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updateLinks="never" codeName="ThisWorkbook"/>
  <mc:AlternateContent xmlns:mc="http://schemas.openxmlformats.org/markup-compatibility/2006">
    <mc:Choice Requires="x15">
      <x15ac:absPath xmlns:x15ac="http://schemas.microsoft.com/office/spreadsheetml/2010/11/ac" url="C:\Users\Raul\Desktop\"/>
    </mc:Choice>
  </mc:AlternateContent>
  <xr:revisionPtr revIDLastSave="0" documentId="8_{0C6BA9AC-EA1B-4D33-81BD-C13C1DF43CE4}" xr6:coauthVersionLast="47" xr6:coauthVersionMax="47" xr10:uidLastSave="{00000000-0000-0000-0000-000000000000}"/>
  <bookViews>
    <workbookView xWindow="-120" yWindow="-120" windowWidth="20730" windowHeight="11040" activeTab="1" xr2:uid="{00000000-000D-0000-FFFF-FFFF00000000}"/>
  </bookViews>
  <sheets>
    <sheet name="Enunciado Parte 2" sheetId="7" r:id="rId1"/>
    <sheet name="Pipeline" sheetId="6" r:id="rId2"/>
    <sheet name="BD" sheetId="1" r:id="rId3"/>
    <sheet name="MP" sheetId="8" state="hidden" r:id="rId4"/>
    <sheet name="Hoja2" sheetId="3" state="hidden" r:id="rId5"/>
    <sheet name="Listado de Cargos" sheetId="4"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s>
  <definedNames>
    <definedName name="\a">[31]GENERAL!#REF!</definedName>
    <definedName name="\b">[31]GENERAL!#REF!</definedName>
    <definedName name="\c">[31]GENERAL!#REF!</definedName>
    <definedName name="\d" localSheetId="3">#REF!</definedName>
    <definedName name="\d">#REF!</definedName>
    <definedName name="\f" localSheetId="3">[31]GENERAL!#REF!</definedName>
    <definedName name="\f">[31]GENERAL!#REF!</definedName>
    <definedName name="\h">[31]GENERAL!#REF!</definedName>
    <definedName name="\i" localSheetId="3">#REF!</definedName>
    <definedName name="\i">#REF!</definedName>
    <definedName name="\P">[31]GENERAL!$GV$8084</definedName>
    <definedName name="\r">[31]GENERAL!#REF!</definedName>
    <definedName name="\S" localSheetId="3">#REF!</definedName>
    <definedName name="\S">#REF!</definedName>
    <definedName name="\t" localSheetId="3">[31]GENERAL!#REF!</definedName>
    <definedName name="\t">[31]GENERAL!#REF!</definedName>
    <definedName name="\w">[31]GENERAL!#REF!</definedName>
    <definedName name="\x">[31]GENERAL!#REF!</definedName>
    <definedName name="\z">'[14]N-detail'!#REF!</definedName>
    <definedName name="_" localSheetId="3" hidden="1">#REF!</definedName>
    <definedName name="_" hidden="1">#REF!</definedName>
    <definedName name="_______________FHE7" localSheetId="3" hidden="1">{#N/A,#N/A,FALSE,"masez (10)";#N/A,#N/A,FALSE,"masez (7)";#N/A,#N/A,FALSE,"masez (6)";#N/A,#N/A,FALSE,"masez (5)";#N/A,#N/A,FALSE,"masez (4)";#N/A,#N/A,FALSE,"masez (3)";#N/A,#N/A,FALSE,"masez (2)";#N/A,#N/A,FALSE,"GME";#N/A,#N/A,FALSE,"masez"}</definedName>
    <definedName name="_______________FHE7" hidden="1">{#N/A,#N/A,FALSE,"masez (10)";#N/A,#N/A,FALSE,"masez (7)";#N/A,#N/A,FALSE,"masez (6)";#N/A,#N/A,FALSE,"masez (5)";#N/A,#N/A,FALSE,"masez (4)";#N/A,#N/A,FALSE,"masez (3)";#N/A,#N/A,FALSE,"masez (2)";#N/A,#N/A,FALSE,"GME";#N/A,#N/A,FALSE,"masez"}</definedName>
    <definedName name="_______________jy5" localSheetId="3" hidden="1">{#N/A,#N/A,FALSE,"masez (10)";#N/A,#N/A,FALSE,"masez (7)";#N/A,#N/A,FALSE,"masez (6)";#N/A,#N/A,FALSE,"masez (5)";#N/A,#N/A,FALSE,"masez (4)";#N/A,#N/A,FALSE,"masez (3)";#N/A,#N/A,FALSE,"masez (2)";#N/A,#N/A,FALSE,"GME";#N/A,#N/A,FALSE,"masez"}</definedName>
    <definedName name="_______________jy5" hidden="1">{#N/A,#N/A,FALSE,"masez (10)";#N/A,#N/A,FALSE,"masez (7)";#N/A,#N/A,FALSE,"masez (6)";#N/A,#N/A,FALSE,"masez (5)";#N/A,#N/A,FALSE,"masez (4)";#N/A,#N/A,FALSE,"masez (3)";#N/A,#N/A,FALSE,"masez (2)";#N/A,#N/A,FALSE,"GME";#N/A,#N/A,FALSE,"masez"}</definedName>
    <definedName name="_______________tyl2" localSheetId="3" hidden="1">{#N/A,#N/A,FALSE,"masez (10)";#N/A,#N/A,FALSE,"masez (7)";#N/A,#N/A,FALSE,"masez (6)";#N/A,#N/A,FALSE,"masez (5)";#N/A,#N/A,FALSE,"masez (4)";#N/A,#N/A,FALSE,"masez (3)";#N/A,#N/A,FALSE,"masez (2)";#N/A,#N/A,FALSE,"GME";#N/A,#N/A,FALSE,"masez"}</definedName>
    <definedName name="_______________tyl2" hidden="1">{#N/A,#N/A,FALSE,"masez (10)";#N/A,#N/A,FALSE,"masez (7)";#N/A,#N/A,FALSE,"masez (6)";#N/A,#N/A,FALSE,"masez (5)";#N/A,#N/A,FALSE,"masez (4)";#N/A,#N/A,FALSE,"masez (3)";#N/A,#N/A,FALSE,"masez (2)";#N/A,#N/A,FALSE,"GME";#N/A,#N/A,FALSE,"masez"}</definedName>
    <definedName name="_______________wrn1" localSheetId="3" hidden="1">{#N/A,#N/A,TRUE,"Est. de Fact.";#N/A,#N/A,TRUE,"Capitulo 19";#N/A,#N/A,TRUE,"Proyecto P855"}</definedName>
    <definedName name="_______________wrn1" hidden="1">{#N/A,#N/A,TRUE,"Est. de Fact.";#N/A,#N/A,TRUE,"Capitulo 19";#N/A,#N/A,TRUE,"Proyecto P855"}</definedName>
    <definedName name="_______________zx2" localSheetId="3" hidden="1">{#N/A,#N/A,FALSE,"masez (10)";#N/A,#N/A,FALSE,"masez (7)";#N/A,#N/A,FALSE,"masez (6)";#N/A,#N/A,FALSE,"masez (5)";#N/A,#N/A,FALSE,"masez (4)";#N/A,#N/A,FALSE,"masez (3)";#N/A,#N/A,FALSE,"masez (2)";#N/A,#N/A,FALSE,"GME";#N/A,#N/A,FALSE,"masez"}</definedName>
    <definedName name="_______________zx2" hidden="1">{#N/A,#N/A,FALSE,"masez (10)";#N/A,#N/A,FALSE,"masez (7)";#N/A,#N/A,FALSE,"masez (6)";#N/A,#N/A,FALSE,"masez (5)";#N/A,#N/A,FALSE,"masez (4)";#N/A,#N/A,FALSE,"masez (3)";#N/A,#N/A,FALSE,"masez (2)";#N/A,#N/A,FALSE,"GME";#N/A,#N/A,FALSE,"masez"}</definedName>
    <definedName name="_____________FHE7" localSheetId="3" hidden="1">{#N/A,#N/A,FALSE,"masez (10)";#N/A,#N/A,FALSE,"masez (7)";#N/A,#N/A,FALSE,"masez (6)";#N/A,#N/A,FALSE,"masez (5)";#N/A,#N/A,FALSE,"masez (4)";#N/A,#N/A,FALSE,"masez (3)";#N/A,#N/A,FALSE,"masez (2)";#N/A,#N/A,FALSE,"GME";#N/A,#N/A,FALSE,"masez"}</definedName>
    <definedName name="_____________FHE7" hidden="1">{#N/A,#N/A,FALSE,"masez (10)";#N/A,#N/A,FALSE,"masez (7)";#N/A,#N/A,FALSE,"masez (6)";#N/A,#N/A,FALSE,"masez (5)";#N/A,#N/A,FALSE,"masez (4)";#N/A,#N/A,FALSE,"masez (3)";#N/A,#N/A,FALSE,"masez (2)";#N/A,#N/A,FALSE,"GME";#N/A,#N/A,FALSE,"masez"}</definedName>
    <definedName name="_____________gl1" localSheetId="3" hidden="1">{#N/A,#N/A,FALSE,"Total_OC015";#N/A,#N/A,FALSE,"ADMIN";#N/A,#N/A,FALSE,"PROCES";#N/A,#N/A,FALSE,"mecan";#N/A,#N/A,FALSE,"civil";#N/A,#N/A,FALSE,"CAÑER";#N/A,#N/A,FALSE,"ELEC";#N/A,#N/A,FALSE,"INSTR"}</definedName>
    <definedName name="_____________gl1" hidden="1">{#N/A,#N/A,FALSE,"Total_OC015";#N/A,#N/A,FALSE,"ADMIN";#N/A,#N/A,FALSE,"PROCES";#N/A,#N/A,FALSE,"mecan";#N/A,#N/A,FALSE,"civil";#N/A,#N/A,FALSE,"CAÑER";#N/A,#N/A,FALSE,"ELEC";#N/A,#N/A,FALSE,"INSTR"}</definedName>
    <definedName name="_____________jy5" localSheetId="3" hidden="1">{#N/A,#N/A,FALSE,"masez (10)";#N/A,#N/A,FALSE,"masez (7)";#N/A,#N/A,FALSE,"masez (6)";#N/A,#N/A,FALSE,"masez (5)";#N/A,#N/A,FALSE,"masez (4)";#N/A,#N/A,FALSE,"masez (3)";#N/A,#N/A,FALSE,"masez (2)";#N/A,#N/A,FALSE,"GME";#N/A,#N/A,FALSE,"masez"}</definedName>
    <definedName name="_____________jy5" hidden="1">{#N/A,#N/A,FALSE,"masez (10)";#N/A,#N/A,FALSE,"masez (7)";#N/A,#N/A,FALSE,"masez (6)";#N/A,#N/A,FALSE,"masez (5)";#N/A,#N/A,FALSE,"masez (4)";#N/A,#N/A,FALSE,"masez (3)";#N/A,#N/A,FALSE,"masez (2)";#N/A,#N/A,FALSE,"GME";#N/A,#N/A,FALSE,"masez"}</definedName>
    <definedName name="_____________r" localSheetId="3" hidden="1">{#N/A,#N/A,FALSE,"Total_OC015";#N/A,#N/A,FALSE,"ADMIN";#N/A,#N/A,FALSE,"PROCES";#N/A,#N/A,FALSE,"mecan";#N/A,#N/A,FALSE,"civil";#N/A,#N/A,FALSE,"CAÑER";#N/A,#N/A,FALSE,"ELEC";#N/A,#N/A,FALSE,"INSTR"}</definedName>
    <definedName name="_____________r" hidden="1">{#N/A,#N/A,FALSE,"Total_OC015";#N/A,#N/A,FALSE,"ADMIN";#N/A,#N/A,FALSE,"PROCES";#N/A,#N/A,FALSE,"mecan";#N/A,#N/A,FALSE,"civil";#N/A,#N/A,FALSE,"CAÑER";#N/A,#N/A,FALSE,"ELEC";#N/A,#N/A,FALSE,"INSTR"}</definedName>
    <definedName name="_____________tyl2" localSheetId="3" hidden="1">{#N/A,#N/A,FALSE,"masez (10)";#N/A,#N/A,FALSE,"masez (7)";#N/A,#N/A,FALSE,"masez (6)";#N/A,#N/A,FALSE,"masez (5)";#N/A,#N/A,FALSE,"masez (4)";#N/A,#N/A,FALSE,"masez (3)";#N/A,#N/A,FALSE,"masez (2)";#N/A,#N/A,FALSE,"GME";#N/A,#N/A,FALSE,"masez"}</definedName>
    <definedName name="_____________tyl2" hidden="1">{#N/A,#N/A,FALSE,"masez (10)";#N/A,#N/A,FALSE,"masez (7)";#N/A,#N/A,FALSE,"masez (6)";#N/A,#N/A,FALSE,"masez (5)";#N/A,#N/A,FALSE,"masez (4)";#N/A,#N/A,FALSE,"masez (3)";#N/A,#N/A,FALSE,"masez (2)";#N/A,#N/A,FALSE,"GME";#N/A,#N/A,FALSE,"masez"}</definedName>
    <definedName name="_____________wrn1" localSheetId="3" hidden="1">{#N/A,#N/A,TRUE,"Est. de Fact.";#N/A,#N/A,TRUE,"Capitulo 19";#N/A,#N/A,TRUE,"Proyecto P855"}</definedName>
    <definedName name="_____________wrn1" hidden="1">{#N/A,#N/A,TRUE,"Est. de Fact.";#N/A,#N/A,TRUE,"Capitulo 19";#N/A,#N/A,TRUE,"Proyecto P855"}</definedName>
    <definedName name="_____________zx2" localSheetId="3" hidden="1">{#N/A,#N/A,FALSE,"masez (10)";#N/A,#N/A,FALSE,"masez (7)";#N/A,#N/A,FALSE,"masez (6)";#N/A,#N/A,FALSE,"masez (5)";#N/A,#N/A,FALSE,"masez (4)";#N/A,#N/A,FALSE,"masez (3)";#N/A,#N/A,FALSE,"masez (2)";#N/A,#N/A,FALSE,"GME";#N/A,#N/A,FALSE,"masez"}</definedName>
    <definedName name="_____________zx2" hidden="1">{#N/A,#N/A,FALSE,"masez (10)";#N/A,#N/A,FALSE,"masez (7)";#N/A,#N/A,FALSE,"masez (6)";#N/A,#N/A,FALSE,"masez (5)";#N/A,#N/A,FALSE,"masez (4)";#N/A,#N/A,FALSE,"masez (3)";#N/A,#N/A,FALSE,"masez (2)";#N/A,#N/A,FALSE,"GME";#N/A,#N/A,FALSE,"masez"}</definedName>
    <definedName name="____________gl1" localSheetId="3" hidden="1">{#N/A,#N/A,FALSE,"Total_OC015";#N/A,#N/A,FALSE,"ADMIN";#N/A,#N/A,FALSE,"PROCES";#N/A,#N/A,FALSE,"mecan";#N/A,#N/A,FALSE,"civil";#N/A,#N/A,FALSE,"CAÑER";#N/A,#N/A,FALSE,"ELEC";#N/A,#N/A,FALSE,"INSTR"}</definedName>
    <definedName name="____________gl1" hidden="1">{#N/A,#N/A,FALSE,"Total_OC015";#N/A,#N/A,FALSE,"ADMIN";#N/A,#N/A,FALSE,"PROCES";#N/A,#N/A,FALSE,"mecan";#N/A,#N/A,FALSE,"civil";#N/A,#N/A,FALSE,"CAÑER";#N/A,#N/A,FALSE,"ELEC";#N/A,#N/A,FALSE,"INSTR"}</definedName>
    <definedName name="______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2" localSheetId="3" hidden="1">{"FlujoGastos",#N/A,FALSE,"Base";"FlujoGastos",#N/A,FALSE,"Buzón Tren";"FlujoGastos",#N/A,FALSE,"Buzón Camión";"FlujoGastos",#N/A,FALSE,"LHD Camión";"FlujoGastos",#N/A,FALSE,"Cámara Camión"}</definedName>
    <definedName name="____________kk2" hidden="1">{"FlujoGastos",#N/A,FALSE,"Base";"FlujoGastos",#N/A,FALSE,"Buzón Tren";"FlujoGastos",#N/A,FALSE,"Buzón Camión";"FlujoGastos",#N/A,FALSE,"LHD Camión";"FlujoGastos",#N/A,FALSE,"Cámara Camión"}</definedName>
    <definedName name="______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4" localSheetId="3" hidden="1">{"desarrollo",#N/A,FALSE,"Cámara Camión";"resumen",#N/A,FALSE,"Cámara Camión";"eqprod",#N/A,FALSE,"Cámara Camión"}</definedName>
    <definedName name="____________kk4" hidden="1">{"desarrollo",#N/A,FALSE,"Cámara Camión";"resumen",#N/A,FALSE,"Cámara Camión";"eqprod",#N/A,FALSE,"Cámara Camión"}</definedName>
    <definedName name="____________lot1" localSheetId="3" hidden="1">{#N/A,#N/A,FALSE,"Total_OC015";#N/A,#N/A,FALSE,"ADMIN";#N/A,#N/A,FALSE,"PROCES";#N/A,#N/A,FALSE,"mecan";#N/A,#N/A,FALSE,"civil";#N/A,#N/A,FALSE,"CAÑER";#N/A,#N/A,FALSE,"ELEC";#N/A,#N/A,FALSE,"INSTR"}</definedName>
    <definedName name="____________lot1" hidden="1">{#N/A,#N/A,FALSE,"Total_OC015";#N/A,#N/A,FALSE,"ADMIN";#N/A,#N/A,FALSE,"PROCES";#N/A,#N/A,FALSE,"mecan";#N/A,#N/A,FALSE,"civil";#N/A,#N/A,FALSE,"CAÑER";#N/A,#N/A,FALSE,"ELEC";#N/A,#N/A,FALSE,"INSTR"}</definedName>
    <definedName name="____________r" localSheetId="3" hidden="1">{#N/A,#N/A,FALSE,"Total_OC015";#N/A,#N/A,FALSE,"ADMIN";#N/A,#N/A,FALSE,"PROCES";#N/A,#N/A,FALSE,"mecan";#N/A,#N/A,FALSE,"civil";#N/A,#N/A,FALSE,"CAÑER";#N/A,#N/A,FALSE,"ELEC";#N/A,#N/A,FALSE,"INSTR"}</definedName>
    <definedName name="____________r" hidden="1">{#N/A,#N/A,FALSE,"Total_OC015";#N/A,#N/A,FALSE,"ADMIN";#N/A,#N/A,FALSE,"PROCES";#N/A,#N/A,FALSE,"mecan";#N/A,#N/A,FALSE,"civil";#N/A,#N/A,FALSE,"CAÑER";#N/A,#N/A,FALSE,"ELEC";#N/A,#N/A,FALSE,"INSTR"}</definedName>
    <definedName name="____________tyl2" localSheetId="3" hidden="1">{#N/A,#N/A,FALSE,"masez (10)";#N/A,#N/A,FALSE,"masez (7)";#N/A,#N/A,FALSE,"masez (6)";#N/A,#N/A,FALSE,"masez (5)";#N/A,#N/A,FALSE,"masez (4)";#N/A,#N/A,FALSE,"masez (3)";#N/A,#N/A,FALSE,"masez (2)";#N/A,#N/A,FALSE,"GME";#N/A,#N/A,FALSE,"masez"}</definedName>
    <definedName name="____________tyl2" hidden="1">{#N/A,#N/A,FALSE,"masez (10)";#N/A,#N/A,FALSE,"masez (7)";#N/A,#N/A,FALSE,"masez (6)";#N/A,#N/A,FALSE,"masez (5)";#N/A,#N/A,FALSE,"masez (4)";#N/A,#N/A,FALSE,"masez (3)";#N/A,#N/A,FALSE,"masez (2)";#N/A,#N/A,FALSE,"GME";#N/A,#N/A,FALSE,"masez"}</definedName>
    <definedName name="____________wrn1" localSheetId="3" hidden="1">{#N/A,#N/A,TRUE,"Est. de Fact.";#N/A,#N/A,TRUE,"Capitulo 19";#N/A,#N/A,TRUE,"Proyecto P855"}</definedName>
    <definedName name="____________wrn1" hidden="1">{#N/A,#N/A,TRUE,"Est. de Fact.";#N/A,#N/A,TRUE,"Capitulo 19";#N/A,#N/A,TRUE,"Proyecto P855"}</definedName>
    <definedName name="____________wrn2" localSheetId="3" hidden="1">{#N/A,#N/A,TRUE,"Est. de Fact.";#N/A,#N/A,TRUE,"Capitulo 19";#N/A,#N/A,TRUE,"Proyecto P855"}</definedName>
    <definedName name="____________wrn2" hidden="1">{#N/A,#N/A,TRUE,"Est. de Fact.";#N/A,#N/A,TRUE,"Capitulo 19";#N/A,#N/A,TRUE,"Proyecto P855"}</definedName>
    <definedName name="____________wrn3" localSheetId="3" hidden="1">{#N/A,#N/A,FALSE,"Total_OC015";#N/A,#N/A,FALSE,"ADMIN";#N/A,#N/A,FALSE,"PROCES";#N/A,#N/A,FALSE,"mecan";#N/A,#N/A,FALSE,"civil";#N/A,#N/A,FALSE,"CAÑER";#N/A,#N/A,FALSE,"ELEC";#N/A,#N/A,FALSE,"INSTR"}</definedName>
    <definedName name="____________wrn3" hidden="1">{#N/A,#N/A,FALSE,"Total_OC015";#N/A,#N/A,FALSE,"ADMIN";#N/A,#N/A,FALSE,"PROCES";#N/A,#N/A,FALSE,"mecan";#N/A,#N/A,FALSE,"civil";#N/A,#N/A,FALSE,"CAÑER";#N/A,#N/A,FALSE,"ELEC";#N/A,#N/A,FALSE,"INSTR"}</definedName>
    <definedName name="____________wrn5" localSheetId="3" hidden="1">{#N/A,#N/A,FALSE,"minas";#N/A,#N/A,FALSE,"Total_OC015";#N/A,#N/A,FALSE,"ADMIN";#N/A,#N/A,FALSE,"PROCES";#N/A,#N/A,FALSE,"civil";#N/A,#N/A,FALSE,"CAÑER";#N/A,#N/A,FALSE,"ELEC";#N/A,#N/A,FALSE,"INSTR";#N/A,#N/A,FALSE,"PDS";#N/A,#N/A,FALSE,"mecan"}</definedName>
    <definedName name="____________wrn5" hidden="1">{#N/A,#N/A,FALSE,"minas";#N/A,#N/A,FALSE,"Total_OC015";#N/A,#N/A,FALSE,"ADMIN";#N/A,#N/A,FALSE,"PROCES";#N/A,#N/A,FALSE,"civil";#N/A,#N/A,FALSE,"CAÑER";#N/A,#N/A,FALSE,"ELEC";#N/A,#N/A,FALSE,"INSTR";#N/A,#N/A,FALSE,"PDS";#N/A,#N/A,FALSE,"mecan"}</definedName>
    <definedName name="____________zx2" localSheetId="3" hidden="1">{#N/A,#N/A,FALSE,"masez (10)";#N/A,#N/A,FALSE,"masez (7)";#N/A,#N/A,FALSE,"masez (6)";#N/A,#N/A,FALSE,"masez (5)";#N/A,#N/A,FALSE,"masez (4)";#N/A,#N/A,FALSE,"masez (3)";#N/A,#N/A,FALSE,"masez (2)";#N/A,#N/A,FALSE,"GME";#N/A,#N/A,FALSE,"masez"}</definedName>
    <definedName name="____________zx2" hidden="1">{#N/A,#N/A,FALSE,"masez (10)";#N/A,#N/A,FALSE,"masez (7)";#N/A,#N/A,FALSE,"masez (6)";#N/A,#N/A,FALSE,"masez (5)";#N/A,#N/A,FALSE,"masez (4)";#N/A,#N/A,FALSE,"masez (3)";#N/A,#N/A,FALSE,"masez (2)";#N/A,#N/A,FALSE,"GME";#N/A,#N/A,FALSE,"masez"}</definedName>
    <definedName name="___________FHE7" localSheetId="3" hidden="1">{#N/A,#N/A,FALSE,"masez (10)";#N/A,#N/A,FALSE,"masez (7)";#N/A,#N/A,FALSE,"masez (6)";#N/A,#N/A,FALSE,"masez (5)";#N/A,#N/A,FALSE,"masez (4)";#N/A,#N/A,FALSE,"masez (3)";#N/A,#N/A,FALSE,"masez (2)";#N/A,#N/A,FALSE,"GME";#N/A,#N/A,FALSE,"masez"}</definedName>
    <definedName name="___________FHE7" hidden="1">{#N/A,#N/A,FALSE,"masez (10)";#N/A,#N/A,FALSE,"masez (7)";#N/A,#N/A,FALSE,"masez (6)";#N/A,#N/A,FALSE,"masez (5)";#N/A,#N/A,FALSE,"masez (4)";#N/A,#N/A,FALSE,"masez (3)";#N/A,#N/A,FALSE,"masez (2)";#N/A,#N/A,FALSE,"GME";#N/A,#N/A,FALSE,"masez"}</definedName>
    <definedName name="___________gl1" localSheetId="3" hidden="1">{#N/A,#N/A,FALSE,"Total_OC015";#N/A,#N/A,FALSE,"ADMIN";#N/A,#N/A,FALSE,"PROCES";#N/A,#N/A,FALSE,"mecan";#N/A,#N/A,FALSE,"civil";#N/A,#N/A,FALSE,"CAÑER";#N/A,#N/A,FALSE,"ELEC";#N/A,#N/A,FALSE,"INSTR"}</definedName>
    <definedName name="___________gl1" hidden="1">{#N/A,#N/A,FALSE,"Total_OC015";#N/A,#N/A,FALSE,"ADMIN";#N/A,#N/A,FALSE,"PROCES";#N/A,#N/A,FALSE,"mecan";#N/A,#N/A,FALSE,"civil";#N/A,#N/A,FALSE,"CAÑER";#N/A,#N/A,FALSE,"ELEC";#N/A,#N/A,FALSE,"INSTR"}</definedName>
    <definedName name="___________jy5" localSheetId="3" hidden="1">{#N/A,#N/A,FALSE,"masez (10)";#N/A,#N/A,FALSE,"masez (7)";#N/A,#N/A,FALSE,"masez (6)";#N/A,#N/A,FALSE,"masez (5)";#N/A,#N/A,FALSE,"masez (4)";#N/A,#N/A,FALSE,"masez (3)";#N/A,#N/A,FALSE,"masez (2)";#N/A,#N/A,FALSE,"GME";#N/A,#N/A,FALSE,"masez"}</definedName>
    <definedName name="___________jy5" hidden="1">{#N/A,#N/A,FALSE,"masez (10)";#N/A,#N/A,FALSE,"masez (7)";#N/A,#N/A,FALSE,"masez (6)";#N/A,#N/A,FALSE,"masez (5)";#N/A,#N/A,FALSE,"masez (4)";#N/A,#N/A,FALSE,"masez (3)";#N/A,#N/A,FALSE,"masez (2)";#N/A,#N/A,FALSE,"GME";#N/A,#N/A,FALSE,"masez"}</definedName>
    <definedName name="_____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2" localSheetId="3" hidden="1">{"FlujoGastos",#N/A,FALSE,"Base";"FlujoGastos",#N/A,FALSE,"Buzón Tren";"FlujoGastos",#N/A,FALSE,"Buzón Camión";"FlujoGastos",#N/A,FALSE,"LHD Camión";"FlujoGastos",#N/A,FALSE,"Cámara Camión"}</definedName>
    <definedName name="___________kk2" hidden="1">{"FlujoGastos",#N/A,FALSE,"Base";"FlujoGastos",#N/A,FALSE,"Buzón Tren";"FlujoGastos",#N/A,FALSE,"Buzón Camión";"FlujoGastos",#N/A,FALSE,"LHD Camión";"FlujoGastos",#N/A,FALSE,"Cámara Camión"}</definedName>
    <definedName name="_____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4" localSheetId="3" hidden="1">{"desarrollo",#N/A,FALSE,"Cámara Camión";"resumen",#N/A,FALSE,"Cámara Camión";"eqprod",#N/A,FALSE,"Cámara Camión"}</definedName>
    <definedName name="___________kk4" hidden="1">{"desarrollo",#N/A,FALSE,"Cámara Camión";"resumen",#N/A,FALSE,"Cámara Camión";"eqprod",#N/A,FALSE,"Cámara Camión"}</definedName>
    <definedName name="___________lot1" localSheetId="3" hidden="1">{#N/A,#N/A,FALSE,"Total_OC015";#N/A,#N/A,FALSE,"ADMIN";#N/A,#N/A,FALSE,"PROCES";#N/A,#N/A,FALSE,"mecan";#N/A,#N/A,FALSE,"civil";#N/A,#N/A,FALSE,"CAÑER";#N/A,#N/A,FALSE,"ELEC";#N/A,#N/A,FALSE,"INSTR"}</definedName>
    <definedName name="___________lot1" hidden="1">{#N/A,#N/A,FALSE,"Total_OC015";#N/A,#N/A,FALSE,"ADMIN";#N/A,#N/A,FALSE,"PROCES";#N/A,#N/A,FALSE,"mecan";#N/A,#N/A,FALSE,"civil";#N/A,#N/A,FALSE,"CAÑER";#N/A,#N/A,FALSE,"ELEC";#N/A,#N/A,FALSE,"INSTR"}</definedName>
    <definedName name="___________r" localSheetId="3" hidden="1">{#N/A,#N/A,FALSE,"Total_OC015";#N/A,#N/A,FALSE,"ADMIN";#N/A,#N/A,FALSE,"PROCES";#N/A,#N/A,FALSE,"mecan";#N/A,#N/A,FALSE,"civil";#N/A,#N/A,FALSE,"CAÑER";#N/A,#N/A,FALSE,"ELEC";#N/A,#N/A,FALSE,"INSTR"}</definedName>
    <definedName name="___________r" hidden="1">{#N/A,#N/A,FALSE,"Total_OC015";#N/A,#N/A,FALSE,"ADMIN";#N/A,#N/A,FALSE,"PROCES";#N/A,#N/A,FALSE,"mecan";#N/A,#N/A,FALSE,"civil";#N/A,#N/A,FALSE,"CAÑER";#N/A,#N/A,FALSE,"ELEC";#N/A,#N/A,FALSE,"INSTR"}</definedName>
    <definedName name="___________tyl2" localSheetId="3" hidden="1">{#N/A,#N/A,FALSE,"masez (10)";#N/A,#N/A,FALSE,"masez (7)";#N/A,#N/A,FALSE,"masez (6)";#N/A,#N/A,FALSE,"masez (5)";#N/A,#N/A,FALSE,"masez (4)";#N/A,#N/A,FALSE,"masez (3)";#N/A,#N/A,FALSE,"masez (2)";#N/A,#N/A,FALSE,"GME";#N/A,#N/A,FALSE,"masez"}</definedName>
    <definedName name="___________tyl2" hidden="1">{#N/A,#N/A,FALSE,"masez (10)";#N/A,#N/A,FALSE,"masez (7)";#N/A,#N/A,FALSE,"masez (6)";#N/A,#N/A,FALSE,"masez (5)";#N/A,#N/A,FALSE,"masez (4)";#N/A,#N/A,FALSE,"masez (3)";#N/A,#N/A,FALSE,"masez (2)";#N/A,#N/A,FALSE,"GME";#N/A,#N/A,FALSE,"masez"}</definedName>
    <definedName name="___________wrn1" localSheetId="3" hidden="1">{#N/A,#N/A,TRUE,"Est. de Fact.";#N/A,#N/A,TRUE,"Capitulo 19";#N/A,#N/A,TRUE,"Proyecto P855"}</definedName>
    <definedName name="___________wrn1" hidden="1">{#N/A,#N/A,TRUE,"Est. de Fact.";#N/A,#N/A,TRUE,"Capitulo 19";#N/A,#N/A,TRUE,"Proyecto P855"}</definedName>
    <definedName name="___________wrn2" localSheetId="3" hidden="1">{#N/A,#N/A,TRUE,"Est. de Fact.";#N/A,#N/A,TRUE,"Capitulo 19";#N/A,#N/A,TRUE,"Proyecto P855"}</definedName>
    <definedName name="___________wrn2" hidden="1">{#N/A,#N/A,TRUE,"Est. de Fact.";#N/A,#N/A,TRUE,"Capitulo 19";#N/A,#N/A,TRUE,"Proyecto P855"}</definedName>
    <definedName name="___________wrn3" localSheetId="3" hidden="1">{#N/A,#N/A,FALSE,"Total_OC015";#N/A,#N/A,FALSE,"ADMIN";#N/A,#N/A,FALSE,"PROCES";#N/A,#N/A,FALSE,"mecan";#N/A,#N/A,FALSE,"civil";#N/A,#N/A,FALSE,"CAÑER";#N/A,#N/A,FALSE,"ELEC";#N/A,#N/A,FALSE,"INSTR"}</definedName>
    <definedName name="___________wrn3" hidden="1">{#N/A,#N/A,FALSE,"Total_OC015";#N/A,#N/A,FALSE,"ADMIN";#N/A,#N/A,FALSE,"PROCES";#N/A,#N/A,FALSE,"mecan";#N/A,#N/A,FALSE,"civil";#N/A,#N/A,FALSE,"CAÑER";#N/A,#N/A,FALSE,"ELEC";#N/A,#N/A,FALSE,"INSTR"}</definedName>
    <definedName name="___________wrn5" localSheetId="3" hidden="1">{#N/A,#N/A,FALSE,"minas";#N/A,#N/A,FALSE,"Total_OC015";#N/A,#N/A,FALSE,"ADMIN";#N/A,#N/A,FALSE,"PROCES";#N/A,#N/A,FALSE,"civil";#N/A,#N/A,FALSE,"CAÑER";#N/A,#N/A,FALSE,"ELEC";#N/A,#N/A,FALSE,"INSTR";#N/A,#N/A,FALSE,"PDS";#N/A,#N/A,FALSE,"mecan"}</definedName>
    <definedName name="___________wrn5" hidden="1">{#N/A,#N/A,FALSE,"minas";#N/A,#N/A,FALSE,"Total_OC015";#N/A,#N/A,FALSE,"ADMIN";#N/A,#N/A,FALSE,"PROCES";#N/A,#N/A,FALSE,"civil";#N/A,#N/A,FALSE,"CAÑER";#N/A,#N/A,FALSE,"ELEC";#N/A,#N/A,FALSE,"INSTR";#N/A,#N/A,FALSE,"PDS";#N/A,#N/A,FALSE,"mecan"}</definedName>
    <definedName name="___________zx2" localSheetId="3" hidden="1">{#N/A,#N/A,FALSE,"masez (10)";#N/A,#N/A,FALSE,"masez (7)";#N/A,#N/A,FALSE,"masez (6)";#N/A,#N/A,FALSE,"masez (5)";#N/A,#N/A,FALSE,"masez (4)";#N/A,#N/A,FALSE,"masez (3)";#N/A,#N/A,FALSE,"masez (2)";#N/A,#N/A,FALSE,"GME";#N/A,#N/A,FALSE,"masez"}</definedName>
    <definedName name="___________zx2" hidden="1">{#N/A,#N/A,FALSE,"masez (10)";#N/A,#N/A,FALSE,"masez (7)";#N/A,#N/A,FALSE,"masez (6)";#N/A,#N/A,FALSE,"masez (5)";#N/A,#N/A,FALSE,"masez (4)";#N/A,#N/A,FALSE,"masez (3)";#N/A,#N/A,FALSE,"masez (2)";#N/A,#N/A,FALSE,"GME";#N/A,#N/A,FALSE,"masez"}</definedName>
    <definedName name="__________FHE7" localSheetId="3" hidden="1">{#N/A,#N/A,FALSE,"masez (10)";#N/A,#N/A,FALSE,"masez (7)";#N/A,#N/A,FALSE,"masez (6)";#N/A,#N/A,FALSE,"masez (5)";#N/A,#N/A,FALSE,"masez (4)";#N/A,#N/A,FALSE,"masez (3)";#N/A,#N/A,FALSE,"masez (2)";#N/A,#N/A,FALSE,"GME";#N/A,#N/A,FALSE,"masez"}</definedName>
    <definedName name="__________FHE7" hidden="1">{#N/A,#N/A,FALSE,"masez (10)";#N/A,#N/A,FALSE,"masez (7)";#N/A,#N/A,FALSE,"masez (6)";#N/A,#N/A,FALSE,"masez (5)";#N/A,#N/A,FALSE,"masez (4)";#N/A,#N/A,FALSE,"masez (3)";#N/A,#N/A,FALSE,"masez (2)";#N/A,#N/A,FALSE,"GME";#N/A,#N/A,FALSE,"masez"}</definedName>
    <definedName name="__________gl1" localSheetId="3" hidden="1">{#N/A,#N/A,FALSE,"Total_OC015";#N/A,#N/A,FALSE,"ADMIN";#N/A,#N/A,FALSE,"PROCES";#N/A,#N/A,FALSE,"mecan";#N/A,#N/A,FALSE,"civil";#N/A,#N/A,FALSE,"CAÑER";#N/A,#N/A,FALSE,"ELEC";#N/A,#N/A,FALSE,"INSTR"}</definedName>
    <definedName name="__________gl1" hidden="1">{#N/A,#N/A,FALSE,"Total_OC015";#N/A,#N/A,FALSE,"ADMIN";#N/A,#N/A,FALSE,"PROCES";#N/A,#N/A,FALSE,"mecan";#N/A,#N/A,FALSE,"civil";#N/A,#N/A,FALSE,"CAÑER";#N/A,#N/A,FALSE,"ELEC";#N/A,#N/A,FALSE,"INSTR"}</definedName>
    <definedName name="__________jy5" localSheetId="3" hidden="1">{#N/A,#N/A,FALSE,"masez (10)";#N/A,#N/A,FALSE,"masez (7)";#N/A,#N/A,FALSE,"masez (6)";#N/A,#N/A,FALSE,"masez (5)";#N/A,#N/A,FALSE,"masez (4)";#N/A,#N/A,FALSE,"masez (3)";#N/A,#N/A,FALSE,"masez (2)";#N/A,#N/A,FALSE,"GME";#N/A,#N/A,FALSE,"masez"}</definedName>
    <definedName name="__________jy5" hidden="1">{#N/A,#N/A,FALSE,"masez (10)";#N/A,#N/A,FALSE,"masez (7)";#N/A,#N/A,FALSE,"masez (6)";#N/A,#N/A,FALSE,"masez (5)";#N/A,#N/A,FALSE,"masez (4)";#N/A,#N/A,FALSE,"masez (3)";#N/A,#N/A,FALSE,"masez (2)";#N/A,#N/A,FALSE,"GME";#N/A,#N/A,FALSE,"masez"}</definedName>
    <definedName name="____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2" localSheetId="3" hidden="1">{"FlujoGastos",#N/A,FALSE,"Base";"FlujoGastos",#N/A,FALSE,"Buzón Tren";"FlujoGastos",#N/A,FALSE,"Buzón Camión";"FlujoGastos",#N/A,FALSE,"LHD Camión";"FlujoGastos",#N/A,FALSE,"Cámara Camión"}</definedName>
    <definedName name="__________kk2" hidden="1">{"FlujoGastos",#N/A,FALSE,"Base";"FlujoGastos",#N/A,FALSE,"Buzón Tren";"FlujoGastos",#N/A,FALSE,"Buzón Camión";"FlujoGastos",#N/A,FALSE,"LHD Camión";"FlujoGastos",#N/A,FALSE,"Cámara Camión"}</definedName>
    <definedName name="____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4" localSheetId="3" hidden="1">{"desarrollo",#N/A,FALSE,"Cámara Camión";"resumen",#N/A,FALSE,"Cámara Camión";"eqprod",#N/A,FALSE,"Cámara Camión"}</definedName>
    <definedName name="__________kk4" hidden="1">{"desarrollo",#N/A,FALSE,"Cámara Camión";"resumen",#N/A,FALSE,"Cámara Camión";"eqprod",#N/A,FALSE,"Cámara Camión"}</definedName>
    <definedName name="__________lot1" localSheetId="3" hidden="1">{#N/A,#N/A,FALSE,"Total_OC015";#N/A,#N/A,FALSE,"ADMIN";#N/A,#N/A,FALSE,"PROCES";#N/A,#N/A,FALSE,"mecan";#N/A,#N/A,FALSE,"civil";#N/A,#N/A,FALSE,"CAÑER";#N/A,#N/A,FALSE,"ELEC";#N/A,#N/A,FALSE,"INSTR"}</definedName>
    <definedName name="__________lot1" hidden="1">{#N/A,#N/A,FALSE,"Total_OC015";#N/A,#N/A,FALSE,"ADMIN";#N/A,#N/A,FALSE,"PROCES";#N/A,#N/A,FALSE,"mecan";#N/A,#N/A,FALSE,"civil";#N/A,#N/A,FALSE,"CAÑER";#N/A,#N/A,FALSE,"ELEC";#N/A,#N/A,FALSE,"INSTR"}</definedName>
    <definedName name="__________r" localSheetId="3" hidden="1">{#N/A,#N/A,FALSE,"Total_OC015";#N/A,#N/A,FALSE,"ADMIN";#N/A,#N/A,FALSE,"PROCES";#N/A,#N/A,FALSE,"mecan";#N/A,#N/A,FALSE,"civil";#N/A,#N/A,FALSE,"CAÑER";#N/A,#N/A,FALSE,"ELEC";#N/A,#N/A,FALSE,"INSTR"}</definedName>
    <definedName name="__________r" hidden="1">{#N/A,#N/A,FALSE,"Total_OC015";#N/A,#N/A,FALSE,"ADMIN";#N/A,#N/A,FALSE,"PROCES";#N/A,#N/A,FALSE,"mecan";#N/A,#N/A,FALSE,"civil";#N/A,#N/A,FALSE,"CAÑER";#N/A,#N/A,FALSE,"ELEC";#N/A,#N/A,FALSE,"INSTR"}</definedName>
    <definedName name="__________tyl2" localSheetId="3" hidden="1">{#N/A,#N/A,FALSE,"masez (10)";#N/A,#N/A,FALSE,"masez (7)";#N/A,#N/A,FALSE,"masez (6)";#N/A,#N/A,FALSE,"masez (5)";#N/A,#N/A,FALSE,"masez (4)";#N/A,#N/A,FALSE,"masez (3)";#N/A,#N/A,FALSE,"masez (2)";#N/A,#N/A,FALSE,"GME";#N/A,#N/A,FALSE,"masez"}</definedName>
    <definedName name="__________tyl2" hidden="1">{#N/A,#N/A,FALSE,"masez (10)";#N/A,#N/A,FALSE,"masez (7)";#N/A,#N/A,FALSE,"masez (6)";#N/A,#N/A,FALSE,"masez (5)";#N/A,#N/A,FALSE,"masez (4)";#N/A,#N/A,FALSE,"masez (3)";#N/A,#N/A,FALSE,"masez (2)";#N/A,#N/A,FALSE,"GME";#N/A,#N/A,FALSE,"masez"}</definedName>
    <definedName name="__________wrn1" localSheetId="3" hidden="1">{#N/A,#N/A,TRUE,"Est. de Fact.";#N/A,#N/A,TRUE,"Capitulo 19";#N/A,#N/A,TRUE,"Proyecto P855"}</definedName>
    <definedName name="__________wrn1" hidden="1">{#N/A,#N/A,TRUE,"Est. de Fact.";#N/A,#N/A,TRUE,"Capitulo 19";#N/A,#N/A,TRUE,"Proyecto P855"}</definedName>
    <definedName name="__________wrn2" localSheetId="3" hidden="1">{#N/A,#N/A,TRUE,"Est. de Fact.";#N/A,#N/A,TRUE,"Capitulo 19";#N/A,#N/A,TRUE,"Proyecto P855"}</definedName>
    <definedName name="__________wrn2" hidden="1">{#N/A,#N/A,TRUE,"Est. de Fact.";#N/A,#N/A,TRUE,"Capitulo 19";#N/A,#N/A,TRUE,"Proyecto P855"}</definedName>
    <definedName name="__________wrn3" localSheetId="3" hidden="1">{#N/A,#N/A,FALSE,"Total_OC015";#N/A,#N/A,FALSE,"ADMIN";#N/A,#N/A,FALSE,"PROCES";#N/A,#N/A,FALSE,"mecan";#N/A,#N/A,FALSE,"civil";#N/A,#N/A,FALSE,"CAÑER";#N/A,#N/A,FALSE,"ELEC";#N/A,#N/A,FALSE,"INSTR"}</definedName>
    <definedName name="__________wrn3" hidden="1">{#N/A,#N/A,FALSE,"Total_OC015";#N/A,#N/A,FALSE,"ADMIN";#N/A,#N/A,FALSE,"PROCES";#N/A,#N/A,FALSE,"mecan";#N/A,#N/A,FALSE,"civil";#N/A,#N/A,FALSE,"CAÑER";#N/A,#N/A,FALSE,"ELEC";#N/A,#N/A,FALSE,"INSTR"}</definedName>
    <definedName name="__________wrn5" localSheetId="3" hidden="1">{#N/A,#N/A,FALSE,"minas";#N/A,#N/A,FALSE,"Total_OC015";#N/A,#N/A,FALSE,"ADMIN";#N/A,#N/A,FALSE,"PROCES";#N/A,#N/A,FALSE,"civil";#N/A,#N/A,FALSE,"CAÑER";#N/A,#N/A,FALSE,"ELEC";#N/A,#N/A,FALSE,"INSTR";#N/A,#N/A,FALSE,"PDS";#N/A,#N/A,FALSE,"mecan"}</definedName>
    <definedName name="__________wrn5" hidden="1">{#N/A,#N/A,FALSE,"minas";#N/A,#N/A,FALSE,"Total_OC015";#N/A,#N/A,FALSE,"ADMIN";#N/A,#N/A,FALSE,"PROCES";#N/A,#N/A,FALSE,"civil";#N/A,#N/A,FALSE,"CAÑER";#N/A,#N/A,FALSE,"ELEC";#N/A,#N/A,FALSE,"INSTR";#N/A,#N/A,FALSE,"PDS";#N/A,#N/A,FALSE,"mecan"}</definedName>
    <definedName name="__________zx2" localSheetId="3" hidden="1">{#N/A,#N/A,FALSE,"masez (10)";#N/A,#N/A,FALSE,"masez (7)";#N/A,#N/A,FALSE,"masez (6)";#N/A,#N/A,FALSE,"masez (5)";#N/A,#N/A,FALSE,"masez (4)";#N/A,#N/A,FALSE,"masez (3)";#N/A,#N/A,FALSE,"masez (2)";#N/A,#N/A,FALSE,"GME";#N/A,#N/A,FALSE,"masez"}</definedName>
    <definedName name="__________zx2" hidden="1">{#N/A,#N/A,FALSE,"masez (10)";#N/A,#N/A,FALSE,"masez (7)";#N/A,#N/A,FALSE,"masez (6)";#N/A,#N/A,FALSE,"masez (5)";#N/A,#N/A,FALSE,"masez (4)";#N/A,#N/A,FALSE,"masez (3)";#N/A,#N/A,FALSE,"masez (2)";#N/A,#N/A,FALSE,"GME";#N/A,#N/A,FALSE,"masez"}</definedName>
    <definedName name="_________equ1" localSheetId="3" hidden="1">{#N/A,#N/A,TRUE,"Est. de Fact.";#N/A,#N/A,TRUE,"Capitulo 19";#N/A,#N/A,TRUE,"Proyecto P855"}</definedName>
    <definedName name="_________equ1" hidden="1">{#N/A,#N/A,TRUE,"Est. de Fact.";#N/A,#N/A,TRUE,"Capitulo 19";#N/A,#N/A,TRUE,"Proyecto P855"}</definedName>
    <definedName name="_________FHE7" localSheetId="3" hidden="1">{#N/A,#N/A,FALSE,"masez (10)";#N/A,#N/A,FALSE,"masez (7)";#N/A,#N/A,FALSE,"masez (6)";#N/A,#N/A,FALSE,"masez (5)";#N/A,#N/A,FALSE,"masez (4)";#N/A,#N/A,FALSE,"masez (3)";#N/A,#N/A,FALSE,"masez (2)";#N/A,#N/A,FALSE,"GME";#N/A,#N/A,FALSE,"masez"}</definedName>
    <definedName name="_________FHE7" hidden="1">{#N/A,#N/A,FALSE,"masez (10)";#N/A,#N/A,FALSE,"masez (7)";#N/A,#N/A,FALSE,"masez (6)";#N/A,#N/A,FALSE,"masez (5)";#N/A,#N/A,FALSE,"masez (4)";#N/A,#N/A,FALSE,"masez (3)";#N/A,#N/A,FALSE,"masez (2)";#N/A,#N/A,FALSE,"GME";#N/A,#N/A,FALSE,"masez"}</definedName>
    <definedName name="_________gl1" localSheetId="3" hidden="1">{#N/A,#N/A,FALSE,"Total_OC015";#N/A,#N/A,FALSE,"ADMIN";#N/A,#N/A,FALSE,"PROCES";#N/A,#N/A,FALSE,"mecan";#N/A,#N/A,FALSE,"civil";#N/A,#N/A,FALSE,"CAÑER";#N/A,#N/A,FALSE,"ELEC";#N/A,#N/A,FALSE,"INSTR"}</definedName>
    <definedName name="_________gl1" hidden="1">{#N/A,#N/A,FALSE,"Total_OC015";#N/A,#N/A,FALSE,"ADMIN";#N/A,#N/A,FALSE,"PROCES";#N/A,#N/A,FALSE,"mecan";#N/A,#N/A,FALSE,"civil";#N/A,#N/A,FALSE,"CAÑER";#N/A,#N/A,FALSE,"ELEC";#N/A,#N/A,FALSE,"INSTR"}</definedName>
    <definedName name="_________jy5" localSheetId="3" hidden="1">{#N/A,#N/A,FALSE,"masez (10)";#N/A,#N/A,FALSE,"masez (7)";#N/A,#N/A,FALSE,"masez (6)";#N/A,#N/A,FALSE,"masez (5)";#N/A,#N/A,FALSE,"masez (4)";#N/A,#N/A,FALSE,"masez (3)";#N/A,#N/A,FALSE,"masez (2)";#N/A,#N/A,FALSE,"GME";#N/A,#N/A,FALSE,"masez"}</definedName>
    <definedName name="_________jy5" hidden="1">{#N/A,#N/A,FALSE,"masez (10)";#N/A,#N/A,FALSE,"masez (7)";#N/A,#N/A,FALSE,"masez (6)";#N/A,#N/A,FALSE,"masez (5)";#N/A,#N/A,FALSE,"masez (4)";#N/A,#N/A,FALSE,"masez (3)";#N/A,#N/A,FALSE,"masez (2)";#N/A,#N/A,FALSE,"GME";#N/A,#N/A,FALSE,"masez"}</definedName>
    <definedName name="___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2" localSheetId="3" hidden="1">{"FlujoGastos",#N/A,FALSE,"Base";"FlujoGastos",#N/A,FALSE,"Buzón Tren";"FlujoGastos",#N/A,FALSE,"Buzón Camión";"FlujoGastos",#N/A,FALSE,"LHD Camión";"FlujoGastos",#N/A,FALSE,"Cámara Camión"}</definedName>
    <definedName name="_________kk2" hidden="1">{"FlujoGastos",#N/A,FALSE,"Base";"FlujoGastos",#N/A,FALSE,"Buzón Tren";"FlujoGastos",#N/A,FALSE,"Buzón Camión";"FlujoGastos",#N/A,FALSE,"LHD Camión";"FlujoGastos",#N/A,FALSE,"Cámara Camión"}</definedName>
    <definedName name="___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4" localSheetId="3" hidden="1">{"desarrollo",#N/A,FALSE,"Cámara Camión";"resumen",#N/A,FALSE,"Cámara Camión";"eqprod",#N/A,FALSE,"Cámara Camión"}</definedName>
    <definedName name="_________kk4" hidden="1">{"desarrollo",#N/A,FALSE,"Cámara Camión";"resumen",#N/A,FALSE,"Cámara Camión";"eqprod",#N/A,FALSE,"Cámara Camión"}</definedName>
    <definedName name="_________lot1" localSheetId="3" hidden="1">{#N/A,#N/A,FALSE,"Total_OC015";#N/A,#N/A,FALSE,"ADMIN";#N/A,#N/A,FALSE,"PROCES";#N/A,#N/A,FALSE,"mecan";#N/A,#N/A,FALSE,"civil";#N/A,#N/A,FALSE,"CAÑER";#N/A,#N/A,FALSE,"ELEC";#N/A,#N/A,FALSE,"INSTR"}</definedName>
    <definedName name="_________lot1" hidden="1">{#N/A,#N/A,FALSE,"Total_OC015";#N/A,#N/A,FALSE,"ADMIN";#N/A,#N/A,FALSE,"PROCES";#N/A,#N/A,FALSE,"mecan";#N/A,#N/A,FALSE,"civil";#N/A,#N/A,FALSE,"CAÑER";#N/A,#N/A,FALSE,"ELEC";#N/A,#N/A,FALSE,"INSTR"}</definedName>
    <definedName name="_________r" localSheetId="3" hidden="1">{#N/A,#N/A,FALSE,"Total_OC015";#N/A,#N/A,FALSE,"ADMIN";#N/A,#N/A,FALSE,"PROCES";#N/A,#N/A,FALSE,"mecan";#N/A,#N/A,FALSE,"civil";#N/A,#N/A,FALSE,"CAÑER";#N/A,#N/A,FALSE,"ELEC";#N/A,#N/A,FALSE,"INSTR"}</definedName>
    <definedName name="_________r" hidden="1">{#N/A,#N/A,FALSE,"Total_OC015";#N/A,#N/A,FALSE,"ADMIN";#N/A,#N/A,FALSE,"PROCES";#N/A,#N/A,FALSE,"mecan";#N/A,#N/A,FALSE,"civil";#N/A,#N/A,FALSE,"CAÑER";#N/A,#N/A,FALSE,"ELEC";#N/A,#N/A,FALSE,"INSTR"}</definedName>
    <definedName name="_________tyl2" localSheetId="3" hidden="1">{#N/A,#N/A,FALSE,"masez (10)";#N/A,#N/A,FALSE,"masez (7)";#N/A,#N/A,FALSE,"masez (6)";#N/A,#N/A,FALSE,"masez (5)";#N/A,#N/A,FALSE,"masez (4)";#N/A,#N/A,FALSE,"masez (3)";#N/A,#N/A,FALSE,"masez (2)";#N/A,#N/A,FALSE,"GME";#N/A,#N/A,FALSE,"masez"}</definedName>
    <definedName name="_________tyl2" hidden="1">{#N/A,#N/A,FALSE,"masez (10)";#N/A,#N/A,FALSE,"masez (7)";#N/A,#N/A,FALSE,"masez (6)";#N/A,#N/A,FALSE,"masez (5)";#N/A,#N/A,FALSE,"masez (4)";#N/A,#N/A,FALSE,"masez (3)";#N/A,#N/A,FALSE,"masez (2)";#N/A,#N/A,FALSE,"GME";#N/A,#N/A,FALSE,"masez"}</definedName>
    <definedName name="_________wrn1" localSheetId="3" hidden="1">{#N/A,#N/A,TRUE,"Est. de Fact.";#N/A,#N/A,TRUE,"Capitulo 19";#N/A,#N/A,TRUE,"Proyecto P855"}</definedName>
    <definedName name="_________wrn1" hidden="1">{#N/A,#N/A,TRUE,"Est. de Fact.";#N/A,#N/A,TRUE,"Capitulo 19";#N/A,#N/A,TRUE,"Proyecto P855"}</definedName>
    <definedName name="_________wrn2" localSheetId="3" hidden="1">{#N/A,#N/A,TRUE,"Est. de Fact.";#N/A,#N/A,TRUE,"Capitulo 19";#N/A,#N/A,TRUE,"Proyecto P855"}</definedName>
    <definedName name="_________wrn2" hidden="1">{#N/A,#N/A,TRUE,"Est. de Fact.";#N/A,#N/A,TRUE,"Capitulo 19";#N/A,#N/A,TRUE,"Proyecto P855"}</definedName>
    <definedName name="_________wrn3" localSheetId="3" hidden="1">{#N/A,#N/A,FALSE,"Total_OC015";#N/A,#N/A,FALSE,"ADMIN";#N/A,#N/A,FALSE,"PROCES";#N/A,#N/A,FALSE,"mecan";#N/A,#N/A,FALSE,"civil";#N/A,#N/A,FALSE,"CAÑER";#N/A,#N/A,FALSE,"ELEC";#N/A,#N/A,FALSE,"INSTR"}</definedName>
    <definedName name="_________wrn3" hidden="1">{#N/A,#N/A,FALSE,"Total_OC015";#N/A,#N/A,FALSE,"ADMIN";#N/A,#N/A,FALSE,"PROCES";#N/A,#N/A,FALSE,"mecan";#N/A,#N/A,FALSE,"civil";#N/A,#N/A,FALSE,"CAÑER";#N/A,#N/A,FALSE,"ELEC";#N/A,#N/A,FALSE,"INSTR"}</definedName>
    <definedName name="_________wrn5" localSheetId="3" hidden="1">{#N/A,#N/A,FALSE,"minas";#N/A,#N/A,FALSE,"Total_OC015";#N/A,#N/A,FALSE,"ADMIN";#N/A,#N/A,FALSE,"PROCES";#N/A,#N/A,FALSE,"civil";#N/A,#N/A,FALSE,"CAÑER";#N/A,#N/A,FALSE,"ELEC";#N/A,#N/A,FALSE,"INSTR";#N/A,#N/A,FALSE,"PDS";#N/A,#N/A,FALSE,"mecan"}</definedName>
    <definedName name="_________wrn5" hidden="1">{#N/A,#N/A,FALSE,"minas";#N/A,#N/A,FALSE,"Total_OC015";#N/A,#N/A,FALSE,"ADMIN";#N/A,#N/A,FALSE,"PROCES";#N/A,#N/A,FALSE,"civil";#N/A,#N/A,FALSE,"CAÑER";#N/A,#N/A,FALSE,"ELEC";#N/A,#N/A,FALSE,"INSTR";#N/A,#N/A,FALSE,"PDS";#N/A,#N/A,FALSE,"mecan"}</definedName>
    <definedName name="_________zx2" localSheetId="3" hidden="1">{#N/A,#N/A,FALSE,"masez (10)";#N/A,#N/A,FALSE,"masez (7)";#N/A,#N/A,FALSE,"masez (6)";#N/A,#N/A,FALSE,"masez (5)";#N/A,#N/A,FALSE,"masez (4)";#N/A,#N/A,FALSE,"masez (3)";#N/A,#N/A,FALSE,"masez (2)";#N/A,#N/A,FALSE,"GME";#N/A,#N/A,FALSE,"masez"}</definedName>
    <definedName name="_________zx2" hidden="1">{#N/A,#N/A,FALSE,"masez (10)";#N/A,#N/A,FALSE,"masez (7)";#N/A,#N/A,FALSE,"masez (6)";#N/A,#N/A,FALSE,"masez (5)";#N/A,#N/A,FALSE,"masez (4)";#N/A,#N/A,FALSE,"masez (3)";#N/A,#N/A,FALSE,"masez (2)";#N/A,#N/A,FALSE,"GME";#N/A,#N/A,FALSE,"masez"}</definedName>
    <definedName name="________equ1" localSheetId="3" hidden="1">{#N/A,#N/A,TRUE,"Est. de Fact.";#N/A,#N/A,TRUE,"Capitulo 19";#N/A,#N/A,TRUE,"Proyecto P855"}</definedName>
    <definedName name="________equ1" hidden="1">{#N/A,#N/A,TRUE,"Est. de Fact.";#N/A,#N/A,TRUE,"Capitulo 19";#N/A,#N/A,TRUE,"Proyecto P855"}</definedName>
    <definedName name="________F" localSheetId="3" hidden="1">{#N/A,#N/A,FALSE,"Total_OC015";#N/A,#N/A,FALSE,"ADMIN";#N/A,#N/A,FALSE,"PROCES";#N/A,#N/A,FALSE,"mecan";#N/A,#N/A,FALSE,"civil";#N/A,#N/A,FALSE,"CAÑER";#N/A,#N/A,FALSE,"ELEC";#N/A,#N/A,FALSE,"INSTR"}</definedName>
    <definedName name="________F" hidden="1">{#N/A,#N/A,FALSE,"Total_OC015";#N/A,#N/A,FALSE,"ADMIN";#N/A,#N/A,FALSE,"PROCES";#N/A,#N/A,FALSE,"mecan";#N/A,#N/A,FALSE,"civil";#N/A,#N/A,FALSE,"CAÑER";#N/A,#N/A,FALSE,"ELEC";#N/A,#N/A,FALSE,"INSTR"}</definedName>
    <definedName name="________FHE7" localSheetId="3" hidden="1">{#N/A,#N/A,FALSE,"masez (10)";#N/A,#N/A,FALSE,"masez (7)";#N/A,#N/A,FALSE,"masez (6)";#N/A,#N/A,FALSE,"masez (5)";#N/A,#N/A,FALSE,"masez (4)";#N/A,#N/A,FALSE,"masez (3)";#N/A,#N/A,FALSE,"masez (2)";#N/A,#N/A,FALSE,"GME";#N/A,#N/A,FALSE,"masez"}</definedName>
    <definedName name="________FHE7" hidden="1">{#N/A,#N/A,FALSE,"masez (10)";#N/A,#N/A,FALSE,"masez (7)";#N/A,#N/A,FALSE,"masez (6)";#N/A,#N/A,FALSE,"masez (5)";#N/A,#N/A,FALSE,"masez (4)";#N/A,#N/A,FALSE,"masez (3)";#N/A,#N/A,FALSE,"masez (2)";#N/A,#N/A,FALSE,"GME";#N/A,#N/A,FALSE,"masez"}</definedName>
    <definedName name="________gl1" localSheetId="3" hidden="1">{#N/A,#N/A,FALSE,"Total_OC015";#N/A,#N/A,FALSE,"ADMIN";#N/A,#N/A,FALSE,"PROCES";#N/A,#N/A,FALSE,"mecan";#N/A,#N/A,FALSE,"civil";#N/A,#N/A,FALSE,"CAÑER";#N/A,#N/A,FALSE,"ELEC";#N/A,#N/A,FALSE,"INSTR"}</definedName>
    <definedName name="________gl1" hidden="1">{#N/A,#N/A,FALSE,"Total_OC015";#N/A,#N/A,FALSE,"ADMIN";#N/A,#N/A,FALSE,"PROCES";#N/A,#N/A,FALSE,"mecan";#N/A,#N/A,FALSE,"civil";#N/A,#N/A,FALSE,"CAÑER";#N/A,#N/A,FALSE,"ELEC";#N/A,#N/A,FALSE,"INSTR"}</definedName>
    <definedName name="________jy5" localSheetId="3" hidden="1">{#N/A,#N/A,FALSE,"masez (10)";#N/A,#N/A,FALSE,"masez (7)";#N/A,#N/A,FALSE,"masez (6)";#N/A,#N/A,FALSE,"masez (5)";#N/A,#N/A,FALSE,"masez (4)";#N/A,#N/A,FALSE,"masez (3)";#N/A,#N/A,FALSE,"masez (2)";#N/A,#N/A,FALSE,"GME";#N/A,#N/A,FALSE,"masez"}</definedName>
    <definedName name="________jy5" hidden="1">{#N/A,#N/A,FALSE,"masez (10)";#N/A,#N/A,FALSE,"masez (7)";#N/A,#N/A,FALSE,"masez (6)";#N/A,#N/A,FALSE,"masez (5)";#N/A,#N/A,FALSE,"masez (4)";#N/A,#N/A,FALSE,"masez (3)";#N/A,#N/A,FALSE,"masez (2)";#N/A,#N/A,FALSE,"GME";#N/A,#N/A,FALSE,"masez"}</definedName>
    <definedName name="__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2" localSheetId="3" hidden="1">{"FlujoGastos",#N/A,FALSE,"Base";"FlujoGastos",#N/A,FALSE,"Buzón Tren";"FlujoGastos",#N/A,FALSE,"Buzón Camión";"FlujoGastos",#N/A,FALSE,"LHD Camión";"FlujoGastos",#N/A,FALSE,"Cámara Camión"}</definedName>
    <definedName name="________kk2" hidden="1">{"FlujoGastos",#N/A,FALSE,"Base";"FlujoGastos",#N/A,FALSE,"Buzón Tren";"FlujoGastos",#N/A,FALSE,"Buzón Camión";"FlujoGastos",#N/A,FALSE,"LHD Camión";"FlujoGastos",#N/A,FALSE,"Cámara Camión"}</definedName>
    <definedName name="__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4" localSheetId="3" hidden="1">{"desarrollo",#N/A,FALSE,"Cámara Camión";"resumen",#N/A,FALSE,"Cámara Camión";"eqprod",#N/A,FALSE,"Cámara Camión"}</definedName>
    <definedName name="________kk4" hidden="1">{"desarrollo",#N/A,FALSE,"Cámara Camión";"resumen",#N/A,FALSE,"Cámara Camión";"eqprod",#N/A,FALSE,"Cámara Camión"}</definedName>
    <definedName name="________M2" localSheetId="3" hidden="1">{#N/A,#N/A,FALSE,"TEC-01";#N/A,#N/A,FALSE,"TEC - 02";#N/A,#N/A,FALSE,"TEC - 03";#N/A,#N/A,FALSE,"TEC - 04";#N/A,#N/A,FALSE,"TEC-07";#N/A,#N/A,FALSE,"TEC-08";#N/A,#N/A,FALSE,"TEC - 09A";#N/A,#N/A,FALSE,"TEC - 09B";#N/A,#N/A,FALSE,"TEC - 09C";#N/A,#N/A,FALSE,"TEC - 10";#N/A,#N/A,FALSE,"TEC-11"}</definedName>
    <definedName name="________M2" hidden="1">{#N/A,#N/A,FALSE,"TEC-01";#N/A,#N/A,FALSE,"TEC - 02";#N/A,#N/A,FALSE,"TEC - 03";#N/A,#N/A,FALSE,"TEC - 04";#N/A,#N/A,FALSE,"TEC-07";#N/A,#N/A,FALSE,"TEC-08";#N/A,#N/A,FALSE,"TEC - 09A";#N/A,#N/A,FALSE,"TEC - 09B";#N/A,#N/A,FALSE,"TEC - 09C";#N/A,#N/A,FALSE,"TEC - 10";#N/A,#N/A,FALSE,"TEC-11"}</definedName>
    <definedName name="________r" localSheetId="3" hidden="1">{"DETALLE_1996",#N/A,FALSE,"flujo";"DETALLE_1997",#N/A,FALSE,"flujo";"GASTOS_INCURRIDOS_1996",#N/A,FALSE,"flujo";"GASTOS_PROGRAMADOS_PARA_1997",#N/A,FALSE,"flujo";#N/A,#N/A,FALSE,"comparat";#N/A,#N/A,FALSE,"costos";#N/A,#N/A,FALSE,"proyctrol"}</definedName>
    <definedName name="________r" hidden="1">{"DETALLE_1996",#N/A,FALSE,"flujo";"DETALLE_1997",#N/A,FALSE,"flujo";"GASTOS_INCURRIDOS_1996",#N/A,FALSE,"flujo";"GASTOS_PROGRAMADOS_PARA_1997",#N/A,FALSE,"flujo";#N/A,#N/A,FALSE,"comparat";#N/A,#N/A,FALSE,"costos";#N/A,#N/A,FALSE,"proyctrol"}</definedName>
    <definedName name="________tyl2" localSheetId="3" hidden="1">{#N/A,#N/A,FALSE,"masez (10)";#N/A,#N/A,FALSE,"masez (7)";#N/A,#N/A,FALSE,"masez (6)";#N/A,#N/A,FALSE,"masez (5)";#N/A,#N/A,FALSE,"masez (4)";#N/A,#N/A,FALSE,"masez (3)";#N/A,#N/A,FALSE,"masez (2)";#N/A,#N/A,FALSE,"GME";#N/A,#N/A,FALSE,"masez"}</definedName>
    <definedName name="________tyl2" hidden="1">{#N/A,#N/A,FALSE,"masez (10)";#N/A,#N/A,FALSE,"masez (7)";#N/A,#N/A,FALSE,"masez (6)";#N/A,#N/A,FALSE,"masez (5)";#N/A,#N/A,FALSE,"masez (4)";#N/A,#N/A,FALSE,"masez (3)";#N/A,#N/A,FALSE,"masez (2)";#N/A,#N/A,FALSE,"GME";#N/A,#N/A,FALSE,"masez"}</definedName>
    <definedName name="________wrn1" localSheetId="3" hidden="1">{#N/A,#N/A,TRUE,"Est. de Fact.";#N/A,#N/A,TRUE,"Capitulo 19";#N/A,#N/A,TRUE,"Proyecto P855"}</definedName>
    <definedName name="________wrn1" hidden="1">{#N/A,#N/A,TRUE,"Est. de Fact.";#N/A,#N/A,TRUE,"Capitulo 19";#N/A,#N/A,TRUE,"Proyecto P855"}</definedName>
    <definedName name="________X2" localSheetId="3" hidden="1">{#N/A,#N/A,FALSE,"TEC-01";#N/A,#N/A,FALSE,"TEC - 02";#N/A,#N/A,FALSE,"TEC - 03";#N/A,#N/A,FALSE,"TEC - 04";#N/A,#N/A,FALSE,"TEC-07";#N/A,#N/A,FALSE,"TEC-08";#N/A,#N/A,FALSE,"TEC - 09A";#N/A,#N/A,FALSE,"TEC - 09B";#N/A,#N/A,FALSE,"TEC - 09C";#N/A,#N/A,FALSE,"TEC - 10";#N/A,#N/A,FALSE,"TEC-11"}</definedName>
    <definedName name="________X2" hidden="1">{#N/A,#N/A,FALSE,"TEC-01";#N/A,#N/A,FALSE,"TEC - 02";#N/A,#N/A,FALSE,"TEC - 03";#N/A,#N/A,FALSE,"TEC - 04";#N/A,#N/A,FALSE,"TEC-07";#N/A,#N/A,FALSE,"TEC-08";#N/A,#N/A,FALSE,"TEC - 09A";#N/A,#N/A,FALSE,"TEC - 09B";#N/A,#N/A,FALSE,"TEC - 09C";#N/A,#N/A,FALSE,"TEC - 10";#N/A,#N/A,FALSE,"TEC-11"}</definedName>
    <definedName name="________zx2" localSheetId="3" hidden="1">{#N/A,#N/A,FALSE,"masez (10)";#N/A,#N/A,FALSE,"masez (7)";#N/A,#N/A,FALSE,"masez (6)";#N/A,#N/A,FALSE,"masez (5)";#N/A,#N/A,FALSE,"masez (4)";#N/A,#N/A,FALSE,"masez (3)";#N/A,#N/A,FALSE,"masez (2)";#N/A,#N/A,FALSE,"GME";#N/A,#N/A,FALSE,"masez"}</definedName>
    <definedName name="________zx2" hidden="1">{#N/A,#N/A,FALSE,"masez (10)";#N/A,#N/A,FALSE,"masez (7)";#N/A,#N/A,FALSE,"masez (6)";#N/A,#N/A,FALSE,"masez (5)";#N/A,#N/A,FALSE,"masez (4)";#N/A,#N/A,FALSE,"masez (3)";#N/A,#N/A,FALSE,"masez (2)";#N/A,#N/A,FALSE,"GME";#N/A,#N/A,FALSE,"masez"}</definedName>
    <definedName name="_______equ1" localSheetId="3" hidden="1">{#N/A,#N/A,TRUE,"Est. de Fact.";#N/A,#N/A,TRUE,"Capitulo 19";#N/A,#N/A,TRUE,"Proyecto P855"}</definedName>
    <definedName name="_______equ1" hidden="1">{#N/A,#N/A,TRUE,"Est. de Fact.";#N/A,#N/A,TRUE,"Capitulo 19";#N/A,#N/A,TRUE,"Proyecto P855"}</definedName>
    <definedName name="_______F" localSheetId="3" hidden="1">{#N/A,#N/A,FALSE,"Total_OC015";#N/A,#N/A,FALSE,"ADMIN";#N/A,#N/A,FALSE,"PROCES";#N/A,#N/A,FALSE,"mecan";#N/A,#N/A,FALSE,"civil";#N/A,#N/A,FALSE,"CAÑER";#N/A,#N/A,FALSE,"ELEC";#N/A,#N/A,FALSE,"INSTR"}</definedName>
    <definedName name="_______F" hidden="1">{#N/A,#N/A,FALSE,"Total_OC015";#N/A,#N/A,FALSE,"ADMIN";#N/A,#N/A,FALSE,"PROCES";#N/A,#N/A,FALSE,"mecan";#N/A,#N/A,FALSE,"civil";#N/A,#N/A,FALSE,"CAÑER";#N/A,#N/A,FALSE,"ELEC";#N/A,#N/A,FALSE,"INSTR"}</definedName>
    <definedName name="_______FHE7" localSheetId="3" hidden="1">{#N/A,#N/A,FALSE,"masez (10)";#N/A,#N/A,FALSE,"masez (7)";#N/A,#N/A,FALSE,"masez (6)";#N/A,#N/A,FALSE,"masez (5)";#N/A,#N/A,FALSE,"masez (4)";#N/A,#N/A,FALSE,"masez (3)";#N/A,#N/A,FALSE,"masez (2)";#N/A,#N/A,FALSE,"GME";#N/A,#N/A,FALSE,"masez"}</definedName>
    <definedName name="_______FHE7" hidden="1">{#N/A,#N/A,FALSE,"masez (10)";#N/A,#N/A,FALSE,"masez (7)";#N/A,#N/A,FALSE,"masez (6)";#N/A,#N/A,FALSE,"masez (5)";#N/A,#N/A,FALSE,"masez (4)";#N/A,#N/A,FALSE,"masez (3)";#N/A,#N/A,FALSE,"masez (2)";#N/A,#N/A,FALSE,"GME";#N/A,#N/A,FALSE,"masez"}</definedName>
    <definedName name="_______gl1" localSheetId="3" hidden="1">{#N/A,#N/A,FALSE,"Total_OC015";#N/A,#N/A,FALSE,"ADMIN";#N/A,#N/A,FALSE,"PROCES";#N/A,#N/A,FALSE,"mecan";#N/A,#N/A,FALSE,"civil";#N/A,#N/A,FALSE,"CAÑER";#N/A,#N/A,FALSE,"ELEC";#N/A,#N/A,FALSE,"INSTR"}</definedName>
    <definedName name="_______gl1" hidden="1">{#N/A,#N/A,FALSE,"Total_OC015";#N/A,#N/A,FALSE,"ADMIN";#N/A,#N/A,FALSE,"PROCES";#N/A,#N/A,FALSE,"mecan";#N/A,#N/A,FALSE,"civil";#N/A,#N/A,FALSE,"CAÑER";#N/A,#N/A,FALSE,"ELEC";#N/A,#N/A,FALSE,"INSTR"}</definedName>
    <definedName name="_______jy5" localSheetId="3" hidden="1">{#N/A,#N/A,FALSE,"masez (10)";#N/A,#N/A,FALSE,"masez (7)";#N/A,#N/A,FALSE,"masez (6)";#N/A,#N/A,FALSE,"masez (5)";#N/A,#N/A,FALSE,"masez (4)";#N/A,#N/A,FALSE,"masez (3)";#N/A,#N/A,FALSE,"masez (2)";#N/A,#N/A,FALSE,"GME";#N/A,#N/A,FALSE,"masez"}</definedName>
    <definedName name="_______jy5" hidden="1">{#N/A,#N/A,FALSE,"masez (10)";#N/A,#N/A,FALSE,"masez (7)";#N/A,#N/A,FALSE,"masez (6)";#N/A,#N/A,FALSE,"masez (5)";#N/A,#N/A,FALSE,"masez (4)";#N/A,#N/A,FALSE,"masez (3)";#N/A,#N/A,FALSE,"masez (2)";#N/A,#N/A,FALSE,"GME";#N/A,#N/A,FALSE,"masez"}</definedName>
    <definedName name="_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2" localSheetId="3" hidden="1">{"FlujoGastos",#N/A,FALSE,"Base";"FlujoGastos",#N/A,FALSE,"Buzón Tren";"FlujoGastos",#N/A,FALSE,"Buzón Camión";"FlujoGastos",#N/A,FALSE,"LHD Camión";"FlujoGastos",#N/A,FALSE,"Cámara Camión"}</definedName>
    <definedName name="_______kk2" hidden="1">{"FlujoGastos",#N/A,FALSE,"Base";"FlujoGastos",#N/A,FALSE,"Buzón Tren";"FlujoGastos",#N/A,FALSE,"Buzón Camión";"FlujoGastos",#N/A,FALSE,"LHD Camión";"FlujoGastos",#N/A,FALSE,"Cámara Camión"}</definedName>
    <definedName name="_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4" localSheetId="3" hidden="1">{"desarrollo",#N/A,FALSE,"Cámara Camión";"resumen",#N/A,FALSE,"Cámara Camión";"eqprod",#N/A,FALSE,"Cámara Camión"}</definedName>
    <definedName name="_______kk4" hidden="1">{"desarrollo",#N/A,FALSE,"Cámara Camión";"resumen",#N/A,FALSE,"Cámara Camión";"eqprod",#N/A,FALSE,"Cámara Camión"}</definedName>
    <definedName name="_______lot1" localSheetId="3" hidden="1">{#N/A,#N/A,FALSE,"Total_OC015";#N/A,#N/A,FALSE,"ADMIN";#N/A,#N/A,FALSE,"PROCES";#N/A,#N/A,FALSE,"mecan";#N/A,#N/A,FALSE,"civil";#N/A,#N/A,FALSE,"CAÑER";#N/A,#N/A,FALSE,"ELEC";#N/A,#N/A,FALSE,"INSTR"}</definedName>
    <definedName name="_______lot1" hidden="1">{#N/A,#N/A,FALSE,"Total_OC015";#N/A,#N/A,FALSE,"ADMIN";#N/A,#N/A,FALSE,"PROCES";#N/A,#N/A,FALSE,"mecan";#N/A,#N/A,FALSE,"civil";#N/A,#N/A,FALSE,"CAÑER";#N/A,#N/A,FALSE,"ELEC";#N/A,#N/A,FALSE,"INSTR"}</definedName>
    <definedName name="_______M2" localSheetId="3" hidden="1">{#N/A,#N/A,FALSE,"TEC-01";#N/A,#N/A,FALSE,"TEC - 02";#N/A,#N/A,FALSE,"TEC - 03";#N/A,#N/A,FALSE,"TEC - 04";#N/A,#N/A,FALSE,"TEC-07";#N/A,#N/A,FALSE,"TEC-08";#N/A,#N/A,FALSE,"TEC - 09A";#N/A,#N/A,FALSE,"TEC - 09B";#N/A,#N/A,FALSE,"TEC - 09C";#N/A,#N/A,FALSE,"TEC - 10";#N/A,#N/A,FALSE,"TEC-11"}</definedName>
    <definedName name="_______M2" hidden="1">{#N/A,#N/A,FALSE,"TEC-01";#N/A,#N/A,FALSE,"TEC - 02";#N/A,#N/A,FALSE,"TEC - 03";#N/A,#N/A,FALSE,"TEC - 04";#N/A,#N/A,FALSE,"TEC-07";#N/A,#N/A,FALSE,"TEC-08";#N/A,#N/A,FALSE,"TEC - 09A";#N/A,#N/A,FALSE,"TEC - 09B";#N/A,#N/A,FALSE,"TEC - 09C";#N/A,#N/A,FALSE,"TEC - 10";#N/A,#N/A,FALSE,"TEC-11"}</definedName>
    <definedName name="_______r" localSheetId="3" hidden="1">{#N/A,#N/A,FALSE,"Total_OC015";#N/A,#N/A,FALSE,"ADMIN";#N/A,#N/A,FALSE,"PROCES";#N/A,#N/A,FALSE,"mecan";#N/A,#N/A,FALSE,"civil";#N/A,#N/A,FALSE,"CAÑER";#N/A,#N/A,FALSE,"ELEC";#N/A,#N/A,FALSE,"INSTR"}</definedName>
    <definedName name="_______r" hidden="1">{#N/A,#N/A,FALSE,"Total_OC015";#N/A,#N/A,FALSE,"ADMIN";#N/A,#N/A,FALSE,"PROCES";#N/A,#N/A,FALSE,"mecan";#N/A,#N/A,FALSE,"civil";#N/A,#N/A,FALSE,"CAÑER";#N/A,#N/A,FALSE,"ELEC";#N/A,#N/A,FALSE,"INSTR"}</definedName>
    <definedName name="_______TEC07" localSheetId="3" hidden="1">{#N/A,#N/A,FALSE,"TEC-01";#N/A,#N/A,FALSE,"TEC - 02";#N/A,#N/A,FALSE,"TEC - 03";#N/A,#N/A,FALSE,"TEC - 04";#N/A,#N/A,FALSE,"TEC-07";#N/A,#N/A,FALSE,"TEC-08";#N/A,#N/A,FALSE,"TEC - 09A";#N/A,#N/A,FALSE,"TEC - 09B";#N/A,#N/A,FALSE,"TEC - 09C";#N/A,#N/A,FALSE,"TEC - 10";#N/A,#N/A,FALSE,"TEC-11"}</definedName>
    <definedName name="_______TEC07" hidden="1">{#N/A,#N/A,FALSE,"TEC-01";#N/A,#N/A,FALSE,"TEC - 02";#N/A,#N/A,FALSE,"TEC - 03";#N/A,#N/A,FALSE,"TEC - 04";#N/A,#N/A,FALSE,"TEC-07";#N/A,#N/A,FALSE,"TEC-08";#N/A,#N/A,FALSE,"TEC - 09A";#N/A,#N/A,FALSE,"TEC - 09B";#N/A,#N/A,FALSE,"TEC - 09C";#N/A,#N/A,FALSE,"TEC - 10";#N/A,#N/A,FALSE,"TEC-11"}</definedName>
    <definedName name="_______tyl2" localSheetId="3" hidden="1">{#N/A,#N/A,FALSE,"masez (10)";#N/A,#N/A,FALSE,"masez (7)";#N/A,#N/A,FALSE,"masez (6)";#N/A,#N/A,FALSE,"masez (5)";#N/A,#N/A,FALSE,"masez (4)";#N/A,#N/A,FALSE,"masez (3)";#N/A,#N/A,FALSE,"masez (2)";#N/A,#N/A,FALSE,"GME";#N/A,#N/A,FALSE,"masez"}</definedName>
    <definedName name="_______tyl2" hidden="1">{#N/A,#N/A,FALSE,"masez (10)";#N/A,#N/A,FALSE,"masez (7)";#N/A,#N/A,FALSE,"masez (6)";#N/A,#N/A,FALSE,"masez (5)";#N/A,#N/A,FALSE,"masez (4)";#N/A,#N/A,FALSE,"masez (3)";#N/A,#N/A,FALSE,"masez (2)";#N/A,#N/A,FALSE,"GME";#N/A,#N/A,FALSE,"masez"}</definedName>
    <definedName name="_______wq12" localSheetId="3" hidden="1">{#N/A,#N/A,FALSE,"Total_OC015";#N/A,#N/A,FALSE,"ADMIN";#N/A,#N/A,FALSE,"PROCES";#N/A,#N/A,FALSE,"mecan";#N/A,#N/A,FALSE,"civil";#N/A,#N/A,FALSE,"CAÑER";#N/A,#N/A,FALSE,"ELEC";#N/A,#N/A,FALSE,"INSTR"}</definedName>
    <definedName name="_______wq12" hidden="1">{#N/A,#N/A,FALSE,"Total_OC015";#N/A,#N/A,FALSE,"ADMIN";#N/A,#N/A,FALSE,"PROCES";#N/A,#N/A,FALSE,"mecan";#N/A,#N/A,FALSE,"civil";#N/A,#N/A,FALSE,"CAÑER";#N/A,#N/A,FALSE,"ELEC";#N/A,#N/A,FALSE,"INSTR"}</definedName>
    <definedName name="_______wrn1" localSheetId="3" hidden="1">{#N/A,#N/A,TRUE,"Est. de Fact.";#N/A,#N/A,TRUE,"Capitulo 19";#N/A,#N/A,TRUE,"Proyecto P855"}</definedName>
    <definedName name="_______wrn1" hidden="1">{#N/A,#N/A,TRUE,"Est. de Fact.";#N/A,#N/A,TRUE,"Capitulo 19";#N/A,#N/A,TRUE,"Proyecto P855"}</definedName>
    <definedName name="_______wrn2" localSheetId="3" hidden="1">{#N/A,#N/A,TRUE,"Est. de Fact.";#N/A,#N/A,TRUE,"Capitulo 19";#N/A,#N/A,TRUE,"Proyecto P855"}</definedName>
    <definedName name="_______wrn2" hidden="1">{#N/A,#N/A,TRUE,"Est. de Fact.";#N/A,#N/A,TRUE,"Capitulo 19";#N/A,#N/A,TRUE,"Proyecto P855"}</definedName>
    <definedName name="_______wrn3" localSheetId="3" hidden="1">{#N/A,#N/A,FALSE,"Total_OC015";#N/A,#N/A,FALSE,"ADMIN";#N/A,#N/A,FALSE,"PROCES";#N/A,#N/A,FALSE,"mecan";#N/A,#N/A,FALSE,"civil";#N/A,#N/A,FALSE,"CAÑER";#N/A,#N/A,FALSE,"ELEC";#N/A,#N/A,FALSE,"INSTR"}</definedName>
    <definedName name="_______wrn3" hidden="1">{#N/A,#N/A,FALSE,"Total_OC015";#N/A,#N/A,FALSE,"ADMIN";#N/A,#N/A,FALSE,"PROCES";#N/A,#N/A,FALSE,"mecan";#N/A,#N/A,FALSE,"civil";#N/A,#N/A,FALSE,"CAÑER";#N/A,#N/A,FALSE,"ELEC";#N/A,#N/A,FALSE,"INSTR"}</definedName>
    <definedName name="_______wrn5" localSheetId="3" hidden="1">{#N/A,#N/A,FALSE,"minas";#N/A,#N/A,FALSE,"Total_OC015";#N/A,#N/A,FALSE,"ADMIN";#N/A,#N/A,FALSE,"PROCES";#N/A,#N/A,FALSE,"civil";#N/A,#N/A,FALSE,"CAÑER";#N/A,#N/A,FALSE,"ELEC";#N/A,#N/A,FALSE,"INSTR";#N/A,#N/A,FALSE,"PDS";#N/A,#N/A,FALSE,"mecan"}</definedName>
    <definedName name="_______wrn5" hidden="1">{#N/A,#N/A,FALSE,"minas";#N/A,#N/A,FALSE,"Total_OC015";#N/A,#N/A,FALSE,"ADMIN";#N/A,#N/A,FALSE,"PROCES";#N/A,#N/A,FALSE,"civil";#N/A,#N/A,FALSE,"CAÑER";#N/A,#N/A,FALSE,"ELEC";#N/A,#N/A,FALSE,"INSTR";#N/A,#N/A,FALSE,"PDS";#N/A,#N/A,FALSE,"mecan"}</definedName>
    <definedName name="_______X2" localSheetId="3" hidden="1">{#N/A,#N/A,FALSE,"TEC-01";#N/A,#N/A,FALSE,"TEC - 02";#N/A,#N/A,FALSE,"TEC - 03";#N/A,#N/A,FALSE,"TEC - 04";#N/A,#N/A,FALSE,"TEC-07";#N/A,#N/A,FALSE,"TEC-08";#N/A,#N/A,FALSE,"TEC - 09A";#N/A,#N/A,FALSE,"TEC - 09B";#N/A,#N/A,FALSE,"TEC - 09C";#N/A,#N/A,FALSE,"TEC - 10";#N/A,#N/A,FALSE,"TEC-11"}</definedName>
    <definedName name="_______X2" hidden="1">{#N/A,#N/A,FALSE,"TEC-01";#N/A,#N/A,FALSE,"TEC - 02";#N/A,#N/A,FALSE,"TEC - 03";#N/A,#N/A,FALSE,"TEC - 04";#N/A,#N/A,FALSE,"TEC-07";#N/A,#N/A,FALSE,"TEC-08";#N/A,#N/A,FALSE,"TEC - 09A";#N/A,#N/A,FALSE,"TEC - 09B";#N/A,#N/A,FALSE,"TEC - 09C";#N/A,#N/A,FALSE,"TEC - 10";#N/A,#N/A,FALSE,"TEC-11"}</definedName>
    <definedName name="_______zx2" localSheetId="3" hidden="1">{#N/A,#N/A,FALSE,"masez (10)";#N/A,#N/A,FALSE,"masez (7)";#N/A,#N/A,FALSE,"masez (6)";#N/A,#N/A,FALSE,"masez (5)";#N/A,#N/A,FALSE,"masez (4)";#N/A,#N/A,FALSE,"masez (3)";#N/A,#N/A,FALSE,"masez (2)";#N/A,#N/A,FALSE,"GME";#N/A,#N/A,FALSE,"masez"}</definedName>
    <definedName name="_______zx2" hidden="1">{#N/A,#N/A,FALSE,"masez (10)";#N/A,#N/A,FALSE,"masez (7)";#N/A,#N/A,FALSE,"masez (6)";#N/A,#N/A,FALSE,"masez (5)";#N/A,#N/A,FALSE,"masez (4)";#N/A,#N/A,FALSE,"masez (3)";#N/A,#N/A,FALSE,"masez (2)";#N/A,#N/A,FALSE,"GME";#N/A,#N/A,FALSE,"masez"}</definedName>
    <definedName name="______a1" hidden="1">[1]Register!#REF!</definedName>
    <definedName name="______F" localSheetId="3" hidden="1">{#N/A,#N/A,FALSE,"Total_OC015";#N/A,#N/A,FALSE,"ADMIN";#N/A,#N/A,FALSE,"PROCES";#N/A,#N/A,FALSE,"mecan";#N/A,#N/A,FALSE,"civil";#N/A,#N/A,FALSE,"CAÑER";#N/A,#N/A,FALSE,"ELEC";#N/A,#N/A,FALSE,"INSTR"}</definedName>
    <definedName name="______F" hidden="1">{#N/A,#N/A,FALSE,"Total_OC015";#N/A,#N/A,FALSE,"ADMIN";#N/A,#N/A,FALSE,"PROCES";#N/A,#N/A,FALSE,"mecan";#N/A,#N/A,FALSE,"civil";#N/A,#N/A,FALSE,"CAÑER";#N/A,#N/A,FALSE,"ELEC";#N/A,#N/A,FALSE,"INSTR"}</definedName>
    <definedName name="______FHE7" localSheetId="3" hidden="1">{#N/A,#N/A,FALSE,"masez (10)";#N/A,#N/A,FALSE,"masez (7)";#N/A,#N/A,FALSE,"masez (6)";#N/A,#N/A,FALSE,"masez (5)";#N/A,#N/A,FALSE,"masez (4)";#N/A,#N/A,FALSE,"masez (3)";#N/A,#N/A,FALSE,"masez (2)";#N/A,#N/A,FALSE,"GME";#N/A,#N/A,FALSE,"masez"}</definedName>
    <definedName name="______FHE7" hidden="1">{#N/A,#N/A,FALSE,"masez (10)";#N/A,#N/A,FALSE,"masez (7)";#N/A,#N/A,FALSE,"masez (6)";#N/A,#N/A,FALSE,"masez (5)";#N/A,#N/A,FALSE,"masez (4)";#N/A,#N/A,FALSE,"masez (3)";#N/A,#N/A,FALSE,"masez (2)";#N/A,#N/A,FALSE,"GME";#N/A,#N/A,FALSE,"masez"}</definedName>
    <definedName name="______gl1" localSheetId="3" hidden="1">{#N/A,#N/A,FALSE,"Total_OC015";#N/A,#N/A,FALSE,"ADMIN";#N/A,#N/A,FALSE,"PROCES";#N/A,#N/A,FALSE,"mecan";#N/A,#N/A,FALSE,"civil";#N/A,#N/A,FALSE,"CAÑER";#N/A,#N/A,FALSE,"ELEC";#N/A,#N/A,FALSE,"INSTR"}</definedName>
    <definedName name="______gl1" hidden="1">{#N/A,#N/A,FALSE,"Total_OC015";#N/A,#N/A,FALSE,"ADMIN";#N/A,#N/A,FALSE,"PROCES";#N/A,#N/A,FALSE,"mecan";#N/A,#N/A,FALSE,"civil";#N/A,#N/A,FALSE,"CAÑER";#N/A,#N/A,FALSE,"ELEC";#N/A,#N/A,FALSE,"INSTR"}</definedName>
    <definedName name="______jy5" localSheetId="3" hidden="1">{#N/A,#N/A,FALSE,"masez (10)";#N/A,#N/A,FALSE,"masez (7)";#N/A,#N/A,FALSE,"masez (6)";#N/A,#N/A,FALSE,"masez (5)";#N/A,#N/A,FALSE,"masez (4)";#N/A,#N/A,FALSE,"masez (3)";#N/A,#N/A,FALSE,"masez (2)";#N/A,#N/A,FALSE,"GME";#N/A,#N/A,FALSE,"masez"}</definedName>
    <definedName name="______jy5" hidden="1">{#N/A,#N/A,FALSE,"masez (10)";#N/A,#N/A,FALSE,"masez (7)";#N/A,#N/A,FALSE,"masez (6)";#N/A,#N/A,FALSE,"masez (5)";#N/A,#N/A,FALSE,"masez (4)";#N/A,#N/A,FALSE,"masez (3)";#N/A,#N/A,FALSE,"masez (2)";#N/A,#N/A,FALSE,"GME";#N/A,#N/A,FALSE,"masez"}</definedName>
    <definedName name="_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2" localSheetId="3" hidden="1">{"FlujoGastos",#N/A,FALSE,"Base";"FlujoGastos",#N/A,FALSE,"Buzón Tren";"FlujoGastos",#N/A,FALSE,"Buzón Camión";"FlujoGastos",#N/A,FALSE,"LHD Camión";"FlujoGastos",#N/A,FALSE,"Cámara Camión"}</definedName>
    <definedName name="______kk2" hidden="1">{"FlujoGastos",#N/A,FALSE,"Base";"FlujoGastos",#N/A,FALSE,"Buzón Tren";"FlujoGastos",#N/A,FALSE,"Buzón Camión";"FlujoGastos",#N/A,FALSE,"LHD Camión";"FlujoGastos",#N/A,FALSE,"Cámara Camión"}</definedName>
    <definedName name="_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4" localSheetId="3" hidden="1">{"desarrollo",#N/A,FALSE,"Cámara Camión";"resumen",#N/A,FALSE,"Cámara Camión";"eqprod",#N/A,FALSE,"Cámara Camión"}</definedName>
    <definedName name="______kk4" hidden="1">{"desarrollo",#N/A,FALSE,"Cámara Camión";"resumen",#N/A,FALSE,"Cámara Camión";"eqprod",#N/A,FALSE,"Cámara Camión"}</definedName>
    <definedName name="______lot1" localSheetId="3" hidden="1">{#N/A,#N/A,FALSE,"Total_OC015";#N/A,#N/A,FALSE,"ADMIN";#N/A,#N/A,FALSE,"PROCES";#N/A,#N/A,FALSE,"mecan";#N/A,#N/A,FALSE,"civil";#N/A,#N/A,FALSE,"CAÑER";#N/A,#N/A,FALSE,"ELEC";#N/A,#N/A,FALSE,"INSTR"}</definedName>
    <definedName name="______lot1" hidden="1">{#N/A,#N/A,FALSE,"Total_OC015";#N/A,#N/A,FALSE,"ADMIN";#N/A,#N/A,FALSE,"PROCES";#N/A,#N/A,FALSE,"mecan";#N/A,#N/A,FALSE,"civil";#N/A,#N/A,FALSE,"CAÑER";#N/A,#N/A,FALSE,"ELEC";#N/A,#N/A,FALSE,"INSTR"}</definedName>
    <definedName name="______M2" localSheetId="3" hidden="1">{#N/A,#N/A,FALSE,"TEC-01";#N/A,#N/A,FALSE,"TEC - 02";#N/A,#N/A,FALSE,"TEC - 03";#N/A,#N/A,FALSE,"TEC - 04";#N/A,#N/A,FALSE,"TEC-07";#N/A,#N/A,FALSE,"TEC-08";#N/A,#N/A,FALSE,"TEC - 09A";#N/A,#N/A,FALSE,"TEC - 09B";#N/A,#N/A,FALSE,"TEC - 09C";#N/A,#N/A,FALSE,"TEC - 10";#N/A,#N/A,FALSE,"TEC-11"}</definedName>
    <definedName name="______M2" hidden="1">{#N/A,#N/A,FALSE,"TEC-01";#N/A,#N/A,FALSE,"TEC - 02";#N/A,#N/A,FALSE,"TEC - 03";#N/A,#N/A,FALSE,"TEC - 04";#N/A,#N/A,FALSE,"TEC-07";#N/A,#N/A,FALSE,"TEC-08";#N/A,#N/A,FALSE,"TEC - 09A";#N/A,#N/A,FALSE,"TEC - 09B";#N/A,#N/A,FALSE,"TEC - 09C";#N/A,#N/A,FALSE,"TEC - 10";#N/A,#N/A,FALSE,"TEC-11"}</definedName>
    <definedName name="______r" localSheetId="3" hidden="1">{#N/A,#N/A,FALSE,"Total_OC015";#N/A,#N/A,FALSE,"ADMIN";#N/A,#N/A,FALSE,"PROCES";#N/A,#N/A,FALSE,"mecan";#N/A,#N/A,FALSE,"civil";#N/A,#N/A,FALSE,"CAÑER";#N/A,#N/A,FALSE,"ELEC";#N/A,#N/A,FALSE,"INSTR"}</definedName>
    <definedName name="______r" hidden="1">{#N/A,#N/A,FALSE,"Total_OC015";#N/A,#N/A,FALSE,"ADMIN";#N/A,#N/A,FALSE,"PROCES";#N/A,#N/A,FALSE,"mecan";#N/A,#N/A,FALSE,"civil";#N/A,#N/A,FALSE,"CAÑER";#N/A,#N/A,FALSE,"ELEC";#N/A,#N/A,FALSE,"INSTR"}</definedName>
    <definedName name="______tyl2" localSheetId="3" hidden="1">{#N/A,#N/A,FALSE,"masez (10)";#N/A,#N/A,FALSE,"masez (7)";#N/A,#N/A,FALSE,"masez (6)";#N/A,#N/A,FALSE,"masez (5)";#N/A,#N/A,FALSE,"masez (4)";#N/A,#N/A,FALSE,"masez (3)";#N/A,#N/A,FALSE,"masez (2)";#N/A,#N/A,FALSE,"GME";#N/A,#N/A,FALSE,"masez"}</definedName>
    <definedName name="______tyl2" hidden="1">{#N/A,#N/A,FALSE,"masez (10)";#N/A,#N/A,FALSE,"masez (7)";#N/A,#N/A,FALSE,"masez (6)";#N/A,#N/A,FALSE,"masez (5)";#N/A,#N/A,FALSE,"masez (4)";#N/A,#N/A,FALSE,"masez (3)";#N/A,#N/A,FALSE,"masez (2)";#N/A,#N/A,FALSE,"GME";#N/A,#N/A,FALSE,"masez"}</definedName>
    <definedName name="______wq12" localSheetId="3" hidden="1">{#N/A,#N/A,FALSE,"Total_OC015";#N/A,#N/A,FALSE,"ADMIN";#N/A,#N/A,FALSE,"PROCES";#N/A,#N/A,FALSE,"mecan";#N/A,#N/A,FALSE,"civil";#N/A,#N/A,FALSE,"CAÑER";#N/A,#N/A,FALSE,"ELEC";#N/A,#N/A,FALSE,"INSTR"}</definedName>
    <definedName name="______wq12" hidden="1">{#N/A,#N/A,FALSE,"Total_OC015";#N/A,#N/A,FALSE,"ADMIN";#N/A,#N/A,FALSE,"PROCES";#N/A,#N/A,FALSE,"mecan";#N/A,#N/A,FALSE,"civil";#N/A,#N/A,FALSE,"CAÑER";#N/A,#N/A,FALSE,"ELEC";#N/A,#N/A,FALSE,"INSTR"}</definedName>
    <definedName name="______wrn1" localSheetId="3" hidden="1">{#N/A,#N/A,TRUE,"Est. de Fact.";#N/A,#N/A,TRUE,"Capitulo 19";#N/A,#N/A,TRUE,"Proyecto P855"}</definedName>
    <definedName name="______wrn1" hidden="1">{#N/A,#N/A,TRUE,"Est. de Fact.";#N/A,#N/A,TRUE,"Capitulo 19";#N/A,#N/A,TRUE,"Proyecto P855"}</definedName>
    <definedName name="______wrn2" localSheetId="3" hidden="1">{#N/A,#N/A,TRUE,"Est. de Fact.";#N/A,#N/A,TRUE,"Capitulo 19";#N/A,#N/A,TRUE,"Proyecto P855"}</definedName>
    <definedName name="______wrn2" hidden="1">{#N/A,#N/A,TRUE,"Est. de Fact.";#N/A,#N/A,TRUE,"Capitulo 19";#N/A,#N/A,TRUE,"Proyecto P855"}</definedName>
    <definedName name="______wrn3" localSheetId="3" hidden="1">{#N/A,#N/A,FALSE,"Total_OC015";#N/A,#N/A,FALSE,"ADMIN";#N/A,#N/A,FALSE,"PROCES";#N/A,#N/A,FALSE,"mecan";#N/A,#N/A,FALSE,"civil";#N/A,#N/A,FALSE,"CAÑER";#N/A,#N/A,FALSE,"ELEC";#N/A,#N/A,FALSE,"INSTR"}</definedName>
    <definedName name="______wrn3" hidden="1">{#N/A,#N/A,FALSE,"Total_OC015";#N/A,#N/A,FALSE,"ADMIN";#N/A,#N/A,FALSE,"PROCES";#N/A,#N/A,FALSE,"mecan";#N/A,#N/A,FALSE,"civil";#N/A,#N/A,FALSE,"CAÑER";#N/A,#N/A,FALSE,"ELEC";#N/A,#N/A,FALSE,"INSTR"}</definedName>
    <definedName name="______wrn5" localSheetId="3" hidden="1">{#N/A,#N/A,FALSE,"minas";#N/A,#N/A,FALSE,"Total_OC015";#N/A,#N/A,FALSE,"ADMIN";#N/A,#N/A,FALSE,"PROCES";#N/A,#N/A,FALSE,"civil";#N/A,#N/A,FALSE,"CAÑER";#N/A,#N/A,FALSE,"ELEC";#N/A,#N/A,FALSE,"INSTR";#N/A,#N/A,FALSE,"PDS";#N/A,#N/A,FALSE,"mecan"}</definedName>
    <definedName name="______wrn5" hidden="1">{#N/A,#N/A,FALSE,"minas";#N/A,#N/A,FALSE,"Total_OC015";#N/A,#N/A,FALSE,"ADMIN";#N/A,#N/A,FALSE,"PROCES";#N/A,#N/A,FALSE,"civil";#N/A,#N/A,FALSE,"CAÑER";#N/A,#N/A,FALSE,"ELEC";#N/A,#N/A,FALSE,"INSTR";#N/A,#N/A,FALSE,"PDS";#N/A,#N/A,FALSE,"mecan"}</definedName>
    <definedName name="______X2" localSheetId="3" hidden="1">{#N/A,#N/A,FALSE,"TEC-01";#N/A,#N/A,FALSE,"TEC - 02";#N/A,#N/A,FALSE,"TEC - 03";#N/A,#N/A,FALSE,"TEC - 04";#N/A,#N/A,FALSE,"TEC-07";#N/A,#N/A,FALSE,"TEC-08";#N/A,#N/A,FALSE,"TEC - 09A";#N/A,#N/A,FALSE,"TEC - 09B";#N/A,#N/A,FALSE,"TEC - 09C";#N/A,#N/A,FALSE,"TEC - 10";#N/A,#N/A,FALSE,"TEC-11"}</definedName>
    <definedName name="______X2" hidden="1">{#N/A,#N/A,FALSE,"TEC-01";#N/A,#N/A,FALSE,"TEC - 02";#N/A,#N/A,FALSE,"TEC - 03";#N/A,#N/A,FALSE,"TEC - 04";#N/A,#N/A,FALSE,"TEC-07";#N/A,#N/A,FALSE,"TEC-08";#N/A,#N/A,FALSE,"TEC - 09A";#N/A,#N/A,FALSE,"TEC - 09B";#N/A,#N/A,FALSE,"TEC - 09C";#N/A,#N/A,FALSE,"TEC - 10";#N/A,#N/A,FALSE,"TEC-11"}</definedName>
    <definedName name="______zx2" localSheetId="3" hidden="1">{#N/A,#N/A,FALSE,"masez (10)";#N/A,#N/A,FALSE,"masez (7)";#N/A,#N/A,FALSE,"masez (6)";#N/A,#N/A,FALSE,"masez (5)";#N/A,#N/A,FALSE,"masez (4)";#N/A,#N/A,FALSE,"masez (3)";#N/A,#N/A,FALSE,"masez (2)";#N/A,#N/A,FALSE,"GME";#N/A,#N/A,FALSE,"masez"}</definedName>
    <definedName name="______zx2" hidden="1">{#N/A,#N/A,FALSE,"masez (10)";#N/A,#N/A,FALSE,"masez (7)";#N/A,#N/A,FALSE,"masez (6)";#N/A,#N/A,FALSE,"masez (5)";#N/A,#N/A,FALSE,"masez (4)";#N/A,#N/A,FALSE,"masez (3)";#N/A,#N/A,FALSE,"masez (2)";#N/A,#N/A,FALSE,"GME";#N/A,#N/A,FALSE,"masez"}</definedName>
    <definedName name="_____a1" hidden="1">[1]Register!#REF!</definedName>
    <definedName name="_____DAT10" localSheetId="3">#REF!</definedName>
    <definedName name="_____DAT10">#REF!</definedName>
    <definedName name="_____DAT11" localSheetId="3">#REF!</definedName>
    <definedName name="_____DAT11">#REF!</definedName>
    <definedName name="_____DAT12" localSheetId="3">#REF!</definedName>
    <definedName name="_____DAT12">#REF!</definedName>
    <definedName name="_____DAT13" localSheetId="3">#REF!</definedName>
    <definedName name="_____DAT13">#REF!</definedName>
    <definedName name="_____DAT14" localSheetId="3">#REF!</definedName>
    <definedName name="_____DAT14">#REF!</definedName>
    <definedName name="_____DAT15" localSheetId="3">#REF!</definedName>
    <definedName name="_____DAT15">#REF!</definedName>
    <definedName name="_____DAT16" localSheetId="3">#REF!</definedName>
    <definedName name="_____DAT16">#REF!</definedName>
    <definedName name="_____DAT17" localSheetId="3">#REF!</definedName>
    <definedName name="_____DAT17">#REF!</definedName>
    <definedName name="_____DAT18" localSheetId="3">#REF!</definedName>
    <definedName name="_____DAT18">#REF!</definedName>
    <definedName name="_____DAT19" localSheetId="3">#REF!</definedName>
    <definedName name="_____DAT19">#REF!</definedName>
    <definedName name="_____DAT2" localSheetId="3">#REF!</definedName>
    <definedName name="_____DAT2">#REF!</definedName>
    <definedName name="_____DAT20" localSheetId="3">#REF!</definedName>
    <definedName name="_____DAT20">#REF!</definedName>
    <definedName name="_____DAT3" localSheetId="3">#REF!</definedName>
    <definedName name="_____DAT3">#REF!</definedName>
    <definedName name="_____DAT4" localSheetId="3">#REF!</definedName>
    <definedName name="_____DAT4">#REF!</definedName>
    <definedName name="_____DAT5" localSheetId="3">#REF!</definedName>
    <definedName name="_____DAT5">#REF!</definedName>
    <definedName name="_____DAT6" localSheetId="3">#REF!</definedName>
    <definedName name="_____DAT6">#REF!</definedName>
    <definedName name="_____DAT7" localSheetId="3">#REF!</definedName>
    <definedName name="_____DAT7">#REF!</definedName>
    <definedName name="_____DAT8" localSheetId="3">#REF!</definedName>
    <definedName name="_____DAT8">#REF!</definedName>
    <definedName name="_____DAT9" localSheetId="3">#REF!</definedName>
    <definedName name="_____DAT9">#REF!</definedName>
    <definedName name="_____equ1" localSheetId="3" hidden="1">{#N/A,#N/A,TRUE,"Est. de Fact.";#N/A,#N/A,TRUE,"Capitulo 19";#N/A,#N/A,TRUE,"Proyecto P855"}</definedName>
    <definedName name="_____equ1" hidden="1">{#N/A,#N/A,TRUE,"Est. de Fact.";#N/A,#N/A,TRUE,"Capitulo 19";#N/A,#N/A,TRUE,"Proyecto P855"}</definedName>
    <definedName name="_____F">#REF!</definedName>
    <definedName name="_____FC" localSheetId="3" hidden="1">{"DETALLE_1996",#N/A,FALSE,"flujo";"DETALLE_1997",#N/A,FALSE,"flujo";"GASTOS_INCURRIDOS_1996",#N/A,FALSE,"flujo";"GASTOS_PROGRAMADOS_PARA_1997",#N/A,FALSE,"flujo";#N/A,#N/A,FALSE,"comparat";#N/A,#N/A,FALSE,"costos";#N/A,#N/A,FALSE,"proyctrol"}</definedName>
    <definedName name="_____FC" hidden="1">{"DETALLE_1996",#N/A,FALSE,"flujo";"DETALLE_1997",#N/A,FALSE,"flujo";"GASTOS_INCURRIDOS_1996",#N/A,FALSE,"flujo";"GASTOS_PROGRAMADOS_PARA_1997",#N/A,FALSE,"flujo";#N/A,#N/A,FALSE,"comparat";#N/A,#N/A,FALSE,"costos";#N/A,#N/A,FALSE,"proyctrol"}</definedName>
    <definedName name="_____FHE7" localSheetId="3" hidden="1">{#N/A,#N/A,FALSE,"masez (10)";#N/A,#N/A,FALSE,"masez (7)";#N/A,#N/A,FALSE,"masez (6)";#N/A,#N/A,FALSE,"masez (5)";#N/A,#N/A,FALSE,"masez (4)";#N/A,#N/A,FALSE,"masez (3)";#N/A,#N/A,FALSE,"masez (2)";#N/A,#N/A,FALSE,"GME";#N/A,#N/A,FALSE,"masez"}</definedName>
    <definedName name="_____FHE7" hidden="1">{#N/A,#N/A,FALSE,"masez (10)";#N/A,#N/A,FALSE,"masez (7)";#N/A,#N/A,FALSE,"masez (6)";#N/A,#N/A,FALSE,"masez (5)";#N/A,#N/A,FALSE,"masez (4)";#N/A,#N/A,FALSE,"masez (3)";#N/A,#N/A,FALSE,"masez (2)";#N/A,#N/A,FALSE,"GME";#N/A,#N/A,FALSE,"masez"}</definedName>
    <definedName name="_____gl1" localSheetId="3" hidden="1">{#N/A,#N/A,FALSE,"Total_OC015";#N/A,#N/A,FALSE,"ADMIN";#N/A,#N/A,FALSE,"PROCES";#N/A,#N/A,FALSE,"mecan";#N/A,#N/A,FALSE,"civil";#N/A,#N/A,FALSE,"CAÑER";#N/A,#N/A,FALSE,"ELEC";#N/A,#N/A,FALSE,"INSTR"}</definedName>
    <definedName name="_____gl1" hidden="1">{#N/A,#N/A,FALSE,"Total_OC015";#N/A,#N/A,FALSE,"ADMIN";#N/A,#N/A,FALSE,"PROCES";#N/A,#N/A,FALSE,"mecan";#N/A,#N/A,FALSE,"civil";#N/A,#N/A,FALSE,"CAÑER";#N/A,#N/A,FALSE,"ELEC";#N/A,#N/A,FALSE,"INSTR"}</definedName>
    <definedName name="_____jy5" localSheetId="3" hidden="1">{#N/A,#N/A,FALSE,"masez (10)";#N/A,#N/A,FALSE,"masez (7)";#N/A,#N/A,FALSE,"masez (6)";#N/A,#N/A,FALSE,"masez (5)";#N/A,#N/A,FALSE,"masez (4)";#N/A,#N/A,FALSE,"masez (3)";#N/A,#N/A,FALSE,"masez (2)";#N/A,#N/A,FALSE,"GME";#N/A,#N/A,FALSE,"masez"}</definedName>
    <definedName name="_____jy5" hidden="1">{#N/A,#N/A,FALSE,"masez (10)";#N/A,#N/A,FALSE,"masez (7)";#N/A,#N/A,FALSE,"masez (6)";#N/A,#N/A,FALSE,"masez (5)";#N/A,#N/A,FALSE,"masez (4)";#N/A,#N/A,FALSE,"masez (3)";#N/A,#N/A,FALSE,"masez (2)";#N/A,#N/A,FALSE,"GME";#N/A,#N/A,FALSE,"masez"}</definedName>
    <definedName name="_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2" localSheetId="3" hidden="1">{"FlujoGastos",#N/A,FALSE,"Base";"FlujoGastos",#N/A,FALSE,"Buzón Tren";"FlujoGastos",#N/A,FALSE,"Buzón Camión";"FlujoGastos",#N/A,FALSE,"LHD Camión";"FlujoGastos",#N/A,FALSE,"Cámara Camión"}</definedName>
    <definedName name="_____kk2" hidden="1">{"FlujoGastos",#N/A,FALSE,"Base";"FlujoGastos",#N/A,FALSE,"Buzón Tren";"FlujoGastos",#N/A,FALSE,"Buzón Camión";"FlujoGastos",#N/A,FALSE,"LHD Camión";"FlujoGastos",#N/A,FALSE,"Cámara Camión"}</definedName>
    <definedName name="_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4" localSheetId="3" hidden="1">{"desarrollo",#N/A,FALSE,"Cámara Camión";"resumen",#N/A,FALSE,"Cámara Camión";"eqprod",#N/A,FALSE,"Cámara Camión"}</definedName>
    <definedName name="_____kk4" hidden="1">{"desarrollo",#N/A,FALSE,"Cámara Camión";"resumen",#N/A,FALSE,"Cámara Camión";"eqprod",#N/A,FALSE,"Cámara Camión"}</definedName>
    <definedName name="_____lot1" localSheetId="3" hidden="1">{#N/A,#N/A,FALSE,"Total_OC015";#N/A,#N/A,FALSE,"ADMIN";#N/A,#N/A,FALSE,"PROCES";#N/A,#N/A,FALSE,"mecan";#N/A,#N/A,FALSE,"civil";#N/A,#N/A,FALSE,"CAÑER";#N/A,#N/A,FALSE,"ELEC";#N/A,#N/A,FALSE,"INSTR"}</definedName>
    <definedName name="_____lot1" hidden="1">{#N/A,#N/A,FALSE,"Total_OC015";#N/A,#N/A,FALSE,"ADMIN";#N/A,#N/A,FALSE,"PROCES";#N/A,#N/A,FALSE,"mecan";#N/A,#N/A,FALSE,"civil";#N/A,#N/A,FALSE,"CAÑER";#N/A,#N/A,FALSE,"ELEC";#N/A,#N/A,FALSE,"INSTR"}</definedName>
    <definedName name="_____M2" localSheetId="3" hidden="1">{#N/A,#N/A,FALSE,"TEC-01";#N/A,#N/A,FALSE,"TEC - 02";#N/A,#N/A,FALSE,"TEC - 03";#N/A,#N/A,FALSE,"TEC - 04";#N/A,#N/A,FALSE,"TEC-07";#N/A,#N/A,FALSE,"TEC-08";#N/A,#N/A,FALSE,"TEC - 09A";#N/A,#N/A,FALSE,"TEC - 09B";#N/A,#N/A,FALSE,"TEC - 09C";#N/A,#N/A,FALSE,"TEC - 10";#N/A,#N/A,FALSE,"TEC-11"}</definedName>
    <definedName name="_____M2" hidden="1">{#N/A,#N/A,FALSE,"TEC-01";#N/A,#N/A,FALSE,"TEC - 02";#N/A,#N/A,FALSE,"TEC - 03";#N/A,#N/A,FALSE,"TEC - 04";#N/A,#N/A,FALSE,"TEC-07";#N/A,#N/A,FALSE,"TEC-08";#N/A,#N/A,FALSE,"TEC - 09A";#N/A,#N/A,FALSE,"TEC - 09B";#N/A,#N/A,FALSE,"TEC - 09C";#N/A,#N/A,FALSE,"TEC - 10";#N/A,#N/A,FALSE,"TEC-11"}</definedName>
    <definedName name="_____r" localSheetId="3" hidden="1">{#N/A,#N/A,FALSE,"masez (10)";#N/A,#N/A,FALSE,"masez (7)";#N/A,#N/A,FALSE,"masez (6)";#N/A,#N/A,FALSE,"masez (5)";#N/A,#N/A,FALSE,"masez (4)";#N/A,#N/A,FALSE,"masez (3)";#N/A,#N/A,FALSE,"masez (2)";#N/A,#N/A,FALSE,"GME";#N/A,#N/A,FALSE,"masez"}</definedName>
    <definedName name="_____r" hidden="1">{#N/A,#N/A,FALSE,"masez (10)";#N/A,#N/A,FALSE,"masez (7)";#N/A,#N/A,FALSE,"masez (6)";#N/A,#N/A,FALSE,"masez (5)";#N/A,#N/A,FALSE,"masez (4)";#N/A,#N/A,FALSE,"masez (3)";#N/A,#N/A,FALSE,"masez (2)";#N/A,#N/A,FALSE,"GME";#N/A,#N/A,FALSE,"masez"}</definedName>
    <definedName name="_____TEC07" localSheetId="3" hidden="1">{#N/A,#N/A,FALSE,"TEC-01";#N/A,#N/A,FALSE,"TEC - 02";#N/A,#N/A,FALSE,"TEC - 03";#N/A,#N/A,FALSE,"TEC - 04";#N/A,#N/A,FALSE,"TEC-07";#N/A,#N/A,FALSE,"TEC-08";#N/A,#N/A,FALSE,"TEC - 09A";#N/A,#N/A,FALSE,"TEC - 09B";#N/A,#N/A,FALSE,"TEC - 09C";#N/A,#N/A,FALSE,"TEC - 10";#N/A,#N/A,FALSE,"TEC-11"}</definedName>
    <definedName name="_____TEC07" hidden="1">{#N/A,#N/A,FALSE,"TEC-01";#N/A,#N/A,FALSE,"TEC - 02";#N/A,#N/A,FALSE,"TEC - 03";#N/A,#N/A,FALSE,"TEC - 04";#N/A,#N/A,FALSE,"TEC-07";#N/A,#N/A,FALSE,"TEC-08";#N/A,#N/A,FALSE,"TEC - 09A";#N/A,#N/A,FALSE,"TEC - 09B";#N/A,#N/A,FALSE,"TEC - 09C";#N/A,#N/A,FALSE,"TEC - 10";#N/A,#N/A,FALSE,"TEC-11"}</definedName>
    <definedName name="_____tyl2" localSheetId="3" hidden="1">{#N/A,#N/A,FALSE,"masez (10)";#N/A,#N/A,FALSE,"masez (7)";#N/A,#N/A,FALSE,"masez (6)";#N/A,#N/A,FALSE,"masez (5)";#N/A,#N/A,FALSE,"masez (4)";#N/A,#N/A,FALSE,"masez (3)";#N/A,#N/A,FALSE,"masez (2)";#N/A,#N/A,FALSE,"GME";#N/A,#N/A,FALSE,"masez"}</definedName>
    <definedName name="_____tyl2" hidden="1">{#N/A,#N/A,FALSE,"masez (10)";#N/A,#N/A,FALSE,"masez (7)";#N/A,#N/A,FALSE,"masez (6)";#N/A,#N/A,FALSE,"masez (5)";#N/A,#N/A,FALSE,"masez (4)";#N/A,#N/A,FALSE,"masez (3)";#N/A,#N/A,FALSE,"masez (2)";#N/A,#N/A,FALSE,"GME";#N/A,#N/A,FALSE,"masez"}</definedName>
    <definedName name="_____us96">#REF!</definedName>
    <definedName name="_____wq12" localSheetId="3" hidden="1">{#N/A,#N/A,FALSE,"Total_OC015";#N/A,#N/A,FALSE,"ADMIN";#N/A,#N/A,FALSE,"PROCES";#N/A,#N/A,FALSE,"mecan";#N/A,#N/A,FALSE,"civil";#N/A,#N/A,FALSE,"CAÑER";#N/A,#N/A,FALSE,"ELEC";#N/A,#N/A,FALSE,"INSTR"}</definedName>
    <definedName name="_____wq12" hidden="1">{#N/A,#N/A,FALSE,"Total_OC015";#N/A,#N/A,FALSE,"ADMIN";#N/A,#N/A,FALSE,"PROCES";#N/A,#N/A,FALSE,"mecan";#N/A,#N/A,FALSE,"civil";#N/A,#N/A,FALSE,"CAÑER";#N/A,#N/A,FALSE,"ELEC";#N/A,#N/A,FALSE,"INSTR"}</definedName>
    <definedName name="_____wrn1" localSheetId="3" hidden="1">{#N/A,#N/A,TRUE,"Est. de Fact.";#N/A,#N/A,TRUE,"Capitulo 19";#N/A,#N/A,TRUE,"Proyecto P855"}</definedName>
    <definedName name="_____wrn1" hidden="1">{#N/A,#N/A,TRUE,"Est. de Fact.";#N/A,#N/A,TRUE,"Capitulo 19";#N/A,#N/A,TRUE,"Proyecto P855"}</definedName>
    <definedName name="_____wrn2" localSheetId="3" hidden="1">{#N/A,#N/A,TRUE,"Est. de Fact.";#N/A,#N/A,TRUE,"Capitulo 19";#N/A,#N/A,TRUE,"Proyecto P855"}</definedName>
    <definedName name="_____wrn2" hidden="1">{#N/A,#N/A,TRUE,"Est. de Fact.";#N/A,#N/A,TRUE,"Capitulo 19";#N/A,#N/A,TRUE,"Proyecto P855"}</definedName>
    <definedName name="_____wrn3" localSheetId="3" hidden="1">{#N/A,#N/A,FALSE,"Total_OC015";#N/A,#N/A,FALSE,"ADMIN";#N/A,#N/A,FALSE,"PROCES";#N/A,#N/A,FALSE,"mecan";#N/A,#N/A,FALSE,"civil";#N/A,#N/A,FALSE,"CAÑER";#N/A,#N/A,FALSE,"ELEC";#N/A,#N/A,FALSE,"INSTR"}</definedName>
    <definedName name="_____wrn3" hidden="1">{#N/A,#N/A,FALSE,"Total_OC015";#N/A,#N/A,FALSE,"ADMIN";#N/A,#N/A,FALSE,"PROCES";#N/A,#N/A,FALSE,"mecan";#N/A,#N/A,FALSE,"civil";#N/A,#N/A,FALSE,"CAÑER";#N/A,#N/A,FALSE,"ELEC";#N/A,#N/A,FALSE,"INSTR"}</definedName>
    <definedName name="_____wrn5" localSheetId="3" hidden="1">{#N/A,#N/A,FALSE,"minas";#N/A,#N/A,FALSE,"Total_OC015";#N/A,#N/A,FALSE,"ADMIN";#N/A,#N/A,FALSE,"PROCES";#N/A,#N/A,FALSE,"civil";#N/A,#N/A,FALSE,"CAÑER";#N/A,#N/A,FALSE,"ELEC";#N/A,#N/A,FALSE,"INSTR";#N/A,#N/A,FALSE,"PDS";#N/A,#N/A,FALSE,"mecan"}</definedName>
    <definedName name="_____wrn5" hidden="1">{#N/A,#N/A,FALSE,"minas";#N/A,#N/A,FALSE,"Total_OC015";#N/A,#N/A,FALSE,"ADMIN";#N/A,#N/A,FALSE,"PROCES";#N/A,#N/A,FALSE,"civil";#N/A,#N/A,FALSE,"CAÑER";#N/A,#N/A,FALSE,"ELEC";#N/A,#N/A,FALSE,"INSTR";#N/A,#N/A,FALSE,"PDS";#N/A,#N/A,FALSE,"mecan"}</definedName>
    <definedName name="_____wrn6" localSheetId="3" hidden="1">{#N/A,#N/A,FALSE,"minas";#N/A,#N/A,FALSE,"Total_OC015";#N/A,#N/A,FALSE,"ADMIN";#N/A,#N/A,FALSE,"PROCES";#N/A,#N/A,FALSE,"civil";#N/A,#N/A,FALSE,"CAÑER";#N/A,#N/A,FALSE,"ELEC";#N/A,#N/A,FALSE,"INSTR";#N/A,#N/A,FALSE,"PDS";#N/A,#N/A,FALSE,"mecan"}</definedName>
    <definedName name="_____wrn6" hidden="1">{#N/A,#N/A,FALSE,"minas";#N/A,#N/A,FALSE,"Total_OC015";#N/A,#N/A,FALSE,"ADMIN";#N/A,#N/A,FALSE,"PROCES";#N/A,#N/A,FALSE,"civil";#N/A,#N/A,FALSE,"CAÑER";#N/A,#N/A,FALSE,"ELEC";#N/A,#N/A,FALSE,"INSTR";#N/A,#N/A,FALSE,"PDS";#N/A,#N/A,FALSE,"mecan"}</definedName>
    <definedName name="_____X2" localSheetId="3" hidden="1">{#N/A,#N/A,FALSE,"TEC-01";#N/A,#N/A,FALSE,"TEC - 02";#N/A,#N/A,FALSE,"TEC - 03";#N/A,#N/A,FALSE,"TEC - 04";#N/A,#N/A,FALSE,"TEC-07";#N/A,#N/A,FALSE,"TEC-08";#N/A,#N/A,FALSE,"TEC - 09A";#N/A,#N/A,FALSE,"TEC - 09B";#N/A,#N/A,FALSE,"TEC - 09C";#N/A,#N/A,FALSE,"TEC - 10";#N/A,#N/A,FALSE,"TEC-11"}</definedName>
    <definedName name="_____X2" hidden="1">{#N/A,#N/A,FALSE,"TEC-01";#N/A,#N/A,FALSE,"TEC - 02";#N/A,#N/A,FALSE,"TEC - 03";#N/A,#N/A,FALSE,"TEC - 04";#N/A,#N/A,FALSE,"TEC-07";#N/A,#N/A,FALSE,"TEC-08";#N/A,#N/A,FALSE,"TEC - 09A";#N/A,#N/A,FALSE,"TEC - 09B";#N/A,#N/A,FALSE,"TEC - 09C";#N/A,#N/A,FALSE,"TEC - 10";#N/A,#N/A,FALSE,"TEC-11"}</definedName>
    <definedName name="_____zx2" localSheetId="3" hidden="1">{#N/A,#N/A,FALSE,"masez (10)";#N/A,#N/A,FALSE,"masez (7)";#N/A,#N/A,FALSE,"masez (6)";#N/A,#N/A,FALSE,"masez (5)";#N/A,#N/A,FALSE,"masez (4)";#N/A,#N/A,FALSE,"masez (3)";#N/A,#N/A,FALSE,"masez (2)";#N/A,#N/A,FALSE,"GME";#N/A,#N/A,FALSE,"masez"}</definedName>
    <definedName name="_____zx2" hidden="1">{#N/A,#N/A,FALSE,"masez (10)";#N/A,#N/A,FALSE,"masez (7)";#N/A,#N/A,FALSE,"masez (6)";#N/A,#N/A,FALSE,"masez (5)";#N/A,#N/A,FALSE,"masez (4)";#N/A,#N/A,FALSE,"masez (3)";#N/A,#N/A,FALSE,"masez (2)";#N/A,#N/A,FALSE,"GME";#N/A,#N/A,FALSE,"masez"}</definedName>
    <definedName name="____a1" hidden="1">[1]Register!#REF!</definedName>
    <definedName name="____alt1" localSheetId="3">#REF!</definedName>
    <definedName name="____alt1">#REF!</definedName>
    <definedName name="____alt2" localSheetId="3">#REF!</definedName>
    <definedName name="____alt2">#REF!</definedName>
    <definedName name="____ANT05"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_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__BAS1">#REF!</definedName>
    <definedName name="____CCM600" localSheetId="3">#REF!</definedName>
    <definedName name="____CCM600">#REF!</definedName>
    <definedName name="____COM1180" localSheetId="3">#REF!</definedName>
    <definedName name="____COM1180">#REF!</definedName>
    <definedName name="____DAT1" localSheetId="3">#REF!</definedName>
    <definedName name="____DAT1">#REF!</definedName>
    <definedName name="____DAT10" localSheetId="3">#REF!</definedName>
    <definedName name="____DAT10">#REF!</definedName>
    <definedName name="____DAT11" localSheetId="3">#REF!</definedName>
    <definedName name="____DAT11">#REF!</definedName>
    <definedName name="____DAT12" localSheetId="3">#REF!</definedName>
    <definedName name="____DAT12">#REF!</definedName>
    <definedName name="____DAT13" localSheetId="3">#REF!</definedName>
    <definedName name="____DAT13">#REF!</definedName>
    <definedName name="____DAT14" localSheetId="3">#REF!</definedName>
    <definedName name="____DAT14">#REF!</definedName>
    <definedName name="____DAT15" localSheetId="3">#REF!</definedName>
    <definedName name="____DAT15">#REF!</definedName>
    <definedName name="____DAT16" localSheetId="3">#REF!</definedName>
    <definedName name="____DAT16">#REF!</definedName>
    <definedName name="____DAT17" localSheetId="3">#REF!</definedName>
    <definedName name="____DAT17">#REF!</definedName>
    <definedName name="____DAT18" localSheetId="3">#REF!</definedName>
    <definedName name="____DAT18">#REF!</definedName>
    <definedName name="____DAT19" localSheetId="3">#REF!</definedName>
    <definedName name="____DAT19">#REF!</definedName>
    <definedName name="____DAT2" localSheetId="3">#REF!</definedName>
    <definedName name="____DAT2">#REF!</definedName>
    <definedName name="____DAT20" localSheetId="3">#REF!</definedName>
    <definedName name="____DAT20">#REF!</definedName>
    <definedName name="____DAT3" localSheetId="3">#REF!</definedName>
    <definedName name="____DAT3">#REF!</definedName>
    <definedName name="____DAT4" localSheetId="3">#REF!</definedName>
    <definedName name="____DAT4">#REF!</definedName>
    <definedName name="____DAT5" localSheetId="3">#REF!</definedName>
    <definedName name="____DAT5">#REF!</definedName>
    <definedName name="____DAT6" localSheetId="3">#REF!</definedName>
    <definedName name="____DAT6">#REF!</definedName>
    <definedName name="____DAT7" localSheetId="3">#REF!</definedName>
    <definedName name="____DAT7">#REF!</definedName>
    <definedName name="____DAT8" localSheetId="3">#REF!</definedName>
    <definedName name="____DAT8">#REF!</definedName>
    <definedName name="____DAT9" localSheetId="3">#REF!</definedName>
    <definedName name="____DAT9">#REF!</definedName>
    <definedName name="____ENA44" localSheetId="3">#REF!</definedName>
    <definedName name="____ENA44">#REF!</definedName>
    <definedName name="____ENA63" localSheetId="3">#REF!</definedName>
    <definedName name="____ENA63">#REF!</definedName>
    <definedName name="____equ1" localSheetId="3" hidden="1">{#N/A,#N/A,TRUE,"Est. de Fact.";#N/A,#N/A,TRUE,"Capitulo 19";#N/A,#N/A,TRUE,"Proyecto P855"}</definedName>
    <definedName name="____equ1" hidden="1">{#N/A,#N/A,TRUE,"Est. de Fact.";#N/A,#N/A,TRUE,"Capitulo 19";#N/A,#N/A,TRUE,"Proyecto P855"}</definedName>
    <definedName name="____F">#REF!</definedName>
    <definedName name="____FC" localSheetId="3" hidden="1">{"DETALLE_1996",#N/A,FALSE,"flujo";"DETALLE_1997",#N/A,FALSE,"flujo";"GASTOS_INCURRIDOS_1996",#N/A,FALSE,"flujo";"GASTOS_PROGRAMADOS_PARA_1997",#N/A,FALSE,"flujo";#N/A,#N/A,FALSE,"comparat";#N/A,#N/A,FALSE,"costos";#N/A,#N/A,FALSE,"proyctrol"}</definedName>
    <definedName name="____FC" hidden="1">{"DETALLE_1996",#N/A,FALSE,"flujo";"DETALLE_1997",#N/A,FALSE,"flujo";"GASTOS_INCURRIDOS_1996",#N/A,FALSE,"flujo";"GASTOS_PROGRAMADOS_PARA_1997",#N/A,FALSE,"flujo";#N/A,#N/A,FALSE,"comparat";#N/A,#N/A,FALSE,"costos";#N/A,#N/A,FALSE,"proyctrol"}</definedName>
    <definedName name="____FHE7" localSheetId="3" hidden="1">{#N/A,#N/A,FALSE,"masez (10)";#N/A,#N/A,FALSE,"masez (7)";#N/A,#N/A,FALSE,"masez (6)";#N/A,#N/A,FALSE,"masez (5)";#N/A,#N/A,FALSE,"masez (4)";#N/A,#N/A,FALSE,"masez (3)";#N/A,#N/A,FALSE,"masez (2)";#N/A,#N/A,FALSE,"GME";#N/A,#N/A,FALSE,"masez"}</definedName>
    <definedName name="____FHE7" hidden="1">{#N/A,#N/A,FALSE,"masez (10)";#N/A,#N/A,FALSE,"masez (7)";#N/A,#N/A,FALSE,"masez (6)";#N/A,#N/A,FALSE,"masez (5)";#N/A,#N/A,FALSE,"masez (4)";#N/A,#N/A,FALSE,"masez (3)";#N/A,#N/A,FALSE,"masez (2)";#N/A,#N/A,FALSE,"GME";#N/A,#N/A,FALSE,"masez"}</definedName>
    <definedName name="____gl1" localSheetId="3" hidden="1">{#N/A,#N/A,FALSE,"Total_OC015";#N/A,#N/A,FALSE,"ADMIN";#N/A,#N/A,FALSE,"PROCES";#N/A,#N/A,FALSE,"mecan";#N/A,#N/A,FALSE,"civil";#N/A,#N/A,FALSE,"CAÑER";#N/A,#N/A,FALSE,"ELEC";#N/A,#N/A,FALSE,"INSTR"}</definedName>
    <definedName name="____gl1" hidden="1">{#N/A,#N/A,FALSE,"Total_OC015";#N/A,#N/A,FALSE,"ADMIN";#N/A,#N/A,FALSE,"PROCES";#N/A,#N/A,FALSE,"mecan";#N/A,#N/A,FALSE,"civil";#N/A,#N/A,FALSE,"CAÑER";#N/A,#N/A,FALSE,"ELEC";#N/A,#N/A,FALSE,"INSTR"}</definedName>
    <definedName name="____hh2">[2]INFORME!#REF!</definedName>
    <definedName name="____hh3">[2]INFORME!#REF!</definedName>
    <definedName name="____hh4">[2]INFORME!#REF!</definedName>
    <definedName name="____hh5">[2]INFORME!#REF!</definedName>
    <definedName name="____hh6">[2]INFORME!#REF!</definedName>
    <definedName name="____hh7">[2]INFORME!#REF!</definedName>
    <definedName name="____jy5" localSheetId="3" hidden="1">{#N/A,#N/A,FALSE,"masez (10)";#N/A,#N/A,FALSE,"masez (7)";#N/A,#N/A,FALSE,"masez (6)";#N/A,#N/A,FALSE,"masez (5)";#N/A,#N/A,FALSE,"masez (4)";#N/A,#N/A,FALSE,"masez (3)";#N/A,#N/A,FALSE,"masez (2)";#N/A,#N/A,FALSE,"GME";#N/A,#N/A,FALSE,"masez"}</definedName>
    <definedName name="____jy5" hidden="1">{#N/A,#N/A,FALSE,"masez (10)";#N/A,#N/A,FALSE,"masez (7)";#N/A,#N/A,FALSE,"masez (6)";#N/A,#N/A,FALSE,"masez (5)";#N/A,#N/A,FALSE,"masez (4)";#N/A,#N/A,FALSE,"masez (3)";#N/A,#N/A,FALSE,"masez (2)";#N/A,#N/A,FALSE,"GME";#N/A,#N/A,FALSE,"masez"}</definedName>
    <definedName name="_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2" localSheetId="3" hidden="1">{"FlujoGastos",#N/A,FALSE,"Base";"FlujoGastos",#N/A,FALSE,"Buzón Tren";"FlujoGastos",#N/A,FALSE,"Buzón Camión";"FlujoGastos",#N/A,FALSE,"LHD Camión";"FlujoGastos",#N/A,FALSE,"Cámara Camión"}</definedName>
    <definedName name="____kk2" hidden="1">{"FlujoGastos",#N/A,FALSE,"Base";"FlujoGastos",#N/A,FALSE,"Buzón Tren";"FlujoGastos",#N/A,FALSE,"Buzón Camión";"FlujoGastos",#N/A,FALSE,"LHD Camión";"FlujoGastos",#N/A,FALSE,"Cámara Camión"}</definedName>
    <definedName name="_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4" localSheetId="3" hidden="1">{"desarrollo",#N/A,FALSE,"Cámara Camión";"resumen",#N/A,FALSE,"Cámara Camión";"eqprod",#N/A,FALSE,"Cámara Camión"}</definedName>
    <definedName name="____kk4" hidden="1">{"desarrollo",#N/A,FALSE,"Cámara Camión";"resumen",#N/A,FALSE,"Cámara Camión";"eqprod",#N/A,FALSE,"Cámara Camión"}</definedName>
    <definedName name="____lot1" localSheetId="3" hidden="1">{#N/A,#N/A,FALSE,"Total_OC015";#N/A,#N/A,FALSE,"ADMIN";#N/A,#N/A,FALSE,"PROCES";#N/A,#N/A,FALSE,"mecan";#N/A,#N/A,FALSE,"civil";#N/A,#N/A,FALSE,"CAÑER";#N/A,#N/A,FALSE,"ELEC";#N/A,#N/A,FALSE,"INSTR"}</definedName>
    <definedName name="____lot1" hidden="1">{#N/A,#N/A,FALSE,"Total_OC015";#N/A,#N/A,FALSE,"ADMIN";#N/A,#N/A,FALSE,"PROCES";#N/A,#N/A,FALSE,"mecan";#N/A,#N/A,FALSE,"civil";#N/A,#N/A,FALSE,"CAÑER";#N/A,#N/A,FALSE,"ELEC";#N/A,#N/A,FALSE,"INSTR"}</definedName>
    <definedName name="____LP1">#REF!</definedName>
    <definedName name="____M2" localSheetId="3" hidden="1">{#N/A,#N/A,FALSE,"TEC-01";#N/A,#N/A,FALSE,"TEC - 02";#N/A,#N/A,FALSE,"TEC - 03";#N/A,#N/A,FALSE,"TEC - 04";#N/A,#N/A,FALSE,"TEC-07";#N/A,#N/A,FALSE,"TEC-08";#N/A,#N/A,FALSE,"TEC - 09A";#N/A,#N/A,FALSE,"TEC - 09B";#N/A,#N/A,FALSE,"TEC - 09C";#N/A,#N/A,FALSE,"TEC - 10";#N/A,#N/A,FALSE,"TEC-11"}</definedName>
    <definedName name="____M2" hidden="1">{#N/A,#N/A,FALSE,"TEC-01";#N/A,#N/A,FALSE,"TEC - 02";#N/A,#N/A,FALSE,"TEC - 03";#N/A,#N/A,FALSE,"TEC - 04";#N/A,#N/A,FALSE,"TEC-07";#N/A,#N/A,FALSE,"TEC-08";#N/A,#N/A,FALSE,"TEC - 09A";#N/A,#N/A,FALSE,"TEC - 09B";#N/A,#N/A,FALSE,"TEC - 09C";#N/A,#N/A,FALSE,"TEC - 10";#N/A,#N/A,FALSE,"TEC-11"}</definedName>
    <definedName name="____MBB108">#REF!</definedName>
    <definedName name="____MBB1214" localSheetId="3">#REF!</definedName>
    <definedName name="____MBB1214">#REF!</definedName>
    <definedName name="____MBB1616" localSheetId="3">#REF!</definedName>
    <definedName name="____MBB1616">#REF!</definedName>
    <definedName name="____MBB2018" localSheetId="3">#REF!</definedName>
    <definedName name="____MBB2018">#REF!</definedName>
    <definedName name="____MTE10" localSheetId="3">#REF!</definedName>
    <definedName name="____MTE10">#REF!</definedName>
    <definedName name="____MTE5" localSheetId="3">#REF!</definedName>
    <definedName name="____MTE5">#REF!</definedName>
    <definedName name="____om2">[3]Datos!$E$8</definedName>
    <definedName name="____om3">[3]Datos!$E$9</definedName>
    <definedName name="____om9">[3]Datos!$E$16</definedName>
    <definedName name="____r" localSheetId="3" hidden="1">{#N/A,#N/A,FALSE,"masez (10)";#N/A,#N/A,FALSE,"masez (7)";#N/A,#N/A,FALSE,"masez (6)";#N/A,#N/A,FALSE,"masez (5)";#N/A,#N/A,FALSE,"masez (4)";#N/A,#N/A,FALSE,"masez (3)";#N/A,#N/A,FALSE,"masez (2)";#N/A,#N/A,FALSE,"GME";#N/A,#N/A,FALSE,"masez"}</definedName>
    <definedName name="____r" hidden="1">{#N/A,#N/A,FALSE,"masez (10)";#N/A,#N/A,FALSE,"masez (7)";#N/A,#N/A,FALSE,"masez (6)";#N/A,#N/A,FALSE,"masez (5)";#N/A,#N/A,FALSE,"masez (4)";#N/A,#N/A,FALSE,"masez (3)";#N/A,#N/A,FALSE,"masez (2)";#N/A,#N/A,FALSE,"GME";#N/A,#N/A,FALSE,"masez"}</definedName>
    <definedName name="____TEC07" localSheetId="3" hidden="1">{#N/A,#N/A,FALSE,"TEC-01";#N/A,#N/A,FALSE,"TEC - 02";#N/A,#N/A,FALSE,"TEC - 03";#N/A,#N/A,FALSE,"TEC - 04";#N/A,#N/A,FALSE,"TEC-07";#N/A,#N/A,FALSE,"TEC-08";#N/A,#N/A,FALSE,"TEC - 09A";#N/A,#N/A,FALSE,"TEC - 09B";#N/A,#N/A,FALSE,"TEC - 09C";#N/A,#N/A,FALSE,"TEC - 10";#N/A,#N/A,FALSE,"TEC-11"}</definedName>
    <definedName name="____TEC07" hidden="1">{#N/A,#N/A,FALSE,"TEC-01";#N/A,#N/A,FALSE,"TEC - 02";#N/A,#N/A,FALSE,"TEC - 03";#N/A,#N/A,FALSE,"TEC - 04";#N/A,#N/A,FALSE,"TEC-07";#N/A,#N/A,FALSE,"TEC-08";#N/A,#N/A,FALSE,"TEC - 09A";#N/A,#N/A,FALSE,"TEC - 09B";#N/A,#N/A,FALSE,"TEC - 09C";#N/A,#N/A,FALSE,"TEC - 10";#N/A,#N/A,FALSE,"TEC-11"}</definedName>
    <definedName name="____tyl2" localSheetId="3" hidden="1">{#N/A,#N/A,FALSE,"masez (10)";#N/A,#N/A,FALSE,"masez (7)";#N/A,#N/A,FALSE,"masez (6)";#N/A,#N/A,FALSE,"masez (5)";#N/A,#N/A,FALSE,"masez (4)";#N/A,#N/A,FALSE,"masez (3)";#N/A,#N/A,FALSE,"masez (2)";#N/A,#N/A,FALSE,"GME";#N/A,#N/A,FALSE,"masez"}</definedName>
    <definedName name="____tyl2" hidden="1">{#N/A,#N/A,FALSE,"masez (10)";#N/A,#N/A,FALSE,"masez (7)";#N/A,#N/A,FALSE,"masez (6)";#N/A,#N/A,FALSE,"masez (5)";#N/A,#N/A,FALSE,"masez (4)";#N/A,#N/A,FALSE,"masez (3)";#N/A,#N/A,FALSE,"masez (2)";#N/A,#N/A,FALSE,"GME";#N/A,#N/A,FALSE,"masez"}</definedName>
    <definedName name="____us96">#REF!</definedName>
    <definedName name="____wq12" localSheetId="3" hidden="1">{#N/A,#N/A,FALSE,"Total_OC015";#N/A,#N/A,FALSE,"ADMIN";#N/A,#N/A,FALSE,"PROCES";#N/A,#N/A,FALSE,"mecan";#N/A,#N/A,FALSE,"civil";#N/A,#N/A,FALSE,"CAÑER";#N/A,#N/A,FALSE,"ELEC";#N/A,#N/A,FALSE,"INSTR"}</definedName>
    <definedName name="____wq12" hidden="1">{#N/A,#N/A,FALSE,"Total_OC015";#N/A,#N/A,FALSE,"ADMIN";#N/A,#N/A,FALSE,"PROCES";#N/A,#N/A,FALSE,"mecan";#N/A,#N/A,FALSE,"civil";#N/A,#N/A,FALSE,"CAÑER";#N/A,#N/A,FALSE,"ELEC";#N/A,#N/A,FALSE,"INSTR"}</definedName>
    <definedName name="____wrn1" localSheetId="3" hidden="1">{#N/A,#N/A,TRUE,"Est. de Fact.";#N/A,#N/A,TRUE,"Capitulo 19";#N/A,#N/A,TRUE,"Proyecto P855"}</definedName>
    <definedName name="____wrn1" hidden="1">{#N/A,#N/A,TRUE,"Est. de Fact.";#N/A,#N/A,TRUE,"Capitulo 19";#N/A,#N/A,TRUE,"Proyecto P855"}</definedName>
    <definedName name="____wrn2" localSheetId="3" hidden="1">{#N/A,#N/A,TRUE,"Est. de Fact.";#N/A,#N/A,TRUE,"Capitulo 19";#N/A,#N/A,TRUE,"Proyecto P855"}</definedName>
    <definedName name="____wrn2" hidden="1">{#N/A,#N/A,TRUE,"Est. de Fact.";#N/A,#N/A,TRUE,"Capitulo 19";#N/A,#N/A,TRUE,"Proyecto P855"}</definedName>
    <definedName name="____wrn3" localSheetId="3" hidden="1">{#N/A,#N/A,FALSE,"Total_OC015";#N/A,#N/A,FALSE,"ADMIN";#N/A,#N/A,FALSE,"PROCES";#N/A,#N/A,FALSE,"mecan";#N/A,#N/A,FALSE,"civil";#N/A,#N/A,FALSE,"CAÑER";#N/A,#N/A,FALSE,"ELEC";#N/A,#N/A,FALSE,"INSTR"}</definedName>
    <definedName name="____wrn3" hidden="1">{#N/A,#N/A,FALSE,"Total_OC015";#N/A,#N/A,FALSE,"ADMIN";#N/A,#N/A,FALSE,"PROCES";#N/A,#N/A,FALSE,"mecan";#N/A,#N/A,FALSE,"civil";#N/A,#N/A,FALSE,"CAÑER";#N/A,#N/A,FALSE,"ELEC";#N/A,#N/A,FALSE,"INSTR"}</definedName>
    <definedName name="____wrn5" localSheetId="3" hidden="1">{#N/A,#N/A,FALSE,"minas";#N/A,#N/A,FALSE,"Total_OC015";#N/A,#N/A,FALSE,"ADMIN";#N/A,#N/A,FALSE,"PROCES";#N/A,#N/A,FALSE,"civil";#N/A,#N/A,FALSE,"CAÑER";#N/A,#N/A,FALSE,"ELEC";#N/A,#N/A,FALSE,"INSTR";#N/A,#N/A,FALSE,"PDS";#N/A,#N/A,FALSE,"mecan"}</definedName>
    <definedName name="____wrn5" hidden="1">{#N/A,#N/A,FALSE,"minas";#N/A,#N/A,FALSE,"Total_OC015";#N/A,#N/A,FALSE,"ADMIN";#N/A,#N/A,FALSE,"PROCES";#N/A,#N/A,FALSE,"civil";#N/A,#N/A,FALSE,"CAÑER";#N/A,#N/A,FALSE,"ELEC";#N/A,#N/A,FALSE,"INSTR";#N/A,#N/A,FALSE,"PDS";#N/A,#N/A,FALSE,"mecan"}</definedName>
    <definedName name="____wrn6" localSheetId="3" hidden="1">{#N/A,#N/A,FALSE,"minas";#N/A,#N/A,FALSE,"Total_OC015";#N/A,#N/A,FALSE,"ADMIN";#N/A,#N/A,FALSE,"PROCES";#N/A,#N/A,FALSE,"civil";#N/A,#N/A,FALSE,"CAÑER";#N/A,#N/A,FALSE,"ELEC";#N/A,#N/A,FALSE,"INSTR";#N/A,#N/A,FALSE,"PDS";#N/A,#N/A,FALSE,"mecan"}</definedName>
    <definedName name="____wrn6" hidden="1">{#N/A,#N/A,FALSE,"minas";#N/A,#N/A,FALSE,"Total_OC015";#N/A,#N/A,FALSE,"ADMIN";#N/A,#N/A,FALSE,"PROCES";#N/A,#N/A,FALSE,"civil";#N/A,#N/A,FALSE,"CAÑER";#N/A,#N/A,FALSE,"ELEC";#N/A,#N/A,FALSE,"INSTR";#N/A,#N/A,FALSE,"PDS";#N/A,#N/A,FALSE,"mecan"}</definedName>
    <definedName name="____zx2" localSheetId="3" hidden="1">{#N/A,#N/A,FALSE,"masez (10)";#N/A,#N/A,FALSE,"masez (7)";#N/A,#N/A,FALSE,"masez (6)";#N/A,#N/A,FALSE,"masez (5)";#N/A,#N/A,FALSE,"masez (4)";#N/A,#N/A,FALSE,"masez (3)";#N/A,#N/A,FALSE,"masez (2)";#N/A,#N/A,FALSE,"GME";#N/A,#N/A,FALSE,"masez"}</definedName>
    <definedName name="____zx2" hidden="1">{#N/A,#N/A,FALSE,"masez (10)";#N/A,#N/A,FALSE,"masez (7)";#N/A,#N/A,FALSE,"masez (6)";#N/A,#N/A,FALSE,"masez (5)";#N/A,#N/A,FALSE,"masez (4)";#N/A,#N/A,FALSE,"masez (3)";#N/A,#N/A,FALSE,"masez (2)";#N/A,#N/A,FALSE,"GME";#N/A,#N/A,FALSE,"masez"}</definedName>
    <definedName name="___1__123Graph_AChart_1A" hidden="1">'[4]Attach 4-18'!#REF!</definedName>
    <definedName name="___2__123Graph_BChart_1A" hidden="1">'[4]Attach 4-18'!#REF!</definedName>
    <definedName name="___2_0_S" hidden="1">'[5]#¡REF'!#REF!</definedName>
    <definedName name="___3__123Graph_CChart_1A" hidden="1">'[4]Attach 4-18'!#REF!</definedName>
    <definedName name="___4__123Graph_DChart_1A" hidden="1">'[4]Attach 4-18'!#REF!</definedName>
    <definedName name="___5__123Graph_EChart_1A" hidden="1">'[4]Attach 4-18'!#REF!</definedName>
    <definedName name="___6__123Graph_FChart_1A" hidden="1">'[4]Attach 4-18'!#REF!</definedName>
    <definedName name="___7__123Graph_XChart_1A" hidden="1">'[4]Attach 4-18'!#REF!</definedName>
    <definedName name="___a1" hidden="1">[1]Register!#REF!</definedName>
    <definedName name="___alt1" localSheetId="3">#REF!</definedName>
    <definedName name="___alt1">#REF!</definedName>
    <definedName name="___alt2" localSheetId="3">#REF!</definedName>
    <definedName name="___alt2">#REF!</definedName>
    <definedName name="___BAS1" localSheetId="3">#REF!</definedName>
    <definedName name="___BAS1">#REF!</definedName>
    <definedName name="___cc1" localSheetId="3" hidden="1">{"DETALLE_1996",#N/A,FALSE,"flujo";"DETALLE_1997",#N/A,FALSE,"flujo";"GASTOS_INCURRIDOS_1996",#N/A,FALSE,"flujo";"GASTOS_PROGRAMADOS_PARA_1997",#N/A,FALSE,"flujo";#N/A,#N/A,FALSE,"comparat";#N/A,#N/A,FALSE,"costos";#N/A,#N/A,FALSE,"proyctrol"}</definedName>
    <definedName name="___cc1" hidden="1">{"DETALLE_1996",#N/A,FALSE,"flujo";"DETALLE_1997",#N/A,FALSE,"flujo";"GASTOS_INCURRIDOS_1996",#N/A,FALSE,"flujo";"GASTOS_PROGRAMADOS_PARA_1997",#N/A,FALSE,"flujo";#N/A,#N/A,FALSE,"comparat";#N/A,#N/A,FALSE,"costos";#N/A,#N/A,FALSE,"proyctrol"}</definedName>
    <definedName name="___CCM600">#REF!</definedName>
    <definedName name="___COM1180" localSheetId="3">#REF!</definedName>
    <definedName name="___COM1180">#REF!</definedName>
    <definedName name="___DAT1" localSheetId="3">#REF!</definedName>
    <definedName name="___DAT1">#REF!</definedName>
    <definedName name="___DAT10" localSheetId="3">#REF!</definedName>
    <definedName name="___DAT10">#REF!</definedName>
    <definedName name="___DAT11" localSheetId="3">#REF!</definedName>
    <definedName name="___DAT11">#REF!</definedName>
    <definedName name="___DAT12" localSheetId="3">#REF!</definedName>
    <definedName name="___DAT12">#REF!</definedName>
    <definedName name="___DAT13" localSheetId="3">#REF!</definedName>
    <definedName name="___DAT13">#REF!</definedName>
    <definedName name="___DAT14" localSheetId="3">#REF!</definedName>
    <definedName name="___DAT14">#REF!</definedName>
    <definedName name="___DAT15" localSheetId="3">#REF!</definedName>
    <definedName name="___DAT15">#REF!</definedName>
    <definedName name="___DAT16" localSheetId="3">#REF!</definedName>
    <definedName name="___DAT16">#REF!</definedName>
    <definedName name="___DAT17" localSheetId="3">#REF!</definedName>
    <definedName name="___DAT17">#REF!</definedName>
    <definedName name="___DAT18" localSheetId="3">#REF!</definedName>
    <definedName name="___DAT18">#REF!</definedName>
    <definedName name="___DAT19" localSheetId="3">#REF!</definedName>
    <definedName name="___DAT19">#REF!</definedName>
    <definedName name="___DAT2" localSheetId="3">#REF!</definedName>
    <definedName name="___DAT2">#REF!</definedName>
    <definedName name="___DAT20" localSheetId="3">#REF!</definedName>
    <definedName name="___DAT20">#REF!</definedName>
    <definedName name="___DAT3" localSheetId="3">#REF!</definedName>
    <definedName name="___DAT3">#REF!</definedName>
    <definedName name="___DAT4" localSheetId="3">#REF!</definedName>
    <definedName name="___DAT4">#REF!</definedName>
    <definedName name="___DAT5" localSheetId="3">#REF!</definedName>
    <definedName name="___DAT5">#REF!</definedName>
    <definedName name="___DAT6" localSheetId="3">#REF!</definedName>
    <definedName name="___DAT6">#REF!</definedName>
    <definedName name="___DAT7" localSheetId="3">#REF!</definedName>
    <definedName name="___DAT7">#REF!</definedName>
    <definedName name="___DAT8" localSheetId="3">#REF!</definedName>
    <definedName name="___DAT8">#REF!</definedName>
    <definedName name="___DAT9" localSheetId="3">#REF!</definedName>
    <definedName name="___DAT9">#REF!</definedName>
    <definedName name="___ENA44" localSheetId="3">#REF!</definedName>
    <definedName name="___ENA44">#REF!</definedName>
    <definedName name="___ENA63" localSheetId="3">#REF!</definedName>
    <definedName name="___ENA63">#REF!</definedName>
    <definedName name="___equ1" localSheetId="3" hidden="1">{#N/A,#N/A,TRUE,"Est. de Fact.";#N/A,#N/A,TRUE,"Capitulo 19";#N/A,#N/A,TRUE,"Proyecto P855"}</definedName>
    <definedName name="___equ1" hidden="1">{#N/A,#N/A,TRUE,"Est. de Fact.";#N/A,#N/A,TRUE,"Capitulo 19";#N/A,#N/A,TRUE,"Proyecto P855"}</definedName>
    <definedName name="___F">#REF!</definedName>
    <definedName name="___FC" localSheetId="3" hidden="1">{"DETALLE_1996",#N/A,FALSE,"flujo";"DETALLE_1997",#N/A,FALSE,"flujo";"GASTOS_INCURRIDOS_1996",#N/A,FALSE,"flujo";"GASTOS_PROGRAMADOS_PARA_1997",#N/A,FALSE,"flujo";#N/A,#N/A,FALSE,"comparat";#N/A,#N/A,FALSE,"costos";#N/A,#N/A,FALSE,"proyctrol"}</definedName>
    <definedName name="___FC" hidden="1">{"DETALLE_1996",#N/A,FALSE,"flujo";"DETALLE_1997",#N/A,FALSE,"flujo";"GASTOS_INCURRIDOS_1996",#N/A,FALSE,"flujo";"GASTOS_PROGRAMADOS_PARA_1997",#N/A,FALSE,"flujo";#N/A,#N/A,FALSE,"comparat";#N/A,#N/A,FALSE,"costos";#N/A,#N/A,FALSE,"proyctrol"}</definedName>
    <definedName name="___FHE7" localSheetId="3" hidden="1">{#N/A,#N/A,FALSE,"masez (10)";#N/A,#N/A,FALSE,"masez (7)";#N/A,#N/A,FALSE,"masez (6)";#N/A,#N/A,FALSE,"masez (5)";#N/A,#N/A,FALSE,"masez (4)";#N/A,#N/A,FALSE,"masez (3)";#N/A,#N/A,FALSE,"masez (2)";#N/A,#N/A,FALSE,"GME";#N/A,#N/A,FALSE,"masez"}</definedName>
    <definedName name="___FHE7" hidden="1">{#N/A,#N/A,FALSE,"masez (10)";#N/A,#N/A,FALSE,"masez (7)";#N/A,#N/A,FALSE,"masez (6)";#N/A,#N/A,FALSE,"masez (5)";#N/A,#N/A,FALSE,"masez (4)";#N/A,#N/A,FALSE,"masez (3)";#N/A,#N/A,FALSE,"masez (2)";#N/A,#N/A,FALSE,"GME";#N/A,#N/A,FALSE,"masez"}</definedName>
    <definedName name="___gl1" localSheetId="3" hidden="1">{#N/A,#N/A,FALSE,"Total_OC015";#N/A,#N/A,FALSE,"ADMIN";#N/A,#N/A,FALSE,"PROCES";#N/A,#N/A,FALSE,"mecan";#N/A,#N/A,FALSE,"civil";#N/A,#N/A,FALSE,"CAÑER";#N/A,#N/A,FALSE,"ELEC";#N/A,#N/A,FALSE,"INSTR"}</definedName>
    <definedName name="___gl1" hidden="1">{#N/A,#N/A,FALSE,"Total_OC015";#N/A,#N/A,FALSE,"ADMIN";#N/A,#N/A,FALSE,"PROCES";#N/A,#N/A,FALSE,"mecan";#N/A,#N/A,FALSE,"civil";#N/A,#N/A,FALSE,"CAÑER";#N/A,#N/A,FALSE,"ELEC";#N/A,#N/A,FALSE,"INSTR"}</definedName>
    <definedName name="___hh2">[2]INFORME!#REF!</definedName>
    <definedName name="___hh3">[2]INFORME!#REF!</definedName>
    <definedName name="___hh4">[2]INFORME!#REF!</definedName>
    <definedName name="___hh5">[2]INFORME!#REF!</definedName>
    <definedName name="___hh6">[2]INFORME!#REF!</definedName>
    <definedName name="___hh7">[2]INFORME!#REF!</definedName>
    <definedName name="___jy5" localSheetId="3" hidden="1">{#N/A,#N/A,FALSE,"masez (10)";#N/A,#N/A,FALSE,"masez (7)";#N/A,#N/A,FALSE,"masez (6)";#N/A,#N/A,FALSE,"masez (5)";#N/A,#N/A,FALSE,"masez (4)";#N/A,#N/A,FALSE,"masez (3)";#N/A,#N/A,FALSE,"masez (2)";#N/A,#N/A,FALSE,"GME";#N/A,#N/A,FALSE,"masez"}</definedName>
    <definedName name="___jy5" hidden="1">{#N/A,#N/A,FALSE,"masez (10)";#N/A,#N/A,FALSE,"masez (7)";#N/A,#N/A,FALSE,"masez (6)";#N/A,#N/A,FALSE,"masez (5)";#N/A,#N/A,FALSE,"masez (4)";#N/A,#N/A,FALSE,"masez (3)";#N/A,#N/A,FALSE,"masez (2)";#N/A,#N/A,FALSE,"GME";#N/A,#N/A,FALSE,"masez"}</definedName>
    <definedName name="_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2" localSheetId="3" hidden="1">{"FlujoGastos",#N/A,FALSE,"Base";"FlujoGastos",#N/A,FALSE,"Buzón Tren";"FlujoGastos",#N/A,FALSE,"Buzón Camión";"FlujoGastos",#N/A,FALSE,"LHD Camión";"FlujoGastos",#N/A,FALSE,"Cámara Camión"}</definedName>
    <definedName name="___kk2" hidden="1">{"FlujoGastos",#N/A,FALSE,"Base";"FlujoGastos",#N/A,FALSE,"Buzón Tren";"FlujoGastos",#N/A,FALSE,"Buzón Camión";"FlujoGastos",#N/A,FALSE,"LHD Camión";"FlujoGastos",#N/A,FALSE,"Cámara Camión"}</definedName>
    <definedName name="_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4" localSheetId="3" hidden="1">{"desarrollo",#N/A,FALSE,"Cámara Camión";"resumen",#N/A,FALSE,"Cámara Camión";"eqprod",#N/A,FALSE,"Cámara Camión"}</definedName>
    <definedName name="___kk4" hidden="1">{"desarrollo",#N/A,FALSE,"Cámara Camión";"resumen",#N/A,FALSE,"Cámara Camión";"eqprod",#N/A,FALSE,"Cámara Camión"}</definedName>
    <definedName name="___lot1" localSheetId="3" hidden="1">{#N/A,#N/A,FALSE,"Total_OC015";#N/A,#N/A,FALSE,"ADMIN";#N/A,#N/A,FALSE,"PROCES";#N/A,#N/A,FALSE,"mecan";#N/A,#N/A,FALSE,"civil";#N/A,#N/A,FALSE,"CAÑER";#N/A,#N/A,FALSE,"ELEC";#N/A,#N/A,FALSE,"INSTR"}</definedName>
    <definedName name="___lot1" hidden="1">{#N/A,#N/A,FALSE,"Total_OC015";#N/A,#N/A,FALSE,"ADMIN";#N/A,#N/A,FALSE,"PROCES";#N/A,#N/A,FALSE,"mecan";#N/A,#N/A,FALSE,"civil";#N/A,#N/A,FALSE,"CAÑER";#N/A,#N/A,FALSE,"ELEC";#N/A,#N/A,FALSE,"INSTR"}</definedName>
    <definedName name="___LP1">#REF!</definedName>
    <definedName name="___M2" localSheetId="3" hidden="1">{#N/A,#N/A,FALSE,"TEC-01";#N/A,#N/A,FALSE,"TEC - 02";#N/A,#N/A,FALSE,"TEC - 03";#N/A,#N/A,FALSE,"TEC - 04";#N/A,#N/A,FALSE,"TEC-07";#N/A,#N/A,FALSE,"TEC-08";#N/A,#N/A,FALSE,"TEC - 09A";#N/A,#N/A,FALSE,"TEC - 09B";#N/A,#N/A,FALSE,"TEC - 09C";#N/A,#N/A,FALSE,"TEC - 10";#N/A,#N/A,FALSE,"TEC-11"}</definedName>
    <definedName name="___M2" hidden="1">{#N/A,#N/A,FALSE,"TEC-01";#N/A,#N/A,FALSE,"TEC - 02";#N/A,#N/A,FALSE,"TEC - 03";#N/A,#N/A,FALSE,"TEC - 04";#N/A,#N/A,FALSE,"TEC-07";#N/A,#N/A,FALSE,"TEC-08";#N/A,#N/A,FALSE,"TEC - 09A";#N/A,#N/A,FALSE,"TEC - 09B";#N/A,#N/A,FALSE,"TEC - 09C";#N/A,#N/A,FALSE,"TEC - 10";#N/A,#N/A,FALSE,"TEC-11"}</definedName>
    <definedName name="___MBB108">#REF!</definedName>
    <definedName name="___MBB1214" localSheetId="3">#REF!</definedName>
    <definedName name="___MBB1214">#REF!</definedName>
    <definedName name="___MBB1616" localSheetId="3">#REF!</definedName>
    <definedName name="___MBB1616">#REF!</definedName>
    <definedName name="___MBB2018" localSheetId="3">#REF!</definedName>
    <definedName name="___MBB2018">#REF!</definedName>
    <definedName name="___MTE10" localSheetId="3">#REF!</definedName>
    <definedName name="___MTE10">#REF!</definedName>
    <definedName name="___MTE5" localSheetId="3">#REF!</definedName>
    <definedName name="___MTE5">#REF!</definedName>
    <definedName name="___om2">[3]Datos!$E$8</definedName>
    <definedName name="___om3">[3]Datos!$E$9</definedName>
    <definedName name="___om9">[3]Datos!$E$16</definedName>
    <definedName name="___r" localSheetId="3" hidden="1">{#N/A,#N/A,FALSE,"masez (10)";#N/A,#N/A,FALSE,"masez (7)";#N/A,#N/A,FALSE,"masez (6)";#N/A,#N/A,FALSE,"masez (5)";#N/A,#N/A,FALSE,"masez (4)";#N/A,#N/A,FALSE,"masez (3)";#N/A,#N/A,FALSE,"masez (2)";#N/A,#N/A,FALSE,"GME";#N/A,#N/A,FALSE,"masez"}</definedName>
    <definedName name="___r" hidden="1">{#N/A,#N/A,FALSE,"masez (10)";#N/A,#N/A,FALSE,"masez (7)";#N/A,#N/A,FALSE,"masez (6)";#N/A,#N/A,FALSE,"masez (5)";#N/A,#N/A,FALSE,"masez (4)";#N/A,#N/A,FALSE,"masez (3)";#N/A,#N/A,FALSE,"masez (2)";#N/A,#N/A,FALSE,"GME";#N/A,#N/A,FALSE,"masez"}</definedName>
    <definedName name="___res3">'[6]Resumen Ejec'!$B$142:$E$189</definedName>
    <definedName name="___res4">'[6]Resumen Ejec'!$B$198:$D$261</definedName>
    <definedName name="___REV1" localSheetId="3" hidden="1">{"Graf_Carga Trab",#N/A,FALSE,"Grafi_Carga Trab";"Graf_Venta Flujo",#N/A,FALSE,"Grafi_Carga Trab"}</definedName>
    <definedName name="___REV1" hidden="1">{"Graf_Carga Trab",#N/A,FALSE,"Grafi_Carga Trab";"Graf_Venta Flujo",#N/A,FALSE,"Grafi_Carga Trab"}</definedName>
    <definedName name="___REV11" localSheetId="3" hidden="1">{"Graf_Carga Trab",#N/A,FALSE,"Grafi_Carga Trab";"Graf_Venta Flujo",#N/A,FALSE,"Grafi_Carga Trab"}</definedName>
    <definedName name="___REV11" hidden="1">{"Graf_Carga Trab",#N/A,FALSE,"Grafi_Carga Trab";"Graf_Venta Flujo",#N/A,FALSE,"Grafi_Carga Trab"}</definedName>
    <definedName name="___RPT1">'[7]Instru Correa'!$AC$9</definedName>
    <definedName name="___TEC07" localSheetId="3" hidden="1">{#N/A,#N/A,FALSE,"TEC-01";#N/A,#N/A,FALSE,"TEC - 02";#N/A,#N/A,FALSE,"TEC - 03";#N/A,#N/A,FALSE,"TEC - 04";#N/A,#N/A,FALSE,"TEC-07";#N/A,#N/A,FALSE,"TEC-08";#N/A,#N/A,FALSE,"TEC - 09A";#N/A,#N/A,FALSE,"TEC - 09B";#N/A,#N/A,FALSE,"TEC - 09C";#N/A,#N/A,FALSE,"TEC - 10";#N/A,#N/A,FALSE,"TEC-11"}</definedName>
    <definedName name="___TEC07" hidden="1">{#N/A,#N/A,FALSE,"TEC-01";#N/A,#N/A,FALSE,"TEC - 02";#N/A,#N/A,FALSE,"TEC - 03";#N/A,#N/A,FALSE,"TEC - 04";#N/A,#N/A,FALSE,"TEC-07";#N/A,#N/A,FALSE,"TEC-08";#N/A,#N/A,FALSE,"TEC - 09A";#N/A,#N/A,FALSE,"TEC - 09B";#N/A,#N/A,FALSE,"TEC - 09C";#N/A,#N/A,FALSE,"TEC - 10";#N/A,#N/A,FALSE,"TEC-11"}</definedName>
    <definedName name="___tyl2" localSheetId="3" hidden="1">{#N/A,#N/A,FALSE,"masez (10)";#N/A,#N/A,FALSE,"masez (7)";#N/A,#N/A,FALSE,"masez (6)";#N/A,#N/A,FALSE,"masez (5)";#N/A,#N/A,FALSE,"masez (4)";#N/A,#N/A,FALSE,"masez (3)";#N/A,#N/A,FALSE,"masez (2)";#N/A,#N/A,FALSE,"GME";#N/A,#N/A,FALSE,"masez"}</definedName>
    <definedName name="___tyl2" hidden="1">{#N/A,#N/A,FALSE,"masez (10)";#N/A,#N/A,FALSE,"masez (7)";#N/A,#N/A,FALSE,"masez (6)";#N/A,#N/A,FALSE,"masez (5)";#N/A,#N/A,FALSE,"masez (4)";#N/A,#N/A,FALSE,"masez (3)";#N/A,#N/A,FALSE,"masez (2)";#N/A,#N/A,FALSE,"GME";#N/A,#N/A,FALSE,"masez"}</definedName>
    <definedName name="___us96">#REF!</definedName>
    <definedName name="___wq12" localSheetId="3" hidden="1">{#N/A,#N/A,FALSE,"Total_OC015";#N/A,#N/A,FALSE,"ADMIN";#N/A,#N/A,FALSE,"PROCES";#N/A,#N/A,FALSE,"mecan";#N/A,#N/A,FALSE,"civil";#N/A,#N/A,FALSE,"CAÑER";#N/A,#N/A,FALSE,"ELEC";#N/A,#N/A,FALSE,"INSTR"}</definedName>
    <definedName name="___wq12" hidden="1">{#N/A,#N/A,FALSE,"Total_OC015";#N/A,#N/A,FALSE,"ADMIN";#N/A,#N/A,FALSE,"PROCES";#N/A,#N/A,FALSE,"mecan";#N/A,#N/A,FALSE,"civil";#N/A,#N/A,FALSE,"CAÑER";#N/A,#N/A,FALSE,"ELEC";#N/A,#N/A,FALSE,"INSTR"}</definedName>
    <definedName name="___wrn1" localSheetId="3" hidden="1">{#N/A,#N/A,TRUE,"Est. de Fact.";#N/A,#N/A,TRUE,"Capitulo 19";#N/A,#N/A,TRUE,"Proyecto P855"}</definedName>
    <definedName name="___wrn1" hidden="1">{#N/A,#N/A,TRUE,"Est. de Fact.";#N/A,#N/A,TRUE,"Capitulo 19";#N/A,#N/A,TRUE,"Proyecto P855"}</definedName>
    <definedName name="___wrn2" localSheetId="3" hidden="1">{#N/A,#N/A,TRUE,"Est. de Fact.";#N/A,#N/A,TRUE,"Capitulo 19";#N/A,#N/A,TRUE,"Proyecto P855"}</definedName>
    <definedName name="___wrn2" hidden="1">{#N/A,#N/A,TRUE,"Est. de Fact.";#N/A,#N/A,TRUE,"Capitulo 19";#N/A,#N/A,TRUE,"Proyecto P855"}</definedName>
    <definedName name="___wrn3" localSheetId="3" hidden="1">{#N/A,#N/A,FALSE,"Total_OC015";#N/A,#N/A,FALSE,"ADMIN";#N/A,#N/A,FALSE,"PROCES";#N/A,#N/A,FALSE,"mecan";#N/A,#N/A,FALSE,"civil";#N/A,#N/A,FALSE,"CAÑER";#N/A,#N/A,FALSE,"ELEC";#N/A,#N/A,FALSE,"INSTR"}</definedName>
    <definedName name="___wrn3" hidden="1">{#N/A,#N/A,FALSE,"Total_OC015";#N/A,#N/A,FALSE,"ADMIN";#N/A,#N/A,FALSE,"PROCES";#N/A,#N/A,FALSE,"mecan";#N/A,#N/A,FALSE,"civil";#N/A,#N/A,FALSE,"CAÑER";#N/A,#N/A,FALSE,"ELEC";#N/A,#N/A,FALSE,"INSTR"}</definedName>
    <definedName name="___wrn5" localSheetId="3" hidden="1">{#N/A,#N/A,FALSE,"minas";#N/A,#N/A,FALSE,"Total_OC015";#N/A,#N/A,FALSE,"ADMIN";#N/A,#N/A,FALSE,"PROCES";#N/A,#N/A,FALSE,"civil";#N/A,#N/A,FALSE,"CAÑER";#N/A,#N/A,FALSE,"ELEC";#N/A,#N/A,FALSE,"INSTR";#N/A,#N/A,FALSE,"PDS";#N/A,#N/A,FALSE,"mecan"}</definedName>
    <definedName name="___wrn5" hidden="1">{#N/A,#N/A,FALSE,"minas";#N/A,#N/A,FALSE,"Total_OC015";#N/A,#N/A,FALSE,"ADMIN";#N/A,#N/A,FALSE,"PROCES";#N/A,#N/A,FALSE,"civil";#N/A,#N/A,FALSE,"CAÑER";#N/A,#N/A,FALSE,"ELEC";#N/A,#N/A,FALSE,"INSTR";#N/A,#N/A,FALSE,"PDS";#N/A,#N/A,FALSE,"mecan"}</definedName>
    <definedName name="___X2" localSheetId="3" hidden="1">{#N/A,#N/A,FALSE,"TEC-01";#N/A,#N/A,FALSE,"TEC - 02";#N/A,#N/A,FALSE,"TEC - 03";#N/A,#N/A,FALSE,"TEC - 04";#N/A,#N/A,FALSE,"TEC-07";#N/A,#N/A,FALSE,"TEC-08";#N/A,#N/A,FALSE,"TEC - 09A";#N/A,#N/A,FALSE,"TEC - 09B";#N/A,#N/A,FALSE,"TEC - 09C";#N/A,#N/A,FALSE,"TEC - 10";#N/A,#N/A,FALSE,"TEC-11"}</definedName>
    <definedName name="___X2" hidden="1">{#N/A,#N/A,FALSE,"TEC-01";#N/A,#N/A,FALSE,"TEC - 02";#N/A,#N/A,FALSE,"TEC - 03";#N/A,#N/A,FALSE,"TEC - 04";#N/A,#N/A,FALSE,"TEC-07";#N/A,#N/A,FALSE,"TEC-08";#N/A,#N/A,FALSE,"TEC - 09A";#N/A,#N/A,FALSE,"TEC - 09B";#N/A,#N/A,FALSE,"TEC - 09C";#N/A,#N/A,FALSE,"TEC - 10";#N/A,#N/A,FALSE,"TEC-11"}</definedName>
    <definedName name="___zx2" localSheetId="3" hidden="1">{#N/A,#N/A,FALSE,"masez (10)";#N/A,#N/A,FALSE,"masez (7)";#N/A,#N/A,FALSE,"masez (6)";#N/A,#N/A,FALSE,"masez (5)";#N/A,#N/A,FALSE,"masez (4)";#N/A,#N/A,FALSE,"masez (3)";#N/A,#N/A,FALSE,"masez (2)";#N/A,#N/A,FALSE,"GME";#N/A,#N/A,FALSE,"masez"}</definedName>
    <definedName name="___zx2" hidden="1">{#N/A,#N/A,FALSE,"masez (10)";#N/A,#N/A,FALSE,"masez (7)";#N/A,#N/A,FALSE,"masez (6)";#N/A,#N/A,FALSE,"masez (5)";#N/A,#N/A,FALSE,"masez (4)";#N/A,#N/A,FALSE,"masez (3)";#N/A,#N/A,FALSE,"masez (2)";#N/A,#N/A,FALSE,"GME";#N/A,#N/A,FALSE,"masez"}</definedName>
    <definedName name="__1__123Graph_A__200__BPF" localSheetId="3" hidden="1">#REF!</definedName>
    <definedName name="__1__123Graph_A__200__BPF" hidden="1">#REF!</definedName>
    <definedName name="__1__123Graph_AChart_1A" localSheetId="3" hidden="1">'[4]Attach 4-18'!#REF!</definedName>
    <definedName name="__1__123Graph_AChart_1A" hidden="1">'[4]Attach 4-18'!#REF!</definedName>
    <definedName name="__1_0Swvu.Cover._.Pa" localSheetId="3" hidden="1">#REF!</definedName>
    <definedName name="__1_0Swvu.Cover._.Pa" hidden="1">#REF!</definedName>
    <definedName name="__10__123Graph_C__200__D50" localSheetId="3" hidden="1">#REF!</definedName>
    <definedName name="__10__123Graph_C__200__D50" hidden="1">#REF!</definedName>
    <definedName name="__11__123Graph_CGRANULOMETRIA_1" localSheetId="3" hidden="1">#REF!</definedName>
    <definedName name="__11__123Graph_CGRANULOMETRIA_1" hidden="1">#REF!</definedName>
    <definedName name="__12__123Graph_D__200__BPF" localSheetId="3" hidden="1">#REF!</definedName>
    <definedName name="__12__123Graph_D__200__BPF" hidden="1">#REF!</definedName>
    <definedName name="__123Graph_A" localSheetId="3" hidden="1">#REF!</definedName>
    <definedName name="__123Graph_A" hidden="1">#REF!</definedName>
    <definedName name="__123Graph_AChart1" localSheetId="3" hidden="1">'[8]Attach 4-18'!#REF!</definedName>
    <definedName name="__123Graph_AChart1" hidden="1">'[8]Attach 4-18'!#REF!</definedName>
    <definedName name="__123Graph_AChart11" localSheetId="3" hidden="1">'[8]Attach 4-18'!#REF!</definedName>
    <definedName name="__123Graph_AChart11" hidden="1">'[8]Attach 4-18'!#REF!</definedName>
    <definedName name="__123Graph_AChart12" hidden="1">'[8]Attach 4-18'!#REF!</definedName>
    <definedName name="__123Graph_AChart13" hidden="1">'[8]Attach 4-18'!#REF!</definedName>
    <definedName name="__123Graph_AChart4" hidden="1">'[8]Attach 4-18'!#REF!</definedName>
    <definedName name="__123Graph_ACOSTO" localSheetId="3" hidden="1">#REF!</definedName>
    <definedName name="__123Graph_ACOSTO" hidden="1">#REF!</definedName>
    <definedName name="__123Graph_ACurrent" localSheetId="3" hidden="1">'[8]Attach 4-18'!#REF!</definedName>
    <definedName name="__123Graph_ACurrent" hidden="1">'[8]Attach 4-18'!#REF!</definedName>
    <definedName name="__123Graph_ANONMAN" localSheetId="3" hidden="1">[9]GRAPH_DATA!#REF!</definedName>
    <definedName name="__123Graph_ANONMAN" hidden="1">[9]GRAPH_DATA!#REF!</definedName>
    <definedName name="__123Graph_ANORMAL" localSheetId="3" hidden="1">#REF!</definedName>
    <definedName name="__123Graph_ANORMAL" hidden="1">#REF!</definedName>
    <definedName name="__123Graph_APERFORM" hidden="1">'[10]Fig 4-14'!$E$43:$X$43</definedName>
    <definedName name="__123Graph_APPCONC" hidden="1">'[10]Fig 4-14'!$E$43:$X$43</definedName>
    <definedName name="__123Graph_APROGRESS" hidden="1">'[10]Fig 4-14'!$E$78:$X$78</definedName>
    <definedName name="__123Graph_ATOTALPP" hidden="1">'[10]Fig 4-14'!$E$43:$X$43</definedName>
    <definedName name="__123Graph_B" localSheetId="3" hidden="1">#REF!</definedName>
    <definedName name="__123Graph_B" hidden="1">#REF!</definedName>
    <definedName name="__123Graph_BChart1" localSheetId="3" hidden="1">'[8]Attach 4-18'!#REF!</definedName>
    <definedName name="__123Graph_BChart1" hidden="1">'[8]Attach 4-18'!#REF!</definedName>
    <definedName name="__123Graph_BChart11" localSheetId="3" hidden="1">'[8]Attach 4-18'!#REF!</definedName>
    <definedName name="__123Graph_BChart11" hidden="1">'[8]Attach 4-18'!#REF!</definedName>
    <definedName name="__123Graph_BChart12" localSheetId="3" hidden="1">'[8]Attach 4-18'!#REF!</definedName>
    <definedName name="__123Graph_BChart12" hidden="1">'[8]Attach 4-18'!#REF!</definedName>
    <definedName name="__123Graph_BChart13" localSheetId="3" hidden="1">'[8]Attach 4-18'!#REF!</definedName>
    <definedName name="__123Graph_BChart13" hidden="1">'[8]Attach 4-18'!#REF!</definedName>
    <definedName name="__123Graph_BChart4" hidden="1">'[8]Attach 4-18'!#REF!</definedName>
    <definedName name="__123Graph_BCOSTO" localSheetId="3" hidden="1">#REF!</definedName>
    <definedName name="__123Graph_BCOSTO" hidden="1">#REF!</definedName>
    <definedName name="__123Graph_BCurrent" localSheetId="3" hidden="1">'[8]Attach 4-18'!#REF!</definedName>
    <definedName name="__123Graph_BCurrent" hidden="1">'[8]Attach 4-18'!#REF!</definedName>
    <definedName name="__123Graph_BNONMAN" localSheetId="3" hidden="1">#REF!</definedName>
    <definedName name="__123Graph_BNONMAN" hidden="1">#REF!</definedName>
    <definedName name="__123Graph_BPERFORM" hidden="1">'[10]Fig 4-14'!$E$44:$X$44</definedName>
    <definedName name="__123Graph_BPPCONC" hidden="1">'[10]Fig 4-14'!$E$44:$X$44</definedName>
    <definedName name="__123Graph_BPROGRESS" hidden="1">'[10]Fig 4-14'!$E$79:$X$79</definedName>
    <definedName name="__123Graph_BTOTALPP" hidden="1">'[10]Fig 4-14'!$E$44:$X$44</definedName>
    <definedName name="__123Graph_C" localSheetId="3" hidden="1">#REF!</definedName>
    <definedName name="__123Graph_C" hidden="1">#REF!</definedName>
    <definedName name="__123Graph_CChart1" localSheetId="3" hidden="1">'[8]Attach 4-18'!#REF!</definedName>
    <definedName name="__123Graph_CChart1" hidden="1">'[8]Attach 4-18'!#REF!</definedName>
    <definedName name="__123Graph_CChart11" localSheetId="3" hidden="1">'[8]Attach 4-18'!#REF!</definedName>
    <definedName name="__123Graph_CChart11" hidden="1">'[8]Attach 4-18'!#REF!</definedName>
    <definedName name="__123Graph_CChart12" hidden="1">'[8]Attach 4-18'!#REF!</definedName>
    <definedName name="__123Graph_CChart13" hidden="1">'[8]Attach 4-18'!#REF!</definedName>
    <definedName name="__123Graph_CChart4" hidden="1">'[8]Attach 4-18'!#REF!</definedName>
    <definedName name="__123Graph_CCONT" localSheetId="3" hidden="1">#REF!</definedName>
    <definedName name="__123Graph_CCONT" hidden="1">#REF!</definedName>
    <definedName name="__123Graph_CCOST" localSheetId="3" hidden="1">#REF!</definedName>
    <definedName name="__123Graph_CCOST" hidden="1">#REF!</definedName>
    <definedName name="__123Graph_CCurrent" localSheetId="3" hidden="1">'[8]Attach 4-18'!#REF!</definedName>
    <definedName name="__123Graph_CCurrent" hidden="1">'[8]Attach 4-18'!#REF!</definedName>
    <definedName name="__123Graph_CGM" localSheetId="3" hidden="1">#REF!</definedName>
    <definedName name="__123Graph_CGM" hidden="1">#REF!</definedName>
    <definedName name="__123Graph_CPERFORM" hidden="1">'[10]Fig 4-14'!$E$45:$X$45</definedName>
    <definedName name="__123Graph_CPPCONC" hidden="1">'[10]Fig 4-14'!$E$45:$X$45</definedName>
    <definedName name="__123Graph_CPROGRESS" hidden="1">'[10]Fig 4-14'!$E$80:$X$80</definedName>
    <definedName name="__123Graph_CREV" localSheetId="3" hidden="1">#REF!</definedName>
    <definedName name="__123Graph_CREV" hidden="1">#REF!</definedName>
    <definedName name="__123Graph_CTOTALPP" hidden="1">'[10]Fig 4-14'!$E$45:$X$45</definedName>
    <definedName name="__123Graph_D" localSheetId="3" hidden="1">#REF!</definedName>
    <definedName name="__123Graph_D" hidden="1">#REF!</definedName>
    <definedName name="__123Graph_DChart1" localSheetId="3" hidden="1">'[8]Attach 4-18'!#REF!</definedName>
    <definedName name="__123Graph_DChart1" hidden="1">'[8]Attach 4-18'!#REF!</definedName>
    <definedName name="__123Graph_DChart11" localSheetId="3" hidden="1">'[8]Attach 4-18'!#REF!</definedName>
    <definedName name="__123Graph_DChart11" hidden="1">'[8]Attach 4-18'!#REF!</definedName>
    <definedName name="__123Graph_DChart12" localSheetId="3" hidden="1">'[8]Attach 4-18'!#REF!</definedName>
    <definedName name="__123Graph_DChart12" hidden="1">'[8]Attach 4-18'!#REF!</definedName>
    <definedName name="__123Graph_DChart13" localSheetId="3" hidden="1">'[8]Attach 4-18'!#REF!</definedName>
    <definedName name="__123Graph_DChart13" hidden="1">'[8]Attach 4-18'!#REF!</definedName>
    <definedName name="__123Graph_DChart4" hidden="1">'[8]Attach 4-18'!#REF!</definedName>
    <definedName name="__123Graph_DCurrent" hidden="1">'[8]Attach 4-18'!#REF!</definedName>
    <definedName name="__123Graph_DPPCONC" hidden="1">'[10]Fig 4-14'!$E$48:$X$48</definedName>
    <definedName name="__123Graph_DTOTALPP" hidden="1">'[10]Fig 4-14'!$E$48:$X$48</definedName>
    <definedName name="__123Graph_E" localSheetId="3" hidden="1">#REF!</definedName>
    <definedName name="__123Graph_E" hidden="1">#REF!</definedName>
    <definedName name="__123Graph_EChart1" localSheetId="3" hidden="1">'[8]Attach 4-18'!#REF!</definedName>
    <definedName name="__123Graph_EChart1" hidden="1">'[8]Attach 4-18'!#REF!</definedName>
    <definedName name="__123Graph_EChart11" localSheetId="3" hidden="1">'[8]Attach 4-18'!#REF!</definedName>
    <definedName name="__123Graph_EChart11" hidden="1">'[8]Attach 4-18'!#REF!</definedName>
    <definedName name="__123Graph_EChart12" hidden="1">'[8]Attach 4-18'!#REF!</definedName>
    <definedName name="__123Graph_EChart13" hidden="1">'[8]Attach 4-18'!#REF!</definedName>
    <definedName name="__123Graph_EChart4" hidden="1">'[8]Attach 4-18'!#REF!</definedName>
    <definedName name="__123Graph_ECurrent" hidden="1">'[8]Attach 4-18'!#REF!</definedName>
    <definedName name="__123Graph_EPPCONC" hidden="1">'[10]Fig 4-14'!$E$49:$X$49</definedName>
    <definedName name="__123Graph_ETOTALPP" hidden="1">'[10]Fig 4-14'!$E$49:$X$49</definedName>
    <definedName name="__123Graph_F" localSheetId="3" hidden="1">#REF!</definedName>
    <definedName name="__123Graph_F" hidden="1">#REF!</definedName>
    <definedName name="__123Graph_FChart1" localSheetId="3" hidden="1">'[8]Attach 4-18'!#REF!</definedName>
    <definedName name="__123Graph_FChart1" hidden="1">'[8]Attach 4-18'!#REF!</definedName>
    <definedName name="__123Graph_FChart11" localSheetId="3" hidden="1">'[8]Attach 4-18'!#REF!</definedName>
    <definedName name="__123Graph_FChart11" hidden="1">'[8]Attach 4-18'!#REF!</definedName>
    <definedName name="__123Graph_FChart12" hidden="1">'[8]Attach 4-18'!#REF!</definedName>
    <definedName name="__123Graph_FChart13" hidden="1">'[8]Attach 4-18'!#REF!</definedName>
    <definedName name="__123Graph_FChart4" hidden="1">'[8]Attach 4-18'!#REF!</definedName>
    <definedName name="__123Graph_FCurrent" hidden="1">'[8]Attach 4-18'!#REF!</definedName>
    <definedName name="__123Graph_FPPCONC" hidden="1">'[10]Fig 4-14'!$E$50:$X$50</definedName>
    <definedName name="__123Graph_FTOTALPP" hidden="1">'[10]Fig 4-14'!$E$50:$X$50</definedName>
    <definedName name="__123Graph_LBL_B" localSheetId="3" hidden="1">[11]Personnel!#REF!</definedName>
    <definedName name="__123Graph_LBL_B" hidden="1">[11]Personnel!#REF!</definedName>
    <definedName name="__123Graph_LBL_C" hidden="1">[11]Personnel!#REF!</definedName>
    <definedName name="__123Graph_LBL_CCONT" localSheetId="3" hidden="1">#REF!</definedName>
    <definedName name="__123Graph_LBL_CCONT" hidden="1">#REF!</definedName>
    <definedName name="__123Graph_LBL_CCOST" localSheetId="3" hidden="1">#REF!</definedName>
    <definedName name="__123Graph_LBL_CCOST" hidden="1">#REF!</definedName>
    <definedName name="__123Graph_LBL_CGM" localSheetId="3" hidden="1">#REF!</definedName>
    <definedName name="__123Graph_LBL_CGM" hidden="1">#REF!</definedName>
    <definedName name="__123Graph_LBL_CREV" localSheetId="3" hidden="1">#REF!</definedName>
    <definedName name="__123Graph_LBL_CREV" hidden="1">#REF!</definedName>
    <definedName name="__123Graph_X" localSheetId="3" hidden="1">#REF!</definedName>
    <definedName name="__123Graph_X" hidden="1">#REF!</definedName>
    <definedName name="__123Graph_XChart1" localSheetId="3" hidden="1">'[8]Attach 4-18'!#REF!</definedName>
    <definedName name="__123Graph_XChart1" hidden="1">'[8]Attach 4-18'!#REF!</definedName>
    <definedName name="__123Graph_XChart11" localSheetId="3" hidden="1">'[8]Attach 4-18'!#REF!</definedName>
    <definedName name="__123Graph_XChart11" hidden="1">'[8]Attach 4-18'!#REF!</definedName>
    <definedName name="__123Graph_XChart12" hidden="1">'[8]Attach 4-18'!#REF!</definedName>
    <definedName name="__123Graph_XChart13" hidden="1">'[8]Attach 4-18'!#REF!</definedName>
    <definedName name="__123Graph_XChart4" hidden="1">'[10]Fig 5-17'!$E$30:$Y$30</definedName>
    <definedName name="__123Graph_XCONT" localSheetId="3" hidden="1">#REF!</definedName>
    <definedName name="__123Graph_XCONT" hidden="1">#REF!</definedName>
    <definedName name="__123Graph_XCOST" localSheetId="3" hidden="1">#REF!</definedName>
    <definedName name="__123Graph_XCOST" hidden="1">#REF!</definedName>
    <definedName name="__123Graph_XCurrent" localSheetId="3" hidden="1">'[8]Attach 4-18'!#REF!</definedName>
    <definedName name="__123Graph_XCurrent" hidden="1">'[8]Attach 4-18'!#REF!</definedName>
    <definedName name="__123Graph_XGM" localSheetId="3" hidden="1">#REF!</definedName>
    <definedName name="__123Graph_XGM" hidden="1">#REF!</definedName>
    <definedName name="__123Graph_XNORMAL" localSheetId="3" hidden="1">#REF!</definedName>
    <definedName name="__123Graph_XNORMAL" hidden="1">#REF!</definedName>
    <definedName name="__123Graph_XPERFORM" hidden="1">'[10]Fig 4-14'!$E$42:$X$42</definedName>
    <definedName name="__123Graph_XPPCONC" hidden="1">'[10]Fig 4-14'!$E$55:$X$55</definedName>
    <definedName name="__123Graph_XPROGRESS" hidden="1">'[10]Fig 4-14'!$E$70:$X$70</definedName>
    <definedName name="__123Graph_XREV" localSheetId="3" hidden="1">#REF!</definedName>
    <definedName name="__123Graph_XREV" hidden="1">#REF!</definedName>
    <definedName name="__123Graph_XTOTALPP" hidden="1">'[10]Fig 4-14'!$E$55:$X$55</definedName>
    <definedName name="__13__123Graph_D__200__D50" localSheetId="3" hidden="1">#REF!</definedName>
    <definedName name="__13__123Graph_D__200__D50" hidden="1">#REF!</definedName>
    <definedName name="__14__123Graph_E__200__BPF" localSheetId="3" hidden="1">#REF!</definedName>
    <definedName name="__14__123Graph_E__200__BPF" hidden="1">#REF!</definedName>
    <definedName name="__15__123Graph_E__200__D50" localSheetId="3" hidden="1">#REF!</definedName>
    <definedName name="__15__123Graph_E__200__D50" hidden="1">#REF!</definedName>
    <definedName name="__16__123Graph_F__200__BPF" localSheetId="3" hidden="1">#REF!</definedName>
    <definedName name="__16__123Graph_F__200__BPF" hidden="1">#REF!</definedName>
    <definedName name="__17__123Graph_F__200__D50" localSheetId="3" hidden="1">#REF!</definedName>
    <definedName name="__17__123Graph_F__200__D50" hidden="1">#REF!</definedName>
    <definedName name="__18__123Graph_X__200__BPF" localSheetId="3" hidden="1">#REF!</definedName>
    <definedName name="__18__123Graph_X__200__BPF" hidden="1">#REF!</definedName>
    <definedName name="__19__123Graph_X__200__D50" localSheetId="3" hidden="1">#REF!</definedName>
    <definedName name="__19__123Graph_X__200__D50" hidden="1">#REF!</definedName>
    <definedName name="__2__123Graph_A__200__D50" localSheetId="3" hidden="1">#REF!</definedName>
    <definedName name="__2__123Graph_A__200__D50" hidden="1">#REF!</definedName>
    <definedName name="__2__123Graph_BChart_1A" localSheetId="3" hidden="1">'[4]Attach 4-18'!#REF!</definedName>
    <definedName name="__2__123Graph_BChart_1A" hidden="1">'[4]Attach 4-18'!#REF!</definedName>
    <definedName name="__2_0_S" localSheetId="3" hidden="1">'[12]#¡REF'!#REF!</definedName>
    <definedName name="__2_0_S" hidden="1">'[12]#¡REF'!#REF!</definedName>
    <definedName name="__20__123Graph_XEFICIENCIA_1" localSheetId="3" hidden="1">#REF!</definedName>
    <definedName name="__20__123Graph_XEFICIENCIA_1" hidden="1">#REF!</definedName>
    <definedName name="__21__123Graph_XGRANULOMETRIA_1" localSheetId="3" hidden="1">#REF!</definedName>
    <definedName name="__21__123Graph_XGRANULOMETRIA_1" hidden="1">#REF!</definedName>
    <definedName name="__3__123Graph_AEFICIENCIA_1" localSheetId="3" hidden="1">#REF!</definedName>
    <definedName name="__3__123Graph_AEFICIENCIA_1" hidden="1">#REF!</definedName>
    <definedName name="__3__123Graph_CChart_1A" localSheetId="3" hidden="1">'[4]Attach 4-18'!#REF!</definedName>
    <definedName name="__3__123Graph_CChart_1A" hidden="1">'[4]Attach 4-18'!#REF!</definedName>
    <definedName name="__4__123Graph_AGRANULOMETRIA_1" localSheetId="3" hidden="1">#REF!</definedName>
    <definedName name="__4__123Graph_AGRANULOMETRIA_1" hidden="1">#REF!</definedName>
    <definedName name="__4__123Graph_DChart_1A" localSheetId="3" hidden="1">'[4]Attach 4-18'!#REF!</definedName>
    <definedName name="__4__123Graph_DChart_1A" hidden="1">'[4]Attach 4-18'!#REF!</definedName>
    <definedName name="__5__123Graph_B__200__BPF" localSheetId="3" hidden="1">#REF!</definedName>
    <definedName name="__5__123Graph_B__200__BPF" hidden="1">#REF!</definedName>
    <definedName name="__5__123Graph_EChart_1A" localSheetId="3" hidden="1">'[4]Attach 4-18'!#REF!</definedName>
    <definedName name="__5__123Graph_EChart_1A" hidden="1">'[4]Attach 4-18'!#REF!</definedName>
    <definedName name="__6__123Graph_B__200__D50" localSheetId="3" hidden="1">#REF!</definedName>
    <definedName name="__6__123Graph_B__200__D50" hidden="1">#REF!</definedName>
    <definedName name="__6__123Graph_FChart_1A" localSheetId="3" hidden="1">'[4]Attach 4-18'!#REF!</definedName>
    <definedName name="__6__123Graph_FChart_1A" hidden="1">'[4]Attach 4-18'!#REF!</definedName>
    <definedName name="__7__123Graph_BEFICIENCIA_1" localSheetId="3" hidden="1">#REF!</definedName>
    <definedName name="__7__123Graph_BEFICIENCIA_1" hidden="1">#REF!</definedName>
    <definedName name="__7__123Graph_XChart_1A" localSheetId="3" hidden="1">'[4]Attach 4-18'!#REF!</definedName>
    <definedName name="__7__123Graph_XChart_1A" hidden="1">'[4]Attach 4-18'!#REF!</definedName>
    <definedName name="__8__123Graph_BGRANULOMETRIA_1" localSheetId="3" hidden="1">#REF!</definedName>
    <definedName name="__8__123Graph_BGRANULOMETRIA_1" hidden="1">#REF!</definedName>
    <definedName name="__9__123Graph_C__200__BPF" localSheetId="3" hidden="1">#REF!</definedName>
    <definedName name="__9__123Graph_C__200__BPF" hidden="1">#REF!</definedName>
    <definedName name="__a1" localSheetId="3" hidden="1">[1]Register!#REF!</definedName>
    <definedName name="__a1" hidden="1">[1]Register!#REF!</definedName>
    <definedName name="__alt1" localSheetId="3">#REF!</definedName>
    <definedName name="__alt1">#REF!</definedName>
    <definedName name="__alt2" localSheetId="3">#REF!</definedName>
    <definedName name="__alt2">#REF!</definedName>
    <definedName name="__ANT05"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BAS1">#REF!</definedName>
    <definedName name="__cc1" localSheetId="3" hidden="1">{"DETALLE_1996",#N/A,FALSE,"flujo";"DETALLE_1997",#N/A,FALSE,"flujo";"GASTOS_INCURRIDOS_1996",#N/A,FALSE,"flujo";"GASTOS_PROGRAMADOS_PARA_1997",#N/A,FALSE,"flujo";#N/A,#N/A,FALSE,"comparat";#N/A,#N/A,FALSE,"costos";#N/A,#N/A,FALSE,"proyctrol"}</definedName>
    <definedName name="__cc1" hidden="1">{"DETALLE_1996",#N/A,FALSE,"flujo";"DETALLE_1997",#N/A,FALSE,"flujo";"GASTOS_INCURRIDOS_1996",#N/A,FALSE,"flujo";"GASTOS_PROGRAMADOS_PARA_1997",#N/A,FALSE,"flujo";#N/A,#N/A,FALSE,"comparat";#N/A,#N/A,FALSE,"costos";#N/A,#N/A,FALSE,"proyctrol"}</definedName>
    <definedName name="__CCM600">#REF!</definedName>
    <definedName name="__COM1180" localSheetId="3">#REF!</definedName>
    <definedName name="__COM1180">#REF!</definedName>
    <definedName name="__DAT1" localSheetId="3">#REF!</definedName>
    <definedName name="__DAT1">#REF!</definedName>
    <definedName name="__DAT10" localSheetId="3">#REF!</definedName>
    <definedName name="__DAT10">#REF!</definedName>
    <definedName name="__DAT11" localSheetId="3">#REF!</definedName>
    <definedName name="__DAT11">#REF!</definedName>
    <definedName name="__DAT12" localSheetId="3">#REF!</definedName>
    <definedName name="__DAT12">#REF!</definedName>
    <definedName name="__DAT13" localSheetId="3">#REF!</definedName>
    <definedName name="__DAT13">#REF!</definedName>
    <definedName name="__DAT14" localSheetId="3">#REF!</definedName>
    <definedName name="__DAT14">#REF!</definedName>
    <definedName name="__DAT15" localSheetId="3">#REF!</definedName>
    <definedName name="__DAT15">#REF!</definedName>
    <definedName name="__DAT16" localSheetId="3">#REF!</definedName>
    <definedName name="__DAT16">#REF!</definedName>
    <definedName name="__DAT17" localSheetId="3">#REF!</definedName>
    <definedName name="__DAT17">#REF!</definedName>
    <definedName name="__DAT18" localSheetId="3">#REF!</definedName>
    <definedName name="__DAT18">#REF!</definedName>
    <definedName name="__DAT19" localSheetId="3">#REF!</definedName>
    <definedName name="__DAT19">#REF!</definedName>
    <definedName name="__DAT2" localSheetId="3">#REF!</definedName>
    <definedName name="__DAT2">#REF!</definedName>
    <definedName name="__DAT20" localSheetId="3">#REF!</definedName>
    <definedName name="__DAT20">#REF!</definedName>
    <definedName name="__DAT3" localSheetId="3">#REF!</definedName>
    <definedName name="__DAT3">#REF!</definedName>
    <definedName name="__DAT4" localSheetId="3">#REF!</definedName>
    <definedName name="__DAT4">#REF!</definedName>
    <definedName name="__DAT5" localSheetId="3">#REF!</definedName>
    <definedName name="__DAT5">#REF!</definedName>
    <definedName name="__DAT6" localSheetId="3">#REF!</definedName>
    <definedName name="__DAT6">#REF!</definedName>
    <definedName name="__DAT7" localSheetId="3">#REF!</definedName>
    <definedName name="__DAT7">#REF!</definedName>
    <definedName name="__DAT8" localSheetId="3">#REF!</definedName>
    <definedName name="__DAT8">#REF!</definedName>
    <definedName name="__DAT9" localSheetId="3">#REF!</definedName>
    <definedName name="__DAT9">#REF!</definedName>
    <definedName name="__eco3333"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_eco333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_ENA44">#REF!</definedName>
    <definedName name="__ENA63" localSheetId="3">#REF!</definedName>
    <definedName name="__ENA63">#REF!</definedName>
    <definedName name="__equ1" localSheetId="3" hidden="1">{#N/A,#N/A,TRUE,"Est. de Fact.";#N/A,#N/A,TRUE,"Capitulo 19";#N/A,#N/A,TRUE,"Proyecto P855"}</definedName>
    <definedName name="__equ1" hidden="1">{#N/A,#N/A,TRUE,"Est. de Fact.";#N/A,#N/A,TRUE,"Capitulo 19";#N/A,#N/A,TRUE,"Proyecto P855"}</definedName>
    <definedName name="__F">#REF!</definedName>
    <definedName name="__FC" localSheetId="3" hidden="1">{"DETALLE_1996",#N/A,FALSE,"flujo";"DETALLE_1997",#N/A,FALSE,"flujo";"GASTOS_INCURRIDOS_1996",#N/A,FALSE,"flujo";"GASTOS_PROGRAMADOS_PARA_1997",#N/A,FALSE,"flujo";#N/A,#N/A,FALSE,"comparat";#N/A,#N/A,FALSE,"costos";#N/A,#N/A,FALSE,"proyctrol"}</definedName>
    <definedName name="__FC" hidden="1">{"DETALLE_1996",#N/A,FALSE,"flujo";"DETALLE_1997",#N/A,FALSE,"flujo";"GASTOS_INCURRIDOS_1996",#N/A,FALSE,"flujo";"GASTOS_PROGRAMADOS_PARA_1997",#N/A,FALSE,"flujo";#N/A,#N/A,FALSE,"comparat";#N/A,#N/A,FALSE,"costos";#N/A,#N/A,FALSE,"proyctrol"}</definedName>
    <definedName name="__FHE7" localSheetId="3" hidden="1">{#N/A,#N/A,FALSE,"masez (10)";#N/A,#N/A,FALSE,"masez (7)";#N/A,#N/A,FALSE,"masez (6)";#N/A,#N/A,FALSE,"masez (5)";#N/A,#N/A,FALSE,"masez (4)";#N/A,#N/A,FALSE,"masez (3)";#N/A,#N/A,FALSE,"masez (2)";#N/A,#N/A,FALSE,"GME";#N/A,#N/A,FALSE,"masez"}</definedName>
    <definedName name="__FHE7" hidden="1">{#N/A,#N/A,FALSE,"masez (10)";#N/A,#N/A,FALSE,"masez (7)";#N/A,#N/A,FALSE,"masez (6)";#N/A,#N/A,FALSE,"masez (5)";#N/A,#N/A,FALSE,"masez (4)";#N/A,#N/A,FALSE,"masez (3)";#N/A,#N/A,FALSE,"masez (2)";#N/A,#N/A,FALSE,"GME";#N/A,#N/A,FALSE,"masez"}</definedName>
    <definedName name="__gl1" localSheetId="3" hidden="1">{#N/A,#N/A,FALSE,"Total_OC015";#N/A,#N/A,FALSE,"ADMIN";#N/A,#N/A,FALSE,"PROCES";#N/A,#N/A,FALSE,"mecan";#N/A,#N/A,FALSE,"civil";#N/A,#N/A,FALSE,"CAÑER";#N/A,#N/A,FALSE,"ELEC";#N/A,#N/A,FALSE,"INSTR"}</definedName>
    <definedName name="__gl1" hidden="1">{#N/A,#N/A,FALSE,"Total_OC015";#N/A,#N/A,FALSE,"ADMIN";#N/A,#N/A,FALSE,"PROCES";#N/A,#N/A,FALSE,"mecan";#N/A,#N/A,FALSE,"civil";#N/A,#N/A,FALSE,"CAÑER";#N/A,#N/A,FALSE,"ELEC";#N/A,#N/A,FALSE,"INSTR"}</definedName>
    <definedName name="__hh2">[2]INFORME!#REF!</definedName>
    <definedName name="__hh3">[2]INFORME!#REF!</definedName>
    <definedName name="__hh4">[2]INFORME!#REF!</definedName>
    <definedName name="__hh5">[2]INFORME!#REF!</definedName>
    <definedName name="__hh6">[2]INFORME!#REF!</definedName>
    <definedName name="__hh7">[2]INFORME!#REF!</definedName>
    <definedName name="__jy5" localSheetId="3" hidden="1">{#N/A,#N/A,FALSE,"masez (10)";#N/A,#N/A,FALSE,"masez (7)";#N/A,#N/A,FALSE,"masez (6)";#N/A,#N/A,FALSE,"masez (5)";#N/A,#N/A,FALSE,"masez (4)";#N/A,#N/A,FALSE,"masez (3)";#N/A,#N/A,FALSE,"masez (2)";#N/A,#N/A,FALSE,"GME";#N/A,#N/A,FALSE,"masez"}</definedName>
    <definedName name="__jy5" hidden="1">{#N/A,#N/A,FALSE,"masez (10)";#N/A,#N/A,FALSE,"masez (7)";#N/A,#N/A,FALSE,"masez (6)";#N/A,#N/A,FALSE,"masez (5)";#N/A,#N/A,FALSE,"masez (4)";#N/A,#N/A,FALSE,"masez (3)";#N/A,#N/A,FALSE,"masez (2)";#N/A,#N/A,FALSE,"GME";#N/A,#N/A,FALSE,"masez"}</definedName>
    <definedName name="_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2" localSheetId="3" hidden="1">{"FlujoGastos",#N/A,FALSE,"Base";"FlujoGastos",#N/A,FALSE,"Buzón Tren";"FlujoGastos",#N/A,FALSE,"Buzón Camión";"FlujoGastos",#N/A,FALSE,"LHD Camión";"FlujoGastos",#N/A,FALSE,"Cámara Camión"}</definedName>
    <definedName name="__kk2" hidden="1">{"FlujoGastos",#N/A,FALSE,"Base";"FlujoGastos",#N/A,FALSE,"Buzón Tren";"FlujoGastos",#N/A,FALSE,"Buzón Camión";"FlujoGastos",#N/A,FALSE,"LHD Camión";"FlujoGastos",#N/A,FALSE,"Cámara Camión"}</definedName>
    <definedName name="_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4" localSheetId="3" hidden="1">{"desarrollo",#N/A,FALSE,"Cámara Camión";"resumen",#N/A,FALSE,"Cámara Camión";"eqprod",#N/A,FALSE,"Cámara Camión"}</definedName>
    <definedName name="__kk4" hidden="1">{"desarrollo",#N/A,FALSE,"Cámara Camión";"resumen",#N/A,FALSE,"Cámara Camión";"eqprod",#N/A,FALSE,"Cámara Camión"}</definedName>
    <definedName name="__lot1" localSheetId="3" hidden="1">{#N/A,#N/A,FALSE,"Total_OC015";#N/A,#N/A,FALSE,"ADMIN";#N/A,#N/A,FALSE,"PROCES";#N/A,#N/A,FALSE,"mecan";#N/A,#N/A,FALSE,"civil";#N/A,#N/A,FALSE,"CAÑER";#N/A,#N/A,FALSE,"ELEC";#N/A,#N/A,FALSE,"INSTR"}</definedName>
    <definedName name="__lot1" hidden="1">{#N/A,#N/A,FALSE,"Total_OC015";#N/A,#N/A,FALSE,"ADMIN";#N/A,#N/A,FALSE,"PROCES";#N/A,#N/A,FALSE,"mecan";#N/A,#N/A,FALSE,"civil";#N/A,#N/A,FALSE,"CAÑER";#N/A,#N/A,FALSE,"ELEC";#N/A,#N/A,FALSE,"INSTR"}</definedName>
    <definedName name="__LP1">#REF!</definedName>
    <definedName name="__M2" localSheetId="3" hidden="1">{#N/A,#N/A,FALSE,"TEC-01";#N/A,#N/A,FALSE,"TEC - 02";#N/A,#N/A,FALSE,"TEC - 03";#N/A,#N/A,FALSE,"TEC - 04";#N/A,#N/A,FALSE,"TEC-07";#N/A,#N/A,FALSE,"TEC-08";#N/A,#N/A,FALSE,"TEC - 09A";#N/A,#N/A,FALSE,"TEC - 09B";#N/A,#N/A,FALSE,"TEC - 09C";#N/A,#N/A,FALSE,"TEC - 10";#N/A,#N/A,FALSE,"TEC-11"}</definedName>
    <definedName name="__M2" hidden="1">{#N/A,#N/A,FALSE,"TEC-01";#N/A,#N/A,FALSE,"TEC - 02";#N/A,#N/A,FALSE,"TEC - 03";#N/A,#N/A,FALSE,"TEC - 04";#N/A,#N/A,FALSE,"TEC-07";#N/A,#N/A,FALSE,"TEC-08";#N/A,#N/A,FALSE,"TEC - 09A";#N/A,#N/A,FALSE,"TEC - 09B";#N/A,#N/A,FALSE,"TEC - 09C";#N/A,#N/A,FALSE,"TEC - 10";#N/A,#N/A,FALSE,"TEC-11"}</definedName>
    <definedName name="__MBB108">#REF!</definedName>
    <definedName name="__MBB1214" localSheetId="3">#REF!</definedName>
    <definedName name="__MBB1214">#REF!</definedName>
    <definedName name="__MBB1616" localSheetId="3">#REF!</definedName>
    <definedName name="__MBB1616">#REF!</definedName>
    <definedName name="__MBB2018" localSheetId="3">#REF!</definedName>
    <definedName name="__MBB2018">#REF!</definedName>
    <definedName name="__MTE10" localSheetId="3">#REF!</definedName>
    <definedName name="__MTE10">#REF!</definedName>
    <definedName name="__MTE5" localSheetId="3">#REF!</definedName>
    <definedName name="__MTE5">#REF!</definedName>
    <definedName name="__om2">[3]Datos!$E$8</definedName>
    <definedName name="__om3">[3]Datos!$E$9</definedName>
    <definedName name="__om9">[3]Datos!$E$16</definedName>
    <definedName name="__PAG1">#N/A</definedName>
    <definedName name="__PAG2">#N/A</definedName>
    <definedName name="__PAG3">#N/A</definedName>
    <definedName name="__r" localSheetId="3" hidden="1">{#N/A,#N/A,FALSE,"masez (10)";#N/A,#N/A,FALSE,"masez (7)";#N/A,#N/A,FALSE,"masez (6)";#N/A,#N/A,FALSE,"masez (5)";#N/A,#N/A,FALSE,"masez (4)";#N/A,#N/A,FALSE,"masez (3)";#N/A,#N/A,FALSE,"masez (2)";#N/A,#N/A,FALSE,"GME";#N/A,#N/A,FALSE,"masez"}</definedName>
    <definedName name="__r" hidden="1">{#N/A,#N/A,FALSE,"masez (10)";#N/A,#N/A,FALSE,"masez (7)";#N/A,#N/A,FALSE,"masez (6)";#N/A,#N/A,FALSE,"masez (5)";#N/A,#N/A,FALSE,"masez (4)";#N/A,#N/A,FALSE,"masez (3)";#N/A,#N/A,FALSE,"masez (2)";#N/A,#N/A,FALSE,"GME";#N/A,#N/A,FALSE,"masez"}</definedName>
    <definedName name="__re96" hidden="1">[13]A!#REF!</definedName>
    <definedName name="__res3">'[6]Resumen Ejec'!$B$142:$E$189</definedName>
    <definedName name="__res4">'[6]Resumen Ejec'!$B$198:$D$261</definedName>
    <definedName name="__REV1" localSheetId="3" hidden="1">{"Graf_Carga Trab",#N/A,FALSE,"Grafi_Carga Trab";"Graf_Venta Flujo",#N/A,FALSE,"Grafi_Carga Trab"}</definedName>
    <definedName name="__REV1" hidden="1">{"Graf_Carga Trab",#N/A,FALSE,"Grafi_Carga Trab";"Graf_Venta Flujo",#N/A,FALSE,"Grafi_Carga Trab"}</definedName>
    <definedName name="__REV11" localSheetId="3" hidden="1">{"Graf_Carga Trab",#N/A,FALSE,"Grafi_Carga Trab";"Graf_Venta Flujo",#N/A,FALSE,"Grafi_Carga Trab"}</definedName>
    <definedName name="__REV11" hidden="1">{"Graf_Carga Trab",#N/A,FALSE,"Grafi_Carga Trab";"Graf_Venta Flujo",#N/A,FALSE,"Grafi_Carga Trab"}</definedName>
    <definedName name="__RPT1">'[7]Instru Correa'!$AC$9</definedName>
    <definedName name="__TEC07" localSheetId="3" hidden="1">{#N/A,#N/A,FALSE,"TEC-01";#N/A,#N/A,FALSE,"TEC - 02";#N/A,#N/A,FALSE,"TEC - 03";#N/A,#N/A,FALSE,"TEC - 04";#N/A,#N/A,FALSE,"TEC-07";#N/A,#N/A,FALSE,"TEC-08";#N/A,#N/A,FALSE,"TEC - 09A";#N/A,#N/A,FALSE,"TEC - 09B";#N/A,#N/A,FALSE,"TEC - 09C";#N/A,#N/A,FALSE,"TEC - 10";#N/A,#N/A,FALSE,"TEC-11"}</definedName>
    <definedName name="__TEC07" hidden="1">{#N/A,#N/A,FALSE,"TEC-01";#N/A,#N/A,FALSE,"TEC - 02";#N/A,#N/A,FALSE,"TEC - 03";#N/A,#N/A,FALSE,"TEC - 04";#N/A,#N/A,FALSE,"TEC-07";#N/A,#N/A,FALSE,"TEC-08";#N/A,#N/A,FALSE,"TEC - 09A";#N/A,#N/A,FALSE,"TEC - 09B";#N/A,#N/A,FALSE,"TEC - 09C";#N/A,#N/A,FALSE,"TEC - 10";#N/A,#N/A,FALSE,"TEC-11"}</definedName>
    <definedName name="__tyl2" localSheetId="3" hidden="1">{#N/A,#N/A,FALSE,"masez (10)";#N/A,#N/A,FALSE,"masez (7)";#N/A,#N/A,FALSE,"masez (6)";#N/A,#N/A,FALSE,"masez (5)";#N/A,#N/A,FALSE,"masez (4)";#N/A,#N/A,FALSE,"masez (3)";#N/A,#N/A,FALSE,"masez (2)";#N/A,#N/A,FALSE,"GME";#N/A,#N/A,FALSE,"masez"}</definedName>
    <definedName name="__tyl2" hidden="1">{#N/A,#N/A,FALSE,"masez (10)";#N/A,#N/A,FALSE,"masez (7)";#N/A,#N/A,FALSE,"masez (6)";#N/A,#N/A,FALSE,"masez (5)";#N/A,#N/A,FALSE,"masez (4)";#N/A,#N/A,FALSE,"masez (3)";#N/A,#N/A,FALSE,"masez (2)";#N/A,#N/A,FALSE,"GME";#N/A,#N/A,FALSE,"masez"}</definedName>
    <definedName name="__us96">#REF!</definedName>
    <definedName name="__wq12" localSheetId="3" hidden="1">{#N/A,#N/A,FALSE,"Total_OC015";#N/A,#N/A,FALSE,"ADMIN";#N/A,#N/A,FALSE,"PROCES";#N/A,#N/A,FALSE,"mecan";#N/A,#N/A,FALSE,"civil";#N/A,#N/A,FALSE,"CAÑER";#N/A,#N/A,FALSE,"ELEC";#N/A,#N/A,FALSE,"INSTR"}</definedName>
    <definedName name="__wq12" hidden="1">{#N/A,#N/A,FALSE,"Total_OC015";#N/A,#N/A,FALSE,"ADMIN";#N/A,#N/A,FALSE,"PROCES";#N/A,#N/A,FALSE,"mecan";#N/A,#N/A,FALSE,"civil";#N/A,#N/A,FALSE,"CAÑER";#N/A,#N/A,FALSE,"ELEC";#N/A,#N/A,FALSE,"INSTR"}</definedName>
    <definedName name="__wrn1" localSheetId="3" hidden="1">{#N/A,#N/A,TRUE,"Est. de Fact.";#N/A,#N/A,TRUE,"Capitulo 19";#N/A,#N/A,TRUE,"Proyecto P855"}</definedName>
    <definedName name="__wrn1" hidden="1">{#N/A,#N/A,TRUE,"Est. de Fact.";#N/A,#N/A,TRUE,"Capitulo 19";#N/A,#N/A,TRUE,"Proyecto P855"}</definedName>
    <definedName name="__wrn2" localSheetId="3" hidden="1">{#N/A,#N/A,TRUE,"Est. de Fact.";#N/A,#N/A,TRUE,"Capitulo 19";#N/A,#N/A,TRUE,"Proyecto P855"}</definedName>
    <definedName name="__wrn2" hidden="1">{#N/A,#N/A,TRUE,"Est. de Fact.";#N/A,#N/A,TRUE,"Capitulo 19";#N/A,#N/A,TRUE,"Proyecto P855"}</definedName>
    <definedName name="__wrn3" localSheetId="3" hidden="1">{#N/A,#N/A,FALSE,"Total_OC015";#N/A,#N/A,FALSE,"ADMIN";#N/A,#N/A,FALSE,"PROCES";#N/A,#N/A,FALSE,"mecan";#N/A,#N/A,FALSE,"civil";#N/A,#N/A,FALSE,"CAÑER";#N/A,#N/A,FALSE,"ELEC";#N/A,#N/A,FALSE,"INSTR"}</definedName>
    <definedName name="__wrn3" hidden="1">{#N/A,#N/A,FALSE,"Total_OC015";#N/A,#N/A,FALSE,"ADMIN";#N/A,#N/A,FALSE,"PROCES";#N/A,#N/A,FALSE,"mecan";#N/A,#N/A,FALSE,"civil";#N/A,#N/A,FALSE,"CAÑER";#N/A,#N/A,FALSE,"ELEC";#N/A,#N/A,FALSE,"INSTR"}</definedName>
    <definedName name="__wrn5" localSheetId="3" hidden="1">{#N/A,#N/A,FALSE,"minas";#N/A,#N/A,FALSE,"Total_OC015";#N/A,#N/A,FALSE,"ADMIN";#N/A,#N/A,FALSE,"PROCES";#N/A,#N/A,FALSE,"civil";#N/A,#N/A,FALSE,"CAÑER";#N/A,#N/A,FALSE,"ELEC";#N/A,#N/A,FALSE,"INSTR";#N/A,#N/A,FALSE,"PDS";#N/A,#N/A,FALSE,"mecan"}</definedName>
    <definedName name="__wrn5" hidden="1">{#N/A,#N/A,FALSE,"minas";#N/A,#N/A,FALSE,"Total_OC015";#N/A,#N/A,FALSE,"ADMIN";#N/A,#N/A,FALSE,"PROCES";#N/A,#N/A,FALSE,"civil";#N/A,#N/A,FALSE,"CAÑER";#N/A,#N/A,FALSE,"ELEC";#N/A,#N/A,FALSE,"INSTR";#N/A,#N/A,FALSE,"PDS";#N/A,#N/A,FALSE,"mecan"}</definedName>
    <definedName name="__wrn6" localSheetId="3" hidden="1">{#N/A,#N/A,FALSE,"minas";#N/A,#N/A,FALSE,"Total_OC015";#N/A,#N/A,FALSE,"ADMIN";#N/A,#N/A,FALSE,"PROCES";#N/A,#N/A,FALSE,"civil";#N/A,#N/A,FALSE,"CAÑER";#N/A,#N/A,FALSE,"ELEC";#N/A,#N/A,FALSE,"INSTR";#N/A,#N/A,FALSE,"PDS";#N/A,#N/A,FALSE,"mecan"}</definedName>
    <definedName name="__wrn6" hidden="1">{#N/A,#N/A,FALSE,"minas";#N/A,#N/A,FALSE,"Total_OC015";#N/A,#N/A,FALSE,"ADMIN";#N/A,#N/A,FALSE,"PROCES";#N/A,#N/A,FALSE,"civil";#N/A,#N/A,FALSE,"CAÑER";#N/A,#N/A,FALSE,"ELEC";#N/A,#N/A,FALSE,"INSTR";#N/A,#N/A,FALSE,"PDS";#N/A,#N/A,FALSE,"mecan"}</definedName>
    <definedName name="__X2" localSheetId="3" hidden="1">{#N/A,#N/A,FALSE,"TEC-01";#N/A,#N/A,FALSE,"TEC - 02";#N/A,#N/A,FALSE,"TEC - 03";#N/A,#N/A,FALSE,"TEC - 04";#N/A,#N/A,FALSE,"TEC-07";#N/A,#N/A,FALSE,"TEC-08";#N/A,#N/A,FALSE,"TEC - 09A";#N/A,#N/A,FALSE,"TEC - 09B";#N/A,#N/A,FALSE,"TEC - 09C";#N/A,#N/A,FALSE,"TEC - 10";#N/A,#N/A,FALSE,"TEC-11"}</definedName>
    <definedName name="__X2" hidden="1">{#N/A,#N/A,FALSE,"TEC-01";#N/A,#N/A,FALSE,"TEC - 02";#N/A,#N/A,FALSE,"TEC - 03";#N/A,#N/A,FALSE,"TEC - 04";#N/A,#N/A,FALSE,"TEC-07";#N/A,#N/A,FALSE,"TEC-08";#N/A,#N/A,FALSE,"TEC - 09A";#N/A,#N/A,FALSE,"TEC - 09B";#N/A,#N/A,FALSE,"TEC - 09C";#N/A,#N/A,FALSE,"TEC - 10";#N/A,#N/A,FALSE,"TEC-11"}</definedName>
    <definedName name="__xlnm.Database">"#REF!"</definedName>
    <definedName name="__xlnm.Database_1">"#REF!"</definedName>
    <definedName name="__xlnm.Database_3">"#REF!"</definedName>
    <definedName name="__xlnm.Print_Area">#N/A</definedName>
    <definedName name="__xlnm.Print_Titles">"#REF!"</definedName>
    <definedName name="__xlnm.Print_Titles_1">"#REF!"</definedName>
    <definedName name="__xlnm.Print_Titles_3">"#REF!"</definedName>
    <definedName name="__zx2" localSheetId="3" hidden="1">{#N/A,#N/A,FALSE,"masez (10)";#N/A,#N/A,FALSE,"masez (7)";#N/A,#N/A,FALSE,"masez (6)";#N/A,#N/A,FALSE,"masez (5)";#N/A,#N/A,FALSE,"masez (4)";#N/A,#N/A,FALSE,"masez (3)";#N/A,#N/A,FALSE,"masez (2)";#N/A,#N/A,FALSE,"GME";#N/A,#N/A,FALSE,"masez"}</definedName>
    <definedName name="__zx2" hidden="1">{#N/A,#N/A,FALSE,"masez (10)";#N/A,#N/A,FALSE,"masez (7)";#N/A,#N/A,FALSE,"masez (6)";#N/A,#N/A,FALSE,"masez (5)";#N/A,#N/A,FALSE,"masez (4)";#N/A,#N/A,FALSE,"masez (3)";#N/A,#N/A,FALSE,"masez (2)";#N/A,#N/A,FALSE,"GME";#N/A,#N/A,FALSE,"masez"}</definedName>
    <definedName name="_1">'[14]N-detail'!#REF!</definedName>
    <definedName name="_1____123Graph_A__200__BPF" localSheetId="3" hidden="1">#REF!</definedName>
    <definedName name="_1____123Graph_A__200__BPF" hidden="1">#REF!</definedName>
    <definedName name="_1__123Graph_A__200__BPF" localSheetId="3" hidden="1">#REF!</definedName>
    <definedName name="_1__123Graph_A__200__BPF" hidden="1">#REF!</definedName>
    <definedName name="_1__123Graph_ACHART_1" hidden="1">[15]References!$J$174:$AM$174</definedName>
    <definedName name="_1__123Graph_AChart_1A" hidden="1">'[4]Attach 4-18'!#REF!</definedName>
    <definedName name="_1__123Graph_AGRAFICO_1" hidden="1">'[16]GRAFICO A'!#REF!</definedName>
    <definedName name="_1_0_S" hidden="1">'[12]#¡REF'!#REF!</definedName>
    <definedName name="_1_0Swvu.Cover._.Pa" localSheetId="3" hidden="1">#REF!</definedName>
    <definedName name="_1_0Swvu.Cover._.Pa" hidden="1">#REF!</definedName>
    <definedName name="_10____123Graph_C__200__D50" localSheetId="3" hidden="1">#REF!</definedName>
    <definedName name="_10____123Graph_C__200__D50" hidden="1">#REF!</definedName>
    <definedName name="_10__123Graph_ACHART_16" localSheetId="3" hidden="1">#REF!</definedName>
    <definedName name="_10__123Graph_ACHART_16" hidden="1">#REF!</definedName>
    <definedName name="_10__123Graph_ACHART_5" hidden="1">[15]References!$F$158:$AC$158</definedName>
    <definedName name="_10__123Graph_AEFICIENCIA_1" localSheetId="3" hidden="1">#REF!</definedName>
    <definedName name="_10__123Graph_AEFICIENCIA_1" hidden="1">#REF!</definedName>
    <definedName name="_10__123Graph_B__200__D50" localSheetId="3" hidden="1">#REF!</definedName>
    <definedName name="_10__123Graph_B__200__D50" hidden="1">#REF!</definedName>
    <definedName name="_10__123Graph_BGRANULOMETRIA_1" localSheetId="3" hidden="1">#REF!</definedName>
    <definedName name="_10__123Graph_BGRANULOMETRIA_1" hidden="1">#REF!</definedName>
    <definedName name="_10__123Graph_C__200__D50" localSheetId="3" hidden="1">#REF!</definedName>
    <definedName name="_10__123Graph_C__200__D50" hidden="1">#REF!</definedName>
    <definedName name="_10__123Graph_EChart_1A" localSheetId="3" hidden="1">'[17]Attach 4-18'!#REF!</definedName>
    <definedName name="_10__123Graph_EChart_1A" hidden="1">'[17]Attach 4-18'!#REF!</definedName>
    <definedName name="_11____123Graph_CGRANULOMETRIA_1" localSheetId="3" hidden="1">#REF!</definedName>
    <definedName name="_11____123Graph_CGRANULOMETRIA_1" hidden="1">#REF!</definedName>
    <definedName name="_11__123Graph_AChart_1G" hidden="1">[18]Netearnanal!$B$61:$B$68</definedName>
    <definedName name="_11__123Graph_ACHART_6" hidden="1">[15]References!$F$166:$Q$166</definedName>
    <definedName name="_11__123Graph_AGRANULOMETRIA_1" localSheetId="3" hidden="1">#REF!</definedName>
    <definedName name="_11__123Graph_AGRANULOMETRIA_1" hidden="1">#REF!</definedName>
    <definedName name="_11__123Graph_BChart_1A" hidden="1">'[8]Attach 4-18'!#REF!</definedName>
    <definedName name="_11__123Graph_BEFICIENCIA_1" localSheetId="3" hidden="1">#REF!</definedName>
    <definedName name="_11__123Graph_BEFICIENCIA_1" hidden="1">#REF!</definedName>
    <definedName name="_11__123Graph_C__200__BPF" localSheetId="3" hidden="1">#REF!</definedName>
    <definedName name="_11__123Graph_C__200__BPF" hidden="1">#REF!</definedName>
    <definedName name="_11__123Graph_CGRANULOMETRIA_1" localSheetId="3" hidden="1">#REF!</definedName>
    <definedName name="_11__123Graph_CGRANULOMETRIA_1" hidden="1">#REF!</definedName>
    <definedName name="_12____123Graph_D__200__BPF" localSheetId="3" hidden="1">#REF!</definedName>
    <definedName name="_12____123Graph_D__200__BPF" hidden="1">#REF!</definedName>
    <definedName name="_12__123Graph_ACHART_2" localSheetId="3" hidden="1">#REF!</definedName>
    <definedName name="_12__123Graph_ACHART_2" hidden="1">#REF!</definedName>
    <definedName name="_12__123Graph_B__200__BPF" localSheetId="3" hidden="1">#REF!</definedName>
    <definedName name="_12__123Graph_B__200__BPF" hidden="1">#REF!</definedName>
    <definedName name="_12__123Graph_BChart_1A" localSheetId="3" hidden="1">'[17]Attach 4-18'!#REF!</definedName>
    <definedName name="_12__123Graph_BChart_1A" hidden="1">'[17]Attach 4-18'!#REF!</definedName>
    <definedName name="_12__123Graph_BEFICIENCIA_1" localSheetId="3" hidden="1">#REF!</definedName>
    <definedName name="_12__123Graph_BEFICIENCIA_1" hidden="1">#REF!</definedName>
    <definedName name="_12__123Graph_C__200__D50" localSheetId="3" hidden="1">#REF!</definedName>
    <definedName name="_12__123Graph_C__200__D50" hidden="1">#REF!</definedName>
    <definedName name="_12__123Graph_CChart_1A" localSheetId="3" hidden="1">'[4]Attach 4-18'!#REF!</definedName>
    <definedName name="_12__123Graph_CChart_1A" hidden="1">'[4]Attach 4-18'!#REF!</definedName>
    <definedName name="_12__123Graph_D__200__BPF" localSheetId="3" hidden="1">#REF!</definedName>
    <definedName name="_12__123Graph_D__200__BPF" hidden="1">#REF!</definedName>
    <definedName name="_12__123Graph_DCHART_14" hidden="1">[19]Total!$B$122:$S$122</definedName>
    <definedName name="_12__123Graph_DChart_1A" hidden="1">'[4]Attach 4-18'!#REF!</definedName>
    <definedName name="_12__123Graph_FChart_1A" hidden="1">'[17]Attach 4-18'!#REF!</definedName>
    <definedName name="_12__123Graph_XMES_EP" hidden="1">[20]CARATULA!#REF!</definedName>
    <definedName name="_123graph_b" localSheetId="3" hidden="1">#REF!</definedName>
    <definedName name="_123graph_b" hidden="1">#REF!</definedName>
    <definedName name="_124" hidden="1">'[21]Fig 4-14'!$E$48:$X$48</definedName>
    <definedName name="_13____123Graph_D__200__D50" localSheetId="3" hidden="1">#REF!</definedName>
    <definedName name="_13____123Graph_D__200__D50" hidden="1">#REF!</definedName>
    <definedName name="_13__123Graph_AChart_2G" hidden="1">[18]Netearnanal!$B$137:$B$144</definedName>
    <definedName name="_13__123Graph_B__200__D50" localSheetId="3" hidden="1">#REF!</definedName>
    <definedName name="_13__123Graph_B__200__D50" hidden="1">#REF!</definedName>
    <definedName name="_13__123Graph_BEFICIENCIA_1" localSheetId="3" hidden="1">#REF!</definedName>
    <definedName name="_13__123Graph_BEFICIENCIA_1" hidden="1">#REF!</definedName>
    <definedName name="_13__123Graph_BGRAFICO_2" localSheetId="3" hidden="1">#REF!</definedName>
    <definedName name="_13__123Graph_BGRAFICO_2" hidden="1">#REF!</definedName>
    <definedName name="_13__123Graph_CChart_1A" localSheetId="3" hidden="1">'[17]Attach 4-18'!#REF!</definedName>
    <definedName name="_13__123Graph_CChart_1A" hidden="1">'[17]Attach 4-18'!#REF!</definedName>
    <definedName name="_13__123Graph_D__200__D50" localSheetId="3" hidden="1">#REF!</definedName>
    <definedName name="_13__123Graph_D__200__D50" hidden="1">#REF!</definedName>
    <definedName name="_14____123Graph_E__200__BPF" localSheetId="3" hidden="1">#REF!</definedName>
    <definedName name="_14____123Graph_E__200__BPF" hidden="1">#REF!</definedName>
    <definedName name="_14__123Graph_ACHART_3" localSheetId="3" hidden="1">#REF!</definedName>
    <definedName name="_14__123Graph_ACHART_3" hidden="1">#REF!</definedName>
    <definedName name="_14__123Graph_BCHART_1" hidden="1">[15]References!$J$176:$AM$176</definedName>
    <definedName name="_14__123Graph_BGRANULOMETRIA_1" localSheetId="3" hidden="1">#REF!</definedName>
    <definedName name="_14__123Graph_BGRANULOMETRIA_1" hidden="1">#REF!</definedName>
    <definedName name="_14__123Graph_CGRANULOMETRIA_1" localSheetId="3" hidden="1">#REF!</definedName>
    <definedName name="_14__123Graph_CGRANULOMETRIA_1" hidden="1">#REF!</definedName>
    <definedName name="_14__123Graph_E__200__BPF" localSheetId="3" hidden="1">#REF!</definedName>
    <definedName name="_14__123Graph_E__200__BPF" hidden="1">#REF!</definedName>
    <definedName name="_14__123Graph_XChart_1A" localSheetId="3" hidden="1">'[17]Attach 4-18'!#REF!</definedName>
    <definedName name="_14__123Graph_XChart_1A" hidden="1">'[17]Attach 4-18'!#REF!</definedName>
    <definedName name="_15____123Graph_E__200__D50" localSheetId="3" hidden="1">#REF!</definedName>
    <definedName name="_15____123Graph_E__200__D50" hidden="1">#REF!</definedName>
    <definedName name="_15__123Graph_ACHART_4" localSheetId="3" hidden="1">#REF!</definedName>
    <definedName name="_15__123Graph_ACHART_4" hidden="1">#REF!</definedName>
    <definedName name="_15__123Graph_C__200__BPF" localSheetId="3" hidden="1">#REF!</definedName>
    <definedName name="_15__123Graph_C__200__BPF" hidden="1">#REF!</definedName>
    <definedName name="_15__123Graph_D__200__BPF" localSheetId="3" hidden="1">#REF!</definedName>
    <definedName name="_15__123Graph_D__200__BPF" hidden="1">#REF!</definedName>
    <definedName name="_15__123Graph_E__200__D50" localSheetId="3" hidden="1">#REF!</definedName>
    <definedName name="_15__123Graph_E__200__D50" hidden="1">#REF!</definedName>
    <definedName name="_15__123Graph_ECHART_14" hidden="1">[19]Total!$B$123:$S$123</definedName>
    <definedName name="_15__123Graph_EChart_1A" hidden="1">'[4]Attach 4-18'!#REF!</definedName>
    <definedName name="_15__123Graph_XNET_ACUM" hidden="1">[20]CARATULA!#REF!</definedName>
    <definedName name="_16____123Graph_F__200__BPF" localSheetId="3" hidden="1">#REF!</definedName>
    <definedName name="_16____123Graph_F__200__BPF" hidden="1">#REF!</definedName>
    <definedName name="_16__123Graph_ACHART_5" localSheetId="3" hidden="1">#REF!</definedName>
    <definedName name="_16__123Graph_ACHART_5" hidden="1">#REF!</definedName>
    <definedName name="_16__123Graph_C__200__D50" localSheetId="3" hidden="1">#REF!</definedName>
    <definedName name="_16__123Graph_C__200__D50" hidden="1">#REF!</definedName>
    <definedName name="_16__123Graph_D__200__D50" localSheetId="3" hidden="1">#REF!</definedName>
    <definedName name="_16__123Graph_D__200__D50" hidden="1">#REF!</definedName>
    <definedName name="_16__123Graph_DChart_1A" localSheetId="3" hidden="1">'[4]Attach 4-18'!#REF!</definedName>
    <definedName name="_16__123Graph_DChart_1A" hidden="1">'[4]Attach 4-18'!#REF!</definedName>
    <definedName name="_16__123Graph_F__200__BPF" localSheetId="3" hidden="1">#REF!</definedName>
    <definedName name="_16__123Graph_F__200__BPF" hidden="1">#REF!</definedName>
    <definedName name="_17____123Graph_F__200__D50" localSheetId="3" hidden="1">#REF!</definedName>
    <definedName name="_17____123Graph_F__200__D50" hidden="1">#REF!</definedName>
    <definedName name="_17__123Graph_ACHART_6" localSheetId="3" hidden="1">#REF!</definedName>
    <definedName name="_17__123Graph_ACHART_6" hidden="1">#REF!</definedName>
    <definedName name="_17__123Graph_CChart_1A" localSheetId="3" hidden="1">'[8]Attach 4-18'!#REF!</definedName>
    <definedName name="_17__123Graph_CChart_1A" hidden="1">'[8]Attach 4-18'!#REF!</definedName>
    <definedName name="_17__123Graph_DChart_1A" localSheetId="3" hidden="1">'[17]Attach 4-18'!#REF!</definedName>
    <definedName name="_17__123Graph_DChart_1A" hidden="1">'[17]Attach 4-18'!#REF!</definedName>
    <definedName name="_17__123Graph_F__200__D50" localSheetId="3" hidden="1">#REF!</definedName>
    <definedName name="_17__123Graph_F__200__D50" hidden="1">#REF!</definedName>
    <definedName name="_18____123Graph_X__200__BPF" localSheetId="3" hidden="1">#REF!</definedName>
    <definedName name="_18____123Graph_X__200__BPF" hidden="1">#REF!</definedName>
    <definedName name="_18__123Graph_ACHART_7" localSheetId="3" hidden="1">#REF!</definedName>
    <definedName name="_18__123Graph_ACHART_7" hidden="1">#REF!</definedName>
    <definedName name="_18__123Graph_AEFICIENCIA_1" localSheetId="3" hidden="1">#REF!</definedName>
    <definedName name="_18__123Graph_AEFICIENCIA_1" hidden="1">#REF!</definedName>
    <definedName name="_18__123Graph_CChart_1A" localSheetId="3" hidden="1">'[4]Attach 4-18'!#REF!</definedName>
    <definedName name="_18__123Graph_CChart_1A" hidden="1">'[4]Attach 4-18'!#REF!</definedName>
    <definedName name="_18__123Graph_CGRAFICO_2" localSheetId="3" hidden="1">#REF!</definedName>
    <definedName name="_18__123Graph_CGRAFICO_2" hidden="1">#REF!</definedName>
    <definedName name="_18__123Graph_E__200__BPF" localSheetId="3" hidden="1">#REF!</definedName>
    <definedName name="_18__123Graph_E__200__BPF" hidden="1">#REF!</definedName>
    <definedName name="_18__123Graph_FCHART_14" hidden="1">[19]Total!$B$124:$S$124</definedName>
    <definedName name="_18__123Graph_FChart_1A" hidden="1">'[4]Attach 4-18'!#REF!</definedName>
    <definedName name="_18__123Graph_X__200__BPF" localSheetId="3" hidden="1">#REF!</definedName>
    <definedName name="_18__123Graph_X__200__BPF" hidden="1">#REF!</definedName>
    <definedName name="_19____123Graph_X__200__D50" localSheetId="3" hidden="1">#REF!</definedName>
    <definedName name="_19____123Graph_X__200__D50" hidden="1">#REF!</definedName>
    <definedName name="_19__123Graph_ACHART_8" localSheetId="3" hidden="1">#REF!</definedName>
    <definedName name="_19__123Graph_ACHART_8" hidden="1">#REF!</definedName>
    <definedName name="_19__123Graph_AGRANULOMETRIA_1" localSheetId="3" hidden="1">#REF!</definedName>
    <definedName name="_19__123Graph_AGRANULOMETRIA_1" hidden="1">#REF!</definedName>
    <definedName name="_19__123Graph_CChart_1A" localSheetId="3" hidden="1">'[17]Attach 4-18'!#REF!</definedName>
    <definedName name="_19__123Graph_CChart_1A" hidden="1">'[17]Attach 4-18'!#REF!</definedName>
    <definedName name="_19__123Graph_CGRANULOMETRIA_1" localSheetId="3" hidden="1">#REF!</definedName>
    <definedName name="_19__123Graph_CGRANULOMETRIA_1" hidden="1">#REF!</definedName>
    <definedName name="_19__123Graph_E__200__D50" localSheetId="3" hidden="1">#REF!</definedName>
    <definedName name="_19__123Graph_E__200__D50" hidden="1">#REF!</definedName>
    <definedName name="_19__123Graph_X__200__D50" localSheetId="3" hidden="1">#REF!</definedName>
    <definedName name="_19__123Graph_X__200__D50" hidden="1">#REF!</definedName>
    <definedName name="_1PAR" localSheetId="3">#REF!</definedName>
    <definedName name="_1PAR">#REF!</definedName>
    <definedName name="_1solver_ti" hidden="1">1000</definedName>
    <definedName name="_1x3c4_0600" localSheetId="3">#REF!</definedName>
    <definedName name="_1x3c4_0600">#REF!</definedName>
    <definedName name="_1ÿ_†_Ro" localSheetId="3">[22]Hoja1!$A$4:$IV$6,[22]Hoja1!#REF!,[22]Hoja1!#REF!,[22]Hoja1!#REF!,[22]Hoja1!$A$7:$IV$32,[22]Hoja1!#REF!</definedName>
    <definedName name="_1ÿ_†_Ro">[22]Hoja1!$A$4:$IV$6,[22]Hoja1!#REF!,[22]Hoja1!#REF!,[22]Hoja1!#REF!,[22]Hoja1!$A$7:$IV$32,[22]Hoja1!#REF!</definedName>
    <definedName name="_2" localSheetId="3">#REF!</definedName>
    <definedName name="_2">#REF!</definedName>
    <definedName name="_2____123Graph_A__200__D50" localSheetId="3" hidden="1">#REF!</definedName>
    <definedName name="_2____123Graph_A__200__D50" hidden="1">#REF!</definedName>
    <definedName name="_2__123Graph_A__200__D50" localSheetId="3" hidden="1">#REF!</definedName>
    <definedName name="_2__123Graph_A__200__D50" hidden="1">#REF!</definedName>
    <definedName name="_2__123Graph_AChart_1A" localSheetId="3" hidden="1">'[17]Attach 4-18'!#REF!</definedName>
    <definedName name="_2__123Graph_AChart_1A" hidden="1">'[17]Attach 4-18'!#REF!</definedName>
    <definedName name="_2__123Graph_AGRAFICO_2" hidden="1">[23]CONSOCOS99!$D$75:$D$80</definedName>
    <definedName name="_2__123Graph_BChart_1A" hidden="1">'[4]Attach 4-18'!#REF!</definedName>
    <definedName name="_2_0_S" hidden="1">'[12]#¡REF'!#REF!</definedName>
    <definedName name="_2_000____0ÿ_†0Ro" localSheetId="3">[22]Hoja1!$A$4:$IV$6,[22]Hoja1!#REF!,[22]Hoja1!#REF!,[22]Hoja1!#REF!,[22]Hoja1!$A$7:$IV$32,[22]Hoja1!#REF!</definedName>
    <definedName name="_2_000____0ÿ_†0Ro">[22]Hoja1!$A$4:$IV$6,[22]Hoja1!#REF!,[22]Hoja1!#REF!,[22]Hoja1!#REF!,[22]Hoja1!$A$7:$IV$32,[22]Hoja1!#REF!</definedName>
    <definedName name="_20____123Graph_XEFICIENCIA_1" localSheetId="3" hidden="1">#REF!</definedName>
    <definedName name="_20____123Graph_XEFICIENCIA_1" hidden="1">#REF!</definedName>
    <definedName name="_20__123Graph_ACHART_9" localSheetId="3" hidden="1">#REF!</definedName>
    <definedName name="_20__123Graph_ACHART_9" hidden="1">#REF!</definedName>
    <definedName name="_20__123Graph_B__200__BPF" localSheetId="3" hidden="1">#REF!</definedName>
    <definedName name="_20__123Graph_B__200__BPF" hidden="1">#REF!</definedName>
    <definedName name="_20__123Graph_BChart_1A" localSheetId="3" hidden="1">'[17]Attach 4-18'!#REF!</definedName>
    <definedName name="_20__123Graph_BChart_1A" hidden="1">'[17]Attach 4-18'!#REF!</definedName>
    <definedName name="_20__123Graph_CGRANULOMETRIA_1" localSheetId="3" hidden="1">#REF!</definedName>
    <definedName name="_20__123Graph_CGRANULOMETRIA_1" hidden="1">#REF!</definedName>
    <definedName name="_20__123Graph_D__200__BPF" localSheetId="3" hidden="1">#REF!</definedName>
    <definedName name="_20__123Graph_D__200__BPF" hidden="1">#REF!</definedName>
    <definedName name="_20__123Graph_EChart_1A" localSheetId="3" hidden="1">'[17]Attach 4-18'!#REF!</definedName>
    <definedName name="_20__123Graph_EChart_1A" hidden="1">'[17]Attach 4-18'!#REF!</definedName>
    <definedName name="_20__123Graph_XEFICIENCIA_1" localSheetId="3" hidden="1">#REF!</definedName>
    <definedName name="_20__123Graph_XEFICIENCIA_1" hidden="1">#REF!</definedName>
    <definedName name="_21____123Graph_XGRANULOMETRIA_1" localSheetId="3" hidden="1">#REF!</definedName>
    <definedName name="_21____123Graph_XGRANULOMETRIA_1" hidden="1">#REF!</definedName>
    <definedName name="_21__123Graph_AEFICIENCIA_1" localSheetId="3" hidden="1">#REF!</definedName>
    <definedName name="_21__123Graph_AEFICIENCIA_1" hidden="1">#REF!</definedName>
    <definedName name="_21__123Graph_B__200__D50" localSheetId="3" hidden="1">#REF!</definedName>
    <definedName name="_21__123Graph_B__200__D50" hidden="1">#REF!</definedName>
    <definedName name="_21__123Graph_BCHART_5" hidden="1">[15]References!$F$159:$AC$159</definedName>
    <definedName name="_21__123Graph_BEFICIENCIA_1" localSheetId="3" hidden="1">#REF!</definedName>
    <definedName name="_21__123Graph_BEFICIENCIA_1" hidden="1">#REF!</definedName>
    <definedName name="_21__123Graph_D__200__BPF" localSheetId="3" hidden="1">#REF!</definedName>
    <definedName name="_21__123Graph_D__200__BPF" hidden="1">#REF!</definedName>
    <definedName name="_21__123Graph_D__200__D50" localSheetId="3" hidden="1">#REF!</definedName>
    <definedName name="_21__123Graph_D__200__D50" hidden="1">#REF!</definedName>
    <definedName name="_21__123Graph_F__200__BPF" localSheetId="3" hidden="1">#REF!</definedName>
    <definedName name="_21__123Graph_F__200__BPF" hidden="1">#REF!</definedName>
    <definedName name="_21__123Graph_XChart_1A" localSheetId="3" hidden="1">'[4]Attach 4-18'!#REF!</definedName>
    <definedName name="_21__123Graph_XChart_1A" hidden="1">'[4]Attach 4-18'!#REF!</definedName>
    <definedName name="_21__123Graph_XGRANULOMETRIA_1" localSheetId="3" hidden="1">#REF!</definedName>
    <definedName name="_21__123Graph_XGRANULOMETRIA_1" hidden="1">#REF!</definedName>
    <definedName name="_22___123Graph_A__200__BPF" localSheetId="3" hidden="1">#REF!</definedName>
    <definedName name="_22___123Graph_A__200__BPF" hidden="1">#REF!</definedName>
    <definedName name="_22__123Graph_AGRANULOMETRIA_1" localSheetId="3" hidden="1">#REF!</definedName>
    <definedName name="_22__123Graph_AGRANULOMETRIA_1" hidden="1">#REF!</definedName>
    <definedName name="_22__123Graph_BCHART_6" hidden="1">[15]References!$F$167:$Q$167</definedName>
    <definedName name="_22__123Graph_BEFICIENCIA_1" localSheetId="3" hidden="1">#REF!</definedName>
    <definedName name="_22__123Graph_BEFICIENCIA_1" hidden="1">#REF!</definedName>
    <definedName name="_22__123Graph_BGRANULOMETRIA_1" localSheetId="3" hidden="1">#REF!</definedName>
    <definedName name="_22__123Graph_BGRANULOMETRIA_1" hidden="1">#REF!</definedName>
    <definedName name="_22__123Graph_D__200__D50" localSheetId="3" hidden="1">#REF!</definedName>
    <definedName name="_22__123Graph_D__200__D50" hidden="1">#REF!</definedName>
    <definedName name="_22__123Graph_DChart_1A" localSheetId="3" hidden="1">'[8]Attach 4-18'!#REF!</definedName>
    <definedName name="_22__123Graph_DChart_1A" hidden="1">'[8]Attach 4-18'!#REF!</definedName>
    <definedName name="_22__123Graph_E__200__BPF" localSheetId="3" hidden="1">#REF!</definedName>
    <definedName name="_22__123Graph_E__200__BPF" hidden="1">#REF!</definedName>
    <definedName name="_22__123Graph_F__200__D50" localSheetId="3" hidden="1">#REF!</definedName>
    <definedName name="_22__123Graph_F__200__D50" hidden="1">#REF!</definedName>
    <definedName name="_22_000____0ÿ_†0Ro" localSheetId="3">[24]Hoja1!$A$4:$IV$6,[24]Hoja1!#REF!,[24]Hoja1!#REF!,[24]Hoja1!#REF!,[24]Hoja1!$A$7:$IV$32,[24]Hoja1!#REF!</definedName>
    <definedName name="_22_000____0ÿ_†0Ro">[24]Hoja1!$A$4:$IV$6,[24]Hoja1!#REF!,[24]Hoja1!#REF!,[24]Hoja1!#REF!,[24]Hoja1!$A$7:$IV$32,[24]Hoja1!#REF!</definedName>
    <definedName name="_23___123Graph_A__200__D50" localSheetId="3" hidden="1">#REF!</definedName>
    <definedName name="_23___123Graph_A__200__D50" hidden="1">#REF!</definedName>
    <definedName name="_23__123Graph_B__200__BPF" localSheetId="3" hidden="1">#REF!</definedName>
    <definedName name="_23__123Graph_B__200__BPF" hidden="1">#REF!</definedName>
    <definedName name="_23__123Graph_BCHART_7" hidden="1">[15]References!$J$188:$AG$188</definedName>
    <definedName name="_23__123Graph_BGRANULOMETRIA_1" localSheetId="3" hidden="1">#REF!</definedName>
    <definedName name="_23__123Graph_BGRANULOMETRIA_1" hidden="1">#REF!</definedName>
    <definedName name="_23__123Graph_C__200__BPF" localSheetId="3" hidden="1">#REF!</definedName>
    <definedName name="_23__123Graph_C__200__BPF" hidden="1">#REF!</definedName>
    <definedName name="_23__123Graph_E__200__BPF" localSheetId="3" hidden="1">#REF!</definedName>
    <definedName name="_23__123Graph_E__200__BPF" hidden="1">#REF!</definedName>
    <definedName name="_23__123Graph_E__200__D50" localSheetId="3" hidden="1">#REF!</definedName>
    <definedName name="_23__123Graph_E__200__D50" hidden="1">#REF!</definedName>
    <definedName name="_23__123Graph_FChart_1A" localSheetId="3" hidden="1">'[17]Attach 4-18'!#REF!</definedName>
    <definedName name="_23__123Graph_FChart_1A" hidden="1">'[17]Attach 4-18'!#REF!</definedName>
    <definedName name="_24___123Graph_AEFICIENCIA_1" localSheetId="3" hidden="1">#REF!</definedName>
    <definedName name="_24___123Graph_AEFICIENCIA_1" hidden="1">#REF!</definedName>
    <definedName name="_24__123Graph_B__200__D50" localSheetId="3" hidden="1">#REF!</definedName>
    <definedName name="_24__123Graph_B__200__D50" hidden="1">#REF!</definedName>
    <definedName name="_24__123Graph_BCHART_8" hidden="1">[15]References!$C$184:$AS$184</definedName>
    <definedName name="_24__123Graph_C__200__BPF" localSheetId="3" hidden="1">#REF!</definedName>
    <definedName name="_24__123Graph_C__200__BPF" hidden="1">#REF!</definedName>
    <definedName name="_24__123Graph_C__200__D50" localSheetId="3" hidden="1">#REF!</definedName>
    <definedName name="_24__123Graph_C__200__D50" hidden="1">#REF!</definedName>
    <definedName name="_24__123Graph_DChart_1A" localSheetId="3" hidden="1">'[4]Attach 4-18'!#REF!</definedName>
    <definedName name="_24__123Graph_DChart_1A" hidden="1">'[4]Attach 4-18'!#REF!</definedName>
    <definedName name="_24__123Graph_E__200__D50" localSheetId="3" hidden="1">#REF!</definedName>
    <definedName name="_24__123Graph_E__200__D50" hidden="1">#REF!</definedName>
    <definedName name="_24__123Graph_F__200__BPF" localSheetId="3" hidden="1">#REF!</definedName>
    <definedName name="_24__123Graph_F__200__BPF" hidden="1">#REF!</definedName>
    <definedName name="_24__123Graph_FChart_1A" localSheetId="3" hidden="1">'[4]Attach 4-18'!#REF!</definedName>
    <definedName name="_24__123Graph_FChart_1A" hidden="1">'[4]Attach 4-18'!#REF!</definedName>
    <definedName name="_24__123Graph_X__200__BPF" localSheetId="3" hidden="1">#REF!</definedName>
    <definedName name="_24__123Graph_X__200__BPF" hidden="1">#REF!</definedName>
    <definedName name="_25___123Graph_AGRANULOMETRIA_1" localSheetId="3" hidden="1">#REF!</definedName>
    <definedName name="_25___123Graph_AGRANULOMETRIA_1" hidden="1">#REF!</definedName>
    <definedName name="_25__123Graph_BEFICIENCIA_1" localSheetId="3" hidden="1">#REF!</definedName>
    <definedName name="_25__123Graph_BEFICIENCIA_1" hidden="1">#REF!</definedName>
    <definedName name="_25__123Graph_C__200__D50" localSheetId="3" hidden="1">#REF!</definedName>
    <definedName name="_25__123Graph_C__200__D50" hidden="1">#REF!</definedName>
    <definedName name="_25__123Graph_DChart_1A" localSheetId="3" hidden="1">'[17]Attach 4-18'!#REF!</definedName>
    <definedName name="_25__123Graph_DChart_1A" hidden="1">'[17]Attach 4-18'!#REF!</definedName>
    <definedName name="_25__123Graph_EChart_1A" localSheetId="3" hidden="1">'[8]Attach 4-18'!#REF!</definedName>
    <definedName name="_25__123Graph_EChart_1A" hidden="1">'[8]Attach 4-18'!#REF!</definedName>
    <definedName name="_25__123Graph_F__200__D50" localSheetId="3" hidden="1">#REF!</definedName>
    <definedName name="_25__123Graph_F__200__D50" hidden="1">#REF!</definedName>
    <definedName name="_25__123Graph_X__200__D50" localSheetId="3" hidden="1">#REF!</definedName>
    <definedName name="_25__123Graph_X__200__D50" hidden="1">#REF!</definedName>
    <definedName name="_26___123Graph_B__200__BPF" localSheetId="3" hidden="1">#REF!</definedName>
    <definedName name="_26___123Graph_B__200__BPF" hidden="1">#REF!</definedName>
    <definedName name="_26__123Graph_BGRANULOMETRIA_1" localSheetId="3" hidden="1">#REF!</definedName>
    <definedName name="_26__123Graph_BGRANULOMETRIA_1" hidden="1">#REF!</definedName>
    <definedName name="_26__123Graph_CGRANULOMETRIA_1" localSheetId="3" hidden="1">#REF!</definedName>
    <definedName name="_26__123Graph_CGRANULOMETRIA_1" hidden="1">#REF!</definedName>
    <definedName name="_26__123Graph_E__200__BPF" localSheetId="3" hidden="1">#REF!</definedName>
    <definedName name="_26__123Graph_E__200__BPF" hidden="1">#REF!</definedName>
    <definedName name="_26__123Graph_F__200__BPF" localSheetId="3" hidden="1">#REF!</definedName>
    <definedName name="_26__123Graph_F__200__BPF" hidden="1">#REF!</definedName>
    <definedName name="_26__123Graph_X__200__BPF" localSheetId="3" hidden="1">#REF!</definedName>
    <definedName name="_26__123Graph_X__200__BPF" hidden="1">#REF!</definedName>
    <definedName name="_26__123Graph_XChart_1A" localSheetId="3" hidden="1">'[17]Attach 4-18'!#REF!</definedName>
    <definedName name="_26__123Graph_XChart_1A" hidden="1">'[17]Attach 4-18'!#REF!</definedName>
    <definedName name="_27___123Graph_B__200__D50" localSheetId="3" hidden="1">#REF!</definedName>
    <definedName name="_27___123Graph_B__200__D50" hidden="1">#REF!</definedName>
    <definedName name="_27__123Graph_C__200__BPF" localSheetId="3" hidden="1">#REF!</definedName>
    <definedName name="_27__123Graph_C__200__BPF" hidden="1">#REF!</definedName>
    <definedName name="_27__123Graph_CCHART_1" hidden="1">[15]References!$J$177:$AM$177</definedName>
    <definedName name="_27__123Graph_D__200__BPF" localSheetId="3" hidden="1">#REF!</definedName>
    <definedName name="_27__123Graph_D__200__BPF" hidden="1">#REF!</definedName>
    <definedName name="_27__123Graph_E__200__D50" localSheetId="3" hidden="1">#REF!</definedName>
    <definedName name="_27__123Graph_E__200__D50" hidden="1">#REF!</definedName>
    <definedName name="_27__123Graph_F__200__D50" localSheetId="3" hidden="1">#REF!</definedName>
    <definedName name="_27__123Graph_F__200__D50" hidden="1">#REF!</definedName>
    <definedName name="_27__123Graph_X__200__D50" localSheetId="3" hidden="1">#REF!</definedName>
    <definedName name="_27__123Graph_X__200__D50" hidden="1">#REF!</definedName>
    <definedName name="_27__123Graph_XEFICIENCIA_1" localSheetId="3" hidden="1">#REF!</definedName>
    <definedName name="_27__123Graph_XEFICIENCIA_1" hidden="1">#REF!</definedName>
    <definedName name="_28___123Graph_BEFICIENCIA_1" localSheetId="3" hidden="1">#REF!</definedName>
    <definedName name="_28___123Graph_BEFICIENCIA_1" hidden="1">#REF!</definedName>
    <definedName name="_28__123Graph_C__200__D50" localSheetId="3" hidden="1">#REF!</definedName>
    <definedName name="_28__123Graph_C__200__D50" hidden="1">#REF!</definedName>
    <definedName name="_28__123Graph_D__200__D50" localSheetId="3" hidden="1">#REF!</definedName>
    <definedName name="_28__123Graph_D__200__D50" hidden="1">#REF!</definedName>
    <definedName name="_28__123Graph_FChart_1A" localSheetId="3" hidden="1">'[8]Attach 4-18'!#REF!</definedName>
    <definedName name="_28__123Graph_FChart_1A" hidden="1">'[8]Attach 4-18'!#REF!</definedName>
    <definedName name="_28__123Graph_XChart_1A" localSheetId="3" hidden="1">'[4]Attach 4-18'!#REF!</definedName>
    <definedName name="_28__123Graph_XChart_1A" hidden="1">'[4]Attach 4-18'!#REF!</definedName>
    <definedName name="_28__123Graph_XEFICIENCIA_1" localSheetId="3" hidden="1">#REF!</definedName>
    <definedName name="_28__123Graph_XEFICIENCIA_1" hidden="1">#REF!</definedName>
    <definedName name="_28__123Graph_XGRANULOMETRIA_1" localSheetId="3" hidden="1">#REF!</definedName>
    <definedName name="_28__123Graph_XGRANULOMETRIA_1" hidden="1">#REF!</definedName>
    <definedName name="_29___123Graph_BGRANULOMETRIA_1" localSheetId="3" hidden="1">#REF!</definedName>
    <definedName name="_29___123Graph_BGRANULOMETRIA_1" hidden="1">#REF!</definedName>
    <definedName name="_29__123Graph_CGRANULOMETRIA_1" localSheetId="3" hidden="1">#REF!</definedName>
    <definedName name="_29__123Graph_CGRANULOMETRIA_1" hidden="1">#REF!</definedName>
    <definedName name="_29__123Graph_E__200__BPF" localSheetId="3" hidden="1">#REF!</definedName>
    <definedName name="_29__123Graph_E__200__BPF" hidden="1">#REF!</definedName>
    <definedName name="_29__123Graph_X__200__BPF" localSheetId="3" hidden="1">#REF!</definedName>
    <definedName name="_29__123Graph_X__200__BPF" hidden="1">#REF!</definedName>
    <definedName name="_2C" localSheetId="3">#REF!</definedName>
    <definedName name="_2C">#REF!</definedName>
    <definedName name="_2par" localSheetId="3">#REF!</definedName>
    <definedName name="_2par">#REF!</definedName>
    <definedName name="_2solver_tm" hidden="1">150</definedName>
    <definedName name="_3" localSheetId="3">#REF!</definedName>
    <definedName name="_3">#REF!</definedName>
    <definedName name="_3____123Graph_AEFICIENCIA_1" localSheetId="3" hidden="1">#REF!</definedName>
    <definedName name="_3____123Graph_AEFICIENCIA_1" hidden="1">#REF!</definedName>
    <definedName name="_3__123Graph_ACHART_1" localSheetId="3" hidden="1">#REF!</definedName>
    <definedName name="_3__123Graph_ACHART_1" hidden="1">#REF!</definedName>
    <definedName name="_3__123Graph_ACHART_14" hidden="1">[19]Total!$B$108:$S$108</definedName>
    <definedName name="_3__123Graph_AChart_1A" localSheetId="3" hidden="1">'[8]Attach 4-18'!#REF!</definedName>
    <definedName name="_3__123Graph_AChart_1A" hidden="1">'[8]Attach 4-18'!#REF!</definedName>
    <definedName name="_3__123Graph_AChart_2G" hidden="1">[18]Netearnanal!$B$137:$B$144</definedName>
    <definedName name="_3__123Graph_AEFICIENCIA_1" localSheetId="3" hidden="1">#REF!</definedName>
    <definedName name="_3__123Graph_AEFICIENCIA_1" hidden="1">#REF!</definedName>
    <definedName name="_3__123Graph_AGRAFICO_3" hidden="1">[23]CONSOCOS99!$D$85:$D$91</definedName>
    <definedName name="_3__123Graph_AMES_EP" hidden="1">[20]CARATULA!#REF!</definedName>
    <definedName name="_3__123Graph_CChart_1A" hidden="1">'[4]Attach 4-18'!#REF!</definedName>
    <definedName name="_30___123Graph_C__200__BPF" localSheetId="3" hidden="1">#REF!</definedName>
    <definedName name="_30___123Graph_C__200__BPF" hidden="1">#REF!</definedName>
    <definedName name="_30__123Graph_D__200__BPF" localSheetId="3" hidden="1">#REF!</definedName>
    <definedName name="_30__123Graph_D__200__BPF" hidden="1">#REF!</definedName>
    <definedName name="_30__123Graph_E__200__D50" localSheetId="3" hidden="1">#REF!</definedName>
    <definedName name="_30__123Graph_E__200__D50" hidden="1">#REF!</definedName>
    <definedName name="_30__123Graph_EChart_1A" localSheetId="3" hidden="1">'[17]Attach 4-18'!#REF!</definedName>
    <definedName name="_30__123Graph_EChart_1A" hidden="1">'[17]Attach 4-18'!#REF!</definedName>
    <definedName name="_30__123Graph_X__200__D50" localSheetId="3" hidden="1">#REF!</definedName>
    <definedName name="_30__123Graph_X__200__D50" hidden="1">#REF!</definedName>
    <definedName name="_30__123Graph_XGRAFICO_1" localSheetId="3" hidden="1">'[16]GRAFICO A'!#REF!</definedName>
    <definedName name="_30__123Graph_XGRAFICO_1" hidden="1">'[16]GRAFICO A'!#REF!</definedName>
    <definedName name="_31___123Graph_C__200__D50" localSheetId="3" hidden="1">#REF!</definedName>
    <definedName name="_31___123Graph_C__200__D50" hidden="1">#REF!</definedName>
    <definedName name="_31__123Graph_CChart_1A" localSheetId="3" hidden="1">'[17]Attach 4-18'!#REF!</definedName>
    <definedName name="_31__123Graph_CChart_1A" hidden="1">'[17]Attach 4-18'!#REF!</definedName>
    <definedName name="_31__123Graph_D__200__D50" localSheetId="3" hidden="1">#REF!</definedName>
    <definedName name="_31__123Graph_D__200__D50" hidden="1">#REF!</definedName>
    <definedName name="_31__123Graph_F__200__BPF" localSheetId="3" hidden="1">#REF!</definedName>
    <definedName name="_31__123Graph_F__200__BPF" hidden="1">#REF!</definedName>
    <definedName name="_31__123Graph_XChart_1A" localSheetId="3" hidden="1">'[8]Attach 4-18'!#REF!</definedName>
    <definedName name="_31__123Graph_XChart_1A" hidden="1">'[8]Attach 4-18'!#REF!</definedName>
    <definedName name="_31__123Graph_XGRAFICO_2" hidden="1">[25]CONSOCOS99!$C$75:$C$80</definedName>
    <definedName name="_32___123Graph_CGRANULOMETRIA_1" localSheetId="3" hidden="1">#REF!</definedName>
    <definedName name="_32___123Graph_CGRANULOMETRIA_1" hidden="1">#REF!</definedName>
    <definedName name="_32__123Graph_CGRANULOMETRIA_1" localSheetId="3" hidden="1">#REF!</definedName>
    <definedName name="_32__123Graph_CGRANULOMETRIA_1" hidden="1">#REF!</definedName>
    <definedName name="_32__123Graph_E__200__BPF" localSheetId="3" hidden="1">#REF!</definedName>
    <definedName name="_32__123Graph_E__200__BPF" hidden="1">#REF!</definedName>
    <definedName name="_32__123Graph_F__200__D50" localSheetId="3" hidden="1">#REF!</definedName>
    <definedName name="_32__123Graph_F__200__D50" hidden="1">#REF!</definedName>
    <definedName name="_32__123Graph_XEFICIENCIA_1" localSheetId="3" hidden="1">#REF!</definedName>
    <definedName name="_32__123Graph_XEFICIENCIA_1" hidden="1">#REF!</definedName>
    <definedName name="_32__123Graph_XGRAFICO_3" hidden="1">[25]CONSOCOS99!$C$85:$C$91</definedName>
    <definedName name="_33___123Graph_D__200__BPF" localSheetId="3" hidden="1">#REF!</definedName>
    <definedName name="_33___123Graph_D__200__BPF" hidden="1">#REF!</definedName>
    <definedName name="_33__123Graph_D__200__BPF" localSheetId="3" hidden="1">#REF!</definedName>
    <definedName name="_33__123Graph_D__200__BPF" hidden="1">#REF!</definedName>
    <definedName name="_33__123Graph_E__200__D50" localSheetId="3" hidden="1">#REF!</definedName>
    <definedName name="_33__123Graph_E__200__D50" hidden="1">#REF!</definedName>
    <definedName name="_33__123Graph_XGRAFICO_1" localSheetId="3" hidden="1">#REF!</definedName>
    <definedName name="_33__123Graph_XGRAFICO_1" hidden="1">#REF!</definedName>
    <definedName name="_33__123Graph_XGRANULOMETRIA_1" localSheetId="3" hidden="1">#REF!</definedName>
    <definedName name="_33__123Graph_XGRANULOMETRIA_1" hidden="1">#REF!</definedName>
    <definedName name="_34___123Graph_D__200__D50" localSheetId="3" hidden="1">#REF!</definedName>
    <definedName name="_34___123Graph_D__200__D50" hidden="1">#REF!</definedName>
    <definedName name="_34__123Graph_D__200__D50" localSheetId="3" hidden="1">#REF!</definedName>
    <definedName name="_34__123Graph_D__200__D50" hidden="1">#REF!</definedName>
    <definedName name="_34__123Graph_F__200__BPF" localSheetId="3" hidden="1">#REF!</definedName>
    <definedName name="_34__123Graph_F__200__BPF" hidden="1">#REF!</definedName>
    <definedName name="_34__123Graph_XGRAFICO_2" localSheetId="3" hidden="1">#REF!</definedName>
    <definedName name="_34__123Graph_XGRAFICO_2" hidden="1">#REF!</definedName>
    <definedName name="_35___123Graph_E__200__BPF" localSheetId="3" hidden="1">#REF!</definedName>
    <definedName name="_35___123Graph_E__200__BPF" hidden="1">#REF!</definedName>
    <definedName name="_35__123Graph_F__200__D50" localSheetId="3" hidden="1">#REF!</definedName>
    <definedName name="_35__123Graph_F__200__D50" hidden="1">#REF!</definedName>
    <definedName name="_35__123Graph_FChart_1A" localSheetId="3" hidden="1">'[17]Attach 4-18'!#REF!</definedName>
    <definedName name="_35__123Graph_FChart_1A" hidden="1">'[17]Attach 4-18'!#REF!</definedName>
    <definedName name="_35__123Graph_XGRAFICO_3" localSheetId="3" hidden="1">#REF!</definedName>
    <definedName name="_35__123Graph_XGRAFICO_3" hidden="1">#REF!</definedName>
    <definedName name="_36___123Graph_E__200__D50" localSheetId="3" hidden="1">#REF!</definedName>
    <definedName name="_36___123Graph_E__200__D50" hidden="1">#REF!</definedName>
    <definedName name="_36__123Graph_FChart_1A" localSheetId="3" hidden="1">'[4]Attach 4-18'!#REF!</definedName>
    <definedName name="_36__123Graph_FChart_1A" hidden="1">'[4]Attach 4-18'!#REF!</definedName>
    <definedName name="_36__123Graph_LBL_ACHART_5" localSheetId="3" hidden="1">#REF!</definedName>
    <definedName name="_36__123Graph_LBL_ACHART_5" hidden="1">#REF!</definedName>
    <definedName name="_36__123Graph_X__200__BPF" localSheetId="3" hidden="1">#REF!</definedName>
    <definedName name="_36__123Graph_X__200__BPF" hidden="1">#REF!</definedName>
    <definedName name="_36__123Graph_XGRANULOMETRIA_1" localSheetId="3" hidden="1">#REF!</definedName>
    <definedName name="_36__123Graph_XGRANULOMETRIA_1" hidden="1">#REF!</definedName>
    <definedName name="_37___123Graph_F__200__BPF" localSheetId="3" hidden="1">#REF!</definedName>
    <definedName name="_37___123Graph_F__200__BPF" hidden="1">#REF!</definedName>
    <definedName name="_37__123Graph_LBL_ACHART_6" localSheetId="3" hidden="1">#REF!</definedName>
    <definedName name="_37__123Graph_LBL_ACHART_6" hidden="1">#REF!</definedName>
    <definedName name="_37__123Graph_X__200__D50" localSheetId="3" hidden="1">#REF!</definedName>
    <definedName name="_37__123Graph_X__200__D50" hidden="1">#REF!</definedName>
    <definedName name="_38___123Graph_F__200__D50" localSheetId="3" hidden="1">#REF!</definedName>
    <definedName name="_38___123Graph_F__200__D50" hidden="1">#REF!</definedName>
    <definedName name="_38__123Graph_CCHART_7" hidden="1">[15]References!$J$189:$AG$189</definedName>
    <definedName name="_38__123Graph_LBL_ACHART_7" localSheetId="3" hidden="1">#REF!</definedName>
    <definedName name="_38__123Graph_LBL_ACHART_7" hidden="1">#REF!</definedName>
    <definedName name="_39___123Graph_X__200__BPF" localSheetId="3" hidden="1">#REF!</definedName>
    <definedName name="_39___123Graph_X__200__BPF" hidden="1">#REF!</definedName>
    <definedName name="_39__123Graph_X__200__BPF" localSheetId="3" hidden="1">#REF!</definedName>
    <definedName name="_39__123Graph_X__200__BPF" hidden="1">#REF!</definedName>
    <definedName name="_3C" localSheetId="3">#REF!</definedName>
    <definedName name="_3C">#REF!</definedName>
    <definedName name="_3solver_ty" hidden="1">2</definedName>
    <definedName name="_4____123Graph_AGRANULOMETRIA_1" localSheetId="3" hidden="1">#REF!</definedName>
    <definedName name="_4____123Graph_AGRANULOMETRIA_1" hidden="1">#REF!</definedName>
    <definedName name="_4__123Graph_ACHART_10" localSheetId="3" hidden="1">#REF!</definedName>
    <definedName name="_4__123Graph_ACHART_10" hidden="1">#REF!</definedName>
    <definedName name="_4__123Graph_AChart_1A" localSheetId="3" hidden="1">'[4]Attach 4-18'!#REF!</definedName>
    <definedName name="_4__123Graph_AChart_1A" hidden="1">'[4]Attach 4-18'!#REF!</definedName>
    <definedName name="_4__123Graph_AEFICIENCIA_1" localSheetId="3" hidden="1">#REF!</definedName>
    <definedName name="_4__123Graph_AEFICIENCIA_1" hidden="1">#REF!</definedName>
    <definedName name="_4__123Graph_AGRANULOMETRIA_1" localSheetId="3" hidden="1">#REF!</definedName>
    <definedName name="_4__123Graph_AGRANULOMETRIA_1" hidden="1">#REF!</definedName>
    <definedName name="_4__123Graph_BChart_1A" localSheetId="3" hidden="1">'[17]Attach 4-18'!#REF!</definedName>
    <definedName name="_4__123Graph_BChart_1A" hidden="1">'[17]Attach 4-18'!#REF!</definedName>
    <definedName name="_4__123Graph_BGRAFICO_2" localSheetId="3" hidden="1">'[16]GRAFICO A'!#REF!</definedName>
    <definedName name="_4__123Graph_BGRAFICO_2" hidden="1">'[16]GRAFICO A'!#REF!</definedName>
    <definedName name="_4__123Graph_DChart_1A" localSheetId="3" hidden="1">'[4]Attach 4-18'!#REF!</definedName>
    <definedName name="_4__123Graph_DChart_1A" hidden="1">'[4]Attach 4-18'!#REF!</definedName>
    <definedName name="_40___123Graph_X__200__D50" localSheetId="3" hidden="1">#REF!</definedName>
    <definedName name="_40___123Graph_X__200__D50" hidden="1">#REF!</definedName>
    <definedName name="_40__123Graph_X__200__D50" localSheetId="3" hidden="1">#REF!</definedName>
    <definedName name="_40__123Graph_X__200__D50" hidden="1">#REF!</definedName>
    <definedName name="_40__123Graph_XChart_1A" localSheetId="3" hidden="1">'[17]Attach 4-18'!#REF!</definedName>
    <definedName name="_40__123Graph_XChart_1A" hidden="1">'[17]Attach 4-18'!#REF!</definedName>
    <definedName name="_41___123Graph_XEFICIENCIA_1" localSheetId="3" hidden="1">#REF!</definedName>
    <definedName name="_41___123Graph_XEFICIENCIA_1" hidden="1">#REF!</definedName>
    <definedName name="_41__123Graph_DCHART_1" hidden="1">[15]References!$J$178:$AM$178</definedName>
    <definedName name="_41__123Graph_DChart_1A" hidden="1">'[17]Attach 4-18'!#REF!</definedName>
    <definedName name="_41__123Graph_XCHART_10" localSheetId="3" hidden="1">#REF!</definedName>
    <definedName name="_41__123Graph_XCHART_10" hidden="1">#REF!</definedName>
    <definedName name="_41__123Graph_XEFICIENCIA_1" localSheetId="3" hidden="1">#REF!</definedName>
    <definedName name="_41__123Graph_XEFICIENCIA_1" hidden="1">#REF!</definedName>
    <definedName name="_42___123Graph_XGRANULOMETRIA_1" localSheetId="3" hidden="1">#REF!</definedName>
    <definedName name="_42___123Graph_XGRANULOMETRIA_1" hidden="1">#REF!</definedName>
    <definedName name="_42__123Graph_E__200__BPF" localSheetId="3" hidden="1">#REF!</definedName>
    <definedName name="_42__123Graph_E__200__BPF" hidden="1">#REF!</definedName>
    <definedName name="_42__123Graph_XCHART_11" localSheetId="3" hidden="1">#REF!</definedName>
    <definedName name="_42__123Graph_XCHART_11" hidden="1">#REF!</definedName>
    <definedName name="_42__123Graph_XChart_1A" localSheetId="3" hidden="1">'[4]Attach 4-18'!#REF!</definedName>
    <definedName name="_42__123Graph_XChart_1A" hidden="1">'[4]Attach 4-18'!#REF!</definedName>
    <definedName name="_42__123Graph_XGRANULOMETRIA_1" localSheetId="3" hidden="1">#REF!</definedName>
    <definedName name="_42__123Graph_XGRANULOMETRIA_1" hidden="1">#REF!</definedName>
    <definedName name="_43__123Graph_A__200__BPF" localSheetId="3" hidden="1">#REF!</definedName>
    <definedName name="_43__123Graph_A__200__BPF" hidden="1">#REF!</definedName>
    <definedName name="_43__123Graph_E__200__D50" localSheetId="3" hidden="1">#REF!</definedName>
    <definedName name="_43__123Graph_E__200__D50" hidden="1">#REF!</definedName>
    <definedName name="_43__123Graph_XCHART_12" localSheetId="3" hidden="1">#REF!</definedName>
    <definedName name="_43__123Graph_XCHART_12" hidden="1">#REF!</definedName>
    <definedName name="_43_0_S" localSheetId="3" hidden="1">'[12]#¡REF'!#REF!</definedName>
    <definedName name="_43_0_S" hidden="1">'[12]#¡REF'!#REF!</definedName>
    <definedName name="_44__123Graph_A__200__D50" localSheetId="3" hidden="1">#REF!</definedName>
    <definedName name="_44__123Graph_A__200__D50" hidden="1">#REF!</definedName>
    <definedName name="_44__123Graph_XCHART_13" localSheetId="3" hidden="1">#REF!</definedName>
    <definedName name="_44__123Graph_XCHART_13" hidden="1">#REF!</definedName>
    <definedName name="_45__123Graph_AEFICIENCIA_1" localSheetId="3" hidden="1">#REF!</definedName>
    <definedName name="_45__123Graph_AEFICIENCIA_1" hidden="1">#REF!</definedName>
    <definedName name="_45__123Graph_XCHART_14" localSheetId="3" hidden="1">#REF!</definedName>
    <definedName name="_45__123Graph_XCHART_14" hidden="1">#REF!</definedName>
    <definedName name="_46__123Graph_AGRANULOMETRIA_1" localSheetId="3" hidden="1">#REF!</definedName>
    <definedName name="_46__123Graph_AGRANULOMETRIA_1" hidden="1">#REF!</definedName>
    <definedName name="_46__123Graph_XCHART_15" localSheetId="3" hidden="1">#REF!</definedName>
    <definedName name="_46__123Graph_XCHART_15" hidden="1">#REF!</definedName>
    <definedName name="_47__123Graph_B__200__BPF" localSheetId="3" hidden="1">#REF!</definedName>
    <definedName name="_47__123Graph_B__200__BPF" hidden="1">#REF!</definedName>
    <definedName name="_47__123Graph_XCHART_16" localSheetId="3" hidden="1">#REF!</definedName>
    <definedName name="_47__123Graph_XCHART_16" hidden="1">#REF!</definedName>
    <definedName name="_48__123Graph_B__200__D50" localSheetId="3" hidden="1">#REF!</definedName>
    <definedName name="_48__123Graph_B__200__D50" hidden="1">#REF!</definedName>
    <definedName name="_48__123Graph_XCHART_2" localSheetId="3" hidden="1">#REF!</definedName>
    <definedName name="_48__123Graph_XCHART_2" hidden="1">#REF!</definedName>
    <definedName name="_49__123Graph_BEFICIENCIA_1" localSheetId="3" hidden="1">#REF!</definedName>
    <definedName name="_49__123Graph_BEFICIENCIA_1" hidden="1">#REF!</definedName>
    <definedName name="_49__123Graph_XChart_2G" hidden="1">[18]Netearnanal!$A$61:$A$68</definedName>
    <definedName name="_4C" localSheetId="3">#REF!</definedName>
    <definedName name="_4C">#REF!</definedName>
    <definedName name="_4solver_va" hidden="1">0</definedName>
    <definedName name="_5____123Graph_B__200__BPF" localSheetId="3" hidden="1">#REF!</definedName>
    <definedName name="_5____123Graph_B__200__BPF" hidden="1">#REF!</definedName>
    <definedName name="_5__123Graph_ACHART_11" localSheetId="3" hidden="1">#REF!</definedName>
    <definedName name="_5__123Graph_ACHART_11" hidden="1">#REF!</definedName>
    <definedName name="_5__123Graph_AChart_1A" localSheetId="3" hidden="1">'[17]Attach 4-18'!#REF!</definedName>
    <definedName name="_5__123Graph_AChart_1A" hidden="1">'[17]Attach 4-18'!#REF!</definedName>
    <definedName name="_5__123Graph_AGRAFICO_1" localSheetId="3" hidden="1">#REF!</definedName>
    <definedName name="_5__123Graph_AGRAFICO_1" hidden="1">#REF!</definedName>
    <definedName name="_5__123Graph_AGRANULOMETRIA_1" localSheetId="3" hidden="1">#REF!</definedName>
    <definedName name="_5__123Graph_AGRANULOMETRIA_1" hidden="1">#REF!</definedName>
    <definedName name="_5__123Graph_B__200__BPF" localSheetId="3" hidden="1">#REF!</definedName>
    <definedName name="_5__123Graph_B__200__BPF" hidden="1">#REF!</definedName>
    <definedName name="_5__123Graph_CGRAFICO_2" localSheetId="3" hidden="1">'[16]GRAFICO A'!#REF!</definedName>
    <definedName name="_5__123Graph_CGRAFICO_2" hidden="1">'[16]GRAFICO A'!#REF!</definedName>
    <definedName name="_5__123Graph_EChart_1A" localSheetId="3" hidden="1">'[4]Attach 4-18'!#REF!</definedName>
    <definedName name="_5__123Graph_EChart_1A" hidden="1">'[4]Attach 4-18'!#REF!</definedName>
    <definedName name="_50__123Graph_BGRANULOMETRIA_1" localSheetId="3" hidden="1">#REF!</definedName>
    <definedName name="_50__123Graph_BGRANULOMETRIA_1" hidden="1">#REF!</definedName>
    <definedName name="_50__123Graph_EChart_1A" localSheetId="3" hidden="1">'[17]Attach 4-18'!#REF!</definedName>
    <definedName name="_50__123Graph_EChart_1A" hidden="1">'[17]Attach 4-18'!#REF!</definedName>
    <definedName name="_50__123Graph_XCHART_14" localSheetId="3" hidden="1">#REF!</definedName>
    <definedName name="_50__123Graph_XCHART_14" hidden="1">#REF!</definedName>
    <definedName name="_50__123Graph_XCHART_3" localSheetId="3" hidden="1">#REF!</definedName>
    <definedName name="_50__123Graph_XCHART_3" hidden="1">#REF!</definedName>
    <definedName name="_500_AREA_TOTAL_LBCu" localSheetId="3">'[26]Plant Operating Expenses'!#REF!</definedName>
    <definedName name="_500_AREA_TOTAL_LBCu">'[26]Plant Operating Expenses'!#REF!</definedName>
    <definedName name="_500_DIESEL_FUEL" localSheetId="3">'[26]Plant Operating Expenses'!#REF!</definedName>
    <definedName name="_500_DIESEL_FUEL">'[26]Plant Operating Expenses'!#REF!</definedName>
    <definedName name="_500_MAINTENANCE_SUPPLIES" localSheetId="3">'[26]Plant Operating Expenses'!#REF!</definedName>
    <definedName name="_500_MAINTENANCE_SUPPLIES">'[26]Plant Operating Expenses'!#REF!</definedName>
    <definedName name="_500_PERSONNEL" localSheetId="3">'[26]Plant Operating Expenses'!#REF!</definedName>
    <definedName name="_500_PERSONNEL">'[26]Plant Operating Expenses'!#REF!</definedName>
    <definedName name="_51__123Graph_C__200__BPF" localSheetId="3" hidden="1">#REF!</definedName>
    <definedName name="_51__123Graph_C__200__BPF" hidden="1">#REF!</definedName>
    <definedName name="_51__123Graph_F__200__BPF" localSheetId="3" hidden="1">#REF!</definedName>
    <definedName name="_51__123Graph_F__200__BPF" hidden="1">#REF!</definedName>
    <definedName name="_51__123Graph_XCHART_4" localSheetId="3" hidden="1">#REF!</definedName>
    <definedName name="_51__123Graph_XCHART_4" hidden="1">#REF!</definedName>
    <definedName name="_52__123Graph_C__200__D50" localSheetId="3" hidden="1">#REF!</definedName>
    <definedName name="_52__123Graph_C__200__D50" hidden="1">#REF!</definedName>
    <definedName name="_52__123Graph_DCHART_7" hidden="1">[15]References!$J$190:$AG$190</definedName>
    <definedName name="_52__123Graph_F__200__D50" localSheetId="3" hidden="1">#REF!</definedName>
    <definedName name="_52__123Graph_F__200__D50" hidden="1">#REF!</definedName>
    <definedName name="_52__123Graph_XCHART_5" localSheetId="3" hidden="1">#REF!</definedName>
    <definedName name="_52__123Graph_XCHART_5" hidden="1">#REF!</definedName>
    <definedName name="_53__123Graph_CGRANULOMETRIA_1" localSheetId="3" hidden="1">#REF!</definedName>
    <definedName name="_53__123Graph_CGRANULOMETRIA_1" hidden="1">#REF!</definedName>
    <definedName name="_53__123Graph_XCHART_6" localSheetId="3" hidden="1">#REF!</definedName>
    <definedName name="_53__123Graph_XCHART_6" hidden="1">#REF!</definedName>
    <definedName name="_54__123Graph_D__200__BPF" localSheetId="3" hidden="1">#REF!</definedName>
    <definedName name="_54__123Graph_D__200__BPF" hidden="1">#REF!</definedName>
    <definedName name="_54__123Graph_XCHART_7" localSheetId="3" hidden="1">#REF!</definedName>
    <definedName name="_54__123Graph_XCHART_7" hidden="1">#REF!</definedName>
    <definedName name="_55__123Graph_D__200__D50" localSheetId="3" hidden="1">#REF!</definedName>
    <definedName name="_55__123Graph_D__200__D50" hidden="1">#REF!</definedName>
    <definedName name="_55__123Graph_ECHART_1" hidden="1">[15]References!$J$179:$AM$179</definedName>
    <definedName name="_55__123Graph_XCHART_8" localSheetId="3" hidden="1">#REF!</definedName>
    <definedName name="_55__123Graph_XCHART_8" hidden="1">#REF!</definedName>
    <definedName name="_56__123Graph_E__200__BPF" localSheetId="3" hidden="1">#REF!</definedName>
    <definedName name="_56__123Graph_E__200__BPF" hidden="1">#REF!</definedName>
    <definedName name="_56__123Graph_XCHART_9" localSheetId="3" hidden="1">#REF!</definedName>
    <definedName name="_56__123Graph_XCHART_9" hidden="1">#REF!</definedName>
    <definedName name="_57__123Graph_E__200__D50" localSheetId="3" hidden="1">#REF!</definedName>
    <definedName name="_57__123Graph_E__200__D50" hidden="1">#REF!</definedName>
    <definedName name="_57__123Graph_XChart_2G" hidden="1">[18]Netearnanal!$A$61:$A$68</definedName>
    <definedName name="_57__123Graph_XEFICIENCIA_1" localSheetId="3" hidden="1">#REF!</definedName>
    <definedName name="_57__123Graph_XEFICIENCIA_1" hidden="1">#REF!</definedName>
    <definedName name="_58__123Graph_F__200__BPF" localSheetId="3" hidden="1">#REF!</definedName>
    <definedName name="_58__123Graph_F__200__BPF" hidden="1">#REF!</definedName>
    <definedName name="_58__123Graph_XGRANULOMETRIA_1" localSheetId="3" hidden="1">#REF!</definedName>
    <definedName name="_58__123Graph_XGRANULOMETRIA_1" hidden="1">#REF!</definedName>
    <definedName name="_59__123Graph_F__200__D50" localSheetId="3" hidden="1">#REF!</definedName>
    <definedName name="_59__123Graph_F__200__D50" hidden="1">#REF!</definedName>
    <definedName name="_59__123Graph_FChart_1A" localSheetId="3" hidden="1">'[17]Attach 4-18'!#REF!</definedName>
    <definedName name="_59__123Graph_FChart_1A" hidden="1">'[17]Attach 4-18'!#REF!</definedName>
    <definedName name="_6____123Graph_B__200__D50" localSheetId="3" hidden="1">#REF!</definedName>
    <definedName name="_6____123Graph_B__200__D50" hidden="1">#REF!</definedName>
    <definedName name="_6__123Graph_ACHART_12" localSheetId="3" hidden="1">#REF!</definedName>
    <definedName name="_6__123Graph_ACHART_12" hidden="1">#REF!</definedName>
    <definedName name="_6__123Graph_AChart_1A" localSheetId="3" hidden="1">'[4]Attach 4-18'!#REF!</definedName>
    <definedName name="_6__123Graph_AChart_1A" hidden="1">'[4]Attach 4-18'!#REF!</definedName>
    <definedName name="_6__123Graph_ACHART_2" hidden="1">[15]References!$F$152:$AM$152</definedName>
    <definedName name="_6__123Graph_AEFICIENCIA_1" localSheetId="3" hidden="1">#REF!</definedName>
    <definedName name="_6__123Graph_AEFICIENCIA_1" hidden="1">#REF!</definedName>
    <definedName name="_6__123Graph_AGRAFICO_2" localSheetId="3" hidden="1">#REF!</definedName>
    <definedName name="_6__123Graph_AGRAFICO_2" hidden="1">#REF!</definedName>
    <definedName name="_6__123Graph_ANET_ACUM" localSheetId="3" hidden="1">[20]CARATULA!#REF!</definedName>
    <definedName name="_6__123Graph_ANET_ACUM" hidden="1">[20]CARATULA!#REF!</definedName>
    <definedName name="_6__123Graph_B__200__BPF" localSheetId="3" hidden="1">#REF!</definedName>
    <definedName name="_6__123Graph_B__200__BPF" hidden="1">#REF!</definedName>
    <definedName name="_6__123Graph_B__200__D50" localSheetId="3" hidden="1">#REF!</definedName>
    <definedName name="_6__123Graph_B__200__D50" hidden="1">#REF!</definedName>
    <definedName name="_6__123Graph_BCHART_14" hidden="1">[19]Total!$B$109:$S$109</definedName>
    <definedName name="_6__123Graph_BChart_1A" hidden="1">'[4]Attach 4-18'!#REF!</definedName>
    <definedName name="_6__123Graph_CChart_1A" hidden="1">'[17]Attach 4-18'!#REF!</definedName>
    <definedName name="_6__123Graph_FChart_1A" hidden="1">'[4]Attach 4-18'!#REF!</definedName>
    <definedName name="_6__123Graph_XGRAFICO_1" hidden="1">'[16]GRAFICO A'!#REF!</definedName>
    <definedName name="_60__123Graph_X__200__BPF" localSheetId="3" hidden="1">#REF!</definedName>
    <definedName name="_60__123Graph_X__200__BPF" hidden="1">#REF!</definedName>
    <definedName name="_600_AREA_TOTAL_LBCu" localSheetId="3">'[26]Plant Operating Expenses'!#REF!</definedName>
    <definedName name="_600_AREA_TOTAL_LBCu">'[26]Plant Operating Expenses'!#REF!</definedName>
    <definedName name="_600_CATHODE_TRANSPORT" localSheetId="3">'[26]Plant Operating Expenses'!#REF!</definedName>
    <definedName name="_600_CATHODE_TRANSPORT">'[26]Plant Operating Expenses'!#REF!</definedName>
    <definedName name="_600_ELECTRICAL_POWER" localSheetId="3">'[26]Plant Operating Expenses'!#REF!</definedName>
    <definedName name="_600_ELECTRICAL_POWER">'[26]Plant Operating Expenses'!#REF!</definedName>
    <definedName name="_600_MAINTENANCE_SERVICES_CONTRACT">'[26]Plant Operating Expenses'!#REF!</definedName>
    <definedName name="_600_MAINTENANCE_SUPPLIES">'[26]Plant Operating Expenses'!#REF!</definedName>
    <definedName name="_600_MISCELANEOUS">'[26]Plant Operating Expenses'!#REF!</definedName>
    <definedName name="_600_OPERATING_SUPPLIES">'[26]Plant Operating Expenses'!#REF!</definedName>
    <definedName name="_600_OPERATIONS">'[26]Plant Operating Expenses'!#REF!</definedName>
    <definedName name="_600_OWNERS_COST">'[26]Plant Operating Expenses'!#REF!</definedName>
    <definedName name="_600_PERSONNEL">'[26]Plant Operating Expenses'!#REF!</definedName>
    <definedName name="_600_R.O._WATER">'[26]Plant Operating Expenses'!#REF!</definedName>
    <definedName name="_600_SERVICES_AND_INFRASTRUCTURE">'[26]Plant Operating Expenses'!#REF!</definedName>
    <definedName name="_600_STAFF">'[26]Plant Operating Expenses'!#REF!</definedName>
    <definedName name="_61__123Graph_X__200__D50" localSheetId="3" hidden="1">#REF!</definedName>
    <definedName name="_61__123Graph_X__200__D50" hidden="1">#REF!</definedName>
    <definedName name="_62__123Graph_ECHART_7" hidden="1">[15]References!$J$191:$AG$191</definedName>
    <definedName name="_62__123Graph_XEFICIENCIA_1" localSheetId="3" hidden="1">#REF!</definedName>
    <definedName name="_62__123Graph_XEFICIENCIA_1" hidden="1">#REF!</definedName>
    <definedName name="_63__123Graph_XGRANULOMETRIA_1" localSheetId="3" hidden="1">#REF!</definedName>
    <definedName name="_63__123Graph_XGRANULOMETRIA_1" hidden="1">#REF!</definedName>
    <definedName name="_65__123Graph_FCHART_1" hidden="1">[15]References!$J$180:$AM$180</definedName>
    <definedName name="_68__123Graph_XChart_1A" hidden="1">'[17]Attach 4-18'!#REF!</definedName>
    <definedName name="_69__123Graph_XEFICIENCIA_1" localSheetId="3" hidden="1">#REF!</definedName>
    <definedName name="_69__123Graph_XEFICIENCIA_1" hidden="1">#REF!</definedName>
    <definedName name="_6r_" localSheetId="3" hidden="1">{"DETALLE_1996",#N/A,FALSE,"flujo";"DETALLE_1997",#N/A,FALSE,"flujo";"GASTOS_INCURRIDOS_1996",#N/A,FALSE,"flujo";"GASTOS_PROGRAMADOS_PARA_1997",#N/A,FALSE,"flujo";#N/A,#N/A,FALSE,"comparat";#N/A,#N/A,FALSE,"costos";#N/A,#N/A,FALSE,"proyctrol"}</definedName>
    <definedName name="_6r_" hidden="1">{"DETALLE_1996",#N/A,FALSE,"flujo";"DETALLE_1997",#N/A,FALSE,"flujo";"GASTOS_INCURRIDOS_1996",#N/A,FALSE,"flujo";"GASTOS_PROGRAMADOS_PARA_1997",#N/A,FALSE,"flujo";#N/A,#N/A,FALSE,"comparat";#N/A,#N/A,FALSE,"costos";#N/A,#N/A,FALSE,"proyctrol"}</definedName>
    <definedName name="_7____123Graph_BEFICIENCIA_1" localSheetId="3" hidden="1">#REF!</definedName>
    <definedName name="_7____123Graph_BEFICIENCIA_1" hidden="1">#REF!</definedName>
    <definedName name="_7__123Graph_ACHART_13" localSheetId="3" hidden="1">#REF!</definedName>
    <definedName name="_7__123Graph_ACHART_13" hidden="1">#REF!</definedName>
    <definedName name="_7__123Graph_ACHART_4" localSheetId="3" hidden="1">#REF!</definedName>
    <definedName name="_7__123Graph_ACHART_4" hidden="1">#REF!</definedName>
    <definedName name="_7__123Graph_AGRAFICO_3" localSheetId="3" hidden="1">#REF!</definedName>
    <definedName name="_7__123Graph_AGRAFICO_3" hidden="1">#REF!</definedName>
    <definedName name="_7__123Graph_AGRANULOMETRIA_1" localSheetId="3" hidden="1">#REF!</definedName>
    <definedName name="_7__123Graph_AGRANULOMETRIA_1" hidden="1">#REF!</definedName>
    <definedName name="_7__123Graph_B__200__D50" localSheetId="3" hidden="1">#REF!</definedName>
    <definedName name="_7__123Graph_B__200__D50" hidden="1">#REF!</definedName>
    <definedName name="_7__123Graph_BEFICIENCIA_1" localSheetId="3" hidden="1">#REF!</definedName>
    <definedName name="_7__123Graph_BEFICIENCIA_1" hidden="1">#REF!</definedName>
    <definedName name="_7__123Graph_XChart_1A" localSheetId="3" hidden="1">'[4]Attach 4-18'!#REF!</definedName>
    <definedName name="_7__123Graph_XChart_1A" hidden="1">'[4]Attach 4-18'!#REF!</definedName>
    <definedName name="_7__123Graph_XGRAFICO_2" hidden="1">[23]CONSOCOS99!$C$75:$C$80</definedName>
    <definedName name="_70__123Graph_XCHART_1" hidden="1">[15]References!$J$150:$AM$150</definedName>
    <definedName name="_70__123Graph_XGRANULOMETRIA_1" localSheetId="3" hidden="1">#REF!</definedName>
    <definedName name="_70__123Graph_XGRANULOMETRIA_1" hidden="1">#REF!</definedName>
    <definedName name="_700_ACID__100" localSheetId="3">'[26]Plant Operating Expenses'!#REF!</definedName>
    <definedName name="_700_ACID__100">'[26]Plant Operating Expenses'!#REF!</definedName>
    <definedName name="_700_AREA_TOTAL">'[26]Plant Operating Expenses'!#REF!</definedName>
    <definedName name="_700_AREA_TOTAL_LBCu">'[26]Plant Operating Expenses'!#REF!</definedName>
    <definedName name="_700_ELECTRICAL_POWER">'[26]Plant Operating Expenses'!#REF!</definedName>
    <definedName name="_700_LEACH_SOLUTION_HANDLING">'[26]Plant Operating Expenses'!#REF!</definedName>
    <definedName name="_700_MAINTENANCE_SERVICES_CONTRACT">'[26]Plant Operating Expenses'!#REF!</definedName>
    <definedName name="_700_MAINTENANCE_SUPPLIES">'[26]Plant Operating Expenses'!#REF!</definedName>
    <definedName name="_700_MISCELANEOUS">'[26]Plant Operating Expenses'!#REF!</definedName>
    <definedName name="_700_OPERATING_SUPPLIES">'[26]Plant Operating Expenses'!#REF!</definedName>
    <definedName name="_700_OPERATIONS">'[26]Plant Operating Expenses'!#REF!</definedName>
    <definedName name="_700_PERSONNEL">'[26]Plant Operating Expenses'!#REF!</definedName>
    <definedName name="_700_PIPE_INSTALLATION_CONTRACT">'[26]Plant Operating Expenses'!#REF!</definedName>
    <definedName name="_700_STAFF">'[26]Plant Operating Expenses'!#REF!</definedName>
    <definedName name="_700_WATER">'[26]Plant Operating Expenses'!#REF!</definedName>
    <definedName name="_71__123Graph_XCHART_2" hidden="1">[15]References!$F$150:$AM$150</definedName>
    <definedName name="_71_0_S" hidden="1">'[12]#¡REF'!#REF!</definedName>
    <definedName name="_72__123Graph_XCHART_3" hidden="1">[15]References!$C$183:$AS$183</definedName>
    <definedName name="_72__123Graph_XEFICIENCIA_1" localSheetId="3" hidden="1">#REF!</definedName>
    <definedName name="_72__123Graph_XEFICIENCIA_1" hidden="1">#REF!</definedName>
    <definedName name="_73__123Graph_XCHART_5" hidden="1">[15]References!$F$150:$AC$150</definedName>
    <definedName name="_73__123Graph_XGRANULOMETRIA_1" localSheetId="3" hidden="1">#REF!</definedName>
    <definedName name="_73__123Graph_XGRANULOMETRIA_1" hidden="1">#REF!</definedName>
    <definedName name="_74__123Graph_XCHART_6" hidden="1">[15]References!$F$165:$Q$165</definedName>
    <definedName name="_75__123Graph_XCHART_7" hidden="1">[15]References!$J$187:$AM$187</definedName>
    <definedName name="_76__123Graph_XCHART_8" hidden="1">[15]References!$C$183:$AS$183</definedName>
    <definedName name="_8____123Graph_BGRANULOMETRIA_1" localSheetId="3" hidden="1">#REF!</definedName>
    <definedName name="_8____123Graph_BGRANULOMETRIA_1" hidden="1">#REF!</definedName>
    <definedName name="_8__123Graph_ACHART_14" localSheetId="3" hidden="1">#REF!</definedName>
    <definedName name="_8__123Graph_ACHART_14" hidden="1">#REF!</definedName>
    <definedName name="_8__123Graph_AGRANULOMETRIA_1" localSheetId="3" hidden="1">#REF!</definedName>
    <definedName name="_8__123Graph_AGRANULOMETRIA_1" hidden="1">#REF!</definedName>
    <definedName name="_8__123Graph_B__200__BPF" localSheetId="3" hidden="1">#REF!</definedName>
    <definedName name="_8__123Graph_B__200__BPF" hidden="1">#REF!</definedName>
    <definedName name="_8__123Graph_BChart_1A" localSheetId="3" hidden="1">'[17]Attach 4-18'!#REF!</definedName>
    <definedName name="_8__123Graph_BChart_1A" hidden="1">'[17]Attach 4-18'!#REF!</definedName>
    <definedName name="_8__123Graph_BGRANULOMETRIA_1" localSheetId="3" hidden="1">#REF!</definedName>
    <definedName name="_8__123Graph_BGRANULOMETRIA_1" hidden="1">#REF!</definedName>
    <definedName name="_8__123Graph_DChart_1A" localSheetId="3" hidden="1">'[17]Attach 4-18'!#REF!</definedName>
    <definedName name="_8__123Graph_DChart_1A" hidden="1">'[17]Attach 4-18'!#REF!</definedName>
    <definedName name="_8__123Graph_XGRAFICO_3" hidden="1">[23]CONSOCOS99!$C$85:$C$91</definedName>
    <definedName name="_9____123Graph_C__200__BPF" localSheetId="3" hidden="1">#REF!</definedName>
    <definedName name="_9____123Graph_C__200__BPF" hidden="1">#REF!</definedName>
    <definedName name="_9__123Graph_ACHART_15" localSheetId="3" hidden="1">#REF!</definedName>
    <definedName name="_9__123Graph_ACHART_15" hidden="1">#REF!</definedName>
    <definedName name="_9__123Graph_AChart_1A" localSheetId="3" hidden="1">'[17]Attach 4-18'!#REF!</definedName>
    <definedName name="_9__123Graph_AChart_1A" hidden="1">'[17]Attach 4-18'!#REF!</definedName>
    <definedName name="_9__123Graph_ACHART_3" hidden="1">[15]References!$C$184:$AS$184</definedName>
    <definedName name="_9__123Graph_B__200__BPF" localSheetId="3" hidden="1">#REF!</definedName>
    <definedName name="_9__123Graph_B__200__BPF" hidden="1">#REF!</definedName>
    <definedName name="_9__123Graph_B__200__D50" localSheetId="3" hidden="1">#REF!</definedName>
    <definedName name="_9__123Graph_B__200__D50" hidden="1">#REF!</definedName>
    <definedName name="_9__123Graph_BEFICIENCIA_1" localSheetId="3" hidden="1">#REF!</definedName>
    <definedName name="_9__123Graph_BEFICIENCIA_1" hidden="1">#REF!</definedName>
    <definedName name="_9__123Graph_BNET_ACUM" localSheetId="3" hidden="1">[20]CARATULA!#REF!</definedName>
    <definedName name="_9__123Graph_BNET_ACUM" hidden="1">[20]CARATULA!#REF!</definedName>
    <definedName name="_9__123Graph_C__200__BPF" localSheetId="3" hidden="1">#REF!</definedName>
    <definedName name="_9__123Graph_C__200__BPF" hidden="1">#REF!</definedName>
    <definedName name="_9__123Graph_CCHART_14" hidden="1">[19]Total!$B$110:$S$110</definedName>
    <definedName name="_9__123Graph_CChart_1A" hidden="1">'[4]Attach 4-18'!#REF!</definedName>
    <definedName name="_9_13">[27]Hoja1!$G$131:$N$138</definedName>
    <definedName name="_9C" localSheetId="3">#REF!</definedName>
    <definedName name="_9C">#REF!</definedName>
    <definedName name="_a1" localSheetId="3" hidden="1">[1]Register!#REF!</definedName>
    <definedName name="_a1" hidden="1">[1]Register!#REF!</definedName>
    <definedName name="_a45555" localSheetId="3" hidden="1">{#N/A,#N/A,FALSE,"Costos_Elem_Hid";#N/A,#N/A,FALSE,"Costos_Elem_Hid";#N/A,#N/A,FALSE,"Costos_Elem_Hid"}</definedName>
    <definedName name="_a45555" hidden="1">{#N/A,#N/A,FALSE,"Costos_Elem_Hid";#N/A,#N/A,FALSE,"Costos_Elem_Hid";#N/A,#N/A,FALSE,"Costos_Elem_Hid"}</definedName>
    <definedName name="_AA1">[28]공사내역!$A$2</definedName>
    <definedName name="_alt1" localSheetId="3">#REF!</definedName>
    <definedName name="_alt1">#REF!</definedName>
    <definedName name="_alt2" localSheetId="3">#REF!</definedName>
    <definedName name="_alt2">#REF!</definedName>
    <definedName name="_ANT05"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256</definedName>
    <definedName name="_AtRisk_SimSetting_SimName001" hidden="1">"Sim 1"</definedName>
    <definedName name="_AtRisk_SimSetting_SimName002" hidden="1">"Sim 2"</definedName>
    <definedName name="_AtRisk_SimSetting_SimName003" hidden="1">"Sim 3"</definedName>
    <definedName name="_AtRisk_SimSetting_SimName004" hidden="1">"Sim 4"</definedName>
    <definedName name="_AtRisk_SimSetting_SimName005" hidden="1">"Sim 5"</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S1">#REF!</definedName>
    <definedName name="_Bbz3" localSheetId="3" hidden="1">{#N/A,#N/A,FALSE,"masez (10)";#N/A,#N/A,FALSE,"masez (7)";#N/A,#N/A,FALSE,"masez (6)";#N/A,#N/A,FALSE,"masez (5)";#N/A,#N/A,FALSE,"masez (4)";#N/A,#N/A,FALSE,"masez (3)";#N/A,#N/A,FALSE,"masez (2)";#N/A,#N/A,FALSE,"GME";#N/A,#N/A,FALSE,"masez"}</definedName>
    <definedName name="_Bbz3" hidden="1">{#N/A,#N/A,FALSE,"masez (10)";#N/A,#N/A,FALSE,"masez (7)";#N/A,#N/A,FALSE,"masez (6)";#N/A,#N/A,FALSE,"masez (5)";#N/A,#N/A,FALSE,"masez (4)";#N/A,#N/A,FALSE,"masez (3)";#N/A,#N/A,FALSE,"masez (2)";#N/A,#N/A,FALSE,"GME";#N/A,#N/A,FALSE,"masez"}</definedName>
    <definedName name="_BET1">#REF!</definedName>
    <definedName name="_BET2" localSheetId="3">#REF!</definedName>
    <definedName name="_BET2">#REF!</definedName>
    <definedName name="_BET3" localSheetId="3">#REF!</definedName>
    <definedName name="_BET3">#REF!</definedName>
    <definedName name="_BSADJ" localSheetId="3">#REF!</definedName>
    <definedName name="_BSADJ">#REF!</definedName>
    <definedName name="_BSTGT" localSheetId="3">#REF!</definedName>
    <definedName name="_BSTGT">#REF!</definedName>
    <definedName name="_can1">'[29]Costos 1999'!$B$1:$Q$75</definedName>
    <definedName name="_cc1" localSheetId="3" hidden="1">{"DETALLE_1996",#N/A,FALSE,"flujo";"DETALLE_1997",#N/A,FALSE,"flujo";"GASTOS_INCURRIDOS_1996",#N/A,FALSE,"flujo";"GASTOS_PROGRAMADOS_PARA_1997",#N/A,FALSE,"flujo";#N/A,#N/A,FALSE,"comparat";#N/A,#N/A,FALSE,"costos";#N/A,#N/A,FALSE,"proyctrol"}</definedName>
    <definedName name="_cc1" hidden="1">{"DETALLE_1996",#N/A,FALSE,"flujo";"DETALLE_1997",#N/A,FALSE,"flujo";"GASTOS_INCURRIDOS_1996",#N/A,FALSE,"flujo";"GASTOS_PROGRAMADOS_PARA_1997",#N/A,FALSE,"flujo";#N/A,#N/A,FALSE,"comparat";#N/A,#N/A,FALSE,"costos";#N/A,#N/A,FALSE,"proyctrol"}</definedName>
    <definedName name="_CCM600">#REF!</definedName>
    <definedName name="_COM1180" localSheetId="3">#REF!</definedName>
    <definedName name="_COM1180">#REF!</definedName>
    <definedName name="_CON1" localSheetId="3">#REF!</definedName>
    <definedName name="_CON1">#REF!</definedName>
    <definedName name="_CON10" localSheetId="3">#REF!</definedName>
    <definedName name="_CON10">#REF!</definedName>
    <definedName name="_CON2" localSheetId="3">#REF!</definedName>
    <definedName name="_CON2">#REF!</definedName>
    <definedName name="_CON3" localSheetId="3">#REF!</definedName>
    <definedName name="_CON3">#REF!</definedName>
    <definedName name="_CON4" localSheetId="3">#REF!</definedName>
    <definedName name="_CON4">#REF!</definedName>
    <definedName name="_CON5" localSheetId="3">#REF!</definedName>
    <definedName name="_CON5">#REF!</definedName>
    <definedName name="_CON6" localSheetId="3">#REF!</definedName>
    <definedName name="_CON6">#REF!</definedName>
    <definedName name="_CON7" localSheetId="3">#REF!</definedName>
    <definedName name="_CON7">#REF!</definedName>
    <definedName name="_CON8" localSheetId="3">#REF!</definedName>
    <definedName name="_CON8">#REF!</definedName>
    <definedName name="_CON9" localSheetId="3">#REF!</definedName>
    <definedName name="_CON9">#REF!</definedName>
    <definedName name="_DAT1" localSheetId="3">#REF!</definedName>
    <definedName name="_DAT1">#REF!</definedName>
    <definedName name="_DAT10" localSheetId="3">#REF!</definedName>
    <definedName name="_DAT10">#REF!</definedName>
    <definedName name="_DAT11" localSheetId="3">#REF!</definedName>
    <definedName name="_DAT11">#REF!</definedName>
    <definedName name="_DAT12" localSheetId="3">#REF!</definedName>
    <definedName name="_DAT12">#REF!</definedName>
    <definedName name="_DAT13" localSheetId="3">#REF!</definedName>
    <definedName name="_DAT13">#REF!</definedName>
    <definedName name="_DAT14" localSheetId="3">#REF!</definedName>
    <definedName name="_DAT14">#REF!</definedName>
    <definedName name="_DAT15" localSheetId="3">#REF!</definedName>
    <definedName name="_DAT15">#REF!</definedName>
    <definedName name="_DAT16" localSheetId="3">#REF!</definedName>
    <definedName name="_DAT16">#REF!</definedName>
    <definedName name="_DAT17" localSheetId="3">#REF!</definedName>
    <definedName name="_DAT17">#REF!</definedName>
    <definedName name="_DAT18" localSheetId="3">#REF!</definedName>
    <definedName name="_DAT18">#REF!</definedName>
    <definedName name="_DAT19" localSheetId="3">#REF!</definedName>
    <definedName name="_DAT19">#REF!</definedName>
    <definedName name="_DAT2" localSheetId="3">#REF!</definedName>
    <definedName name="_DAT2">#REF!</definedName>
    <definedName name="_DAT20" localSheetId="3">#REF!</definedName>
    <definedName name="_DAT20">#REF!</definedName>
    <definedName name="_DAT3" localSheetId="3">#REF!</definedName>
    <definedName name="_DAT3">#REF!</definedName>
    <definedName name="_DAT4" localSheetId="3">#REF!</definedName>
    <definedName name="_DAT4">#REF!</definedName>
    <definedName name="_DAT5" localSheetId="3">#REF!</definedName>
    <definedName name="_DAT5">#REF!</definedName>
    <definedName name="_DAT6" localSheetId="3">#REF!</definedName>
    <definedName name="_DAT6">#REF!</definedName>
    <definedName name="_DAT7" localSheetId="3">#REF!</definedName>
    <definedName name="_DAT7">#REF!</definedName>
    <definedName name="_DAT8" localSheetId="3">#REF!</definedName>
    <definedName name="_DAT8">#REF!</definedName>
    <definedName name="_DAT9" localSheetId="3">#REF!</definedName>
    <definedName name="_DAT9">#REF!</definedName>
    <definedName name="_dol2" localSheetId="3">#REF!</definedName>
    <definedName name="_dol2">#REF!</definedName>
    <definedName name="_dos" localSheetId="3" hidden="1">'[30]Condicion (NO)'!#REF!</definedName>
    <definedName name="_dos" hidden="1">'[30]Condicion (NO)'!#REF!</definedName>
    <definedName name="_DVC4" localSheetId="3">[31]GENERAL!#REF!</definedName>
    <definedName name="_DVC4">[31]GENERAL!#REF!</definedName>
    <definedName name="_eco3333"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co333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NA44">#REF!</definedName>
    <definedName name="_ENA63" localSheetId="3">#REF!</definedName>
    <definedName name="_ENA63">#REF!</definedName>
    <definedName name="_equ1" localSheetId="3" hidden="1">{#N/A,#N/A,TRUE,"Est. de Fact.";#N/A,#N/A,TRUE,"Capitulo 19";#N/A,#N/A,TRUE,"Proyecto P855"}</definedName>
    <definedName name="_equ1" hidden="1">{#N/A,#N/A,TRUE,"Est. de Fact.";#N/A,#N/A,TRUE,"Capitulo 19";#N/A,#N/A,TRUE,"Proyecto P855"}</definedName>
    <definedName name="_ERI" localSheetId="3" hidden="1">#REF!</definedName>
    <definedName name="_ERI" hidden="1">#REF!</definedName>
    <definedName name="_F" localSheetId="3">#REF!</definedName>
    <definedName name="_F">#REF!</definedName>
    <definedName name="_FC" localSheetId="3" hidden="1">{"DETALLE_1996",#N/A,FALSE,"flujo";"DETALLE_1997",#N/A,FALSE,"flujo";"GASTOS_INCURRIDOS_1996",#N/A,FALSE,"flujo";"GASTOS_PROGRAMADOS_PARA_1997",#N/A,FALSE,"flujo";#N/A,#N/A,FALSE,"comparat";#N/A,#N/A,FALSE,"costos";#N/A,#N/A,FALSE,"proyctrol"}</definedName>
    <definedName name="_FC" hidden="1">{"DETALLE_1996",#N/A,FALSE,"flujo";"DETALLE_1997",#N/A,FALSE,"flujo";"GASTOS_INCURRIDOS_1996",#N/A,FALSE,"flujo";"GASTOS_PROGRAMADOS_PARA_1997",#N/A,FALSE,"flujo";#N/A,#N/A,FALSE,"comparat";#N/A,#N/A,FALSE,"costos";#N/A,#N/A,FALSE,"proyctrol"}</definedName>
    <definedName name="_FC_1" localSheetId="3" hidden="1">{"DETALLE_1996",#N/A,FALSE,"flujo";"DETALLE_1997",#N/A,FALSE,"flujo";"GASTOS_INCURRIDOS_1996",#N/A,FALSE,"flujo";"GASTOS_PROGRAMADOS_PARA_1997",#N/A,FALSE,"flujo";#N/A,#N/A,FALSE,"comparat";#N/A,#N/A,FALSE,"costos";#N/A,#N/A,FALSE,"proyctrol"}</definedName>
    <definedName name="_FC_1" hidden="1">{"DETALLE_1996",#N/A,FALSE,"flujo";"DETALLE_1997",#N/A,FALSE,"flujo";"GASTOS_INCURRIDOS_1996",#N/A,FALSE,"flujo";"GASTOS_PROGRAMADOS_PARA_1997",#N/A,FALSE,"flujo";#N/A,#N/A,FALSE,"comparat";#N/A,#N/A,FALSE,"costos";#N/A,#N/A,FALSE,"proyctrol"}</definedName>
    <definedName name="_FHE7" localSheetId="3" hidden="1">{#N/A,#N/A,FALSE,"masez (10)";#N/A,#N/A,FALSE,"masez (7)";#N/A,#N/A,FALSE,"masez (6)";#N/A,#N/A,FALSE,"masez (5)";#N/A,#N/A,FALSE,"masez (4)";#N/A,#N/A,FALSE,"masez (3)";#N/A,#N/A,FALSE,"masez (2)";#N/A,#N/A,FALSE,"GME";#N/A,#N/A,FALSE,"masez"}</definedName>
    <definedName name="_FHE7" hidden="1">{#N/A,#N/A,FALSE,"masez (10)";#N/A,#N/A,FALSE,"masez (7)";#N/A,#N/A,FALSE,"masez (6)";#N/A,#N/A,FALSE,"masez (5)";#N/A,#N/A,FALSE,"masez (4)";#N/A,#N/A,FALSE,"masez (3)";#N/A,#N/A,FALSE,"masez (2)";#N/A,#N/A,FALSE,"GME";#N/A,#N/A,FALSE,"masez"}</definedName>
    <definedName name="_FHE7_1" localSheetId="3" hidden="1">{#N/A,#N/A,FALSE,"masez (10)";#N/A,#N/A,FALSE,"masez (7)";#N/A,#N/A,FALSE,"masez (6)";#N/A,#N/A,FALSE,"masez (5)";#N/A,#N/A,FALSE,"masez (4)";#N/A,#N/A,FALSE,"masez (3)";#N/A,#N/A,FALSE,"masez (2)";#N/A,#N/A,FALSE,"GME";#N/A,#N/A,FALSE,"masez"}</definedName>
    <definedName name="_FHE7_1" hidden="1">{#N/A,#N/A,FALSE,"masez (10)";#N/A,#N/A,FALSE,"masez (7)";#N/A,#N/A,FALSE,"masez (6)";#N/A,#N/A,FALSE,"masez (5)";#N/A,#N/A,FALSE,"masez (4)";#N/A,#N/A,FALSE,"masez (3)";#N/A,#N/A,FALSE,"masez (2)";#N/A,#N/A,FALSE,"GME";#N/A,#N/A,FALSE,"masez"}</definedName>
    <definedName name="_Fill" localSheetId="3" hidden="1">#REF!</definedName>
    <definedName name="_Fill" hidden="1">#REF!</definedName>
    <definedName name="_xlnm._FilterDatabase" localSheetId="3" hidden="1">MP!$B$20:$F$206</definedName>
    <definedName name="_xlnm._FilterDatabase" hidden="1">#REF!</definedName>
    <definedName name="_gl1" localSheetId="3" hidden="1">{#N/A,#N/A,FALSE,"Total_OC015";#N/A,#N/A,FALSE,"ADMIN";#N/A,#N/A,FALSE,"PROCES";#N/A,#N/A,FALSE,"mecan";#N/A,#N/A,FALSE,"civil";#N/A,#N/A,FALSE,"CAÑER";#N/A,#N/A,FALSE,"ELEC";#N/A,#N/A,FALSE,"INSTR"}</definedName>
    <definedName name="_gl1" hidden="1">{#N/A,#N/A,FALSE,"Total_OC015";#N/A,#N/A,FALSE,"ADMIN";#N/A,#N/A,FALSE,"PROCES";#N/A,#N/A,FALSE,"mecan";#N/A,#N/A,FALSE,"civil";#N/A,#N/A,FALSE,"CAÑER";#N/A,#N/A,FALSE,"ELEC";#N/A,#N/A,FALSE,"INSTR"}</definedName>
    <definedName name="_hh2">[2]INFORME!#REF!</definedName>
    <definedName name="_hh3">[2]INFORME!#REF!</definedName>
    <definedName name="_hh4">[2]INFORME!#REF!</definedName>
    <definedName name="_hh5">[2]INFORME!#REF!</definedName>
    <definedName name="_hh6">[2]INFORME!#REF!</definedName>
    <definedName name="_hh7">[2]INFORME!#REF!</definedName>
    <definedName name="_j1" localSheetId="3" hidden="1">{#N/A,#N/A,FALSE,"E-1";#N/A,#N/A,FALSE,"E-2";#N/A,#N/A,FALSE,"F-1";#N/A,#N/A,FALSE,"F-2";#N/A,#N/A,FALSE,"F-3";#N/A,#N/A,FALSE,"F-4";#N/A,#N/A,FALSE,"F-5";#N/A,#N/A,FALSE,"F-6";#N/A,#N/A,FALSE,"Matrix"}</definedName>
    <definedName name="_j1" hidden="1">{#N/A,#N/A,FALSE,"E-1";#N/A,#N/A,FALSE,"E-2";#N/A,#N/A,FALSE,"F-1";#N/A,#N/A,FALSE,"F-2";#N/A,#N/A,FALSE,"F-3";#N/A,#N/A,FALSE,"F-4";#N/A,#N/A,FALSE,"F-5";#N/A,#N/A,FALSE,"F-6";#N/A,#N/A,FALSE,"Matrix"}</definedName>
    <definedName name="_jy5" localSheetId="3" hidden="1">{#N/A,#N/A,FALSE,"masez (10)";#N/A,#N/A,FALSE,"masez (7)";#N/A,#N/A,FALSE,"masez (6)";#N/A,#N/A,FALSE,"masez (5)";#N/A,#N/A,FALSE,"masez (4)";#N/A,#N/A,FALSE,"masez (3)";#N/A,#N/A,FALSE,"masez (2)";#N/A,#N/A,FALSE,"GME";#N/A,#N/A,FALSE,"masez"}</definedName>
    <definedName name="_jy5" hidden="1">{#N/A,#N/A,FALSE,"masez (10)";#N/A,#N/A,FALSE,"masez (7)";#N/A,#N/A,FALSE,"masez (6)";#N/A,#N/A,FALSE,"masez (5)";#N/A,#N/A,FALSE,"masez (4)";#N/A,#N/A,FALSE,"masez (3)";#N/A,#N/A,FALSE,"masez (2)";#N/A,#N/A,FALSE,"GME";#N/A,#N/A,FALSE,"masez"}</definedName>
    <definedName name="_jy5_1" localSheetId="3" hidden="1">{#N/A,#N/A,FALSE,"masez (10)";#N/A,#N/A,FALSE,"masez (7)";#N/A,#N/A,FALSE,"masez (6)";#N/A,#N/A,FALSE,"masez (5)";#N/A,#N/A,FALSE,"masez (4)";#N/A,#N/A,FALSE,"masez (3)";#N/A,#N/A,FALSE,"masez (2)";#N/A,#N/A,FALSE,"GME";#N/A,#N/A,FALSE,"masez"}</definedName>
    <definedName name="_jy5_1" hidden="1">{#N/A,#N/A,FALSE,"masez (10)";#N/A,#N/A,FALSE,"masez (7)";#N/A,#N/A,FALSE,"masez (6)";#N/A,#N/A,FALSE,"masez (5)";#N/A,#N/A,FALSE,"masez (4)";#N/A,#N/A,FALSE,"masez (3)";#N/A,#N/A,FALSE,"masez (2)";#N/A,#N/A,FALSE,"GME";#N/A,#N/A,FALSE,"masez"}</definedName>
    <definedName name="_Key1" localSheetId="3" hidden="1">#REF!</definedName>
    <definedName name="_Key1" hidden="1">#REF!</definedName>
    <definedName name="_Key2" localSheetId="3" hidden="1">#REF!</definedName>
    <definedName name="_Key2" hidden="1">#REF!</definedName>
    <definedName name="_key3" localSheetId="3" hidden="1">#REF!</definedName>
    <definedName name="_key3" hidden="1">#REF!</definedName>
    <definedName name="_kk1"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2" localSheetId="3" hidden="1">{"FlujoGastos",#N/A,FALSE,"Base";"FlujoGastos",#N/A,FALSE,"Buzón Tren";"FlujoGastos",#N/A,FALSE,"Buzón Camión";"FlujoGastos",#N/A,FALSE,"LHD Camión";"FlujoGastos",#N/A,FALSE,"Cámara Camión"}</definedName>
    <definedName name="_kk2" hidden="1">{"FlujoGastos",#N/A,FALSE,"Base";"FlujoGastos",#N/A,FALSE,"Buzón Tren";"FlujoGastos",#N/A,FALSE,"Buzón Camión";"FlujoGastos",#N/A,FALSE,"LHD Camión";"FlujoGastos",#N/A,FALSE,"Cámara Camión"}</definedName>
    <definedName name="_kk3"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4" localSheetId="3" hidden="1">{"desarrollo",#N/A,FALSE,"Cámara Camión";"resumen",#N/A,FALSE,"Cámara Camión";"eqprod",#N/A,FALSE,"Cámara Camión"}</definedName>
    <definedName name="_kk4" hidden="1">{"desarrollo",#N/A,FALSE,"Cámara Camión";"resumen",#N/A,FALSE,"Cámara Camión";"eqprod",#N/A,FALSE,"Cámara Camión"}</definedName>
    <definedName name="_Ley2">#REF!</definedName>
    <definedName name="_LL1" localSheetId="3">#REF!</definedName>
    <definedName name="_LL1">#REF!</definedName>
    <definedName name="_LL2" localSheetId="3">#REF!</definedName>
    <definedName name="_LL2">#REF!</definedName>
    <definedName name="_LL3" localSheetId="3">#REF!</definedName>
    <definedName name="_LL3">#REF!</definedName>
    <definedName name="_lot1" localSheetId="3" hidden="1">{#N/A,#N/A,FALSE,"Total_OC015";#N/A,#N/A,FALSE,"ADMIN";#N/A,#N/A,FALSE,"PROCES";#N/A,#N/A,FALSE,"mecan";#N/A,#N/A,FALSE,"civil";#N/A,#N/A,FALSE,"CAÑER";#N/A,#N/A,FALSE,"ELEC";#N/A,#N/A,FALSE,"INSTR"}</definedName>
    <definedName name="_lot1" hidden="1">{#N/A,#N/A,FALSE,"Total_OC015";#N/A,#N/A,FALSE,"ADMIN";#N/A,#N/A,FALSE,"PROCES";#N/A,#N/A,FALSE,"mecan";#N/A,#N/A,FALSE,"civil";#N/A,#N/A,FALSE,"CAÑER";#N/A,#N/A,FALSE,"ELEC";#N/A,#N/A,FALSE,"INSTR"}</definedName>
    <definedName name="_LP1">#REF!</definedName>
    <definedName name="_M2" localSheetId="3" hidden="1">{#N/A,#N/A,FALSE,"TEC-01";#N/A,#N/A,FALSE,"TEC - 02";#N/A,#N/A,FALSE,"TEC - 03";#N/A,#N/A,FALSE,"TEC - 04";#N/A,#N/A,FALSE,"TEC-07";#N/A,#N/A,FALSE,"TEC-08";#N/A,#N/A,FALSE,"TEC - 09A";#N/A,#N/A,FALSE,"TEC - 09B";#N/A,#N/A,FALSE,"TEC - 09C";#N/A,#N/A,FALSE,"TEC - 10";#N/A,#N/A,FALSE,"TEC-11"}</definedName>
    <definedName name="_M2" hidden="1">{#N/A,#N/A,FALSE,"TEC-01";#N/A,#N/A,FALSE,"TEC - 02";#N/A,#N/A,FALSE,"TEC - 03";#N/A,#N/A,FALSE,"TEC - 04";#N/A,#N/A,FALSE,"TEC-07";#N/A,#N/A,FALSE,"TEC-08";#N/A,#N/A,FALSE,"TEC - 09A";#N/A,#N/A,FALSE,"TEC - 09B";#N/A,#N/A,FALSE,"TEC - 09C";#N/A,#N/A,FALSE,"TEC - 10";#N/A,#N/A,FALSE,"TEC-11"}</definedName>
    <definedName name="_MatInverse_In" hidden="1">'[32]07'!#REF!</definedName>
    <definedName name="_MBB108" localSheetId="3">#REF!</definedName>
    <definedName name="_MBB108">#REF!</definedName>
    <definedName name="_MBB1214" localSheetId="3">#REF!</definedName>
    <definedName name="_MBB1214">#REF!</definedName>
    <definedName name="_MBB1616" localSheetId="3">#REF!</definedName>
    <definedName name="_MBB1616">#REF!</definedName>
    <definedName name="_MBB2018" localSheetId="3">#REF!</definedName>
    <definedName name="_MBB2018">#REF!</definedName>
    <definedName name="_MCC2" localSheetId="3">#REF!</definedName>
    <definedName name="_MCC2">#REF!</definedName>
    <definedName name="_MCC3" localSheetId="3">#REF!</definedName>
    <definedName name="_MCC3">#REF!</definedName>
    <definedName name="_MES05">'[33]FINANCIERO R-P 05'!$O$5:$U$5</definedName>
    <definedName name="_MES5">'[33]INCURRIDOS  R-P 05'!$O$5:$U$5</definedName>
    <definedName name="_mm2" localSheetId="3" hidden="1">{#N/A,#N/A,FALSE,"summary";#N/A,#N/A,FALSE,"SumGraph"}</definedName>
    <definedName name="_mm2" hidden="1">{#N/A,#N/A,FALSE,"summary";#N/A,#N/A,FALSE,"SumGraph"}</definedName>
    <definedName name="_MTE10">#REF!</definedName>
    <definedName name="_MTE5" localSheetId="3">#REF!</definedName>
    <definedName name="_MTE5">#REF!</definedName>
    <definedName name="_om2">[3]Datos!$E$8</definedName>
    <definedName name="_om3">[3]Datos!$E$9</definedName>
    <definedName name="_om9">[3]Datos!$E$16</definedName>
    <definedName name="_Order1" hidden="1">255</definedName>
    <definedName name="_Order2" hidden="1">255</definedName>
    <definedName name="_PA1">#REF!</definedName>
    <definedName name="_PA10" localSheetId="3">#REF!</definedName>
    <definedName name="_PA10">#REF!</definedName>
    <definedName name="_PA11" localSheetId="3">#REF!</definedName>
    <definedName name="_PA11">#REF!</definedName>
    <definedName name="_PA12" localSheetId="3">#REF!</definedName>
    <definedName name="_PA12">#REF!</definedName>
    <definedName name="_PA13" localSheetId="3">#REF!</definedName>
    <definedName name="_PA13">#REF!</definedName>
    <definedName name="_PA14" localSheetId="3">#REF!</definedName>
    <definedName name="_PA14">#REF!</definedName>
    <definedName name="_PA15" localSheetId="3">#REF!</definedName>
    <definedName name="_PA15">#REF!</definedName>
    <definedName name="_PA16" localSheetId="3">#REF!</definedName>
    <definedName name="_PA16">#REF!</definedName>
    <definedName name="_PA17" localSheetId="3">#REF!</definedName>
    <definedName name="_PA17">#REF!</definedName>
    <definedName name="_PA18" localSheetId="3">#REF!</definedName>
    <definedName name="_PA18">#REF!</definedName>
    <definedName name="_PA19" localSheetId="3">#REF!</definedName>
    <definedName name="_PA19">#REF!</definedName>
    <definedName name="_PA2" localSheetId="3">#REF!</definedName>
    <definedName name="_PA2">#REF!</definedName>
    <definedName name="_PA3" localSheetId="3">#REF!</definedName>
    <definedName name="_PA3">#REF!</definedName>
    <definedName name="_PA4" localSheetId="3">#REF!</definedName>
    <definedName name="_PA4">#REF!</definedName>
    <definedName name="_PA5" localSheetId="3">#REF!</definedName>
    <definedName name="_PA5">#REF!</definedName>
    <definedName name="_PA6" localSheetId="3">#REF!</definedName>
    <definedName name="_PA6">#REF!</definedName>
    <definedName name="_PA7" localSheetId="3">#REF!</definedName>
    <definedName name="_PA7">#REF!</definedName>
    <definedName name="_PA8" localSheetId="3">#REF!</definedName>
    <definedName name="_PA8">#REF!</definedName>
    <definedName name="_PA9" localSheetId="3">#REF!</definedName>
    <definedName name="_PA9">#REF!</definedName>
    <definedName name="_PAG1">#N/A</definedName>
    <definedName name="_PAG2">#N/A</definedName>
    <definedName name="_PAG3">#N/A</definedName>
    <definedName name="_PAG4">#N/A</definedName>
    <definedName name="_Parse_In" localSheetId="3" hidden="1">#REF!</definedName>
    <definedName name="_Parse_In" hidden="1">#REF!</definedName>
    <definedName name="_Parse_Out" localSheetId="3" hidden="1">#REF!</definedName>
    <definedName name="_Parse_Out" hidden="1">#REF!</definedName>
    <definedName name="_pc95" localSheetId="3">#REF!</definedName>
    <definedName name="_pc95">#REF!</definedName>
    <definedName name="_pc96" localSheetId="3">#REF!</definedName>
    <definedName name="_pc96">#REF!</definedName>
    <definedName name="_PIC1" localSheetId="3">#REF!</definedName>
    <definedName name="_PIC1">#REF!</definedName>
    <definedName name="_PIC2" localSheetId="3">#REF!</definedName>
    <definedName name="_PIC2">#REF!</definedName>
    <definedName name="_PIC3" localSheetId="3">#REF!</definedName>
    <definedName name="_PIC3">#REF!</definedName>
    <definedName name="_PIC4" localSheetId="3">#REF!</definedName>
    <definedName name="_PIC4">#REF!</definedName>
    <definedName name="_plc1">[34]INSTR!$A$5:$M$208</definedName>
    <definedName name="_pp1" localSheetId="3" hidden="1">{#N/A,#N/A,FALSE,"Costos_Elem_Hid";#N/A,#N/A,FALSE,"Costos_Elem_Hid";#N/A,#N/A,FALSE,"Costos_Elem_Hid"}</definedName>
    <definedName name="_pp1" hidden="1">{#N/A,#N/A,FALSE,"Costos_Elem_Hid";#N/A,#N/A,FALSE,"Costos_Elem_Hid";#N/A,#N/A,FALSE,"Costos_Elem_Hid"}</definedName>
    <definedName name="_pta1">#REF!</definedName>
    <definedName name="_pta2" localSheetId="3">#REF!</definedName>
    <definedName name="_pta2">#REF!</definedName>
    <definedName name="_r" localSheetId="3" hidden="1">{#N/A,#N/A,FALSE,"masez (10)";#N/A,#N/A,FALSE,"masez (7)";#N/A,#N/A,FALSE,"masez (6)";#N/A,#N/A,FALSE,"masez (5)";#N/A,#N/A,FALSE,"masez (4)";#N/A,#N/A,FALSE,"masez (3)";#N/A,#N/A,FALSE,"masez (2)";#N/A,#N/A,FALSE,"GME";#N/A,#N/A,FALSE,"masez"}</definedName>
    <definedName name="_r" hidden="1">{#N/A,#N/A,FALSE,"masez (10)";#N/A,#N/A,FALSE,"masez (7)";#N/A,#N/A,FALSE,"masez (6)";#N/A,#N/A,FALSE,"masez (5)";#N/A,#N/A,FALSE,"masez (4)";#N/A,#N/A,FALSE,"masez (3)";#N/A,#N/A,FALSE,"masez (2)";#N/A,#N/A,FALSE,"GME";#N/A,#N/A,FALSE,"masez"}</definedName>
    <definedName name="_re96" hidden="1">[35]A!#REF!</definedName>
    <definedName name="_REC1" localSheetId="3">#REF!</definedName>
    <definedName name="_REC1">#REF!</definedName>
    <definedName name="_Ref66776521" localSheetId="3">#REF!</definedName>
    <definedName name="_Ref66776521">#REF!</definedName>
    <definedName name="_Ref66776642" localSheetId="3">#REF!</definedName>
    <definedName name="_Ref66776642">#REF!</definedName>
    <definedName name="_Ref66776679" localSheetId="3">#REF!</definedName>
    <definedName name="_Ref66776679">#REF!</definedName>
    <definedName name="_Regression_Int">1</definedName>
    <definedName name="_Regression_Out" localSheetId="3" hidden="1">#REF!</definedName>
    <definedName name="_Regression_Out" hidden="1">#REF!</definedName>
    <definedName name="_Regression_X" localSheetId="3" hidden="1">#REF!</definedName>
    <definedName name="_Regression_X" hidden="1">#REF!</definedName>
    <definedName name="_Regression_Y" localSheetId="3" hidden="1">#REF!</definedName>
    <definedName name="_Regression_Y" hidden="1">#REF!</definedName>
    <definedName name="_res1">'[6]Resumen Ejec'!$B$2:$G$66</definedName>
    <definedName name="_res2">'[6]Resumen Ejec'!$B$70:$G$125</definedName>
    <definedName name="_res3">'[6]Resumen Ejec'!$B$142:$E$189</definedName>
    <definedName name="_res4">'[6]Resumen Ejec'!$B$198:$D$261</definedName>
    <definedName name="_REV1" localSheetId="3" hidden="1">{"Graf_Carga Trab",#N/A,FALSE,"Grafi_Carga Trab";"Graf_Venta Flujo",#N/A,FALSE,"Grafi_Carga Trab"}</definedName>
    <definedName name="_REV1" hidden="1">{"Graf_Carga Trab",#N/A,FALSE,"Grafi_Carga Trab";"Graf_Venta Flujo",#N/A,FALSE,"Grafi_Carga Trab"}</definedName>
    <definedName name="_REV1_1" localSheetId="3" hidden="1">{"Graf_Carga Trab",#N/A,FALSE,"Grafi_Carga Trab";"Graf_Venta Flujo",#N/A,FALSE,"Grafi_Carga Trab"}</definedName>
    <definedName name="_REV1_1" hidden="1">{"Graf_Carga Trab",#N/A,FALSE,"Grafi_Carga Trab";"Graf_Venta Flujo",#N/A,FALSE,"Grafi_Carga Trab"}</definedName>
    <definedName name="_REV11" localSheetId="3" hidden="1">{"Graf_Carga Trab",#N/A,FALSE,"Grafi_Carga Trab";"Graf_Venta Flujo",#N/A,FALSE,"Grafi_Carga Trab"}</definedName>
    <definedName name="_REV11" hidden="1">{"Graf_Carga Trab",#N/A,FALSE,"Grafi_Carga Trab";"Graf_Venta Flujo",#N/A,FALSE,"Grafi_Carga Trab"}</definedName>
    <definedName name="_REV11_1" localSheetId="3" hidden="1">{"Graf_Carga Trab",#N/A,FALSE,"Grafi_Carga Trab";"Graf_Venta Flujo",#N/A,FALSE,"Grafi_Carga Trab"}</definedName>
    <definedName name="_REV11_1" hidden="1">{"Graf_Carga Trab",#N/A,FALSE,"Grafi_Carga Trab";"Graf_Venta Flujo",#N/A,FALSE,"Grafi_Carga Trab"}</definedName>
    <definedName name="_RPT1">#REF!</definedName>
    <definedName name="_S" hidden="1">#N/A</definedName>
    <definedName name="_SET1" localSheetId="3">#REF!</definedName>
    <definedName name="_SET1">#REF!</definedName>
    <definedName name="_SET11" localSheetId="3">#REF!</definedName>
    <definedName name="_SET11">#REF!</definedName>
    <definedName name="_SET2" localSheetId="3">#REF!</definedName>
    <definedName name="_SET2">#REF!</definedName>
    <definedName name="_SET22" localSheetId="3">#REF!</definedName>
    <definedName name="_SET22">#REF!</definedName>
    <definedName name="_SET3" localSheetId="3">#REF!</definedName>
    <definedName name="_SET3">#REF!</definedName>
    <definedName name="_SET33" localSheetId="3">#REF!</definedName>
    <definedName name="_SET33">#REF!</definedName>
    <definedName name="_SET4" localSheetId="3">#REF!</definedName>
    <definedName name="_SET4">#REF!</definedName>
    <definedName name="_SET44" localSheetId="3">#REF!</definedName>
    <definedName name="_SET44">#REF!</definedName>
    <definedName name="_SET5" localSheetId="3">#REF!</definedName>
    <definedName name="_SET5">#REF!</definedName>
    <definedName name="_Sort" localSheetId="3" hidden="1">#REF!</definedName>
    <definedName name="_Sort" hidden="1">#REF!</definedName>
    <definedName name="_sort2" localSheetId="3" hidden="1">#REF!</definedName>
    <definedName name="_sort2" hidden="1">#REF!</definedName>
    <definedName name="_SS" hidden="1">#N/A</definedName>
    <definedName name="_Table1_In1" localSheetId="3" hidden="1">#REF!</definedName>
    <definedName name="_Table1_In1" hidden="1">#REF!</definedName>
    <definedName name="_Table1_Out" localSheetId="3" hidden="1">#REF!</definedName>
    <definedName name="_Table1_Out" hidden="1">#REF!</definedName>
    <definedName name="_Table2_In1" localSheetId="3" hidden="1">#REF!</definedName>
    <definedName name="_Table2_In1" hidden="1">#REF!</definedName>
    <definedName name="_Table2_In2" localSheetId="3" hidden="1">#REF!</definedName>
    <definedName name="_Table2_In2" hidden="1">#REF!</definedName>
    <definedName name="_Table2_Out" localSheetId="3" hidden="1">#REF!</definedName>
    <definedName name="_Table2_Out" hidden="1">#REF!</definedName>
    <definedName name="_Table3_In3" localSheetId="3" hidden="1">#REF!</definedName>
    <definedName name="_Table3_In3" hidden="1">#REF!</definedName>
    <definedName name="_TEC07" localSheetId="3" hidden="1">{#N/A,#N/A,FALSE,"TEC-01";#N/A,#N/A,FALSE,"TEC - 02";#N/A,#N/A,FALSE,"TEC - 03";#N/A,#N/A,FALSE,"TEC - 04";#N/A,#N/A,FALSE,"TEC-07";#N/A,#N/A,FALSE,"TEC-08";#N/A,#N/A,FALSE,"TEC - 09A";#N/A,#N/A,FALSE,"TEC - 09B";#N/A,#N/A,FALSE,"TEC - 09C";#N/A,#N/A,FALSE,"TEC - 10";#N/A,#N/A,FALSE,"TEC-11"}</definedName>
    <definedName name="_TEC07" hidden="1">{#N/A,#N/A,FALSE,"TEC-01";#N/A,#N/A,FALSE,"TEC - 02";#N/A,#N/A,FALSE,"TEC - 03";#N/A,#N/A,FALSE,"TEC - 04";#N/A,#N/A,FALSE,"TEC-07";#N/A,#N/A,FALSE,"TEC-08";#N/A,#N/A,FALSE,"TEC - 09A";#N/A,#N/A,FALSE,"TEC - 09B";#N/A,#N/A,FALSE,"TEC - 09C";#N/A,#N/A,FALSE,"TEC - 10";#N/A,#N/A,FALSE,"TEC-11"}</definedName>
    <definedName name="_TF1">#REF!</definedName>
    <definedName name="_TF2" localSheetId="3">#REF!</definedName>
    <definedName name="_TF2">#REF!</definedName>
    <definedName name="_TF3" localSheetId="3">#REF!</definedName>
    <definedName name="_TF3">#REF!</definedName>
    <definedName name="_TT1" localSheetId="3">#REF!</definedName>
    <definedName name="_TT1">#REF!</definedName>
    <definedName name="_TT2" localSheetId="3">#REF!</definedName>
    <definedName name="_TT2">#REF!</definedName>
    <definedName name="_TT3" localSheetId="3">#REF!</definedName>
    <definedName name="_TT3">#REF!</definedName>
    <definedName name="_tyl2" localSheetId="3" hidden="1">{#N/A,#N/A,FALSE,"masez (10)";#N/A,#N/A,FALSE,"masez (7)";#N/A,#N/A,FALSE,"masez (6)";#N/A,#N/A,FALSE,"masez (5)";#N/A,#N/A,FALSE,"masez (4)";#N/A,#N/A,FALSE,"masez (3)";#N/A,#N/A,FALSE,"masez (2)";#N/A,#N/A,FALSE,"GME";#N/A,#N/A,FALSE,"masez"}</definedName>
    <definedName name="_tyl2" hidden="1">{#N/A,#N/A,FALSE,"masez (10)";#N/A,#N/A,FALSE,"masez (7)";#N/A,#N/A,FALSE,"masez (6)";#N/A,#N/A,FALSE,"masez (5)";#N/A,#N/A,FALSE,"masez (4)";#N/A,#N/A,FALSE,"masez (3)";#N/A,#N/A,FALSE,"masez (2)";#N/A,#N/A,FALSE,"GME";#N/A,#N/A,FALSE,"masez"}</definedName>
    <definedName name="_tyl2_1" localSheetId="3" hidden="1">{#N/A,#N/A,FALSE,"masez (10)";#N/A,#N/A,FALSE,"masez (7)";#N/A,#N/A,FALSE,"masez (6)";#N/A,#N/A,FALSE,"masez (5)";#N/A,#N/A,FALSE,"masez (4)";#N/A,#N/A,FALSE,"masez (3)";#N/A,#N/A,FALSE,"masez (2)";#N/A,#N/A,FALSE,"GME";#N/A,#N/A,FALSE,"masez"}</definedName>
    <definedName name="_tyl2_1" hidden="1">{#N/A,#N/A,FALSE,"masez (10)";#N/A,#N/A,FALSE,"masez (7)";#N/A,#N/A,FALSE,"masez (6)";#N/A,#N/A,FALSE,"masez (5)";#N/A,#N/A,FALSE,"masez (4)";#N/A,#N/A,FALSE,"masez (3)";#N/A,#N/A,FALSE,"masez (2)";#N/A,#N/A,FALSE,"GME";#N/A,#N/A,FALSE,"masez"}</definedName>
    <definedName name="_us96">#REF!</definedName>
    <definedName name="_wq12" localSheetId="3" hidden="1">{#N/A,#N/A,FALSE,"Total_OC015";#N/A,#N/A,FALSE,"ADMIN";#N/A,#N/A,FALSE,"PROCES";#N/A,#N/A,FALSE,"mecan";#N/A,#N/A,FALSE,"civil";#N/A,#N/A,FALSE,"CAÑER";#N/A,#N/A,FALSE,"ELEC";#N/A,#N/A,FALSE,"INSTR"}</definedName>
    <definedName name="_wq12" hidden="1">{#N/A,#N/A,FALSE,"Total_OC015";#N/A,#N/A,FALSE,"ADMIN";#N/A,#N/A,FALSE,"PROCES";#N/A,#N/A,FALSE,"mecan";#N/A,#N/A,FALSE,"civil";#N/A,#N/A,FALSE,"CAÑER";#N/A,#N/A,FALSE,"ELEC";#N/A,#N/A,FALSE,"INSTR"}</definedName>
    <definedName name="_wrn1" localSheetId="3" hidden="1">{#N/A,#N/A,TRUE,"Est. de Fact.";#N/A,#N/A,TRUE,"Capitulo 19";#N/A,#N/A,TRUE,"Proyecto P855"}</definedName>
    <definedName name="_wrn1" hidden="1">{#N/A,#N/A,TRUE,"Est. de Fact.";#N/A,#N/A,TRUE,"Capitulo 19";#N/A,#N/A,TRUE,"Proyecto P855"}</definedName>
    <definedName name="_wrn1_1" localSheetId="3" hidden="1">{#N/A,#N/A,TRUE,"Est. de Fact.";#N/A,#N/A,TRUE,"Capitulo 19";#N/A,#N/A,TRUE,"Proyecto P855"}</definedName>
    <definedName name="_wrn1_1" hidden="1">{#N/A,#N/A,TRUE,"Est. de Fact.";#N/A,#N/A,TRUE,"Capitulo 19";#N/A,#N/A,TRUE,"Proyecto P855"}</definedName>
    <definedName name="_wrn2" localSheetId="3" hidden="1">{#N/A,#N/A,TRUE,"Est. de Fact.";#N/A,#N/A,TRUE,"Capitulo 19";#N/A,#N/A,TRUE,"Proyecto P855"}</definedName>
    <definedName name="_wrn2" hidden="1">{#N/A,#N/A,TRUE,"Est. de Fact.";#N/A,#N/A,TRUE,"Capitulo 19";#N/A,#N/A,TRUE,"Proyecto P855"}</definedName>
    <definedName name="_wrn3" localSheetId="3" hidden="1">{#N/A,#N/A,FALSE,"Total_OC015";#N/A,#N/A,FALSE,"ADMIN";#N/A,#N/A,FALSE,"PROCES";#N/A,#N/A,FALSE,"mecan";#N/A,#N/A,FALSE,"civil";#N/A,#N/A,FALSE,"CAÑER";#N/A,#N/A,FALSE,"ELEC";#N/A,#N/A,FALSE,"INSTR"}</definedName>
    <definedName name="_wrn3" hidden="1">{#N/A,#N/A,FALSE,"Total_OC015";#N/A,#N/A,FALSE,"ADMIN";#N/A,#N/A,FALSE,"PROCES";#N/A,#N/A,FALSE,"mecan";#N/A,#N/A,FALSE,"civil";#N/A,#N/A,FALSE,"CAÑER";#N/A,#N/A,FALSE,"ELEC";#N/A,#N/A,FALSE,"INSTR"}</definedName>
    <definedName name="_wrn5" localSheetId="3" hidden="1">{#N/A,#N/A,FALSE,"minas";#N/A,#N/A,FALSE,"Total_OC015";#N/A,#N/A,FALSE,"ADMIN";#N/A,#N/A,FALSE,"PROCES";#N/A,#N/A,FALSE,"civil";#N/A,#N/A,FALSE,"CAÑER";#N/A,#N/A,FALSE,"ELEC";#N/A,#N/A,FALSE,"INSTR";#N/A,#N/A,FALSE,"PDS";#N/A,#N/A,FALSE,"mecan"}</definedName>
    <definedName name="_wrn5" hidden="1">{#N/A,#N/A,FALSE,"minas";#N/A,#N/A,FALSE,"Total_OC015";#N/A,#N/A,FALSE,"ADMIN";#N/A,#N/A,FALSE,"PROCES";#N/A,#N/A,FALSE,"civil";#N/A,#N/A,FALSE,"CAÑER";#N/A,#N/A,FALSE,"ELEC";#N/A,#N/A,FALSE,"INSTR";#N/A,#N/A,FALSE,"PDS";#N/A,#N/A,FALSE,"mecan"}</definedName>
    <definedName name="_wrn6" localSheetId="3" hidden="1">{#N/A,#N/A,FALSE,"minas";#N/A,#N/A,FALSE,"Total_OC015";#N/A,#N/A,FALSE,"ADMIN";#N/A,#N/A,FALSE,"PROCES";#N/A,#N/A,FALSE,"civil";#N/A,#N/A,FALSE,"CAÑER";#N/A,#N/A,FALSE,"ELEC";#N/A,#N/A,FALSE,"INSTR";#N/A,#N/A,FALSE,"PDS";#N/A,#N/A,FALSE,"mecan"}</definedName>
    <definedName name="_wrn6" hidden="1">{#N/A,#N/A,FALSE,"minas";#N/A,#N/A,FALSE,"Total_OC015";#N/A,#N/A,FALSE,"ADMIN";#N/A,#N/A,FALSE,"PROCES";#N/A,#N/A,FALSE,"civil";#N/A,#N/A,FALSE,"CAÑER";#N/A,#N/A,FALSE,"ELEC";#N/A,#N/A,FALSE,"INSTR";#N/A,#N/A,FALSE,"PDS";#N/A,#N/A,FALSE,"mecan"}</definedName>
    <definedName name="_X2" localSheetId="3" hidden="1">{#N/A,#N/A,FALSE,"TEC-01";#N/A,#N/A,FALSE,"TEC - 02";#N/A,#N/A,FALSE,"TEC - 03";#N/A,#N/A,FALSE,"TEC - 04";#N/A,#N/A,FALSE,"TEC-07";#N/A,#N/A,FALSE,"TEC-08";#N/A,#N/A,FALSE,"TEC - 09A";#N/A,#N/A,FALSE,"TEC - 09B";#N/A,#N/A,FALSE,"TEC - 09C";#N/A,#N/A,FALSE,"TEC - 10";#N/A,#N/A,FALSE,"TEC-11"}</definedName>
    <definedName name="_X2" hidden="1">{#N/A,#N/A,FALSE,"TEC-01";#N/A,#N/A,FALSE,"TEC - 02";#N/A,#N/A,FALSE,"TEC - 03";#N/A,#N/A,FALSE,"TEC - 04";#N/A,#N/A,FALSE,"TEC-07";#N/A,#N/A,FALSE,"TEC-08";#N/A,#N/A,FALSE,"TEC - 09A";#N/A,#N/A,FALSE,"TEC - 09B";#N/A,#N/A,FALSE,"TEC - 09C";#N/A,#N/A,FALSE,"TEC - 10";#N/A,#N/A,FALSE,"TEC-11"}</definedName>
    <definedName name="_zx2" localSheetId="3" hidden="1">{#N/A,#N/A,FALSE,"masez (10)";#N/A,#N/A,FALSE,"masez (7)";#N/A,#N/A,FALSE,"masez (6)";#N/A,#N/A,FALSE,"masez (5)";#N/A,#N/A,FALSE,"masez (4)";#N/A,#N/A,FALSE,"masez (3)";#N/A,#N/A,FALSE,"masez (2)";#N/A,#N/A,FALSE,"GME";#N/A,#N/A,FALSE,"masez"}</definedName>
    <definedName name="_zx2" hidden="1">{#N/A,#N/A,FALSE,"masez (10)";#N/A,#N/A,FALSE,"masez (7)";#N/A,#N/A,FALSE,"masez (6)";#N/A,#N/A,FALSE,"masez (5)";#N/A,#N/A,FALSE,"masez (4)";#N/A,#N/A,FALSE,"masez (3)";#N/A,#N/A,FALSE,"masez (2)";#N/A,#N/A,FALSE,"GME";#N/A,#N/A,FALSE,"masez"}</definedName>
    <definedName name="_zx2_1" localSheetId="3" hidden="1">{#N/A,#N/A,FALSE,"masez (10)";#N/A,#N/A,FALSE,"masez (7)";#N/A,#N/A,FALSE,"masez (6)";#N/A,#N/A,FALSE,"masez (5)";#N/A,#N/A,FALSE,"masez (4)";#N/A,#N/A,FALSE,"masez (3)";#N/A,#N/A,FALSE,"masez (2)";#N/A,#N/A,FALSE,"GME";#N/A,#N/A,FALSE,"masez"}</definedName>
    <definedName name="_zx2_1" hidden="1">{#N/A,#N/A,FALSE,"masez (10)";#N/A,#N/A,FALSE,"masez (7)";#N/A,#N/A,FALSE,"masez (6)";#N/A,#N/A,FALSE,"masez (5)";#N/A,#N/A,FALSE,"masez (4)";#N/A,#N/A,FALSE,"masez (3)";#N/A,#N/A,FALSE,"masez (2)";#N/A,#N/A,FALSE,"GME";#N/A,#N/A,FALSE,"masez"}</definedName>
    <definedName name="_zx3" localSheetId="3" hidden="1">{#N/A,#N/A,FALSE,"masez (10)";#N/A,#N/A,FALSE,"masez (7)";#N/A,#N/A,FALSE,"masez (6)";#N/A,#N/A,FALSE,"masez (5)";#N/A,#N/A,FALSE,"masez (4)";#N/A,#N/A,FALSE,"masez (3)";#N/A,#N/A,FALSE,"masez (2)";#N/A,#N/A,FALSE,"GME";#N/A,#N/A,FALSE,"masez"}</definedName>
    <definedName name="_zx3" hidden="1">{#N/A,#N/A,FALSE,"masez (10)";#N/A,#N/A,FALSE,"masez (7)";#N/A,#N/A,FALSE,"masez (6)";#N/A,#N/A,FALSE,"masez (5)";#N/A,#N/A,FALSE,"masez (4)";#N/A,#N/A,FALSE,"masez (3)";#N/A,#N/A,FALSE,"masez (2)";#N/A,#N/A,FALSE,"GME";#N/A,#N/A,FALSE,"masez"}</definedName>
    <definedName name="_zx3_1" localSheetId="3" hidden="1">{#N/A,#N/A,FALSE,"masez (10)";#N/A,#N/A,FALSE,"masez (7)";#N/A,#N/A,FALSE,"masez (6)";#N/A,#N/A,FALSE,"masez (5)";#N/A,#N/A,FALSE,"masez (4)";#N/A,#N/A,FALSE,"masez (3)";#N/A,#N/A,FALSE,"masez (2)";#N/A,#N/A,FALSE,"GME";#N/A,#N/A,FALSE,"masez"}</definedName>
    <definedName name="_zx3_1" hidden="1">{#N/A,#N/A,FALSE,"masez (10)";#N/A,#N/A,FALSE,"masez (7)";#N/A,#N/A,FALSE,"masez (6)";#N/A,#N/A,FALSE,"masez (5)";#N/A,#N/A,FALSE,"masez (4)";#N/A,#N/A,FALSE,"masez (3)";#N/A,#N/A,FALSE,"masez (2)";#N/A,#N/A,FALSE,"GME";#N/A,#N/A,FALSE,"masez"}</definedName>
    <definedName name="A" localSheetId="3" hidden="1">{"DETALLE_1996",#N/A,FALSE,"flujo";"DETALLE_1997",#N/A,FALSE,"flujo";"GASTOS_INCURRIDOS_1996",#N/A,FALSE,"flujo";"GASTOS_PROGRAMADOS_PARA_1997",#N/A,FALSE,"flujo";#N/A,#N/A,FALSE,"comparat";#N/A,#N/A,FALSE,"costos";#N/A,#N/A,FALSE,"proyctrol"}</definedName>
    <definedName name="A" hidden="1">{"DETALLE_1996",#N/A,FALSE,"flujo";"DETALLE_1997",#N/A,FALSE,"flujo";"GASTOS_INCURRIDOS_1996",#N/A,FALSE,"flujo";"GASTOS_PROGRAMADOS_PARA_1997",#N/A,FALSE,"flujo";#N/A,#N/A,FALSE,"comparat";#N/A,#N/A,FALSE,"costos";#N/A,#N/A,FALSE,"proyctrol"}</definedName>
    <definedName name="a_1">"#REF!"</definedName>
    <definedName name="a_3">"#REF!"</definedName>
    <definedName name="A_IMPRESIÓN_IM">#REF!</definedName>
    <definedName name="A02M310" localSheetId="3" hidden="1">{"DETALLE_1996",#N/A,FALSE,"flujo";"DETALLE_1997",#N/A,FALSE,"flujo";"GASTOS_INCURRIDOS_1996",#N/A,FALSE,"flujo";"GASTOS_PROGRAMADOS_PARA_1997",#N/A,FALSE,"flujo";#N/A,#N/A,FALSE,"comparat";#N/A,#N/A,FALSE,"costos";#N/A,#N/A,FALSE,"proyctrol"}</definedName>
    <definedName name="A02M310" hidden="1">{"DETALLE_1996",#N/A,FALSE,"flujo";"DETALLE_1997",#N/A,FALSE,"flujo";"GASTOS_INCURRIDOS_1996",#N/A,FALSE,"flujo";"GASTOS_PROGRAMADOS_PARA_1997",#N/A,FALSE,"flujo";#N/A,#N/A,FALSE,"comparat";#N/A,#N/A,FALSE,"costos";#N/A,#N/A,FALSE,"proyctrol"}</definedName>
    <definedName name="A02M311" localSheetId="3" hidden="1">{"DETALLE_1996",#N/A,FALSE,"flujo";"DETALLE_1997",#N/A,FALSE,"flujo";"GASTOS_INCURRIDOS_1996",#N/A,FALSE,"flujo";"GASTOS_PROGRAMADOS_PARA_1997",#N/A,FALSE,"flujo";#N/A,#N/A,FALSE,"comparat";#N/A,#N/A,FALSE,"costos";#N/A,#N/A,FALSE,"proyctrol"}</definedName>
    <definedName name="A02M311" hidden="1">{"DETALLE_1996",#N/A,FALSE,"flujo";"DETALLE_1997",#N/A,FALSE,"flujo";"GASTOS_INCURRIDOS_1996",#N/A,FALSE,"flujo";"GASTOS_PROGRAMADOS_PARA_1997",#N/A,FALSE,"flujo";#N/A,#N/A,FALSE,"comparat";#N/A,#N/A,FALSE,"costos";#N/A,#N/A,FALSE,"proyctrol"}</definedName>
    <definedName name="A03M406" localSheetId="3" hidden="1">{#N/A,#N/A,FALSE,"Total_OC015";#N/A,#N/A,FALSE,"ADMIN";#N/A,#N/A,FALSE,"PROCES";#N/A,#N/A,FALSE,"mecan";#N/A,#N/A,FALSE,"civil";#N/A,#N/A,FALSE,"CAÑER";#N/A,#N/A,FALSE,"ELEC";#N/A,#N/A,FALSE,"INSTR"}</definedName>
    <definedName name="A03M406" hidden="1">{#N/A,#N/A,FALSE,"Total_OC015";#N/A,#N/A,FALSE,"ADMIN";#N/A,#N/A,FALSE,"PROCES";#N/A,#N/A,FALSE,"mecan";#N/A,#N/A,FALSE,"civil";#N/A,#N/A,FALSE,"CAÑER";#N/A,#N/A,FALSE,"ELEC";#N/A,#N/A,FALSE,"INSTR"}</definedName>
    <definedName name="A2_2" hidden="1">'[8]Attach 4-18'!#REF!</definedName>
    <definedName name="A2222222222" hidden="1">'[8]Attach 4-18'!#REF!</definedName>
    <definedName name="AA" localSheetId="3" hidden="1">{"CI+GG(BASE)",#N/A,FALSE,"CI+GG(BASE)";"GG",#N/A,FALSE,"CI+GG(BASE)";"CI",#N/A,FALSE,"CI+GG(BASE)"}</definedName>
    <definedName name="AA" hidden="1">{"CI+GG(BASE)",#N/A,FALSE,"CI+GG(BASE)";"GG",#N/A,FALSE,"CI+GG(BASE)";"CI",#N/A,FALSE,"CI+GG(BASE)"}</definedName>
    <definedName name="AA_1" localSheetId="3" hidden="1">{"MO(BASE)",#N/A,FALSE,"MO(BASE)";"MO(BASE)1",#N/A,FALSE,"MO(BASE)";"MO(BASE)2",#N/A,FALSE,"MO(BASE)"}</definedName>
    <definedName name="AA_1" hidden="1">{"MO(BASE)",#N/A,FALSE,"MO(BASE)";"MO(BASE)1",#N/A,FALSE,"MO(BASE)";"MO(BASE)2",#N/A,FALSE,"MO(BASE)"}</definedName>
    <definedName name="AA_2" localSheetId="3" hidden="1">{"MO(BASE)",#N/A,FALSE,"MO(BASE)";"MO(BASE)1",#N/A,FALSE,"MO(BASE)";"MO(BASE)2",#N/A,FALSE,"MO(BASE)"}</definedName>
    <definedName name="AA_2" hidden="1">{"MO(BASE)",#N/A,FALSE,"MO(BASE)";"MO(BASE)1",#N/A,FALSE,"MO(BASE)";"MO(BASE)2",#N/A,FALSE,"MO(BASE)"}</definedName>
    <definedName name="AA_3" localSheetId="3" hidden="1">{"MO(BASE)",#N/A,FALSE,"MO(BASE)";"MO(BASE)1",#N/A,FALSE,"MO(BASE)";"MO(BASE)2",#N/A,FALSE,"MO(BASE)"}</definedName>
    <definedName name="AA_3" hidden="1">{"MO(BASE)",#N/A,FALSE,"MO(BASE)";"MO(BASE)1",#N/A,FALSE,"MO(BASE)";"MO(BASE)2",#N/A,FALSE,"MO(BASE)"}</definedName>
    <definedName name="AA_4" localSheetId="3" hidden="1">{"MO(BASE)",#N/A,FALSE,"MO(BASE)";"MO(BASE)1",#N/A,FALSE,"MO(BASE)";"MO(BASE)2",#N/A,FALSE,"MO(BASE)"}</definedName>
    <definedName name="AA_4" hidden="1">{"MO(BASE)",#N/A,FALSE,"MO(BASE)";"MO(BASE)1",#N/A,FALSE,"MO(BASE)";"MO(BASE)2",#N/A,FALSE,"MO(BASE)"}</definedName>
    <definedName name="AA_5" localSheetId="3" hidden="1">{"MO(BASE)",#N/A,FALSE,"MO(BASE)";"MO(BASE)1",#N/A,FALSE,"MO(BASE)";"MO(BASE)2",#N/A,FALSE,"MO(BASE)"}</definedName>
    <definedName name="AA_5" hidden="1">{"MO(BASE)",#N/A,FALSE,"MO(BASE)";"MO(BASE)1",#N/A,FALSE,"MO(BASE)";"MO(BASE)2",#N/A,FALSE,"MO(BASE)"}</definedName>
    <definedName name="aa_tapa">[36]TAPA!$H$1:$Q$38</definedName>
    <definedName name="AAA" localSheetId="3" hidden="1">{"CI+GG(BASE)",#N/A,FALSE,"CI+GG(BASE)";"GG",#N/A,FALSE,"CI+GG(BASE)";"CI",#N/A,FALSE,"CI+GG(BASE)"}</definedName>
    <definedName name="AAA" hidden="1">{"CI+GG(BASE)",#N/A,FALSE,"CI+GG(BASE)";"GG",#N/A,FALSE,"CI+GG(BASE)";"CI",#N/A,FALSE,"CI+GG(BASE)"}</definedName>
    <definedName name="aaa_1" localSheetId="3" hidden="1">{#N/A,#N/A,FALSE,"masez (10)";#N/A,#N/A,FALSE,"masez (7)";#N/A,#N/A,FALSE,"masez (6)";#N/A,#N/A,FALSE,"masez (5)";#N/A,#N/A,FALSE,"masez (4)";#N/A,#N/A,FALSE,"masez (3)";#N/A,#N/A,FALSE,"masez (2)";#N/A,#N/A,FALSE,"GME";#N/A,#N/A,FALSE,"masez"}</definedName>
    <definedName name="aaa_1" hidden="1">{#N/A,#N/A,FALSE,"masez (10)";#N/A,#N/A,FALSE,"masez (7)";#N/A,#N/A,FALSE,"masez (6)";#N/A,#N/A,FALSE,"masez (5)";#N/A,#N/A,FALSE,"masez (4)";#N/A,#N/A,FALSE,"masez (3)";#N/A,#N/A,FALSE,"masez (2)";#N/A,#N/A,FALSE,"GME";#N/A,#N/A,FALSE,"masez"}</definedName>
    <definedName name="aaaa" localSheetId="3" hidden="1">{#N/A,#N/A,FALSE,"summary";#N/A,#N/A,FALSE,"SumGraph"}</definedName>
    <definedName name="aaaa" hidden="1">{#N/A,#N/A,FALSE,"summary";#N/A,#N/A,FALSE,"SumGraph"}</definedName>
    <definedName name="aaaa_1" localSheetId="3" hidden="1">{#N/A,#N/A,FALSE,"summary";#N/A,#N/A,FALSE,"SumGraph"}</definedName>
    <definedName name="aaaa_1" hidden="1">{#N/A,#N/A,FALSE,"summary";#N/A,#N/A,FALSE,"SumGraph"}</definedName>
    <definedName name="aaaaa" localSheetId="3" hidden="1">{"MO(BASE)",#N/A,FALSE,"MO(BASE)";"MO(BASE)1",#N/A,FALSE,"MO(BASE)";"MO(BASE)2",#N/A,FALSE,"MO(BASE)"}</definedName>
    <definedName name="aaaaa" hidden="1">{"MO(BASE)",#N/A,FALSE,"MO(BASE)";"MO(BASE)1",#N/A,FALSE,"MO(BASE)";"MO(BASE)2",#N/A,FALSE,"MO(BASE)"}</definedName>
    <definedName name="AAAAAA" localSheetId="3" hidden="1">{"DETALLE_1996",#N/A,FALSE,"flujo";"DETALLE_1997",#N/A,FALSE,"flujo";"GASTOS_INCURRIDOS_1996",#N/A,FALSE,"flujo";"GASTOS_PROGRAMADOS_PARA_1997",#N/A,FALSE,"flujo";#N/A,#N/A,FALSE,"comparat";#N/A,#N/A,FALSE,"costos";#N/A,#N/A,FALSE,"proyctrol"}</definedName>
    <definedName name="AAAAAA" hidden="1">{"DETALLE_1996",#N/A,FALSE,"flujo";"DETALLE_1997",#N/A,FALSE,"flujo";"GASTOS_INCURRIDOS_1996",#N/A,FALSE,"flujo";"GASTOS_PROGRAMADOS_PARA_1997",#N/A,FALSE,"flujo";#N/A,#N/A,FALSE,"comparat";#N/A,#N/A,FALSE,"costos";#N/A,#N/A,FALSE,"proyctrol"}</definedName>
    <definedName name="AAAAAA_1" localSheetId="3" hidden="1">{"DETALLE_1996",#N/A,FALSE,"flujo";"DETALLE_1997",#N/A,FALSE,"flujo";"GASTOS_INCURRIDOS_1996",#N/A,FALSE,"flujo";"GASTOS_PROGRAMADOS_PARA_1997",#N/A,FALSE,"flujo";#N/A,#N/A,FALSE,"comparat";#N/A,#N/A,FALSE,"costos";#N/A,#N/A,FALSE,"proyctrol"}</definedName>
    <definedName name="AAAAAA_1" hidden="1">{"DETALLE_1996",#N/A,FALSE,"flujo";"DETALLE_1997",#N/A,FALSE,"flujo";"GASTOS_INCURRIDOS_1996",#N/A,FALSE,"flujo";"GASTOS_PROGRAMADOS_PARA_1997",#N/A,FALSE,"flujo";#N/A,#N/A,FALSE,"comparat";#N/A,#N/A,FALSE,"costos";#N/A,#N/A,FALSE,"proyctrol"}</definedName>
    <definedName name="aaaaaaaa" localSheetId="3" hidden="1">{"Avaliação de Cargos (Class Mens Todas)",#N/A,FALSE,"BANCO DE DADOS MENSALISTAS";"Avaliação de Cargos (Class Mens Todas)",#N/A,FALSE,"BANCO DE DADOS MENSALISTAS"}</definedName>
    <definedName name="aaaaaaaa" hidden="1">{"Avaliação de Cargos (Class Mens Todas)",#N/A,FALSE,"BANCO DE DADOS MENSALISTAS";"Avaliação de Cargos (Class Mens Todas)",#N/A,FALSE,"BANCO DE DADOS MENSALISTAS"}</definedName>
    <definedName name="aaaaaaaaa" hidden="1">[37]ESTAD.!#REF!</definedName>
    <definedName name="AAAAAAAAAA" localSheetId="3" hidden="1">#REF!</definedName>
    <definedName name="AAAAAAAAAA" hidden="1">#REF!</definedName>
    <definedName name="aaaaaaaaaaaaaa" localSheetId="3" hidden="1">{#N/A,#N/A,FALSE,"Monthly report";#N/A,#N/A,FALSE,"M.R. UEM";#N/A,#N/A,FALSE,"M.R. VCM"}</definedName>
    <definedName name="aaaaaaaaaaaaaa" hidden="1">{#N/A,#N/A,FALSE,"Monthly report";#N/A,#N/A,FALSE,"M.R. UEM";#N/A,#N/A,FALSE,"M.R. VCM"}</definedName>
    <definedName name="aaaaeee" localSheetId="3" hidden="1">{"DECIMAL",#N/A,FALSE,"02"}</definedName>
    <definedName name="aaaaeee" hidden="1">{"DECIMAL",#N/A,FALSE,"02"}</definedName>
    <definedName name="aaasds"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asds"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f">[38]Detalle!$D$44</definedName>
    <definedName name="AASS" localSheetId="3" hidden="1">{"Sin detalle",#N/A,FALSE,"Flujo (redondeado)";"Detallado",#N/A,FALSE,"Flujo (redondeado)"}</definedName>
    <definedName name="AASS" hidden="1">{"Sin detalle",#N/A,FALSE,"Flujo (redondeado)";"Detallado",#N/A,FALSE,"Flujo (redondeado)"}</definedName>
    <definedName name="ab" localSheetId="3" hidden="1">{#N/A,#N/A,FALSE,"masez (10)";#N/A,#N/A,FALSE,"masez (7)";#N/A,#N/A,FALSE,"masez (6)";#N/A,#N/A,FALSE,"masez (5)";#N/A,#N/A,FALSE,"masez (4)";#N/A,#N/A,FALSE,"masez (3)";#N/A,#N/A,FALSE,"masez (2)";#N/A,#N/A,FALSE,"GME";#N/A,#N/A,FALSE,"masez"}</definedName>
    <definedName name="ab" hidden="1">{#N/A,#N/A,FALSE,"masez (10)";#N/A,#N/A,FALSE,"masez (7)";#N/A,#N/A,FALSE,"masez (6)";#N/A,#N/A,FALSE,"masez (5)";#N/A,#N/A,FALSE,"masez (4)";#N/A,#N/A,FALSE,"masez (3)";#N/A,#N/A,FALSE,"masez (2)";#N/A,#N/A,FALSE,"GME";#N/A,#N/A,FALSE,"masez"}</definedName>
    <definedName name="ab_1" localSheetId="3" hidden="1">{#N/A,#N/A,FALSE,"masez (10)";#N/A,#N/A,FALSE,"masez (7)";#N/A,#N/A,FALSE,"masez (6)";#N/A,#N/A,FALSE,"masez (5)";#N/A,#N/A,FALSE,"masez (4)";#N/A,#N/A,FALSE,"masez (3)";#N/A,#N/A,FALSE,"masez (2)";#N/A,#N/A,FALSE,"GME";#N/A,#N/A,FALSE,"masez"}</definedName>
    <definedName name="ab_1" hidden="1">{#N/A,#N/A,FALSE,"masez (10)";#N/A,#N/A,FALSE,"masez (7)";#N/A,#N/A,FALSE,"masez (6)";#N/A,#N/A,FALSE,"masez (5)";#N/A,#N/A,FALSE,"masez (4)";#N/A,#N/A,FALSE,"masez (3)";#N/A,#N/A,FALSE,"masez (2)";#N/A,#N/A,FALSE,"GME";#N/A,#N/A,FALSE,"masez"}</definedName>
    <definedName name="abababa" localSheetId="3" hidden="1">{#N/A,#N/A,TRUE,"Costos_Subg_Hid"}</definedName>
    <definedName name="abababa" hidden="1">{#N/A,#N/A,TRUE,"Costos_Subg_Hid"}</definedName>
    <definedName name="abb">#REF!</definedName>
    <definedName name="ABC" localSheetId="3" hidden="1">{#N/A,#N/A,FALSE,"Total_OC015";#N/A,#N/A,FALSE,"ADMIN";#N/A,#N/A,FALSE,"PROCES";#N/A,#N/A,FALSE,"mecan";#N/A,#N/A,FALSE,"civil";#N/A,#N/A,FALSE,"CAÑER";#N/A,#N/A,FALSE,"ELEC";#N/A,#N/A,FALSE,"INSTR"}</definedName>
    <definedName name="ABC" hidden="1">{#N/A,#N/A,FALSE,"Total_OC015";#N/A,#N/A,FALSE,"ADMIN";#N/A,#N/A,FALSE,"PROCES";#N/A,#N/A,FALSE,"mecan";#N/A,#N/A,FALSE,"civil";#N/A,#N/A,FALSE,"CAÑER";#N/A,#N/A,FALSE,"ELEC";#N/A,#N/A,FALSE,"INSTR"}</definedName>
    <definedName name="ABC_1" localSheetId="3" hidden="1">{#N/A,#N/A,FALSE,"Total_OC015";#N/A,#N/A,FALSE,"ADMIN";#N/A,#N/A,FALSE,"PROCES";#N/A,#N/A,FALSE,"mecan";#N/A,#N/A,FALSE,"civil";#N/A,#N/A,FALSE,"CAÑER";#N/A,#N/A,FALSE,"ELEC";#N/A,#N/A,FALSE,"INSTR"}</definedName>
    <definedName name="ABC_1" hidden="1">{#N/A,#N/A,FALSE,"Total_OC015";#N/A,#N/A,FALSE,"ADMIN";#N/A,#N/A,FALSE,"PROCES";#N/A,#N/A,FALSE,"mecan";#N/A,#N/A,FALSE,"civil";#N/A,#N/A,FALSE,"CAÑER";#N/A,#N/A,FALSE,"ELEC";#N/A,#N/A,FALSE,"INSTR"}</definedName>
    <definedName name="AC">#REF!</definedName>
    <definedName name="AC010_" localSheetId="3">#REF!</definedName>
    <definedName name="AC010_">#REF!</definedName>
    <definedName name="AC020_" localSheetId="3">#REF!</definedName>
    <definedName name="AC020_">#REF!</definedName>
    <definedName name="AC030_" localSheetId="3">#REF!</definedName>
    <definedName name="AC030_">#REF!</definedName>
    <definedName name="AC040_" localSheetId="3">#REF!</definedName>
    <definedName name="AC040_">#REF!</definedName>
    <definedName name="AC050_" localSheetId="3">#REF!</definedName>
    <definedName name="AC050_">#REF!</definedName>
    <definedName name="AC060_" localSheetId="3">#REF!</definedName>
    <definedName name="AC060_">#REF!</definedName>
    <definedName name="AC070_" localSheetId="3">#REF!</definedName>
    <definedName name="AC070_">#REF!</definedName>
    <definedName name="AC080_" localSheetId="3">#REF!</definedName>
    <definedName name="AC080_">#REF!</definedName>
    <definedName name="AC090_" localSheetId="3">#REF!</definedName>
    <definedName name="AC090_">#REF!</definedName>
    <definedName name="AC100_" localSheetId="3">#REF!</definedName>
    <definedName name="AC100_">#REF!</definedName>
    <definedName name="AC110_" localSheetId="3">#REF!</definedName>
    <definedName name="AC110_">#REF!</definedName>
    <definedName name="AC120_" localSheetId="3">#REF!</definedName>
    <definedName name="AC120_">#REF!</definedName>
    <definedName name="AC130_" localSheetId="3">#REF!</definedName>
    <definedName name="AC130_">#REF!</definedName>
    <definedName name="AC140_" localSheetId="3">#REF!</definedName>
    <definedName name="AC140_">#REF!</definedName>
    <definedName name="AC150_" localSheetId="3">#REF!</definedName>
    <definedName name="AC150_">#REF!</definedName>
    <definedName name="AC160_" localSheetId="3">#REF!</definedName>
    <definedName name="AC160_">#REF!</definedName>
    <definedName name="AC170_" localSheetId="3">#REF!</definedName>
    <definedName name="AC170_">#REF!</definedName>
    <definedName name="AC180_" localSheetId="3">#REF!</definedName>
    <definedName name="AC180_">#REF!</definedName>
    <definedName name="AC190_" localSheetId="3">#REF!</definedName>
    <definedName name="AC190_">#REF!</definedName>
    <definedName name="AC200_" localSheetId="3">#REF!</definedName>
    <definedName name="AC200_">#REF!</definedName>
    <definedName name="AC210_" localSheetId="3">#REF!</definedName>
    <definedName name="AC210_">#REF!</definedName>
    <definedName name="AC220_" localSheetId="3">#REF!</definedName>
    <definedName name="AC220_">#REF!</definedName>
    <definedName name="AC230_" localSheetId="3">#REF!</definedName>
    <definedName name="AC230_">#REF!</definedName>
    <definedName name="AC920_" localSheetId="3">#REF!</definedName>
    <definedName name="AC920_">#REF!</definedName>
    <definedName name="AC940_" localSheetId="3">#REF!</definedName>
    <definedName name="AC940_">#REF!</definedName>
    <definedName name="AC950_" localSheetId="3">#REF!</definedName>
    <definedName name="AC950_">#REF!</definedName>
    <definedName name="AC960_" localSheetId="3">#REF!</definedName>
    <definedName name="AC960_">#REF!</definedName>
    <definedName name="AC970_" localSheetId="3">#REF!</definedName>
    <definedName name="AC970_">#REF!</definedName>
    <definedName name="acacac" localSheetId="3" hidden="1">{#N/A,#N/A,FALSE,"Costos_Elem_Hid";#N/A,#N/A,FALSE,"Costos_Elem_Hid";#N/A,#N/A,FALSE,"Costos_Elem_Hid"}</definedName>
    <definedName name="acacac" hidden="1">{#N/A,#N/A,FALSE,"Costos_Elem_Hid";#N/A,#N/A,FALSE,"Costos_Elem_Hid";#N/A,#N/A,FALSE,"Costos_Elem_Hid"}</definedName>
    <definedName name="ACC" localSheetId="3" hidden="1">{#N/A,#N/A,FALSE,"Cargas"}</definedName>
    <definedName name="ACC" hidden="1">{#N/A,#N/A,FALSE,"Cargas"}</definedName>
    <definedName name="Acceso">[39]ACCESO!$D$5:$J$3000</definedName>
    <definedName name="AccessDatabase" hidden="1">"C:\Mis documentos\Feasibility\Sueldos y costos fijos\standardforce.mdb"</definedName>
    <definedName name="ACD" localSheetId="3" hidden="1">{#N/A,#N/A,FALSE,"Cargas"}</definedName>
    <definedName name="ACD" hidden="1">{#N/A,#N/A,FALSE,"Cargas"}</definedName>
    <definedName name="aceites" localSheetId="3" hidden="1">{"MO(BASE)",#N/A,FALSE,"MO(BASE)";"MO(BASE)1",#N/A,FALSE,"MO(BASE)";"MO(BASE)2",#N/A,FALSE,"MO(BASE)"}</definedName>
    <definedName name="aceites" hidden="1">{"MO(BASE)",#N/A,FALSE,"MO(BASE)";"MO(BASE)1",#N/A,FALSE,"MO(BASE)";"MO(BASE)2",#N/A,FALSE,"MO(BASE)"}</definedName>
    <definedName name="aceites_1" localSheetId="3" hidden="1">{"MO(BASE)",#N/A,FALSE,"MO(BASE)";"MO(BASE)1",#N/A,FALSE,"MO(BASE)";"MO(BASE)2",#N/A,FALSE,"MO(BASE)"}</definedName>
    <definedName name="aceites_1" hidden="1">{"MO(BASE)",#N/A,FALSE,"MO(BASE)";"MO(BASE)1",#N/A,FALSE,"MO(BASE)";"MO(BASE)2",#N/A,FALSE,"MO(BASE)"}</definedName>
    <definedName name="aceites_2" localSheetId="3" hidden="1">{"MO(BASE)",#N/A,FALSE,"MO(BASE)";"MO(BASE)1",#N/A,FALSE,"MO(BASE)";"MO(BASE)2",#N/A,FALSE,"MO(BASE)"}</definedName>
    <definedName name="aceites_2" hidden="1">{"MO(BASE)",#N/A,FALSE,"MO(BASE)";"MO(BASE)1",#N/A,FALSE,"MO(BASE)";"MO(BASE)2",#N/A,FALSE,"MO(BASE)"}</definedName>
    <definedName name="aceites_3" localSheetId="3" hidden="1">{"MO(BASE)",#N/A,FALSE,"MO(BASE)";"MO(BASE)1",#N/A,FALSE,"MO(BASE)";"MO(BASE)2",#N/A,FALSE,"MO(BASE)"}</definedName>
    <definedName name="aceites_3" hidden="1">{"MO(BASE)",#N/A,FALSE,"MO(BASE)";"MO(BASE)1",#N/A,FALSE,"MO(BASE)";"MO(BASE)2",#N/A,FALSE,"MO(BASE)"}</definedName>
    <definedName name="aceites_4" localSheetId="3" hidden="1">{"MO(BASE)",#N/A,FALSE,"MO(BASE)";"MO(BASE)1",#N/A,FALSE,"MO(BASE)";"MO(BASE)2",#N/A,FALSE,"MO(BASE)"}</definedName>
    <definedName name="aceites_4" hidden="1">{"MO(BASE)",#N/A,FALSE,"MO(BASE)";"MO(BASE)1",#N/A,FALSE,"MO(BASE)";"MO(BASE)2",#N/A,FALSE,"MO(BASE)"}</definedName>
    <definedName name="aceites_5" localSheetId="3" hidden="1">{"MO(BASE)",#N/A,FALSE,"MO(BASE)";"MO(BASE)1",#N/A,FALSE,"MO(BASE)";"MO(BASE)2",#N/A,FALSE,"MO(BASE)"}</definedName>
    <definedName name="aceites_5" hidden="1">{"MO(BASE)",#N/A,FALSE,"MO(BASE)";"MO(BASE)1",#N/A,FALSE,"MO(BASE)";"MO(BASE)2",#N/A,FALSE,"MO(BASE)"}</definedName>
    <definedName name="ACON">#REF!</definedName>
    <definedName name="Act" localSheetId="3">#REF!</definedName>
    <definedName name="Act">#REF!</definedName>
    <definedName name="ACT_1" localSheetId="3" hidden="1">{"MO(BASE)",#N/A,FALSE,"MO(BASE)";"MO(BASE)1",#N/A,FALSE,"MO(BASE)";"MO(BASE)2",#N/A,FALSE,"MO(BASE)"}</definedName>
    <definedName name="ACT_1" hidden="1">{"MO(BASE)",#N/A,FALSE,"MO(BASE)";"MO(BASE)1",#N/A,FALSE,"MO(BASE)";"MO(BASE)2",#N/A,FALSE,"MO(BASE)"}</definedName>
    <definedName name="ACT_2" localSheetId="3" hidden="1">{"MO(BASE)",#N/A,FALSE,"MO(BASE)";"MO(BASE)1",#N/A,FALSE,"MO(BASE)";"MO(BASE)2",#N/A,FALSE,"MO(BASE)"}</definedName>
    <definedName name="ACT_2" hidden="1">{"MO(BASE)",#N/A,FALSE,"MO(BASE)";"MO(BASE)1",#N/A,FALSE,"MO(BASE)";"MO(BASE)2",#N/A,FALSE,"MO(BASE)"}</definedName>
    <definedName name="ACT_3" localSheetId="3" hidden="1">{"MO(BASE)",#N/A,FALSE,"MO(BASE)";"MO(BASE)1",#N/A,FALSE,"MO(BASE)";"MO(BASE)2",#N/A,FALSE,"MO(BASE)"}</definedName>
    <definedName name="ACT_3" hidden="1">{"MO(BASE)",#N/A,FALSE,"MO(BASE)";"MO(BASE)1",#N/A,FALSE,"MO(BASE)";"MO(BASE)2",#N/A,FALSE,"MO(BASE)"}</definedName>
    <definedName name="ACT_4" localSheetId="3" hidden="1">{"MO(BASE)",#N/A,FALSE,"MO(BASE)";"MO(BASE)1",#N/A,FALSE,"MO(BASE)";"MO(BASE)2",#N/A,FALSE,"MO(BASE)"}</definedName>
    <definedName name="ACT_4" hidden="1">{"MO(BASE)",#N/A,FALSE,"MO(BASE)";"MO(BASE)1",#N/A,FALSE,"MO(BASE)";"MO(BASE)2",#N/A,FALSE,"MO(BASE)"}</definedName>
    <definedName name="ACT_5" localSheetId="3" hidden="1">{"MO(BASE)",#N/A,FALSE,"MO(BASE)";"MO(BASE)1",#N/A,FALSE,"MO(BASE)";"MO(BASE)2",#N/A,FALSE,"MO(BASE)"}</definedName>
    <definedName name="ACT_5" hidden="1">{"MO(BASE)",#N/A,FALSE,"MO(BASE)";"MO(BASE)1",#N/A,FALSE,"MO(BASE)";"MO(BASE)2",#N/A,FALSE,"MO(BASE)"}</definedName>
    <definedName name="ACwvu.GAITHERSBURG._.OFFICE." localSheetId="3" hidden="1">[11]Personnel!#REF!</definedName>
    <definedName name="ACwvu.GAITHERSBURG._.OFFICE." hidden="1">[11]Personnel!#REF!</definedName>
    <definedName name="ACwvu.garo_graph." localSheetId="3" hidden="1">[11]Personnel!#REF!</definedName>
    <definedName name="ACwvu.garo_graph." hidden="1">[11]Personnel!#REF!</definedName>
    <definedName name="ACwvu.garo_personnel." localSheetId="3" hidden="1">[11]Personnel!#REF!</definedName>
    <definedName name="ACwvu.garo_personnel." hidden="1">[11]Personnel!#REF!</definedName>
    <definedName name="ACwvu.headcount._.change." localSheetId="3" hidden="1">[11]Personnel!#REF!</definedName>
    <definedName name="ACwvu.headcount._.change." hidden="1">[11]Personnel!#REF!</definedName>
    <definedName name="ACwvu.personnel._.by._.location." localSheetId="3" hidden="1">[11]Personnel!#REF!</definedName>
    <definedName name="ACwvu.personnel._.by._.location." hidden="1">[11]Personnel!#REF!</definedName>
    <definedName name="ad"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adadad" localSheetId="3" hidden="1">{#N/A,#N/A,FALSE,"Costos_Elem_Hid";#N/A,#N/A,FALSE,"Costos_Elem_Hid";#N/A,#N/A,FALSE,"Costos_Elem_Hid"}</definedName>
    <definedName name="adadadad" hidden="1">{#N/A,#N/A,FALSE,"Costos_Elem_Hid";#N/A,#N/A,FALSE,"Costos_Elem_Hid";#N/A,#N/A,FALSE,"Costos_Elem_Hid"}</definedName>
    <definedName name="adas" localSheetId="3" hidden="1">{#N/A,#N/A,FALSE,"masez (10)";#N/A,#N/A,FALSE,"masez (7)";#N/A,#N/A,FALSE,"masez (6)";#N/A,#N/A,FALSE,"masez (5)";#N/A,#N/A,FALSE,"masez (4)";#N/A,#N/A,FALSE,"masez (3)";#N/A,#N/A,FALSE,"masez (2)";#N/A,#N/A,FALSE,"GME";#N/A,#N/A,FALSE,"masez"}</definedName>
    <definedName name="adas" hidden="1">{#N/A,#N/A,FALSE,"masez (10)";#N/A,#N/A,FALSE,"masez (7)";#N/A,#N/A,FALSE,"masez (6)";#N/A,#N/A,FALSE,"masez (5)";#N/A,#N/A,FALSE,"masez (4)";#N/A,#N/A,FALSE,"masez (3)";#N/A,#N/A,FALSE,"masez (2)";#N/A,#N/A,FALSE,"GME";#N/A,#N/A,FALSE,"masez"}</definedName>
    <definedName name="adds" localSheetId="3" hidden="1">{#N/A,#N/A,FALSE,"TEC-01";#N/A,#N/A,FALSE,"TEC - 02";#N/A,#N/A,FALSE,"TEC - 03";#N/A,#N/A,FALSE,"TEC - 04";#N/A,#N/A,FALSE,"TEC-07";#N/A,#N/A,FALSE,"TEC-08";#N/A,#N/A,FALSE,"TEC - 09A";#N/A,#N/A,FALSE,"TEC - 09B";#N/A,#N/A,FALSE,"TEC - 09C";#N/A,#N/A,FALSE,"TEC - 10";#N/A,#N/A,FALSE,"TEC-11"}</definedName>
    <definedName name="adds" hidden="1">{#N/A,#N/A,FALSE,"TEC-01";#N/A,#N/A,FALSE,"TEC - 02";#N/A,#N/A,FALSE,"TEC - 03";#N/A,#N/A,FALSE,"TEC - 04";#N/A,#N/A,FALSE,"TEC-07";#N/A,#N/A,FALSE,"TEC-08";#N/A,#N/A,FALSE,"TEC - 09A";#N/A,#N/A,FALSE,"TEC - 09B";#N/A,#N/A,FALSE,"TEC - 09C";#N/A,#N/A,FALSE,"TEC - 10";#N/A,#N/A,FALSE,"TEC-11"}</definedName>
    <definedName name="adios" localSheetId="3" hidden="1">{"ARA1",#N/A,FALSE,"ENG-ARA";"ARAhours",#N/A,FALSE,"ENG-ARA";"ARA$",#N/A,FALSE,"ENG-ARA"}</definedName>
    <definedName name="adios" hidden="1">{"ARA1",#N/A,FALSE,"ENG-ARA";"ARAhours",#N/A,FALSE,"ENG-ARA";"ARA$",#N/A,FALSE,"ENG-ARA"}</definedName>
    <definedName name="adsd" localSheetId="3" hidden="1">{#N/A,#N/A,FALSE,"Costos_Elem_Hid";#N/A,#N/A,FALSE,"Costos_Elem_Hid";#N/A,#N/A,FALSE,"Costos_Elem_Hid"}</definedName>
    <definedName name="adsd" hidden="1">{#N/A,#N/A,FALSE,"Costos_Elem_Hid";#N/A,#N/A,FALSE,"Costos_Elem_Hid";#N/A,#N/A,FALSE,"Costos_Elem_Hid"}</definedName>
    <definedName name="adsda" localSheetId="3" hidden="1">{#N/A,#N/A,FALSE,"masez (10)";#N/A,#N/A,FALSE,"masez (7)";#N/A,#N/A,FALSE,"masez (6)";#N/A,#N/A,FALSE,"masez (5)";#N/A,#N/A,FALSE,"masez (4)";#N/A,#N/A,FALSE,"masez (3)";#N/A,#N/A,FALSE,"masez (2)";#N/A,#N/A,FALSE,"GME";#N/A,#N/A,FALSE,"masez"}</definedName>
    <definedName name="adsda" hidden="1">{#N/A,#N/A,FALSE,"masez (10)";#N/A,#N/A,FALSE,"masez (7)";#N/A,#N/A,FALSE,"masez (6)";#N/A,#N/A,FALSE,"masez (5)";#N/A,#N/A,FALSE,"masez (4)";#N/A,#N/A,FALSE,"masez (3)";#N/A,#N/A,FALSE,"masez (2)";#N/A,#N/A,FALSE,"GME";#N/A,#N/A,FALSE,"masez"}</definedName>
    <definedName name="ADSX" localSheetId="3" hidden="1">{#N/A,#N/A,FALSE,"PEND INC";#N/A,#N/A,FALSE,"PEND MINM"}</definedName>
    <definedName name="ADSX" hidden="1">{#N/A,#N/A,FALSE,"PEND INC";#N/A,#N/A,FALSE,"PEND MINM"}</definedName>
    <definedName name="adv" localSheetId="3" hidden="1">{"Sin detalle",#N/A,FALSE,"Flujo (redondeado)";"Detallado",#N/A,FALSE,"Flujo (redondeado)"}</definedName>
    <definedName name="adv" hidden="1">{"Sin detalle",#N/A,FALSE,"Flujo (redondeado)";"Detallado",#N/A,FALSE,"Flujo (redondeado)"}</definedName>
    <definedName name="AE" localSheetId="3" hidden="1">{#N/A,#N/A,FALSE,"minas";#N/A,#N/A,FALSE,"Total_OC015";#N/A,#N/A,FALSE,"ADMIN";#N/A,#N/A,FALSE,"PROCES";#N/A,#N/A,FALSE,"civil";#N/A,#N/A,FALSE,"CAÑER";#N/A,#N/A,FALSE,"ELEC";#N/A,#N/A,FALSE,"INSTR";#N/A,#N/A,FALSE,"PDS";#N/A,#N/A,FALSE,"mecan"}</definedName>
    <definedName name="AE" hidden="1">{#N/A,#N/A,FALSE,"minas";#N/A,#N/A,FALSE,"Total_OC015";#N/A,#N/A,FALSE,"ADMIN";#N/A,#N/A,FALSE,"PROCES";#N/A,#N/A,FALSE,"civil";#N/A,#N/A,FALSE,"CAÑER";#N/A,#N/A,FALSE,"ELEC";#N/A,#N/A,FALSE,"INSTR";#N/A,#N/A,FALSE,"PDS";#N/A,#N/A,FALSE,"mecan"}</definedName>
    <definedName name="aec" localSheetId="3" hidden="1">{#N/A,#N/A,FALSE,"summary";#N/A,#N/A,FALSE,"SumGraph"}</definedName>
    <definedName name="aec" hidden="1">{#N/A,#N/A,FALSE,"summary";#N/A,#N/A,FALSE,"SumGraph"}</definedName>
    <definedName name="aec_1" localSheetId="3" hidden="1">{#N/A,#N/A,FALSE,"summary";#N/A,#N/A,FALSE,"SumGraph"}</definedName>
    <definedName name="aec_1" hidden="1">{#N/A,#N/A,FALSE,"summary";#N/A,#N/A,FALSE,"SumGraph"}</definedName>
    <definedName name="AER" localSheetId="3" hidden="1">{"CI+GG(BASE)",#N/A,FALSE,"CI+GG(BASE)";"GG",#N/A,FALSE,"CI+GG(BASE)";"CI",#N/A,FALSE,"CI+GG(BASE)"}</definedName>
    <definedName name="AER" hidden="1">{"CI+GG(BASE)",#N/A,FALSE,"CI+GG(BASE)";"GG",#N/A,FALSE,"CI+GG(BASE)";"CI",#N/A,FALSE,"CI+GG(BASE)"}</definedName>
    <definedName name="AERAER"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A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AEW" localSheetId="3" hidden="1">{"CI+GG(BASE)",#N/A,FALSE,"CI+GG(BASE)";"GG",#N/A,FALSE,"CI+GG(BASE)";"CI",#N/A,FALSE,"CI+GG(BASE)"}</definedName>
    <definedName name="AERAEW" hidden="1">{"CI+GG(BASE)",#N/A,FALSE,"CI+GG(BASE)";"GG",#N/A,FALSE,"CI+GG(BASE)";"CI",#N/A,FALSE,"CI+GG(BASE)"}</definedName>
    <definedName name="aereos"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eo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thet"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ethet"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f" localSheetId="3" hidden="1">{#N/A,#N/A,FALSE,"masez (10)";#N/A,#N/A,FALSE,"masez (7)";#N/A,#N/A,FALSE,"masez (6)";#N/A,#N/A,FALSE,"masez (5)";#N/A,#N/A,FALSE,"masez (4)";#N/A,#N/A,FALSE,"masez (3)";#N/A,#N/A,FALSE,"masez (2)";#N/A,#N/A,FALSE,"GME";#N/A,#N/A,FALSE,"masez"}</definedName>
    <definedName name="af" hidden="1">{#N/A,#N/A,FALSE,"masez (10)";#N/A,#N/A,FALSE,"masez (7)";#N/A,#N/A,FALSE,"masez (6)";#N/A,#N/A,FALSE,"masez (5)";#N/A,#N/A,FALSE,"masez (4)";#N/A,#N/A,FALSE,"masez (3)";#N/A,#N/A,FALSE,"masez (2)";#N/A,#N/A,FALSE,"GME";#N/A,#N/A,FALSE,"masez"}</definedName>
    <definedName name="afafafafa" localSheetId="3" hidden="1">{#N/A,#N/A,FALSE,"Costos_Elem_Hid";#N/A,#N/A,FALSE,"Costos_Elem_Hid";#N/A,#N/A,FALSE,"Costos_Elem_Hid"}</definedName>
    <definedName name="afafafafa" hidden="1">{#N/A,#N/A,FALSE,"Costos_Elem_Hid";#N/A,#N/A,FALSE,"Costos_Elem_Hid";#N/A,#N/A,FALSE,"Costos_Elem_Hid"}</definedName>
    <definedName name="AFSDFS" localSheetId="3" hidden="1">{"CI+GG(BASE)",#N/A,FALSE,"CI+GG(BASE)";"GG",#N/A,FALSE,"CI+GG(BASE)";"CI",#N/A,FALSE,"CI+GG(BASE)"}</definedName>
    <definedName name="AFSDFS" hidden="1">{"CI+GG(BASE)",#N/A,FALSE,"CI+GG(BASE)";"GG",#N/A,FALSE,"CI+GG(BASE)";"CI",#N/A,FALSE,"CI+GG(BASE)"}</definedName>
    <definedName name="ag" localSheetId="3" hidden="1">{#N/A,#N/A,FALSE,"PXP-TOTAL Modif";"vis2",#N/A,FALSE,"PXP-AÑO";"Vis1",#N/A,FALSE,"PXP-AÑO"}</definedName>
    <definedName name="ag" hidden="1">{#N/A,#N/A,FALSE,"PXP-TOTAL Modif";"vis2",#N/A,FALSE,"PXP-AÑO";"Vis1",#N/A,FALSE,"PXP-AÑO"}</definedName>
    <definedName name="AG_109">'[40]Valores Unitarios'!#REF!</definedName>
    <definedName name="AG_110A">'[40]Valores Unitarios'!#REF!</definedName>
    <definedName name="AG_110B">'[40]Valores Unitarios'!#REF!</definedName>
    <definedName name="agagagag" localSheetId="3" hidden="1">{#N/A,#N/A,FALSE,"Costos_Elem_Hid";#N/A,#N/A,FALSE,"Costos_Elem_Hid";#N/A,#N/A,FALSE,"Costos_Elem_Hid"}</definedName>
    <definedName name="agagagag" hidden="1">{#N/A,#N/A,FALSE,"Costos_Elem_Hid";#N/A,#N/A,FALSE,"Costos_Elem_Hid";#N/A,#N/A,FALSE,"Costos_Elem_Hid"}</definedName>
    <definedName name="agua"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_"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_"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hahahah" localSheetId="3" hidden="1">{#N/A,#N/A,FALSE,"Costos_Elem_Hid";#N/A,#N/A,FALSE,"Costos_Elem_Hid";#N/A,#N/A,FALSE,"Costos_Elem_Hid"}</definedName>
    <definedName name="ahahahah" hidden="1">{#N/A,#N/A,FALSE,"Costos_Elem_Hid";#N/A,#N/A,FALSE,"Costos_Elem_Hid";#N/A,#N/A,FALSE,"Costos_Elem_Hid"}</definedName>
    <definedName name="AIMP">#REF!</definedName>
    <definedName name="ajajajaj" localSheetId="3" hidden="1">{#N/A,#N/A,TRUE,"Costos_Subg_Hid"}</definedName>
    <definedName name="ajajajaj" hidden="1">{#N/A,#N/A,TRUE,"Costos_Subg_Hid"}</definedName>
    <definedName name="akakakak" localSheetId="3" hidden="1">{#N/A,#N/A,FALSE,"Costos_Elem_Hid";#N/A,#N/A,FALSE,"Costos_Elem_Hid";#N/A,#N/A,FALSE,"Costos_Elem_Hid"}</definedName>
    <definedName name="akakakak" hidden="1">{#N/A,#N/A,FALSE,"Costos_Elem_Hid";#N/A,#N/A,FALSE,"Costos_Elem_Hid";#N/A,#N/A,FALSE,"Costos_Elem_Hid"}</definedName>
    <definedName name="AL">#REF!</definedName>
    <definedName name="alalalal" localSheetId="3" hidden="1">{#N/A,#N/A,FALSE,"Costos_Elem_Hid";#N/A,#N/A,FALSE,"Costos_Elem_Hid";#N/A,#N/A,FALSE,"Costos_Elem_Hid"}</definedName>
    <definedName name="alalalal" hidden="1">{#N/A,#N/A,FALSE,"Costos_Elem_Hid";#N/A,#N/A,FALSE,"Costos_Elem_Hid";#N/A,#N/A,FALSE,"Costos_Elem_Hid"}</definedName>
    <definedName name="ALBS">#REF!</definedName>
    <definedName name="alec"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c"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_1"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_1">"#REF!"</definedName>
    <definedName name="alexis_3">"#REF!"</definedName>
    <definedName name="alim">#REF!</definedName>
    <definedName name="alimenta"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imenta"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kdj" localSheetId="3" hidden="1">{#N/A,#N/A,FALSE,"Matrix";#N/A,#N/A,FALSE,"Executive";#N/A,#N/A,FALSE,"Summary"}</definedName>
    <definedName name="alkdj" hidden="1">{#N/A,#N/A,FALSE,"Matrix";#N/A,#N/A,FALSE,"Executive";#N/A,#N/A,FALSE,"Summary"}</definedName>
    <definedName name="ALL">#REF!</definedName>
    <definedName name="ALL_UGAS">[41]UGAS_RES!$A$2:$Q$26</definedName>
    <definedName name="Alonso_Peraita" localSheetId="3">#REF!</definedName>
    <definedName name="Alonso_Peraita">#REF!</definedName>
    <definedName name="Alt.2" localSheetId="3" hidden="1">{#N/A,#N/A,FALSE,"masez (10)";#N/A,#N/A,FALSE,"masez (7)";#N/A,#N/A,FALSE,"masez (6)";#N/A,#N/A,FALSE,"masez (5)";#N/A,#N/A,FALSE,"masez (4)";#N/A,#N/A,FALSE,"masez (3)";#N/A,#N/A,FALSE,"masez (2)";#N/A,#N/A,FALSE,"GME";#N/A,#N/A,FALSE,"masez"}</definedName>
    <definedName name="Alt.2" hidden="1">{#N/A,#N/A,FALSE,"masez (10)";#N/A,#N/A,FALSE,"masez (7)";#N/A,#N/A,FALSE,"masez (6)";#N/A,#N/A,FALSE,"masez (5)";#N/A,#N/A,FALSE,"masez (4)";#N/A,#N/A,FALSE,"masez (3)";#N/A,#N/A,FALSE,"masez (2)";#N/A,#N/A,FALSE,"GME";#N/A,#N/A,FALSE,"masez"}</definedName>
    <definedName name="Alt.2_1" localSheetId="3" hidden="1">{#N/A,#N/A,FALSE,"masez (10)";#N/A,#N/A,FALSE,"masez (7)";#N/A,#N/A,FALSE,"masez (6)";#N/A,#N/A,FALSE,"masez (5)";#N/A,#N/A,FALSE,"masez (4)";#N/A,#N/A,FALSE,"masez (3)";#N/A,#N/A,FALSE,"masez (2)";#N/A,#N/A,FALSE,"GME";#N/A,#N/A,FALSE,"masez"}</definedName>
    <definedName name="Alt.2_1" hidden="1">{#N/A,#N/A,FALSE,"masez (10)";#N/A,#N/A,FALSE,"masez (7)";#N/A,#N/A,FALSE,"masez (6)";#N/A,#N/A,FALSE,"masez (5)";#N/A,#N/A,FALSE,"masez (4)";#N/A,#N/A,FALSE,"masez (3)";#N/A,#N/A,FALSE,"masez (2)";#N/A,#N/A,FALSE,"GME";#N/A,#N/A,FALSE,"masez"}</definedName>
    <definedName name="Alternativa">#REF!</definedName>
    <definedName name="ALX" localSheetId="3">#REF!</definedName>
    <definedName name="ALX">#REF!</definedName>
    <definedName name="amamamama" localSheetId="3" hidden="1">{#N/A,#N/A,FALSE,"Costos_Elem_Hid";#N/A,#N/A,FALSE,"Costos_Elem_Hid";#N/A,#N/A,FALSE,"Costos_Elem_Hid"}</definedName>
    <definedName name="amamamama" hidden="1">{#N/A,#N/A,FALSE,"Costos_Elem_Hid";#N/A,#N/A,FALSE,"Costos_Elem_Hid";#N/A,#N/A,FALSE,"Costos_Elem_Hid"}</definedName>
    <definedName name="amante"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ant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or" localSheetId="3" hidden="1">{"MO(BASE)",#N/A,FALSE,"MO(BASE)";"MO(BASE)1",#N/A,FALSE,"MO(BASE)";"MO(BASE)2",#N/A,FALSE,"MO(BASE)"}</definedName>
    <definedName name="amor" hidden="1">{"MO(BASE)",#N/A,FALSE,"MO(BASE)";"MO(BASE)1",#N/A,FALSE,"MO(BASE)";"MO(BASE)2",#N/A,FALSE,"MO(BASE)"}</definedName>
    <definedName name="ANAC">#REF!</definedName>
    <definedName name="anananan" localSheetId="3" hidden="1">{#N/A,#N/A,FALSE,"Costos_Elem_Hid";#N/A,#N/A,FALSE,"Costos_Elem_Hid";#N/A,#N/A,FALSE,"Costos_Elem_Hid"}</definedName>
    <definedName name="anananan" hidden="1">{#N/A,#N/A,FALSE,"Costos_Elem_Hid";#N/A,#N/A,FALSE,"Costos_Elem_Hid";#N/A,#N/A,FALSE,"Costos_Elem_Hid"}</definedName>
    <definedName name="Ancho">[42]minería!$D$15</definedName>
    <definedName name="Andenes" localSheetId="3" hidden="1">{#N/A,#N/A,FALSE,"masez (10)";#N/A,#N/A,FALSE,"masez (7)";#N/A,#N/A,FALSE,"masez (6)";#N/A,#N/A,FALSE,"masez (5)";#N/A,#N/A,FALSE,"masez (4)";#N/A,#N/A,FALSE,"masez (3)";#N/A,#N/A,FALSE,"masez (2)";#N/A,#N/A,FALSE,"GME";#N/A,#N/A,FALSE,"masez"}</definedName>
    <definedName name="Andenes" hidden="1">{#N/A,#N/A,FALSE,"masez (10)";#N/A,#N/A,FALSE,"masez (7)";#N/A,#N/A,FALSE,"masez (6)";#N/A,#N/A,FALSE,"masez (5)";#N/A,#N/A,FALSE,"masez (4)";#N/A,#N/A,FALSE,"masez (3)";#N/A,#N/A,FALSE,"masez (2)";#N/A,#N/A,FALSE,"GME";#N/A,#N/A,FALSE,"masez"}</definedName>
    <definedName name="andrea1">#N/A</definedName>
    <definedName name="ANEXO3A">#REF!</definedName>
    <definedName name="Annual_Grade_A_Discount">'[26]Total Op Costs'!#REF!</definedName>
    <definedName name="Annual_Standard_Discount">'[26]Total Op Costs'!#REF!</definedName>
    <definedName name="anscount" hidden="1">1</definedName>
    <definedName name="ANTEC"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D"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D"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OF">#REF!</definedName>
    <definedName name="ANTONIO" localSheetId="3" hidden="1">{#N/A,#N/A,FALSE,"masez (10)";#N/A,#N/A,FALSE,"masez (7)";#N/A,#N/A,FALSE,"masez (6)";#N/A,#N/A,FALSE,"masez (5)";#N/A,#N/A,FALSE,"masez (4)";#N/A,#N/A,FALSE,"masez (3)";#N/A,#N/A,FALSE,"masez (2)";#N/A,#N/A,FALSE,"GME";#N/A,#N/A,FALSE,"masez"}</definedName>
    <definedName name="ANTONIO" hidden="1">{#N/A,#N/A,FALSE,"masez (10)";#N/A,#N/A,FALSE,"masez (7)";#N/A,#N/A,FALSE,"masez (6)";#N/A,#N/A,FALSE,"masez (5)";#N/A,#N/A,FALSE,"masez (4)";#N/A,#N/A,FALSE,"masez (3)";#N/A,#N/A,FALSE,"masez (2)";#N/A,#N/A,FALSE,"GME";#N/A,#N/A,FALSE,"masez"}</definedName>
    <definedName name="anual">#REF!</definedName>
    <definedName name="Año" localSheetId="3">#REF!</definedName>
    <definedName name="Año">#REF!</definedName>
    <definedName name="año_1" localSheetId="3" hidden="1">{"MO(BASE)",#N/A,FALSE,"MO(BASE)";"MO(BASE)1",#N/A,FALSE,"MO(BASE)";"MO(BASE)2",#N/A,FALSE,"MO(BASE)"}</definedName>
    <definedName name="año_1" hidden="1">{"MO(BASE)",#N/A,FALSE,"MO(BASE)";"MO(BASE)1",#N/A,FALSE,"MO(BASE)";"MO(BASE)2",#N/A,FALSE,"MO(BASE)"}</definedName>
    <definedName name="año_2" localSheetId="3" hidden="1">{"MO(BASE)",#N/A,FALSE,"MO(BASE)";"MO(BASE)1",#N/A,FALSE,"MO(BASE)";"MO(BASE)2",#N/A,FALSE,"MO(BASE)"}</definedName>
    <definedName name="año_2" hidden="1">{"MO(BASE)",#N/A,FALSE,"MO(BASE)";"MO(BASE)1",#N/A,FALSE,"MO(BASE)";"MO(BASE)2",#N/A,FALSE,"MO(BASE)"}</definedName>
    <definedName name="año_3" localSheetId="3" hidden="1">{"MO(BASE)",#N/A,FALSE,"MO(BASE)";"MO(BASE)1",#N/A,FALSE,"MO(BASE)";"MO(BASE)2",#N/A,FALSE,"MO(BASE)"}</definedName>
    <definedName name="año_3" hidden="1">{"MO(BASE)",#N/A,FALSE,"MO(BASE)";"MO(BASE)1",#N/A,FALSE,"MO(BASE)";"MO(BASE)2",#N/A,FALSE,"MO(BASE)"}</definedName>
    <definedName name="año_4" localSheetId="3" hidden="1">{"MO(BASE)",#N/A,FALSE,"MO(BASE)";"MO(BASE)1",#N/A,FALSE,"MO(BASE)";"MO(BASE)2",#N/A,FALSE,"MO(BASE)"}</definedName>
    <definedName name="año_4" hidden="1">{"MO(BASE)",#N/A,FALSE,"MO(BASE)";"MO(BASE)1",#N/A,FALSE,"MO(BASE)";"MO(BASE)2",#N/A,FALSE,"MO(BASE)"}</definedName>
    <definedName name="año_5" localSheetId="3" hidden="1">{"MO(BASE)",#N/A,FALSE,"MO(BASE)";"MO(BASE)1",#N/A,FALSE,"MO(BASE)";"MO(BASE)2",#N/A,FALSE,"MO(BASE)"}</definedName>
    <definedName name="año_5" hidden="1">{"MO(BASE)",#N/A,FALSE,"MO(BASE)";"MO(BASE)1",#N/A,FALSE,"MO(BASE)";"MO(BASE)2",#N/A,FALSE,"MO(BASE)"}</definedName>
    <definedName name="AñoBase">'[43]Ingreso Datos RRHH'!$D$28</definedName>
    <definedName name="AñoTérmino">'[43]Ingreso Datos RRHH'!$D$29</definedName>
    <definedName name="AO" localSheetId="3">#REF!</definedName>
    <definedName name="AO">#REF!</definedName>
    <definedName name="AP" localSheetId="3">#REF!</definedName>
    <definedName name="AP">#REF!</definedName>
    <definedName name="AP_DAT">[44]AVF!$X$7:$Z$21</definedName>
    <definedName name="API" localSheetId="3">#REF!</definedName>
    <definedName name="API">#REF!</definedName>
    <definedName name="aqaqa" localSheetId="3" hidden="1">{#N/A,#N/A,FALSE,"minas";#N/A,#N/A,FALSE,"Total_OC015";#N/A,#N/A,FALSE,"ADMIN";#N/A,#N/A,FALSE,"PROCES";#N/A,#N/A,FALSE,"civil";#N/A,#N/A,FALSE,"CAÑER";#N/A,#N/A,FALSE,"ELEC";#N/A,#N/A,FALSE,"INSTR";#N/A,#N/A,FALSE,"PDS";#N/A,#N/A,FALSE,"mecan"}</definedName>
    <definedName name="aqaqa" hidden="1">{#N/A,#N/A,FALSE,"minas";#N/A,#N/A,FALSE,"Total_OC015";#N/A,#N/A,FALSE,"ADMIN";#N/A,#N/A,FALSE,"PROCES";#N/A,#N/A,FALSE,"civil";#N/A,#N/A,FALSE,"CAÑER";#N/A,#N/A,FALSE,"ELEC";#N/A,#N/A,FALSE,"INSTR";#N/A,#N/A,FALSE,"PDS";#N/A,#N/A,FALSE,"mecan"}</definedName>
    <definedName name="aqaqaqa" localSheetId="3" hidden="1">{#N/A,#N/A,TRUE,"Costos_Subg_Hid"}</definedName>
    <definedName name="aqaqaqa" hidden="1">{#N/A,#N/A,TRUE,"Costos_Subg_Hid"}</definedName>
    <definedName name="aqdfasdsa">#REF!</definedName>
    <definedName name="aqqqqqqqqqq" localSheetId="3" hidden="1">{"Graf_Carga Trab",#N/A,FALSE,"Grafi_Carga Trab";"Graf_Venta Flujo",#N/A,FALSE,"Grafi_Carga Trab"}</definedName>
    <definedName name="aqqqqqqqqqq" hidden="1">{"Graf_Carga Trab",#N/A,FALSE,"Grafi_Carga Trab";"Graf_Venta Flujo",#N/A,FALSE,"Grafi_Carga Trab"}</definedName>
    <definedName name="aqsaw"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qsaw"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QWEW" localSheetId="3" hidden="1">{"MO(BASE)",#N/A,FALSE,"MO(BASE)";"MO(BASE)1",#N/A,FALSE,"MO(BASE)";"MO(BASE)2",#N/A,FALSE,"MO(BASE)"}</definedName>
    <definedName name="AQWEW" hidden="1">{"MO(BASE)",#N/A,FALSE,"MO(BASE)";"MO(BASE)1",#N/A,FALSE,"MO(BASE)";"MO(BASE)2",#N/A,FALSE,"MO(BASE)"}</definedName>
    <definedName name="ARCHIVO"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ARCHIVO" hidden="1">{"Control_Consolidado",#N/A,FALSE,"Cons.";"Control_Tunel",#N/A,FALSE,"Cons.";"Control_Melip",#N/A,FALSE,"Cons.";"Control_Gualleco",#N/A,FALSE,"Cons.";"Control_Sara L",#N/A,FALSE,"Cons.";"Control_Quellon",#N/A,FALSE,"Cons.";"Control_Biolix",#N/A,FALSE,"Cons.";"Control_Oficina",#N/A,FALSE,"Cons.";"Control_Consorcio",#N/A,FALSE,"Cons."}</definedName>
    <definedName name="AREA">[45]TAG!$F$3:$F$21</definedName>
    <definedName name="área_210" localSheetId="3">#REF!</definedName>
    <definedName name="área_210">#REF!</definedName>
    <definedName name="_xlnm.Extract" localSheetId="3">#REF!</definedName>
    <definedName name="_xlnm.Extract">#REF!</definedName>
    <definedName name="AREA_DE_IMPRESI">[46]hed99!$A$237:$S$275</definedName>
    <definedName name="_xlnm.Print_Area">#N/A</definedName>
    <definedName name="areaimp" localSheetId="3">#REF!</definedName>
    <definedName name="areaimp">#REF!</definedName>
    <definedName name="ariel" localSheetId="3" hidden="1">{"CI+GG(BASE)",#N/A,FALSE,"CI+GG(BASE)";"GG",#N/A,FALSE,"CI+GG(BASE)";"CI",#N/A,FALSE,"CI+GG(BASE)"}</definedName>
    <definedName name="ariel" hidden="1">{"CI+GG(BASE)",#N/A,FALSE,"CI+GG(BASE)";"GG",#N/A,FALSE,"CI+GG(BASE)";"CI",#N/A,FALSE,"CI+GG(BASE)"}</definedName>
    <definedName name="ART">'[47]IGA 2000'!$B$67:$E$94</definedName>
    <definedName name="AS" localSheetId="3" hidden="1">{#N/A,#N/A,FALSE,"masez (10)";#N/A,#N/A,FALSE,"masez (7)";#N/A,#N/A,FALSE,"masez (6)";#N/A,#N/A,FALSE,"masez (5)";#N/A,#N/A,FALSE,"masez (4)";#N/A,#N/A,FALSE,"masez (3)";#N/A,#N/A,FALSE,"masez (2)";#N/A,#N/A,FALSE,"GME";#N/A,#N/A,FALSE,"masez"}</definedName>
    <definedName name="AS" hidden="1">{#N/A,#N/A,FALSE,"masez (10)";#N/A,#N/A,FALSE,"masez (7)";#N/A,#N/A,FALSE,"masez (6)";#N/A,#N/A,FALSE,"masez (5)";#N/A,#N/A,FALSE,"masez (4)";#N/A,#N/A,FALSE,"masez (3)";#N/A,#N/A,FALSE,"masez (2)";#N/A,#N/A,FALSE,"GME";#N/A,#N/A,FALSE,"masez"}</definedName>
    <definedName name="asa"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s" localSheetId="3" hidden="1">{#N/A,#N/A,FALSE,"Costos_Elem_Hid";#N/A,#N/A,FALSE,"Costos_Elem_Hid";#N/A,#N/A,FALSE,"Costos_Elem_Hid"}</definedName>
    <definedName name="asas" hidden="1">{#N/A,#N/A,FALSE,"Costos_Elem_Hid";#N/A,#N/A,FALSE,"Costos_Elem_Hid";#N/A,#N/A,FALSE,"Costos_Elem_Hid"}</definedName>
    <definedName name="asasas" localSheetId="3" hidden="1">{"Sin detalle",#N/A,FALSE,"Flujo (redondeado)"}</definedName>
    <definedName name="asasas" hidden="1">{"Sin detalle",#N/A,FALSE,"Flujo (redondeado)"}</definedName>
    <definedName name="asasasas" localSheetId="3" hidden="1">{#N/A,#N/A,FALSE,"Costos_Elem_Hid";#N/A,#N/A,FALSE,"Costos_Elem_Hid";#N/A,#N/A,FALSE,"Costos_Elem_Hid"}</definedName>
    <definedName name="asasasas" hidden="1">{#N/A,#N/A,FALSE,"Costos_Elem_Hid";#N/A,#N/A,FALSE,"Costos_Elem_Hid";#N/A,#N/A,FALSE,"Costos_Elem_Hid"}</definedName>
    <definedName name="asd" localSheetId="3" hidden="1">{#N/A,#N/A,FALSE,"Costos_Elem_Hid";#N/A,#N/A,FALSE,"Costos_Elem_Hid";#N/A,#N/A,FALSE,"Costos_Elem_Hid"}</definedName>
    <definedName name="asd" hidden="1">{#N/A,#N/A,FALSE,"Costos_Elem_Hid";#N/A,#N/A,FALSE,"Costos_Elem_Hid";#N/A,#N/A,FALSE,"Costos_Elem_Hid"}</definedName>
    <definedName name="asdarqweqasd" localSheetId="3" hidden="1">{#N/A,#N/A,FALSE,"masez (10)";#N/A,#N/A,FALSE,"masez (7)";#N/A,#N/A,FALSE,"masez (6)";#N/A,#N/A,FALSE,"masez (5)";#N/A,#N/A,FALSE,"masez (4)";#N/A,#N/A,FALSE,"masez (3)";#N/A,#N/A,FALSE,"masez (2)";#N/A,#N/A,FALSE,"GME";#N/A,#N/A,FALSE,"masez"}</definedName>
    <definedName name="asdarqweqasd" hidden="1">{#N/A,#N/A,FALSE,"masez (10)";#N/A,#N/A,FALSE,"masez (7)";#N/A,#N/A,FALSE,"masez (6)";#N/A,#N/A,FALSE,"masez (5)";#N/A,#N/A,FALSE,"masez (4)";#N/A,#N/A,FALSE,"masez (3)";#N/A,#N/A,FALSE,"masez (2)";#N/A,#N/A,FALSE,"GME";#N/A,#N/A,FALSE,"masez"}</definedName>
    <definedName name="asdas" localSheetId="3" hidden="1">{"'Igo Comercial'!$AP$215"}</definedName>
    <definedName name="asdas" hidden="1">{"'Igo Comercial'!$AP$215"}</definedName>
    <definedName name="asdasd" localSheetId="3" hidden="1">{"'Igo Comercial'!$AP$215"}</definedName>
    <definedName name="asdasd" hidden="1">{"'Igo Comercial'!$AP$215"}</definedName>
    <definedName name="asdasdadas" localSheetId="3" hidden="1">{#N/A,#N/A,FALSE,"masez (10)";#N/A,#N/A,FALSE,"masez (7)";#N/A,#N/A,FALSE,"masez (6)";#N/A,#N/A,FALSE,"masez (5)";#N/A,#N/A,FALSE,"masez (4)";#N/A,#N/A,FALSE,"masez (3)";#N/A,#N/A,FALSE,"masez (2)";#N/A,#N/A,FALSE,"GME";#N/A,#N/A,FALSE,"masez"}</definedName>
    <definedName name="asdasdadas" hidden="1">{#N/A,#N/A,FALSE,"masez (10)";#N/A,#N/A,FALSE,"masez (7)";#N/A,#N/A,FALSE,"masez (6)";#N/A,#N/A,FALSE,"masez (5)";#N/A,#N/A,FALSE,"masez (4)";#N/A,#N/A,FALSE,"masez (3)";#N/A,#N/A,FALSE,"masez (2)";#N/A,#N/A,FALSE,"GME";#N/A,#N/A,FALSE,"masez"}</definedName>
    <definedName name="asdasdasdasd" localSheetId="3" hidden="1">{#N/A,#N/A,FALSE,"masez (10)";#N/A,#N/A,FALSE,"masez (7)";#N/A,#N/A,FALSE,"masez (6)";#N/A,#N/A,FALSE,"masez (5)";#N/A,#N/A,FALSE,"masez (4)";#N/A,#N/A,FALSE,"masez (3)";#N/A,#N/A,FALSE,"masez (2)";#N/A,#N/A,FALSE,"GME";#N/A,#N/A,FALSE,"masez"}</definedName>
    <definedName name="asdasdasdasd" hidden="1">{#N/A,#N/A,FALSE,"masez (10)";#N/A,#N/A,FALSE,"masez (7)";#N/A,#N/A,FALSE,"masez (6)";#N/A,#N/A,FALSE,"masez (5)";#N/A,#N/A,FALSE,"masez (4)";#N/A,#N/A,FALSE,"masez (3)";#N/A,#N/A,FALSE,"masez (2)";#N/A,#N/A,FALSE,"GME";#N/A,#N/A,FALSE,"masez"}</definedName>
    <definedName name="asdasdfasdf" localSheetId="3" hidden="1">{"Avaliação de Cargos (Class Mens Todas)",#N/A,FALSE,"BANCO DE DADOS MENSALISTAS";"Avaliação de Cargos (Class Mens Todas)",#N/A,FALSE,"BANCO DE DADOS MENSALISTAS"}</definedName>
    <definedName name="asdasdfasdf" hidden="1">{"Avaliação de Cargos (Class Mens Todas)",#N/A,FALSE,"BANCO DE DADOS MENSALISTAS";"Avaliação de Cargos (Class Mens Todas)",#N/A,FALSE,"BANCO DE DADOS MENSALISTAS"}</definedName>
    <definedName name="asdasdqasdada" localSheetId="3" hidden="1">{#N/A,#N/A,FALSE,"masez (10)";#N/A,#N/A,FALSE,"masez (7)";#N/A,#N/A,FALSE,"masez (6)";#N/A,#N/A,FALSE,"masez (5)";#N/A,#N/A,FALSE,"masez (4)";#N/A,#N/A,FALSE,"masez (3)";#N/A,#N/A,FALSE,"masez (2)";#N/A,#N/A,FALSE,"GME";#N/A,#N/A,FALSE,"masez"}</definedName>
    <definedName name="asdasdqasdada" hidden="1">{#N/A,#N/A,FALSE,"masez (10)";#N/A,#N/A,FALSE,"masez (7)";#N/A,#N/A,FALSE,"masez (6)";#N/A,#N/A,FALSE,"masez (5)";#N/A,#N/A,FALSE,"masez (4)";#N/A,#N/A,FALSE,"masez (3)";#N/A,#N/A,FALSE,"masez (2)";#N/A,#N/A,FALSE,"GME";#N/A,#N/A,FALSE,"masez"}</definedName>
    <definedName name="asdasdqweqwe" localSheetId="3" hidden="1">{#N/A,#N/A,FALSE,"masez (10)";#N/A,#N/A,FALSE,"masez (7)";#N/A,#N/A,FALSE,"masez (6)";#N/A,#N/A,FALSE,"masez (5)";#N/A,#N/A,FALSE,"masez (4)";#N/A,#N/A,FALSE,"masez (3)";#N/A,#N/A,FALSE,"masez (2)";#N/A,#N/A,FALSE,"GME";#N/A,#N/A,FALSE,"masez"}</definedName>
    <definedName name="asdasdqweqwe" hidden="1">{#N/A,#N/A,FALSE,"masez (10)";#N/A,#N/A,FALSE,"masez (7)";#N/A,#N/A,FALSE,"masez (6)";#N/A,#N/A,FALSE,"masez (5)";#N/A,#N/A,FALSE,"masez (4)";#N/A,#N/A,FALSE,"masez (3)";#N/A,#N/A,FALSE,"masez (2)";#N/A,#N/A,FALSE,"GME";#N/A,#N/A,FALSE,"masez"}</definedName>
    <definedName name="asdf" hidden="1">'[16]GRAFICO A'!#REF!</definedName>
    <definedName name="asdsdadas" localSheetId="3" hidden="1">{#N/A,#N/A,FALSE,"masez (10)";#N/A,#N/A,FALSE,"masez (7)";#N/A,#N/A,FALSE,"masez (6)";#N/A,#N/A,FALSE,"masez (5)";#N/A,#N/A,FALSE,"masez (4)";#N/A,#N/A,FALSE,"masez (3)";#N/A,#N/A,FALSE,"masez (2)";#N/A,#N/A,FALSE,"GME";#N/A,#N/A,FALSE,"masez"}</definedName>
    <definedName name="asdsdadas" hidden="1">{#N/A,#N/A,FALSE,"masez (10)";#N/A,#N/A,FALSE,"masez (7)";#N/A,#N/A,FALSE,"masez (6)";#N/A,#N/A,FALSE,"masez (5)";#N/A,#N/A,FALSE,"masez (4)";#N/A,#N/A,FALSE,"masez (3)";#N/A,#N/A,FALSE,"masez (2)";#N/A,#N/A,FALSE,"GME";#N/A,#N/A,FALSE,"masez"}</definedName>
    <definedName name="asdw" localSheetId="3" hidden="1">{#N/A,#N/A,TRUE,"Est. de Fact.";#N/A,#N/A,TRUE,"Capitulo 19";#N/A,#N/A,TRUE,"Proyecto P855"}</definedName>
    <definedName name="asdw" hidden="1">{#N/A,#N/A,TRUE,"Est. de Fact.";#N/A,#N/A,TRUE,"Capitulo 19";#N/A,#N/A,TRUE,"Proyecto P855"}</definedName>
    <definedName name="ASF" hidden="1">#REF!</definedName>
    <definedName name="ASFASDF"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SFASD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SRSAE" localSheetId="3" hidden="1">{"CI+GG(BASE)",#N/A,FALSE,"CI+GG(BASE)";"GG",#N/A,FALSE,"CI+GG(BASE)";"CI",#N/A,FALSE,"CI+GG(BASE)"}</definedName>
    <definedName name="ASRSAE" hidden="1">{"CI+GG(BASE)",#N/A,FALSE,"CI+GG(BASE)";"GG",#N/A,FALSE,"CI+GG(BASE)";"CI",#N/A,FALSE,"CI+GG(BASE)"}</definedName>
    <definedName name="ass" localSheetId="3" hidden="1">{#N/A,#N/A,FALSE,"minas";#N/A,#N/A,FALSE,"Total_OC015";#N/A,#N/A,FALSE,"ADMIN";#N/A,#N/A,FALSE,"PROCES";#N/A,#N/A,FALSE,"civil";#N/A,#N/A,FALSE,"CAÑER";#N/A,#N/A,FALSE,"ELEC";#N/A,#N/A,FALSE,"INSTR";#N/A,#N/A,FALSE,"PDS";#N/A,#N/A,FALSE,"mecan"}</definedName>
    <definedName name="ass" hidden="1">{#N/A,#N/A,FALSE,"minas";#N/A,#N/A,FALSE,"Total_OC015";#N/A,#N/A,FALSE,"ADMIN";#N/A,#N/A,FALSE,"PROCES";#N/A,#N/A,FALSE,"civil";#N/A,#N/A,FALSE,"CAÑER";#N/A,#N/A,FALSE,"ELEC";#N/A,#N/A,FALSE,"INSTR";#N/A,#N/A,FALSE,"PDS";#N/A,#N/A,FALSE,"mecan"}</definedName>
    <definedName name="Assay">#REF!</definedName>
    <definedName name="ASSDVF">'[48]Valorización Valle'!#REF!</definedName>
    <definedName name="asssad" localSheetId="3" hidden="1">{#N/A,#N/A,TRUE,"Est. de Fact.";#N/A,#N/A,TRUE,"Capitulo 19";#N/A,#N/A,TRUE,"Proyecto P855"}</definedName>
    <definedName name="asssad" hidden="1">{#N/A,#N/A,TRUE,"Est. de Fact.";#N/A,#N/A,TRUE,"Capitulo 19";#N/A,#N/A,TRUE,"Proyecto P855"}</definedName>
    <definedName name="assvdsvdsdsv" localSheetId="3" hidden="1">{"desarrollo",#N/A,FALSE,"LHD Camión";"eqdllo",#N/A,FALSE,"LHD Camión";"eqprod",#N/A,FALSE,"LHD Camión";"Resumen",#N/A,FALSE,"LHD Camión"}</definedName>
    <definedName name="assvdsvdsdsv" hidden="1">{"desarrollo",#N/A,FALSE,"LHD Camión";"eqdllo",#N/A,FALSE,"LHD Camión";"eqprod",#N/A,FALSE,"LHD Camión";"Resumen",#N/A,FALSE,"LHD Camión"}</definedName>
    <definedName name="aszx" localSheetId="3" hidden="1">{#N/A,#N/A,TRUE,"Est. de Fact.";#N/A,#N/A,TRUE,"Capitulo 19";#N/A,#N/A,TRUE,"Proyecto P855"}</definedName>
    <definedName name="aszx" hidden="1">{#N/A,#N/A,TRUE,"Est. de Fact.";#N/A,#N/A,TRUE,"Capitulo 19";#N/A,#N/A,TRUE,"Proyecto P855"}</definedName>
    <definedName name="ATEP" localSheetId="3">MP!$E$231</definedName>
    <definedName name="ATEP">[49]R1!$AR$19</definedName>
    <definedName name="atgr"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atgr"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avance" localSheetId="3" hidden="1">{"MO(BASE)",#N/A,FALSE,"MO(BASE)";"MO(BASE)1",#N/A,FALSE,"MO(BASE)";"MO(BASE)2",#N/A,FALSE,"MO(BASE)"}</definedName>
    <definedName name="avance" hidden="1">{"MO(BASE)",#N/A,FALSE,"MO(BASE)";"MO(BASE)1",#N/A,FALSE,"MO(BASE)";"MO(BASE)2",#N/A,FALSE,"MO(BASE)"}</definedName>
    <definedName name="avance_1" localSheetId="3" hidden="1">{"MO(BASE)",#N/A,FALSE,"MO(BASE)";"MO(BASE)1",#N/A,FALSE,"MO(BASE)";"MO(BASE)2",#N/A,FALSE,"MO(BASE)"}</definedName>
    <definedName name="avance_1" hidden="1">{"MO(BASE)",#N/A,FALSE,"MO(BASE)";"MO(BASE)1",#N/A,FALSE,"MO(BASE)";"MO(BASE)2",#N/A,FALSE,"MO(BASE)"}</definedName>
    <definedName name="avance_2" localSheetId="3" hidden="1">{"MO(BASE)",#N/A,FALSE,"MO(BASE)";"MO(BASE)1",#N/A,FALSE,"MO(BASE)";"MO(BASE)2",#N/A,FALSE,"MO(BASE)"}</definedName>
    <definedName name="avance_2" hidden="1">{"MO(BASE)",#N/A,FALSE,"MO(BASE)";"MO(BASE)1",#N/A,FALSE,"MO(BASE)";"MO(BASE)2",#N/A,FALSE,"MO(BASE)"}</definedName>
    <definedName name="avance_3" localSheetId="3" hidden="1">{"MO(BASE)",#N/A,FALSE,"MO(BASE)";"MO(BASE)1",#N/A,FALSE,"MO(BASE)";"MO(BASE)2",#N/A,FALSE,"MO(BASE)"}</definedName>
    <definedName name="avance_3" hidden="1">{"MO(BASE)",#N/A,FALSE,"MO(BASE)";"MO(BASE)1",#N/A,FALSE,"MO(BASE)";"MO(BASE)2",#N/A,FALSE,"MO(BASE)"}</definedName>
    <definedName name="avance_4" localSheetId="3" hidden="1">{"MO(BASE)",#N/A,FALSE,"MO(BASE)";"MO(BASE)1",#N/A,FALSE,"MO(BASE)";"MO(BASE)2",#N/A,FALSE,"MO(BASE)"}</definedName>
    <definedName name="avance_4" hidden="1">{"MO(BASE)",#N/A,FALSE,"MO(BASE)";"MO(BASE)1",#N/A,FALSE,"MO(BASE)";"MO(BASE)2",#N/A,FALSE,"MO(BASE)"}</definedName>
    <definedName name="avance_5" localSheetId="3" hidden="1">{"MO(BASE)",#N/A,FALSE,"MO(BASE)";"MO(BASE)1",#N/A,FALSE,"MO(BASE)";"MO(BASE)2",#N/A,FALSE,"MO(BASE)"}</definedName>
    <definedName name="avance_5" hidden="1">{"MO(BASE)",#N/A,FALSE,"MO(BASE)";"MO(BASE)1",#N/A,FALSE,"MO(BASE)";"MO(BASE)2",#N/A,FALSE,"MO(BASE)"}</definedName>
    <definedName name="avavav" localSheetId="3" hidden="1">{#N/A,#N/A,FALSE,"Costos_Elem_Hid";#N/A,#N/A,FALSE,"Costos_Elem_Hid";#N/A,#N/A,FALSE,"Costos_Elem_Hid"}</definedName>
    <definedName name="avavav" hidden="1">{#N/A,#N/A,FALSE,"Costos_Elem_Hid";#N/A,#N/A,FALSE,"Costos_Elem_Hid";#N/A,#N/A,FALSE,"Costos_Elem_Hid"}</definedName>
    <definedName name="avc" localSheetId="3" hidden="1">{#N/A,#N/A,FALSE,"Total_OC015";#N/A,#N/A,FALSE,"ADMIN";#N/A,#N/A,FALSE,"PROCES";#N/A,#N/A,FALSE,"mecan";#N/A,#N/A,FALSE,"civil";#N/A,#N/A,FALSE,"CAÑER";#N/A,#N/A,FALSE,"ELEC";#N/A,#N/A,FALSE,"INSTR"}</definedName>
    <definedName name="avc" hidden="1">{#N/A,#N/A,FALSE,"Total_OC015";#N/A,#N/A,FALSE,"ADMIN";#N/A,#N/A,FALSE,"PROCES";#N/A,#N/A,FALSE,"mecan";#N/A,#N/A,FALSE,"civil";#N/A,#N/A,FALSE,"CAÑER";#N/A,#N/A,FALSE,"ELEC";#N/A,#N/A,FALSE,"INSTR"}</definedName>
    <definedName name="avc_1" localSheetId="3" hidden="1">{#N/A,#N/A,FALSE,"Total_OC015";#N/A,#N/A,FALSE,"ADMIN";#N/A,#N/A,FALSE,"PROCES";#N/A,#N/A,FALSE,"mecan";#N/A,#N/A,FALSE,"civil";#N/A,#N/A,FALSE,"CAÑER";#N/A,#N/A,FALSE,"ELEC";#N/A,#N/A,FALSE,"INSTR"}</definedName>
    <definedName name="avc_1" hidden="1">{#N/A,#N/A,FALSE,"Total_OC015";#N/A,#N/A,FALSE,"ADMIN";#N/A,#N/A,FALSE,"PROCES";#N/A,#N/A,FALSE,"mecan";#N/A,#N/A,FALSE,"civil";#N/A,#N/A,FALSE,"CAÑER";#N/A,#N/A,FALSE,"ELEC";#N/A,#N/A,FALSE,"INSTR"}</definedName>
    <definedName name="awawawaw" localSheetId="3" hidden="1">{#N/A,#N/A,FALSE,"Costos_Elem_Hid";#N/A,#N/A,FALSE,"Costos_Elem_Hid";#N/A,#N/A,FALSE,"Costos_Elem_Hid"}</definedName>
    <definedName name="awawawaw" hidden="1">{#N/A,#N/A,FALSE,"Costos_Elem_Hid";#N/A,#N/A,FALSE,"Costos_Elem_Hid";#N/A,#N/A,FALSE,"Costos_Elem_Hid"}</definedName>
    <definedName name="AWEEA" localSheetId="3" hidden="1">{"CI+GG(BASE)",#N/A,FALSE,"CI+GG(BASE)";"GG",#N/A,FALSE,"CI+GG(BASE)";"CI",#N/A,FALSE,"CI+GG(BASE)"}</definedName>
    <definedName name="AWEEA" hidden="1">{"CI+GG(BASE)",#N/A,FALSE,"CI+GG(BASE)";"GG",#N/A,FALSE,"CI+GG(BASE)";"CI",#N/A,FALSE,"CI+GG(BASE)"}</definedName>
    <definedName name="AWRAWR"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WRAW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ws" localSheetId="3" hidden="1">{#N/A,#N/A,FALSE,"Total_OC015";#N/A,#N/A,FALSE,"ADMIN";#N/A,#N/A,FALSE,"PROCES";#N/A,#N/A,FALSE,"mecan";#N/A,#N/A,FALSE,"civil";#N/A,#N/A,FALSE,"CAÑER";#N/A,#N/A,FALSE,"ELEC";#N/A,#N/A,FALSE,"INSTR"}</definedName>
    <definedName name="aws" hidden="1">{#N/A,#N/A,FALSE,"Total_OC015";#N/A,#N/A,FALSE,"ADMIN";#N/A,#N/A,FALSE,"PROCES";#N/A,#N/A,FALSE,"mecan";#N/A,#N/A,FALSE,"civil";#N/A,#N/A,FALSE,"CAÑER";#N/A,#N/A,FALSE,"ELEC";#N/A,#N/A,FALSE,"INSTR"}</definedName>
    <definedName name="awse"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wse"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xaxax" localSheetId="3" hidden="1">{"'Hoja3'!$F$5"}</definedName>
    <definedName name="axaxax" hidden="1">{"'Hoja3'!$F$5"}</definedName>
    <definedName name="AYPERUIEPTPETUWP" localSheetId="3" hidden="1">{#N/A,#N/A,FALSE,"masez (10)";#N/A,#N/A,FALSE,"masez (7)";#N/A,#N/A,FALSE,"masez (6)";#N/A,#N/A,FALSE,"masez (5)";#N/A,#N/A,FALSE,"masez (4)";#N/A,#N/A,FALSE,"masez (3)";#N/A,#N/A,FALSE,"masez (2)";#N/A,#N/A,FALSE,"GME";#N/A,#N/A,FALSE,"masez"}</definedName>
    <definedName name="AYPERUIEPTPETUWP" hidden="1">{#N/A,#N/A,FALSE,"masez (10)";#N/A,#N/A,FALSE,"masez (7)";#N/A,#N/A,FALSE,"masez (6)";#N/A,#N/A,FALSE,"masez (5)";#N/A,#N/A,FALSE,"masez (4)";#N/A,#N/A,FALSE,"masez (3)";#N/A,#N/A,FALSE,"masez (2)";#N/A,#N/A,FALSE,"GME";#N/A,#N/A,FALSE,"masez"}</definedName>
    <definedName name="ayu">[3]Datos!$C$8</definedName>
    <definedName name="az" localSheetId="3" hidden="1">#REF!</definedName>
    <definedName name="az" hidden="1">#REF!</definedName>
    <definedName name="azaza" localSheetId="3" hidden="1">{"'Hoja3'!$F$5"}</definedName>
    <definedName name="azaza" hidden="1">{"'Hoja3'!$F$5"}</definedName>
    <definedName name="AZAZAZ" localSheetId="3" hidden="1">{"Sin detalle",#N/A,FALSE,"Flujo (redondeado)"}</definedName>
    <definedName name="AZAZAZ" hidden="1">{"Sin detalle",#N/A,FALSE,"Flujo (redondeado)"}</definedName>
    <definedName name="b" localSheetId="3" hidden="1">{#N/A,#N/A,FALSE,"Total_OC015";#N/A,#N/A,FALSE,"ADMIN";#N/A,#N/A,FALSE,"PROCES";#N/A,#N/A,FALSE,"mecan";#N/A,#N/A,FALSE,"civil";#N/A,#N/A,FALSE,"CAÑER";#N/A,#N/A,FALSE,"ELEC";#N/A,#N/A,FALSE,"INSTR"}</definedName>
    <definedName name="b" hidden="1">{#N/A,#N/A,FALSE,"Total_OC015";#N/A,#N/A,FALSE,"ADMIN";#N/A,#N/A,FALSE,"PROCES";#N/A,#N/A,FALSE,"mecan";#N/A,#N/A,FALSE,"civil";#N/A,#N/A,FALSE,"CAÑER";#N/A,#N/A,FALSE,"ELEC";#N/A,#N/A,FALSE,"INSTR"}</definedName>
    <definedName name="b_1" localSheetId="3" hidden="1">{#N/A,#N/A,FALSE,"summary";#N/A,#N/A,FALSE,"SumGraph"}</definedName>
    <definedName name="b_1" hidden="1">{#N/A,#N/A,FALSE,"summary";#N/A,#N/A,FALSE,"SumGraph"}</definedName>
    <definedName name="babo">[50]VA_code!$Q$1:$R$31</definedName>
    <definedName name="BAJADAS1" localSheetId="3" hidden="1">{#N/A,#N/A,FALSE,"MAQUINA"}</definedName>
    <definedName name="BAJADAS1" hidden="1">{#N/A,#N/A,FALSE,"MAQUINA"}</definedName>
    <definedName name="BANBAT125">#REF!</definedName>
    <definedName name="BAS" localSheetId="3">#REF!</definedName>
    <definedName name="BAS">#REF!</definedName>
    <definedName name="Base" localSheetId="3">#REF!</definedName>
    <definedName name="Base">#REF!</definedName>
    <definedName name="Base_de_ventas">[31]GENERAL!$A$8:$U$2047</definedName>
    <definedName name="Base_excavaciones" localSheetId="3" hidden="1">{"Sin detalle",#N/A,FALSE,"Flujo (redondeado)";"Detallado",#N/A,FALSE,"Flujo (redondeado)"}</definedName>
    <definedName name="Base_excavaciones" hidden="1">{"Sin detalle",#N/A,FALSE,"Flujo (redondeado)";"Detallado",#N/A,FALSE,"Flujo (redondeado)"}</definedName>
    <definedName name="base_insumos">[51]INSUMOS!$A$1:$G$2027</definedName>
    <definedName name="basecita" localSheetId="3">#REF!</definedName>
    <definedName name="basecita">#REF!</definedName>
    <definedName name="basedat" localSheetId="3">[52]Mina!#REF!</definedName>
    <definedName name="basedat">[52]Mina!#REF!</definedName>
    <definedName name="_xlnm.Database" localSheetId="3">#REF!</definedName>
    <definedName name="_xlnm.Database">#REF!</definedName>
    <definedName name="baseeeeeee">[53]Base!$E$6:$M$558</definedName>
    <definedName name="BASEES" localSheetId="3">#REF!</definedName>
    <definedName name="BASEES">#REF!</definedName>
    <definedName name="baseevc">[31]GENERAL!$B$2:$AY$537</definedName>
    <definedName name="Basic_Data">'[26]Cash Flows'!#REF!</definedName>
    <definedName name="bb" localSheetId="3" hidden="1">{#N/A,#N/A,FALSE,"minas";#N/A,#N/A,FALSE,"Total_OC015";#N/A,#N/A,FALSE,"ADMIN";#N/A,#N/A,FALSE,"PROCES";#N/A,#N/A,FALSE,"civil";#N/A,#N/A,FALSE,"CAÑER";#N/A,#N/A,FALSE,"ELEC";#N/A,#N/A,FALSE,"INSTR";#N/A,#N/A,FALSE,"PDS";#N/A,#N/A,FALSE,"mecan"}</definedName>
    <definedName name="bb" hidden="1">{#N/A,#N/A,FALSE,"minas";#N/A,#N/A,FALSE,"Total_OC015";#N/A,#N/A,FALSE,"ADMIN";#N/A,#N/A,FALSE,"PROCES";#N/A,#N/A,FALSE,"civil";#N/A,#N/A,FALSE,"CAÑER";#N/A,#N/A,FALSE,"ELEC";#N/A,#N/A,FALSE,"INSTR";#N/A,#N/A,FALSE,"PDS";#N/A,#N/A,FALSE,"mecan"}</definedName>
    <definedName name="bbas">#REF!</definedName>
    <definedName name="bbb" localSheetId="3" hidden="1">{#N/A,#N/A,FALSE,"masez (10)";#N/A,#N/A,FALSE,"masez (7)";#N/A,#N/A,FALSE,"masez (6)";#N/A,#N/A,FALSE,"masez (5)";#N/A,#N/A,FALSE,"masez (4)";#N/A,#N/A,FALSE,"masez (3)";#N/A,#N/A,FALSE,"masez (2)";#N/A,#N/A,FALSE,"GME";#N/A,#N/A,FALSE,"masez"}</definedName>
    <definedName name="bbb" hidden="1">{#N/A,#N/A,FALSE,"masez (10)";#N/A,#N/A,FALSE,"masez (7)";#N/A,#N/A,FALSE,"masez (6)";#N/A,#N/A,FALSE,"masez (5)";#N/A,#N/A,FALSE,"masez (4)";#N/A,#N/A,FALSE,"masez (3)";#N/A,#N/A,FALSE,"masez (2)";#N/A,#N/A,FALSE,"GME";#N/A,#N/A,FALSE,"masez"}</definedName>
    <definedName name="BBB_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b" localSheetId="3" hidden="1">{"Sin detalle",#N/A,FALSE,"Flujo (redondeado)";"Detallado",#N/A,FALSE,"Flujo (redondeado)"}</definedName>
    <definedName name="bbbbb" hidden="1">{"Sin detalle",#N/A,FALSE,"Flujo (redondeado)";"Detallado",#N/A,FALSE,"Flujo (redondeado)"}</definedName>
    <definedName name="BBPPP" localSheetId="3" hidden="1">{#N/A,#N/A,FALSE,"200001";#N/A,#N/A,FALSE,"S221 200003";#N/A,#N/A,FALSE,"S221 204005";#N/A,#N/A,FALSE,"S221 204006";#N/A,#N/A,FALSE,"S221 204008"}</definedName>
    <definedName name="BBPPP" hidden="1">{#N/A,#N/A,FALSE,"200001";#N/A,#N/A,FALSE,"S221 200003";#N/A,#N/A,FALSE,"S221 204005";#N/A,#N/A,FALSE,"S221 204006";#N/A,#N/A,FALSE,"S221 204008"}</definedName>
    <definedName name="BC">#REF!</definedName>
    <definedName name="bcc" localSheetId="3">#REF!</definedName>
    <definedName name="bcc">#REF!</definedName>
    <definedName name="BD">[54]BD!$B$2:$I$1011</definedName>
    <definedName name="BD_CO" localSheetId="3">#REF!</definedName>
    <definedName name="BD_CO">#REF!</definedName>
    <definedName name="BD_HH" localSheetId="3">#REF!</definedName>
    <definedName name="BD_HH">#REF!</definedName>
    <definedName name="BD_TOT" localSheetId="3">#REF!</definedName>
    <definedName name="BD_TOT">#REF!</definedName>
    <definedName name="BDTXH" localSheetId="3" hidden="1">{"CI+GG(BASE)",#N/A,FALSE,"CI+GG(BASE)";"GG",#N/A,FALSE,"CI+GG(BASE)";"CI",#N/A,FALSE,"CI+GG(BASE)"}</definedName>
    <definedName name="BDTXH" hidden="1">{"CI+GG(BASE)",#N/A,FALSE,"CI+GG(BASE)";"GG",#N/A,FALSE,"CI+GG(BASE)";"CI",#N/A,FALSE,"CI+GG(BASE)"}</definedName>
    <definedName name="BE">#REF!</definedName>
    <definedName name="befra"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efra"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ETT">#REF!</definedName>
    <definedName name="bewaas" localSheetId="3" hidden="1">{#N/A,#N/A,FALSE,"ResDev"}</definedName>
    <definedName name="bewaas" hidden="1">{#N/A,#N/A,FALSE,"ResDev"}</definedName>
    <definedName name="BGFBC" localSheetId="3" hidden="1">{"CI+GG(BASE)",#N/A,FALSE,"CI+GG(BASE)";"GG",#N/A,FALSE,"CI+GG(BASE)";"CI",#N/A,FALSE,"CI+GG(BASE)"}</definedName>
    <definedName name="BGFBC" hidden="1">{"CI+GG(BASE)",#N/A,FALSE,"CI+GG(BASE)";"GG",#N/A,FALSE,"CI+GG(BASE)";"CI",#N/A,FALSE,"CI+GG(BASE)"}</definedName>
    <definedName name="bghh"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_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hjghui" localSheetId="3" hidden="1">{#N/A,#N/A,FALSE,"Hoja1";#N/A,#N/A,FALSE,"Hoja2";#N/A,#N/A,FALSE,"Hoja3";#N/A,#N/A,FALSE,"Hoja4";#N/A,#N/A,FALSE,"Hoja5";#N/A,#N/A,FALSE,"Hoja6"}</definedName>
    <definedName name="bhjghui" hidden="1">{#N/A,#N/A,FALSE,"Hoja1";#N/A,#N/A,FALSE,"Hoja2";#N/A,#N/A,FALSE,"Hoja3";#N/A,#N/A,FALSE,"Hoja4";#N/A,#N/A,FALSE,"Hoja5";#N/A,#N/A,FALSE,"Hoja6"}</definedName>
    <definedName name="bhy" localSheetId="3" hidden="1">{#N/A,#N/A,FALSE,"RESUMEN";#N/A,#N/A,FALSE,"GG-GI";#N/A,#N/A,FALSE,"AMB";#N/A,#N/A,FALSE,"EyR";#N/A,#N/A,FALSE,"UCP";#N/A,#N/A,FALSE,"IND";#N/A,#N/A,FALSE,"LR";#N/A,#N/A,FALSE,"PRV";#N/A,#N/A,FALSE,"TÚNELES";#N/A,#N/A,FALSE,"IDT";#N/A,#N/A,FALSE,"ING"}</definedName>
    <definedName name="bhy" hidden="1">{#N/A,#N/A,FALSE,"RESUMEN";#N/A,#N/A,FALSE,"GG-GI";#N/A,#N/A,FALSE,"AMB";#N/A,#N/A,FALSE,"EyR";#N/A,#N/A,FALSE,"UCP";#N/A,#N/A,FALSE,"IND";#N/A,#N/A,FALSE,"LR";#N/A,#N/A,FALSE,"PRV";#N/A,#N/A,FALSE,"TÚNELES";#N/A,#N/A,FALSE,"IDT";#N/A,#N/A,FALSE,"ING"}</definedName>
    <definedName name="bloque">[55]UGAS_INF!$A$3:$R$251</definedName>
    <definedName name="BLPH1" localSheetId="3" hidden="1">#REF!</definedName>
    <definedName name="BLPH1" hidden="1">#REF!</definedName>
    <definedName name="BLPH2" localSheetId="3" hidden="1">#REF!</definedName>
    <definedName name="BLPH2" hidden="1">#REF!</definedName>
    <definedName name="BLPH3" localSheetId="3" hidden="1">#REF!</definedName>
    <definedName name="BLPH3" hidden="1">#REF!</definedName>
    <definedName name="BLPH4" localSheetId="3" hidden="1">[56]TC!#REF!</definedName>
    <definedName name="BLPH4" hidden="1">[56]TC!#REF!</definedName>
    <definedName name="BLPH5" localSheetId="3" hidden="1">[56]TC!#REF!</definedName>
    <definedName name="BLPH5" hidden="1">[56]TC!#REF!</definedName>
    <definedName name="BLPH6" localSheetId="3" hidden="1">[56]TC!#REF!</definedName>
    <definedName name="BLPH6" hidden="1">[56]TC!#REF!</definedName>
    <definedName name="bn.m"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n.m"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nm" localSheetId="3" hidden="1">{#N/A,#N/A,TRUE,"Est. de Fact.";#N/A,#N/A,TRUE,"Capitulo 19";#N/A,#N/A,TRUE,"Proyecto P855"}</definedName>
    <definedName name="bnm" hidden="1">{#N/A,#N/A,TRUE,"Est. de Fact.";#N/A,#N/A,TRUE,"Capitulo 19";#N/A,#N/A,TRUE,"Proyecto P855"}</definedName>
    <definedName name="bnmm" localSheetId="3" hidden="1">{"DETALLE_1996",#N/A,FALSE,"flujo";"DETALLE_1997",#N/A,FALSE,"flujo";"GASTOS_INCURRIDOS_1996",#N/A,FALSE,"flujo";"GASTOS_PROGRAMADOS_PARA_1997",#N/A,FALSE,"flujo";#N/A,#N/A,FALSE,"comparat";#N/A,#N/A,FALSE,"costos";#N/A,#N/A,FALSE,"proyctrol"}</definedName>
    <definedName name="bnmm" hidden="1">{"DETALLE_1996",#N/A,FALSE,"flujo";"DETALLE_1997",#N/A,FALSE,"flujo";"GASTOS_INCURRIDOS_1996",#N/A,FALSE,"flujo";"GASTOS_PROGRAMADOS_PARA_1997",#N/A,FALSE,"flujo";#N/A,#N/A,FALSE,"comparat";#N/A,#N/A,FALSE,"costos";#N/A,#N/A,FALSE,"proyctrol"}</definedName>
    <definedName name="bo" localSheetId="3" hidden="1">{"'DMBL'!$A$1:$N$83","'DMBL'!$A$6:$B$83"}</definedName>
    <definedName name="bo" hidden="1">{"'DMBL'!$A$1:$N$83","'DMBL'!$A$6:$B$83"}</definedName>
    <definedName name="bode" localSheetId="3" hidden="1">{"'DMBL'!$A$1:$N$83","'DMBL'!$A$6:$B$83"}</definedName>
    <definedName name="bode" hidden="1">{"'DMBL'!$A$1:$N$83","'DMBL'!$A$6:$B$83"}</definedName>
    <definedName name="bodea" localSheetId="3" hidden="1">{"'DMBL'!$A$1:$N$83","'DMBL'!$A$6:$B$83"}</definedName>
    <definedName name="bodea" hidden="1">{"'DMBL'!$A$1:$N$83","'DMBL'!$A$6:$B$83"}</definedName>
    <definedName name="bodeb" localSheetId="3" hidden="1">{"'DMBL'!$A$1:$N$83","'DMBL'!$A$6:$B$83"}</definedName>
    <definedName name="bodeb" hidden="1">{"'DMBL'!$A$1:$N$83","'DMBL'!$A$6:$B$83"}</definedName>
    <definedName name="bodec" localSheetId="3" hidden="1">{"'DMBL'!$A$1:$N$83","'DMBL'!$A$6:$B$83"}</definedName>
    <definedName name="bodec" hidden="1">{"'DMBL'!$A$1:$N$83","'DMBL'!$A$6:$B$83"}</definedName>
    <definedName name="BOLA1">#REF!</definedName>
    <definedName name="BOLA1.5" localSheetId="3">#REF!</definedName>
    <definedName name="BOLA1.5">#REF!</definedName>
    <definedName name="BOLA1.5800" localSheetId="3">#REF!</definedName>
    <definedName name="BOLA1.5800">#REF!</definedName>
    <definedName name="BOLA2" localSheetId="3">#REF!</definedName>
    <definedName name="BOLA2">#REF!</definedName>
    <definedName name="BOLA3" localSheetId="3">#REF!</definedName>
    <definedName name="BOLA3">#REF!</definedName>
    <definedName name="BOM_8x12" localSheetId="3">'[40]Valores Unitarios'!#REF!</definedName>
    <definedName name="BOM_8x12">'[40]Valores Unitarios'!#REF!</definedName>
    <definedName name="BORRAR" localSheetId="3" hidden="1">{"DETALLE_1996",#N/A,FALSE,"flujo";"DETALLE_1997",#N/A,FALSE,"flujo";"GASTOS_INCURRIDOS_1996",#N/A,FALSE,"flujo";"GASTOS_PROGRAMADOS_PARA_1997",#N/A,FALSE,"flujo";#N/A,#N/A,FALSE,"comparat";#N/A,#N/A,FALSE,"costos";#N/A,#N/A,FALSE,"proyctrol"}</definedName>
    <definedName name="BORRAR" hidden="1">{"DETALLE_1996",#N/A,FALSE,"flujo";"DETALLE_1997",#N/A,FALSE,"flujo";"GASTOS_INCURRIDOS_1996",#N/A,FALSE,"flujo";"GASTOS_PROGRAMADOS_PARA_1997",#N/A,FALSE,"flujo";#N/A,#N/A,FALSE,"comparat";#N/A,#N/A,FALSE,"costos";#N/A,#N/A,FALSE,"proyctrol"}</definedName>
    <definedName name="BQ">#REF!</definedName>
    <definedName name="breae"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v"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v"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xcs"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xcs"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ITAGEM" localSheetId="3"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rafw"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rafw"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a"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a"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u"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rwu"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s" localSheetId="3" hidden="1">{#N/A,#N/A,FALSE,"Matrix";#N/A,#N/A,FALSE,"Executive";#N/A,#N/A,FALSE,"Summary";#N/A,#N/A,FALSE,"Office1";#N/A,#N/A,FALSE,"Office2";#N/A,#N/A,FALSE,"Office3";#N/A,#N/A,FALSE,"Office4";#N/A,#N/A,FALSE,"Office5";#N/A,#N/A,FALSE,"Office6";#N/A,#N/A,FALSE,"Office7";#N/A,#N/A,FALSE,"Labor"}</definedName>
    <definedName name="bs" hidden="1">{#N/A,#N/A,FALSE,"Matrix";#N/A,#N/A,FALSE,"Executive";#N/A,#N/A,FALSE,"Summary";#N/A,#N/A,FALSE,"Office1";#N/A,#N/A,FALSE,"Office2";#N/A,#N/A,FALSE,"Office3";#N/A,#N/A,FALSE,"Office4";#N/A,#N/A,FALSE,"Office5";#N/A,#N/A,FALSE,"Office6";#N/A,#N/A,FALSE,"Office7";#N/A,#N/A,FALSE,"Labor"}</definedName>
    <definedName name="btrsaf"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trsaf"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utton_18">"PRUEBA_Tabla_List"</definedName>
    <definedName name="Button_19">"PRUEBA_Tabla_List"</definedName>
    <definedName name="Button_2148">"PRUEBA_Res_Palas_List"</definedName>
    <definedName name="Button_7">"Prefeasibility_Organization_Chart_Summary_List1"</definedName>
    <definedName name="bveard"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veard"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vnn" localSheetId="3" hidden="1">{#N/A,#N/A,FALSE,"Total_OC015";#N/A,#N/A,FALSE,"ADMIN";#N/A,#N/A,FALSE,"PROCES";#N/A,#N/A,FALSE,"mecan";#N/A,#N/A,FALSE,"civil";#N/A,#N/A,FALSE,"CAÑER";#N/A,#N/A,FALSE,"ELEC";#N/A,#N/A,FALSE,"INSTR"}</definedName>
    <definedName name="bvnn" hidden="1">{#N/A,#N/A,FALSE,"Total_OC015";#N/A,#N/A,FALSE,"ADMIN";#N/A,#N/A,FALSE,"PROCES";#N/A,#N/A,FALSE,"mecan";#N/A,#N/A,FALSE,"civil";#N/A,#N/A,FALSE,"CAÑER";#N/A,#N/A,FALSE,"ELEC";#N/A,#N/A,FALSE,"INSTR"}</definedName>
    <definedName name="BXTYNBXRT"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BXTYNBXR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U.GI" localSheetId="3" hidden="1">{#N/A,#N/A,FALSE,"Total_OC015";#N/A,#N/A,FALSE,"ADMIN";#N/A,#N/A,FALSE,"PROCES";#N/A,#N/A,FALSE,"mecan";#N/A,#N/A,FALSE,"civil";#N/A,#N/A,FALSE,"CAÑER";#N/A,#N/A,FALSE,"ELEC";#N/A,#N/A,FALSE,"INSTR"}</definedName>
    <definedName name="C.U.GI" hidden="1">{#N/A,#N/A,FALSE,"Total_OC015";#N/A,#N/A,FALSE,"ADMIN";#N/A,#N/A,FALSE,"PROCES";#N/A,#N/A,FALSE,"mecan";#N/A,#N/A,FALSE,"civil";#N/A,#N/A,FALSE,"CAÑER";#N/A,#N/A,FALSE,"ELEC";#N/A,#N/A,FALSE,"INSTR"}</definedName>
    <definedName name="C_">#REF!</definedName>
    <definedName name="C_CONTABLE">[49]!Tabla1[CUENTAS CONTABLES]</definedName>
    <definedName name="C_fin" localSheetId="3">#REF!</definedName>
    <definedName name="C_fin">#REF!</definedName>
    <definedName name="c_TAPA_DIVISION" localSheetId="3">#REF!</definedName>
    <definedName name="c_TAPA_DIVISION">#REF!</definedName>
    <definedName name="ca1p3c4_0600">#REF!</definedName>
    <definedName name="ca1x3c4_0600" localSheetId="3">#REF!</definedName>
    <definedName name="ca1x3c4_0600">#REF!</definedName>
    <definedName name="CABEZA1" localSheetId="3">#REF!</definedName>
    <definedName name="CABEZA1">#REF!</definedName>
    <definedName name="CABEZA2" localSheetId="3">#REF!</definedName>
    <definedName name="CABEZA2">#REF!</definedName>
    <definedName name="cable13c10600" localSheetId="3">#REF!</definedName>
    <definedName name="cable13c10600">#REF!</definedName>
    <definedName name="CABLE13C122KV" localSheetId="3">#REF!</definedName>
    <definedName name="CABLE13C122KV">#REF!</definedName>
    <definedName name="cable13c12600" localSheetId="3">#REF!</definedName>
    <definedName name="cable13c12600">#REF!</definedName>
    <definedName name="cable13c20600" localSheetId="3">#REF!</definedName>
    <definedName name="cable13c20600">#REF!</definedName>
    <definedName name="cable13c350600" localSheetId="3">#REF!</definedName>
    <definedName name="cable13c350600">#REF!</definedName>
    <definedName name="cable13c4_0600" localSheetId="3">#REF!</definedName>
    <definedName name="cable13c4_0600">#REF!</definedName>
    <definedName name="cable13c40600" localSheetId="3">#REF!</definedName>
    <definedName name="cable13c40600">#REF!</definedName>
    <definedName name="cable13c500600" localSheetId="3">#REF!</definedName>
    <definedName name="cable13c500600">#REF!</definedName>
    <definedName name="cable13cN122KV" localSheetId="3">#REF!</definedName>
    <definedName name="cable13cN122KV">#REF!</definedName>
    <definedName name="cable14c10600" localSheetId="3">#REF!</definedName>
    <definedName name="cable14c10600">#REF!</definedName>
    <definedName name="cable14c12600" localSheetId="3">#REF!</definedName>
    <definedName name="cable14c12600">#REF!</definedName>
    <definedName name="cable14c4600" localSheetId="3">#REF!</definedName>
    <definedName name="cable14c4600">#REF!</definedName>
    <definedName name="cable14c6600" localSheetId="3">#REF!</definedName>
    <definedName name="cable14c6600">#REF!</definedName>
    <definedName name="cable14c8600" localSheetId="3">#REF!</definedName>
    <definedName name="cable14c8600">#REF!</definedName>
    <definedName name="cablecode20" localSheetId="3">#REF!</definedName>
    <definedName name="cablecode20">#REF!</definedName>
    <definedName name="cablecode40" localSheetId="3">#REF!</definedName>
    <definedName name="cablecode40">#REF!</definedName>
    <definedName name="CAC" localSheetId="3" hidden="1">{"MO(BASE)",#N/A,FALSE,"MO(BASE)";"MO(BASE)1",#N/A,FALSE,"MO(BASE)";"MO(BASE)2",#N/A,FALSE,"MO(BASE)"}</definedName>
    <definedName name="CAC" hidden="1">{"MO(BASE)",#N/A,FALSE,"MO(BASE)";"MO(BASE)1",#N/A,FALSE,"MO(BASE)";"MO(BASE)2",#N/A,FALSE,"MO(BASE)"}</definedName>
    <definedName name="CAC_1" localSheetId="3" hidden="1">{"MO(BASE)",#N/A,FALSE,"MO(BASE)";"MO(BASE)1",#N/A,FALSE,"MO(BASE)";"MO(BASE)2",#N/A,FALSE,"MO(BASE)"}</definedName>
    <definedName name="CAC_1" hidden="1">{"MO(BASE)",#N/A,FALSE,"MO(BASE)";"MO(BASE)1",#N/A,FALSE,"MO(BASE)";"MO(BASE)2",#N/A,FALSE,"MO(BASE)"}</definedName>
    <definedName name="CAC_2" localSheetId="3" hidden="1">{"MO(BASE)",#N/A,FALSE,"MO(BASE)";"MO(BASE)1",#N/A,FALSE,"MO(BASE)";"MO(BASE)2",#N/A,FALSE,"MO(BASE)"}</definedName>
    <definedName name="CAC_2" hidden="1">{"MO(BASE)",#N/A,FALSE,"MO(BASE)";"MO(BASE)1",#N/A,FALSE,"MO(BASE)";"MO(BASE)2",#N/A,FALSE,"MO(BASE)"}</definedName>
    <definedName name="CAC_3" localSheetId="3" hidden="1">{"MO(BASE)",#N/A,FALSE,"MO(BASE)";"MO(BASE)1",#N/A,FALSE,"MO(BASE)";"MO(BASE)2",#N/A,FALSE,"MO(BASE)"}</definedName>
    <definedName name="CAC_3" hidden="1">{"MO(BASE)",#N/A,FALSE,"MO(BASE)";"MO(BASE)1",#N/A,FALSE,"MO(BASE)";"MO(BASE)2",#N/A,FALSE,"MO(BASE)"}</definedName>
    <definedName name="CAC_4" localSheetId="3" hidden="1">{"MO(BASE)",#N/A,FALSE,"MO(BASE)";"MO(BASE)1",#N/A,FALSE,"MO(BASE)";"MO(BASE)2",#N/A,FALSE,"MO(BASE)"}</definedName>
    <definedName name="CAC_4" hidden="1">{"MO(BASE)",#N/A,FALSE,"MO(BASE)";"MO(BASE)1",#N/A,FALSE,"MO(BASE)";"MO(BASE)2",#N/A,FALSE,"MO(BASE)"}</definedName>
    <definedName name="CAC_5" localSheetId="3" hidden="1">{"MO(BASE)",#N/A,FALSE,"MO(BASE)";"MO(BASE)1",#N/A,FALSE,"MO(BASE)";"MO(BASE)2",#N/A,FALSE,"MO(BASE)"}</definedName>
    <definedName name="CAC_5" hidden="1">{"MO(BASE)",#N/A,FALSE,"MO(BASE)";"MO(BASE)1",#N/A,FALSE,"MO(BASE)";"MO(BASE)2",#N/A,FALSE,"MO(BASE)"}</definedName>
    <definedName name="caca" localSheetId="3" hidden="1">{#N/A,#N/A,TRUE,"Est. de Fact.";#N/A,#N/A,TRUE,"Capitulo 19";#N/A,#N/A,TRUE,"Proyecto P855"}</definedName>
    <definedName name="caca" hidden="1">{#N/A,#N/A,TRUE,"Est. de Fact.";#N/A,#N/A,TRUE,"Capitulo 19";#N/A,#N/A,TRUE,"Proyecto P855"}</definedName>
    <definedName name="caca2" hidden="1">#N/A</definedName>
    <definedName name="CADEYREG">#REF!</definedName>
    <definedName name="CAGI" localSheetId="3">#REF!</definedName>
    <definedName name="CAGI">#REF!</definedName>
    <definedName name="CAGM" localSheetId="3">#REF!</definedName>
    <definedName name="CAGM">#REF!</definedName>
    <definedName name="CAJA" localSheetId="3" hidden="1">{#N/A,#N/A,TRUE,"Costos_Subg_Hid"}</definedName>
    <definedName name="CAJA" hidden="1">{#N/A,#N/A,TRUE,"Costos_Subg_Hid"}</definedName>
    <definedName name="CAJA1" localSheetId="3" hidden="1">{#N/A,#N/A,FALSE,"Costos_Elem_Hid";#N/A,#N/A,FALSE,"Costos_Elem_Hid";#N/A,#N/A,FALSE,"Costos_Elem_Hid"}</definedName>
    <definedName name="CAJA1" hidden="1">{#N/A,#N/A,FALSE,"Costos_Elem_Hid";#N/A,#N/A,FALSE,"Costos_Elem_Hid";#N/A,#N/A,FALSE,"Costos_Elem_Hid"}</definedName>
    <definedName name="calconsumos">[29]Calculos!#REF!</definedName>
    <definedName name="calculos">[29]Macro2!$D$1</definedName>
    <definedName name="CAMBIAR">'[57]Resumen API'!$F$53:$S$56,'[57]Resumen API'!$C$50:$D$50,'[57]Resumen API'!$C$52:$D$52,'[57]Resumen API'!$F$26:$S$36,'[57]Resumen API'!$D$5:$M$9</definedName>
    <definedName name="cambio" localSheetId="3" hidden="1">#REF!</definedName>
    <definedName name="cambio" hidden="1">#REF!</definedName>
    <definedName name="cambio2" localSheetId="3" hidden="1">#REF!</definedName>
    <definedName name="cambio2" hidden="1">#REF!</definedName>
    <definedName name="cambio3" localSheetId="3" hidden="1">#REF!</definedName>
    <definedName name="cambio3" hidden="1">#REF!</definedName>
    <definedName name="Camióm" localSheetId="3" hidden="1">{"FlujoGastos",#N/A,FALSE,"Base";"FlujoGastos",#N/A,FALSE,"Buzón Tren";"FlujoGastos",#N/A,FALSE,"Buzón Camión";"FlujoGastos",#N/A,FALSE,"LHD Camión";"FlujoGastos",#N/A,FALSE,"Cámara Camión"}</definedName>
    <definedName name="Camióm" hidden="1">{"FlujoGastos",#N/A,FALSE,"Base";"FlujoGastos",#N/A,FALSE,"Buzón Tren";"FlujoGastos",#N/A,FALSE,"Buzón Camión";"FlujoGastos",#N/A,FALSE,"LHD Camión";"FlujoGastos",#N/A,FALSE,"Cámara Camión"}</definedName>
    <definedName name="CAMPOS">'[58]no borrrar'!$B$2:$D$56</definedName>
    <definedName name="CAN">'[7]Instru Correa'!$AG$10</definedName>
    <definedName name="CANT" localSheetId="3">#REF!</definedName>
    <definedName name="CANT">#REF!</definedName>
    <definedName name="Cant_Aguinaldo">'[59]MP P0 Rev0'!$C$216</definedName>
    <definedName name="Cant_Aguinaldos" localSheetId="3">[60]Datos!$D$36</definedName>
    <definedName name="Cant_Aguinaldos">[49]Datos!$D$42</definedName>
    <definedName name="cantidad" localSheetId="3" hidden="1">INDEX(codematch,1,20)</definedName>
    <definedName name="cantidad" hidden="1">INDEX(codematch,1,20)</definedName>
    <definedName name="cantidades">'[29]Costos 1999'!$E$4</definedName>
    <definedName name="CAÑ1" localSheetId="3">#REF!</definedName>
    <definedName name="CAÑ1">#REF!</definedName>
    <definedName name="CAÑ1.5" localSheetId="3">#REF!</definedName>
    <definedName name="CAÑ1.5">#REF!</definedName>
    <definedName name="CAÑ10" localSheetId="3">#REF!</definedName>
    <definedName name="CAÑ10">#REF!</definedName>
    <definedName name="CAÑ12" localSheetId="3">#REF!</definedName>
    <definedName name="CAÑ12">#REF!</definedName>
    <definedName name="CAÑ14" localSheetId="3">#REF!</definedName>
    <definedName name="CAÑ14">#REF!</definedName>
    <definedName name="CAÑ16" localSheetId="3">#REF!</definedName>
    <definedName name="CAÑ16">#REF!</definedName>
    <definedName name="CAÑ18" localSheetId="3">#REF!</definedName>
    <definedName name="CAÑ18">#REF!</definedName>
    <definedName name="CAÑ2" localSheetId="3">#REF!</definedName>
    <definedName name="CAÑ2">#REF!</definedName>
    <definedName name="CAÑ20" localSheetId="3">#REF!</definedName>
    <definedName name="CAÑ20">#REF!</definedName>
    <definedName name="CAÑ24" localSheetId="3">#REF!</definedName>
    <definedName name="CAÑ24">#REF!</definedName>
    <definedName name="CAÑ26" localSheetId="3">#REF!</definedName>
    <definedName name="CAÑ26">#REF!</definedName>
    <definedName name="CAÑ28" localSheetId="3">#REF!</definedName>
    <definedName name="CAÑ28">#REF!</definedName>
    <definedName name="CAÑ3" localSheetId="3">#REF!</definedName>
    <definedName name="CAÑ3">#REF!</definedName>
    <definedName name="CAÑ30" localSheetId="3">#REF!</definedName>
    <definedName name="CAÑ30">#REF!</definedName>
    <definedName name="CAÑ36" localSheetId="3">#REF!</definedName>
    <definedName name="CAÑ36">#REF!</definedName>
    <definedName name="CAÑ4" localSheetId="3">#REF!</definedName>
    <definedName name="CAÑ4">#REF!</definedName>
    <definedName name="CAÑ6" localSheetId="3">#REF!</definedName>
    <definedName name="CAÑ6">#REF!</definedName>
    <definedName name="CAÑ8" localSheetId="3">#REF!</definedName>
    <definedName name="CAÑ8">#REF!</definedName>
    <definedName name="CAÑmenor1" localSheetId="3">#REF!</definedName>
    <definedName name="CAÑmenor1">#REF!</definedName>
    <definedName name="cap">[3]Datos!$C$16</definedName>
    <definedName name="CAP1B"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B"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C"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A" localSheetId="3" hidden="1">{#N/A,#N/A,FALSE,"GERAL";#N/A,#N/A,FALSE,"012-96";#N/A,#N/A,FALSE,"018-96";#N/A,#N/A,FALSE,"027-96";#N/A,#N/A,FALSE,"059-96";#N/A,#N/A,FALSE,"076-96";#N/A,#N/A,FALSE,"019-97";#N/A,#N/A,FALSE,"021-97";#N/A,#N/A,FALSE,"022-97";#N/A,#N/A,FALSE,"028-97"}</definedName>
    <definedName name="CAPA" hidden="1">{#N/A,#N/A,FALSE,"GERAL";#N/A,#N/A,FALSE,"012-96";#N/A,#N/A,FALSE,"018-96";#N/A,#N/A,FALSE,"027-96";#N/A,#N/A,FALSE,"059-96";#N/A,#N/A,FALSE,"076-96";#N/A,#N/A,FALSE,"019-97";#N/A,#N/A,FALSE,"021-97";#N/A,#N/A,FALSE,"022-97";#N/A,#N/A,FALSE,"028-97"}</definedName>
    <definedName name="CAPACITACION" localSheetId="3" hidden="1">{"MO(BASE)",#N/A,FALSE,"MO(BASE)";"MO(BASE)1",#N/A,FALSE,"MO(BASE)";"MO(BASE)2",#N/A,FALSE,"MO(BASE)"}</definedName>
    <definedName name="CAPACITACION" hidden="1">{"MO(BASE)",#N/A,FALSE,"MO(BASE)";"MO(BASE)1",#N/A,FALSE,"MO(BASE)";"MO(BASE)2",#N/A,FALSE,"MO(BASE)"}</definedName>
    <definedName name="CAPACITACION_1" localSheetId="3" hidden="1">{"MO(BASE)",#N/A,FALSE,"MO(BASE)";"MO(BASE)1",#N/A,FALSE,"MO(BASE)";"MO(BASE)2",#N/A,FALSE,"MO(BASE)"}</definedName>
    <definedName name="CAPACITACION_1" hidden="1">{"MO(BASE)",#N/A,FALSE,"MO(BASE)";"MO(BASE)1",#N/A,FALSE,"MO(BASE)";"MO(BASE)2",#N/A,FALSE,"MO(BASE)"}</definedName>
    <definedName name="CAPACITACION_2" localSheetId="3" hidden="1">{"MO(BASE)",#N/A,FALSE,"MO(BASE)";"MO(BASE)1",#N/A,FALSE,"MO(BASE)";"MO(BASE)2",#N/A,FALSE,"MO(BASE)"}</definedName>
    <definedName name="CAPACITACION_2" hidden="1">{"MO(BASE)",#N/A,FALSE,"MO(BASE)";"MO(BASE)1",#N/A,FALSE,"MO(BASE)";"MO(BASE)2",#N/A,FALSE,"MO(BASE)"}</definedName>
    <definedName name="CAPACITACION_3" localSheetId="3" hidden="1">{"MO(BASE)",#N/A,FALSE,"MO(BASE)";"MO(BASE)1",#N/A,FALSE,"MO(BASE)";"MO(BASE)2",#N/A,FALSE,"MO(BASE)"}</definedName>
    <definedName name="CAPACITACION_3" hidden="1">{"MO(BASE)",#N/A,FALSE,"MO(BASE)";"MO(BASE)1",#N/A,FALSE,"MO(BASE)";"MO(BASE)2",#N/A,FALSE,"MO(BASE)"}</definedName>
    <definedName name="CAPACITACION_4" localSheetId="3" hidden="1">{"MO(BASE)",#N/A,FALSE,"MO(BASE)";"MO(BASE)1",#N/A,FALSE,"MO(BASE)";"MO(BASE)2",#N/A,FALSE,"MO(BASE)"}</definedName>
    <definedName name="CAPACITACION_4" hidden="1">{"MO(BASE)",#N/A,FALSE,"MO(BASE)";"MO(BASE)1",#N/A,FALSE,"MO(BASE)";"MO(BASE)2",#N/A,FALSE,"MO(BASE)"}</definedName>
    <definedName name="CAPACITACION_5" localSheetId="3" hidden="1">{"MO(BASE)",#N/A,FALSE,"MO(BASE)";"MO(BASE)1",#N/A,FALSE,"MO(BASE)";"MO(BASE)2",#N/A,FALSE,"MO(BASE)"}</definedName>
    <definedName name="CAPACITACION_5" hidden="1">{"MO(BASE)",#N/A,FALSE,"MO(BASE)";"MO(BASE)1",#N/A,FALSE,"MO(BASE)";"MO(BASE)2",#N/A,FALSE,"MO(BASE)"}</definedName>
    <definedName name="capoac" localSheetId="3" hidden="1">{"MO(BASE)",#N/A,FALSE,"MO(BASE)";"MO(BASE)1",#N/A,FALSE,"MO(BASE)";"MO(BASE)2",#N/A,FALSE,"MO(BASE)"}</definedName>
    <definedName name="capoac" hidden="1">{"MO(BASE)",#N/A,FALSE,"MO(BASE)";"MO(BASE)1",#N/A,FALSE,"MO(BASE)";"MO(BASE)2",#N/A,FALSE,"MO(BASE)"}</definedName>
    <definedName name="capoac_1" localSheetId="3" hidden="1">{"MO(BASE)",#N/A,FALSE,"MO(BASE)";"MO(BASE)1",#N/A,FALSE,"MO(BASE)";"MO(BASE)2",#N/A,FALSE,"MO(BASE)"}</definedName>
    <definedName name="capoac_1" hidden="1">{"MO(BASE)",#N/A,FALSE,"MO(BASE)";"MO(BASE)1",#N/A,FALSE,"MO(BASE)";"MO(BASE)2",#N/A,FALSE,"MO(BASE)"}</definedName>
    <definedName name="capoac_2" localSheetId="3" hidden="1">{"MO(BASE)",#N/A,FALSE,"MO(BASE)";"MO(BASE)1",#N/A,FALSE,"MO(BASE)";"MO(BASE)2",#N/A,FALSE,"MO(BASE)"}</definedName>
    <definedName name="capoac_2" hidden="1">{"MO(BASE)",#N/A,FALSE,"MO(BASE)";"MO(BASE)1",#N/A,FALSE,"MO(BASE)";"MO(BASE)2",#N/A,FALSE,"MO(BASE)"}</definedName>
    <definedName name="capoac_3" localSheetId="3" hidden="1">{"MO(BASE)",#N/A,FALSE,"MO(BASE)";"MO(BASE)1",#N/A,FALSE,"MO(BASE)";"MO(BASE)2",#N/A,FALSE,"MO(BASE)"}</definedName>
    <definedName name="capoac_3" hidden="1">{"MO(BASE)",#N/A,FALSE,"MO(BASE)";"MO(BASE)1",#N/A,FALSE,"MO(BASE)";"MO(BASE)2",#N/A,FALSE,"MO(BASE)"}</definedName>
    <definedName name="capoac_4" localSheetId="3" hidden="1">{"MO(BASE)",#N/A,FALSE,"MO(BASE)";"MO(BASE)1",#N/A,FALSE,"MO(BASE)";"MO(BASE)2",#N/A,FALSE,"MO(BASE)"}</definedName>
    <definedName name="capoac_4" hidden="1">{"MO(BASE)",#N/A,FALSE,"MO(BASE)";"MO(BASE)1",#N/A,FALSE,"MO(BASE)";"MO(BASE)2",#N/A,FALSE,"MO(BASE)"}</definedName>
    <definedName name="capoac_5" localSheetId="3" hidden="1">{"MO(BASE)",#N/A,FALSE,"MO(BASE)";"MO(BASE)1",#N/A,FALSE,"MO(BASE)";"MO(BASE)2",#N/A,FALSE,"MO(BASE)"}</definedName>
    <definedName name="capoac_5" hidden="1">{"MO(BASE)",#N/A,FALSE,"MO(BASE)";"MO(BASE)1",#N/A,FALSE,"MO(BASE)";"MO(BASE)2",#N/A,FALSE,"MO(BASE)"}</definedName>
    <definedName name="car">[3]Datos!$C$9</definedName>
    <definedName name="CARA1" localSheetId="3">#REF!</definedName>
    <definedName name="CARA1">#REF!</definedName>
    <definedName name="CARATULA" localSheetId="3">#REF!</definedName>
    <definedName name="CARATULA">#REF!</definedName>
    <definedName name="CARBAT600" localSheetId="3">#REF!</definedName>
    <definedName name="CARBAT600">#REF!</definedName>
    <definedName name="cargar08" localSheetId="3">#REF!</definedName>
    <definedName name="cargar08">#REF!</definedName>
    <definedName name="cargar11" localSheetId="3">#REF!</definedName>
    <definedName name="cargar11">#REF!</definedName>
    <definedName name="Cargo">[61]Listas!$A$2:$A$20</definedName>
    <definedName name="carlos" localSheetId="3" hidden="1">{#N/A,#N/A,FALSE,"Matrix";#N/A,#N/A,FALSE,"Executive";#N/A,#N/A,FALSE,"Summary"}</definedName>
    <definedName name="carlos" hidden="1">{#N/A,#N/A,FALSE,"Matrix";#N/A,#N/A,FALSE,"Executive";#N/A,#N/A,FALSE,"Summary"}</definedName>
    <definedName name="carta" localSheetId="3" hidden="1">{"DETALLE_1996",#N/A,FALSE,"flujo";"DETALLE_1997",#N/A,FALSE,"flujo";"GASTOS_INCURRIDOS_1996",#N/A,FALSE,"flujo";"GASTOS_PROGRAMADOS_PARA_1997",#N/A,FALSE,"flujo";#N/A,#N/A,FALSE,"comparat";#N/A,#N/A,FALSE,"costos";#N/A,#N/A,FALSE,"proyctrol"}</definedName>
    <definedName name="carta" hidden="1">{"DETALLE_1996",#N/A,FALSE,"flujo";"DETALLE_1997",#N/A,FALSE,"flujo";"GASTOS_INCURRIDOS_1996",#N/A,FALSE,"flujo";"GASTOS_PROGRAMADOS_PARA_1997",#N/A,FALSE,"flujo";#N/A,#N/A,FALSE,"comparat";#N/A,#N/A,FALSE,"costos";#N/A,#N/A,FALSE,"proyctrol"}</definedName>
    <definedName name="CARTA5" localSheetId="3" hidden="1">{"DETALLE_1996",#N/A,FALSE,"flujo";"DETALLE_1997",#N/A,FALSE,"flujo";"GASTOS_INCURRIDOS_1996",#N/A,FALSE,"flujo";"GASTOS_PROGRAMADOS_PARA_1997",#N/A,FALSE,"flujo";#N/A,#N/A,FALSE,"comparat";#N/A,#N/A,FALSE,"costos";#N/A,#N/A,FALSE,"proyctrol"}</definedName>
    <definedName name="CARTA5" hidden="1">{"DETALLE_1996",#N/A,FALSE,"flujo";"DETALLE_1997",#N/A,FALSE,"flujo";"GASTOS_INCURRIDOS_1996",#N/A,FALSE,"flujo";"GASTOS_PROGRAMADOS_PARA_1997",#N/A,FALSE,"flujo";#N/A,#N/A,FALSE,"comparat";#N/A,#N/A,FALSE,"costos";#N/A,#N/A,FALSE,"proyctrol"}</definedName>
    <definedName name="CARTAS" localSheetId="3" hidden="1">{"DETALLE_1996",#N/A,FALSE,"flujo";"DETALLE_1997",#N/A,FALSE,"flujo";"GASTOS_INCURRIDOS_1996",#N/A,FALSE,"flujo";"GASTOS_PROGRAMADOS_PARA_1997",#N/A,FALSE,"flujo";#N/A,#N/A,FALSE,"comparat";#N/A,#N/A,FALSE,"costos";#N/A,#N/A,FALSE,"proyctrol"}</definedName>
    <definedName name="CARTAS" hidden="1">{"DETALLE_1996",#N/A,FALSE,"flujo";"DETALLE_1997",#N/A,FALSE,"flujo";"GASTOS_INCURRIDOS_1996",#N/A,FALSE,"flujo";"GASTOS_PROGRAMADOS_PARA_1997",#N/A,FALSE,"flujo";#N/A,#N/A,FALSE,"comparat";#N/A,#N/A,FALSE,"costos";#N/A,#N/A,FALSE,"proyctrol"}</definedName>
    <definedName name="casa" localSheetId="3" hidden="1">{#N/A,#N/A,FALSE,"masez (10)";#N/A,#N/A,FALSE,"masez (7)";#N/A,#N/A,FALSE,"masez (6)";#N/A,#N/A,FALSE,"masez (5)";#N/A,#N/A,FALSE,"masez (4)";#N/A,#N/A,FALSE,"masez (3)";#N/A,#N/A,FALSE,"masez (2)";#N/A,#N/A,FALSE,"GME";#N/A,#N/A,FALSE,"masez"}</definedName>
    <definedName name="casa" hidden="1">{#N/A,#N/A,FALSE,"masez (10)";#N/A,#N/A,FALSE,"masez (7)";#N/A,#N/A,FALSE,"masez (6)";#N/A,#N/A,FALSE,"masez (5)";#N/A,#N/A,FALSE,"masez (4)";#N/A,#N/A,FALSE,"masez (3)";#N/A,#N/A,FALSE,"masez (2)";#N/A,#N/A,FALSE,"GME";#N/A,#N/A,FALSE,"masez"}</definedName>
    <definedName name="casa_1" localSheetId="3" hidden="1">{#N/A,#N/A,FALSE,"masez (10)";#N/A,#N/A,FALSE,"masez (7)";#N/A,#N/A,FALSE,"masez (6)";#N/A,#N/A,FALSE,"masez (5)";#N/A,#N/A,FALSE,"masez (4)";#N/A,#N/A,FALSE,"masez (3)";#N/A,#N/A,FALSE,"masez (2)";#N/A,#N/A,FALSE,"GME";#N/A,#N/A,FALSE,"masez"}</definedName>
    <definedName name="casa_1" hidden="1">{#N/A,#N/A,FALSE,"masez (10)";#N/A,#N/A,FALSE,"masez (7)";#N/A,#N/A,FALSE,"masez (6)";#N/A,#N/A,FALSE,"masez (5)";#N/A,#N/A,FALSE,"masez (4)";#N/A,#N/A,FALSE,"masez (3)";#N/A,#N/A,FALSE,"masez (2)";#N/A,#N/A,FALSE,"GME";#N/A,#N/A,FALSE,"masez"}</definedName>
    <definedName name="casa1" localSheetId="3" hidden="1">{#N/A,#N/A,FALSE,"masez (10)";#N/A,#N/A,FALSE,"masez (7)";#N/A,#N/A,FALSE,"masez (6)";#N/A,#N/A,FALSE,"masez (5)";#N/A,#N/A,FALSE,"masez (4)";#N/A,#N/A,FALSE,"masez (3)";#N/A,#N/A,FALSE,"masez (2)";#N/A,#N/A,FALSE,"GME";#N/A,#N/A,FALSE,"masez"}</definedName>
    <definedName name="casa1" hidden="1">{#N/A,#N/A,FALSE,"masez (10)";#N/A,#N/A,FALSE,"masez (7)";#N/A,#N/A,FALSE,"masez (6)";#N/A,#N/A,FALSE,"masez (5)";#N/A,#N/A,FALSE,"masez (4)";#N/A,#N/A,FALSE,"masez (3)";#N/A,#N/A,FALSE,"masez (2)";#N/A,#N/A,FALSE,"GME";#N/A,#N/A,FALSE,"masez"}</definedName>
    <definedName name="casa1_1" localSheetId="3" hidden="1">{#N/A,#N/A,FALSE,"masez (10)";#N/A,#N/A,FALSE,"masez (7)";#N/A,#N/A,FALSE,"masez (6)";#N/A,#N/A,FALSE,"masez (5)";#N/A,#N/A,FALSE,"masez (4)";#N/A,#N/A,FALSE,"masez (3)";#N/A,#N/A,FALSE,"masez (2)";#N/A,#N/A,FALSE,"GME";#N/A,#N/A,FALSE,"masez"}</definedName>
    <definedName name="casa1_1" hidden="1">{#N/A,#N/A,FALSE,"masez (10)";#N/A,#N/A,FALSE,"masez (7)";#N/A,#N/A,FALSE,"masez (6)";#N/A,#N/A,FALSE,"masez (5)";#N/A,#N/A,FALSE,"masez (4)";#N/A,#N/A,FALSE,"masez (3)";#N/A,#N/A,FALSE,"masez (2)";#N/A,#N/A,FALSE,"GME";#N/A,#N/A,FALSE,"masez"}</definedName>
    <definedName name="cat">#REF!</definedName>
    <definedName name="CATEG">[62]Mar14!#REF!</definedName>
    <definedName name="categoria" localSheetId="3">#REF!</definedName>
    <definedName name="categoria">#REF!</definedName>
    <definedName name="CBWorkbookPriority" hidden="1">-1167690996</definedName>
    <definedName name="cc" localSheetId="3" hidden="1">{"DETALLE_1996",#N/A,FALSE,"flujo";"DETALLE_1997",#N/A,FALSE,"flujo";"GASTOS_INCURRIDOS_1996",#N/A,FALSE,"flujo";"GASTOS_PROGRAMADOS_PARA_1997",#N/A,FALSE,"flujo";#N/A,#N/A,FALSE,"comparat";#N/A,#N/A,FALSE,"costos";#N/A,#N/A,FALSE,"proyctrol"}</definedName>
    <definedName name="cc" hidden="1">{"DETALLE_1996",#N/A,FALSE,"flujo";"DETALLE_1997",#N/A,FALSE,"flujo";"GASTOS_INCURRIDOS_1996",#N/A,FALSE,"flujo";"GASTOS_PROGRAMADOS_PARA_1997",#N/A,FALSE,"flujo";#N/A,#N/A,FALSE,"comparat";#N/A,#N/A,FALSE,"costos";#N/A,#N/A,FALSE,"proyctrol"}</definedName>
    <definedName name="ccc" localSheetId="3" hidden="1">{#N/A,#N/A,FALSE,"masez (10)";#N/A,#N/A,FALSE,"masez (7)";#N/A,#N/A,FALSE,"masez (6)";#N/A,#N/A,FALSE,"masez (5)";#N/A,#N/A,FALSE,"masez (4)";#N/A,#N/A,FALSE,"masez (3)";#N/A,#N/A,FALSE,"masez (2)";#N/A,#N/A,FALSE,"GME";#N/A,#N/A,FALSE,"masez"}</definedName>
    <definedName name="ccc" hidden="1">{#N/A,#N/A,FALSE,"masez (10)";#N/A,#N/A,FALSE,"masez (7)";#N/A,#N/A,FALSE,"masez (6)";#N/A,#N/A,FALSE,"masez (5)";#N/A,#N/A,FALSE,"masez (4)";#N/A,#N/A,FALSE,"masez (3)";#N/A,#N/A,FALSE,"masez (2)";#N/A,#N/A,FALSE,"GME";#N/A,#N/A,FALSE,"masez"}</definedName>
    <definedName name="cccc" localSheetId="3" hidden="1">{"MO(BASE)",#N/A,FALSE,"MO(BASE)";"MO(BASE)1",#N/A,FALSE,"MO(BASE)";"MO(BASE)2",#N/A,FALSE,"MO(BASE)"}</definedName>
    <definedName name="cccc" hidden="1">{"MO(BASE)",#N/A,FALSE,"MO(BASE)";"MO(BASE)1",#N/A,FALSE,"MO(BASE)";"MO(BASE)2",#N/A,FALSE,"MO(BASE)"}</definedName>
    <definedName name="ccccc" localSheetId="3" hidden="1">{#N/A,#N/A,FALSE,"TEC-01";#N/A,#N/A,FALSE,"TEC - 02";#N/A,#N/A,FALSE,"TEC - 03";#N/A,#N/A,FALSE,"TEC - 04";#N/A,#N/A,FALSE,"TEC-07";#N/A,#N/A,FALSE,"TEC-08";#N/A,#N/A,FALSE,"TEC - 09A";#N/A,#N/A,FALSE,"TEC - 09B";#N/A,#N/A,FALSE,"TEC - 09C";#N/A,#N/A,FALSE,"TEC - 10";#N/A,#N/A,FALSE,"TEC-11"}</definedName>
    <definedName name="ccccc" hidden="1">{#N/A,#N/A,FALSE,"TEC-01";#N/A,#N/A,FALSE,"TEC - 02";#N/A,#N/A,FALSE,"TEC - 03";#N/A,#N/A,FALSE,"TEC - 04";#N/A,#N/A,FALSE,"TEC-07";#N/A,#N/A,FALSE,"TEC-08";#N/A,#N/A,FALSE,"TEC - 09A";#N/A,#N/A,FALSE,"TEC - 09B";#N/A,#N/A,FALSE,"TEC - 09C";#N/A,#N/A,FALSE,"TEC - 10";#N/A,#N/A,FALSE,"TEC-11"}</definedName>
    <definedName name="cccccc" localSheetId="3" hidden="1">{"CI+GG(BASE)",#N/A,FALSE,"CI+GG(BASE)";"GG",#N/A,FALSE,"CI+GG(BASE)";"CI",#N/A,FALSE,"CI+GG(BASE)"}</definedName>
    <definedName name="cccccc" hidden="1">{"CI+GG(BASE)",#N/A,FALSE,"CI+GG(BASE)";"GG",#N/A,FALSE,"CI+GG(BASE)";"CI",#N/A,FALSE,"CI+GG(BASE)"}</definedName>
    <definedName name="cd" localSheetId="3" hidden="1">{#N/A,#N/A,TRUE,"Costos_Subg_Hid"}</definedName>
    <definedName name="cd" hidden="1">{#N/A,#N/A,TRUE,"Costos_Subg_Hid"}</definedName>
    <definedName name="cd_1" localSheetId="3" hidden="1">{#N/A,#N/A,FALSE,"masez (10)";#N/A,#N/A,FALSE,"masez (7)";#N/A,#N/A,FALSE,"masez (6)";#N/A,#N/A,FALSE,"masez (5)";#N/A,#N/A,FALSE,"masez (4)";#N/A,#N/A,FALSE,"masez (3)";#N/A,#N/A,FALSE,"masez (2)";#N/A,#N/A,FALSE,"GME";#N/A,#N/A,FALSE,"masez"}</definedName>
    <definedName name="cd_1" hidden="1">{#N/A,#N/A,FALSE,"masez (10)";#N/A,#N/A,FALSE,"masez (7)";#N/A,#N/A,FALSE,"masez (6)";#N/A,#N/A,FALSE,"masez (5)";#N/A,#N/A,FALSE,"masez (4)";#N/A,#N/A,FALSE,"masez (3)";#N/A,#N/A,FALSE,"masez (2)";#N/A,#N/A,FALSE,"GME";#N/A,#N/A,FALSE,"masez"}</definedName>
    <definedName name="CDC">#REF!</definedName>
    <definedName name="cde" localSheetId="3" hidden="1">{#N/A,#N/A,FALSE,"Cargas"}</definedName>
    <definedName name="cde" hidden="1">{#N/A,#N/A,FALSE,"Cargas"}</definedName>
    <definedName name="CDT">#REF!</definedName>
    <definedName name="CEBE">[63]Constantes!$C$9</definedName>
    <definedName name="CEDEYREG" localSheetId="3">#REF!</definedName>
    <definedName name="CEDEYREG">#REF!</definedName>
    <definedName name="CEGG">[63]Constantes!$C$7</definedName>
    <definedName name="CEIM">[63]Constantes!$C$10</definedName>
    <definedName name="CELDESC" localSheetId="3">#REF!</definedName>
    <definedName name="CELDESC">#REF!</definedName>
    <definedName name="celina" localSheetId="3" hidden="1">{"Avaliação de Cargos (Class Mens Todas)",#N/A,FALSE,"BANCO DE DADOS MENSALISTAS";"Avaliação de Cargos (Class Mens Todas)",#N/A,FALSE,"BANCO DE DADOS MENSALISTAS"}</definedName>
    <definedName name="celina" hidden="1">{"Avaliação de Cargos (Class Mens Todas)",#N/A,FALSE,"BANCO DE DADOS MENSALISTAS";"Avaliação de Cargos (Class Mens Todas)",#N/A,FALSE,"BANCO DE DADOS MENSALISTAS"}</definedName>
    <definedName name="CellReferencingOff">"Option Button 2"</definedName>
    <definedName name="CellReferencingOn">"Option Button 1"</definedName>
    <definedName name="CENDIST600">#REF!</definedName>
    <definedName name="CF_base" localSheetId="3">#REF!</definedName>
    <definedName name="CF_base">#REF!</definedName>
    <definedName name="CFI" localSheetId="3">#REF!</definedName>
    <definedName name="CFI">#REF!</definedName>
    <definedName name="CFJ" localSheetId="3">#REF!</definedName>
    <definedName name="CFJ">#REF!</definedName>
    <definedName name="CFM" localSheetId="3">#REF!</definedName>
    <definedName name="CFM">#REF!</definedName>
    <definedName name="cfvfsd" localSheetId="3" hidden="1">{#N/A,#N/A,TRUE,"Costos_Subg_Hid"}</definedName>
    <definedName name="cfvfsd" hidden="1">{#N/A,#N/A,TRUE,"Costos_Subg_Hid"}</definedName>
    <definedName name="CH">#REF!</definedName>
    <definedName name="Ch_Rate">[64]Data!$C$5:$D$7</definedName>
    <definedName name="CHANCADO" localSheetId="3" hidden="1">{"'Hoja3'!$F$5"}</definedName>
    <definedName name="CHANCADO" hidden="1">{"'Hoja3'!$F$5"}</definedName>
    <definedName name="Chancador"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ncador"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o" localSheetId="3" hidden="1">{#N/A,#N/A,FALSE,"masez (10)";#N/A,#N/A,FALSE,"masez (7)";#N/A,#N/A,FALSE,"masez (6)";#N/A,#N/A,FALSE,"masez (5)";#N/A,#N/A,FALSE,"masez (4)";#N/A,#N/A,FALSE,"masez (3)";#N/A,#N/A,FALSE,"masez (2)";#N/A,#N/A,FALSE,"GME";#N/A,#N/A,FALSE,"masez"}</definedName>
    <definedName name="Chao" hidden="1">{#N/A,#N/A,FALSE,"masez (10)";#N/A,#N/A,FALSE,"masez (7)";#N/A,#N/A,FALSE,"masez (6)";#N/A,#N/A,FALSE,"masez (5)";#N/A,#N/A,FALSE,"masez (4)";#N/A,#N/A,FALSE,"masez (3)";#N/A,#N/A,FALSE,"masez (2)";#N/A,#N/A,FALSE,"GME";#N/A,#N/A,FALSE,"masez"}</definedName>
    <definedName name="CHSF" localSheetId="3" hidden="1">{#N/A,#N/A,FALSE,"masez (10)";#N/A,#N/A,FALSE,"masez (7)";#N/A,#N/A,FALSE,"masez (6)";#N/A,#N/A,FALSE,"masez (5)";#N/A,#N/A,FALSE,"masez (4)";#N/A,#N/A,FALSE,"masez (3)";#N/A,#N/A,FALSE,"masez (2)";#N/A,#N/A,FALSE,"GME";#N/A,#N/A,FALSE,"masez"}</definedName>
    <definedName name="CHSF" hidden="1">{#N/A,#N/A,FALSE,"masez (10)";#N/A,#N/A,FALSE,"masez (7)";#N/A,#N/A,FALSE,"masez (6)";#N/A,#N/A,FALSE,"masez (5)";#N/A,#N/A,FALSE,"masez (4)";#N/A,#N/A,FALSE,"masez (3)";#N/A,#N/A,FALSE,"masez (2)";#N/A,#N/A,FALSE,"GME";#N/A,#N/A,FALSE,"masez"}</definedName>
    <definedName name="CHSFH" localSheetId="3" hidden="1">{#N/A,#N/A,FALSE,"masez (10)";#N/A,#N/A,FALSE,"masez (7)";#N/A,#N/A,FALSE,"masez (6)";#N/A,#N/A,FALSE,"masez (5)";#N/A,#N/A,FALSE,"masez (4)";#N/A,#N/A,FALSE,"masez (3)";#N/A,#N/A,FALSE,"masez (2)";#N/A,#N/A,FALSE,"GME";#N/A,#N/A,FALSE,"masez"}</definedName>
    <definedName name="CHSFH" hidden="1">{#N/A,#N/A,FALSE,"masez (10)";#N/A,#N/A,FALSE,"masez (7)";#N/A,#N/A,FALSE,"masez (6)";#N/A,#N/A,FALSE,"masez (5)";#N/A,#N/A,FALSE,"masez (4)";#N/A,#N/A,FALSE,"masez (3)";#N/A,#N/A,FALSE,"masez (2)";#N/A,#N/A,FALSE,"GME";#N/A,#N/A,FALSE,"masez"}</definedName>
    <definedName name="CHSFH_1" localSheetId="3" hidden="1">{#N/A,#N/A,FALSE,"masez (10)";#N/A,#N/A,FALSE,"masez (7)";#N/A,#N/A,FALSE,"masez (6)";#N/A,#N/A,FALSE,"masez (5)";#N/A,#N/A,FALSE,"masez (4)";#N/A,#N/A,FALSE,"masez (3)";#N/A,#N/A,FALSE,"masez (2)";#N/A,#N/A,FALSE,"GME";#N/A,#N/A,FALSE,"masez"}</definedName>
    <definedName name="CHSFH_1" hidden="1">{#N/A,#N/A,FALSE,"masez (10)";#N/A,#N/A,FALSE,"masez (7)";#N/A,#N/A,FALSE,"masez (6)";#N/A,#N/A,FALSE,"masez (5)";#N/A,#N/A,FALSE,"masez (4)";#N/A,#N/A,FALSE,"masez (3)";#N/A,#N/A,FALSE,"masez (2)";#N/A,#N/A,FALSE,"GME";#N/A,#N/A,FALSE,"masez"}</definedName>
    <definedName name="CHYFJNFY" localSheetId="3" hidden="1">{#N/A,#N/A,FALSE,"PEND INC";#N/A,#N/A,FALSE,"PEND MINM"}</definedName>
    <definedName name="CHYFJNFY" hidden="1">{#N/A,#N/A,FALSE,"PEND INC";#N/A,#N/A,FALSE,"PEND MINM"}</definedName>
    <definedName name="CICLCONV">#REF!</definedName>
    <definedName name="CIERR" localSheetId="3">#REF!</definedName>
    <definedName name="CIERR">#REF!</definedName>
    <definedName name="CIERREDIC" localSheetId="3">#REF!</definedName>
    <definedName name="CIERREDIC">#REF!</definedName>
    <definedName name="CIERRES" localSheetId="3">#REF!</definedName>
    <definedName name="CIERRES">#REF!</definedName>
    <definedName name="CIERRES_OTRO_ME" localSheetId="3">#REF!</definedName>
    <definedName name="CIERRES_OTRO_ME">#REF!</definedName>
    <definedName name="ClearSheet">#N/A</definedName>
    <definedName name="CLIMA">[65]!CLIMA</definedName>
    <definedName name="CLP_EUR">[66]ER!$C$5</definedName>
    <definedName name="CLP_EUR2012">[67]ER!$C$5</definedName>
    <definedName name="CLP_EURO">'[68]Datos Basicos'!$F$4</definedName>
    <definedName name="clss">[50]VA_code!$Q$1:$R$31</definedName>
    <definedName name="cm" localSheetId="3">#REF!</definedName>
    <definedName name="cm">#REF!</definedName>
    <definedName name="CMC" localSheetId="3">#REF!</definedName>
    <definedName name="CMC">#REF!</definedName>
    <definedName name="CMP"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MP"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NCF">#REF!</definedName>
    <definedName name="CNORTE">[69]RESUMEN!$B$43:$Q$58</definedName>
    <definedName name="CO" localSheetId="3" hidden="1">{#N/A,#N/A,FALSE,"DET-CAMB.";#N/A,#N/A,FALSE,"PRESUP.";#N/A,#N/A,FALSE,"RESUMEN";#N/A,#N/A,FALSE,"CT";#N/A,#N/A,FALSE,"PD";#N/A,#N/A,FALSE,"PR"}</definedName>
    <definedName name="CO" hidden="1">{#N/A,#N/A,FALSE,"DET-CAMB.";#N/A,#N/A,FALSE,"PRESUP.";#N/A,#N/A,FALSE,"RESUMEN";#N/A,#N/A,FALSE,"CT";#N/A,#N/A,FALSE,"PD";#N/A,#N/A,FALSE,"PR"}</definedName>
    <definedName name="COASIN" localSheetId="3" hidden="1">{#N/A,#N/A,FALSE,"Graficos"}</definedName>
    <definedName name="COASIN" hidden="1">{#N/A,#N/A,FALSE,"Graficos"}</definedName>
    <definedName name="COCHILCO" localSheetId="3" hidden="1">{#N/A,#N/A,TRUE,"Est. de Fact.";#N/A,#N/A,TRUE,"Capitulo 19";#N/A,#N/A,TRUE,"Proyecto P855"}</definedName>
    <definedName name="COCHILCO" hidden="1">{#N/A,#N/A,TRUE,"Est. de Fact.";#N/A,#N/A,TRUE,"Capitulo 19";#N/A,#N/A,TRUE,"Proyecto P855"}</definedName>
    <definedName name="COD">#REF!</definedName>
    <definedName name="CODIGO" localSheetId="3">#REF!</definedName>
    <definedName name="CODIGO">#REF!</definedName>
    <definedName name="Columnar" localSheetId="3" hidden="1">{#N/A,#N/A,FALSE,"Total_OC015";#N/A,#N/A,FALSE,"ADMIN";#N/A,#N/A,FALSE,"PROCES";#N/A,#N/A,FALSE,"mecan";#N/A,#N/A,FALSE,"civil";#N/A,#N/A,FALSE,"CAÑER";#N/A,#N/A,FALSE,"ELEC";#N/A,#N/A,FALSE,"INSTR"}</definedName>
    <definedName name="Columnar" hidden="1">{#N/A,#N/A,FALSE,"Total_OC015";#N/A,#N/A,FALSE,"ADMIN";#N/A,#N/A,FALSE,"PROCES";#N/A,#N/A,FALSE,"mecan";#N/A,#N/A,FALSE,"civil";#N/A,#N/A,FALSE,"CAÑER";#N/A,#N/A,FALSE,"ELEC";#N/A,#N/A,FALSE,"INSTR"}</definedName>
    <definedName name="COMB">#REF!</definedName>
    <definedName name="COMB1" localSheetId="3">#REF!</definedName>
    <definedName name="COMB1">#REF!</definedName>
    <definedName name="COMB2" localSheetId="3">#REF!</definedName>
    <definedName name="COMB2">#REF!</definedName>
    <definedName name="Combustibles"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ombustible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omision_vtas_blister">'[70]Parámetros nuevos'!$G$49</definedName>
    <definedName name="CommodityCodes" localSheetId="3" hidden="1">#REF!</definedName>
    <definedName name="CommodityCodes" hidden="1">#REF!</definedName>
    <definedName name="COMP_1" localSheetId="3">#REF!</definedName>
    <definedName name="COMP_1">#REF!</definedName>
    <definedName name="COMP_CD01" localSheetId="3">'[40]Valores Unitarios'!#REF!</definedName>
    <definedName name="COMP_CD01">'[40]Valores Unitarios'!#REF!</definedName>
    <definedName name="comp1" localSheetId="3" hidden="1">{#N/A,#N/A,FALSE,"Matrix";#N/A,#N/A,FALSE,"Executive";#N/A,#N/A,FALSE,"Summary"}</definedName>
    <definedName name="comp1" hidden="1">{#N/A,#N/A,FALSE,"Matrix";#N/A,#N/A,FALSE,"Executive";#N/A,#N/A,FALSE,"Summary"}</definedName>
    <definedName name="COMP1.5MA">#REF!</definedName>
    <definedName name="COMP1MA" localSheetId="3">#REF!</definedName>
    <definedName name="COMP1MA">#REF!</definedName>
    <definedName name="COMP2MA" localSheetId="3">#REF!</definedName>
    <definedName name="COMP2MA">#REF!</definedName>
    <definedName name="COMP3_4MA" localSheetId="3">#REF!</definedName>
    <definedName name="COMP3_4MA">#REF!</definedName>
    <definedName name="COMP3MA" localSheetId="3">#REF!</definedName>
    <definedName name="COMP3MA">#REF!</definedName>
    <definedName name="COMP4" localSheetId="3">#REF!</definedName>
    <definedName name="COMP4">#REF!</definedName>
    <definedName name="COMP6" localSheetId="3">#REF!</definedName>
    <definedName name="COMP6">#REF!</definedName>
    <definedName name="COMP8" localSheetId="3">#REF!</definedName>
    <definedName name="COMP8">#REF!</definedName>
    <definedName name="Comparacion" localSheetId="3" hidden="1">{#N/A,#N/A,FALSE,"Matrix";#N/A,#N/A,FALSE,"Executive";#N/A,#N/A,FALSE,"Summary"}</definedName>
    <definedName name="Comparacion" hidden="1">{#N/A,#N/A,FALSE,"Matrix";#N/A,#N/A,FALSE,"Executive";#N/A,#N/A,FALSE,"Summary"}</definedName>
    <definedName name="Comparativa_Total">#REF!</definedName>
    <definedName name="Comparativa1996" localSheetId="3">#REF!</definedName>
    <definedName name="Comparativa1996">#REF!</definedName>
    <definedName name="COMPLE" localSheetId="3">#REF!</definedName>
    <definedName name="COMPLE">#REF!</definedName>
    <definedName name="COMPLEJIDAD" localSheetId="3">#REF!</definedName>
    <definedName name="COMPLEJIDAD">#REF!</definedName>
    <definedName name="COMPLETO">[41]UGAS_INF!$A$3:$R$433</definedName>
    <definedName name="CONC_0" localSheetId="3">#REF!</definedName>
    <definedName name="CONC_0">#REF!</definedName>
    <definedName name="CONC_R">[41]UGAS_INF!$A$119:$R$176</definedName>
    <definedName name="CONCENTRACION_1">[71]MATER_CONCENTR_CBV99!$A$1:$AA$102</definedName>
    <definedName name="CONCENTRACION_3">[71]MATER_CONCENTR_CBV99!$A$192:$AA$259</definedName>
    <definedName name="CONCENTRACON_2">[71]MATER_CONCENTR_CBV99!$A$103:$AA$190</definedName>
    <definedName name="cond1" localSheetId="3">#REF!</definedName>
    <definedName name="cond1">#REF!</definedName>
    <definedName name="cond1.5" localSheetId="3">#REF!</definedName>
    <definedName name="cond1.5">#REF!</definedName>
    <definedName name="cond2" localSheetId="3">#REF!</definedName>
    <definedName name="cond2">#REF!</definedName>
    <definedName name="cond3" localSheetId="3">#REF!</definedName>
    <definedName name="cond3">#REF!</definedName>
    <definedName name="cond3_4" localSheetId="3">#REF!</definedName>
    <definedName name="cond3_4">#REF!</definedName>
    <definedName name="cond4" localSheetId="3">#REF!</definedName>
    <definedName name="cond4">#REF!</definedName>
    <definedName name="CONDACGA" localSheetId="3">#REF!</definedName>
    <definedName name="CONDACGA">#REF!</definedName>
    <definedName name="CONO1" localSheetId="3">#REF!</definedName>
    <definedName name="CONO1">#REF!</definedName>
    <definedName name="CONO2" localSheetId="3">#REF!</definedName>
    <definedName name="CONO2">#REF!</definedName>
    <definedName name="conoDM" localSheetId="3">#REF!</definedName>
    <definedName name="conoDM">#REF!</definedName>
    <definedName name="CONSO" localSheetId="3" hidden="1">{"MO(BASE)",#N/A,FALSE,"MO(BASE)";"MO(BASE)1",#N/A,FALSE,"MO(BASE)";"MO(BASE)2",#N/A,FALSE,"MO(BASE)"}</definedName>
    <definedName name="CONSO" hidden="1">{"MO(BASE)",#N/A,FALSE,"MO(BASE)";"MO(BASE)1",#N/A,FALSE,"MO(BASE)";"MO(BASE)2",#N/A,FALSE,"MO(BASE)"}</definedName>
    <definedName name="consolidado">[72]Hoja1!$A$1:$O$41</definedName>
    <definedName name="CONST" localSheetId="3">#REF!</definedName>
    <definedName name="CONST">#REF!</definedName>
    <definedName name="CONSTRUCCION" localSheetId="3" hidden="1">{#N/A,#N/A,FALSE,"masez (10)";#N/A,#N/A,FALSE,"masez (7)";#N/A,#N/A,FALSE,"masez (6)";#N/A,#N/A,FALSE,"masez (5)";#N/A,#N/A,FALSE,"masez (4)";#N/A,#N/A,FALSE,"masez (3)";#N/A,#N/A,FALSE,"masez (2)";#N/A,#N/A,FALSE,"GME";#N/A,#N/A,FALSE,"masez"}</definedName>
    <definedName name="CONSTRUCCION" hidden="1">{#N/A,#N/A,FALSE,"masez (10)";#N/A,#N/A,FALSE,"masez (7)";#N/A,#N/A,FALSE,"masez (6)";#N/A,#N/A,FALSE,"masez (5)";#N/A,#N/A,FALSE,"masez (4)";#N/A,#N/A,FALSE,"masez (3)";#N/A,#N/A,FALSE,"masez (2)";#N/A,#N/A,FALSE,"GME";#N/A,#N/A,FALSE,"masez"}</definedName>
    <definedName name="CONSTRUCCION_1" localSheetId="3" hidden="1">{#N/A,#N/A,FALSE,"masez (10)";#N/A,#N/A,FALSE,"masez (7)";#N/A,#N/A,FALSE,"masez (6)";#N/A,#N/A,FALSE,"masez (5)";#N/A,#N/A,FALSE,"masez (4)";#N/A,#N/A,FALSE,"masez (3)";#N/A,#N/A,FALSE,"masez (2)";#N/A,#N/A,FALSE,"GME";#N/A,#N/A,FALSE,"masez"}</definedName>
    <definedName name="CONSTRUCCION_1" hidden="1">{#N/A,#N/A,FALSE,"masez (10)";#N/A,#N/A,FALSE,"masez (7)";#N/A,#N/A,FALSE,"masez (6)";#N/A,#N/A,FALSE,"masez (5)";#N/A,#N/A,FALSE,"masez (4)";#N/A,#N/A,FALSE,"masez (3)";#N/A,#N/A,FALSE,"masez (2)";#N/A,#N/A,FALSE,"GME";#N/A,#N/A,FALSE,"masez"}</definedName>
    <definedName name="constructionDurationMonths">'[26]Cash Flows'!$B$126</definedName>
    <definedName name="CONSULTA_ENLACE_PRINCIPAL_totales" localSheetId="3">#REF!</definedName>
    <definedName name="CONSULTA_ENLACE_PRINCIPAL_totales">#REF!</definedName>
    <definedName name="Consultor_Procesos" localSheetId="3">#REF!</definedName>
    <definedName name="Consultor_Procesos">#REF!</definedName>
    <definedName name="CONSUMO" localSheetId="3">#REF!</definedName>
    <definedName name="CONSUMO">#REF!</definedName>
    <definedName name="Cont_150" localSheetId="3">'[48]Valorización Valle'!#REF!</definedName>
    <definedName name="Cont_150">'[48]Valorización Valle'!#REF!</definedName>
    <definedName name="Cont_ObrasNuevas" localSheetId="3">'[48]Valorización Valle'!#REF!</definedName>
    <definedName name="Cont_ObrasNuevas">'[48]Valorización Valle'!#REF!</definedName>
    <definedName name="Cont_ON" localSheetId="3">'[48]Valorización Valle'!#REF!</definedName>
    <definedName name="Cont_ON">'[48]Valorización Valle'!#REF!</definedName>
    <definedName name="Cont_Sup_150" localSheetId="3">'[48]Valorización Valle'!#REF!</definedName>
    <definedName name="Cont_Sup_150">'[48]Valorización Valle'!#REF!</definedName>
    <definedName name="Contenido" localSheetId="3">[73]ANTECEDENTES!#REF!</definedName>
    <definedName name="Contenido">[73]ANTECEDENTES!#REF!</definedName>
    <definedName name="Contingencia_150">'[48]Valorización Valle'!#REF!</definedName>
    <definedName name="Contingencia3">'[74]Valorización Valle'!$I$369</definedName>
    <definedName name="Contingencias">[43]Detalle!$C$17</definedName>
    <definedName name="contingency" localSheetId="3">#REF!</definedName>
    <definedName name="contingency">#REF!</definedName>
    <definedName name="Contrato">[31]GENERAL!$A$1</definedName>
    <definedName name="control" localSheetId="3" hidden="1">{#N/A,#N/A,FALSE,"Graficos"}</definedName>
    <definedName name="control" hidden="1">{#N/A,#N/A,FALSE,"Graficos"}</definedName>
    <definedName name="Control__20">'[61]Informe Estatus Ejecución'!$B$85:$B$137</definedName>
    <definedName name="control_1" localSheetId="3" hidden="1">{#N/A,#N/A,FALSE,"Graficos"}</definedName>
    <definedName name="control_1" hidden="1">{#N/A,#N/A,FALSE,"Graficos"}</definedName>
    <definedName name="CONVEXI">#REF!</definedName>
    <definedName name="COPIA" localSheetId="3">#REF!</definedName>
    <definedName name="COPIA">#REF!</definedName>
    <definedName name="Copper_recovery___fixed" localSheetId="3">'[26]Cash Flows'!#REF!</definedName>
    <definedName name="Copper_recovery___fixed">'[26]Cash Flows'!#REF!</definedName>
    <definedName name="Copper_recovery___variable">'[26]Cash Flows'!#REF!</definedName>
    <definedName name="copperProductionActualAnnual" localSheetId="3">[0]!copperProductionAnnual*[0]!partialYearFactor</definedName>
    <definedName name="copperProductionActualAnnual">[0]!copperProductionAnnual*[0]!partialYearFactor</definedName>
    <definedName name="copperProductionAnnual">'[26]Timing &amp; Assumptions'!$B$34</definedName>
    <definedName name="copperProductionNominal" localSheetId="3">MP!copperProductionActualAnnual/[0]!copperProductionAnnual</definedName>
    <definedName name="copperProductionNominal">[0]!copperProductionActualAnnual/[0]!copperProductionAnnual</definedName>
    <definedName name="CORG">[44]INC!$Y$2:$Y$291</definedName>
    <definedName name="CORR" localSheetId="3">#REF!</definedName>
    <definedName name="CORR">#REF!</definedName>
    <definedName name="CORREA">[75]PARAMETROS_CORREAS!$C$11</definedName>
    <definedName name="Correas" localSheetId="3" hidden="1">{"desarrollo",#N/A,FALSE,"Cámara Camión";"resumen",#N/A,FALSE,"Cámara Camión";"eqprod",#N/A,FALSE,"Cámara Camión"}</definedName>
    <definedName name="Correas" hidden="1">{"desarrollo",#N/A,FALSE,"Cámara Camión";"resumen",#N/A,FALSE,"Cámara Camión";"eqprod",#N/A,FALSE,"Cámara Camión"}</definedName>
    <definedName name="cosots" localSheetId="3" hidden="1">{"Graf_Carga Trab",#N/A,FALSE,"Grafi_Carga Trab";"Graf_Venta Flujo",#N/A,FALSE,"Grafi_Carga Trab"}</definedName>
    <definedName name="cosots" hidden="1">{"Graf_Carga Trab",#N/A,FALSE,"Grafi_Carga Trab";"Graf_Venta Flujo",#N/A,FALSE,"Grafi_Carga Trab"}</definedName>
    <definedName name="cosots_1" localSheetId="3" hidden="1">{"Graf_Carga Trab",#N/A,FALSE,"Grafi_Carga Trab";"Graf_Venta Flujo",#N/A,FALSE,"Grafi_Carga Trab"}</definedName>
    <definedName name="cosots_1" hidden="1">{"Graf_Carga Trab",#N/A,FALSE,"Grafi_Carga Trab";"Graf_Venta Flujo",#N/A,FALSE,"Grafi_Carga Trab"}</definedName>
    <definedName name="Cost_Estimate_Date">'[26]Timing &amp; Assumptions'!$B$32</definedName>
    <definedName name="costEstimateDate" localSheetId="3">YEAR([0]!Cost_Estimate_Date)</definedName>
    <definedName name="costEstimateDate">YEAR([0]!Cost_Estimate_Date)</definedName>
    <definedName name="costEstimateYear" localSheetId="3">YEAR(MP!costEstimateDate)</definedName>
    <definedName name="costEstimateYear">YEAR([0]!costEstimateDate)</definedName>
    <definedName name="costo">[31]GENERAL!#REF!</definedName>
    <definedName name="Costo_2001">[76]costos!$O$9:$AA$185</definedName>
    <definedName name="COSTO_DOTACION">'[71]COSTO-MANO-OBRA-_CBV99'!$A$1:$AB$119</definedName>
    <definedName name="COSTO_FINAL">[71]MATER_CBV2000!$A$460:$AF$484</definedName>
    <definedName name="Costo_total" localSheetId="3">#REF!</definedName>
    <definedName name="Costo_total">#REF!</definedName>
    <definedName name="costo1">'[29]Costos 1999'!$S$2:$AG$77</definedName>
    <definedName name="COSTO2">[71]MATER_CBV2000!$A$88:$AF$193</definedName>
    <definedName name="COSTO3">[71]MATER_CBV2000!$A$194:$AF$279</definedName>
    <definedName name="COSTO4">[71]MATER_CBV2000!$A$281:$AF$367</definedName>
    <definedName name="COSTO5">[71]MATER_CBV2000!$A$369:$AF$459</definedName>
    <definedName name="Costos" localSheetId="3">#REF!</definedName>
    <definedName name="Costos">#REF!</definedName>
    <definedName name="Costos_1999" localSheetId="3">[77]costos!#REF!</definedName>
    <definedName name="Costos_1999">[77]costos!#REF!</definedName>
    <definedName name="Costos_2000">[77]costos!#REF!</definedName>
    <definedName name="costos1" localSheetId="3" hidden="1">{"DETALLE_1996",#N/A,FALSE,"flujo";"DETALLE_1997",#N/A,FALSE,"flujo";"GASTOS_INCURRIDOS_1996",#N/A,FALSE,"flujo";"GASTOS_PROGRAMADOS_PARA_1997",#N/A,FALSE,"flujo";#N/A,#N/A,FALSE,"comparat";#N/A,#N/A,FALSE,"costos";#N/A,#N/A,FALSE,"proyctrol"}</definedName>
    <definedName name="costos1" hidden="1">{"DETALLE_1996",#N/A,FALSE,"flujo";"DETALLE_1997",#N/A,FALSE,"flujo";"GASTOS_INCURRIDOS_1996",#N/A,FALSE,"flujo";"GASTOS_PROGRAMADOS_PARA_1997",#N/A,FALSE,"flujo";#N/A,#N/A,FALSE,"comparat";#N/A,#N/A,FALSE,"costos";#N/A,#N/A,FALSE,"proyctrol"}</definedName>
    <definedName name="costos1_1" localSheetId="3" hidden="1">{"DETALLE_1996",#N/A,FALSE,"flujo";"DETALLE_1997",#N/A,FALSE,"flujo";"GASTOS_INCURRIDOS_1996",#N/A,FALSE,"flujo";"GASTOS_PROGRAMADOS_PARA_1997",#N/A,FALSE,"flujo";#N/A,#N/A,FALSE,"comparat";#N/A,#N/A,FALSE,"costos";#N/A,#N/A,FALSE,"proyctrol"}</definedName>
    <definedName name="costos1_1" hidden="1">{"DETALLE_1996",#N/A,FALSE,"flujo";"DETALLE_1997",#N/A,FALSE,"flujo";"GASTOS_INCURRIDOS_1996",#N/A,FALSE,"flujo";"GASTOS_PROGRAMADOS_PARA_1997",#N/A,FALSE,"flujo";#N/A,#N/A,FALSE,"comparat";#N/A,#N/A,FALSE,"costos";#N/A,#N/A,FALSE,"proyctrol"}</definedName>
    <definedName name="costos2" localSheetId="3" hidden="1">{"DETALLE_1996",#N/A,FALSE,"flujo";"DETALLE_1997",#N/A,FALSE,"flujo";"GASTOS_INCURRIDOS_1996",#N/A,FALSE,"flujo";"GASTOS_PROGRAMADOS_PARA_1997",#N/A,FALSE,"flujo";#N/A,#N/A,FALSE,"comparat";#N/A,#N/A,FALSE,"costos";#N/A,#N/A,FALSE,"proyctrol"}</definedName>
    <definedName name="costos2" hidden="1">{"DETALLE_1996",#N/A,FALSE,"flujo";"DETALLE_1997",#N/A,FALSE,"flujo";"GASTOS_INCURRIDOS_1996",#N/A,FALSE,"flujo";"GASTOS_PROGRAMADOS_PARA_1997",#N/A,FALSE,"flujo";#N/A,#N/A,FALSE,"comparat";#N/A,#N/A,FALSE,"costos";#N/A,#N/A,FALSE,"proyctrol"}</definedName>
    <definedName name="costos2_1" localSheetId="3" hidden="1">{"DETALLE_1996",#N/A,FALSE,"flujo";"DETALLE_1997",#N/A,FALSE,"flujo";"GASTOS_INCURRIDOS_1996",#N/A,FALSE,"flujo";"GASTOS_PROGRAMADOS_PARA_1997",#N/A,FALSE,"flujo";#N/A,#N/A,FALSE,"comparat";#N/A,#N/A,FALSE,"costos";#N/A,#N/A,FALSE,"proyctrol"}</definedName>
    <definedName name="costos2_1" hidden="1">{"DETALLE_1996",#N/A,FALSE,"flujo";"DETALLE_1997",#N/A,FALSE,"flujo";"GASTOS_INCURRIDOS_1996",#N/A,FALSE,"flujo";"GASTOS_PROGRAMADOS_PARA_1997",#N/A,FALSE,"flujo";#N/A,#N/A,FALSE,"comparat";#N/A,#N/A,FALSE,"costos";#N/A,#N/A,FALSE,"proyctrol"}</definedName>
    <definedName name="CPER">[44]RES!$H$5</definedName>
    <definedName name="cperr">[78]RES!$H$5</definedName>
    <definedName name="CPP" localSheetId="3">[79]Datos!#REF!</definedName>
    <definedName name="CPP">[79]Datos!#REF!</definedName>
    <definedName name="_xlnm.Criteria">[80]CATEXP13!$E$13</definedName>
    <definedName name="CS" localSheetId="3">#REF!</definedName>
    <definedName name="CS">#REF!</definedName>
    <definedName name="CSA" localSheetId="3" hidden="1">{#N/A,#N/A,FALSE,"Matrix";#N/A,#N/A,FALSE,"Executive";#N/A,#N/A,FALSE,"Summary";#N/A,#N/A,FALSE,"Office1";#N/A,#N/A,FALSE,"Office2";#N/A,#N/A,FALSE,"Office3";#N/A,#N/A,FALSE,"Office4";#N/A,#N/A,FALSE,"Office5";#N/A,#N/A,FALSE,"Office6";#N/A,#N/A,FALSE,"Office7";#N/A,#N/A,FALSE,"Labor"}</definedName>
    <definedName name="CSA" hidden="1">{#N/A,#N/A,FALSE,"Matrix";#N/A,#N/A,FALSE,"Executive";#N/A,#N/A,FALSE,"Summary";#N/A,#N/A,FALSE,"Office1";#N/A,#N/A,FALSE,"Office2";#N/A,#N/A,FALSE,"Office3";#N/A,#N/A,FALSE,"Office4";#N/A,#N/A,FALSE,"Office5";#N/A,#N/A,FALSE,"Office6";#N/A,#N/A,FALSE,"Office7";#N/A,#N/A,FALSE,"Labor"}</definedName>
    <definedName name="CSZDFF" localSheetId="3" hidden="1">{"CI+GG(BASE)",#N/A,FALSE,"CI+GG(BASE)";"GG",#N/A,FALSE,"CI+GG(BASE)";"CI",#N/A,FALSE,"CI+GG(BASE)"}</definedName>
    <definedName name="CSZDFF" hidden="1">{"CI+GG(BASE)",#N/A,FALSE,"CI+GG(BASE)";"GG",#N/A,FALSE,"CI+GG(BASE)";"CI",#N/A,FALSE,"CI+GG(BASE)"}</definedName>
    <definedName name="CTTOS">[58]CTTOS!$D$10:$BE$101</definedName>
    <definedName name="Cu_Produced">'[26]Plant Unit Consumption'!#REF!</definedName>
    <definedName name="CUADRADO" localSheetId="3" hidden="1">{#N/A,#N/A,FALSE,"Matrix";#N/A,#N/A,FALSE,"Executive";#N/A,#N/A,FALSE,"Summary"}</definedName>
    <definedName name="CUADRADO" hidden="1">{#N/A,#N/A,FALSE,"Matrix";#N/A,#N/A,FALSE,"Executive";#N/A,#N/A,FALSE,"Summary"}</definedName>
    <definedName name="Cuadro">#REF!</definedName>
    <definedName name="Cuadros">[81]TOTAL!#REF!</definedName>
    <definedName name="cub" localSheetId="3" hidden="1">{#N/A,#N/A,FALSE,"RESUMEN";#N/A,#N/A,FALSE,"GG-GI";#N/A,#N/A,FALSE,"AMB";#N/A,#N/A,FALSE,"EyR";#N/A,#N/A,FALSE,"UCP";#N/A,#N/A,FALSE,"IND";#N/A,#N/A,FALSE,"LR";#N/A,#N/A,FALSE,"PRV";#N/A,#N/A,FALSE,"TÚNELES";#N/A,#N/A,FALSE,"IDT";#N/A,#N/A,FALSE,"ING"}</definedName>
    <definedName name="cub" hidden="1">{#N/A,#N/A,FALSE,"RESUMEN";#N/A,#N/A,FALSE,"GG-GI";#N/A,#N/A,FALSE,"AMB";#N/A,#N/A,FALSE,"EyR";#N/A,#N/A,FALSE,"UCP";#N/A,#N/A,FALSE,"IND";#N/A,#N/A,FALSE,"LR";#N/A,#N/A,FALSE,"PRV";#N/A,#N/A,FALSE,"TÚNELES";#N/A,#N/A,FALSE,"IDT";#N/A,#N/A,FALSE,"ING"}</definedName>
    <definedName name="cub_1" localSheetId="3" hidden="1">{#N/A,#N/A,FALSE,"RESUMEN";#N/A,#N/A,FALSE,"GG-GI";#N/A,#N/A,FALSE,"AMB";#N/A,#N/A,FALSE,"EyR";#N/A,#N/A,FALSE,"UCP";#N/A,#N/A,FALSE,"IND";#N/A,#N/A,FALSE,"LR";#N/A,#N/A,FALSE,"PRV";#N/A,#N/A,FALSE,"TÚNELES";#N/A,#N/A,FALSE,"IDT";#N/A,#N/A,FALSE,"ING"}</definedName>
    <definedName name="cub_1" hidden="1">{#N/A,#N/A,FALSE,"RESUMEN";#N/A,#N/A,FALSE,"GG-GI";#N/A,#N/A,FALSE,"AMB";#N/A,#N/A,FALSE,"EyR";#N/A,#N/A,FALSE,"UCP";#N/A,#N/A,FALSE,"IND";#N/A,#N/A,FALSE,"LR";#N/A,#N/A,FALSE,"PRV";#N/A,#N/A,FALSE,"TÚNELES";#N/A,#N/A,FALSE,"IDT";#N/A,#N/A,FALSE,"ING"}</definedName>
    <definedName name="cubi" localSheetId="3" hidden="1">{#N/A,#N/A,FALSE,"RESUMEN";#N/A,#N/A,FALSE,"GG-GI";#N/A,#N/A,FALSE,"AMB";#N/A,#N/A,FALSE,"EyR";#N/A,#N/A,FALSE,"UCP";#N/A,#N/A,FALSE,"IND";#N/A,#N/A,FALSE,"LR";#N/A,#N/A,FALSE,"PRV";#N/A,#N/A,FALSE,"TÚNELES";#N/A,#N/A,FALSE,"IDT";#N/A,#N/A,FALSE,"ING"}</definedName>
    <definedName name="cubi" hidden="1">{#N/A,#N/A,FALSE,"RESUMEN";#N/A,#N/A,FALSE,"GG-GI";#N/A,#N/A,FALSE,"AMB";#N/A,#N/A,FALSE,"EyR";#N/A,#N/A,FALSE,"UCP";#N/A,#N/A,FALSE,"IND";#N/A,#N/A,FALSE,"LR";#N/A,#N/A,FALSE,"PRV";#N/A,#N/A,FALSE,"TÚNELES";#N/A,#N/A,FALSE,"IDT";#N/A,#N/A,FALSE,"ING"}</definedName>
    <definedName name="CUBT">#REF!</definedName>
    <definedName name="CUCH10" localSheetId="3">#REF!</definedName>
    <definedName name="CUCH10">#REF!</definedName>
    <definedName name="CUCH12" localSheetId="3">#REF!</definedName>
    <definedName name="CUCH12">#REF!</definedName>
    <definedName name="CUCH14" localSheetId="3">#REF!</definedName>
    <definedName name="CUCH14">#REF!</definedName>
    <definedName name="CUCH16" localSheetId="3">#REF!</definedName>
    <definedName name="CUCH16">#REF!</definedName>
    <definedName name="CUCH20" localSheetId="3">#REF!</definedName>
    <definedName name="CUCH20">#REF!</definedName>
    <definedName name="CUCH30" localSheetId="3">#REF!</definedName>
    <definedName name="CUCH30">#REF!</definedName>
    <definedName name="CUCH6" localSheetId="3">#REF!</definedName>
    <definedName name="CUCH6">#REF!</definedName>
    <definedName name="CUCH8" localSheetId="3">#REF!</definedName>
    <definedName name="CUCH8">#REF!</definedName>
    <definedName name="cuentas" localSheetId="3">#REF!</definedName>
    <definedName name="cuentas">#REF!</definedName>
    <definedName name="Cum_Capex">'[82]Cash Flows'!$AF$80</definedName>
    <definedName name="CUNIT" localSheetId="3" hidden="1">{#N/A,#N/A,TRUE,"Costos_Subg_Hid"}</definedName>
    <definedName name="CUNIT" hidden="1">{#N/A,#N/A,TRUE,"Costos_Subg_Hid"}</definedName>
    <definedName name="CuRecS_RT">'[83]Phase 810'!$Q$12:$Q$280</definedName>
    <definedName name="CuS_RT">'[83]Phase 810'!$L$12:$L$280</definedName>
    <definedName name="CuT">'[83]Phase 810'!$J$12:$J$280</definedName>
    <definedName name="CuT_RT">'[83]Phase 810'!$K$12:$K$280</definedName>
    <definedName name="cute" localSheetId="3" hidden="1">{#N/A,#N/A,FALSE,"Matrix";#N/A,#N/A,FALSE,"Executive";#N/A,#N/A,FALSE,"Summary";#N/A,#N/A,FALSE,"Office1";#N/A,#N/A,FALSE,"Office2";#N/A,#N/A,FALSE,"Office3";#N/A,#N/A,FALSE,"Office4";#N/A,#N/A,FALSE,"Office5";#N/A,#N/A,FALSE,"Office6";#N/A,#N/A,FALSE,"Office7";#N/A,#N/A,FALSE,"Labor"}</definedName>
    <definedName name="cute" hidden="1">{#N/A,#N/A,FALSE,"Matrix";#N/A,#N/A,FALSE,"Executive";#N/A,#N/A,FALSE,"Summary";#N/A,#N/A,FALSE,"Office1";#N/A,#N/A,FALSE,"Office2";#N/A,#N/A,FALSE,"Office3";#N/A,#N/A,FALSE,"Office4";#N/A,#N/A,FALSE,"Office5";#N/A,#N/A,FALSE,"Office6";#N/A,#N/A,FALSE,"Office7";#N/A,#N/A,FALSE,"Labor"}</definedName>
    <definedName name="cute11" localSheetId="3" hidden="1">{#N/A,#N/A,FALSE,"Matrix";#N/A,#N/A,FALSE,"Executive";#N/A,#N/A,FALSE,"Summary";#N/A,#N/A,FALSE,"Office1";#N/A,#N/A,FALSE,"Office2";#N/A,#N/A,FALSE,"Office3";#N/A,#N/A,FALSE,"Office4";#N/A,#N/A,FALSE,"Office5";#N/A,#N/A,FALSE,"Office6";#N/A,#N/A,FALSE,"Office7";#N/A,#N/A,FALSE,"Labor"}</definedName>
    <definedName name="cute11" hidden="1">{#N/A,#N/A,FALSE,"Matrix";#N/A,#N/A,FALSE,"Executive";#N/A,#N/A,FALSE,"Summary";#N/A,#N/A,FALSE,"Office1";#N/A,#N/A,FALSE,"Office2";#N/A,#N/A,FALSE,"Office3";#N/A,#N/A,FALSE,"Office4";#N/A,#N/A,FALSE,"Office5";#N/A,#N/A,FALSE,"Office6";#N/A,#N/A,FALSE,"Office7";#N/A,#N/A,FALSE,"Labor"}</definedName>
    <definedName name="cute12" localSheetId="3" hidden="1">{#N/A,#N/A,FALSE,"Matrix";#N/A,#N/A,FALSE,"Executive";#N/A,#N/A,FALSE,"Summary"}</definedName>
    <definedName name="cute12" hidden="1">{#N/A,#N/A,FALSE,"Matrix";#N/A,#N/A,FALSE,"Executive";#N/A,#N/A,FALSE,"Summary"}</definedName>
    <definedName name="cute2" localSheetId="3" hidden="1">{#N/A,#N/A,FALSE,"E-1";#N/A,#N/A,FALSE,"E-2";#N/A,#N/A,FALSE,"F-1";#N/A,#N/A,FALSE,"F-2";#N/A,#N/A,FALSE,"F-3";#N/A,#N/A,FALSE,"F-4";#N/A,#N/A,FALSE,"F-5";#N/A,#N/A,FALSE,"F-6";#N/A,#N/A,FALSE,"Matrix"}</definedName>
    <definedName name="cute2" hidden="1">{#N/A,#N/A,FALSE,"E-1";#N/A,#N/A,FALSE,"E-2";#N/A,#N/A,FALSE,"F-1";#N/A,#N/A,FALSE,"F-2";#N/A,#N/A,FALSE,"F-3";#N/A,#N/A,FALSE,"F-4";#N/A,#N/A,FALSE,"F-5";#N/A,#N/A,FALSE,"F-6";#N/A,#N/A,FALSE,"Matrix"}</definedName>
    <definedName name="cute3" localSheetId="3" hidden="1">{#N/A,#N/A,FALSE,"Matrix";#N/A,#N/A,FALSE,"Executive";#N/A,#N/A,FALSE,"Summary"}</definedName>
    <definedName name="cute3" hidden="1">{#N/A,#N/A,FALSE,"Matrix";#N/A,#N/A,FALSE,"Executive";#N/A,#N/A,FALSE,"Summary"}</definedName>
    <definedName name="cute4" localSheetId="3" hidden="1">{#N/A,#N/A,FALSE,"Matrix";#N/A,#N/A,FALSE,"Executive";#N/A,#N/A,FALSE,"Summary"}</definedName>
    <definedName name="cute4" hidden="1">{#N/A,#N/A,FALSE,"Matrix";#N/A,#N/A,FALSE,"Executive";#N/A,#N/A,FALSE,"Summary"}</definedName>
    <definedName name="cute5" localSheetId="3" hidden="1">{"ARA1",#N/A,FALSE,"ENG-ARA";"ARAhours",#N/A,FALSE,"ENG-ARA";"ARA$",#N/A,FALSE,"ENG-ARA"}</definedName>
    <definedName name="cute5" hidden="1">{"ARA1",#N/A,FALSE,"ENG-ARA";"ARAhours",#N/A,FALSE,"ENG-ARA";"ARA$",#N/A,FALSE,"ENG-ARA"}</definedName>
    <definedName name="cute6" localSheetId="3" hidden="1">{"bechtel1",#N/A,TRUE,"BECHTEL";"bechtelhours",#N/A,TRUE,"BECHTEL";"bechtel$",#N/A,TRUE,"BECHTEL"}</definedName>
    <definedName name="cute6" hidden="1">{"bechtel1",#N/A,TRUE,"BECHTEL";"bechtelhours",#N/A,TRUE,"BECHTEL";"bechtel$",#N/A,TRUE,"BECHTEL"}</definedName>
    <definedName name="cute7" localSheetId="3" hidden="1">{#N/A,#N/A,FALSE,"Matrix";#N/A,#N/A,FALSE,"Executive";#N/A,#N/A,FALSE,"Summary";#N/A,#N/A,FALSE,"Office1";#N/A,#N/A,FALSE,"Office2";#N/A,#N/A,FALSE,"Office3";#N/A,#N/A,FALSE,"Office4";#N/A,#N/A,FALSE,"Office5";#N/A,#N/A,FALSE,"Office6";#N/A,#N/A,FALSE,"Office7";#N/A,#N/A,FALSE,"Labor"}</definedName>
    <definedName name="cute7" hidden="1">{#N/A,#N/A,FALSE,"Matrix";#N/A,#N/A,FALSE,"Executive";#N/A,#N/A,FALSE,"Summary";#N/A,#N/A,FALSE,"Office1";#N/A,#N/A,FALSE,"Office2";#N/A,#N/A,FALSE,"Office3";#N/A,#N/A,FALSE,"Office4";#N/A,#N/A,FALSE,"Office5";#N/A,#N/A,FALSE,"Office6";#N/A,#N/A,FALSE,"Office7";#N/A,#N/A,FALSE,"Labor"}</definedName>
    <definedName name="cute8" localSheetId="3" hidden="1">{#N/A,#N/A,FALSE,"E-1";#N/A,#N/A,FALSE,"E-2";#N/A,#N/A,FALSE,"F-1";#N/A,#N/A,FALSE,"F-2";#N/A,#N/A,FALSE,"F-3";#N/A,#N/A,FALSE,"F-4";#N/A,#N/A,FALSE,"F-5";#N/A,#N/A,FALSE,"F-6";#N/A,#N/A,FALSE,"Matrix"}</definedName>
    <definedName name="cute8" hidden="1">{#N/A,#N/A,FALSE,"E-1";#N/A,#N/A,FALSE,"E-2";#N/A,#N/A,FALSE,"F-1";#N/A,#N/A,FALSE,"F-2";#N/A,#N/A,FALSE,"F-3";#N/A,#N/A,FALSE,"F-4";#N/A,#N/A,FALSE,"F-5";#N/A,#N/A,FALSE,"F-6";#N/A,#N/A,FALSE,"Matrix"}</definedName>
    <definedName name="cute9" localSheetId="3" hidden="1">{#N/A,#N/A,FALSE,"subcontract"}</definedName>
    <definedName name="cute9" hidden="1">{#N/A,#N/A,FALSE,"subcontract"}</definedName>
    <definedName name="cv" localSheetId="3" hidden="1">{#N/A,#N/A,TRUE,"LP-CO2X"}</definedName>
    <definedName name="cv" hidden="1">{#N/A,#N/A,TRUE,"LP-CO2X"}</definedName>
    <definedName name="CV.02">[39]CV_02!$D$60:$J$76</definedName>
    <definedName name="cv_1" localSheetId="3" hidden="1">{#N/A,#N/A,TRUE,"LP-CO2X"}</definedName>
    <definedName name="cv_1" hidden="1">{#N/A,#N/A,TRUE,"LP-CO2X"}</definedName>
    <definedName name="cvxcv" localSheetId="3" hidden="1">{#N/A,#N/A,FALSE,"TEC-01";#N/A,#N/A,FALSE,"TEC - 02";#N/A,#N/A,FALSE,"TEC - 03";#N/A,#N/A,FALSE,"TEC - 04";#N/A,#N/A,FALSE,"TEC-07";#N/A,#N/A,FALSE,"TEC-08";#N/A,#N/A,FALSE,"TEC - 09A";#N/A,#N/A,FALSE,"TEC - 09B";#N/A,#N/A,FALSE,"TEC - 09C";#N/A,#N/A,FALSE,"TEC - 10";#N/A,#N/A,FALSE,"TEC-11"}</definedName>
    <definedName name="cvxcv" hidden="1">{#N/A,#N/A,FALSE,"TEC-01";#N/A,#N/A,FALSE,"TEC - 02";#N/A,#N/A,FALSE,"TEC - 03";#N/A,#N/A,FALSE,"TEC - 04";#N/A,#N/A,FALSE,"TEC-07";#N/A,#N/A,FALSE,"TEC-08";#N/A,#N/A,FALSE,"TEC - 09A";#N/A,#N/A,FALSE,"TEC - 09B";#N/A,#N/A,FALSE,"TEC - 09C";#N/A,#N/A,FALSE,"TEC - 10";#N/A,#N/A,FALSE,"TEC-11"}</definedName>
    <definedName name="Cwvu.ROLLING._.3._.MONTH._.FCST." localSheetId="3" hidden="1">[11]Personnel!#REF!,[11]Personnel!#REF!</definedName>
    <definedName name="Cwvu.ROLLING._.3._.MONTH._.FCST." hidden="1">[11]Personnel!#REF!,[11]Personnel!#REF!</definedName>
    <definedName name="CYM" localSheetId="3">#REF!</definedName>
    <definedName name="CYM">#REF!</definedName>
    <definedName name="czxx" localSheetId="3" hidden="1">{#N/A,#N/A,FALSE,"Total_OC015";#N/A,#N/A,FALSE,"ADMIN";#N/A,#N/A,FALSE,"PROCES";#N/A,#N/A,FALSE,"mecan";#N/A,#N/A,FALSE,"civil";#N/A,#N/A,FALSE,"CAÑER";#N/A,#N/A,FALSE,"ELEC";#N/A,#N/A,FALSE,"INSTR"}</definedName>
    <definedName name="czxx" hidden="1">{#N/A,#N/A,FALSE,"Total_OC015";#N/A,#N/A,FALSE,"ADMIN";#N/A,#N/A,FALSE,"PROCES";#N/A,#N/A,FALSE,"mecan";#N/A,#N/A,FALSE,"civil";#N/A,#N/A,FALSE,"CAÑER";#N/A,#N/A,FALSE,"ELEC";#N/A,#N/A,FALSE,"INSTR"}</definedName>
    <definedName name="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_1" localSheetId="3" hidden="1">{#N/A,#N/A,FALSE,"summary";#N/A,#N/A,FALSE,"SumGraph"}</definedName>
    <definedName name="d_1" hidden="1">{#N/A,#N/A,FALSE,"summary";#N/A,#N/A,FALSE,"SumGraph"}</definedName>
    <definedName name="D_2">#REF!</definedName>
    <definedName name="D_3" localSheetId="3">#REF!</definedName>
    <definedName name="D_3">#REF!</definedName>
    <definedName name="D_AREA">[44]DATOS!$C$3</definedName>
    <definedName name="D_CODE">[44]DATOS!$C$1</definedName>
    <definedName name="D_DIV">[44]DATOS!$C$4</definedName>
    <definedName name="D_JP">[84]DATOS!$C$2</definedName>
    <definedName name="DA" localSheetId="3">#REF!</definedName>
    <definedName name="DA">#REF!</definedName>
    <definedName name="dad" localSheetId="3" hidden="1">{#N/A,#N/A,FALSE,"Total_OC015";#N/A,#N/A,FALSE,"ADMIN";#N/A,#N/A,FALSE,"PROCES";#N/A,#N/A,FALSE,"mecan";#N/A,#N/A,FALSE,"civil";#N/A,#N/A,FALSE,"CAÑER";#N/A,#N/A,FALSE,"ELEC";#N/A,#N/A,FALSE,"INSTR"}</definedName>
    <definedName name="dad" hidden="1">{#N/A,#N/A,FALSE,"Total_OC015";#N/A,#N/A,FALSE,"ADMIN";#N/A,#N/A,FALSE,"PROCES";#N/A,#N/A,FALSE,"mecan";#N/A,#N/A,FALSE,"civil";#N/A,#N/A,FALSE,"CAÑER";#N/A,#N/A,FALSE,"ELEC";#N/A,#N/A,FALSE,"INSTR"}</definedName>
    <definedName name="dadasd" localSheetId="3" hidden="1">{#N/A,#N/A,FALSE,"Costos_Elem_Hid";#N/A,#N/A,FALSE,"Costos_Elem_Hid";#N/A,#N/A,FALSE,"Costos_Elem_Hid"}</definedName>
    <definedName name="dadasd" hidden="1">{#N/A,#N/A,FALSE,"Costos_Elem_Hid";#N/A,#N/A,FALSE,"Costos_Elem_Hid";#N/A,#N/A,FALSE,"Costos_Elem_Hid"}</definedName>
    <definedName name="DAJ">[85]D!$M$3:$M$173</definedName>
    <definedName name="dal" localSheetId="3" hidden="1">{#N/A,#N/A,FALSE,"Matrix";#N/A,#N/A,FALSE,"Executive";#N/A,#N/A,FALSE,"Summary";#N/A,#N/A,FALSE,"Office1";#N/A,#N/A,FALSE,"Office2";#N/A,#N/A,FALSE,"Office3";#N/A,#N/A,FALSE,"Office4";#N/A,#N/A,FALSE,"Office5";#N/A,#N/A,FALSE,"Office6";#N/A,#N/A,FALSE,"Office7";#N/A,#N/A,FALSE,"Labor"}</definedName>
    <definedName name="dal" hidden="1">{#N/A,#N/A,FALSE,"Matrix";#N/A,#N/A,FALSE,"Executive";#N/A,#N/A,FALSE,"Summary";#N/A,#N/A,FALSE,"Office1";#N/A,#N/A,FALSE,"Office2";#N/A,#N/A,FALSE,"Office3";#N/A,#N/A,FALSE,"Office4";#N/A,#N/A,FALSE,"Office5";#N/A,#N/A,FALSE,"Office6";#N/A,#N/A,FALSE,"Office7";#N/A,#N/A,FALSE,"Labor"}</definedName>
    <definedName name="dasdasdad" localSheetId="3" hidden="1">{#N/A,#N/A,FALSE,"RESUMEN";#N/A,#N/A,FALSE,"GG-GI";#N/A,#N/A,FALSE,"AMB";#N/A,#N/A,FALSE,"EyR";#N/A,#N/A,FALSE,"UCP";#N/A,#N/A,FALSE,"IND";#N/A,#N/A,FALSE,"LR";#N/A,#N/A,FALSE,"PRV";#N/A,#N/A,FALSE,"TÚNELES";#N/A,#N/A,FALSE,"IDT";#N/A,#N/A,FALSE,"ING"}</definedName>
    <definedName name="dasdasdad" hidden="1">{#N/A,#N/A,FALSE,"RESUMEN";#N/A,#N/A,FALSE,"GG-GI";#N/A,#N/A,FALSE,"AMB";#N/A,#N/A,FALSE,"EyR";#N/A,#N/A,FALSE,"UCP";#N/A,#N/A,FALSE,"IND";#N/A,#N/A,FALSE,"LR";#N/A,#N/A,FALSE,"PRV";#N/A,#N/A,FALSE,"TÚNELES";#N/A,#N/A,FALSE,"IDT";#N/A,#N/A,FALSE,"ING"}</definedName>
    <definedName name="dasdsd" localSheetId="3" hidden="1">{#N/A,#N/A,FALSE,"masez (10)";#N/A,#N/A,FALSE,"masez (7)";#N/A,#N/A,FALSE,"masez (6)";#N/A,#N/A,FALSE,"masez (5)";#N/A,#N/A,FALSE,"masez (4)";#N/A,#N/A,FALSE,"masez (3)";#N/A,#N/A,FALSE,"masez (2)";#N/A,#N/A,FALSE,"GME";#N/A,#N/A,FALSE,"masez"}</definedName>
    <definedName name="dasdsd" hidden="1">{#N/A,#N/A,FALSE,"masez (10)";#N/A,#N/A,FALSE,"masez (7)";#N/A,#N/A,FALSE,"masez (6)";#N/A,#N/A,FALSE,"masez (5)";#N/A,#N/A,FALSE,"masez (4)";#N/A,#N/A,FALSE,"masez (3)";#N/A,#N/A,FALSE,"masez (2)";#N/A,#N/A,FALSE,"GME";#N/A,#N/A,FALSE,"masez"}</definedName>
    <definedName name="DATA">#REF!</definedName>
    <definedName name="DATOS">[44]INC!$B$1:$Y$291</definedName>
    <definedName name="Datos1"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tos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vdfdv" localSheetId="3" hidden="1">{#N/A,#N/A,FALSE,"masez (10)";#N/A,#N/A,FALSE,"masez (7)";#N/A,#N/A,FALSE,"masez (6)";#N/A,#N/A,FALSE,"masez (5)";#N/A,#N/A,FALSE,"masez (4)";#N/A,#N/A,FALSE,"masez (3)";#N/A,#N/A,FALSE,"masez (2)";#N/A,#N/A,FALSE,"GME";#N/A,#N/A,FALSE,"masez"}</definedName>
    <definedName name="davdfdv" hidden="1">{#N/A,#N/A,FALSE,"masez (10)";#N/A,#N/A,FALSE,"masez (7)";#N/A,#N/A,FALSE,"masez (6)";#N/A,#N/A,FALSE,"masez (5)";#N/A,#N/A,FALSE,"masez (4)";#N/A,#N/A,FALSE,"masez (3)";#N/A,#N/A,FALSE,"masez (2)";#N/A,#N/A,FALSE,"GME";#N/A,#N/A,FALSE,"masez"}</definedName>
    <definedName name="DCD" localSheetId="3" hidden="1">{#N/A,#N/A,FALSE,"US$";#N/A,#N/A,FALSE,"SUMMARY";#N/A,#N/A,FALSE,"DET.SUMM";#N/A,#N/A,FALSE,"BACK-UP";#N/A,#N/A,FALSE,"INDIRECTS"}</definedName>
    <definedName name="DCD" hidden="1">{#N/A,#N/A,FALSE,"US$";#N/A,#N/A,FALSE,"SUMMARY";#N/A,#N/A,FALSE,"DET.SUMM";#N/A,#N/A,FALSE,"BACK-UP";#N/A,#N/A,FALSE,"INDIRECTS"}</definedName>
    <definedName name="DCWC" localSheetId="3" hidden="1">{"CI+GG(BASE)",#N/A,FALSE,"CI+GG(BASE)";"GG",#N/A,FALSE,"CI+GG(BASE)";"CI",#N/A,FALSE,"CI+GG(BASE)"}</definedName>
    <definedName name="DCWC" hidden="1">{"CI+GG(BASE)",#N/A,FALSE,"CI+GG(BASE)";"GG",#N/A,FALSE,"CI+GG(BASE)";"CI",#N/A,FALSE,"CI+GG(BASE)"}</definedName>
    <definedName name="dd" localSheetId="3" hidden="1">{#N/A,#N/A,FALSE,"masez (10)";#N/A,#N/A,FALSE,"masez (7)";#N/A,#N/A,FALSE,"masez (6)";#N/A,#N/A,FALSE,"masez (5)";#N/A,#N/A,FALSE,"masez (4)";#N/A,#N/A,FALSE,"masez (3)";#N/A,#N/A,FALSE,"masez (2)";#N/A,#N/A,FALSE,"GME";#N/A,#N/A,FALSE,"masez"}</definedName>
    <definedName name="dd" hidden="1">{#N/A,#N/A,FALSE,"masez (10)";#N/A,#N/A,FALSE,"masez (7)";#N/A,#N/A,FALSE,"masez (6)";#N/A,#N/A,FALSE,"masez (5)";#N/A,#N/A,FALSE,"masez (4)";#N/A,#N/A,FALSE,"masez (3)";#N/A,#N/A,FALSE,"masez (2)";#N/A,#N/A,FALSE,"GME";#N/A,#N/A,FALSE,"masez"}</definedName>
    <definedName name="DDATE">[85]D!$E$3:$E$173</definedName>
    <definedName name="DDD" localSheetId="3" hidden="1">{#N/A,#N/A,FALSE,"summary";#N/A,#N/A,FALSE,"SumGraph"}</definedName>
    <definedName name="DDD" hidden="1">{#N/A,#N/A,FALSE,"summary";#N/A,#N/A,FALSE,"SumGraph"}</definedName>
    <definedName name="DDD_1" localSheetId="3" hidden="1">{#N/A,#N/A,FALSE,"summary";#N/A,#N/A,FALSE,"SumGraph"}</definedName>
    <definedName name="DDD_1" hidden="1">{#N/A,#N/A,FALSE,"summary";#N/A,#N/A,FALSE,"SumGraph"}</definedName>
    <definedName name="dddd" localSheetId="3" hidden="1">{#N/A,#N/A,FALSE,"Costos_Elem_Hid";#N/A,#N/A,FALSE,"Costos_Elem_Hid";#N/A,#N/A,FALSE,"Costos_Elem_Hid"}</definedName>
    <definedName name="dddd" hidden="1">{#N/A,#N/A,FALSE,"Costos_Elem_Hid";#N/A,#N/A,FALSE,"Costos_Elem_Hid";#N/A,#N/A,FALSE,"Costos_Elem_Hid"}</definedName>
    <definedName name="ddddd" localSheetId="3" hidden="1">{"CI+GG(BASE)",#N/A,FALSE,"CI+GG(BASE)";"GG",#N/A,FALSE,"CI+GG(BASE)";"CI",#N/A,FALSE,"CI+GG(BASE)"}</definedName>
    <definedName name="ddddd" hidden="1">{"CI+GG(BASE)",#N/A,FALSE,"CI+GG(BASE)";"GG",#N/A,FALSE,"CI+GG(BASE)";"CI",#N/A,FALSE,"CI+GG(BASE)"}</definedName>
    <definedName name="ddddd_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ddddd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dddddd" localSheetId="3" hidden="1">{#N/A,#N/A,FALSE,"PEND INC";#N/A,#N/A,FALSE,"PEND MINM"}</definedName>
    <definedName name="dddddd" hidden="1">{#N/A,#N/A,FALSE,"PEND INC";#N/A,#N/A,FALSE,"PEND MINM"}</definedName>
    <definedName name="ddddddd"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dddddd"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DES">[85]D!$J$3:$J$173</definedName>
    <definedName name="ddfd" localSheetId="3" hidden="1">{#N/A,#N/A,FALSE,"masez (10)";#N/A,#N/A,FALSE,"masez (7)";#N/A,#N/A,FALSE,"masez (6)";#N/A,#N/A,FALSE,"masez (5)";#N/A,#N/A,FALSE,"masez (4)";#N/A,#N/A,FALSE,"masez (3)";#N/A,#N/A,FALSE,"masez (2)";#N/A,#N/A,FALSE,"GME";#N/A,#N/A,FALSE,"masez"}</definedName>
    <definedName name="ddfd" hidden="1">{#N/A,#N/A,FALSE,"masez (10)";#N/A,#N/A,FALSE,"masez (7)";#N/A,#N/A,FALSE,"masez (6)";#N/A,#N/A,FALSE,"masez (5)";#N/A,#N/A,FALSE,"masez (4)";#N/A,#N/A,FALSE,"masez (3)";#N/A,#N/A,FALSE,"masez (2)";#N/A,#N/A,FALSE,"GME";#N/A,#N/A,FALSE,"masez"}</definedName>
    <definedName name="ddfff" localSheetId="3" hidden="1">{#N/A,#N/A,FALSE,"Costo Vendido";#N/A,#N/A,FALSE,"Precio";#N/A,#N/A,FALSE,"Consumo";#N/A,#N/A,FALSE,"GDV";#N/A,#N/A,FALSE,"expestru";#N/A,#N/A,FALSE,"Graficos";#N/A,#N/A,FALSE,"Resumen "}</definedName>
    <definedName name="ddfff" hidden="1">{#N/A,#N/A,FALSE,"Costo Vendido";#N/A,#N/A,FALSE,"Precio";#N/A,#N/A,FALSE,"Consumo";#N/A,#N/A,FALSE,"GDV";#N/A,#N/A,FALSE,"expestru";#N/A,#N/A,FALSE,"Graficos";#N/A,#N/A,FALSE,"Resumen "}</definedName>
    <definedName name="de" localSheetId="3" hidden="1">{"CI+GG(BASE)",#N/A,FALSE,"CI+GG(BASE)";"GG",#N/A,FALSE,"CI+GG(BASE)";"CI",#N/A,FALSE,"CI+GG(BASE)"}</definedName>
    <definedName name="de" hidden="1">{"CI+GG(BASE)",#N/A,FALSE,"CI+GG(BASE)";"GG",#N/A,FALSE,"CI+GG(BASE)";"CI",#N/A,FALSE,"CI+GG(BASE)"}</definedName>
    <definedName name="DEC">#REF!</definedName>
    <definedName name="ded" localSheetId="3" hidden="1">{"'DMBL'!$A$1:$N$83","'DMBL'!$A$6:$B$83"}</definedName>
    <definedName name="ded" hidden="1">{"'DMBL'!$A$1:$N$83","'DMBL'!$A$6:$B$83"}</definedName>
    <definedName name="Deduc_Metal">[86]Descuentos!$G$3</definedName>
    <definedName name="deferredMineCapx">'[26]Deferred CAPX'!#REF!</definedName>
    <definedName name="deferredPlantCapx">'[26]Deferred CAPX'!#REF!</definedName>
    <definedName name="Defest" localSheetId="3">#REF!</definedName>
    <definedName name="Defest">#REF!</definedName>
    <definedName name="DELDLIX" localSheetId="3">#REF!</definedName>
    <definedName name="DELDLIX">#REF!</definedName>
    <definedName name="DELIN_MINERA" localSheetId="3">#REF!</definedName>
    <definedName name="DELIN_MINERA">#REF!</definedName>
    <definedName name="DELINEACION" localSheetId="3">#REF!</definedName>
    <definedName name="DELINEACION">#REF!</definedName>
    <definedName name="DELINO1" localSheetId="3">#REF!</definedName>
    <definedName name="DELINO1">#REF!</definedName>
    <definedName name="DELMCON" localSheetId="3">#REF!</definedName>
    <definedName name="DELMCON">#REF!</definedName>
    <definedName name="DELSUMI" localSheetId="3">#REF!</definedName>
    <definedName name="DELSUMI">#REF!</definedName>
    <definedName name="DEM_HOR" localSheetId="3">'[40]Valores Unitarios'!#REF!</definedName>
    <definedName name="DEM_HOR">'[40]Valores Unitarios'!#REF!</definedName>
    <definedName name="DEMA" localSheetId="3">#REF!</definedName>
    <definedName name="DEMA">#REF!</definedName>
    <definedName name="DEMH" localSheetId="3">#REF!</definedName>
    <definedName name="DEMH">#REF!</definedName>
    <definedName name="dep">[85]D!$D$3:$D$173</definedName>
    <definedName name="dep_eq_mina">[6]Depreciacion!$C$63:$V$63</definedName>
    <definedName name="dep_otros">[6]Depreciacion!$C$83:$V$83</definedName>
    <definedName name="depreciationMine">'[26]Deferred CAPX'!#REF!</definedName>
    <definedName name="der" localSheetId="3" hidden="1">{"CI+GG(BASE)",#N/A,FALSE,"CI+GG(BASE)";"GG",#N/A,FALSE,"CI+GG(BASE)";"CI",#N/A,FALSE,"CI+GG(BASE)"}</definedName>
    <definedName name="der" hidden="1">{"CI+GG(BASE)",#N/A,FALSE,"CI+GG(BASE)";"GG",#N/A,FALSE,"CI+GG(BASE)";"CI",#N/A,FALSE,"CI+GG(BASE)"}</definedName>
    <definedName name="des" localSheetId="3" hidden="1">{"DETALLE_1996",#N/A,FALSE,"flujo";"DETALLE_1997",#N/A,FALSE,"flujo";"GASTOS_INCURRIDOS_1996",#N/A,FALSE,"flujo";"GASTOS_PROGRAMADOS_PARA_1997",#N/A,FALSE,"flujo";#N/A,#N/A,FALSE,"comparat";#N/A,#N/A,FALSE,"costos";#N/A,#N/A,FALSE,"proyctrol"}</definedName>
    <definedName name="des" hidden="1">{"DETALLE_1996",#N/A,FALSE,"flujo";"DETALLE_1997",#N/A,FALSE,"flujo";"GASTOS_INCURRIDOS_1996",#N/A,FALSE,"flujo";"GASTOS_PROGRAMADOS_PARA_1997",#N/A,FALSE,"flujo";#N/A,#N/A,FALSE,"comparat";#N/A,#N/A,FALSE,"costos";#N/A,#N/A,FALSE,"proyctrol"}</definedName>
    <definedName name="Desarrollo" localSheetId="3" hidden="1">{"MO(BASE)",#N/A,FALSE,"MO(BASE)";"MO(BASE)1",#N/A,FALSE,"MO(BASE)";"MO(BASE)2",#N/A,FALSE,"MO(BASE)"}</definedName>
    <definedName name="Desarrollo" hidden="1">{"MO(BASE)",#N/A,FALSE,"MO(BASE)";"MO(BASE)1",#N/A,FALSE,"MO(BASE)";"MO(BASE)2",#N/A,FALSE,"MO(BASE)"}</definedName>
    <definedName name="Desarrollo_1" localSheetId="3" hidden="1">{"MO(BASE)",#N/A,FALSE,"MO(BASE)";"MO(BASE)1",#N/A,FALSE,"MO(BASE)";"MO(BASE)2",#N/A,FALSE,"MO(BASE)"}</definedName>
    <definedName name="Desarrollo_1" hidden="1">{"MO(BASE)",#N/A,FALSE,"MO(BASE)";"MO(BASE)1",#N/A,FALSE,"MO(BASE)";"MO(BASE)2",#N/A,FALSE,"MO(BASE)"}</definedName>
    <definedName name="Desarrollo_2" localSheetId="3" hidden="1">{"MO(BASE)",#N/A,FALSE,"MO(BASE)";"MO(BASE)1",#N/A,FALSE,"MO(BASE)";"MO(BASE)2",#N/A,FALSE,"MO(BASE)"}</definedName>
    <definedName name="Desarrollo_2" hidden="1">{"MO(BASE)",#N/A,FALSE,"MO(BASE)";"MO(BASE)1",#N/A,FALSE,"MO(BASE)";"MO(BASE)2",#N/A,FALSE,"MO(BASE)"}</definedName>
    <definedName name="Desarrollo_3" localSheetId="3" hidden="1">{"MO(BASE)",#N/A,FALSE,"MO(BASE)";"MO(BASE)1",#N/A,FALSE,"MO(BASE)";"MO(BASE)2",#N/A,FALSE,"MO(BASE)"}</definedName>
    <definedName name="Desarrollo_3" hidden="1">{"MO(BASE)",#N/A,FALSE,"MO(BASE)";"MO(BASE)1",#N/A,FALSE,"MO(BASE)";"MO(BASE)2",#N/A,FALSE,"MO(BASE)"}</definedName>
    <definedName name="Desarrollo_4" localSheetId="3" hidden="1">{"MO(BASE)",#N/A,FALSE,"MO(BASE)";"MO(BASE)1",#N/A,FALSE,"MO(BASE)";"MO(BASE)2",#N/A,FALSE,"MO(BASE)"}</definedName>
    <definedName name="Desarrollo_4" hidden="1">{"MO(BASE)",#N/A,FALSE,"MO(BASE)";"MO(BASE)1",#N/A,FALSE,"MO(BASE)";"MO(BASE)2",#N/A,FALSE,"MO(BASE)"}</definedName>
    <definedName name="Desarrollo_5" localSheetId="3" hidden="1">{"MO(BASE)",#N/A,FALSE,"MO(BASE)";"MO(BASE)1",#N/A,FALSE,"MO(BASE)";"MO(BASE)2",#N/A,FALSE,"MO(BASE)"}</definedName>
    <definedName name="Desarrollo_5" hidden="1">{"MO(BASE)",#N/A,FALSE,"MO(BASE)";"MO(BASE)1",#N/A,FALSE,"MO(BASE)";"MO(BASE)2",#N/A,FALSE,"MO(BASE)"}</definedName>
    <definedName name="DESARROLLOSRIODELMEDIO" localSheetId="3" hidden="1">{#N/A,#N/A,FALSE,"summary";#N/A,#N/A,FALSE,"SumGraph"}</definedName>
    <definedName name="DESARROLLOSRIODELMEDIO" hidden="1">{#N/A,#N/A,FALSE,"summary";#N/A,#N/A,FALSE,"SumGraph"}</definedName>
    <definedName name="DESARROLLOSRIODELMEDIO_1" localSheetId="3" hidden="1">{#N/A,#N/A,FALSE,"summary";#N/A,#N/A,FALSE,"SumGraph"}</definedName>
    <definedName name="DESARROLLOSRIODELMEDIO_1" hidden="1">{#N/A,#N/A,FALSE,"summary";#N/A,#N/A,FALSE,"SumGraph"}</definedName>
    <definedName name="DESC110">#REF!</definedName>
    <definedName name="descripcion" localSheetId="3">#REF!</definedName>
    <definedName name="descripcion">#REF!</definedName>
    <definedName name="Descuento_2005" localSheetId="3">#REF!</definedName>
    <definedName name="Descuento_2005">#REF!</definedName>
    <definedName name="Descuentos" localSheetId="3" hidden="1">{#N/A,#N/A,FALSE,"Total_OC015";#N/A,#N/A,FALSE,"ADMIN";#N/A,#N/A,FALSE,"PROCES";#N/A,#N/A,FALSE,"mecan";#N/A,#N/A,FALSE,"civil";#N/A,#N/A,FALSE,"CAÑER";#N/A,#N/A,FALSE,"ELEC";#N/A,#N/A,FALSE,"INSTR"}</definedName>
    <definedName name="Descuentos" hidden="1">{#N/A,#N/A,FALSE,"Total_OC015";#N/A,#N/A,FALSE,"ADMIN";#N/A,#N/A,FALSE,"PROCES";#N/A,#N/A,FALSE,"mecan";#N/A,#N/A,FALSE,"civil";#N/A,#N/A,FALSE,"CAÑER";#N/A,#N/A,FALSE,"ELEC";#N/A,#N/A,FALSE,"INSTR"}</definedName>
    <definedName name="Descuentos_2005">#REF!</definedName>
    <definedName name="Descuentos_2006" localSheetId="3">#REF!</definedName>
    <definedName name="Descuentos_2006">#REF!</definedName>
    <definedName name="DESE" localSheetId="3">#REF!</definedName>
    <definedName name="DESE">#REF!</definedName>
    <definedName name="DEST" localSheetId="3">#REF!</definedName>
    <definedName name="DEST">#REF!</definedName>
    <definedName name="DESV" localSheetId="3" hidden="1">{#N/A,#N/A,FALSE,"Tapa";#N/A,#N/A,FALSE,"F005";#N/A,#N/A,FALSE,"F006";#N/A,#N/A,FALSE,"F007";#N/A,#N/A,FALSE,"F008";#N/A,#N/A,FALSE,"F009";#N/A,#N/A,FALSE,"F010";#N/A,#N/A,FALSE,"F011";#N/A,#N/A,FALSE,"F012";#N/A,#N/A,FALSE,"F013";#N/A,#N/A,FALSE,"F014";#N/A,#N/A,FALSE,"F015"}</definedName>
    <definedName name="DESV" hidden="1">{#N/A,#N/A,FALSE,"Tapa";#N/A,#N/A,FALSE,"F005";#N/A,#N/A,FALSE,"F006";#N/A,#N/A,FALSE,"F007";#N/A,#N/A,FALSE,"F008";#N/A,#N/A,FALSE,"F009";#N/A,#N/A,FALSE,"F010";#N/A,#N/A,FALSE,"F011";#N/A,#N/A,FALSE,"F012";#N/A,#N/A,FALSE,"F013";#N/A,#N/A,FALSE,"F014";#N/A,#N/A,FALSE,"F015"}</definedName>
    <definedName name="detalle">#REF!</definedName>
    <definedName name="DETALLE_1996" localSheetId="3">#REF!</definedName>
    <definedName name="DETALLE_1996">#REF!</definedName>
    <definedName name="DETALLE_1997" localSheetId="3">#REF!</definedName>
    <definedName name="DETALLE_1997">#REF!</definedName>
    <definedName name="DETMET" localSheetId="3">#REF!</definedName>
    <definedName name="DETMET">#REF!</definedName>
    <definedName name="DETRUPCORR" localSheetId="3">#REF!</definedName>
    <definedName name="DETRUPCORR">#REF!</definedName>
    <definedName name="df">[87]Plant!$AZ$9:$AZ$55</definedName>
    <definedName name="dfdf" localSheetId="3" hidden="1">{#N/A,#N/A,FALSE,"Total_OC015";#N/A,#N/A,FALSE,"ADMIN";#N/A,#N/A,FALSE,"PROCES";#N/A,#N/A,FALSE,"mecan";#N/A,#N/A,FALSE,"civil";#N/A,#N/A,FALSE,"CAÑER";#N/A,#N/A,FALSE,"ELEC";#N/A,#N/A,FALSE,"INSTR"}</definedName>
    <definedName name="dfdf" hidden="1">{#N/A,#N/A,FALSE,"Total_OC015";#N/A,#N/A,FALSE,"ADMIN";#N/A,#N/A,FALSE,"PROCES";#N/A,#N/A,FALSE,"mecan";#N/A,#N/A,FALSE,"civil";#N/A,#N/A,FALSE,"CAÑER";#N/A,#N/A,FALSE,"ELEC";#N/A,#N/A,FALSE,"INSTR"}</definedName>
    <definedName name="dfg" localSheetId="3" hidden="1">{#N/A,#N/A,TRUE,"Est. de Fact.";#N/A,#N/A,TRUE,"Capitulo 19";#N/A,#N/A,TRUE,"Proyecto P855"}</definedName>
    <definedName name="dfg" hidden="1">{#N/A,#N/A,TRUE,"Est. de Fact.";#N/A,#N/A,TRUE,"Capitulo 19";#N/A,#N/A,TRUE,"Proyecto P855"}</definedName>
    <definedName name="DFG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G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GDSFG" localSheetId="3" hidden="1">{#N/A,#N/A,FALSE,"PEND INC";#N/A,#N/A,FALSE,"PEND MINM"}</definedName>
    <definedName name="DFGDSFG" hidden="1">{#N/A,#N/A,FALSE,"PEND INC";#N/A,#N/A,FALSE,"PEND MINM"}</definedName>
    <definedName name="dfgfd" localSheetId="3" hidden="1">{#N/A,#N/A,TRUE,"Est. de Fact.";#N/A,#N/A,TRUE,"Capitulo 19";#N/A,#N/A,TRUE,"Proyecto P855"}</definedName>
    <definedName name="dfgfd" hidden="1">{#N/A,#N/A,TRUE,"Est. de Fact.";#N/A,#N/A,TRUE,"Capitulo 19";#N/A,#N/A,TRUE,"Proyecto P855"}</definedName>
    <definedName name="dfgh" localSheetId="3" hidden="1">{#N/A,#N/A,TRUE,"Costos_Subg_Hid"}</definedName>
    <definedName name="dfgh" hidden="1">{#N/A,#N/A,TRUE,"Costos_Subg_Hid"}</definedName>
    <definedName name="dfghfg" localSheetId="3" hidden="1">{"Sin detalle",#N/A,FALSE,"Flujo (redondeado)";"Detallado",#N/A,FALSE,"Flujo (redondeado)"}</definedName>
    <definedName name="dfghfg" hidden="1">{"Sin detalle",#N/A,FALSE,"Flujo (redondeado)";"Detallado",#N/A,FALSE,"Flujo (redondeado)"}</definedName>
    <definedName name="dfghjkl" localSheetId="3" hidden="1">{#N/A,#N/A,FALSE,"Costos_Elem_Hid";#N/A,#N/A,FALSE,"Costos_Elem_Hid";#N/A,#N/A,FALSE,"Costos_Elem_Hid"}</definedName>
    <definedName name="dfghjkl" hidden="1">{#N/A,#N/A,FALSE,"Costos_Elem_Hid";#N/A,#N/A,FALSE,"Costos_Elem_Hid";#N/A,#N/A,FALSE,"Costos_Elem_Hid"}</definedName>
    <definedName name="DFGSER" localSheetId="3" hidden="1">{#N/A,#N/A,FALSE,"masez (10)";#N/A,#N/A,FALSE,"masez (7)";#N/A,#N/A,FALSE,"masez (6)";#N/A,#N/A,FALSE,"masez (5)";#N/A,#N/A,FALSE,"masez (4)";#N/A,#N/A,FALSE,"masez (3)";#N/A,#N/A,FALSE,"masez (2)";#N/A,#N/A,FALSE,"GME";#N/A,#N/A,FALSE,"masez"}</definedName>
    <definedName name="DFGSER" hidden="1">{#N/A,#N/A,FALSE,"masez (10)";#N/A,#N/A,FALSE,"masez (7)";#N/A,#N/A,FALSE,"masez (6)";#N/A,#N/A,FALSE,"masez (5)";#N/A,#N/A,FALSE,"masez (4)";#N/A,#N/A,FALSE,"masez (3)";#N/A,#N/A,FALSE,"masez (2)";#N/A,#N/A,FALSE,"GME";#N/A,#N/A,FALSE,"masez"}</definedName>
    <definedName name="DFH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DFH" localSheetId="3" hidden="1">{"CI+GG(BASE)",#N/A,FALSE,"CI+GG(BASE)";"GG",#N/A,FALSE,"CI+GG(BASE)";"CI",#N/A,FALSE,"CI+GG(BASE)"}</definedName>
    <definedName name="DFHDFH" hidden="1">{"CI+GG(BASE)",#N/A,FALSE,"CI+GG(BASE)";"GG",#N/A,FALSE,"CI+GG(BASE)";"CI",#N/A,FALSE,"CI+GG(BASE)"}</definedName>
    <definedName name="DFHDT" localSheetId="3" hidden="1">{#N/A,#N/A,FALSE,"masez (10)";#N/A,#N/A,FALSE,"masez (7)";#N/A,#N/A,FALSE,"masez (6)";#N/A,#N/A,FALSE,"masez (5)";#N/A,#N/A,FALSE,"masez (4)";#N/A,#N/A,FALSE,"masez (3)";#N/A,#N/A,FALSE,"masez (2)";#N/A,#N/A,FALSE,"GME";#N/A,#N/A,FALSE,"masez"}</definedName>
    <definedName name="DFHDT" hidden="1">{#N/A,#N/A,FALSE,"masez (10)";#N/A,#N/A,FALSE,"masez (7)";#N/A,#N/A,FALSE,"masez (6)";#N/A,#N/A,FALSE,"masez (5)";#N/A,#N/A,FALSE,"masez (4)";#N/A,#N/A,FALSE,"masez (3)";#N/A,#N/A,FALSE,"masez (2)";#N/A,#N/A,FALSE,"GME";#N/A,#N/A,FALSE,"masez"}</definedName>
    <definedName name="DFHFGH" localSheetId="3" hidden="1">{"CI+GG(BASE)",#N/A,FALSE,"CI+GG(BASE)";"GG",#N/A,FALSE,"CI+GG(BASE)";"CI",#N/A,FALSE,"CI+GG(BASE)"}</definedName>
    <definedName name="DFHFGH" hidden="1">{"CI+GG(BASE)",#N/A,FALSE,"CI+GG(BASE)";"GG",#N/A,FALSE,"CI+GG(BASE)";"CI",#N/A,FALSE,"CI+GG(BASE)"}</definedName>
    <definedName name="DFHGDHG" localSheetId="3" hidden="1">{#N/A,#N/A,FALSE,"masez (10)";#N/A,#N/A,FALSE,"masez (7)";#N/A,#N/A,FALSE,"masez (6)";#N/A,#N/A,FALSE,"masez (5)";#N/A,#N/A,FALSE,"masez (4)";#N/A,#N/A,FALSE,"masez (3)";#N/A,#N/A,FALSE,"masez (2)";#N/A,#N/A,FALSE,"GME";#N/A,#N/A,FALSE,"masez"}</definedName>
    <definedName name="DFHGDHG" hidden="1">{#N/A,#N/A,FALSE,"masez (10)";#N/A,#N/A,FALSE,"masez (7)";#N/A,#N/A,FALSE,"masez (6)";#N/A,#N/A,FALSE,"masez (5)";#N/A,#N/A,FALSE,"masez (4)";#N/A,#N/A,FALSE,"masez (3)";#N/A,#N/A,FALSE,"masez (2)";#N/A,#N/A,FALSE,"GME";#N/A,#N/A,FALSE,"masez"}</definedName>
    <definedName name="DFHGDSFH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GDSFH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H" localSheetId="3" hidden="1">{"MO(BASE)",#N/A,FALSE,"MO(BASE)";"MO(BASE)1",#N/A,FALSE,"MO(BASE)";"MO(BASE)2",#N/A,FALSE,"MO(BASE)"}</definedName>
    <definedName name="DFHH" hidden="1">{"MO(BASE)",#N/A,FALSE,"MO(BASE)";"MO(BASE)1",#N/A,FALSE,"MO(BASE)";"MO(BASE)2",#N/A,FALSE,"MO(BASE)"}</definedName>
    <definedName name="DFHHF" localSheetId="3" hidden="1">{#N/A,#N/A,FALSE,"TEC-01";#N/A,#N/A,FALSE,"TEC - 02";#N/A,#N/A,FALSE,"TEC - 03";#N/A,#N/A,FALSE,"TEC - 04";#N/A,#N/A,FALSE,"TEC-07";#N/A,#N/A,FALSE,"TEC-08";#N/A,#N/A,FALSE,"TEC - 09A";#N/A,#N/A,FALSE,"TEC - 09B";#N/A,#N/A,FALSE,"TEC - 09C";#N/A,#N/A,FALSE,"TEC - 10";#N/A,#N/A,FALSE,"TEC-11"}</definedName>
    <definedName name="DFHHF" hidden="1">{#N/A,#N/A,FALSE,"TEC-01";#N/A,#N/A,FALSE,"TEC - 02";#N/A,#N/A,FALSE,"TEC - 03";#N/A,#N/A,FALSE,"TEC - 04";#N/A,#N/A,FALSE,"TEC-07";#N/A,#N/A,FALSE,"TEC-08";#N/A,#N/A,FALSE,"TEC - 09A";#N/A,#N/A,FALSE,"TEC - 09B";#N/A,#N/A,FALSE,"TEC - 09C";#N/A,#N/A,FALSE,"TEC - 10";#N/A,#N/A,FALSE,"TEC-11"}</definedName>
    <definedName name="DFHSDFH"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SDF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r" localSheetId="3" hidden="1">{#N/A,#N/A,FALSE,"masez (10)";#N/A,#N/A,FALSE,"masez (7)";#N/A,#N/A,FALSE,"masez (6)";#N/A,#N/A,FALSE,"masez (5)";#N/A,#N/A,FALSE,"masez (4)";#N/A,#N/A,FALSE,"masez (3)";#N/A,#N/A,FALSE,"masez (2)";#N/A,#N/A,FALSE,"GME";#N/A,#N/A,FALSE,"masez"}</definedName>
    <definedName name="dfr" hidden="1">{#N/A,#N/A,FALSE,"masez (10)";#N/A,#N/A,FALSE,"masez (7)";#N/A,#N/A,FALSE,"masez (6)";#N/A,#N/A,FALSE,"masez (5)";#N/A,#N/A,FALSE,"masez (4)";#N/A,#N/A,FALSE,"masez (3)";#N/A,#N/A,FALSE,"masez (2)";#N/A,#N/A,FALSE,"GME";#N/A,#N/A,FALSE,"masez"}</definedName>
    <definedName name="dfre" localSheetId="3" hidden="1">{#N/A,#N/A,FALSE,"PEND INC";#N/A,#N/A,FALSE,"PEND MINM"}</definedName>
    <definedName name="dfre" hidden="1">{#N/A,#N/A,FALSE,"PEND INC";#N/A,#N/A,FALSE,"PEND MINM"}</definedName>
    <definedName name="dfsf" localSheetId="3" hidden="1">{"CI+GG(BASE)",#N/A,FALSE,"CI+GG(BASE)";"GG",#N/A,FALSE,"CI+GG(BASE)";"CI",#N/A,FALSE,"CI+GG(BASE)"}</definedName>
    <definedName name="dfsf" hidden="1">{"CI+GG(BASE)",#N/A,FALSE,"CI+GG(BASE)";"GG",#N/A,FALSE,"CI+GG(BASE)";"CI",#N/A,FALSE,"CI+GG(BASE)"}</definedName>
    <definedName name="DFSGSDFG" localSheetId="3" hidden="1">{#N/A,#N/A,FALSE,"PEND INC";#N/A,#N/A,FALSE,"PEND MINM"}</definedName>
    <definedName name="DFSGSDFG" hidden="1">{#N/A,#N/A,FALSE,"PEND INC";#N/A,#N/A,FALSE,"PEND MINM"}</definedName>
    <definedName name="DFTHRTH"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THRT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tre"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dftre"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DFXGXDFGXDFG" localSheetId="3" hidden="1">{#N/A,#N/A,FALSE,"PEND INC";#N/A,#N/A,FALSE,"PEND MINM"}</definedName>
    <definedName name="DFXGXDFGXDFG" hidden="1">{#N/A,#N/A,FALSE,"PEND INC";#N/A,#N/A,FALSE,"PEND MINM"}</definedName>
    <definedName name="DFYH" localSheetId="3" hidden="1">{"MO(BASE)",#N/A,FALSE,"MO(BASE)";"MO(BASE)1",#N/A,FALSE,"MO(BASE)";"MO(BASE)2",#N/A,FALSE,"MO(BASE)"}</definedName>
    <definedName name="DFYH" hidden="1">{"MO(BASE)",#N/A,FALSE,"MO(BASE)";"MO(BASE)1",#N/A,FALSE,"MO(BASE)";"MO(BASE)2",#N/A,FALSE,"MO(BASE)"}</definedName>
    <definedName name="DGHDTHG" localSheetId="3" hidden="1">{"CI+GG(BASE)",#N/A,FALSE,"CI+GG(BASE)";"GG",#N/A,FALSE,"CI+GG(BASE)";"CI",#N/A,FALSE,"CI+GG(BASE)"}</definedName>
    <definedName name="DGHDTHG" hidden="1">{"CI+GG(BASE)",#N/A,FALSE,"CI+GG(BASE)";"GG",#N/A,FALSE,"CI+GG(BASE)";"CI",#N/A,FALSE,"CI+GG(BASE)"}</definedName>
    <definedName name="dghfdghfg" localSheetId="3" hidden="1">{"Sin detalle",#N/A,FALSE,"Flujo (redondeado)";"Detallado",#N/A,FALSE,"Flujo (redondeado)"}</definedName>
    <definedName name="dghfdghfg" hidden="1">{"Sin detalle",#N/A,FALSE,"Flujo (redondeado)";"Detallado",#N/A,FALSE,"Flujo (redondeado)"}</definedName>
    <definedName name="dghmsryk"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dghmsry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DGNHDF" localSheetId="3" hidden="1">{#N/A,#N/A,FALSE,"masez (10)";#N/A,#N/A,FALSE,"masez (7)";#N/A,#N/A,FALSE,"masez (6)";#N/A,#N/A,FALSE,"masez (5)";#N/A,#N/A,FALSE,"masez (4)";#N/A,#N/A,FALSE,"masez (3)";#N/A,#N/A,FALSE,"masez (2)";#N/A,#N/A,FALSE,"GME";#N/A,#N/A,FALSE,"masez"}</definedName>
    <definedName name="DGNHDF" hidden="1">{#N/A,#N/A,FALSE,"masez (10)";#N/A,#N/A,FALSE,"masez (7)";#N/A,#N/A,FALSE,"masez (6)";#N/A,#N/A,FALSE,"masez (5)";#N/A,#N/A,FALSE,"masez (4)";#N/A,#N/A,FALSE,"masez (3)";#N/A,#N/A,FALSE,"masez (2)";#N/A,#N/A,FALSE,"GME";#N/A,#N/A,FALSE,"masez"}</definedName>
    <definedName name="DHDDB">[88]Constantes!$C$209</definedName>
    <definedName name="DHDFHD" localSheetId="3" hidden="1">{#N/A,#N/A,FALSE,"PEND INC";#N/A,#N/A,FALSE,"PEND MINM"}</definedName>
    <definedName name="DHDFHD" hidden="1">{#N/A,#N/A,FALSE,"PEND INC";#N/A,#N/A,FALSE,"PEND MINM"}</definedName>
    <definedName name="diag_chancado">#REF!</definedName>
    <definedName name="diag_planificación" localSheetId="3">#REF!</definedName>
    <definedName name="diag_planificación">#REF!</definedName>
    <definedName name="Dias_Festivos" localSheetId="3">[60]Datos!$D$31</definedName>
    <definedName name="Dias_Festivos">[49]Datos!$D$40</definedName>
    <definedName name="DíasTotal">'[89]Factor de Reemplazo'!$D$5</definedName>
    <definedName name="diez" localSheetId="3" hidden="1">{#N/A,#N/A,FALSE,"TEC-01";#N/A,#N/A,FALSE,"TEC - 02";#N/A,#N/A,FALSE,"TEC - 03";#N/A,#N/A,FALSE,"TEC - 04";#N/A,#N/A,FALSE,"TEC-07";#N/A,#N/A,FALSE,"TEC-08";#N/A,#N/A,FALSE,"TEC - 09A";#N/A,#N/A,FALSE,"TEC - 09B";#N/A,#N/A,FALSE,"TEC - 09C";#N/A,#N/A,FALSE,"TEC - 10";#N/A,#N/A,FALSE,"TEC-11"}</definedName>
    <definedName name="diez" hidden="1">{#N/A,#N/A,FALSE,"TEC-01";#N/A,#N/A,FALSE,"TEC - 02";#N/A,#N/A,FALSE,"TEC - 03";#N/A,#N/A,FALSE,"TEC - 04";#N/A,#N/A,FALSE,"TEC-07";#N/A,#N/A,FALSE,"TEC-08";#N/A,#N/A,FALSE,"TEC - 09A";#N/A,#N/A,FALSE,"TEC - 09B";#N/A,#N/A,FALSE,"TEC - 09C";#N/A,#N/A,FALSE,"TEC - 10";#N/A,#N/A,FALSE,"TEC-11"}</definedName>
    <definedName name="Diferencias" localSheetId="3" hidden="1">{#N/A,#N/A,FALSE,"Total_OC015";#N/A,#N/A,FALSE,"ADMIN";#N/A,#N/A,FALSE,"PROCES";#N/A,#N/A,FALSE,"mecan";#N/A,#N/A,FALSE,"civil";#N/A,#N/A,FALSE,"CAÑER";#N/A,#N/A,FALSE,"ELEC";#N/A,#N/A,FALSE,"INSTR"}</definedName>
    <definedName name="Diferencias" hidden="1">{#N/A,#N/A,FALSE,"Total_OC015";#N/A,#N/A,FALSE,"ADMIN";#N/A,#N/A,FALSE,"PROCES";#N/A,#N/A,FALSE,"mecan";#N/A,#N/A,FALSE,"civil";#N/A,#N/A,FALSE,"CAÑER";#N/A,#N/A,FALSE,"ELEC";#N/A,#N/A,FALSE,"INSTR"}</definedName>
    <definedName name="DIFERIDO">[41]UGAS_INF!$A$385:$R$431</definedName>
    <definedName name="Direct" localSheetId="3">#REF!</definedName>
    <definedName name="Direct">#REF!</definedName>
    <definedName name="dis">[90]Hoja3!$E$7:$E$36</definedName>
    <definedName name="DISKO">[91]DISTANCIAS!$H$6:$H$577</definedName>
    <definedName name="DISKS">[91]DISTANCIAS!$J$6:$J$577</definedName>
    <definedName name="DispCorreaPrincipal">'[43]Ingreso Datos Transporte Princi'!$C$7</definedName>
    <definedName name="DISTR.MANT.ELECTRICA">'[71]DISTR.MANT.ELECTRICA'!$B$1:$AA$34</definedName>
    <definedName name="DIVISION">[72]Hoja1!$A$1:$I$57</definedName>
    <definedName name="DIVISIONAL" localSheetId="3">#REF!</definedName>
    <definedName name="DIVISIONAL">#REF!</definedName>
    <definedName name="DIVISIONAL1" localSheetId="3">#REF!</definedName>
    <definedName name="DIVISIONAL1">#REF!</definedName>
    <definedName name="DIVISIONAL2" localSheetId="3">#REF!</definedName>
    <definedName name="DIVISIONAL2">#REF!</definedName>
    <definedName name="DIVISIONAL3" localSheetId="3">#REF!</definedName>
    <definedName name="DIVISIONAL3">#REF!</definedName>
    <definedName name="divisionales" localSheetId="3">#REF!</definedName>
    <definedName name="divisionales">#REF!</definedName>
    <definedName name="DJJTY" localSheetId="3" hidden="1">{"MO(BASE)",#N/A,FALSE,"MO(BASE)";"MO(BASE)1",#N/A,FALSE,"MO(BASE)";"MO(BASE)2",#N/A,FALSE,"MO(BASE)"}</definedName>
    <definedName name="DJJTY" hidden="1">{"MO(BASE)",#N/A,FALSE,"MO(BASE)";"MO(BASE)1",#N/A,FALSE,"MO(BASE)";"MO(BASE)2",#N/A,FALSE,"MO(BASE)"}</definedName>
    <definedName name="DM">[92]D_Mes!$A$4:$L$4</definedName>
    <definedName name="DMCOB">[85]D!$L$3:$L$173</definedName>
    <definedName name="DO" localSheetId="3">#REF!</definedName>
    <definedName name="DO">#REF!</definedName>
    <definedName name="docu">[90]Hoja3!$D$7:$D$36</definedName>
    <definedName name="dol" localSheetId="3">#REF!</definedName>
    <definedName name="dol">#REF!</definedName>
    <definedName name="DOL_AC">[93]Inversiones!$D$715</definedName>
    <definedName name="DOL_FU">[93]Inversiones!$D$716</definedName>
    <definedName name="DOLAR" localSheetId="3">#REF!</definedName>
    <definedName name="DOLAR">#REF!</definedName>
    <definedName name="Dólar" localSheetId="3">#REF!</definedName>
    <definedName name="Dólar">#REF!</definedName>
    <definedName name="DÖLAR" localSheetId="3">#REF!</definedName>
    <definedName name="DÖLAR">#REF!</definedName>
    <definedName name="dollar" localSheetId="3">#REF!</definedName>
    <definedName name="dollar">#REF!</definedName>
    <definedName name="DOS" localSheetId="3" hidden="1">{"DETALLE_1996",#N/A,FALSE,"flujo";"DETALLE_1997",#N/A,FALSE,"flujo";"GASTOS_INCURRIDOS_1996",#N/A,FALSE,"flujo";"GASTOS_PROGRAMADOS_PARA_1997",#N/A,FALSE,"flujo";#N/A,#N/A,FALSE,"comparat";#N/A,#N/A,FALSE,"costos";#N/A,#N/A,FALSE,"proyctrol"}</definedName>
    <definedName name="DOS" hidden="1">{"DETALLE_1996",#N/A,FALSE,"flujo";"DETALLE_1997",#N/A,FALSE,"flujo";"GASTOS_INCURRIDOS_1996",#N/A,FALSE,"flujo";"GASTOS_PROGRAMADOS_PARA_1997",#N/A,FALSE,"flujo";#N/A,#N/A,FALSE,"comparat";#N/A,#N/A,FALSE,"costos";#N/A,#N/A,FALSE,"proyctrol"}</definedName>
    <definedName name="DOTACION">[71]DOTACION_CBV99!$A$1:$AA$63</definedName>
    <definedName name="DOTACION_COSTO">'[71]COSTO-MANO-OBRA-_CBV99'!$A$1:$AB$118</definedName>
    <definedName name="dotch" localSheetId="3" hidden="1">{"desarrollo",#N/A,FALSE,"Cámara Camión";"resumen",#N/A,FALSE,"Cámara Camión";"eqprod",#N/A,FALSE,"Cámara Camión"}</definedName>
    <definedName name="dotch" hidden="1">{"desarrollo",#N/A,FALSE,"Cámara Camión";"resumen",#N/A,FALSE,"Cámara Camión";"eqprod",#N/A,FALSE,"Cámara Camión"}</definedName>
    <definedName name="dotch4" localSheetId="3" hidden="1">{"desarrollo",#N/A,FALSE,"Cámara Camión";"resumen",#N/A,FALSE,"Cámara Camión";"eqprod",#N/A,FALSE,"Cámara Camión"}</definedName>
    <definedName name="dotch4" hidden="1">{"desarrollo",#N/A,FALSE,"Cámara Camión";"resumen",#N/A,FALSE,"Cámara Camión";"eqprod",#N/A,FALSE,"Cámara Camión"}</definedName>
    <definedName name="DP">[79]R2!$E$68</definedName>
    <definedName name="DPC" localSheetId="3">#REF!</definedName>
    <definedName name="DPC">#REF!</definedName>
    <definedName name="DPP" localSheetId="3">[79]Datos!#REF!</definedName>
    <definedName name="DPP">[79]Datos!#REF!</definedName>
    <definedName name="DRGDF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RG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RGDRG" localSheetId="3" hidden="1">{#N/A,#N/A,FALSE,"PEND INC";#N/A,#N/A,FALSE,"PEND MINM"}</definedName>
    <definedName name="DRGDRG" hidden="1">{#N/A,#N/A,FALSE,"PEND INC";#N/A,#N/A,FALSE,"PEND MINM"}</definedName>
    <definedName name="DRGSDRGT" localSheetId="3" hidden="1">{"MO(BASE)",#N/A,FALSE,"MO(BASE)";"MO(BASE)1",#N/A,FALSE,"MO(BASE)";"MO(BASE)2",#N/A,FALSE,"MO(BASE)"}</definedName>
    <definedName name="DRGSDRGT" hidden="1">{"MO(BASE)",#N/A,FALSE,"MO(BASE)";"MO(BASE)1",#N/A,FALSE,"MO(BASE)";"MO(BASE)2",#N/A,FALSE,"MO(BASE)"}</definedName>
    <definedName name="Drilling_Steel_Grava">'[94]Mine Unit Costs &amp; Consumption C'!$J$6</definedName>
    <definedName name="Drilling_Steel_Roca">'[94]Mine Unit Costs &amp; Consumption C'!$J$5</definedName>
    <definedName name="DRTRF" localSheetId="3" hidden="1">{"CI+GG(BASE)",#N/A,FALSE,"CI+GG(BASE)";"GG",#N/A,FALSE,"CI+GG(BASE)";"CI",#N/A,FALSE,"CI+GG(BASE)"}</definedName>
    <definedName name="DRTRF" hidden="1">{"CI+GG(BASE)",#N/A,FALSE,"CI+GG(BASE)";"GG",#N/A,FALSE,"CI+GG(BASE)";"CI",#N/A,FALSE,"CI+GG(BASE)"}</definedName>
    <definedName name="ds" localSheetId="3" hidden="1">{#N/A,#N/A,FALSE,"masez (10)";#N/A,#N/A,FALSE,"masez (7)";#N/A,#N/A,FALSE,"masez (6)";#N/A,#N/A,FALSE,"masez (5)";#N/A,#N/A,FALSE,"masez (4)";#N/A,#N/A,FALSE,"masez (3)";#N/A,#N/A,FALSE,"masez (2)";#N/A,#N/A,FALSE,"GME";#N/A,#N/A,FALSE,"masez"}</definedName>
    <definedName name="ds" hidden="1">{#N/A,#N/A,FALSE,"masez (10)";#N/A,#N/A,FALSE,"masez (7)";#N/A,#N/A,FALSE,"masez (6)";#N/A,#N/A,FALSE,"masez (5)";#N/A,#N/A,FALSE,"masez (4)";#N/A,#N/A,FALSE,"masez (3)";#N/A,#N/A,FALSE,"masez (2)";#N/A,#N/A,FALSE,"GME";#N/A,#N/A,FALSE,"masez"}</definedName>
    <definedName name="DSAFDF" localSheetId="3" hidden="1">{"CI+GG(BASE)",#N/A,FALSE,"CI+GG(BASE)";"GG",#N/A,FALSE,"CI+GG(BASE)";"CI",#N/A,FALSE,"CI+GG(BASE)"}</definedName>
    <definedName name="DSAFDF" hidden="1">{"CI+GG(BASE)",#N/A,FALSE,"CI+GG(BASE)";"GG",#N/A,FALSE,"CI+GG(BASE)";"CI",#N/A,FALSE,"CI+GG(BASE)"}</definedName>
    <definedName name="DSC">#REF!</definedName>
    <definedName name="dsdsdd" localSheetId="3" hidden="1">{#N/A,#N/A,FALSE,"Costos_Elem_Hid";#N/A,#N/A,FALSE,"Costos_Elem_Hid";#N/A,#N/A,FALSE,"Costos_Elem_Hid"}</definedName>
    <definedName name="dsdsdd" hidden="1">{#N/A,#N/A,FALSE,"Costos_Elem_Hid";#N/A,#N/A,FALSE,"Costos_Elem_Hid";#N/A,#N/A,FALSE,"Costos_Elem_Hid"}</definedName>
    <definedName name="dsdsds">#REF!</definedName>
    <definedName name="DSFADSF"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FADS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fgdfg" localSheetId="3" hidden="1">{#N/A,#N/A,TRUE,"Est. de Fact.";#N/A,#N/A,TRUE,"Capitulo 19";#N/A,#N/A,TRUE,"Proyecto P855"}</definedName>
    <definedName name="dsfgdfg" hidden="1">{#N/A,#N/A,TRUE,"Est. de Fact.";#N/A,#N/A,TRUE,"Capitulo 19";#N/A,#N/A,TRUE,"Proyecto P855"}</definedName>
    <definedName name="DSGFSD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GFSD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TR" localSheetId="3" hidden="1">{"MO(BASE)",#N/A,FALSE,"MO(BASE)";"MO(BASE)1",#N/A,FALSE,"MO(BASE)";"MO(BASE)2",#N/A,FALSE,"MO(BASE)"}</definedName>
    <definedName name="DSTR" hidden="1">{"MO(BASE)",#N/A,FALSE,"MO(BASE)";"MO(BASE)1",#N/A,FALSE,"MO(BASE)";"MO(BASE)2",#N/A,FALSE,"MO(BASE)"}</definedName>
    <definedName name="DSV">[85]D!$C$3:$C$173</definedName>
    <definedName name="DSZD" localSheetId="3" hidden="1">{#N/A,#N/A,FALSE,"masez (10)";#N/A,#N/A,FALSE,"masez (7)";#N/A,#N/A,FALSE,"masez (6)";#N/A,#N/A,FALSE,"masez (5)";#N/A,#N/A,FALSE,"masez (4)";#N/A,#N/A,FALSE,"masez (3)";#N/A,#N/A,FALSE,"masez (2)";#N/A,#N/A,FALSE,"GME";#N/A,#N/A,FALSE,"masez"}</definedName>
    <definedName name="DSZD" hidden="1">{#N/A,#N/A,FALSE,"masez (10)";#N/A,#N/A,FALSE,"masez (7)";#N/A,#N/A,FALSE,"masez (6)";#N/A,#N/A,FALSE,"masez (5)";#N/A,#N/A,FALSE,"masez (4)";#N/A,#N/A,FALSE,"masez (3)";#N/A,#N/A,FALSE,"masez (2)";#N/A,#N/A,FALSE,"GME";#N/A,#N/A,FALSE,"masez"}</definedName>
    <definedName name="DSZFCDZ" localSheetId="3" hidden="1">{"CI+GG(BASE)",#N/A,FALSE,"CI+GG(BASE)";"GG",#N/A,FALSE,"CI+GG(BASE)";"CI",#N/A,FALSE,"CI+GG(BASE)"}</definedName>
    <definedName name="DSZFCDZ" hidden="1">{"CI+GG(BASE)",#N/A,FALSE,"CI+GG(BASE)";"GG",#N/A,FALSE,"CI+GG(BASE)";"CI",#N/A,FALSE,"CI+GG(BASE)"}</definedName>
    <definedName name="DSZFDF" localSheetId="3" hidden="1">{#N/A,#N/A,FALSE,"PEND INC";#N/A,#N/A,FALSE,"PEND MINM"}</definedName>
    <definedName name="DSZFDF" hidden="1">{#N/A,#N/A,FALSE,"PEND INC";#N/A,#N/A,FALSE,"PEND MINM"}</definedName>
    <definedName name="DSZVZSDFV" localSheetId="3" hidden="1">{#N/A,#N/A,FALSE,"masez (10)";#N/A,#N/A,FALSE,"masez (7)";#N/A,#N/A,FALSE,"masez (6)";#N/A,#N/A,FALSE,"masez (5)";#N/A,#N/A,FALSE,"masez (4)";#N/A,#N/A,FALSE,"masez (3)";#N/A,#N/A,FALSE,"masez (2)";#N/A,#N/A,FALSE,"GME";#N/A,#N/A,FALSE,"masez"}</definedName>
    <definedName name="DSZVZSDFV" hidden="1">{#N/A,#N/A,FALSE,"masez (10)";#N/A,#N/A,FALSE,"masez (7)";#N/A,#N/A,FALSE,"masez (6)";#N/A,#N/A,FALSE,"masez (5)";#N/A,#N/A,FALSE,"masez (4)";#N/A,#N/A,FALSE,"masez (3)";#N/A,#N/A,FALSE,"masez (2)";#N/A,#N/A,FALSE,"GME";#N/A,#N/A,FALSE,"masez"}</definedName>
    <definedName name="dt" localSheetId="3" hidden="1">{#N/A,#N/A,FALSE,"200001";#N/A,#N/A,FALSE,"S221 200003";#N/A,#N/A,FALSE,"S221 204005";#N/A,#N/A,FALSE,"S221 204006";#N/A,#N/A,FALSE,"S221 204008"}</definedName>
    <definedName name="dt" hidden="1">{#N/A,#N/A,FALSE,"200001";#N/A,#N/A,FALSE,"S221 200003";#N/A,#N/A,FALSE,"S221 204005";#N/A,#N/A,FALSE,"S221 204006";#N/A,#N/A,FALSE,"S221 204008"}</definedName>
    <definedName name="DTSKO">[91]DISTANCIAS!$G$6:$G$577</definedName>
    <definedName name="DTSKS">[91]DISTANCIAS!$I$6:$I$577</definedName>
    <definedName name="DUCBARR4_16" localSheetId="3">#REF!</definedName>
    <definedName name="DUCBARR4_16">#REF!</definedName>
    <definedName name="DUCBARR600" localSheetId="3">#REF!</definedName>
    <definedName name="DUCBARR600">#REF!</definedName>
    <definedName name="DURACION">[79]Datos!$C$15</definedName>
    <definedName name="DX" localSheetId="3">#REF!</definedName>
    <definedName name="DX">#REF!</definedName>
    <definedName name="DXFHRWTH" localSheetId="3" hidden="1">'[16]GRAFICO A'!#REF!</definedName>
    <definedName name="DXFHRWTH" hidden="1">'[16]GRAFICO A'!#REF!</definedName>
    <definedName name="dxl" localSheetId="3" hidden="1">{#N/A,#N/A,FALSE,"Matrix";#N/A,#N/A,FALSE,"Executive";#N/A,#N/A,FALSE,"Summary"}</definedName>
    <definedName name="dxl" hidden="1">{#N/A,#N/A,FALSE,"Matrix";#N/A,#N/A,FALSE,"Executive";#N/A,#N/A,FALSE,"Summary"}</definedName>
    <definedName name="E">#REF!</definedName>
    <definedName name="e_s" localSheetId="3">#REF!</definedName>
    <definedName name="e_s">#REF!</definedName>
    <definedName name="EA">[95]Valores!$B$13</definedName>
    <definedName name="EAWE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AWE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B">[95]Valores!$B$14</definedName>
    <definedName name="EC">[95]Valores!$B$15</definedName>
    <definedName name="ECC" localSheetId="3" hidden="1">{"Avaliação de Cargos (Class Mens Todas)",#N/A,FALSE,"BANCO DE DADOS MENSALISTAS";"Avaliação de Cargos (Class Mens Todas)",#N/A,FALSE,"BANCO DE DADOS MENSALISTAS"}</definedName>
    <definedName name="ECC" hidden="1">{"Avaliação de Cargos (Class Mens Todas)",#N/A,FALSE,"BANCO DE DADOS MENSALISTAS";"Avaliação de Cargos (Class Mens Todas)",#N/A,FALSE,"BANCO DE DADOS MENSALISTAS"}</definedName>
    <definedName name="ECO"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_01">#REF!</definedName>
    <definedName name="eco3333a"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3333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D">[95]Valores!$B$16</definedName>
    <definedName name="edede" localSheetId="3" hidden="1">{"DETALLE_1996",#N/A,FALSE,"flujo";"DETALLE_1997",#N/A,FALSE,"flujo";"GASTOS_INCURRIDOS_1996",#N/A,FALSE,"flujo";"GASTOS_PROGRAMADOS_PARA_1997",#N/A,FALSE,"flujo";#N/A,#N/A,FALSE,"comparat";#N/A,#N/A,FALSE,"costos";#N/A,#N/A,FALSE,"proyctrol"}</definedName>
    <definedName name="edede" hidden="1">{"DETALLE_1996",#N/A,FALSE,"flujo";"DETALLE_1997",#N/A,FALSE,"flujo";"GASTOS_INCURRIDOS_1996",#N/A,FALSE,"flujo";"GASTOS_PROGRAMADOS_PARA_1997",#N/A,FALSE,"flujo";#N/A,#N/A,FALSE,"comparat";#N/A,#N/A,FALSE,"costos";#N/A,#N/A,FALSE,"proyctrol"}</definedName>
    <definedName name="ededed" localSheetId="3" hidden="1">{#N/A,#N/A,TRUE,"Est. de Fact.";#N/A,#N/A,TRUE,"Capitulo 19";#N/A,#N/A,TRUE,"Proyecto P855"}</definedName>
    <definedName name="ededed" hidden="1">{#N/A,#N/A,TRUE,"Est. de Fact.";#N/A,#N/A,TRUE,"Capitulo 19";#N/A,#N/A,TRUE,"Proyecto P855"}</definedName>
    <definedName name="edfcrf" localSheetId="3" hidden="1">{#N/A,#N/A,TRUE,"Est. de Fact.";#N/A,#N/A,TRUE,"Capitulo 19";#N/A,#N/A,TRUE,"Proyecto P855"}</definedName>
    <definedName name="edfcrf" hidden="1">{#N/A,#N/A,TRUE,"Est. de Fact.";#N/A,#N/A,TRUE,"Capitulo 19";#N/A,#N/A,TRUE,"Proyecto P855"}</definedName>
    <definedName name="EDFSDFSF">'[96]N-detail'!#REF!</definedName>
    <definedName name="edfsfdsdf" localSheetId="3" hidden="1">{#N/A,#N/A,FALSE,"masez (10)";#N/A,#N/A,FALSE,"masez (7)";#N/A,#N/A,FALSE,"masez (6)";#N/A,#N/A,FALSE,"masez (5)";#N/A,#N/A,FALSE,"masez (4)";#N/A,#N/A,FALSE,"masez (3)";#N/A,#N/A,FALSE,"masez (2)";#N/A,#N/A,FALSE,"GME";#N/A,#N/A,FALSE,"masez"}</definedName>
    <definedName name="edfsfdsdf" hidden="1">{#N/A,#N/A,FALSE,"masez (10)";#N/A,#N/A,FALSE,"masez (7)";#N/A,#N/A,FALSE,"masez (6)";#N/A,#N/A,FALSE,"masez (5)";#N/A,#N/A,FALSE,"masez (4)";#N/A,#N/A,FALSE,"masez (3)";#N/A,#N/A,FALSE,"masez (2)";#N/A,#N/A,FALSE,"GME";#N/A,#N/A,FALSE,"masez"}</definedName>
    <definedName name="edr" localSheetId="3" hidden="1">{"DETALLE_1996",#N/A,FALSE,"flujo";"DETALLE_1997",#N/A,FALSE,"flujo";"GASTOS_INCURRIDOS_1996",#N/A,FALSE,"flujo";"GASTOS_PROGRAMADOS_PARA_1997",#N/A,FALSE,"flujo";#N/A,#N/A,FALSE,"comparat";#N/A,#N/A,FALSE,"costos";#N/A,#N/A,FALSE,"proyctrol"}</definedName>
    <definedName name="edr" hidden="1">{"DETALLE_1996",#N/A,FALSE,"flujo";"DETALLE_1997",#N/A,FALSE,"flujo";"GASTOS_INCURRIDOS_1996",#N/A,FALSE,"flujo";"GASTOS_PROGRAMADOS_PARA_1997",#N/A,FALSE,"flujo";#N/A,#N/A,FALSE,"comparat";#N/A,#N/A,FALSE,"costos";#N/A,#N/A,FALSE,"proyctrol"}</definedName>
    <definedName name="ee" localSheetId="3" hidden="1">{#N/A,#N/A,FALSE,"Total_OC015";#N/A,#N/A,FALSE,"ADMIN";#N/A,#N/A,FALSE,"PROCES";#N/A,#N/A,FALSE,"mecan";#N/A,#N/A,FALSE,"civil";#N/A,#N/A,FALSE,"CAÑER";#N/A,#N/A,FALSE,"ELEC";#N/A,#N/A,FALSE,"INSTR"}</definedName>
    <definedName name="ee" hidden="1">{#N/A,#N/A,FALSE,"Total_OC015";#N/A,#N/A,FALSE,"ADMIN";#N/A,#N/A,FALSE,"PROCES";#N/A,#N/A,FALSE,"mecan";#N/A,#N/A,FALSE,"civil";#N/A,#N/A,FALSE,"CAÑER";#N/A,#N/A,FALSE,"ELEC";#N/A,#N/A,FALSE,"INSTR"}</definedName>
    <definedName name="eea" localSheetId="3" hidden="1">{#N/A,#N/A,FALSE,"masez (10)";#N/A,#N/A,FALSE,"masez (7)";#N/A,#N/A,FALSE,"masez (6)";#N/A,#N/A,FALSE,"masez (5)";#N/A,#N/A,FALSE,"masez (4)";#N/A,#N/A,FALSE,"masez (3)";#N/A,#N/A,FALSE,"masez (2)";#N/A,#N/A,FALSE,"GME";#N/A,#N/A,FALSE,"masez"}</definedName>
    <definedName name="eea" hidden="1">{#N/A,#N/A,FALSE,"masez (10)";#N/A,#N/A,FALSE,"masez (7)";#N/A,#N/A,FALSE,"masez (6)";#N/A,#N/A,FALSE,"masez (5)";#N/A,#N/A,FALSE,"masez (4)";#N/A,#N/A,FALSE,"masez (3)";#N/A,#N/A,FALSE,"masez (2)";#N/A,#N/A,FALSE,"GME";#N/A,#N/A,FALSE,"masez"}</definedName>
    <definedName name="eee" localSheetId="3" hidden="1">{#N/A,#N/A,FALSE,"masez (10)";#N/A,#N/A,FALSE,"masez (7)";#N/A,#N/A,FALSE,"masez (6)";#N/A,#N/A,FALSE,"masez (5)";#N/A,#N/A,FALSE,"masez (4)";#N/A,#N/A,FALSE,"masez (3)";#N/A,#N/A,FALSE,"masez (2)";#N/A,#N/A,FALSE,"GME";#N/A,#N/A,FALSE,"masez"}</definedName>
    <definedName name="eee" hidden="1">{#N/A,#N/A,FALSE,"masez (10)";#N/A,#N/A,FALSE,"masez (7)";#N/A,#N/A,FALSE,"masez (6)";#N/A,#N/A,FALSE,"masez (5)";#N/A,#N/A,FALSE,"masez (4)";#N/A,#N/A,FALSE,"masez (3)";#N/A,#N/A,FALSE,"masez (2)";#N/A,#N/A,FALSE,"GME";#N/A,#N/A,FALSE,"masez"}</definedName>
    <definedName name="EEE_1" localSheetId="3" hidden="1">{"MO(BASE)",#N/A,FALSE,"MO(BASE)";"MO(BASE)1",#N/A,FALSE,"MO(BASE)";"MO(BASE)2",#N/A,FALSE,"MO(BASE)"}</definedName>
    <definedName name="EEE_1" hidden="1">{"MO(BASE)",#N/A,FALSE,"MO(BASE)";"MO(BASE)1",#N/A,FALSE,"MO(BASE)";"MO(BASE)2",#N/A,FALSE,"MO(BASE)"}</definedName>
    <definedName name="eeee" localSheetId="3" hidden="1">{#N/A,#N/A,FALSE,"masez (10)";#N/A,#N/A,FALSE,"masez (7)";#N/A,#N/A,FALSE,"masez (6)";#N/A,#N/A,FALSE,"masez (5)";#N/A,#N/A,FALSE,"masez (4)";#N/A,#N/A,FALSE,"masez (3)";#N/A,#N/A,FALSE,"masez (2)";#N/A,#N/A,FALSE,"GME";#N/A,#N/A,FALSE,"masez"}</definedName>
    <definedName name="eeee" hidden="1">{#N/A,#N/A,FALSE,"masez (10)";#N/A,#N/A,FALSE,"masez (7)";#N/A,#N/A,FALSE,"masez (6)";#N/A,#N/A,FALSE,"masez (5)";#N/A,#N/A,FALSE,"masez (4)";#N/A,#N/A,FALSE,"masez (3)";#N/A,#N/A,FALSE,"masez (2)";#N/A,#N/A,FALSE,"GME";#N/A,#N/A,FALSE,"masez"}</definedName>
    <definedName name="eeee_1" localSheetId="3" hidden="1">{#N/A,#N/A,FALSE,"masez (10)";#N/A,#N/A,FALSE,"masez (7)";#N/A,#N/A,FALSE,"masez (6)";#N/A,#N/A,FALSE,"masez (5)";#N/A,#N/A,FALSE,"masez (4)";#N/A,#N/A,FALSE,"masez (3)";#N/A,#N/A,FALSE,"masez (2)";#N/A,#N/A,FALSE,"GME";#N/A,#N/A,FALSE,"masez"}</definedName>
    <definedName name="eeee_1" hidden="1">{#N/A,#N/A,FALSE,"masez (10)";#N/A,#N/A,FALSE,"masez (7)";#N/A,#N/A,FALSE,"masez (6)";#N/A,#N/A,FALSE,"masez (5)";#N/A,#N/A,FALSE,"masez (4)";#N/A,#N/A,FALSE,"masez (3)";#N/A,#N/A,FALSE,"masez (2)";#N/A,#N/A,FALSE,"GME";#N/A,#N/A,FALSE,"masez"}</definedName>
    <definedName name="eeeee" localSheetId="3" hidden="1">{#N/A,#N/A,FALSE,"Costos_Elem_Hid";#N/A,#N/A,FALSE,"Costos_Elem_Hid";#N/A,#N/A,FALSE,"Costos_Elem_Hid"}</definedName>
    <definedName name="eeeee" hidden="1">{#N/A,#N/A,FALSE,"Costos_Elem_Hid";#N/A,#N/A,FALSE,"Costos_Elem_Hid";#N/A,#N/A,FALSE,"Costos_Elem_Hid"}</definedName>
    <definedName name="eeeeeeeeeee"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eeeeeeeeee"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es" localSheetId="3" hidden="1">{#N/A,#N/A,FALSE,"masez (10)";#N/A,#N/A,FALSE,"masez (7)";#N/A,#N/A,FALSE,"masez (6)";#N/A,#N/A,FALSE,"masez (5)";#N/A,#N/A,FALSE,"masez (4)";#N/A,#N/A,FALSE,"masez (3)";#N/A,#N/A,FALSE,"masez (2)";#N/A,#N/A,FALSE,"GME";#N/A,#N/A,FALSE,"masez"}</definedName>
    <definedName name="ees" hidden="1">{#N/A,#N/A,FALSE,"masez (10)";#N/A,#N/A,FALSE,"masez (7)";#N/A,#N/A,FALSE,"masez (6)";#N/A,#N/A,FALSE,"masez (5)";#N/A,#N/A,FALSE,"masez (4)";#N/A,#N/A,FALSE,"masez (3)";#N/A,#N/A,FALSE,"masez (2)";#N/A,#N/A,FALSE,"GME";#N/A,#N/A,FALSE,"masez"}</definedName>
    <definedName name="EF">[95]Valores!$B$17</definedName>
    <definedName name="EFF" localSheetId="3">#REF!</definedName>
    <definedName name="EFF">#REF!</definedName>
    <definedName name="efic">[97]Ord!$H$207</definedName>
    <definedName name="efqf" hidden="1">'[98]Resumen para Financiero'!#REF!</definedName>
    <definedName name="efwef" hidden="1">'[98]Resumen para Financiero'!#REF!</definedName>
    <definedName name="efwerf" localSheetId="3" hidden="1">{#N/A,#N/A,FALSE,"Graficos"}</definedName>
    <definedName name="efwerf" hidden="1">{#N/A,#N/A,FALSE,"Graficos"}</definedName>
    <definedName name="efy" localSheetId="3" hidden="1">{"DETALLE_1996",#N/A,FALSE,"flujo";"DETALLE_1997",#N/A,FALSE,"flujo";"GASTOS_INCURRIDOS_1996",#N/A,FALSE,"flujo";"GASTOS_PROGRAMADOS_PARA_1997",#N/A,FALSE,"flujo";#N/A,#N/A,FALSE,"comparat";#N/A,#N/A,FALSE,"costos";#N/A,#N/A,FALSE,"proyctrol"}</definedName>
    <definedName name="efy" hidden="1">{"DETALLE_1996",#N/A,FALSE,"flujo";"DETALLE_1997",#N/A,FALSE,"flujo";"GASTOS_INCURRIDOS_1996",#N/A,FALSE,"flujo";"GASTOS_PROGRAMADOS_PARA_1997",#N/A,FALSE,"flujo";#N/A,#N/A,FALSE,"comparat";#N/A,#N/A,FALSE,"costos";#N/A,#N/A,FALSE,"proyctrol"}</definedName>
    <definedName name="EG">[95]Valores!$B$18</definedName>
    <definedName name="EH">[95]Valores!$B$19</definedName>
    <definedName name="EI">'[99]Inveriones-Pilar'!#REF!</definedName>
    <definedName name="EL">'[7]Instru Correa'!$AG$9</definedName>
    <definedName name="el_1" localSheetId="3" hidden="1">{"MO(BASE)",#N/A,FALSE,"MO(BASE)";"MO(BASE)1",#N/A,FALSE,"MO(BASE)";"MO(BASE)2",#N/A,FALSE,"MO(BASE)"}</definedName>
    <definedName name="el_1" hidden="1">{"MO(BASE)",#N/A,FALSE,"MO(BASE)";"MO(BASE)1",#N/A,FALSE,"MO(BASE)";"MO(BASE)2",#N/A,FALSE,"MO(BASE)"}</definedName>
    <definedName name="el_2" localSheetId="3" hidden="1">{"MO(BASE)",#N/A,FALSE,"MO(BASE)";"MO(BASE)1",#N/A,FALSE,"MO(BASE)";"MO(BASE)2",#N/A,FALSE,"MO(BASE)"}</definedName>
    <definedName name="el_2" hidden="1">{"MO(BASE)",#N/A,FALSE,"MO(BASE)";"MO(BASE)1",#N/A,FALSE,"MO(BASE)";"MO(BASE)2",#N/A,FALSE,"MO(BASE)"}</definedName>
    <definedName name="el_3" localSheetId="3" hidden="1">{"MO(BASE)",#N/A,FALSE,"MO(BASE)";"MO(BASE)1",#N/A,FALSE,"MO(BASE)";"MO(BASE)2",#N/A,FALSE,"MO(BASE)"}</definedName>
    <definedName name="el_3" hidden="1">{"MO(BASE)",#N/A,FALSE,"MO(BASE)";"MO(BASE)1",#N/A,FALSE,"MO(BASE)";"MO(BASE)2",#N/A,FALSE,"MO(BASE)"}</definedName>
    <definedName name="el_4" localSheetId="3" hidden="1">{"MO(BASE)",#N/A,FALSE,"MO(BASE)";"MO(BASE)1",#N/A,FALSE,"MO(BASE)";"MO(BASE)2",#N/A,FALSE,"MO(BASE)"}</definedName>
    <definedName name="el_4" hidden="1">{"MO(BASE)",#N/A,FALSE,"MO(BASE)";"MO(BASE)1",#N/A,FALSE,"MO(BASE)";"MO(BASE)2",#N/A,FALSE,"MO(BASE)"}</definedName>
    <definedName name="el_5" localSheetId="3" hidden="1">{"MO(BASE)",#N/A,FALSE,"MO(BASE)";"MO(BASE)1",#N/A,FALSE,"MO(BASE)";"MO(BASE)2",#N/A,FALSE,"MO(BASE)"}</definedName>
    <definedName name="el_5" hidden="1">{"MO(BASE)",#N/A,FALSE,"MO(BASE)";"MO(BASE)1",#N/A,FALSE,"MO(BASE)";"MO(BASE)2",#N/A,FALSE,"MO(BASE)"}</definedName>
    <definedName name="ELECCION">[49]!Tabla3[ELECCION]</definedName>
    <definedName name="emilio1" hidden="1">#N/A</definedName>
    <definedName name="Emilio2" hidden="1">#N/A</definedName>
    <definedName name="EMPE">'[40]Valores Unitarios'!#REF!</definedName>
    <definedName name="EMPLA">'[40]Valores Unitarios'!#REF!</definedName>
    <definedName name="EN" localSheetId="3" hidden="1">{#N/A,#N/A,FALSE,"DET-CAMB.";#N/A,#N/A,FALSE,"PRESUP.";#N/A,#N/A,FALSE,"RESUMEN";#N/A,#N/A,FALSE,"CT";#N/A,#N/A,FALSE,"PD";#N/A,#N/A,FALSE,"PR"}</definedName>
    <definedName name="EN" hidden="1">{#N/A,#N/A,FALSE,"DET-CAMB.";#N/A,#N/A,FALSE,"PRESUP.";#N/A,#N/A,FALSE,"RESUMEN";#N/A,#N/A,FALSE,"CT";#N/A,#N/A,FALSE,"PD";#N/A,#N/A,FALSE,"PR"}</definedName>
    <definedName name="ENERGIA">[75]PARAMETROS_CORREAS!$C$7</definedName>
    <definedName name="Engineering">[26]!Engineering</definedName>
    <definedName name="EP" localSheetId="3">#REF!</definedName>
    <definedName name="EP">#REF!</definedName>
    <definedName name="EPCHOURS" localSheetId="3" hidden="1">{#N/A,#N/A,FALSE,"subcontract"}</definedName>
    <definedName name="EPCHOURS" hidden="1">{#N/A,#N/A,FALSE,"subcontract"}</definedName>
    <definedName name="eq" localSheetId="3" hidden="1">{#N/A,#N/A,FALSE,"minas";#N/A,#N/A,FALSE,"Total_OC015";#N/A,#N/A,FALSE,"ADMIN";#N/A,#N/A,FALSE,"PROCES";#N/A,#N/A,FALSE,"civil";#N/A,#N/A,FALSE,"CAÑER";#N/A,#N/A,FALSE,"ELEC";#N/A,#N/A,FALSE,"INSTR";#N/A,#N/A,FALSE,"PDS";#N/A,#N/A,FALSE,"mecan"}</definedName>
    <definedName name="eq" hidden="1">{#N/A,#N/A,FALSE,"minas";#N/A,#N/A,FALSE,"Total_OC015";#N/A,#N/A,FALSE,"ADMIN";#N/A,#N/A,FALSE,"PROCES";#N/A,#N/A,FALSE,"civil";#N/A,#N/A,FALSE,"CAÑER";#N/A,#N/A,FALSE,"ELEC";#N/A,#N/A,FALSE,"INSTR";#N/A,#N/A,FALSE,"PDS";#N/A,#N/A,FALSE,"mecan"}</definedName>
    <definedName name="eq_1" localSheetId="3" hidden="1">{#N/A,#N/A,FALSE,"minas";#N/A,#N/A,FALSE,"Total_OC015";#N/A,#N/A,FALSE,"ADMIN";#N/A,#N/A,FALSE,"PROCES";#N/A,#N/A,FALSE,"civil";#N/A,#N/A,FALSE,"CAÑER";#N/A,#N/A,FALSE,"ELEC";#N/A,#N/A,FALSE,"INSTR";#N/A,#N/A,FALSE,"PDS";#N/A,#N/A,FALSE,"mecan"}</definedName>
    <definedName name="eq_1" hidden="1">{#N/A,#N/A,FALSE,"minas";#N/A,#N/A,FALSE,"Total_OC015";#N/A,#N/A,FALSE,"ADMIN";#N/A,#N/A,FALSE,"PROCES";#N/A,#N/A,FALSE,"civil";#N/A,#N/A,FALSE,"CAÑER";#N/A,#N/A,FALSE,"ELEC";#N/A,#N/A,FALSE,"INSTR";#N/A,#N/A,FALSE,"PDS";#N/A,#N/A,FALSE,"mecan"}</definedName>
    <definedName name="EQ_MAT" localSheetId="3" hidden="1">{#N/A,#N/A,FALSE,"Matrix";#N/A,#N/A,FALSE,"Executive";#N/A,#N/A,FALSE,"Summary";#N/A,#N/A,FALSE,"Office1";#N/A,#N/A,FALSE,"Office2";#N/A,#N/A,FALSE,"Office3";#N/A,#N/A,FALSE,"Office4";#N/A,#N/A,FALSE,"Office5";#N/A,#N/A,FALSE,"Office6";#N/A,#N/A,FALSE,"Office7";#N/A,#N/A,FALSE,"Labor"}</definedName>
    <definedName name="EQ_MAT" hidden="1">{#N/A,#N/A,FALSE,"Matrix";#N/A,#N/A,FALSE,"Executive";#N/A,#N/A,FALSE,"Summary";#N/A,#N/A,FALSE,"Office1";#N/A,#N/A,FALSE,"Office2";#N/A,#N/A,FALSE,"Office3";#N/A,#N/A,FALSE,"Office4";#N/A,#N/A,FALSE,"Office5";#N/A,#N/A,FALSE,"Office6";#N/A,#N/A,FALSE,"Office7";#N/A,#N/A,FALSE,"Labor"}</definedName>
    <definedName name="eq_name">[100]eq_data!$C$5:$C$54</definedName>
    <definedName name="eqemergencia" localSheetId="3">#REF!</definedName>
    <definedName name="eqemergencia">#REF!</definedName>
    <definedName name="eqfluoresc236w" localSheetId="3">#REF!</definedName>
    <definedName name="eqfluoresc236w">#REF!</definedName>
    <definedName name="EQMAT" localSheetId="3" hidden="1">{#N/A,#N/A,FALSE,"E-1";#N/A,#N/A,FALSE,"E-2";#N/A,#N/A,FALSE,"F-1";#N/A,#N/A,FALSE,"F-2";#N/A,#N/A,FALSE,"F-3";#N/A,#N/A,FALSE,"F-4";#N/A,#N/A,FALSE,"F-5";#N/A,#N/A,FALSE,"F-6";#N/A,#N/A,FALSE,"Matrix"}</definedName>
    <definedName name="EQMAT" hidden="1">{#N/A,#N/A,FALSE,"E-1";#N/A,#N/A,FALSE,"E-2";#N/A,#N/A,FALSE,"F-1";#N/A,#N/A,FALSE,"F-2";#N/A,#N/A,FALSE,"F-3";#N/A,#N/A,FALSE,"F-4";#N/A,#N/A,FALSE,"F-5";#N/A,#N/A,FALSE,"F-6";#N/A,#N/A,FALSE,"Matrix"}</definedName>
    <definedName name="EQMAT1" localSheetId="3" hidden="1">{#N/A,#N/A,FALSE,"E-1";#N/A,#N/A,FALSE,"E-2";#N/A,#N/A,FALSE,"F-1";#N/A,#N/A,FALSE,"F-2";#N/A,#N/A,FALSE,"F-3";#N/A,#N/A,FALSE,"F-4";#N/A,#N/A,FALSE,"F-5";#N/A,#N/A,FALSE,"F-6";#N/A,#N/A,FALSE,"Matrix"}</definedName>
    <definedName name="EQMAT1" hidden="1">{#N/A,#N/A,FALSE,"E-1";#N/A,#N/A,FALSE,"E-2";#N/A,#N/A,FALSE,"F-1";#N/A,#N/A,FALSE,"F-2";#N/A,#N/A,FALSE,"F-3";#N/A,#N/A,FALSE,"F-4";#N/A,#N/A,FALSE,"F-5";#N/A,#N/A,FALSE,"F-6";#N/A,#N/A,FALSE,"Matrix"}</definedName>
    <definedName name="EQMAT2" localSheetId="3" hidden="1">{#N/A,#N/A,FALSE,"Matrix";#N/A,#N/A,FALSE,"Executive";#N/A,#N/A,FALSE,"Summary"}</definedName>
    <definedName name="EQMAT2" hidden="1">{#N/A,#N/A,FALSE,"Matrix";#N/A,#N/A,FALSE,"Executive";#N/A,#N/A,FALSE,"Summary"}</definedName>
    <definedName name="equ" localSheetId="3" hidden="1">{#N/A,#N/A,TRUE,"Est. de Fact.";#N/A,#N/A,TRUE,"Capitulo 19";#N/A,#N/A,TRUE,"Proyecto P855"}</definedName>
    <definedName name="equ" hidden="1">{#N/A,#N/A,TRUE,"Est. de Fact.";#N/A,#N/A,TRUE,"Capitulo 19";#N/A,#N/A,TRUE,"Proyecto P855"}</definedName>
    <definedName name="EQUC">#REF!</definedName>
    <definedName name="EQUE" localSheetId="3">#REF!</definedName>
    <definedName name="EQUE">#REF!</definedName>
    <definedName name="equi" localSheetId="3" hidden="1">{#N/A,#N/A,FALSE,"Total_OC015";#N/A,#N/A,FALSE,"ADMIN";#N/A,#N/A,FALSE,"PROCES";#N/A,#N/A,FALSE,"mecan";#N/A,#N/A,FALSE,"civil";#N/A,#N/A,FALSE,"CAÑER";#N/A,#N/A,FALSE,"ELEC";#N/A,#N/A,FALSE,"INSTR"}</definedName>
    <definedName name="equi" hidden="1">{#N/A,#N/A,FALSE,"Total_OC015";#N/A,#N/A,FALSE,"ADMIN";#N/A,#N/A,FALSE,"PROCES";#N/A,#N/A,FALSE,"mecan";#N/A,#N/A,FALSE,"civil";#N/A,#N/A,FALSE,"CAÑER";#N/A,#N/A,FALSE,"ELEC";#N/A,#N/A,FALSE,"INSTR"}</definedName>
    <definedName name="equi_1" localSheetId="3" hidden="1">{#N/A,#N/A,FALSE,"Total_OC015";#N/A,#N/A,FALSE,"ADMIN";#N/A,#N/A,FALSE,"PROCES";#N/A,#N/A,FALSE,"mecan";#N/A,#N/A,FALSE,"civil";#N/A,#N/A,FALSE,"CAÑER";#N/A,#N/A,FALSE,"ELEC";#N/A,#N/A,FALSE,"INSTR"}</definedName>
    <definedName name="equi_1" hidden="1">{#N/A,#N/A,FALSE,"Total_OC015";#N/A,#N/A,FALSE,"ADMIN";#N/A,#N/A,FALSE,"PROCES";#N/A,#N/A,FALSE,"mecan";#N/A,#N/A,FALSE,"civil";#N/A,#N/A,FALSE,"CAÑER";#N/A,#N/A,FALSE,"ELEC";#N/A,#N/A,FALSE,"INSTR"}</definedName>
    <definedName name="equipos" localSheetId="3" hidden="1">{#N/A,#N/A,FALSE,"Total_OC015";#N/A,#N/A,FALSE,"ADMIN";#N/A,#N/A,FALSE,"PROCES";#N/A,#N/A,FALSE,"mecan";#N/A,#N/A,FALSE,"civil";#N/A,#N/A,FALSE,"CAÑER";#N/A,#N/A,FALSE,"ELEC";#N/A,#N/A,FALSE,"INSTR"}</definedName>
    <definedName name="equipos" hidden="1">{#N/A,#N/A,FALSE,"Total_OC015";#N/A,#N/A,FALSE,"ADMIN";#N/A,#N/A,FALSE,"PROCES";#N/A,#N/A,FALSE,"mecan";#N/A,#N/A,FALSE,"civil";#N/A,#N/A,FALSE,"CAÑER";#N/A,#N/A,FALSE,"ELEC";#N/A,#N/A,FALSE,"INSTR"}</definedName>
    <definedName name="equu" localSheetId="3" hidden="1">{#N/A,#N/A,FALSE,"minas";#N/A,#N/A,FALSE,"Total_OC015";#N/A,#N/A,FALSE,"ADMIN";#N/A,#N/A,FALSE,"PROCES";#N/A,#N/A,FALSE,"civil";#N/A,#N/A,FALSE,"CAÑER";#N/A,#N/A,FALSE,"ELEC";#N/A,#N/A,FALSE,"INSTR";#N/A,#N/A,FALSE,"PDS";#N/A,#N/A,FALSE,"mecan"}</definedName>
    <definedName name="equu" hidden="1">{#N/A,#N/A,FALSE,"minas";#N/A,#N/A,FALSE,"Total_OC015";#N/A,#N/A,FALSE,"ADMIN";#N/A,#N/A,FALSE,"PROCES";#N/A,#N/A,FALSE,"civil";#N/A,#N/A,FALSE,"CAÑER";#N/A,#N/A,FALSE,"ELEC";#N/A,#N/A,FALSE,"INSTR";#N/A,#N/A,FALSE,"PDS";#N/A,#N/A,FALSE,"mecan"}</definedName>
    <definedName name="equu_1" localSheetId="3" hidden="1">{#N/A,#N/A,FALSE,"minas";#N/A,#N/A,FALSE,"Total_OC015";#N/A,#N/A,FALSE,"ADMIN";#N/A,#N/A,FALSE,"PROCES";#N/A,#N/A,FALSE,"civil";#N/A,#N/A,FALSE,"CAÑER";#N/A,#N/A,FALSE,"ELEC";#N/A,#N/A,FALSE,"INSTR";#N/A,#N/A,FALSE,"PDS";#N/A,#N/A,FALSE,"mecan"}</definedName>
    <definedName name="equu_1" hidden="1">{#N/A,#N/A,FALSE,"minas";#N/A,#N/A,FALSE,"Total_OC015";#N/A,#N/A,FALSE,"ADMIN";#N/A,#N/A,FALSE,"PROCES";#N/A,#N/A,FALSE,"civil";#N/A,#N/A,FALSE,"CAÑER";#N/A,#N/A,FALSE,"ELEC";#N/A,#N/A,FALSE,"INSTR";#N/A,#N/A,FALSE,"PDS";#N/A,#N/A,FALSE,"mecan"}</definedName>
    <definedName name="er" localSheetId="3" hidden="1">{#N/A,#N/A,FALSE,"masez (10)";#N/A,#N/A,FALSE,"masez (7)";#N/A,#N/A,FALSE,"masez (6)";#N/A,#N/A,FALSE,"masez (5)";#N/A,#N/A,FALSE,"masez (4)";#N/A,#N/A,FALSE,"masez (3)";#N/A,#N/A,FALSE,"masez (2)";#N/A,#N/A,FALSE,"GME";#N/A,#N/A,FALSE,"masez"}</definedName>
    <definedName name="er" hidden="1">{#N/A,#N/A,FALSE,"masez (10)";#N/A,#N/A,FALSE,"masez (7)";#N/A,#N/A,FALSE,"masez (6)";#N/A,#N/A,FALSE,"masez (5)";#N/A,#N/A,FALSE,"masez (4)";#N/A,#N/A,FALSE,"masez (3)";#N/A,#N/A,FALSE,"masez (2)";#N/A,#N/A,FALSE,"GME";#N/A,#N/A,FALSE,"masez"}</definedName>
    <definedName name="erd" localSheetId="3" hidden="1">{#N/A,#N/A,FALSE,"IC_Global";#N/A,#N/A,FALSE,"IC_Global (98-f)";#N/A,#N/A,FALSE,"Inc";#N/A,#N/A,FALSE,"CAMBIOS (2)";#N/A,#N/A,FALSE,"EXPL Inc.";#N/A,#N/A,FALSE,"HITOS98";#N/A,#N/A,FALSE,"CURVA ""S"" GLOBAL ";#N/A,#N/A,FALSE,"CURVA ""S"" 1998 "}</definedName>
    <definedName name="erd" hidden="1">{#N/A,#N/A,FALSE,"IC_Global";#N/A,#N/A,FALSE,"IC_Global (98-f)";#N/A,#N/A,FALSE,"Inc";#N/A,#N/A,FALSE,"CAMBIOS (2)";#N/A,#N/A,FALSE,"EXPL Inc.";#N/A,#N/A,FALSE,"HITOS98";#N/A,#N/A,FALSE,"CURVA ""S"" GLOBAL ";#N/A,#N/A,FALSE,"CURVA ""S"" 1998 "}</definedName>
    <definedName name="erd_1" localSheetId="3" hidden="1">{#N/A,#N/A,FALSE,"IC_Global";#N/A,#N/A,FALSE,"IC_Global (98-f)";#N/A,#N/A,FALSE,"Inc";#N/A,#N/A,FALSE,"CAMBIOS (2)";#N/A,#N/A,FALSE,"EXPL Inc.";#N/A,#N/A,FALSE,"HITOS98";#N/A,#N/A,FALSE,"CURVA ""S"" GLOBAL ";#N/A,#N/A,FALSE,"CURVA ""S"" 1998 "}</definedName>
    <definedName name="erd_1" hidden="1">{#N/A,#N/A,FALSE,"IC_Global";#N/A,#N/A,FALSE,"IC_Global (98-f)";#N/A,#N/A,FALSE,"Inc";#N/A,#N/A,FALSE,"CAMBIOS (2)";#N/A,#N/A,FALSE,"EXPL Inc.";#N/A,#N/A,FALSE,"HITOS98";#N/A,#N/A,FALSE,"CURVA ""S"" GLOBAL ";#N/A,#N/A,FALSE,"CURVA ""S"" 1998 "}</definedName>
    <definedName name="ergerg" localSheetId="3" hidden="1">{#N/A,#N/A,FALSE,"minas";#N/A,#N/A,FALSE,"Total_OC015";#N/A,#N/A,FALSE,"ADMIN";#N/A,#N/A,FALSE,"PROCES";#N/A,#N/A,FALSE,"civil";#N/A,#N/A,FALSE,"CAÑER";#N/A,#N/A,FALSE,"ELEC";#N/A,#N/A,FALSE,"INSTR";#N/A,#N/A,FALSE,"PDS";#N/A,#N/A,FALSE,"mecan"}</definedName>
    <definedName name="ergerg" hidden="1">{#N/A,#N/A,FALSE,"minas";#N/A,#N/A,FALSE,"Total_OC015";#N/A,#N/A,FALSE,"ADMIN";#N/A,#N/A,FALSE,"PROCES";#N/A,#N/A,FALSE,"civil";#N/A,#N/A,FALSE,"CAÑER";#N/A,#N/A,FALSE,"ELEC";#N/A,#N/A,FALSE,"INSTR";#N/A,#N/A,FALSE,"PDS";#N/A,#N/A,FALSE,"mecan"}</definedName>
    <definedName name="ERGFDG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RGFDG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RGFE" localSheetId="3" hidden="1">{"CI+GG(BASE)",#N/A,FALSE,"CI+GG(BASE)";"GG",#N/A,FALSE,"CI+GG(BASE)";"CI",#N/A,FALSE,"CI+GG(BASE)"}</definedName>
    <definedName name="ERGFE" hidden="1">{"CI+GG(BASE)",#N/A,FALSE,"CI+GG(BASE)";"GG",#N/A,FALSE,"CI+GG(BASE)";"CI",#N/A,FALSE,"CI+GG(BASE)"}</definedName>
    <definedName name="ERGSDRGT" localSheetId="3" hidden="1">{"CI+GG(BASE)",#N/A,FALSE,"CI+GG(BASE)";"GG",#N/A,FALSE,"CI+GG(BASE)";"CI",#N/A,FALSE,"CI+GG(BASE)"}</definedName>
    <definedName name="ERGSDRGT" hidden="1">{"CI+GG(BASE)",#N/A,FALSE,"CI+GG(BASE)";"GG",#N/A,FALSE,"CI+GG(BASE)";"CI",#N/A,FALSE,"CI+GG(BASE)"}</definedName>
    <definedName name="ERHRTH" localSheetId="3" hidden="1">{"CI+GG(BASE)",#N/A,FALSE,"CI+GG(BASE)";"GG",#N/A,FALSE,"CI+GG(BASE)";"CI",#N/A,FALSE,"CI+GG(BASE)"}</definedName>
    <definedName name="ERHRTH" hidden="1">{"CI+GG(BASE)",#N/A,FALSE,"CI+GG(BASE)";"GG",#N/A,FALSE,"CI+GG(BASE)";"CI",#N/A,FALSE,"CI+GG(BASE)"}</definedName>
    <definedName name="ert" localSheetId="3" hidden="1">{#N/A,#N/A,FALSE,"200001";#N/A,#N/A,FALSE,"S221 200003";#N/A,#N/A,FALSE,"S221 204005";#N/A,#N/A,FALSE,"S221 204006";#N/A,#N/A,FALSE,"S221 204008"}</definedName>
    <definedName name="ert" hidden="1">{#N/A,#N/A,FALSE,"200001";#N/A,#N/A,FALSE,"S221 200003";#N/A,#N/A,FALSE,"S221 204005";#N/A,#N/A,FALSE,"S221 204006";#N/A,#N/A,FALSE,"S221 204008"}</definedName>
    <definedName name="ERT3W" localSheetId="3" hidden="1">{#N/A,#N/A,FALSE,"masez (10)";#N/A,#N/A,FALSE,"masez (7)";#N/A,#N/A,FALSE,"masez (6)";#N/A,#N/A,FALSE,"masez (5)";#N/A,#N/A,FALSE,"masez (4)";#N/A,#N/A,FALSE,"masez (3)";#N/A,#N/A,FALSE,"masez (2)";#N/A,#N/A,FALSE,"GME";#N/A,#N/A,FALSE,"masez"}</definedName>
    <definedName name="ERT3W" hidden="1">{#N/A,#N/A,FALSE,"masez (10)";#N/A,#N/A,FALSE,"masez (7)";#N/A,#N/A,FALSE,"masez (6)";#N/A,#N/A,FALSE,"masez (5)";#N/A,#N/A,FALSE,"masez (4)";#N/A,#N/A,FALSE,"masez (3)";#N/A,#N/A,FALSE,"masez (2)";#N/A,#N/A,FALSE,"GME";#N/A,#N/A,FALSE,"masez"}</definedName>
    <definedName name="erte" localSheetId="3" hidden="1">{#N/A,#N/A,FALSE,"ResDev"}</definedName>
    <definedName name="erte" hidden="1">{#N/A,#N/A,FALSE,"ResDev"}</definedName>
    <definedName name="ERTGERTG" localSheetId="3" hidden="1">{"MO(BASE)",#N/A,FALSE,"MO(BASE)";"MO(BASE)1",#N/A,FALSE,"MO(BASE)";"MO(BASE)2",#N/A,FALSE,"MO(BASE)"}</definedName>
    <definedName name="ERTGERTG" hidden="1">{"MO(BASE)",#N/A,FALSE,"MO(BASE)";"MO(BASE)1",#N/A,FALSE,"MO(BASE)";"MO(BASE)2",#N/A,FALSE,"MO(BASE)"}</definedName>
    <definedName name="ertr" localSheetId="3" hidden="1">{"Sin detalle",#N/A,FALSE,"Flujo (redondeado)";"Detallado",#N/A,FALSE,"Flujo (redondeado)"}</definedName>
    <definedName name="ertr" hidden="1">{"Sin detalle",#N/A,FALSE,"Flujo (redondeado)";"Detallado",#N/A,FALSE,"Flujo (redondeado)"}</definedName>
    <definedName name="ertte" localSheetId="3" hidden="1">{"DETALLE_1996",#N/A,FALSE,"flujo";"DETALLE_1997",#N/A,FALSE,"flujo";"GASTOS_INCURRIDOS_1996",#N/A,FALSE,"flujo";"GASTOS_PROGRAMADOS_PARA_1997",#N/A,FALSE,"flujo";#N/A,#N/A,FALSE,"comparat";#N/A,#N/A,FALSE,"costos";#N/A,#N/A,FALSE,"proyctrol"}</definedName>
    <definedName name="ertte" hidden="1">{"DETALLE_1996",#N/A,FALSE,"flujo";"DETALLE_1997",#N/A,FALSE,"flujo";"GASTOS_INCURRIDOS_1996",#N/A,FALSE,"flujo";"GASTOS_PROGRAMADOS_PARA_1997",#N/A,FALSE,"flujo";#N/A,#N/A,FALSE,"comparat";#N/A,#N/A,FALSE,"costos";#N/A,#N/A,FALSE,"proyctrol"}</definedName>
    <definedName name="ERTWQERTG" localSheetId="3" hidden="1">{"MO(BASE)",#N/A,FALSE,"MO(BASE)";"MO(BASE)1",#N/A,FALSE,"MO(BASE)";"MO(BASE)2",#N/A,FALSE,"MO(BASE)"}</definedName>
    <definedName name="ERTWQERTG" hidden="1">{"MO(BASE)",#N/A,FALSE,"MO(BASE)";"MO(BASE)1",#N/A,FALSE,"MO(BASE)";"MO(BASE)2",#N/A,FALSE,"MO(BASE)"}</definedName>
    <definedName name="eryueyu"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ryuey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RZSED" localSheetId="3" hidden="1">{#N/A,#N/A,FALSE,"PEND INC";#N/A,#N/A,FALSE,"PEND MINM"}</definedName>
    <definedName name="ERZSED" hidden="1">{#N/A,#N/A,FALSE,"PEND INC";#N/A,#N/A,FALSE,"PEND MINM"}</definedName>
    <definedName name="esc">'[101]Datos de Entrada'!$C$154:$C$156</definedName>
    <definedName name="ESC150X100" localSheetId="3">#REF!</definedName>
    <definedName name="ESC150X100">#REF!</definedName>
    <definedName name="ESC300X100" localSheetId="3">#REF!</definedName>
    <definedName name="ESC300X100">#REF!</definedName>
    <definedName name="ESC450X100" localSheetId="3">#REF!</definedName>
    <definedName name="ESC450X100">#REF!</definedName>
    <definedName name="ESC600X100" localSheetId="3">#REF!</definedName>
    <definedName name="ESC600X100">#REF!</definedName>
    <definedName name="ESC750X100" localSheetId="3">#REF!</definedName>
    <definedName name="ESC750X100">#REF!</definedName>
    <definedName name="escalationTime" localSheetId="3">[0]!myYear-MP!costEstimateYear</definedName>
    <definedName name="escalationTime">[0]!myYear-[0]!costEstimateYear</definedName>
    <definedName name="ESDFDF" localSheetId="3" hidden="1">{#N/A,#N/A,FALSE,"TEC-01";#N/A,#N/A,FALSE,"TEC - 02";#N/A,#N/A,FALSE,"TEC - 03";#N/A,#N/A,FALSE,"TEC - 04";#N/A,#N/A,FALSE,"TEC-07";#N/A,#N/A,FALSE,"TEC-08";#N/A,#N/A,FALSE,"TEC - 09A";#N/A,#N/A,FALSE,"TEC - 09B";#N/A,#N/A,FALSE,"TEC - 09C";#N/A,#N/A,FALSE,"TEC - 10";#N/A,#N/A,FALSE,"TEC-11"}</definedName>
    <definedName name="ESDFDF" hidden="1">{#N/A,#N/A,FALSE,"TEC-01";#N/A,#N/A,FALSE,"TEC - 02";#N/A,#N/A,FALSE,"TEC - 03";#N/A,#N/A,FALSE,"TEC - 04";#N/A,#N/A,FALSE,"TEC-07";#N/A,#N/A,FALSE,"TEC-08";#N/A,#N/A,FALSE,"TEC - 09A";#N/A,#N/A,FALSE,"TEC - 09B";#N/A,#N/A,FALSE,"TEC - 09C";#N/A,#N/A,FALSE,"TEC - 10";#N/A,#N/A,FALSE,"TEC-11"}</definedName>
    <definedName name="ESGER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SGER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SPACIO" localSheetId="3" hidden="1">{"ARA1",#N/A,FALSE,"ENG-ARA";"ARAhours",#N/A,FALSE,"ENG-ARA";"ARA$",#N/A,FALSE,"ENG-ARA"}</definedName>
    <definedName name="ESPACIO" hidden="1">{"ARA1",#N/A,FALSE,"ENG-ARA";"ARAhours",#N/A,FALSE,"ENG-ARA";"ARA$",#N/A,FALSE,"ENG-ARA"}</definedName>
    <definedName name="ESPESSAMENTO" localSheetId="3"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TADISTICA" localSheetId="3" hidden="1">{"MO(BASE)",#N/A,FALSE,"MO(BASE)";"MO(BASE)1",#N/A,FALSE,"MO(BASE)";"MO(BASE)2",#N/A,FALSE,"MO(BASE)"}</definedName>
    <definedName name="ESTADISTICA" hidden="1">{"MO(BASE)",#N/A,FALSE,"MO(BASE)";"MO(BASE)1",#N/A,FALSE,"MO(BASE)";"MO(BASE)2",#N/A,FALSE,"MO(BASE)"}</definedName>
    <definedName name="Estadística" localSheetId="3" hidden="1">{"CI+GG(BASE)",#N/A,FALSE,"CI+GG(BASE)";"GG",#N/A,FALSE,"CI+GG(BASE)";"CI",#N/A,FALSE,"CI+GG(BASE)"}</definedName>
    <definedName name="Estadística" hidden="1">{"CI+GG(BASE)",#N/A,FALSE,"CI+GG(BASE)";"GG",#N/A,FALSE,"CI+GG(BASE)";"CI",#N/A,FALSE,"CI+GG(BASE)"}</definedName>
    <definedName name="ESTADISTICA_1" localSheetId="3" hidden="1">{"MO(BASE)",#N/A,FALSE,"MO(BASE)";"MO(BASE)1",#N/A,FALSE,"MO(BASE)";"MO(BASE)2",#N/A,FALSE,"MO(BASE)"}</definedName>
    <definedName name="ESTADISTICA_1" hidden="1">{"MO(BASE)",#N/A,FALSE,"MO(BASE)";"MO(BASE)1",#N/A,FALSE,"MO(BASE)";"MO(BASE)2",#N/A,FALSE,"MO(BASE)"}</definedName>
    <definedName name="Estadística_1" localSheetId="3" hidden="1">{"CI+GG(BASE)",#N/A,FALSE,"CI+GG(BASE)";"GG",#N/A,FALSE,"CI+GG(BASE)";"CI",#N/A,FALSE,"CI+GG(BASE)"}</definedName>
    <definedName name="Estadística_1" hidden="1">{"CI+GG(BASE)",#N/A,FALSE,"CI+GG(BASE)";"GG",#N/A,FALSE,"CI+GG(BASE)";"CI",#N/A,FALSE,"CI+GG(BASE)"}</definedName>
    <definedName name="ESTADISTICA_2" localSheetId="3" hidden="1">{"MO(BASE)",#N/A,FALSE,"MO(BASE)";"MO(BASE)1",#N/A,FALSE,"MO(BASE)";"MO(BASE)2",#N/A,FALSE,"MO(BASE)"}</definedName>
    <definedName name="ESTADISTICA_2" hidden="1">{"MO(BASE)",#N/A,FALSE,"MO(BASE)";"MO(BASE)1",#N/A,FALSE,"MO(BASE)";"MO(BASE)2",#N/A,FALSE,"MO(BASE)"}</definedName>
    <definedName name="Estadística_2" localSheetId="3" hidden="1">{"CI+GG(BASE)",#N/A,FALSE,"CI+GG(BASE)";"GG",#N/A,FALSE,"CI+GG(BASE)";"CI",#N/A,FALSE,"CI+GG(BASE)"}</definedName>
    <definedName name="Estadística_2" hidden="1">{"CI+GG(BASE)",#N/A,FALSE,"CI+GG(BASE)";"GG",#N/A,FALSE,"CI+GG(BASE)";"CI",#N/A,FALSE,"CI+GG(BASE)"}</definedName>
    <definedName name="ESTADISTICA_3" localSheetId="3" hidden="1">{"MO(BASE)",#N/A,FALSE,"MO(BASE)";"MO(BASE)1",#N/A,FALSE,"MO(BASE)";"MO(BASE)2",#N/A,FALSE,"MO(BASE)"}</definedName>
    <definedName name="ESTADISTICA_3" hidden="1">{"MO(BASE)",#N/A,FALSE,"MO(BASE)";"MO(BASE)1",#N/A,FALSE,"MO(BASE)";"MO(BASE)2",#N/A,FALSE,"MO(BASE)"}</definedName>
    <definedName name="Estadística_3" localSheetId="3" hidden="1">{"CI+GG(BASE)",#N/A,FALSE,"CI+GG(BASE)";"GG",#N/A,FALSE,"CI+GG(BASE)";"CI",#N/A,FALSE,"CI+GG(BASE)"}</definedName>
    <definedName name="Estadística_3" hidden="1">{"CI+GG(BASE)",#N/A,FALSE,"CI+GG(BASE)";"GG",#N/A,FALSE,"CI+GG(BASE)";"CI",#N/A,FALSE,"CI+GG(BASE)"}</definedName>
    <definedName name="ESTADISTICA_4" localSheetId="3" hidden="1">{"MO(BASE)",#N/A,FALSE,"MO(BASE)";"MO(BASE)1",#N/A,FALSE,"MO(BASE)";"MO(BASE)2",#N/A,FALSE,"MO(BASE)"}</definedName>
    <definedName name="ESTADISTICA_4" hidden="1">{"MO(BASE)",#N/A,FALSE,"MO(BASE)";"MO(BASE)1",#N/A,FALSE,"MO(BASE)";"MO(BASE)2",#N/A,FALSE,"MO(BASE)"}</definedName>
    <definedName name="Estadística_4" localSheetId="3" hidden="1">{"CI+GG(BASE)",#N/A,FALSE,"CI+GG(BASE)";"GG",#N/A,FALSE,"CI+GG(BASE)";"CI",#N/A,FALSE,"CI+GG(BASE)"}</definedName>
    <definedName name="Estadística_4" hidden="1">{"CI+GG(BASE)",#N/A,FALSE,"CI+GG(BASE)";"GG",#N/A,FALSE,"CI+GG(BASE)";"CI",#N/A,FALSE,"CI+GG(BASE)"}</definedName>
    <definedName name="ESTADISTICA_5" localSheetId="3" hidden="1">{"MO(BASE)",#N/A,FALSE,"MO(BASE)";"MO(BASE)1",#N/A,FALSE,"MO(BASE)";"MO(BASE)2",#N/A,FALSE,"MO(BASE)"}</definedName>
    <definedName name="ESTADISTICA_5" hidden="1">{"MO(BASE)",#N/A,FALSE,"MO(BASE)";"MO(BASE)1",#N/A,FALSE,"MO(BASE)";"MO(BASE)2",#N/A,FALSE,"MO(BASE)"}</definedName>
    <definedName name="Estadística_5" localSheetId="3" hidden="1">{"CI+GG(BASE)",#N/A,FALSE,"CI+GG(BASE)";"GG",#N/A,FALSE,"CI+GG(BASE)";"CI",#N/A,FALSE,"CI+GG(BASE)"}</definedName>
    <definedName name="Estadística_5" hidden="1">{"CI+GG(BASE)",#N/A,FALSE,"CI+GG(BASE)";"GG",#N/A,FALSE,"CI+GG(BASE)";"CI",#N/A,FALSE,"CI+GG(BASE)"}</definedName>
    <definedName name="ESTADO">[102]Hoja4!$P$3:$P$8</definedName>
    <definedName name="estado_proceso">[103]Hoja5!$D$3:$D$10</definedName>
    <definedName name="ESTL" localSheetId="3">#REF!</definedName>
    <definedName name="ESTL">#REF!</definedName>
    <definedName name="ESTP" localSheetId="3">#REF!</definedName>
    <definedName name="ESTP">#REF!</definedName>
    <definedName name="ESTRAORDINARIOS" localSheetId="3">#REF!</definedName>
    <definedName name="ESTRAORDINARIOS">#REF!</definedName>
    <definedName name="ESTS" localSheetId="3">#REF!</definedName>
    <definedName name="ESTS">#REF!</definedName>
    <definedName name="estsxgfchgvlkjn´lñ" localSheetId="3" hidden="1">{#N/A,#N/A,TRUE,"Est. de Fact.";#N/A,#N/A,TRUE,"Capitulo 19";#N/A,#N/A,TRUE,"Proyecto P855"}</definedName>
    <definedName name="estsxgfchgvlkjn´lñ" hidden="1">{#N/A,#N/A,TRUE,"Est. de Fact.";#N/A,#N/A,TRUE,"Capitulo 19";#N/A,#N/A,TRUE,"Proyecto P855"}</definedName>
    <definedName name="estudio7">'[104]#¡REF'!$A$1:$L$300</definedName>
    <definedName name="ethrsth"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hrsth"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p" localSheetId="3" hidden="1">{#N/A,#N/A,FALSE,"TEC-01";#N/A,#N/A,FALSE,"TEC - 02";#N/A,#N/A,FALSE,"TEC - 03";#N/A,#N/A,FALSE,"TEC - 04";#N/A,#N/A,FALSE,"TEC-07";#N/A,#N/A,FALSE,"TEC-08";#N/A,#N/A,FALSE,"TEC - 09A";#N/A,#N/A,FALSE,"TEC - 09B";#N/A,#N/A,FALSE,"TEC - 09C";#N/A,#N/A,FALSE,"TEC - 10";#N/A,#N/A,FALSE,"TEC-11"}</definedName>
    <definedName name="etp" hidden="1">{#N/A,#N/A,FALSE,"TEC-01";#N/A,#N/A,FALSE,"TEC - 02";#N/A,#N/A,FALSE,"TEC - 03";#N/A,#N/A,FALSE,"TEC - 04";#N/A,#N/A,FALSE,"TEC-07";#N/A,#N/A,FALSE,"TEC-08";#N/A,#N/A,FALSE,"TEC - 09A";#N/A,#N/A,FALSE,"TEC - 09B";#N/A,#N/A,FALSE,"TEC - 09C";#N/A,#N/A,FALSE,"TEC - 10";#N/A,#N/A,FALSE,"TEC-11"}</definedName>
    <definedName name="etyjteyj"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yjteyj"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yutyuytu" localSheetId="3" hidden="1">{#N/A,#N/A,FALSE,"ResDev"}</definedName>
    <definedName name="etyutyuytu" hidden="1">{#N/A,#N/A,FALSE,"ResDev"}</definedName>
    <definedName name="EUR">673</definedName>
    <definedName name="Euro">'[105]oferta 03-01-06'!$D$41</definedName>
    <definedName name="EURO_USD">'[68]Datos Basicos'!$F$5</definedName>
    <definedName name="ewew" localSheetId="3" hidden="1">{#N/A,#N/A,FALSE,"Total_OC015";#N/A,#N/A,FALSE,"ADMIN";#N/A,#N/A,FALSE,"PROCES";#N/A,#N/A,FALSE,"mecan";#N/A,#N/A,FALSE,"civil";#N/A,#N/A,FALSE,"CAÑER";#N/A,#N/A,FALSE,"ELEC";#N/A,#N/A,FALSE,"INSTR"}</definedName>
    <definedName name="ewew" hidden="1">{#N/A,#N/A,FALSE,"Total_OC015";#N/A,#N/A,FALSE,"ADMIN";#N/A,#N/A,FALSE,"PROCES";#N/A,#N/A,FALSE,"mecan";#N/A,#N/A,FALSE,"civil";#N/A,#N/A,FALSE,"CAÑER";#N/A,#N/A,FALSE,"ELEC";#N/A,#N/A,FALSE,"INSTR"}</definedName>
    <definedName name="EWFSDF" localSheetId="3" hidden="1">{#N/A,#N/A,FALSE,"TEC-01";#N/A,#N/A,FALSE,"TEC - 02";#N/A,#N/A,FALSE,"TEC - 03";#N/A,#N/A,FALSE,"TEC - 04";#N/A,#N/A,FALSE,"TEC-07";#N/A,#N/A,FALSE,"TEC-08";#N/A,#N/A,FALSE,"TEC - 09A";#N/A,#N/A,FALSE,"TEC - 09B";#N/A,#N/A,FALSE,"TEC - 09C";#N/A,#N/A,FALSE,"TEC - 10";#N/A,#N/A,FALSE,"TEC-11"}</definedName>
    <definedName name="EWFSDF" hidden="1">{#N/A,#N/A,FALSE,"TEC-01";#N/A,#N/A,FALSE,"TEC - 02";#N/A,#N/A,FALSE,"TEC - 03";#N/A,#N/A,FALSE,"TEC - 04";#N/A,#N/A,FALSE,"TEC-07";#N/A,#N/A,FALSE,"TEC-08";#N/A,#N/A,FALSE,"TEC - 09A";#N/A,#N/A,FALSE,"TEC - 09B";#N/A,#N/A,FALSE,"TEC - 09C";#N/A,#N/A,FALSE,"TEC - 10";#N/A,#N/A,FALSE,"TEC-11"}</definedName>
    <definedName name="EWGFFG" localSheetId="3" hidden="1">{#N/A,#N/A,FALSE,"PEND INC";#N/A,#N/A,FALSE,"PEND MINM"}</definedName>
    <definedName name="EWGFFG" hidden="1">{#N/A,#N/A,FALSE,"PEND INC";#N/A,#N/A,FALSE,"PEND MINM"}</definedName>
    <definedName name="EWRT"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WR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WTGW" localSheetId="3" hidden="1">{"CI+GG(BASE)",#N/A,FALSE,"CI+GG(BASE)";"GG",#N/A,FALSE,"CI+GG(BASE)";"CI",#N/A,FALSE,"CI+GG(BASE)"}</definedName>
    <definedName name="EWTGW" hidden="1">{"CI+GG(BASE)",#N/A,FALSE,"CI+GG(BASE)";"GG",#N/A,FALSE,"CI+GG(BASE)";"CI",#N/A,FALSE,"CI+GG(BASE)"}</definedName>
    <definedName name="EX_AS">#REF!</definedName>
    <definedName name="excav">[106]datos!$B$4:$E$26</definedName>
    <definedName name="EXCF" localSheetId="3">#REF!</definedName>
    <definedName name="EXCF">#REF!</definedName>
    <definedName name="EXCM" localSheetId="3">#REF!</definedName>
    <definedName name="EXCM">#REF!</definedName>
    <definedName name="EXMA" localSheetId="3">#REF!</definedName>
    <definedName name="EXMA">#REF!</definedName>
    <definedName name="EXPFIS" localSheetId="3" hidden="1">{"DETALLE_1996",#N/A,FALSE,"flujo";"DETALLE_1997",#N/A,FALSE,"flujo";"GASTOS_INCURRIDOS_1996",#N/A,FALSE,"flujo";"GASTOS_PROGRAMADOS_PARA_1997",#N/A,FALSE,"flujo";#N/A,#N/A,FALSE,"comparat";#N/A,#N/A,FALSE,"costos";#N/A,#N/A,FALSE,"proyctrol"}</definedName>
    <definedName name="EXPFIS" hidden="1">{"DETALLE_1996",#N/A,FALSE,"flujo";"DETALLE_1997",#N/A,FALSE,"flujo";"GASTOS_INCURRIDOS_1996",#N/A,FALSE,"flujo";"GASTOS_PROGRAMADOS_PARA_1997",#N/A,FALSE,"flujo";#N/A,#N/A,FALSE,"comparat";#N/A,#N/A,FALSE,"costos";#N/A,#N/A,FALSE,"proyctrol"}</definedName>
    <definedName name="extra">#REF!</definedName>
    <definedName name="f_moneda" localSheetId="3">#REF!</definedName>
    <definedName name="f_moneda">#REF!</definedName>
    <definedName name="FA" localSheetId="3">#REF!</definedName>
    <definedName name="FA">#REF!</definedName>
    <definedName name="Fac">'[107]Eco-02_r2'!$L$1</definedName>
    <definedName name="FACGRAL">[108]Parametros!#REF!</definedName>
    <definedName name="FACILITY_TOTAL">'[26]Plant Operating Expenses'!#REF!</definedName>
    <definedName name="FACILITY_TOTAL_LBCu">'[26]Plant Operating Expenses'!#REF!</definedName>
    <definedName name="Facility_Unit_Costs">'[26]Plant Unit Consumption'!#REF!</definedName>
    <definedName name="fact" localSheetId="3">#REF!</definedName>
    <definedName name="fact">#REF!</definedName>
    <definedName name="fact2" localSheetId="3">#REF!</definedName>
    <definedName name="fact2">#REF!</definedName>
    <definedName name="fact3" localSheetId="3">#REF!</definedName>
    <definedName name="fact3">#REF!</definedName>
    <definedName name="factEuro">0</definedName>
    <definedName name="factor" localSheetId="3">#REF!</definedName>
    <definedName name="factor">#REF!</definedName>
    <definedName name="factor2" localSheetId="3">#REF!</definedName>
    <definedName name="factor2">#REF!</definedName>
    <definedName name="factor3" localSheetId="3">#REF!</definedName>
    <definedName name="factor3">#REF!</definedName>
    <definedName name="FactordeEscalamiento">'[43]Ingreso Datos RRHH'!$D$27</definedName>
    <definedName name="FactordeReemplazo">'[43]Ingreso Datos RRHH'!$D$25</definedName>
    <definedName name="FactorDotación1">'[109]Factor de Reemplazo'!$D$38</definedName>
    <definedName name="FactorED">'[110]Datos Generales'!$C$27</definedName>
    <definedName name="FactorReemplazoLHD">'[43]Ingreso Datos RRHH'!$D$26</definedName>
    <definedName name="factUF">1</definedName>
    <definedName name="FACY" localSheetId="3" hidden="1">{#N/A,#N/A,FALSE,"masez (10)";#N/A,#N/A,FALSE,"masez (7)";#N/A,#N/A,FALSE,"masez (6)";#N/A,#N/A,FALSE,"masez (5)";#N/A,#N/A,FALSE,"masez (4)";#N/A,#N/A,FALSE,"masez (3)";#N/A,#N/A,FALSE,"masez (2)";#N/A,#N/A,FALSE,"GME";#N/A,#N/A,FALSE,"masez"}</definedName>
    <definedName name="FACY" hidden="1">{#N/A,#N/A,FALSE,"masez (10)";#N/A,#N/A,FALSE,"masez (7)";#N/A,#N/A,FALSE,"masez (6)";#N/A,#N/A,FALSE,"masez (5)";#N/A,#N/A,FALSE,"masez (4)";#N/A,#N/A,FALSE,"masez (3)";#N/A,#N/A,FALSE,"masez (2)";#N/A,#N/A,FALSE,"GME";#N/A,#N/A,FALSE,"masez"}</definedName>
    <definedName name="FACY_1" localSheetId="3" hidden="1">{#N/A,#N/A,FALSE,"masez (10)";#N/A,#N/A,FALSE,"masez (7)";#N/A,#N/A,FALSE,"masez (6)";#N/A,#N/A,FALSE,"masez (5)";#N/A,#N/A,FALSE,"masez (4)";#N/A,#N/A,FALSE,"masez (3)";#N/A,#N/A,FALSE,"masez (2)";#N/A,#N/A,FALSE,"GME";#N/A,#N/A,FALSE,"masez"}</definedName>
    <definedName name="FACY_1" hidden="1">{#N/A,#N/A,FALSE,"masez (10)";#N/A,#N/A,FALSE,"masez (7)";#N/A,#N/A,FALSE,"masez (6)";#N/A,#N/A,FALSE,"masez (5)";#N/A,#N/A,FALSE,"masez (4)";#N/A,#N/A,FALSE,"masez (3)";#N/A,#N/A,FALSE,"masez (2)";#N/A,#N/A,FALSE,"GME";#N/A,#N/A,FALSE,"masez"}</definedName>
    <definedName name="fad" localSheetId="3" hidden="1">{"'Hoja3'!$F$5"}</definedName>
    <definedName name="fad" hidden="1">{"'Hoja3'!$F$5"}</definedName>
    <definedName name="FAL">'[111]412'!#REF!</definedName>
    <definedName name="FAP" localSheetId="3">#REF!</definedName>
    <definedName name="FAP">#REF!</definedName>
    <definedName name="fase">[90]Hoja3!$B$7:$B$13</definedName>
    <definedName name="FASES" localSheetId="3">#REF!</definedName>
    <definedName name="FASES">#REF!</definedName>
    <definedName name="FASES_RT_CB_2003" localSheetId="3">#REF!</definedName>
    <definedName name="FASES_RT_CB_2003">#REF!</definedName>
    <definedName name="FASFDD" localSheetId="3" hidden="1">{"CI+GG(BASE)",#N/A,FALSE,"CI+GG(BASE)";"GG",#N/A,FALSE,"CI+GG(BASE)";"CI",#N/A,FALSE,"CI+GG(BASE)"}</definedName>
    <definedName name="FASFDD" hidden="1">{"CI+GG(BASE)",#N/A,FALSE,"CI+GG(BASE)";"GG",#N/A,FALSE,"CI+GG(BASE)";"CI",#N/A,FALSE,"CI+GG(BASE)"}</definedName>
    <definedName name="FB">#REF!</definedName>
    <definedName name="FBCOSTO">[44]CMON!$D$14:$V$17</definedName>
    <definedName name="fbo" localSheetId="3" hidden="1">{#N/A,#N/A,TRUE,"Costos_Subg_Hid"}</definedName>
    <definedName name="fbo" hidden="1">{#N/A,#N/A,TRUE,"Costos_Subg_Hid"}</definedName>
    <definedName name="FBSDFB" localSheetId="3" hidden="1">{"CI+GG(BASE)",#N/A,FALSE,"CI+GG(BASE)";"GG",#N/A,FALSE,"CI+GG(BASE)";"CI",#N/A,FALSE,"CI+GG(BASE)"}</definedName>
    <definedName name="FBSDFB" hidden="1">{"CI+GG(BASE)",#N/A,FALSE,"CI+GG(BASE)";"GG",#N/A,FALSE,"CI+GG(BASE)";"CI",#N/A,FALSE,"CI+GG(BASE)"}</definedName>
    <definedName name="FCAVF">[44]AVF!$D$49:$U$53</definedName>
    <definedName name="FCAVFD">[44]AVF!$C$32:$U$47</definedName>
    <definedName name="FCCOSTO">[44]CMON!$C$38:$V$43</definedName>
    <definedName name="FCD" localSheetId="3">#REF!</definedName>
    <definedName name="FCD">#REF!</definedName>
    <definedName name="FCGJHFGJ" localSheetId="3" hidden="1">{#N/A,#N/A,FALSE,"TEC-01";#N/A,#N/A,FALSE,"TEC - 02";#N/A,#N/A,FALSE,"TEC - 03";#N/A,#N/A,FALSE,"TEC - 04";#N/A,#N/A,FALSE,"TEC-07";#N/A,#N/A,FALSE,"TEC-08";#N/A,#N/A,FALSE,"TEC - 09A";#N/A,#N/A,FALSE,"TEC - 09B";#N/A,#N/A,FALSE,"TEC - 09C";#N/A,#N/A,FALSE,"TEC - 10";#N/A,#N/A,FALSE,"TEC-11"}</definedName>
    <definedName name="FCGJHFGJ" hidden="1">{#N/A,#N/A,FALSE,"TEC-01";#N/A,#N/A,FALSE,"TEC - 02";#N/A,#N/A,FALSE,"TEC - 03";#N/A,#N/A,FALSE,"TEC - 04";#N/A,#N/A,FALSE,"TEC-07";#N/A,#N/A,FALSE,"TEC-08";#N/A,#N/A,FALSE,"TEC - 09A";#N/A,#N/A,FALSE,"TEC - 09B";#N/A,#N/A,FALSE,"TEC - 09C";#N/A,#N/A,FALSE,"TEC - 10";#N/A,#N/A,FALSE,"TEC-11"}</definedName>
    <definedName name="FCJCFYJ"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CJCFY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CM">[44]CMON!$D$51:$V$54</definedName>
    <definedName name="FD" localSheetId="3">#REF!</definedName>
    <definedName name="FD">#REF!</definedName>
    <definedName name="fdf" localSheetId="3" hidden="1">{#N/A,#N/A,FALSE,"TEC-01";#N/A,#N/A,FALSE,"TEC - 02";#N/A,#N/A,FALSE,"TEC - 03";#N/A,#N/A,FALSE,"TEC - 04";#N/A,#N/A,FALSE,"TEC-07";#N/A,#N/A,FALSE,"TEC-08";#N/A,#N/A,FALSE,"TEC - 09A";#N/A,#N/A,FALSE,"TEC - 09B";#N/A,#N/A,FALSE,"TEC - 09C";#N/A,#N/A,FALSE,"TEC - 10";#N/A,#N/A,FALSE,"TEC-11"}</definedName>
    <definedName name="fdf" hidden="1">{#N/A,#N/A,FALSE,"TEC-01";#N/A,#N/A,FALSE,"TEC - 02";#N/A,#N/A,FALSE,"TEC - 03";#N/A,#N/A,FALSE,"TEC - 04";#N/A,#N/A,FALSE,"TEC-07";#N/A,#N/A,FALSE,"TEC-08";#N/A,#N/A,FALSE,"TEC - 09A";#N/A,#N/A,FALSE,"TEC - 09B";#N/A,#N/A,FALSE,"TEC - 09C";#N/A,#N/A,FALSE,"TEC - 10";#N/A,#N/A,FALSE,"TEC-11"}</definedName>
    <definedName name="FDFD"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s" localSheetId="3" hidden="1">{"NORMAL",#N/A,FALSE,"02"}</definedName>
    <definedName name="fdfds" hidden="1">{"NORMAL",#N/A,FALSE,"02"}</definedName>
    <definedName name="fdfjgd"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_1"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gdfg" localSheetId="3" hidden="1">{#N/A,#N/A,FALSE,"minas";#N/A,#N/A,FALSE,"Total_OC015";#N/A,#N/A,FALSE,"ADMIN";#N/A,#N/A,FALSE,"PROCES";#N/A,#N/A,FALSE,"civil";#N/A,#N/A,FALSE,"CAÑER";#N/A,#N/A,FALSE,"ELEC";#N/A,#N/A,FALSE,"INSTR";#N/A,#N/A,FALSE,"PDS";#N/A,#N/A,FALSE,"mecan"}</definedName>
    <definedName name="fdgdfg" hidden="1">{#N/A,#N/A,FALSE,"minas";#N/A,#N/A,FALSE,"Total_OC015";#N/A,#N/A,FALSE,"ADMIN";#N/A,#N/A,FALSE,"PROCES";#N/A,#N/A,FALSE,"civil";#N/A,#N/A,FALSE,"CAÑER";#N/A,#N/A,FALSE,"ELEC";#N/A,#N/A,FALSE,"INSTR";#N/A,#N/A,FALSE,"PDS";#N/A,#N/A,FALSE,"mecan"}</definedName>
    <definedName name="FDGDFGDFG" localSheetId="3" hidden="1">{"CI+GG(BASE)",#N/A,FALSE,"CI+GG(BASE)";"GG",#N/A,FALSE,"CI+GG(BASE)";"CI",#N/A,FALSE,"CI+GG(BASE)"}</definedName>
    <definedName name="FDGDFGDFG" hidden="1">{"CI+GG(BASE)",#N/A,FALSE,"CI+GG(BASE)";"GG",#N/A,FALSE,"CI+GG(BASE)";"CI",#N/A,FALSE,"CI+GG(BASE)"}</definedName>
    <definedName name="FDGH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DGH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dhbgfh" localSheetId="3" hidden="1">{#N/A,#N/A,FALSE,"Total_OC015";#N/A,#N/A,FALSE,"ADMIN";#N/A,#N/A,FALSE,"PROCES";#N/A,#N/A,FALSE,"mecan";#N/A,#N/A,FALSE,"civil";#N/A,#N/A,FALSE,"CAÑER";#N/A,#N/A,FALSE,"ELEC";#N/A,#N/A,FALSE,"INSTR"}</definedName>
    <definedName name="fdhbgfh" hidden="1">{#N/A,#N/A,FALSE,"Total_OC015";#N/A,#N/A,FALSE,"ADMIN";#N/A,#N/A,FALSE,"PROCES";#N/A,#N/A,FALSE,"mecan";#N/A,#N/A,FALSE,"civil";#N/A,#N/A,FALSE,"CAÑER";#N/A,#N/A,FALSE,"ELEC";#N/A,#N/A,FALSE,"INSTR"}</definedName>
    <definedName name="FDHGD" localSheetId="3" hidden="1">{#N/A,#N/A,FALSE,"TEC-01";#N/A,#N/A,FALSE,"TEC - 02";#N/A,#N/A,FALSE,"TEC - 03";#N/A,#N/A,FALSE,"TEC - 04";#N/A,#N/A,FALSE,"TEC-07";#N/A,#N/A,FALSE,"TEC-08";#N/A,#N/A,FALSE,"TEC - 09A";#N/A,#N/A,FALSE,"TEC - 09B";#N/A,#N/A,FALSE,"TEC - 09C";#N/A,#N/A,FALSE,"TEC - 10";#N/A,#N/A,FALSE,"TEC-11"}</definedName>
    <definedName name="FDHGD" hidden="1">{#N/A,#N/A,FALSE,"TEC-01";#N/A,#N/A,FALSE,"TEC - 02";#N/A,#N/A,FALSE,"TEC - 03";#N/A,#N/A,FALSE,"TEC - 04";#N/A,#N/A,FALSE,"TEC-07";#N/A,#N/A,FALSE,"TEC-08";#N/A,#N/A,FALSE,"TEC - 09A";#N/A,#N/A,FALSE,"TEC - 09B";#N/A,#N/A,FALSE,"TEC - 09C";#N/A,#N/A,FALSE,"TEC - 10";#N/A,#N/A,FALSE,"TEC-11"}</definedName>
    <definedName name="fdjhrdyjh" localSheetId="3" hidden="1">{#N/A,#N/A,FALSE,"ResDev"}</definedName>
    <definedName name="fdjhrdyjh" hidden="1">{#N/A,#N/A,FALSE,"ResDev"}</definedName>
    <definedName name="fds" localSheetId="3" hidden="1">#REF!</definedName>
    <definedName name="fds" hidden="1">#REF!</definedName>
    <definedName name="FDSFD" localSheetId="3" hidden="1">{"CI+GG(BASE)",#N/A,FALSE,"CI+GG(BASE)";"GG",#N/A,FALSE,"CI+GG(BASE)";"CI",#N/A,FALSE,"CI+GG(BASE)"}</definedName>
    <definedName name="FDSFD" hidden="1">{"CI+GG(BASE)",#N/A,FALSE,"CI+GG(BASE)";"GG",#N/A,FALSE,"CI+GG(BASE)";"CI",#N/A,FALSE,"CI+GG(BASE)"}</definedName>
    <definedName name="fdsfsdfdsfsd" localSheetId="3" hidden="1">{"DETALLE_1996",#N/A,FALSE,"flujo";"DETALLE_1997",#N/A,FALSE,"flujo";"GASTOS_INCURRIDOS_1996",#N/A,FALSE,"flujo";"GASTOS_PROGRAMADOS_PARA_1997",#N/A,FALSE,"flujo";#N/A,#N/A,FALSE,"comparat";#N/A,#N/A,FALSE,"costos";#N/A,#N/A,FALSE,"proyctrol"}</definedName>
    <definedName name="fdsfsdfdsfsd" hidden="1">{"DETALLE_1996",#N/A,FALSE,"flujo";"DETALLE_1997",#N/A,FALSE,"flujo";"GASTOS_INCURRIDOS_1996",#N/A,FALSE,"flujo";"GASTOS_PROGRAMADOS_PARA_1997",#N/A,FALSE,"flujo";#N/A,#N/A,FALSE,"comparat";#N/A,#N/A,FALSE,"costos";#N/A,#N/A,FALSE,"proyctrol"}</definedName>
    <definedName name="fdsfsdfdsfsd_1" localSheetId="3" hidden="1">{"DETALLE_1996",#N/A,FALSE,"flujo";"DETALLE_1997",#N/A,FALSE,"flujo";"GASTOS_INCURRIDOS_1996",#N/A,FALSE,"flujo";"GASTOS_PROGRAMADOS_PARA_1997",#N/A,FALSE,"flujo";#N/A,#N/A,FALSE,"comparat";#N/A,#N/A,FALSE,"costos";#N/A,#N/A,FALSE,"proyctrol"}</definedName>
    <definedName name="fdsfsdfdsfsd_1" hidden="1">{"DETALLE_1996",#N/A,FALSE,"flujo";"DETALLE_1997",#N/A,FALSE,"flujo";"GASTOS_INCURRIDOS_1996",#N/A,FALSE,"flujo";"GASTOS_PROGRAMADOS_PARA_1997",#N/A,FALSE,"flujo";#N/A,#N/A,FALSE,"comparat";#N/A,#N/A,FALSE,"costos";#N/A,#N/A,FALSE,"proyctrol"}</definedName>
    <definedName name="fdshfg" localSheetId="3" hidden="1">{#N/A,#N/A,FALSE,"masez (10)";#N/A,#N/A,FALSE,"masez (7)";#N/A,#N/A,FALSE,"masez (6)";#N/A,#N/A,FALSE,"masez (5)";#N/A,#N/A,FALSE,"masez (4)";#N/A,#N/A,FALSE,"masez (3)";#N/A,#N/A,FALSE,"masez (2)";#N/A,#N/A,FALSE,"GME";#N/A,#N/A,FALSE,"masez"}</definedName>
    <definedName name="fdshfg" hidden="1">{#N/A,#N/A,FALSE,"masez (10)";#N/A,#N/A,FALSE,"masez (7)";#N/A,#N/A,FALSE,"masez (6)";#N/A,#N/A,FALSE,"masez (5)";#N/A,#N/A,FALSE,"masez (4)";#N/A,#N/A,FALSE,"masez (3)";#N/A,#N/A,FALSE,"masez (2)";#N/A,#N/A,FALSE,"GME";#N/A,#N/A,FALSE,"masez"}</definedName>
    <definedName name="fdvf" localSheetId="3" hidden="1">{"DETALLE_1996",#N/A,FALSE,"flujo";"DETALLE_1997",#N/A,FALSE,"flujo";"GASTOS_INCURRIDOS_1996",#N/A,FALSE,"flujo";"GASTOS_PROGRAMADOS_PARA_1997",#N/A,FALSE,"flujo";#N/A,#N/A,FALSE,"comparat";#N/A,#N/A,FALSE,"costos";#N/A,#N/A,FALSE,"proyctrol"}</definedName>
    <definedName name="fdvf" hidden="1">{"DETALLE_1996",#N/A,FALSE,"flujo";"DETALLE_1997",#N/A,FALSE,"flujo";"GASTOS_INCURRIDOS_1996",#N/A,FALSE,"flujo";"GASTOS_PROGRAMADOS_PARA_1997",#N/A,FALSE,"flujo";#N/A,#N/A,FALSE,"comparat";#N/A,#N/A,FALSE,"costos";#N/A,#N/A,FALSE,"proyctrol"}</definedName>
    <definedName name="FDXHGT" localSheetId="3" hidden="1">{#N/A,#N/A,FALSE,"TEC-01";#N/A,#N/A,FALSE,"TEC - 02";#N/A,#N/A,FALSE,"TEC - 03";#N/A,#N/A,FALSE,"TEC - 04";#N/A,#N/A,FALSE,"TEC-07";#N/A,#N/A,FALSE,"TEC-08";#N/A,#N/A,FALSE,"TEC - 09A";#N/A,#N/A,FALSE,"TEC - 09B";#N/A,#N/A,FALSE,"TEC - 09C";#N/A,#N/A,FALSE,"TEC - 10";#N/A,#N/A,FALSE,"TEC-11"}</definedName>
    <definedName name="FDXHGT" hidden="1">{#N/A,#N/A,FALSE,"TEC-01";#N/A,#N/A,FALSE,"TEC - 02";#N/A,#N/A,FALSE,"TEC - 03";#N/A,#N/A,FALSE,"TEC - 04";#N/A,#N/A,FALSE,"TEC-07";#N/A,#N/A,FALSE,"TEC-08";#N/A,#N/A,FALSE,"TEC - 09A";#N/A,#N/A,FALSE,"TEC - 09B";#N/A,#N/A,FALSE,"TEC - 09C";#N/A,#N/A,FALSE,"TEC - 10";#N/A,#N/A,FALSE,"TEC-11"}</definedName>
    <definedName name="FDZDF" localSheetId="3" hidden="1">{"CI+GG(BASE)",#N/A,FALSE,"CI+GG(BASE)";"GG",#N/A,FALSE,"CI+GG(BASE)";"CI",#N/A,FALSE,"CI+GG(BASE)"}</definedName>
    <definedName name="FDZDF" hidden="1">{"CI+GG(BASE)",#N/A,FALSE,"CI+GG(BASE)";"GG",#N/A,FALSE,"CI+GG(BASE)";"CI",#N/A,FALSE,"CI+GG(BASE)"}</definedName>
    <definedName name="FE">#REF!</definedName>
    <definedName name="FE_C">[44]RESU!$D$3</definedName>
    <definedName name="FE_I">[44]RESU!$D$1</definedName>
    <definedName name="FE_T">[44]RESU!$D$2</definedName>
    <definedName name="Febrero" localSheetId="3" hidden="1">{#N/A,#N/A,FALSE,"Costos_Elem_Hid";#N/A,#N/A,FALSE,"Costos_Elem_Hid";#N/A,#N/A,FALSE,"Costos_Elem_Hid"}</definedName>
    <definedName name="Febrero" hidden="1">{#N/A,#N/A,FALSE,"Costos_Elem_Hid";#N/A,#N/A,FALSE,"Costos_Elem_Hid";#N/A,#N/A,FALSE,"Costos_Elem_Hid"}</definedName>
    <definedName name="FECHA">#REF!</definedName>
    <definedName name="Fecha_Entrega">'[112]010.03'!$F$33:$F$33</definedName>
    <definedName name="FEED2" localSheetId="3">#REF!</definedName>
    <definedName name="FEED2">#REF!</definedName>
    <definedName name="FEED3" localSheetId="3">#REF!</definedName>
    <definedName name="FEED3">#REF!</definedName>
    <definedName name="FEED4" localSheetId="3">#REF!</definedName>
    <definedName name="FEED4">#REF!</definedName>
    <definedName name="felipe" localSheetId="3" hidden="1">{"CI+GG(BASE)",#N/A,FALSE,"CI+GG(BASE)";"GG",#N/A,FALSE,"CI+GG(BASE)";"CI",#N/A,FALSE,"CI+GG(BASE)"}</definedName>
    <definedName name="felipe" hidden="1">{"CI+GG(BASE)",#N/A,FALSE,"CI+GG(BASE)";"GG",#N/A,FALSE,"CI+GG(BASE)";"CI",#N/A,FALSE,"CI+GG(BASE)"}</definedName>
    <definedName name="felipea" localSheetId="3" hidden="1">{"CI+GG(BASE)",#N/A,FALSE,"CI+GG(BASE)";"GG",#N/A,FALSE,"CI+GG(BASE)";"CI",#N/A,FALSE,"CI+GG(BASE)"}</definedName>
    <definedName name="felipea" hidden="1">{"CI+GG(BASE)",#N/A,FALSE,"CI+GG(BASE)";"GG",#N/A,FALSE,"CI+GG(BASE)";"CI",#N/A,FALSE,"CI+GG(BASE)"}</definedName>
    <definedName name="felipeb" localSheetId="3" hidden="1">{"CI+GG(BASE)",#N/A,FALSE,"CI+GG(BASE)";"GG",#N/A,FALSE,"CI+GG(BASE)";"CI",#N/A,FALSE,"CI+GG(BASE)"}</definedName>
    <definedName name="felipeb" hidden="1">{"CI+GG(BASE)",#N/A,FALSE,"CI+GG(BASE)";"GG",#N/A,FALSE,"CI+GG(BASE)";"CI",#N/A,FALSE,"CI+GG(BASE)"}</definedName>
    <definedName name="felipec" localSheetId="3" hidden="1">{"CI+GG(BASE)",#N/A,FALSE,"CI+GG(BASE)";"GG",#N/A,FALSE,"CI+GG(BASE)";"CI",#N/A,FALSE,"CI+GG(BASE)"}</definedName>
    <definedName name="felipec" hidden="1">{"CI+GG(BASE)",#N/A,FALSE,"CI+GG(BASE)";"GG",#N/A,FALSE,"CI+GG(BASE)";"CI",#N/A,FALSE,"CI+GG(BASE)"}</definedName>
    <definedName name="feliped" localSheetId="3" hidden="1">{"CI+GG(BASE)",#N/A,FALSE,"CI+GG(BASE)";"GG",#N/A,FALSE,"CI+GG(BASE)";"CI",#N/A,FALSE,"CI+GG(BASE)"}</definedName>
    <definedName name="feliped" hidden="1">{"CI+GG(BASE)",#N/A,FALSE,"CI+GG(BASE)";"GG",#N/A,FALSE,"CI+GG(BASE)";"CI",#N/A,FALSE,"CI+GG(BASE)"}</definedName>
    <definedName name="Felix_Sadovnick">#REF!</definedName>
    <definedName name="Fernando" localSheetId="3" hidden="1">{"cuadro1",#N/A,FALSE,"Cam buz camión Opción 1";"cuadro2",#N/A,FALSE,"Cam buz camión Opción 1";"cuadro3",#N/A,FALSE,"Cam buz camión Opción 1";"cuadro4",#N/A,FALSE,"Cam buz camión Opción 1";"cuadro5",#N/A,FALSE,"Cam buz camión Opción 1"}</definedName>
    <definedName name="Fernando" hidden="1">{"cuadro1",#N/A,FALSE,"Cam buz camión Opción 1";"cuadro2",#N/A,FALSE,"Cam buz camión Opción 1";"cuadro3",#N/A,FALSE,"Cam buz camión Opción 1";"cuadro4",#N/A,FALSE,"Cam buz camión Opción 1";"cuadro5",#N/A,FALSE,"Cam buz camión Opción 1"}</definedName>
    <definedName name="fert" localSheetId="3" hidden="1">{"DETALLE_1996",#N/A,FALSE,"flujo";"DETALLE_1997",#N/A,FALSE,"flujo";"GASTOS_INCURRIDOS_1996",#N/A,FALSE,"flujo";"GASTOS_PROGRAMADOS_PARA_1997",#N/A,FALSE,"flujo";#N/A,#N/A,FALSE,"comparat";#N/A,#N/A,FALSE,"costos";#N/A,#N/A,FALSE,"proyctrol"}</definedName>
    <definedName name="fert" hidden="1">{"DETALLE_1996",#N/A,FALSE,"flujo";"DETALLE_1997",#N/A,FALSE,"flujo";"GASTOS_INCURRIDOS_1996",#N/A,FALSE,"flujo";"GASTOS_PROGRAMADOS_PARA_1997",#N/A,FALSE,"flujo";#N/A,#N/A,FALSE,"comparat";#N/A,#N/A,FALSE,"costos";#N/A,#N/A,FALSE,"proyctrol"}</definedName>
    <definedName name="fes" localSheetId="3" hidden="1">{#N/A,#N/A,FALSE,"minas";#N/A,#N/A,FALSE,"Total_OC015";#N/A,#N/A,FALSE,"ADMIN";#N/A,#N/A,FALSE,"PROCES";#N/A,#N/A,FALSE,"civil";#N/A,#N/A,FALSE,"CAÑER";#N/A,#N/A,FALSE,"ELEC";#N/A,#N/A,FALSE,"INSTR";#N/A,#N/A,FALSE,"PDS";#N/A,#N/A,FALSE,"mecan"}</definedName>
    <definedName name="fes" hidden="1">{#N/A,#N/A,FALSE,"minas";#N/A,#N/A,FALSE,"Total_OC015";#N/A,#N/A,FALSE,"ADMIN";#N/A,#N/A,FALSE,"PROCES";#N/A,#N/A,FALSE,"civil";#N/A,#N/A,FALSE,"CAÑER";#N/A,#N/A,FALSE,"ELEC";#N/A,#N/A,FALSE,"INSTR";#N/A,#N/A,FALSE,"PDS";#N/A,#N/A,FALSE,"mecan"}</definedName>
    <definedName name="few" localSheetId="3" hidden="1">{"DETALLE_1996",#N/A,FALSE,"flujo";"DETALLE_1997",#N/A,FALSE,"flujo";"GASTOS_INCURRIDOS_1996",#N/A,FALSE,"flujo";"GASTOS_PROGRAMADOS_PARA_1997",#N/A,FALSE,"flujo";#N/A,#N/A,FALSE,"comparat";#N/A,#N/A,FALSE,"costos";#N/A,#N/A,FALSE,"proyctrol"}</definedName>
    <definedName name="few" hidden="1">{"DETALLE_1996",#N/A,FALSE,"flujo";"DETALLE_1997",#N/A,FALSE,"flujo";"GASTOS_INCURRIDOS_1996",#N/A,FALSE,"flujo";"GASTOS_PROGRAMADOS_PARA_1997",#N/A,FALSE,"flujo";#N/A,#N/A,FALSE,"comparat";#N/A,#N/A,FALSE,"costos";#N/A,#N/A,FALSE,"proyctrol"}</definedName>
    <definedName name="FF">#REF!</definedName>
    <definedName name="ff_1"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f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feer" localSheetId="3" hidden="1">{#N/A,#N/A,TRUE,"Est. de Fact.";#N/A,#N/A,TRUE,"Capitulo 19";#N/A,#N/A,TRUE,"Proyecto P855"}</definedName>
    <definedName name="ffeer" hidden="1">{#N/A,#N/A,TRUE,"Est. de Fact.";#N/A,#N/A,TRUE,"Capitulo 19";#N/A,#N/A,TRUE,"Proyecto P855"}</definedName>
    <definedName name="FFF" localSheetId="3" hidden="1">{"Graf_Carga Trab",#N/A,FALSE,"Grafi_Carga Trab";"Graf_Venta Flujo",#N/A,FALSE,"Grafi_Carga Trab"}</definedName>
    <definedName name="FFF" hidden="1">{"Graf_Carga Trab",#N/A,FALSE,"Grafi_Carga Trab";"Graf_Venta Flujo",#N/A,FALSE,"Grafi_Carga Trab"}</definedName>
    <definedName name="FFF_1" localSheetId="3" hidden="1">{"Graf_Carga Trab",#N/A,FALSE,"Grafi_Carga Trab";"Graf_Venta Flujo",#N/A,FALSE,"Grafi_Carga Trab"}</definedName>
    <definedName name="FFF_1" hidden="1">{"Graf_Carga Trab",#N/A,FALSE,"Grafi_Carga Trab";"Graf_Venta Flujo",#N/A,FALSE,"Grafi_Carga Trab"}</definedName>
    <definedName name="FFFa" localSheetId="3" hidden="1">{"'DMBL'!$A$1:$N$83","'DMBL'!$A$6:$B$83"}</definedName>
    <definedName name="FFFa" hidden="1">{"'DMBL'!$A$1:$N$83","'DMBL'!$A$6:$B$83"}</definedName>
    <definedName name="FFFb" localSheetId="3" hidden="1">{"'DMBL'!$A$1:$N$83","'DMBL'!$A$6:$B$83"}</definedName>
    <definedName name="FFFb" hidden="1">{"'DMBL'!$A$1:$N$83","'DMBL'!$A$6:$B$83"}</definedName>
    <definedName name="FFFc" localSheetId="3" hidden="1">{"'DMBL'!$A$1:$N$83","'DMBL'!$A$6:$B$83"}</definedName>
    <definedName name="FFFc" hidden="1">{"'DMBL'!$A$1:$N$83","'DMBL'!$A$6:$B$83"}</definedName>
    <definedName name="ffff" localSheetId="3" hidden="1">{#N/A,#N/A,FALSE,"Total_OC015";#N/A,#N/A,FALSE,"ADMIN";#N/A,#N/A,FALSE,"PROCES";#N/A,#N/A,FALSE,"mecan";#N/A,#N/A,FALSE,"civil";#N/A,#N/A,FALSE,"CAÑER";#N/A,#N/A,FALSE,"ELEC";#N/A,#N/A,FALSE,"INSTR"}</definedName>
    <definedName name="ffff" hidden="1">{#N/A,#N/A,FALSE,"Total_OC015";#N/A,#N/A,FALSE,"ADMIN";#N/A,#N/A,FALSE,"PROCES";#N/A,#N/A,FALSE,"mecan";#N/A,#N/A,FALSE,"civil";#N/A,#N/A,FALSE,"CAÑER";#N/A,#N/A,FALSE,"ELEC";#N/A,#N/A,FALSE,"INSTR"}</definedName>
    <definedName name="fffff" localSheetId="3" hidden="1">{#N/A,#N/A,FALSE,"Total_OC015";#N/A,#N/A,FALSE,"ADMIN";#N/A,#N/A,FALSE,"PROCES";#N/A,#N/A,FALSE,"mecan";#N/A,#N/A,FALSE,"civil";#N/A,#N/A,FALSE,"CAÑER";#N/A,#N/A,FALSE,"ELEC";#N/A,#N/A,FALSE,"INSTR"}</definedName>
    <definedName name="fffff" hidden="1">{#N/A,#N/A,FALSE,"Total_OC015";#N/A,#N/A,FALSE,"ADMIN";#N/A,#N/A,FALSE,"PROCES";#N/A,#N/A,FALSE,"mecan";#N/A,#N/A,FALSE,"civil";#N/A,#N/A,FALSE,"CAÑER";#N/A,#N/A,FALSE,"ELEC";#N/A,#N/A,FALSE,"INSTR"}</definedName>
    <definedName name="ffss" localSheetId="3" hidden="1">{#N/A,#N/A,FALSE,"Costo Vendido";#N/A,#N/A,FALSE,"Precio";#N/A,#N/A,FALSE,"Consumo";#N/A,#N/A,FALSE,"GDV";#N/A,#N/A,FALSE,"expestru";#N/A,#N/A,FALSE,"Graficos";#N/A,#N/A,FALSE,"Resumen "}</definedName>
    <definedName name="ffss" hidden="1">{#N/A,#N/A,FALSE,"Costo Vendido";#N/A,#N/A,FALSE,"Precio";#N/A,#N/A,FALSE,"Consumo";#N/A,#N/A,FALSE,"GDV";#N/A,#N/A,FALSE,"expestru";#N/A,#N/A,FALSE,"Graficos";#N/A,#N/A,FALSE,"Resumen "}</definedName>
    <definedName name="ffwqs"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fwqs"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 localSheetId="3" hidden="1">{#N/A,#N/A,FALSE,"masez (10)";#N/A,#N/A,FALSE,"masez (7)";#N/A,#N/A,FALSE,"masez (6)";#N/A,#N/A,FALSE,"masez (5)";#N/A,#N/A,FALSE,"masez (4)";#N/A,#N/A,FALSE,"masez (3)";#N/A,#N/A,FALSE,"masez (2)";#N/A,#N/A,FALSE,"GME";#N/A,#N/A,FALSE,"masez"}</definedName>
    <definedName name="fg" hidden="1">{#N/A,#N/A,FALSE,"masez (10)";#N/A,#N/A,FALSE,"masez (7)";#N/A,#N/A,FALSE,"masez (6)";#N/A,#N/A,FALSE,"masez (5)";#N/A,#N/A,FALSE,"masez (4)";#N/A,#N/A,FALSE,"masez (3)";#N/A,#N/A,FALSE,"masez (2)";#N/A,#N/A,FALSE,"GME";#N/A,#N/A,FALSE,"masez"}</definedName>
    <definedName name="FGBDB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BDB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BSDFGDF" localSheetId="3" hidden="1">{"CI+GG(BASE)",#N/A,FALSE,"CI+GG(BASE)";"GG",#N/A,FALSE,"CI+GG(BASE)";"CI",#N/A,FALSE,"CI+GG(BASE)"}</definedName>
    <definedName name="FGBSDFGDF" hidden="1">{"CI+GG(BASE)",#N/A,FALSE,"CI+GG(BASE)";"GG",#N/A,FALSE,"CI+GG(BASE)";"CI",#N/A,FALSE,"CI+GG(BASE)"}</definedName>
    <definedName name="fgch" localSheetId="3" hidden="1">{#N/A,#N/A,FALSE,"masez (10)";#N/A,#N/A,FALSE,"masez (7)";#N/A,#N/A,FALSE,"masez (6)";#N/A,#N/A,FALSE,"masez (5)";#N/A,#N/A,FALSE,"masez (4)";#N/A,#N/A,FALSE,"masez (3)";#N/A,#N/A,FALSE,"masez (2)";#N/A,#N/A,FALSE,"GME";#N/A,#N/A,FALSE,"masez"}</definedName>
    <definedName name="fgch" hidden="1">{#N/A,#N/A,FALSE,"masez (10)";#N/A,#N/A,FALSE,"masez (7)";#N/A,#N/A,FALSE,"masez (6)";#N/A,#N/A,FALSE,"masez (5)";#N/A,#N/A,FALSE,"masez (4)";#N/A,#N/A,FALSE,"masez (3)";#N/A,#N/A,FALSE,"masez (2)";#N/A,#N/A,FALSE,"GME";#N/A,#N/A,FALSE,"masez"}</definedName>
    <definedName name="fgch_1" localSheetId="3" hidden="1">{#N/A,#N/A,FALSE,"masez (10)";#N/A,#N/A,FALSE,"masez (7)";#N/A,#N/A,FALSE,"masez (6)";#N/A,#N/A,FALSE,"masez (5)";#N/A,#N/A,FALSE,"masez (4)";#N/A,#N/A,FALSE,"masez (3)";#N/A,#N/A,FALSE,"masez (2)";#N/A,#N/A,FALSE,"GME";#N/A,#N/A,FALSE,"masez"}</definedName>
    <definedName name="fgch_1" hidden="1">{#N/A,#N/A,FALSE,"masez (10)";#N/A,#N/A,FALSE,"masez (7)";#N/A,#N/A,FALSE,"masez (6)";#N/A,#N/A,FALSE,"masez (5)";#N/A,#N/A,FALSE,"masez (4)";#N/A,#N/A,FALSE,"masez (3)";#N/A,#N/A,FALSE,"masez (2)";#N/A,#N/A,FALSE,"GME";#N/A,#N/A,FALSE,"masez"}</definedName>
    <definedName name="FGDFG" localSheetId="3" hidden="1">{"CI+GG(BASE)",#N/A,FALSE,"CI+GG(BASE)";"GG",#N/A,FALSE,"CI+GG(BASE)";"CI",#N/A,FALSE,"CI+GG(BASE)"}</definedName>
    <definedName name="FGDFG" hidden="1">{"CI+GG(BASE)",#N/A,FALSE,"CI+GG(BASE)";"GG",#N/A,FALSE,"CI+GG(BASE)";"CI",#N/A,FALSE,"CI+GG(BASE)"}</definedName>
    <definedName name="FGFDSGRDSAG" hidden="1">#REF!</definedName>
    <definedName name="fgfghghjtyirdi" localSheetId="3" hidden="1">{#N/A,#N/A,FALSE,"masez (10)";#N/A,#N/A,FALSE,"masez (7)";#N/A,#N/A,FALSE,"masez (6)";#N/A,#N/A,FALSE,"masez (5)";#N/A,#N/A,FALSE,"masez (4)";#N/A,#N/A,FALSE,"masez (3)";#N/A,#N/A,FALSE,"masez (2)";#N/A,#N/A,FALSE,"GME";#N/A,#N/A,FALSE,"masez"}</definedName>
    <definedName name="fgfghghjtyirdi" hidden="1">{#N/A,#N/A,FALSE,"masez (10)";#N/A,#N/A,FALSE,"masez (7)";#N/A,#N/A,FALSE,"masez (6)";#N/A,#N/A,FALSE,"masez (5)";#N/A,#N/A,FALSE,"masez (4)";#N/A,#N/A,FALSE,"masez (3)";#N/A,#N/A,FALSE,"masez (2)";#N/A,#N/A,FALSE,"GME";#N/A,#N/A,FALSE,"masez"}</definedName>
    <definedName name="fgh" localSheetId="3" hidden="1">{#N/A,#N/A,FALSE,"Costos_Elem_Hid";#N/A,#N/A,FALSE,"Costos_Elem_Hid";#N/A,#N/A,FALSE,"Costos_Elem_Hid"}</definedName>
    <definedName name="fgh" hidden="1">{#N/A,#N/A,FALSE,"Costos_Elem_Hid";#N/A,#N/A,FALSE,"Costos_Elem_Hid";#N/A,#N/A,FALSE,"Costos_Elem_Hid"}</definedName>
    <definedName name="fghd" localSheetId="3" hidden="1">{"CI+GG(BASE)",#N/A,FALSE,"CI+GG(BASE)";"GG",#N/A,FALSE,"CI+GG(BASE)";"CI",#N/A,FALSE,"CI+GG(BASE)"}</definedName>
    <definedName name="fghd" hidden="1">{"CI+GG(BASE)",#N/A,FALSE,"CI+GG(BASE)";"GG",#N/A,FALSE,"CI+GG(BASE)";"CI",#N/A,FALSE,"CI+GG(BASE)"}</definedName>
    <definedName name="fghf" localSheetId="3" hidden="1">{"DETALLE_1996",#N/A,FALSE,"flujo";"DETALLE_1997",#N/A,FALSE,"flujo";"GASTOS_INCURRIDOS_1996",#N/A,FALSE,"flujo";"GASTOS_PROGRAMADOS_PARA_1997",#N/A,FALSE,"flujo";#N/A,#N/A,FALSE,"comparat";#N/A,#N/A,FALSE,"costos";#N/A,#N/A,FALSE,"proyctrol"}</definedName>
    <definedName name="fghf" hidden="1">{"DETALLE_1996",#N/A,FALSE,"flujo";"DETALLE_1997",#N/A,FALSE,"flujo";"GASTOS_INCURRIDOS_1996",#N/A,FALSE,"flujo";"GASTOS_PROGRAMADOS_PARA_1997",#N/A,FALSE,"flujo";#N/A,#N/A,FALSE,"comparat";#N/A,#N/A,FALSE,"costos";#N/A,#N/A,FALSE,"proyctrol"}</definedName>
    <definedName name="fghfgh" localSheetId="3" hidden="1">{#N/A,#N/A,FALSE,"Total_OC015";#N/A,#N/A,FALSE,"ADMIN";#N/A,#N/A,FALSE,"PROCES";#N/A,#N/A,FALSE,"mecan";#N/A,#N/A,FALSE,"civil";#N/A,#N/A,FALSE,"CAÑER";#N/A,#N/A,FALSE,"ELEC";#N/A,#N/A,FALSE,"INSTR"}</definedName>
    <definedName name="fghfgh" hidden="1">{#N/A,#N/A,FALSE,"Total_OC015";#N/A,#N/A,FALSE,"ADMIN";#N/A,#N/A,FALSE,"PROCES";#N/A,#N/A,FALSE,"mecan";#N/A,#N/A,FALSE,"civil";#N/A,#N/A,FALSE,"CAÑER";#N/A,#N/A,FALSE,"ELEC";#N/A,#N/A,FALSE,"INSTR"}</definedName>
    <definedName name="FGHFGHF" localSheetId="3" hidden="1">{"CI+GG(BASE)",#N/A,FALSE,"CI+GG(BASE)";"GG",#N/A,FALSE,"CI+GG(BASE)";"CI",#N/A,FALSE,"CI+GG(BASE)"}</definedName>
    <definedName name="FGHFGHF" hidden="1">{"CI+GG(BASE)",#N/A,FALSE,"CI+GG(BASE)";"GG",#N/A,FALSE,"CI+GG(BASE)";"CI",#N/A,FALSE,"CI+GG(BASE)"}</definedName>
    <definedName name="FGHFGHFG" localSheetId="3" hidden="1">{"CI+GG(BASE)",#N/A,FALSE,"CI+GG(BASE)";"GG",#N/A,FALSE,"CI+GG(BASE)";"CI",#N/A,FALSE,"CI+GG(BASE)"}</definedName>
    <definedName name="FGHFGHFG" hidden="1">{"CI+GG(BASE)",#N/A,FALSE,"CI+GG(BASE)";"GG",#N/A,FALSE,"CI+GG(BASE)";"CI",#N/A,FALSE,"CI+GG(BASE)"}</definedName>
    <definedName name="FGHFGN" localSheetId="3" hidden="1">{"CI+GG(BASE)",#N/A,FALSE,"CI+GG(BASE)";"GG",#N/A,FALSE,"CI+GG(BASE)";"CI",#N/A,FALSE,"CI+GG(BASE)"}</definedName>
    <definedName name="FGHFGN" hidden="1">{"CI+GG(BASE)",#N/A,FALSE,"CI+GG(BASE)";"GG",#N/A,FALSE,"CI+GG(BASE)";"CI",#N/A,FALSE,"CI+GG(BASE)"}</definedName>
    <definedName name="FGHH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HH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j"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f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fgktduk"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ktduk"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r" localSheetId="3" hidden="1">{#N/A,#N/A,FALSE,"Total_OC015";#N/A,#N/A,FALSE,"ADMIN";#N/A,#N/A,FALSE,"PROCES";#N/A,#N/A,FALSE,"mecan";#N/A,#N/A,FALSE,"civil";#N/A,#N/A,FALSE,"CAÑER";#N/A,#N/A,FALSE,"ELEC";#N/A,#N/A,FALSE,"INSTR"}</definedName>
    <definedName name="fgr" hidden="1">{#N/A,#N/A,FALSE,"Total_OC015";#N/A,#N/A,FALSE,"ADMIN";#N/A,#N/A,FALSE,"PROCES";#N/A,#N/A,FALSE,"mecan";#N/A,#N/A,FALSE,"civil";#N/A,#N/A,FALSE,"CAÑER";#N/A,#N/A,FALSE,"ELEC";#N/A,#N/A,FALSE,"INSTR"}</definedName>
    <definedName name="FGSDFGD" localSheetId="3" hidden="1">{"CI+GG(BASE)",#N/A,FALSE,"CI+GG(BASE)";"GG",#N/A,FALSE,"CI+GG(BASE)";"CI",#N/A,FALSE,"CI+GG(BASE)"}</definedName>
    <definedName name="FGSDFGD" hidden="1">{"CI+GG(BASE)",#N/A,FALSE,"CI+GG(BASE)";"GG",#N/A,FALSE,"CI+GG(BASE)";"CI",#N/A,FALSE,"CI+GG(BASE)"}</definedName>
    <definedName name="FGXH" localSheetId="3" hidden="1">{"CI+GG(BASE)",#N/A,FALSE,"CI+GG(BASE)";"GG",#N/A,FALSE,"CI+GG(BASE)";"CI",#N/A,FALSE,"CI+GG(BASE)"}</definedName>
    <definedName name="FGXH" hidden="1">{"CI+GG(BASE)",#N/A,FALSE,"CI+GG(BASE)";"GG",#N/A,FALSE,"CI+GG(BASE)";"CI",#N/A,FALSE,"CI+GG(BASE)"}</definedName>
    <definedName name="FGYGHFB" localSheetId="3" hidden="1">{#N/A,#N/A,FALSE,"PEND INC";#N/A,#N/A,FALSE,"PEND MINM"}</definedName>
    <definedName name="FGYGHFB" hidden="1">{#N/A,#N/A,FALSE,"PEND INC";#N/A,#N/A,FALSE,"PEND MINM"}</definedName>
    <definedName name="FHGAEG" localSheetId="3" hidden="1">{"MO(BASE)",#N/A,FALSE,"MO(BASE)";"MO(BASE)1",#N/A,FALSE,"MO(BASE)";"MO(BASE)2",#N/A,FALSE,"MO(BASE)"}</definedName>
    <definedName name="FHGAEG" hidden="1">{"MO(BASE)",#N/A,FALSE,"MO(BASE)";"MO(BASE)1",#N/A,FALSE,"MO(BASE)";"MO(BASE)2",#N/A,FALSE,"MO(BASE)"}</definedName>
    <definedName name="FHSFJKSG" localSheetId="3" hidden="1">{#N/A,#N/A,FALSE,"RESUMEN";#N/A,#N/A,FALSE,"GG-GI";#N/A,#N/A,FALSE,"AMB";#N/A,#N/A,FALSE,"EyR";#N/A,#N/A,FALSE,"UCP";#N/A,#N/A,FALSE,"IND";#N/A,#N/A,FALSE,"LR";#N/A,#N/A,FALSE,"PRV";#N/A,#N/A,FALSE,"TÚNELES";#N/A,#N/A,FALSE,"IDT";#N/A,#N/A,FALSE,"ING"}</definedName>
    <definedName name="FHSFJKSG" hidden="1">{#N/A,#N/A,FALSE,"RESUMEN";#N/A,#N/A,FALSE,"GG-GI";#N/A,#N/A,FALSE,"AMB";#N/A,#N/A,FALSE,"EyR";#N/A,#N/A,FALSE,"UCP";#N/A,#N/A,FALSE,"IND";#N/A,#N/A,FALSE,"LR";#N/A,#N/A,FALSE,"PRV";#N/A,#N/A,FALSE,"TÚNELES";#N/A,#N/A,FALSE,"IDT";#N/A,#N/A,FALSE,"ING"}</definedName>
    <definedName name="FHSFJKSG_1" localSheetId="3" hidden="1">{#N/A,#N/A,FALSE,"RESUMEN";#N/A,#N/A,FALSE,"GG-GI";#N/A,#N/A,FALSE,"AMB";#N/A,#N/A,FALSE,"EyR";#N/A,#N/A,FALSE,"UCP";#N/A,#N/A,FALSE,"IND";#N/A,#N/A,FALSE,"LR";#N/A,#N/A,FALSE,"PRV";#N/A,#N/A,FALSE,"TÚNELES";#N/A,#N/A,FALSE,"IDT";#N/A,#N/A,FALSE,"ING"}</definedName>
    <definedName name="FHSFJKSG_1" hidden="1">{#N/A,#N/A,FALSE,"RESUMEN";#N/A,#N/A,FALSE,"GG-GI";#N/A,#N/A,FALSE,"AMB";#N/A,#N/A,FALSE,"EyR";#N/A,#N/A,FALSE,"UCP";#N/A,#N/A,FALSE,"IND";#N/A,#N/A,FALSE,"LR";#N/A,#N/A,FALSE,"PRV";#N/A,#N/A,FALSE,"TÚNELES";#N/A,#N/A,FALSE,"IDT";#N/A,#N/A,FALSE,"ING"}</definedName>
    <definedName name="FI">#REF!</definedName>
    <definedName name="FIA" localSheetId="3">#REF!</definedName>
    <definedName name="FIA">#REF!</definedName>
    <definedName name="FIBE" localSheetId="3">#REF!</definedName>
    <definedName name="FIBE">#REF!</definedName>
    <definedName name="FIF" localSheetId="3">#REF!</definedName>
    <definedName name="FIF">#REF!</definedName>
    <definedName name="FIFX" localSheetId="3">#REF!</definedName>
    <definedName name="FIFX">#REF!</definedName>
    <definedName name="File_Name">OFFSET([113]!START,0,0,1,1)</definedName>
    <definedName name="filtragem" localSheetId="3"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os" localSheetId="3" hidden="1">{"Avaliação de Cargos (Class Mens Todas)",#N/A,FALSE,"BANCO DE DADOS MENSALISTAS";"Avaliação de Cargos (Class Mens Todas)",#N/A,FALSE,"BANCO DE DADOS MENSALISTAS"}</definedName>
    <definedName name="filtros" hidden="1">{"Avaliação de Cargos (Class Mens Todas)",#N/A,FALSE,"BANCO DE DADOS MENSALISTAS";"Avaliação de Cargos (Class Mens Todas)",#N/A,FALSE,"BANCO DE DADOS MENSALISTAS"}</definedName>
    <definedName name="FinanProg">'[114]DIF. FISICO'!#REF!</definedName>
    <definedName name="FISICO" localSheetId="3">#REF!</definedName>
    <definedName name="FISICO">#REF!</definedName>
    <definedName name="FISICO2" localSheetId="3">#REF!</definedName>
    <definedName name="FISICO2">#REF!</definedName>
    <definedName name="FITTING관리비">'[115]견적 집계'!$D$37</definedName>
    <definedName name="FIW" localSheetId="3">#REF!</definedName>
    <definedName name="FIW">#REF!</definedName>
    <definedName name="FIWX" localSheetId="3">#REF!</definedName>
    <definedName name="FIWX">#REF!</definedName>
    <definedName name="Fixed" localSheetId="3">'[26]Plant Unit Consumption'!#REF!</definedName>
    <definedName name="Fixed">'[26]Plant Unit Consumption'!#REF!</definedName>
    <definedName name="fjdrtj"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jdrtj"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LETE">#REF!</definedName>
    <definedName name="FLETESIMP" localSheetId="3">#REF!</definedName>
    <definedName name="FLETESIMP">#REF!</definedName>
    <definedName name="FLETESNAC" localSheetId="3">#REF!</definedName>
    <definedName name="FLETESNAC">#REF!</definedName>
    <definedName name="FLOT" localSheetId="3"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UJMAG">#REF!</definedName>
    <definedName name="flujo">[6]Flujo!$B$2:$G$55</definedName>
    <definedName name="Flujos" localSheetId="3" hidden="1">{#N/A,#N/A,FALSE,"Graficos"}</definedName>
    <definedName name="Flujos" hidden="1">{#N/A,#N/A,FALSE,"Graficos"}</definedName>
    <definedName name="Flujos_1" localSheetId="3" hidden="1">{#N/A,#N/A,FALSE,"Graficos"}</definedName>
    <definedName name="Flujos_1" hidden="1">{#N/A,#N/A,FALSE,"Graficos"}</definedName>
    <definedName name="Flujos_de_Caja">#REF!</definedName>
    <definedName name="FM" localSheetId="3">#REF!</definedName>
    <definedName name="FM">#REF!</definedName>
    <definedName name="fmax" localSheetId="3">#REF!</definedName>
    <definedName name="fmax">#REF!</definedName>
    <definedName name="fme" localSheetId="3">#REF!</definedName>
    <definedName name="fme">#REF!</definedName>
    <definedName name="fmn" localSheetId="3">#REF!</definedName>
    <definedName name="fmn">#REF!</definedName>
    <definedName name="FMP" localSheetId="3">#REF!</definedName>
    <definedName name="FMP">#REF!</definedName>
    <definedName name="FMX" localSheetId="3">#REF!</definedName>
    <definedName name="FMX">#REF!</definedName>
    <definedName name="FMXC" localSheetId="3">#REF!</definedName>
    <definedName name="FMXC">#REF!</definedName>
    <definedName name="FN" localSheetId="3">#REF!</definedName>
    <definedName name="FN">#REF!</definedName>
    <definedName name="FNC" localSheetId="3">#REF!</definedName>
    <definedName name="FNC">#REF!</definedName>
    <definedName name="FOA" localSheetId="3">#REF!</definedName>
    <definedName name="FOA">#REF!</definedName>
    <definedName name="form395" localSheetId="3">#REF!</definedName>
    <definedName name="form395">#REF!</definedName>
    <definedName name="formalización">[103]Hoja1!$B$2:$B$3</definedName>
    <definedName name="Formato" localSheetId="3" hidden="1">{"Sin detalle",#N/A,FALSE,"Flujo (redondeado)";"Detallado",#N/A,FALSE,"Flujo (redondeado)"}</definedName>
    <definedName name="Formato" hidden="1">{"Sin detalle",#N/A,FALSE,"Flujo (redondeado)";"Detallado",#N/A,FALSE,"Flujo (redondeado)"}</definedName>
    <definedName name="formula" hidden="1">[116]Jornales!#REF!</definedName>
    <definedName name="FORMULARIO_A" localSheetId="3">#REF!</definedName>
    <definedName name="FORMULARIO_A">#REF!</definedName>
    <definedName name="FORMULARIO_B" localSheetId="3">#REF!</definedName>
    <definedName name="FORMULARIO_B">#REF!</definedName>
    <definedName name="FPAVF">[44]AVF!$D$23:$U$27</definedName>
    <definedName name="FPAVFD">[44]AVF!$C$7:$U$21</definedName>
    <definedName name="FPCOSTO">[44]CMON!$C$6:$V$12</definedName>
    <definedName name="FPE" localSheetId="3">#REF!</definedName>
    <definedName name="FPE">#REF!</definedName>
    <definedName name="FPER">[44]RES!$G$5</definedName>
    <definedName name="FPI" localSheetId="3">#REF!</definedName>
    <definedName name="FPI">#REF!</definedName>
    <definedName name="FR" localSheetId="3">#REF!</definedName>
    <definedName name="FR">#REF!</definedName>
    <definedName name="FR.GVI.NCH">'[117]FRONT. GAL. VENT. INF.NCH'!$D$9:$S$100</definedName>
    <definedName name="FR.ICH.INY">'[117]FRONTÓN INFERIOR CHIMENEA INY.'!$D$8:$S$100</definedName>
    <definedName name="FR.SCH.INY">'[117]FRONT. SUP. CHIM. INY. '!$D$9:$S$100</definedName>
    <definedName name="FRA" localSheetId="3">#REF!</definedName>
    <definedName name="FRA">#REF!</definedName>
    <definedName name="Fransisco_Baeza_Morales" localSheetId="3">#REF!</definedName>
    <definedName name="Fransisco_Baeza_Morales">#REF!</definedName>
    <definedName name="FRC" localSheetId="3">#REF!</definedName>
    <definedName name="FRC">#REF!</definedName>
    <definedName name="FRD" localSheetId="3">#REF!</definedName>
    <definedName name="FRD">#REF!</definedName>
    <definedName name="FRDEASASa" localSheetId="3" hidden="1">{"DETALLE_1996",#N/A,FALSE,"flujo";"DETALLE_1997",#N/A,FALSE,"flujo";"GASTOS_INCURRIDOS_1996",#N/A,FALSE,"flujo";"GASTOS_PROGRAMADOS_PARA_1997",#N/A,FALSE,"flujo";#N/A,#N/A,FALSE,"comparat";#N/A,#N/A,FALSE,"costos";#N/A,#N/A,FALSE,"proyctrol"}</definedName>
    <definedName name="FRDEASASa" hidden="1">{"DETALLE_1996",#N/A,FALSE,"flujo";"DETALLE_1997",#N/A,FALSE,"flujo";"GASTOS_INCURRIDOS_1996",#N/A,FALSE,"flujo";"GASTOS_PROGRAMADOS_PARA_1997",#N/A,FALSE,"flujo";#N/A,#N/A,FALSE,"comparat";#N/A,#N/A,FALSE,"costos";#N/A,#N/A,FALSE,"proyctrol"}</definedName>
    <definedName name="FRDEASASa_1" localSheetId="3" hidden="1">{"DETALLE_1996",#N/A,FALSE,"flujo";"DETALLE_1997",#N/A,FALSE,"flujo";"GASTOS_INCURRIDOS_1996",#N/A,FALSE,"flujo";"GASTOS_PROGRAMADOS_PARA_1997",#N/A,FALSE,"flujo";#N/A,#N/A,FALSE,"comparat";#N/A,#N/A,FALSE,"costos";#N/A,#N/A,FALSE,"proyctrol"}</definedName>
    <definedName name="FRDEASASa_1" hidden="1">{"DETALLE_1996",#N/A,FALSE,"flujo";"DETALLE_1997",#N/A,FALSE,"flujo";"GASTOS_INCURRIDOS_1996",#N/A,FALSE,"flujo";"GASTOS_PROGRAMADOS_PARA_1997",#N/A,FALSE,"flujo";#N/A,#N/A,FALSE,"comparat";#N/A,#N/A,FALSE,"costos";#N/A,#N/A,FALSE,"proyctrol"}</definedName>
    <definedName name="fre"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fre"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Frentes">'[118]Reportabilidad Pérdidas Op'!$BI$9:$BI$46</definedName>
    <definedName name="frfepoirfe" localSheetId="3" hidden="1">{"MO(BASE)",#N/A,FALSE,"MO(BASE)";"MO(BASE)1",#N/A,FALSE,"MO(BASE)";"MO(BASE)2",#N/A,FALSE,"MO(BASE)"}</definedName>
    <definedName name="frfepoirfe" hidden="1">{"MO(BASE)",#N/A,FALSE,"MO(BASE)";"MO(BASE)1",#N/A,FALSE,"MO(BASE)";"MO(BASE)2",#N/A,FALSE,"MO(BASE)"}</definedName>
    <definedName name="frfrfr" localSheetId="3" hidden="1">{"DETALLE_1996",#N/A,FALSE,"flujo";"DETALLE_1997",#N/A,FALSE,"flujo";"GASTOS_INCURRIDOS_1996",#N/A,FALSE,"flujo";"GASTOS_PROGRAMADOS_PARA_1997",#N/A,FALSE,"flujo";#N/A,#N/A,FALSE,"comparat";#N/A,#N/A,FALSE,"costos";#N/A,#N/A,FALSE,"proyctrol"}</definedName>
    <definedName name="frfrfr" hidden="1">{"DETALLE_1996",#N/A,FALSE,"flujo";"DETALLE_1997",#N/A,FALSE,"flujo";"GASTOS_INCURRIDOS_1996",#N/A,FALSE,"flujo";"GASTOS_PROGRAMADOS_PARA_1997",#N/A,FALSE,"flujo";#N/A,#N/A,FALSE,"comparat";#N/A,#N/A,FALSE,"costos";#N/A,#N/A,FALSE,"proyctrol"}</definedName>
    <definedName name="FROLB">[119]Estima_Dot_Inv!$K$17</definedName>
    <definedName name="frt" localSheetId="3" hidden="1">{#N/A,#N/A,FALSE,"Costos_Elem_Hid";#N/A,#N/A,FALSE,"Costos_Elem_Hid";#N/A,#N/A,FALSE,"Costos_Elem_Hid"}</definedName>
    <definedName name="frt" hidden="1">{#N/A,#N/A,FALSE,"Costos_Elem_Hid";#N/A,#N/A,FALSE,"Costos_Elem_Hid";#N/A,#N/A,FALSE,"Costos_Elem_Hid"}</definedName>
    <definedName name="FS" localSheetId="3" hidden="1">{#N/A,#N/A,FALSE,"DET-CAMB.";#N/A,#N/A,FALSE,"PRESUP.";#N/A,#N/A,FALSE,"RESUMEN";#N/A,#N/A,FALSE,"CT";#N/A,#N/A,FALSE,"PD";#N/A,#N/A,FALSE,"PR"}</definedName>
    <definedName name="FS" hidden="1">{#N/A,#N/A,FALSE,"DET-CAMB.";#N/A,#N/A,FALSE,"PRESUP.";#N/A,#N/A,FALSE,"RESUMEN";#N/A,#N/A,FALSE,"CT";#N/A,#N/A,FALSE,"PD";#N/A,#N/A,FALSE,"PR"}</definedName>
    <definedName name="FSAFA" localSheetId="3" hidden="1">{#N/A,#N/A,FALSE,"masez (10)";#N/A,#N/A,FALSE,"masez (7)";#N/A,#N/A,FALSE,"masez (6)";#N/A,#N/A,FALSE,"masez (5)";#N/A,#N/A,FALSE,"masez (4)";#N/A,#N/A,FALSE,"masez (3)";#N/A,#N/A,FALSE,"masez (2)";#N/A,#N/A,FALSE,"GME";#N/A,#N/A,FALSE,"masez"}</definedName>
    <definedName name="FSAFA" hidden="1">{#N/A,#N/A,FALSE,"masez (10)";#N/A,#N/A,FALSE,"masez (7)";#N/A,#N/A,FALSE,"masez (6)";#N/A,#N/A,FALSE,"masez (5)";#N/A,#N/A,FALSE,"masez (4)";#N/A,#N/A,FALSE,"masez (3)";#N/A,#N/A,FALSE,"masez (2)";#N/A,#N/A,FALSE,"GME";#N/A,#N/A,FALSE,"masez"}</definedName>
    <definedName name="FSD" localSheetId="3" hidden="1">{"DETALLE_1996",#N/A,FALSE,"flujo";"DETALLE_1997",#N/A,FALSE,"flujo";"GASTOS_INCURRIDOS_1996",#N/A,FALSE,"flujo";"GASTOS_PROGRAMADOS_PARA_1997",#N/A,FALSE,"flujo";#N/A,#N/A,FALSE,"comparat";#N/A,#N/A,FALSE,"costos";#N/A,#N/A,FALSE,"proyctrol"}</definedName>
    <definedName name="FSD" hidden="1">{"DETALLE_1996",#N/A,FALSE,"flujo";"DETALLE_1997",#N/A,FALSE,"flujo";"GASTOS_INCURRIDOS_1996",#N/A,FALSE,"flujo";"GASTOS_PROGRAMADOS_PARA_1997",#N/A,FALSE,"flujo";#N/A,#N/A,FALSE,"comparat";#N/A,#N/A,FALSE,"costos";#N/A,#N/A,FALSE,"proyctrol"}</definedName>
    <definedName name="fsdafasf"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fsdafasf"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FSDF" localSheetId="3" hidden="1">{"CI+GG(BASE)",#N/A,FALSE,"CI+GG(BASE)";"GG",#N/A,FALSE,"CI+GG(BASE)";"CI",#N/A,FALSE,"CI+GG(BASE)"}</definedName>
    <definedName name="FSDF" hidden="1">{"CI+GG(BASE)",#N/A,FALSE,"CI+GG(BASE)";"GG",#N/A,FALSE,"CI+GG(BASE)";"CI",#N/A,FALSE,"CI+GG(BASE)"}</definedName>
    <definedName name="fsdfsdfsdf" localSheetId="3" hidden="1">{#N/A,#N/A,FALSE,"masez (10)";#N/A,#N/A,FALSE,"masez (7)";#N/A,#N/A,FALSE,"masez (6)";#N/A,#N/A,FALSE,"masez (5)";#N/A,#N/A,FALSE,"masez (4)";#N/A,#N/A,FALSE,"masez (3)";#N/A,#N/A,FALSE,"masez (2)";#N/A,#N/A,FALSE,"GME";#N/A,#N/A,FALSE,"masez"}</definedName>
    <definedName name="fsdfsdfsdf" hidden="1">{#N/A,#N/A,FALSE,"masez (10)";#N/A,#N/A,FALSE,"masez (7)";#N/A,#N/A,FALSE,"masez (6)";#N/A,#N/A,FALSE,"masez (5)";#N/A,#N/A,FALSE,"masez (4)";#N/A,#N/A,FALSE,"masez (3)";#N/A,#N/A,FALSE,"masez (2)";#N/A,#N/A,FALSE,"GME";#N/A,#N/A,FALSE,"masez"}</definedName>
    <definedName name="FSEFSEF" localSheetId="3" hidden="1">{#N/A,#N/A,FALSE,"Total_OC015";#N/A,#N/A,FALSE,"ADMIN";#N/A,#N/A,FALSE,"PROCES";#N/A,#N/A,FALSE,"mecan";#N/A,#N/A,FALSE,"civil";#N/A,#N/A,FALSE,"CAÑER";#N/A,#N/A,FALSE,"ELEC";#N/A,#N/A,FALSE,"INSTR"}</definedName>
    <definedName name="FSEFSEF" hidden="1">{#N/A,#N/A,FALSE,"Total_OC015";#N/A,#N/A,FALSE,"ADMIN";#N/A,#N/A,FALSE,"PROCES";#N/A,#N/A,FALSE,"mecan";#N/A,#N/A,FALSE,"civil";#N/A,#N/A,FALSE,"CAÑER";#N/A,#N/A,FALSE,"ELEC";#N/A,#N/A,FALSE,"INSTR"}</definedName>
    <definedName name="FSF" localSheetId="3" hidden="1">{#N/A,#N/A,FALSE,"masez (10)";#N/A,#N/A,FALSE,"masez (7)";#N/A,#N/A,FALSE,"masez (6)";#N/A,#N/A,FALSE,"masez (5)";#N/A,#N/A,FALSE,"masez (4)";#N/A,#N/A,FALSE,"masez (3)";#N/A,#N/A,FALSE,"masez (2)";#N/A,#N/A,FALSE,"GME";#N/A,#N/A,FALSE,"masez"}</definedName>
    <definedName name="FSF" hidden="1">{#N/A,#N/A,FALSE,"masez (10)";#N/A,#N/A,FALSE,"masez (7)";#N/A,#N/A,FALSE,"masez (6)";#N/A,#N/A,FALSE,"masez (5)";#N/A,#N/A,FALSE,"masez (4)";#N/A,#N/A,FALSE,"masez (3)";#N/A,#N/A,FALSE,"masez (2)";#N/A,#N/A,FALSE,"GME";#N/A,#N/A,FALSE,"masez"}</definedName>
    <definedName name="fsfs" localSheetId="3" hidden="1">{#N/A,#N/A,FALSE,"masez (10)";#N/A,#N/A,FALSE,"masez (7)";#N/A,#N/A,FALSE,"masez (6)";#N/A,#N/A,FALSE,"masez (5)";#N/A,#N/A,FALSE,"masez (4)";#N/A,#N/A,FALSE,"masez (3)";#N/A,#N/A,FALSE,"masez (2)";#N/A,#N/A,FALSE,"GME";#N/A,#N/A,FALSE,"masez"}</definedName>
    <definedName name="fsfs" hidden="1">{#N/A,#N/A,FALSE,"masez (10)";#N/A,#N/A,FALSE,"masez (7)";#N/A,#N/A,FALSE,"masez (6)";#N/A,#N/A,FALSE,"masez (5)";#N/A,#N/A,FALSE,"masez (4)";#N/A,#N/A,FALSE,"masez (3)";#N/A,#N/A,FALSE,"masez (2)";#N/A,#N/A,FALSE,"GME";#N/A,#N/A,FALSE,"masez"}</definedName>
    <definedName name="fsfs_1" localSheetId="3" hidden="1">{#N/A,#N/A,FALSE,"masez (10)";#N/A,#N/A,FALSE,"masez (7)";#N/A,#N/A,FALSE,"masez (6)";#N/A,#N/A,FALSE,"masez (5)";#N/A,#N/A,FALSE,"masez (4)";#N/A,#N/A,FALSE,"masez (3)";#N/A,#N/A,FALSE,"masez (2)";#N/A,#N/A,FALSE,"GME";#N/A,#N/A,FALSE,"masez"}</definedName>
    <definedName name="fsfs_1" hidden="1">{#N/A,#N/A,FALSE,"masez (10)";#N/A,#N/A,FALSE,"masez (7)";#N/A,#N/A,FALSE,"masez (6)";#N/A,#N/A,FALSE,"masez (5)";#N/A,#N/A,FALSE,"masez (4)";#N/A,#N/A,FALSE,"masez (3)";#N/A,#N/A,FALSE,"masez (2)";#N/A,#N/A,FALSE,"GME";#N/A,#N/A,FALSE,"masez"}</definedName>
    <definedName name="FSM">#REF!</definedName>
    <definedName name="FT" localSheetId="3">#REF!</definedName>
    <definedName name="FT">#REF!</definedName>
    <definedName name="FTERADIO" localSheetId="3">#REF!</definedName>
    <definedName name="FTERADIO">#REF!</definedName>
    <definedName name="FTM" localSheetId="3">#REF!</definedName>
    <definedName name="FTM">#REF!</definedName>
    <definedName name="FTMina">[75]PARAMETROS!$D$12</definedName>
    <definedName name="FTPlanta">[75]PARAMETROS!$D$13</definedName>
    <definedName name="ftyir"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tyir"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TYJJY" localSheetId="3" hidden="1">{"MO(BASE)",#N/A,FALSE,"MO(BASE)";"MO(BASE)1",#N/A,FALSE,"MO(BASE)";"MO(BASE)2",#N/A,FALSE,"MO(BASE)"}</definedName>
    <definedName name="FTYJJY" hidden="1">{"MO(BASE)",#N/A,FALSE,"MO(BASE)";"MO(BASE)1",#N/A,FALSE,"MO(BASE)";"MO(BASE)2",#N/A,FALSE,"MO(BASE)"}</definedName>
    <definedName name="ftyuetyu" localSheetId="3" hidden="1">{#N/A,#N/A,FALSE,"ResDev"}</definedName>
    <definedName name="ftyuetyu" hidden="1">{#N/A,#N/A,FALSE,"ResDev"}</definedName>
    <definedName name="fuhgfd" localSheetId="3" hidden="1">{#N/A,#N/A,FALSE,"E-1";#N/A,#N/A,FALSE,"E-2";#N/A,#N/A,FALSE,"F-1";#N/A,#N/A,FALSE,"F-2";#N/A,#N/A,FALSE,"F-3";#N/A,#N/A,FALSE,"F-4";#N/A,#N/A,FALSE,"F-5";#N/A,#N/A,FALSE,"F-6";#N/A,#N/A,FALSE,"Matrix"}</definedName>
    <definedName name="fuhgfd" hidden="1">{#N/A,#N/A,FALSE,"E-1";#N/A,#N/A,FALSE,"E-2";#N/A,#N/A,FALSE,"F-1";#N/A,#N/A,FALSE,"F-2";#N/A,#N/A,FALSE,"F-3";#N/A,#N/A,FALSE,"F-4";#N/A,#N/A,FALSE,"F-5";#N/A,#N/A,FALSE,"F-6";#N/A,#N/A,FALSE,"Matrix"}</definedName>
    <definedName name="fund">#REF!</definedName>
    <definedName name="FUND_O" localSheetId="3">#REF!</definedName>
    <definedName name="FUND_O">#REF!</definedName>
    <definedName name="FUND_R">[41]UGAS_INF!$A$3:$R$61</definedName>
    <definedName name="fur" localSheetId="3" hidden="1">#REF!</definedName>
    <definedName name="fur" hidden="1">#REF!</definedName>
    <definedName name="fv" localSheetId="3" hidden="1">{#N/A,#N/A,FALSE,"TEC-01";#N/A,#N/A,FALSE,"TEC - 02";#N/A,#N/A,FALSE,"TEC - 03";#N/A,#N/A,FALSE,"TEC - 04";#N/A,#N/A,FALSE,"TEC-07";#N/A,#N/A,FALSE,"TEC-08";#N/A,#N/A,FALSE,"TEC - 09A";#N/A,#N/A,FALSE,"TEC - 09B";#N/A,#N/A,FALSE,"TEC - 09C";#N/A,#N/A,FALSE,"TEC - 10";#N/A,#N/A,FALSE,"TEC-11"}</definedName>
    <definedName name="fv" hidden="1">{#N/A,#N/A,FALSE,"TEC-01";#N/A,#N/A,FALSE,"TEC - 02";#N/A,#N/A,FALSE,"TEC - 03";#N/A,#N/A,FALSE,"TEC - 04";#N/A,#N/A,FALSE,"TEC-07";#N/A,#N/A,FALSE,"TEC-08";#N/A,#N/A,FALSE,"TEC - 09A";#N/A,#N/A,FALSE,"TEC - 09B";#N/A,#N/A,FALSE,"TEC - 09C";#N/A,#N/A,FALSE,"TEC - 10";#N/A,#N/A,FALSE,"TEC-11"}</definedName>
    <definedName name="FWFESDFSDF" localSheetId="3" hidden="1">{#N/A,#N/A,TRUE,"Est. de Fact.";#N/A,#N/A,TRUE,"Capitulo 19";#N/A,#N/A,TRUE,"Proyecto P855"}</definedName>
    <definedName name="FWFESDFSDF" hidden="1">{#N/A,#N/A,TRUE,"Est. de Fact.";#N/A,#N/A,TRUE,"Capitulo 19";#N/A,#N/A,TRUE,"Proyecto P855"}</definedName>
    <definedName name="FX">#REF!</definedName>
    <definedName name="FXC" localSheetId="3">#REF!</definedName>
    <definedName name="FXC">#REF!</definedName>
    <definedName name="FXCOSTO">[44]CMON!$D$45:$V$48</definedName>
    <definedName name="FY" localSheetId="3">#REF!</definedName>
    <definedName name="FY">#REF!</definedName>
    <definedName name="FYC" localSheetId="3">#REF!</definedName>
    <definedName name="FYC">#REF!</definedName>
    <definedName name="fykdtyktdky"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ykdtyktdky"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ZCOSTO">[44]CMON!$D$32:$V$35</definedName>
    <definedName name="FZZSF" localSheetId="3" hidden="1">{#N/A,#N/A,FALSE,"PEND INC";#N/A,#N/A,FALSE,"PEND MINM"}</definedName>
    <definedName name="FZZSF" hidden="1">{#N/A,#N/A,FALSE,"PEND INC";#N/A,#N/A,FALSE,"PEND MINM"}</definedName>
    <definedName name="g" localSheetId="3" hidden="1">{#N/A,#N/A,FALSE,"Graficos"}</definedName>
    <definedName name="g" hidden="1">{#N/A,#N/A,FALSE,"Graficos"}</definedName>
    <definedName name="g_1" localSheetId="3" hidden="1">{#N/A,#N/A,FALSE,"Graficos"}</definedName>
    <definedName name="g_1" hidden="1">{#N/A,#N/A,FALSE,"Graficos"}</definedName>
    <definedName name="gaby" localSheetId="3">YEAR([0]!Cost_Estimate_Date)</definedName>
    <definedName name="gaby">YEAR([0]!Cost_Estimate_Date)</definedName>
    <definedName name="GAM" localSheetId="3">#REF!</definedName>
    <definedName name="GAM">#REF!</definedName>
    <definedName name="GANTT" localSheetId="3">#REF!</definedName>
    <definedName name="GANTT">#REF!</definedName>
    <definedName name="Gantt_2" localSheetId="3" hidden="1">{#N/A,#N/A,FALSE,"Total_OC015";#N/A,#N/A,FALSE,"ADMIN";#N/A,#N/A,FALSE,"PROCES";#N/A,#N/A,FALSE,"mecan";#N/A,#N/A,FALSE,"civil";#N/A,#N/A,FALSE,"CAÑER";#N/A,#N/A,FALSE,"ELEC";#N/A,#N/A,FALSE,"INSTR"}</definedName>
    <definedName name="Gantt_2" hidden="1">{#N/A,#N/A,FALSE,"Total_OC015";#N/A,#N/A,FALSE,"ADMIN";#N/A,#N/A,FALSE,"PROCES";#N/A,#N/A,FALSE,"mecan";#N/A,#N/A,FALSE,"civil";#N/A,#N/A,FALSE,"CAÑER";#N/A,#N/A,FALSE,"ELEC";#N/A,#N/A,FALSE,"INSTR"}</definedName>
    <definedName name="GANTT01">[120]Gantt!$B$11:$Y$141</definedName>
    <definedName name="Gastón" localSheetId="3" hidden="1">{"CI+GG(BASE)",#N/A,FALSE,"CI+GG(BASE)";"GG",#N/A,FALSE,"CI+GG(BASE)";"CI",#N/A,FALSE,"CI+GG(BASE)"}</definedName>
    <definedName name="Gastón" hidden="1">{"CI+GG(BASE)",#N/A,FALSE,"CI+GG(BASE)";"GG",#N/A,FALSE,"CI+GG(BASE)";"CI",#N/A,FALSE,"CI+GG(BASE)"}</definedName>
    <definedName name="Gastóna" localSheetId="3" hidden="1">{"CI+GG(BASE)",#N/A,FALSE,"CI+GG(BASE)";"GG",#N/A,FALSE,"CI+GG(BASE)";"CI",#N/A,FALSE,"CI+GG(BASE)"}</definedName>
    <definedName name="Gastóna" hidden="1">{"CI+GG(BASE)",#N/A,FALSE,"CI+GG(BASE)";"GG",#N/A,FALSE,"CI+GG(BASE)";"CI",#N/A,FALSE,"CI+GG(BASE)"}</definedName>
    <definedName name="Gastónb" localSheetId="3" hidden="1">{"CI+GG(BASE)",#N/A,FALSE,"CI+GG(BASE)";"GG",#N/A,FALSE,"CI+GG(BASE)";"CI",#N/A,FALSE,"CI+GG(BASE)"}</definedName>
    <definedName name="Gastónb" hidden="1">{"CI+GG(BASE)",#N/A,FALSE,"CI+GG(BASE)";"GG",#N/A,FALSE,"CI+GG(BASE)";"CI",#N/A,FALSE,"CI+GG(BASE)"}</definedName>
    <definedName name="Gastónc" localSheetId="3" hidden="1">{"CI+GG(BASE)",#N/A,FALSE,"CI+GG(BASE)";"GG",#N/A,FALSE,"CI+GG(BASE)";"CI",#N/A,FALSE,"CI+GG(BASE)"}</definedName>
    <definedName name="Gastónc" hidden="1">{"CI+GG(BASE)",#N/A,FALSE,"CI+GG(BASE)";"GG",#N/A,FALSE,"CI+GG(BASE)";"CI",#N/A,FALSE,"CI+GG(BASE)"}</definedName>
    <definedName name="Gastónd" localSheetId="3" hidden="1">{"CI+GG(BASE)",#N/A,FALSE,"CI+GG(BASE)";"GG",#N/A,FALSE,"CI+GG(BASE)";"CI",#N/A,FALSE,"CI+GG(BASE)"}</definedName>
    <definedName name="Gastónd" hidden="1">{"CI+GG(BASE)",#N/A,FALSE,"CI+GG(BASE)";"GG",#N/A,FALSE,"CI+GG(BASE)";"CI",#N/A,FALSE,"CI+GG(BASE)"}</definedName>
    <definedName name="gastos">'[29]Costos 1999'!$T$4</definedName>
    <definedName name="GASTOS_INCURRIDOS1996">[120]flujo!#REF!</definedName>
    <definedName name="GASTOS_INCURRIDOS1997" localSheetId="3">#REF!</definedName>
    <definedName name="GASTOS_INCURRIDOS1997">#REF!</definedName>
    <definedName name="GASTOS_PROGRAMADOS1997" localSheetId="3">#REF!</definedName>
    <definedName name="GASTOS_PROGRAMADOS1997">#REF!</definedName>
    <definedName name="GASTOS_PROGRAMADOS1998" localSheetId="3">#REF!</definedName>
    <definedName name="GASTOS_PROGRAMADOS1998">#REF!</definedName>
    <definedName name="gato" localSheetId="3" hidden="1">{#N/A,#N/A,FALSE,"masez (10)";#N/A,#N/A,FALSE,"masez (7)";#N/A,#N/A,FALSE,"masez (6)";#N/A,#N/A,FALSE,"masez (5)";#N/A,#N/A,FALSE,"masez (4)";#N/A,#N/A,FALSE,"masez (3)";#N/A,#N/A,FALSE,"masez (2)";#N/A,#N/A,FALSE,"GME";#N/A,#N/A,FALSE,"masez"}</definedName>
    <definedName name="gato" hidden="1">{#N/A,#N/A,FALSE,"masez (10)";#N/A,#N/A,FALSE,"masez (7)";#N/A,#N/A,FALSE,"masez (6)";#N/A,#N/A,FALSE,"masez (5)";#N/A,#N/A,FALSE,"masez (4)";#N/A,#N/A,FALSE,"masez (3)";#N/A,#N/A,FALSE,"masez (2)";#N/A,#N/A,FALSE,"GME";#N/A,#N/A,FALSE,"masez"}</definedName>
    <definedName name="GBCFB" localSheetId="3" hidden="1">{"CI+GG(BASE)",#N/A,FALSE,"CI+GG(BASE)";"GG",#N/A,FALSE,"CI+GG(BASE)";"CI",#N/A,FALSE,"CI+GG(BASE)"}</definedName>
    <definedName name="GBCFB" hidden="1">{"CI+GG(BASE)",#N/A,FALSE,"CI+GG(BASE)";"GG",#N/A,FALSE,"CI+GG(BASE)";"CI",#N/A,FALSE,"CI+GG(BASE)"}</definedName>
    <definedName name="GBDSFH" localSheetId="3" hidden="1">{"CI+GG(BASE)",#N/A,FALSE,"CI+GG(BASE)";"GG",#N/A,FALSE,"CI+GG(BASE)";"CI",#N/A,FALSE,"CI+GG(BASE)"}</definedName>
    <definedName name="GBDSFH" hidden="1">{"CI+GG(BASE)",#N/A,FALSE,"CI+GG(BASE)";"GG",#N/A,FALSE,"CI+GG(BASE)";"CI",#N/A,FALSE,"CI+GG(BASE)"}</definedName>
    <definedName name="GDG" localSheetId="3" hidden="1">{#N/A,#N/A,FALSE,"masez (10)";#N/A,#N/A,FALSE,"masez (7)";#N/A,#N/A,FALSE,"masez (6)";#N/A,#N/A,FALSE,"masez (5)";#N/A,#N/A,FALSE,"masez (4)";#N/A,#N/A,FALSE,"masez (3)";#N/A,#N/A,FALSE,"masez (2)";#N/A,#N/A,FALSE,"GME";#N/A,#N/A,FALSE,"masez"}</definedName>
    <definedName name="GDG" hidden="1">{#N/A,#N/A,FALSE,"masez (10)";#N/A,#N/A,FALSE,"masez (7)";#N/A,#N/A,FALSE,"masez (6)";#N/A,#N/A,FALSE,"masez (5)";#N/A,#N/A,FALSE,"masez (4)";#N/A,#N/A,FALSE,"masez (3)";#N/A,#N/A,FALSE,"masez (2)";#N/A,#N/A,FALSE,"GME";#N/A,#N/A,FALSE,"masez"}</definedName>
    <definedName name="GDGDGD" localSheetId="3" hidden="1">{#N/A,#N/A,FALSE,"masez (10)";#N/A,#N/A,FALSE,"masez (7)";#N/A,#N/A,FALSE,"masez (6)";#N/A,#N/A,FALSE,"masez (5)";#N/A,#N/A,FALSE,"masez (4)";#N/A,#N/A,FALSE,"masez (3)";#N/A,#N/A,FALSE,"masez (2)";#N/A,#N/A,FALSE,"GME";#N/A,#N/A,FALSE,"masez"}</definedName>
    <definedName name="GDGDGD" hidden="1">{#N/A,#N/A,FALSE,"masez (10)";#N/A,#N/A,FALSE,"masez (7)";#N/A,#N/A,FALSE,"masez (6)";#N/A,#N/A,FALSE,"masez (5)";#N/A,#N/A,FALSE,"masez (4)";#N/A,#N/A,FALSE,"masez (3)";#N/A,#N/A,FALSE,"masez (2)";#N/A,#N/A,FALSE,"GME";#N/A,#N/A,FALSE,"masez"}</definedName>
    <definedName name="GDHA">#REF!</definedName>
    <definedName name="gdhktdgh"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dhktdg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EGE">#REF!</definedName>
    <definedName name="GEGE_R">[41]UGAS_INF!$A$358:$R$381</definedName>
    <definedName name="GENEMERG" localSheetId="3">#REF!</definedName>
    <definedName name="GENEMERG">#REF!</definedName>
    <definedName name="GENERAL" localSheetId="3">#REF!</definedName>
    <definedName name="GENERAL">#REF!</definedName>
    <definedName name="General___Administrative" localSheetId="3">'[26]Cash Flows'!#REF!</definedName>
    <definedName name="General___Administrative">'[26]Cash Flows'!#REF!</definedName>
    <definedName name="gente" localSheetId="3" hidden="1">{"FlujoGastos",#N/A,FALSE,"Base";"FlujoGastos",#N/A,FALSE,"Buzón Tren";"FlujoGastos",#N/A,FALSE,"Buzón Camión";"FlujoGastos",#N/A,FALSE,"LHD Camión";"FlujoGastos",#N/A,FALSE,"Cámara Camión"}</definedName>
    <definedName name="gente" hidden="1">{"FlujoGastos",#N/A,FALSE,"Base";"FlujoGastos",#N/A,FALSE,"Buzón Tren";"FlujoGastos",#N/A,FALSE,"Buzón Camión";"FlujoGastos",#N/A,FALSE,"LHD Camión";"FlujoGastos",#N/A,FALSE,"Cámara Camión"}</definedName>
    <definedName name="gentio"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nti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o" localSheetId="3" hidden="1">{"Sin detalle",#N/A,FALSE,"Flujo (redondeado)";"Detallado",#N/A,FALSE,"Flujo (redondeado)"}</definedName>
    <definedName name="geo" hidden="1">{"Sin detalle",#N/A,FALSE,"Flujo (redondeado)";"Detallado",#N/A,FALSE,"Flujo (redondeado)"}</definedName>
    <definedName name="geogrilla" localSheetId="3" hidden="1">{"Sin detalle",#N/A,FALSE,"Flujo (redondeado)";"Detallado",#N/A,FALSE,"Flujo (redondeado)"}</definedName>
    <definedName name="geogrilla" hidden="1">{"Sin detalle",#N/A,FALSE,"Flujo (redondeado)";"Detallado",#N/A,FALSE,"Flujo (redondeado)"}</definedName>
    <definedName name="ger">[90]Hoja3!$F$7:$F$15</definedName>
    <definedName name="GERENCIAL" localSheetId="3">#REF!</definedName>
    <definedName name="GERENCIAL">#REF!</definedName>
    <definedName name="gerente" localSheetId="3" hidden="1">{"desarrollo",#N/A,FALSE,"Cámara Camión";"resumen",#N/A,FALSE,"Cámara Camión";"eqprod",#N/A,FALSE,"Cámara Camión"}</definedName>
    <definedName name="gerente" hidden="1">{"desarrollo",#N/A,FALSE,"Cámara Camión";"resumen",#N/A,FALSE,"Cámara Camión";"eqprod",#N/A,FALSE,"Cámara Camión"}</definedName>
    <definedName name="Germán_Caceres">#REF!</definedName>
    <definedName name="GESTION" localSheetId="3">#REF!</definedName>
    <definedName name="GESTION">#REF!</definedName>
    <definedName name="GFGFGGG"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GFGFGGG" hidden="1">{"Control_Consolidado",#N/A,FALSE,"Cons.";"Control_Tunel",#N/A,FALSE,"Cons.";"Control_Melip",#N/A,FALSE,"Cons.";"Control_Gualleco",#N/A,FALSE,"Cons.";"Control_Sara L",#N/A,FALSE,"Cons.";"Control_Quellon",#N/A,FALSE,"Cons.";"Control_Biolix",#N/A,FALSE,"Cons.";"Control_Oficina",#N/A,FALSE,"Cons.";"Control_Consorcio",#N/A,FALSE,"Cons."}</definedName>
    <definedName name="GFGFGGG_1"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GFGFGGG_1" hidden="1">{"Control_Consolidado",#N/A,FALSE,"Cons.";"Control_Tunel",#N/A,FALSE,"Cons.";"Control_Melip",#N/A,FALSE,"Cons.";"Control_Gualleco",#N/A,FALSE,"Cons.";"Control_Sara L",#N/A,FALSE,"Cons.";"Control_Quellon",#N/A,FALSE,"Cons.";"Control_Biolix",#N/A,FALSE,"Cons.";"Control_Oficina",#N/A,FALSE,"Cons.";"Control_Consorcio",#N/A,FALSE,"Cons."}</definedName>
    <definedName name="GFHFDGH" localSheetId="3" hidden="1">{#N/A,#N/A,FALSE,"masez (10)";#N/A,#N/A,FALSE,"masez (7)";#N/A,#N/A,FALSE,"masez (6)";#N/A,#N/A,FALSE,"masez (5)";#N/A,#N/A,FALSE,"masez (4)";#N/A,#N/A,FALSE,"masez (3)";#N/A,#N/A,FALSE,"masez (2)";#N/A,#N/A,FALSE,"GME";#N/A,#N/A,FALSE,"masez"}</definedName>
    <definedName name="GFHFDGH" hidden="1">{#N/A,#N/A,FALSE,"masez (10)";#N/A,#N/A,FALSE,"masez (7)";#N/A,#N/A,FALSE,"masez (6)";#N/A,#N/A,FALSE,"masez (5)";#N/A,#N/A,FALSE,"masez (4)";#N/A,#N/A,FALSE,"masez (3)";#N/A,#N/A,FALSE,"masez (2)";#N/A,#N/A,FALSE,"GME";#N/A,#N/A,FALSE,"masez"}</definedName>
    <definedName name="GFXBHGH" localSheetId="3" hidden="1">{"CI+GG(BASE)",#N/A,FALSE,"CI+GG(BASE)";"GG",#N/A,FALSE,"CI+GG(BASE)";"CI",#N/A,FALSE,"CI+GG(BASE)"}</definedName>
    <definedName name="GFXBHGH" hidden="1">{"CI+GG(BASE)",#N/A,FALSE,"CI+GG(BASE)";"GG",#N/A,FALSE,"CI+GG(BASE)";"CI",#N/A,FALSE,"CI+GG(BASE)"}</definedName>
    <definedName name="gg" localSheetId="3" hidden="1">{"Graf_Carga Trab",#N/A,FALSE,"Grafi_Carga Trab";"Graf_Venta Flujo",#N/A,FALSE,"Grafi_Carga Trab"}</definedName>
    <definedName name="gg" hidden="1">{"Graf_Carga Trab",#N/A,FALSE,"Grafi_Carga Trab";"Graf_Venta Flujo",#N/A,FALSE,"Grafi_Carga Trab"}</definedName>
    <definedName name="GG_CI">'[54]GG&amp;CI'!$C$22:$M$192</definedName>
    <definedName name="ggg" localSheetId="3" hidden="1">{"DETALLE_1996",#N/A,FALSE,"flujo";"DETALLE_1997",#N/A,FALSE,"flujo";"GASTOS_INCURRIDOS_1996",#N/A,FALSE,"flujo";"GASTOS_PROGRAMADOS_PARA_1997",#N/A,FALSE,"flujo";#N/A,#N/A,FALSE,"comparat";#N/A,#N/A,FALSE,"costos";#N/A,#N/A,FALSE,"proyctrol"}</definedName>
    <definedName name="ggg" hidden="1">{"DETALLE_1996",#N/A,FALSE,"flujo";"DETALLE_1997",#N/A,FALSE,"flujo";"GASTOS_INCURRIDOS_1996",#N/A,FALSE,"flujo";"GASTOS_PROGRAMADOS_PARA_1997",#N/A,FALSE,"flujo";#N/A,#N/A,FALSE,"comparat";#N/A,#N/A,FALSE,"costos";#N/A,#N/A,FALSE,"proyctrol"}</definedName>
    <definedName name="gggg" localSheetId="3" hidden="1">{#N/A,#N/A,TRUE,"Est. de Fact.";#N/A,#N/A,TRUE,"Capitulo 19";#N/A,#N/A,TRUE,"Proyecto P855"}</definedName>
    <definedName name="gggg" hidden="1">{#N/A,#N/A,TRUE,"Est. de Fact.";#N/A,#N/A,TRUE,"Capitulo 19";#N/A,#N/A,TRUE,"Proyecto P855"}</definedName>
    <definedName name="gggggg" localSheetId="3" hidden="1">{"NORMAL",#N/A,FALSE,"02"}</definedName>
    <definedName name="gggggg" hidden="1">{"NORMAL",#N/A,FALSE,"02"}</definedName>
    <definedName name="gggggt"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ggggt"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ggghgggggggh"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gggghgggggggh"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gh" localSheetId="3" hidden="1">{"CI+GG(BASE)",#N/A,FALSE,"CI+GG(BASE)";"GG",#N/A,FALSE,"CI+GG(BASE)";"CI",#N/A,FALSE,"CI+GG(BASE)"}</definedName>
    <definedName name="gh" hidden="1">{"CI+GG(BASE)",#N/A,FALSE,"CI+GG(BASE)";"GG",#N/A,FALSE,"CI+GG(BASE)";"CI",#N/A,FALSE,"CI+GG(BASE)"}</definedName>
    <definedName name="GHFGH" localSheetId="3" hidden="1">{#N/A,#N/A,FALSE,"TEC-01";#N/A,#N/A,FALSE,"TEC - 02";#N/A,#N/A,FALSE,"TEC - 03";#N/A,#N/A,FALSE,"TEC - 04";#N/A,#N/A,FALSE,"TEC-07";#N/A,#N/A,FALSE,"TEC-08";#N/A,#N/A,FALSE,"TEC - 09A";#N/A,#N/A,FALSE,"TEC - 09B";#N/A,#N/A,FALSE,"TEC - 09C";#N/A,#N/A,FALSE,"TEC - 10";#N/A,#N/A,FALSE,"TEC-11"}</definedName>
    <definedName name="GHFGH" hidden="1">{#N/A,#N/A,FALSE,"TEC-01";#N/A,#N/A,FALSE,"TEC - 02";#N/A,#N/A,FALSE,"TEC - 03";#N/A,#N/A,FALSE,"TEC - 04";#N/A,#N/A,FALSE,"TEC-07";#N/A,#N/A,FALSE,"TEC-08";#N/A,#N/A,FALSE,"TEC - 09A";#N/A,#N/A,FALSE,"TEC - 09B";#N/A,#N/A,FALSE,"TEC - 09C";#N/A,#N/A,FALSE,"TEC - 10";#N/A,#N/A,FALSE,"TEC-11"}</definedName>
    <definedName name="ghgijuu" localSheetId="3" hidden="1">{#N/A,#N/A,FALSE,"COVER";#N/A,#N/A,FALSE,"RECAP";#N/A,#N/A,FALSE,"SANTA BARBARA NONMANUAL";#N/A,#N/A,FALSE,"CEQUIP";#N/A,#N/A,FALSE,"WRATE";#N/A,#N/A,FALSE,"INDIRECT";#N/A,#N/A,FALSE,"TRAIN";#N/A,#N/A,FALSE,"MANLOADED SCHEDULE"}</definedName>
    <definedName name="ghgijuu" hidden="1">{#N/A,#N/A,FALSE,"COVER";#N/A,#N/A,FALSE,"RECAP";#N/A,#N/A,FALSE,"SANTA BARBARA NONMANUAL";#N/A,#N/A,FALSE,"CEQUIP";#N/A,#N/A,FALSE,"WRATE";#N/A,#N/A,FALSE,"INDIRECT";#N/A,#N/A,FALSE,"TRAIN";#N/A,#N/A,FALSE,"MANLOADED SCHEDULE"}</definedName>
    <definedName name="ghgijuu_1" localSheetId="3" hidden="1">{#N/A,#N/A,FALSE,"COVER";#N/A,#N/A,FALSE,"RECAP";#N/A,#N/A,FALSE,"SANTA BARBARA NONMANUAL";#N/A,#N/A,FALSE,"CEQUIP";#N/A,#N/A,FALSE,"WRATE";#N/A,#N/A,FALSE,"INDIRECT";#N/A,#N/A,FALSE,"TRAIN";#N/A,#N/A,FALSE,"MANLOADED SCHEDULE"}</definedName>
    <definedName name="ghgijuu_1" hidden="1">{#N/A,#N/A,FALSE,"COVER";#N/A,#N/A,FALSE,"RECAP";#N/A,#N/A,FALSE,"SANTA BARBARA NONMANUAL";#N/A,#N/A,FALSE,"CEQUIP";#N/A,#N/A,FALSE,"WRATE";#N/A,#N/A,FALSE,"INDIRECT";#N/A,#N/A,FALSE,"TRAIN";#N/A,#N/A,FALSE,"MANLOADED SCHEDULE"}</definedName>
    <definedName name="ghj"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GFJ" localSheetId="3" hidden="1">{"CI+GG(BASE)",#N/A,FALSE,"CI+GG(BASE)";"GG",#N/A,FALSE,"CI+GG(BASE)";"CI",#N/A,FALSE,"CI+GG(BASE)"}</definedName>
    <definedName name="GHJGFJ" hidden="1">{"CI+GG(BASE)",#N/A,FALSE,"CI+GG(BASE)";"GG",#N/A,FALSE,"CI+GG(BASE)";"CI",#N/A,FALSE,"CI+GG(BASE)"}</definedName>
    <definedName name="ghjk" localSheetId="3" hidden="1">{#N/A,#N/A,FALSE,"Costos_Elem_Hid";#N/A,#N/A,FALSE,"Costos_Elem_Hid";#N/A,#N/A,FALSE,"Costos_Elem_Hid"}</definedName>
    <definedName name="ghjk" hidden="1">{#N/A,#N/A,FALSE,"Costos_Elem_Hid";#N/A,#N/A,FALSE,"Costos_Elem_Hid";#N/A,#N/A,FALSE,"Costos_Elem_Hid"}</definedName>
    <definedName name="ghjtdyj"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tdy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HJK"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KHJK"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KIUHKG" localSheetId="3" hidden="1">{"CI+GG(BASE)",#N/A,FALSE,"CI+GG(BASE)";"GG",#N/A,FALSE,"CI+GG(BASE)";"CI",#N/A,FALSE,"CI+GG(BASE)"}</definedName>
    <definedName name="GHKIUHKG" hidden="1">{"CI+GG(BASE)",#N/A,FALSE,"CI+GG(BASE)";"GG",#N/A,FALSE,"CI+GG(BASE)";"CI",#N/A,FALSE,"CI+GG(BASE)"}</definedName>
    <definedName name="ghkjtuk"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jtu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JGH"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MJG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mtdykm"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tdyk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tdym"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hmtdym"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HTRHFTG" localSheetId="3" hidden="1">{"CI+GG(BASE)",#N/A,FALSE,"CI+GG(BASE)";"GG",#N/A,FALSE,"CI+GG(BASE)";"CI",#N/A,FALSE,"CI+GG(BASE)"}</definedName>
    <definedName name="GHTRHFTG" hidden="1">{"CI+GG(BASE)",#N/A,FALSE,"CI+GG(BASE)";"GG",#N/A,FALSE,"CI+GG(BASE)";"CI",#N/A,FALSE,"CI+GG(BASE)"}</definedName>
    <definedName name="giggjjkk" localSheetId="3" hidden="1">{"CI+GG(BASE)",#N/A,FALSE,"CI+GG(BASE)";"GG",#N/A,FALSE,"CI+GG(BASE)";"CI",#N/A,FALSE,"CI+GG(BASE)"}</definedName>
    <definedName name="giggjjkk" hidden="1">{"CI+GG(BASE)",#N/A,FALSE,"CI+GG(BASE)";"GG",#N/A,FALSE,"CI+GG(BASE)";"CI",#N/A,FALSE,"CI+GG(BASE)"}</definedName>
    <definedName name="giggjjkk_1" localSheetId="3" hidden="1">{"CI+GG(BASE)",#N/A,FALSE,"CI+GG(BASE)";"GG",#N/A,FALSE,"CI+GG(BASE)";"CI",#N/A,FALSE,"CI+GG(BASE)"}</definedName>
    <definedName name="giggjjkk_1" hidden="1">{"CI+GG(BASE)",#N/A,FALSE,"CI+GG(BASE)";"GG",#N/A,FALSE,"CI+GG(BASE)";"CI",#N/A,FALSE,"CI+GG(BASE)"}</definedName>
    <definedName name="giggjjkk_2" localSheetId="3" hidden="1">{"CI+GG(BASE)",#N/A,FALSE,"CI+GG(BASE)";"GG",#N/A,FALSE,"CI+GG(BASE)";"CI",#N/A,FALSE,"CI+GG(BASE)"}</definedName>
    <definedName name="giggjjkk_2" hidden="1">{"CI+GG(BASE)",#N/A,FALSE,"CI+GG(BASE)";"GG",#N/A,FALSE,"CI+GG(BASE)";"CI",#N/A,FALSE,"CI+GG(BASE)"}</definedName>
    <definedName name="giggjjkk_3" localSheetId="3" hidden="1">{"CI+GG(BASE)",#N/A,FALSE,"CI+GG(BASE)";"GG",#N/A,FALSE,"CI+GG(BASE)";"CI",#N/A,FALSE,"CI+GG(BASE)"}</definedName>
    <definedName name="giggjjkk_3" hidden="1">{"CI+GG(BASE)",#N/A,FALSE,"CI+GG(BASE)";"GG",#N/A,FALSE,"CI+GG(BASE)";"CI",#N/A,FALSE,"CI+GG(BASE)"}</definedName>
    <definedName name="giggjjkk_4" localSheetId="3" hidden="1">{"CI+GG(BASE)",#N/A,FALSE,"CI+GG(BASE)";"GG",#N/A,FALSE,"CI+GG(BASE)";"CI",#N/A,FALSE,"CI+GG(BASE)"}</definedName>
    <definedName name="giggjjkk_4" hidden="1">{"CI+GG(BASE)",#N/A,FALSE,"CI+GG(BASE)";"GG",#N/A,FALSE,"CI+GG(BASE)";"CI",#N/A,FALSE,"CI+GG(BASE)"}</definedName>
    <definedName name="giggjjkk_5" localSheetId="3" hidden="1">{"CI+GG(BASE)",#N/A,FALSE,"CI+GG(BASE)";"GG",#N/A,FALSE,"CI+GG(BASE)";"CI",#N/A,FALSE,"CI+GG(BASE)"}</definedName>
    <definedName name="giggjjkk_5" hidden="1">{"CI+GG(BASE)",#N/A,FALSE,"CI+GG(BASE)";"GG",#N/A,FALSE,"CI+GG(BASE)";"CI",#N/A,FALSE,"CI+GG(BASE)"}</definedName>
    <definedName name="gigi" localSheetId="3" hidden="1">{#N/A,#N/A,FALSE,"summary";#N/A,#N/A,FALSE,"SumGraph"}</definedName>
    <definedName name="gigi" hidden="1">{#N/A,#N/A,FALSE,"summary";#N/A,#N/A,FALSE,"SumGraph"}</definedName>
    <definedName name="gigi_1" localSheetId="3" hidden="1">{#N/A,#N/A,FALSE,"summary";#N/A,#N/A,FALSE,"SumGraph"}</definedName>
    <definedName name="gigi_1" hidden="1">{#N/A,#N/A,FALSE,"summary";#N/A,#N/A,FALSE,"SumGraph"}</definedName>
    <definedName name="GII" localSheetId="3" hidden="1">{"CI+GG(BASE)",#N/A,FALSE,"CI+GG(BASE)";"GG",#N/A,FALSE,"CI+GG(BASE)";"CI",#N/A,FALSE,"CI+GG(BASE)"}</definedName>
    <definedName name="GII" hidden="1">{"CI+GG(BASE)",#N/A,FALSE,"CI+GG(BASE)";"GG",#N/A,FALSE,"CI+GG(BASE)";"CI",#N/A,FALSE,"CI+GG(BASE)"}</definedName>
    <definedName name="GII_1" localSheetId="3" hidden="1">{"CI+GG(BASE)",#N/A,FALSE,"CI+GG(BASE)";"GG",#N/A,FALSE,"CI+GG(BASE)";"CI",#N/A,FALSE,"CI+GG(BASE)"}</definedName>
    <definedName name="GII_1" hidden="1">{"CI+GG(BASE)",#N/A,FALSE,"CI+GG(BASE)";"GG",#N/A,FALSE,"CI+GG(BASE)";"CI",#N/A,FALSE,"CI+GG(BASE)"}</definedName>
    <definedName name="GII_2" localSheetId="3" hidden="1">{"CI+GG(BASE)",#N/A,FALSE,"CI+GG(BASE)";"GG",#N/A,FALSE,"CI+GG(BASE)";"CI",#N/A,FALSE,"CI+GG(BASE)"}</definedName>
    <definedName name="GII_2" hidden="1">{"CI+GG(BASE)",#N/A,FALSE,"CI+GG(BASE)";"GG",#N/A,FALSE,"CI+GG(BASE)";"CI",#N/A,FALSE,"CI+GG(BASE)"}</definedName>
    <definedName name="GII_3" localSheetId="3" hidden="1">{"CI+GG(BASE)",#N/A,FALSE,"CI+GG(BASE)";"GG",#N/A,FALSE,"CI+GG(BASE)";"CI",#N/A,FALSE,"CI+GG(BASE)"}</definedName>
    <definedName name="GII_3" hidden="1">{"CI+GG(BASE)",#N/A,FALSE,"CI+GG(BASE)";"GG",#N/A,FALSE,"CI+GG(BASE)";"CI",#N/A,FALSE,"CI+GG(BASE)"}</definedName>
    <definedName name="GII_4" localSheetId="3" hidden="1">{"CI+GG(BASE)",#N/A,FALSE,"CI+GG(BASE)";"GG",#N/A,FALSE,"CI+GG(BASE)";"CI",#N/A,FALSE,"CI+GG(BASE)"}</definedName>
    <definedName name="GII_4" hidden="1">{"CI+GG(BASE)",#N/A,FALSE,"CI+GG(BASE)";"GG",#N/A,FALSE,"CI+GG(BASE)";"CI",#N/A,FALSE,"CI+GG(BASE)"}</definedName>
    <definedName name="GII_5" localSheetId="3" hidden="1">{"CI+GG(BASE)",#N/A,FALSE,"CI+GG(BASE)";"GG",#N/A,FALSE,"CI+GG(BASE)";"CI",#N/A,FALSE,"CI+GG(BASE)"}</definedName>
    <definedName name="GII_5" hidden="1">{"CI+GG(BASE)",#N/A,FALSE,"CI+GG(BASE)";"GG",#N/A,FALSE,"CI+GG(BASE)";"CI",#N/A,FALSE,"CI+GG(BASE)"}</definedName>
    <definedName name="giii" localSheetId="3" hidden="1">{"CI+GG(BASE)",#N/A,FALSE,"CI+GG(BASE)";"GG",#N/A,FALSE,"CI+GG(BASE)";"CI",#N/A,FALSE,"CI+GG(BASE)"}</definedName>
    <definedName name="giii" hidden="1">{"CI+GG(BASE)",#N/A,FALSE,"CI+GG(BASE)";"GG",#N/A,FALSE,"CI+GG(BASE)";"CI",#N/A,FALSE,"CI+GG(BASE)"}</definedName>
    <definedName name="giii_1" localSheetId="3" hidden="1">{"CI+GG(BASE)",#N/A,FALSE,"CI+GG(BASE)";"GG",#N/A,FALSE,"CI+GG(BASE)";"CI",#N/A,FALSE,"CI+GG(BASE)"}</definedName>
    <definedName name="giii_1" hidden="1">{"CI+GG(BASE)",#N/A,FALSE,"CI+GG(BASE)";"GG",#N/A,FALSE,"CI+GG(BASE)";"CI",#N/A,FALSE,"CI+GG(BASE)"}</definedName>
    <definedName name="giii_2" localSheetId="3" hidden="1">{"CI+GG(BASE)",#N/A,FALSE,"CI+GG(BASE)";"GG",#N/A,FALSE,"CI+GG(BASE)";"CI",#N/A,FALSE,"CI+GG(BASE)"}</definedName>
    <definedName name="giii_2" hidden="1">{"CI+GG(BASE)",#N/A,FALSE,"CI+GG(BASE)";"GG",#N/A,FALSE,"CI+GG(BASE)";"CI",#N/A,FALSE,"CI+GG(BASE)"}</definedName>
    <definedName name="giii_3" localSheetId="3" hidden="1">{"CI+GG(BASE)",#N/A,FALSE,"CI+GG(BASE)";"GG",#N/A,FALSE,"CI+GG(BASE)";"CI",#N/A,FALSE,"CI+GG(BASE)"}</definedName>
    <definedName name="giii_3" hidden="1">{"CI+GG(BASE)",#N/A,FALSE,"CI+GG(BASE)";"GG",#N/A,FALSE,"CI+GG(BASE)";"CI",#N/A,FALSE,"CI+GG(BASE)"}</definedName>
    <definedName name="giii_4" localSheetId="3" hidden="1">{"CI+GG(BASE)",#N/A,FALSE,"CI+GG(BASE)";"GG",#N/A,FALSE,"CI+GG(BASE)";"CI",#N/A,FALSE,"CI+GG(BASE)"}</definedName>
    <definedName name="giii_4" hidden="1">{"CI+GG(BASE)",#N/A,FALSE,"CI+GG(BASE)";"GG",#N/A,FALSE,"CI+GG(BASE)";"CI",#N/A,FALSE,"CI+GG(BASE)"}</definedName>
    <definedName name="giii_5" localSheetId="3" hidden="1">{"CI+GG(BASE)",#N/A,FALSE,"CI+GG(BASE)";"GG",#N/A,FALSE,"CI+GG(BASE)";"CI",#N/A,FALSE,"CI+GG(BASE)"}</definedName>
    <definedName name="giii_5" hidden="1">{"CI+GG(BASE)",#N/A,FALSE,"CI+GG(BASE)";"GG",#N/A,FALSE,"CI+GG(BASE)";"CI",#N/A,FALSE,"CI+GG(BASE)"}</definedName>
    <definedName name="gjk.gjk."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jk.gj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JLHÑÑGHK" localSheetId="3" hidden="1">{#N/A,#N/A,FALSE,"masez (10)";#N/A,#N/A,FALSE,"masez (7)";#N/A,#N/A,FALSE,"masez (6)";#N/A,#N/A,FALSE,"masez (5)";#N/A,#N/A,FALSE,"masez (4)";#N/A,#N/A,FALSE,"masez (3)";#N/A,#N/A,FALSE,"masez (2)";#N/A,#N/A,FALSE,"GME";#N/A,#N/A,FALSE,"masez"}</definedName>
    <definedName name="GJLHÑÑGHK" hidden="1">{#N/A,#N/A,FALSE,"masez (10)";#N/A,#N/A,FALSE,"masez (7)";#N/A,#N/A,FALSE,"masez (6)";#N/A,#N/A,FALSE,"masez (5)";#N/A,#N/A,FALSE,"masez (4)";#N/A,#N/A,FALSE,"masez (3)";#N/A,#N/A,FALSE,"masez (2)";#N/A,#N/A,FALSE,"GME";#N/A,#N/A,FALSE,"masez"}</definedName>
    <definedName name="GJLHÑÑGHK_1" localSheetId="3" hidden="1">{#N/A,#N/A,FALSE,"masez (10)";#N/A,#N/A,FALSE,"masez (7)";#N/A,#N/A,FALSE,"masez (6)";#N/A,#N/A,FALSE,"masez (5)";#N/A,#N/A,FALSE,"masez (4)";#N/A,#N/A,FALSE,"masez (3)";#N/A,#N/A,FALSE,"masez (2)";#N/A,#N/A,FALSE,"GME";#N/A,#N/A,FALSE,"masez"}</definedName>
    <definedName name="GJLHÑÑGHK_1" hidden="1">{#N/A,#N/A,FALSE,"masez (10)";#N/A,#N/A,FALSE,"masez (7)";#N/A,#N/A,FALSE,"masez (6)";#N/A,#N/A,FALSE,"masez (5)";#N/A,#N/A,FALSE,"masez (4)";#N/A,#N/A,FALSE,"masez (3)";#N/A,#N/A,FALSE,"masez (2)";#N/A,#N/A,FALSE,"GME";#N/A,#N/A,FALSE,"masez"}</definedName>
    <definedName name="GKGYUKU" localSheetId="3" hidden="1">{#N/A,#N/A,FALSE,"TEC-01";#N/A,#N/A,FALSE,"TEC - 02";#N/A,#N/A,FALSE,"TEC - 03";#N/A,#N/A,FALSE,"TEC - 04";#N/A,#N/A,FALSE,"TEC-07";#N/A,#N/A,FALSE,"TEC-08";#N/A,#N/A,FALSE,"TEC - 09A";#N/A,#N/A,FALSE,"TEC - 09B";#N/A,#N/A,FALSE,"TEC - 09C";#N/A,#N/A,FALSE,"TEC - 10";#N/A,#N/A,FALSE,"TEC-11"}</definedName>
    <definedName name="GKGYUKU" hidden="1">{#N/A,#N/A,FALSE,"TEC-01";#N/A,#N/A,FALSE,"TEC - 02";#N/A,#N/A,FALSE,"TEC - 03";#N/A,#N/A,FALSE,"TEC - 04";#N/A,#N/A,FALSE,"TEC-07";#N/A,#N/A,FALSE,"TEC-08";#N/A,#N/A,FALSE,"TEC - 09A";#N/A,#N/A,FALSE,"TEC - 09B";#N/A,#N/A,FALSE,"TEC - 09C";#N/A,#N/A,FALSE,"TEC - 10";#N/A,#N/A,FALSE,"TEC-11"}</definedName>
    <definedName name="gkh.kj."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kh.k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KJHKK" localSheetId="3" hidden="1">{"CI+GG(BASE)",#N/A,FALSE,"CI+GG(BASE)";"GG",#N/A,FALSE,"CI+GG(BASE)";"CI",#N/A,FALSE,"CI+GG(BASE)"}</definedName>
    <definedName name="GKJHKK" hidden="1">{"CI+GG(BASE)",#N/A,FALSE,"CI+GG(BASE)";"GG",#N/A,FALSE,"CI+GG(BASE)";"CI",#N/A,FALSE,"CI+GG(BASE)"}</definedName>
    <definedName name="gktdu"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ktd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LOBO1">#REF!</definedName>
    <definedName name="GLOBO2" localSheetId="3">#REF!</definedName>
    <definedName name="GLOBO2">#REF!</definedName>
    <definedName name="gmd" localSheetId="3" hidden="1">{#N/A,#N/A,FALSE,"Matrix";#N/A,#N/A,FALSE,"Executive";#N/A,#N/A,FALSE,"Summary"}</definedName>
    <definedName name="gmd" hidden="1">{#N/A,#N/A,FALSE,"Matrix";#N/A,#N/A,FALSE,"Executive";#N/A,#N/A,FALSE,"Summary"}</definedName>
    <definedName name="gmd_1" localSheetId="3" hidden="1">{#N/A,#N/A,FALSE,"Matrix";#N/A,#N/A,FALSE,"Executive";#N/A,#N/A,FALSE,"Summary"}</definedName>
    <definedName name="gmd_1" hidden="1">{#N/A,#N/A,FALSE,"Matrix";#N/A,#N/A,FALSE,"Executive";#N/A,#N/A,FALSE,"Summary"}</definedName>
    <definedName name="gmfmfg"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mfmfg"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mhtdsykdut"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mhtdsykdut"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onzalo_Ochoa">#REF!</definedName>
    <definedName name="GRA." localSheetId="3" hidden="1">{"CI+GG(BASE)",#N/A,FALSE,"CI+GG(BASE)";"GG",#N/A,FALSE,"CI+GG(BASE)";"CI",#N/A,FALSE,"CI+GG(BASE)"}</definedName>
    <definedName name="GRA." hidden="1">{"CI+GG(BASE)",#N/A,FALSE,"CI+GG(BASE)";"GG",#N/A,FALSE,"CI+GG(BASE)";"CI",#N/A,FALSE,"CI+GG(BASE)"}</definedName>
    <definedName name="GRA._1" localSheetId="3" hidden="1">{"CI+GG(BASE)",#N/A,FALSE,"CI+GG(BASE)";"GG",#N/A,FALSE,"CI+GG(BASE)";"CI",#N/A,FALSE,"CI+GG(BASE)"}</definedName>
    <definedName name="GRA._1" hidden="1">{"CI+GG(BASE)",#N/A,FALSE,"CI+GG(BASE)";"GG",#N/A,FALSE,"CI+GG(BASE)";"CI",#N/A,FALSE,"CI+GG(BASE)"}</definedName>
    <definedName name="GRA._2" localSheetId="3" hidden="1">{"CI+GG(BASE)",#N/A,FALSE,"CI+GG(BASE)";"GG",#N/A,FALSE,"CI+GG(BASE)";"CI",#N/A,FALSE,"CI+GG(BASE)"}</definedName>
    <definedName name="GRA._2" hidden="1">{"CI+GG(BASE)",#N/A,FALSE,"CI+GG(BASE)";"GG",#N/A,FALSE,"CI+GG(BASE)";"CI",#N/A,FALSE,"CI+GG(BASE)"}</definedName>
    <definedName name="GRA._3" localSheetId="3" hidden="1">{"CI+GG(BASE)",#N/A,FALSE,"CI+GG(BASE)";"GG",#N/A,FALSE,"CI+GG(BASE)";"CI",#N/A,FALSE,"CI+GG(BASE)"}</definedName>
    <definedName name="GRA._3" hidden="1">{"CI+GG(BASE)",#N/A,FALSE,"CI+GG(BASE)";"GG",#N/A,FALSE,"CI+GG(BASE)";"CI",#N/A,FALSE,"CI+GG(BASE)"}</definedName>
    <definedName name="GRA._4" localSheetId="3" hidden="1">{"CI+GG(BASE)",#N/A,FALSE,"CI+GG(BASE)";"GG",#N/A,FALSE,"CI+GG(BASE)";"CI",#N/A,FALSE,"CI+GG(BASE)"}</definedName>
    <definedName name="GRA._4" hidden="1">{"CI+GG(BASE)",#N/A,FALSE,"CI+GG(BASE)";"GG",#N/A,FALSE,"CI+GG(BASE)";"CI",#N/A,FALSE,"CI+GG(BASE)"}</definedName>
    <definedName name="GRA._5" localSheetId="3" hidden="1">{"CI+GG(BASE)",#N/A,FALSE,"CI+GG(BASE)";"GG",#N/A,FALSE,"CI+GG(BASE)";"CI",#N/A,FALSE,"CI+GG(BASE)"}</definedName>
    <definedName name="GRA._5" hidden="1">{"CI+GG(BASE)",#N/A,FALSE,"CI+GG(BASE)";"GG",#N/A,FALSE,"CI+GG(BASE)";"CI",#N/A,FALSE,"CI+GG(BASE)"}</definedName>
    <definedName name="_xlnm.Recorder">[29]Macro2!$E$1:$E$65536</definedName>
    <definedName name="GradoX42" localSheetId="3">#REF!</definedName>
    <definedName name="GradoX42">#REF!</definedName>
    <definedName name="GRAF" localSheetId="3" hidden="1">{"Graf_Carga Trab",#N/A,FALSE,"Grafi_Carga Trab";"Graf_Venta Flujo",#N/A,FALSE,"Grafi_Carga Trab"}</definedName>
    <definedName name="GRAF" hidden="1">{"Graf_Carga Trab",#N/A,FALSE,"Grafi_Carga Trab";"Graf_Venta Flujo",#N/A,FALSE,"Grafi_Carga Trab"}</definedName>
    <definedName name="Graf." localSheetId="3" hidden="1">{"MO(BASE)",#N/A,FALSE,"MO(BASE)";"MO(BASE)1",#N/A,FALSE,"MO(BASE)";"MO(BASE)2",#N/A,FALSE,"MO(BASE)"}</definedName>
    <definedName name="Graf." hidden="1">{"MO(BASE)",#N/A,FALSE,"MO(BASE)";"MO(BASE)1",#N/A,FALSE,"MO(BASE)";"MO(BASE)2",#N/A,FALSE,"MO(BASE)"}</definedName>
    <definedName name="Graf._1" localSheetId="3" hidden="1">{"MO(BASE)",#N/A,FALSE,"MO(BASE)";"MO(BASE)1",#N/A,FALSE,"MO(BASE)";"MO(BASE)2",#N/A,FALSE,"MO(BASE)"}</definedName>
    <definedName name="Graf._1" hidden="1">{"MO(BASE)",#N/A,FALSE,"MO(BASE)";"MO(BASE)1",#N/A,FALSE,"MO(BASE)";"MO(BASE)2",#N/A,FALSE,"MO(BASE)"}</definedName>
    <definedName name="Graf._2" localSheetId="3" hidden="1">{"MO(BASE)",#N/A,FALSE,"MO(BASE)";"MO(BASE)1",#N/A,FALSE,"MO(BASE)";"MO(BASE)2",#N/A,FALSE,"MO(BASE)"}</definedName>
    <definedName name="Graf._2" hidden="1">{"MO(BASE)",#N/A,FALSE,"MO(BASE)";"MO(BASE)1",#N/A,FALSE,"MO(BASE)";"MO(BASE)2",#N/A,FALSE,"MO(BASE)"}</definedName>
    <definedName name="Graf._3" localSheetId="3" hidden="1">{"MO(BASE)",#N/A,FALSE,"MO(BASE)";"MO(BASE)1",#N/A,FALSE,"MO(BASE)";"MO(BASE)2",#N/A,FALSE,"MO(BASE)"}</definedName>
    <definedName name="Graf._3" hidden="1">{"MO(BASE)",#N/A,FALSE,"MO(BASE)";"MO(BASE)1",#N/A,FALSE,"MO(BASE)";"MO(BASE)2",#N/A,FALSE,"MO(BASE)"}</definedName>
    <definedName name="Graf._4" localSheetId="3" hidden="1">{"MO(BASE)",#N/A,FALSE,"MO(BASE)";"MO(BASE)1",#N/A,FALSE,"MO(BASE)";"MO(BASE)2",#N/A,FALSE,"MO(BASE)"}</definedName>
    <definedName name="Graf._4" hidden="1">{"MO(BASE)",#N/A,FALSE,"MO(BASE)";"MO(BASE)1",#N/A,FALSE,"MO(BASE)";"MO(BASE)2",#N/A,FALSE,"MO(BASE)"}</definedName>
    <definedName name="Graf._5" localSheetId="3" hidden="1">{"MO(BASE)",#N/A,FALSE,"MO(BASE)";"MO(BASE)1",#N/A,FALSE,"MO(BASE)";"MO(BASE)2",#N/A,FALSE,"MO(BASE)"}</definedName>
    <definedName name="Graf._5" hidden="1">{"MO(BASE)",#N/A,FALSE,"MO(BASE)";"MO(BASE)1",#N/A,FALSE,"MO(BASE)";"MO(BASE)2",#N/A,FALSE,"MO(BASE)"}</definedName>
    <definedName name="Graf1" localSheetId="3" hidden="1">{"FlujoGastos",#N/A,FALSE,"Base";"FlujoGastos",#N/A,FALSE,"Buzón Tren";"FlujoGastos",#N/A,FALSE,"Buzón Camión";"FlujoGastos",#N/A,FALSE,"LHD Camión";"FlujoGastos",#N/A,FALSE,"Cámara Camión"}</definedName>
    <definedName name="Graf1" hidden="1">{"FlujoGastos",#N/A,FALSE,"Base";"FlujoGastos",#N/A,FALSE,"Buzón Tren";"FlujoGastos",#N/A,FALSE,"Buzón Camión";"FlujoGastos",#N/A,FALSE,"LHD Camión";"FlujoGastos",#N/A,FALSE,"Cámara Camión"}</definedName>
    <definedName name="grafico">'[29]Costos 1999'!$AW$3</definedName>
    <definedName name="GRAFICO_1">#N/A</definedName>
    <definedName name="grafico_2" localSheetId="3" hidden="1">{"MO(BASE)",#N/A,FALSE,"MO(BASE)";"MO(BASE)1",#N/A,FALSE,"MO(BASE)";"MO(BASE)2",#N/A,FALSE,"MO(BASE)"}</definedName>
    <definedName name="grafico_2" hidden="1">{"MO(BASE)",#N/A,FALSE,"MO(BASE)";"MO(BASE)1",#N/A,FALSE,"MO(BASE)";"MO(BASE)2",#N/A,FALSE,"MO(BASE)"}</definedName>
    <definedName name="GRAFICO_3">#N/A</definedName>
    <definedName name="grafico_4" localSheetId="3" hidden="1">{"MO(BASE)",#N/A,FALSE,"MO(BASE)";"MO(BASE)1",#N/A,FALSE,"MO(BASE)";"MO(BASE)2",#N/A,FALSE,"MO(BASE)"}</definedName>
    <definedName name="grafico_4" hidden="1">{"MO(BASE)",#N/A,FALSE,"MO(BASE)";"MO(BASE)1",#N/A,FALSE,"MO(BASE)";"MO(BASE)2",#N/A,FALSE,"MO(BASE)"}</definedName>
    <definedName name="grafico_5" localSheetId="3" hidden="1">{"MO(BASE)",#N/A,FALSE,"MO(BASE)";"MO(BASE)1",#N/A,FALSE,"MO(BASE)";"MO(BASE)2",#N/A,FALSE,"MO(BASE)"}</definedName>
    <definedName name="grafico_5" hidden="1">{"MO(BASE)",#N/A,FALSE,"MO(BASE)";"MO(BASE)1",#N/A,FALSE,"MO(BASE)";"MO(BASE)2",#N/A,FALSE,"MO(BASE)"}</definedName>
    <definedName name="GRAFO1">[71]DOTACION_CBV99!$B$139:$I$212</definedName>
    <definedName name="GRAFO2">[71]DOTACION_CBV99!$L$139:$T$218</definedName>
    <definedName name="grafos" localSheetId="3">#REF!</definedName>
    <definedName name="grafos">#REF!</definedName>
    <definedName name="GRALSTGO">[65]!GRALSTGO</definedName>
    <definedName name="GRALTOC">[65]!GRALTOC</definedName>
    <definedName name="Granulometrías">[121]Chancador!$R$3:$Y$36</definedName>
    <definedName name="GRATIF" localSheetId="3">[60]Datos!$E$15</definedName>
    <definedName name="GRATIF">[49]Datos!$E$22</definedName>
    <definedName name="grdg" localSheetId="3" hidden="1">#REF!</definedName>
    <definedName name="grdg" hidden="1">#REF!</definedName>
    <definedName name="gre" localSheetId="3" hidden="1">{"DETALLE_1996",#N/A,FALSE,"flujo";"DETALLE_1997",#N/A,FALSE,"flujo";"GASTOS_INCURRIDOS_1996",#N/A,FALSE,"flujo";"GASTOS_PROGRAMADOS_PARA_1997",#N/A,FALSE,"flujo";#N/A,#N/A,FALSE,"comparat";#N/A,#N/A,FALSE,"costos";#N/A,#N/A,FALSE,"proyctrol"}</definedName>
    <definedName name="gre" hidden="1">{"DETALLE_1996",#N/A,FALSE,"flujo";"DETALLE_1997",#N/A,FALSE,"flujo";"GASTOS_INCURRIDOS_1996",#N/A,FALSE,"flujo";"GASTOS_PROGRAMADOS_PARA_1997",#N/A,FALSE,"flujo";#N/A,#N/A,FALSE,"comparat";#N/A,#N/A,FALSE,"costos";#N/A,#N/A,FALSE,"proyctrol"}</definedName>
    <definedName name="grege" localSheetId="3" hidden="1">{#N/A,#N/A,FALSE,"Total_OC015";#N/A,#N/A,FALSE,"ADMIN";#N/A,#N/A,FALSE,"PROCES";#N/A,#N/A,FALSE,"mecan";#N/A,#N/A,FALSE,"civil";#N/A,#N/A,FALSE,"CAÑER";#N/A,#N/A,FALSE,"ELEC";#N/A,#N/A,FALSE,"INSTR"}</definedName>
    <definedName name="grege" hidden="1">{#N/A,#N/A,FALSE,"Total_OC015";#N/A,#N/A,FALSE,"ADMIN";#N/A,#N/A,FALSE,"PROCES";#N/A,#N/A,FALSE,"mecan";#N/A,#N/A,FALSE,"civil";#N/A,#N/A,FALSE,"CAÑER";#N/A,#N/A,FALSE,"ELEC";#N/A,#N/A,FALSE,"INSTR"}</definedName>
    <definedName name="GRF" localSheetId="3" hidden="1">{"Graf_Carga Trab",#N/A,FALSE,"Grafi_Carga Trab";"Graf_Venta Flujo",#N/A,FALSE,"Grafi_Carga Trab"}</definedName>
    <definedName name="GRF" hidden="1">{"Graf_Carga Trab",#N/A,FALSE,"Grafi_Carga Trab";"Graf_Venta Flujo",#N/A,FALSE,"Grafi_Carga Trab"}</definedName>
    <definedName name="gsdg" localSheetId="3">MP!productionStartFlag*4315</definedName>
    <definedName name="gsdg">[0]!productionStartFlag*4315</definedName>
    <definedName name="gtgtgt" localSheetId="3" hidden="1">{#N/A,#N/A,TRUE,"Est. de Fact.";#N/A,#N/A,TRUE,"Capitulo 19";#N/A,#N/A,TRUE,"Proyecto P855"}</definedName>
    <definedName name="gtgtgt" hidden="1">{#N/A,#N/A,TRUE,"Est. de Fact.";#N/A,#N/A,TRUE,"Capitulo 19";#N/A,#N/A,TRUE,"Proyecto P855"}</definedName>
    <definedName name="gtoneto" localSheetId="3" hidden="1">{#N/A,#N/A,FALSE,"Costos_Elem_Hid";#N/A,#N/A,FALSE,"Costos_Elem_Hid";#N/A,#N/A,FALSE,"Costos_Elem_Hid"}</definedName>
    <definedName name="gtoneto" hidden="1">{#N/A,#N/A,FALSE,"Costos_Elem_Hid";#N/A,#N/A,FALSE,"Costos_Elem_Hid";#N/A,#N/A,FALSE,"Costos_Elem_Hid"}</definedName>
    <definedName name="gugyy" localSheetId="3" hidden="1">{"CI+GG(BASE)",#N/A,FALSE,"CI+GG(BASE)";"GG",#N/A,FALSE,"CI+GG(BASE)";"CI",#N/A,FALSE,"CI+GG(BASE)"}</definedName>
    <definedName name="gugyy" hidden="1">{"CI+GG(BASE)",#N/A,FALSE,"CI+GG(BASE)";"GG",#N/A,FALSE,"CI+GG(BASE)";"CI",#N/A,FALSE,"CI+GG(BASE)"}</definedName>
    <definedName name="gugyy_1" localSheetId="3" hidden="1">{"CI+GG(BASE)",#N/A,FALSE,"CI+GG(BASE)";"GG",#N/A,FALSE,"CI+GG(BASE)";"CI",#N/A,FALSE,"CI+GG(BASE)"}</definedName>
    <definedName name="gugyy_1" hidden="1">{"CI+GG(BASE)",#N/A,FALSE,"CI+GG(BASE)";"GG",#N/A,FALSE,"CI+GG(BASE)";"CI",#N/A,FALSE,"CI+GG(BASE)"}</definedName>
    <definedName name="gugyy_2" localSheetId="3" hidden="1">{"CI+GG(BASE)",#N/A,FALSE,"CI+GG(BASE)";"GG",#N/A,FALSE,"CI+GG(BASE)";"CI",#N/A,FALSE,"CI+GG(BASE)"}</definedName>
    <definedName name="gugyy_2" hidden="1">{"CI+GG(BASE)",#N/A,FALSE,"CI+GG(BASE)";"GG",#N/A,FALSE,"CI+GG(BASE)";"CI",#N/A,FALSE,"CI+GG(BASE)"}</definedName>
    <definedName name="gugyy_3" localSheetId="3" hidden="1">{"CI+GG(BASE)",#N/A,FALSE,"CI+GG(BASE)";"GG",#N/A,FALSE,"CI+GG(BASE)";"CI",#N/A,FALSE,"CI+GG(BASE)"}</definedName>
    <definedName name="gugyy_3" hidden="1">{"CI+GG(BASE)",#N/A,FALSE,"CI+GG(BASE)";"GG",#N/A,FALSE,"CI+GG(BASE)";"CI",#N/A,FALSE,"CI+GG(BASE)"}</definedName>
    <definedName name="gugyy_4" localSheetId="3" hidden="1">{"CI+GG(BASE)",#N/A,FALSE,"CI+GG(BASE)";"GG",#N/A,FALSE,"CI+GG(BASE)";"CI",#N/A,FALSE,"CI+GG(BASE)"}</definedName>
    <definedName name="gugyy_4" hidden="1">{"CI+GG(BASE)",#N/A,FALSE,"CI+GG(BASE)";"GG",#N/A,FALSE,"CI+GG(BASE)";"CI",#N/A,FALSE,"CI+GG(BASE)"}</definedName>
    <definedName name="gugyy_5" localSheetId="3" hidden="1">{"CI+GG(BASE)",#N/A,FALSE,"CI+GG(BASE)";"GG",#N/A,FALSE,"CI+GG(BASE)";"CI",#N/A,FALSE,"CI+GG(BASE)"}</definedName>
    <definedName name="gugyy_5" hidden="1">{"CI+GG(BASE)",#N/A,FALSE,"CI+GG(BASE)";"GG",#N/A,FALSE,"CI+GG(BASE)";"CI",#N/A,FALSE,"CI+GG(BASE)"}</definedName>
    <definedName name="GUKGHUK" localSheetId="3" hidden="1">{#N/A,#N/A,FALSE,"TEC-01";#N/A,#N/A,FALSE,"TEC - 02";#N/A,#N/A,FALSE,"TEC - 03";#N/A,#N/A,FALSE,"TEC - 04";#N/A,#N/A,FALSE,"TEC-07";#N/A,#N/A,FALSE,"TEC-08";#N/A,#N/A,FALSE,"TEC - 09A";#N/A,#N/A,FALSE,"TEC - 09B";#N/A,#N/A,FALSE,"TEC - 09C";#N/A,#N/A,FALSE,"TEC - 10";#N/A,#N/A,FALSE,"TEC-11"}</definedName>
    <definedName name="GUKGHUK" hidden="1">{#N/A,#N/A,FALSE,"TEC-01";#N/A,#N/A,FALSE,"TEC - 02";#N/A,#N/A,FALSE,"TEC - 03";#N/A,#N/A,FALSE,"TEC - 04";#N/A,#N/A,FALSE,"TEC-07";#N/A,#N/A,FALSE,"TEC-08";#N/A,#N/A,FALSE,"TEC - 09A";#N/A,#N/A,FALSE,"TEC - 09B";#N/A,#N/A,FALSE,"TEC - 09C";#N/A,#N/A,FALSE,"TEC - 10";#N/A,#N/A,FALSE,"TEC-11"}</definedName>
    <definedName name="GUKGUUI" localSheetId="3" hidden="1">{"CI+GG(BASE)",#N/A,FALSE,"CI+GG(BASE)";"GG",#N/A,FALSE,"CI+GG(BASE)";"CI",#N/A,FALSE,"CI+GG(BASE)"}</definedName>
    <definedName name="GUKGUUI" hidden="1">{"CI+GG(BASE)",#N/A,FALSE,"CI+GG(BASE)";"GG",#N/A,FALSE,"CI+GG(BASE)";"CI",#N/A,FALSE,"CI+GG(BASE)"}</definedName>
    <definedName name="GV.Frente1.NCH">'[117]GAL. VENT.FRENTE 1. NCH'!$D$8:$S$1000</definedName>
    <definedName name="GV.Frente2.NCH">'[117]GAL. VENT. FRENTE 2 NCH'!$D$8:$S$100</definedName>
    <definedName name="GYUKJHKM" localSheetId="3" hidden="1">{#N/A,#N/A,FALSE,"masez (10)";#N/A,#N/A,FALSE,"masez (7)";#N/A,#N/A,FALSE,"masez (6)";#N/A,#N/A,FALSE,"masez (5)";#N/A,#N/A,FALSE,"masez (4)";#N/A,#N/A,FALSE,"masez (3)";#N/A,#N/A,FALSE,"masez (2)";#N/A,#N/A,FALSE,"GME";#N/A,#N/A,FALSE,"masez"}</definedName>
    <definedName name="GYUKJHKM" hidden="1">{#N/A,#N/A,FALSE,"masez (10)";#N/A,#N/A,FALSE,"masez (7)";#N/A,#N/A,FALSE,"masez (6)";#N/A,#N/A,FALSE,"masez (5)";#N/A,#N/A,FALSE,"masez (4)";#N/A,#N/A,FALSE,"masez (3)";#N/A,#N/A,FALSE,"masez (2)";#N/A,#N/A,FALSE,"GME";#N/A,#N/A,FALSE,"masez"}</definedName>
    <definedName name="H">#REF!</definedName>
    <definedName name="H.H." localSheetId="3">#REF!</definedName>
    <definedName name="H.H.">#REF!</definedName>
    <definedName name="hc" localSheetId="3">#REF!</definedName>
    <definedName name="hc">#REF!</definedName>
    <definedName name="HCNJG" localSheetId="3" hidden="1">{"MO(BASE)",#N/A,FALSE,"MO(BASE)";"MO(BASE)1",#N/A,FALSE,"MO(BASE)";"MO(BASE)2",#N/A,FALSE,"MO(BASE)"}</definedName>
    <definedName name="HCNJG" hidden="1">{"MO(BASE)",#N/A,FALSE,"MO(BASE)";"MO(BASE)1",#N/A,FALSE,"MO(BASE)";"MO(BASE)2",#N/A,FALSE,"MO(BASE)"}</definedName>
    <definedName name="HDDR">#REF!</definedName>
    <definedName name="HDFGBDF" localSheetId="3" hidden="1">{#N/A,#N/A,FALSE,"masez (10)";#N/A,#N/A,FALSE,"masez (7)";#N/A,#N/A,FALSE,"masez (6)";#N/A,#N/A,FALSE,"masez (5)";#N/A,#N/A,FALSE,"masez (4)";#N/A,#N/A,FALSE,"masez (3)";#N/A,#N/A,FALSE,"masez (2)";#N/A,#N/A,FALSE,"GME";#N/A,#N/A,FALSE,"masez"}</definedName>
    <definedName name="HDFGBDF" hidden="1">{#N/A,#N/A,FALSE,"masez (10)";#N/A,#N/A,FALSE,"masez (7)";#N/A,#N/A,FALSE,"masez (6)";#N/A,#N/A,FALSE,"masez (5)";#N/A,#N/A,FALSE,"masez (4)";#N/A,#N/A,FALSE,"masez (3)";#N/A,#N/A,FALSE,"masez (2)";#N/A,#N/A,FALSE,"GME";#N/A,#N/A,FALSE,"masez"}</definedName>
    <definedName name="HDFGH" localSheetId="3" hidden="1">{#N/A,#N/A,FALSE,"TEC-01";#N/A,#N/A,FALSE,"TEC - 02";#N/A,#N/A,FALSE,"TEC - 03";#N/A,#N/A,FALSE,"TEC - 04";#N/A,#N/A,FALSE,"TEC-07";#N/A,#N/A,FALSE,"TEC-08";#N/A,#N/A,FALSE,"TEC - 09A";#N/A,#N/A,FALSE,"TEC - 09B";#N/A,#N/A,FALSE,"TEC - 09C";#N/A,#N/A,FALSE,"TEC - 10";#N/A,#N/A,FALSE,"TEC-11"}</definedName>
    <definedName name="HDFGH" hidden="1">{#N/A,#N/A,FALSE,"TEC-01";#N/A,#N/A,FALSE,"TEC - 02";#N/A,#N/A,FALSE,"TEC - 03";#N/A,#N/A,FALSE,"TEC - 04";#N/A,#N/A,FALSE,"TEC-07";#N/A,#N/A,FALSE,"TEC-08";#N/A,#N/A,FALSE,"TEC - 09A";#N/A,#N/A,FALSE,"TEC - 09B";#N/A,#N/A,FALSE,"TEC - 09C";#N/A,#N/A,FALSE,"TEC - 10";#N/A,#N/A,FALSE,"TEC-11"}</definedName>
    <definedName name="HDFSH"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FS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R">'[14]N-detail'!#REF!</definedName>
    <definedName name="HDSF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eader_Row">ROW(#REF!)</definedName>
    <definedName name="heapFormationTariff" localSheetId="3">[0]!heapFormationTariffNominal*[0]!heapFormationTariffSensitivity</definedName>
    <definedName name="heapFormationTariff">[0]!heapFormationTariffNominal*[0]!heapFormationTariffSensitivity</definedName>
    <definedName name="heapFormationTariffNominal">'[26]Cash Flows'!$C$130</definedName>
    <definedName name="heapFormationTariffSensitivity">'[26]Cash Flows'!$B$130</definedName>
    <definedName name="heees" localSheetId="3" hidden="1">{#N/A,#N/A,FALSE,"ResDev"}</definedName>
    <definedName name="heees" hidden="1">{#N/A,#N/A,FALSE,"ResDev"}</definedName>
    <definedName name="Help" localSheetId="3" hidden="1">{#N/A,#N/A,FALSE,"Matrix";#N/A,#N/A,FALSE,"Executive";#N/A,#N/A,FALSE,"Summary"}</definedName>
    <definedName name="Help" hidden="1">{#N/A,#N/A,FALSE,"Matrix";#N/A,#N/A,FALSE,"Executive";#N/A,#N/A,FALSE,"Summary"}</definedName>
    <definedName name="HELP1" localSheetId="3" hidden="1">{#N/A,#N/A,FALSE,"Matrix";#N/A,#N/A,FALSE,"Executive";#N/A,#N/A,FALSE,"Summary"}</definedName>
    <definedName name="HELP1" hidden="1">{#N/A,#N/A,FALSE,"Matrix";#N/A,#N/A,FALSE,"Executive";#N/A,#N/A,FALSE,"Summary"}</definedName>
    <definedName name="HEO">#REF!</definedName>
    <definedName name="HF" localSheetId="3" hidden="1">{"CI+GG(BASE)",#N/A,FALSE,"CI+GG(BASE)";"GG",#N/A,FALSE,"CI+GG(BASE)";"CI",#N/A,FALSE,"CI+GG(BASE)"}</definedName>
    <definedName name="HF" hidden="1">{"CI+GG(BASE)",#N/A,FALSE,"CI+GG(BASE)";"GG",#N/A,FALSE,"CI+GG(BASE)";"CI",#N/A,FALSE,"CI+GG(BASE)"}</definedName>
    <definedName name="hfdjghjhgj"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fdjghjh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FO">#REF!</definedName>
    <definedName name="HFUN" localSheetId="3">#REF!</definedName>
    <definedName name="HFUN">#REF!</definedName>
    <definedName name="HG"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G"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GH" localSheetId="3" hidden="1">{#N/A,#N/A,FALSE,"summary";#N/A,#N/A,FALSE,"SumGraph"}</definedName>
    <definedName name="HGH" hidden="1">{#N/A,#N/A,FALSE,"summary";#N/A,#N/A,FALSE,"SumGraph"}</definedName>
    <definedName name="HGH_1" localSheetId="3" hidden="1">{#N/A,#N/A,FALSE,"summary";#N/A,#N/A,FALSE,"SumGraph"}</definedName>
    <definedName name="HGH_1" hidden="1">{#N/A,#N/A,FALSE,"summary";#N/A,#N/A,FALSE,"SumGraph"}</definedName>
    <definedName name="hghg" localSheetId="3" hidden="1">{"CI+GG(BASE)",#N/A,FALSE,"CI+GG(BASE)";"GG",#N/A,FALSE,"CI+GG(BASE)";"CI",#N/A,FALSE,"CI+GG(BASE)"}</definedName>
    <definedName name="hghg" hidden="1">{"CI+GG(BASE)",#N/A,FALSE,"CI+GG(BASE)";"GG",#N/A,FALSE,"CI+GG(BASE)";"CI",#N/A,FALSE,"CI+GG(BASE)"}</definedName>
    <definedName name="hghg_1" localSheetId="3" hidden="1">{"CI+GG(BASE)",#N/A,FALSE,"CI+GG(BASE)";"GG",#N/A,FALSE,"CI+GG(BASE)";"CI",#N/A,FALSE,"CI+GG(BASE)"}</definedName>
    <definedName name="hghg_1" hidden="1">{"CI+GG(BASE)",#N/A,FALSE,"CI+GG(BASE)";"GG",#N/A,FALSE,"CI+GG(BASE)";"CI",#N/A,FALSE,"CI+GG(BASE)"}</definedName>
    <definedName name="hghg_2" localSheetId="3" hidden="1">{"CI+GG(BASE)",#N/A,FALSE,"CI+GG(BASE)";"GG",#N/A,FALSE,"CI+GG(BASE)";"CI",#N/A,FALSE,"CI+GG(BASE)"}</definedName>
    <definedName name="hghg_2" hidden="1">{"CI+GG(BASE)",#N/A,FALSE,"CI+GG(BASE)";"GG",#N/A,FALSE,"CI+GG(BASE)";"CI",#N/A,FALSE,"CI+GG(BASE)"}</definedName>
    <definedName name="hghg_3" localSheetId="3" hidden="1">{"CI+GG(BASE)",#N/A,FALSE,"CI+GG(BASE)";"GG",#N/A,FALSE,"CI+GG(BASE)";"CI",#N/A,FALSE,"CI+GG(BASE)"}</definedName>
    <definedName name="hghg_3" hidden="1">{"CI+GG(BASE)",#N/A,FALSE,"CI+GG(BASE)";"GG",#N/A,FALSE,"CI+GG(BASE)";"CI",#N/A,FALSE,"CI+GG(BASE)"}</definedName>
    <definedName name="hghg_4" localSheetId="3" hidden="1">{"CI+GG(BASE)",#N/A,FALSE,"CI+GG(BASE)";"GG",#N/A,FALSE,"CI+GG(BASE)";"CI",#N/A,FALSE,"CI+GG(BASE)"}</definedName>
    <definedName name="hghg_4" hidden="1">{"CI+GG(BASE)",#N/A,FALSE,"CI+GG(BASE)";"GG",#N/A,FALSE,"CI+GG(BASE)";"CI",#N/A,FALSE,"CI+GG(BASE)"}</definedName>
    <definedName name="hghg_5" localSheetId="3" hidden="1">{"CI+GG(BASE)",#N/A,FALSE,"CI+GG(BASE)";"GG",#N/A,FALSE,"CI+GG(BASE)";"CI",#N/A,FALSE,"CI+GG(BASE)"}</definedName>
    <definedName name="hghg_5" hidden="1">{"CI+GG(BASE)",#N/A,FALSE,"CI+GG(BASE)";"GG",#N/A,FALSE,"CI+GG(BASE)";"CI",#N/A,FALSE,"CI+GG(BASE)"}</definedName>
    <definedName name="hgj"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h" localSheetId="3" hidden="1">{#N/A,#N/A,TRUE,"Costos_Subg_Hid"}</definedName>
    <definedName name="hh" hidden="1">{#N/A,#N/A,TRUE,"Costos_Subg_Hid"}</definedName>
    <definedName name="HH_1" localSheetId="3" hidden="1">{"CI+GG(BASE)",#N/A,FALSE,"CI+GG(BASE)";"GG",#N/A,FALSE,"CI+GG(BASE)";"CI",#N/A,FALSE,"CI+GG(BASE)"}</definedName>
    <definedName name="HH_1" hidden="1">{"CI+GG(BASE)",#N/A,FALSE,"CI+GG(BASE)";"GG",#N/A,FALSE,"CI+GG(BASE)";"CI",#N/A,FALSE,"CI+GG(BASE)"}</definedName>
    <definedName name="HH_2" localSheetId="3" hidden="1">{"CI+GG(BASE)",#N/A,FALSE,"CI+GG(BASE)";"GG",#N/A,FALSE,"CI+GG(BASE)";"CI",#N/A,FALSE,"CI+GG(BASE)"}</definedName>
    <definedName name="HH_2" hidden="1">{"CI+GG(BASE)",#N/A,FALSE,"CI+GG(BASE)";"GG",#N/A,FALSE,"CI+GG(BASE)";"CI",#N/A,FALSE,"CI+GG(BASE)"}</definedName>
    <definedName name="HH_3" localSheetId="3" hidden="1">{"CI+GG(BASE)",#N/A,FALSE,"CI+GG(BASE)";"GG",#N/A,FALSE,"CI+GG(BASE)";"CI",#N/A,FALSE,"CI+GG(BASE)"}</definedName>
    <definedName name="HH_3" hidden="1">{"CI+GG(BASE)",#N/A,FALSE,"CI+GG(BASE)";"GG",#N/A,FALSE,"CI+GG(BASE)";"CI",#N/A,FALSE,"CI+GG(BASE)"}</definedName>
    <definedName name="HH_4" localSheetId="3" hidden="1">{"CI+GG(BASE)",#N/A,FALSE,"CI+GG(BASE)";"GG",#N/A,FALSE,"CI+GG(BASE)";"CI",#N/A,FALSE,"CI+GG(BASE)"}</definedName>
    <definedName name="HH_4" hidden="1">{"CI+GG(BASE)",#N/A,FALSE,"CI+GG(BASE)";"GG",#N/A,FALSE,"CI+GG(BASE)";"CI",#N/A,FALSE,"CI+GG(BASE)"}</definedName>
    <definedName name="HH_5" localSheetId="3" hidden="1">{"CI+GG(BASE)",#N/A,FALSE,"CI+GG(BASE)";"GG",#N/A,FALSE,"CI+GG(BASE)";"CI",#N/A,FALSE,"CI+GG(BASE)"}</definedName>
    <definedName name="HH_5" hidden="1">{"CI+GG(BASE)",#N/A,FALSE,"CI+GG(BASE)";"GG",#N/A,FALSE,"CI+GG(BASE)";"CI",#N/A,FALSE,"CI+GG(BASE)"}</definedName>
    <definedName name="HH_MES">'[122]Resumen HH'!$R$4</definedName>
    <definedName name="HH_Total" localSheetId="3">#REF!</definedName>
    <definedName name="HH_Total">#REF!</definedName>
    <definedName name="HH_TOTALES" localSheetId="3">#REF!</definedName>
    <definedName name="HH_TOTALES">#REF!</definedName>
    <definedName name="hha">[123]MO!$A$6:$E$119</definedName>
    <definedName name="hhernand">'[124]Avances Físicos PDT'!$A$1:$AJ$30</definedName>
    <definedName name="HHGH"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HHGH" hidden="1">{"Control_Consolidado",#N/A,FALSE,"Cons.";"Control_Tunel",#N/A,FALSE,"Cons.";"Control_Melip",#N/A,FALSE,"Cons.";"Control_Gualleco",#N/A,FALSE,"Cons.";"Control_Sara L",#N/A,FALSE,"Cons.";"Control_Quellon",#N/A,FALSE,"Cons.";"Control_Biolix",#N/A,FALSE,"Cons.";"Control_Oficina",#N/A,FALSE,"Cons.";"Control_Consorcio",#N/A,FALSE,"Cons."}</definedName>
    <definedName name="HHGH_1"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HHGH_1" hidden="1">{"Control_Consolidado",#N/A,FALSE,"Cons.";"Control_Tunel",#N/A,FALSE,"Cons.";"Control_Melip",#N/A,FALSE,"Cons.";"Control_Gualleco",#N/A,FALSE,"Cons.";"Control_Sara L",#N/A,FALSE,"Cons.";"Control_Quellon",#N/A,FALSE,"Cons.";"Control_Biolix",#N/A,FALSE,"Cons.";"Control_Oficina",#N/A,FALSE,"Cons.";"Control_Consorcio",#N/A,FALSE,"Cons."}</definedName>
    <definedName name="hhh" localSheetId="3" hidden="1">{"DETALLE_1996",#N/A,FALSE,"flujo";"DETALLE_1997",#N/A,FALSE,"flujo";"GASTOS_INCURRIDOS_1996",#N/A,FALSE,"flujo";"GASTOS_PROGRAMADOS_PARA_1997",#N/A,FALSE,"flujo";#N/A,#N/A,FALSE,"comparat";#N/A,#N/A,FALSE,"costos";#N/A,#N/A,FALSE,"proyctrol"}</definedName>
    <definedName name="hhh" hidden="1">{"DETALLE_1996",#N/A,FALSE,"flujo";"DETALLE_1997",#N/A,FALSE,"flujo";"GASTOS_INCURRIDOS_1996",#N/A,FALSE,"flujo";"GASTOS_PROGRAMADOS_PARA_1997",#N/A,FALSE,"flujo";#N/A,#N/A,FALSE,"comparat";#N/A,#N/A,FALSE,"costos";#N/A,#N/A,FALSE,"proyctrol"}</definedName>
    <definedName name="hhhh" localSheetId="3" hidden="1">{#N/A,#N/A,FALSE,"Costos_Elem_Hid";#N/A,#N/A,FALSE,"Costos_Elem_Hid";#N/A,#N/A,FALSE,"Costos_Elem_Hid"}</definedName>
    <definedName name="hhhh" hidden="1">{#N/A,#N/A,FALSE,"Costos_Elem_Hid";#N/A,#N/A,FALSE,"Costos_Elem_Hid";#N/A,#N/A,FALSE,"Costos_Elem_Hid"}</definedName>
    <definedName name="HHHHH"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_1"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HHHH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HHHHH" localSheetId="3" hidden="1">{"DETALLE_1996",#N/A,FALSE,"flujo";"DETALLE_1997",#N/A,FALSE,"flujo";"GASTOS_INCURRIDOS_1996",#N/A,FALSE,"flujo";"GASTOS_PROGRAMADOS_PARA_1997",#N/A,FALSE,"flujo";#N/A,#N/A,FALSE,"comparat";#N/A,#N/A,FALSE,"costos";#N/A,#N/A,FALSE,"proyctrol"}</definedName>
    <definedName name="HHHHHH" hidden="1">{"DETALLE_1996",#N/A,FALSE,"flujo";"DETALLE_1997",#N/A,FALSE,"flujo";"GASTOS_INCURRIDOS_1996",#N/A,FALSE,"flujo";"GASTOS_PROGRAMADOS_PARA_1997",#N/A,FALSE,"flujo";#N/A,#N/A,FALSE,"comparat";#N/A,#N/A,FALSE,"costos";#N/A,#N/A,FALSE,"proyctrol"}</definedName>
    <definedName name="HHHHHH_1" localSheetId="3" hidden="1">{"DETALLE_1996",#N/A,FALSE,"flujo";"DETALLE_1997",#N/A,FALSE,"flujo";"GASTOS_INCURRIDOS_1996",#N/A,FALSE,"flujo";"GASTOS_PROGRAMADOS_PARA_1997",#N/A,FALSE,"flujo";#N/A,#N/A,FALSE,"comparat";#N/A,#N/A,FALSE,"costos";#N/A,#N/A,FALSE,"proyctrol"}</definedName>
    <definedName name="HHHHHH_1" hidden="1">{"DETALLE_1996",#N/A,FALSE,"flujo";"DETALLE_1997",#N/A,FALSE,"flujo";"GASTOS_INCURRIDOS_1996",#N/A,FALSE,"flujo";"GASTOS_PROGRAMADOS_PARA_1997",#N/A,FALSE,"flujo";#N/A,#N/A,FALSE,"comparat";#N/A,#N/A,FALSE,"costos";#N/A,#N/A,FALSE,"proyctrol"}</definedName>
    <definedName name="hhhhhhhhhhhhhhhhh" localSheetId="3"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hhhhhhhhhhhhhhhh"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hhhhhhj" localSheetId="3" hidden="1">{#N/A,#N/A,FALSE,"ResDev"}</definedName>
    <definedName name="hhhhhhhj" hidden="1">{#N/A,#N/A,FALSE,"ResDev"}</definedName>
    <definedName name="HHJK" localSheetId="3" hidden="1">{"Graf_Carga Trab",#N/A,FALSE,"Grafi_Carga Trab";"Graf_Venta Flujo",#N/A,FALSE,"Grafi_Carga Trab"}</definedName>
    <definedName name="HHJK" hidden="1">{"Graf_Carga Trab",#N/A,FALSE,"Grafi_Carga Trab";"Graf_Venta Flujo",#N/A,FALSE,"Grafi_Carga Trab"}</definedName>
    <definedName name="HHJK_1" localSheetId="3" hidden="1">{"Graf_Carga Trab",#N/A,FALSE,"Grafi_Carga Trab";"Graf_Venta Flujo",#N/A,FALSE,"Grafi_Carga Trab"}</definedName>
    <definedName name="HHJK_1" hidden="1">{"Graf_Carga Trab",#N/A,FALSE,"Grafi_Carga Trab";"Graf_Venta Flujo",#N/A,FALSE,"Grafi_Carga Trab"}</definedName>
    <definedName name="hi">#REF!</definedName>
    <definedName name="HIDRO" localSheetId="3" hidden="1">{#N/A,#N/A,TRUE,"Costos_Subg_Hid"}</definedName>
    <definedName name="HIDRO" hidden="1">{#N/A,#N/A,TRUE,"Costos_Subg_Hid"}</definedName>
    <definedName name="hj" localSheetId="3" hidden="1">{"CI+GG(BASE)",#N/A,FALSE,"CI+GG(BASE)";"GG",#N/A,FALSE,"CI+GG(BASE)";"CI",#N/A,FALSE,"CI+GG(BASE)"}</definedName>
    <definedName name="hj" hidden="1">{"CI+GG(BASE)",#N/A,FALSE,"CI+GG(BASE)";"GG",#N/A,FALSE,"CI+GG(BASE)";"CI",#N/A,FALSE,"CI+GG(BASE)"}</definedName>
    <definedName name="HJA" localSheetId="3" hidden="1">INDEX(codematch,1,20)</definedName>
    <definedName name="HJA" hidden="1">INDEX(codematch,1,20)</definedName>
    <definedName name="hjk" localSheetId="3" hidden="1">{"CI+GG(BASE)",#N/A,FALSE,"CI+GG(BASE)";"GG",#N/A,FALSE,"CI+GG(BASE)";"CI",#N/A,FALSE,"CI+GG(BASE)"}</definedName>
    <definedName name="hjk" hidden="1">{"CI+GG(BASE)",#N/A,FALSE,"CI+GG(BASE)";"GG",#N/A,FALSE,"CI+GG(BASE)";"CI",#N/A,FALSE,"CI+GG(BASE)"}</definedName>
    <definedName name="hjkg" localSheetId="3"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jkg"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k">[125]Detalle!$D$44</definedName>
    <definedName name="HKHIIU" localSheetId="3" hidden="1">{#N/A,#N/A,FALSE,"masez (10)";#N/A,#N/A,FALSE,"masez (7)";#N/A,#N/A,FALSE,"masez (6)";#N/A,#N/A,FALSE,"masez (5)";#N/A,#N/A,FALSE,"masez (4)";#N/A,#N/A,FALSE,"masez (3)";#N/A,#N/A,FALSE,"masez (2)";#N/A,#N/A,FALSE,"GME";#N/A,#N/A,FALSE,"masez"}</definedName>
    <definedName name="HKHIIU" hidden="1">{#N/A,#N/A,FALSE,"masez (10)";#N/A,#N/A,FALSE,"masez (7)";#N/A,#N/A,FALSE,"masez (6)";#N/A,#N/A,FALSE,"masez (5)";#N/A,#N/A,FALSE,"masez (4)";#N/A,#N/A,FALSE,"masez (3)";#N/A,#N/A,FALSE,"masez (2)";#N/A,#N/A,FALSE,"GME";#N/A,#N/A,FALSE,"masez"}</definedName>
    <definedName name="HLKJL" localSheetId="3" hidden="1">{"CI+GG(BASE)",#N/A,FALSE,"CI+GG(BASE)";"GG",#N/A,FALSE,"CI+GG(BASE)";"CI",#N/A,FALSE,"CI+GG(BASE)"}</definedName>
    <definedName name="HLKJL" hidden="1">{"CI+GG(BASE)",#N/A,FALSE,"CI+GG(BASE)";"GG",#N/A,FALSE,"CI+GG(BASE)";"CI",#N/A,FALSE,"CI+GG(BASE)"}</definedName>
    <definedName name="HLOE">#REF!</definedName>
    <definedName name="HLOS" localSheetId="3">#REF!</definedName>
    <definedName name="HLOS">#REF!</definedName>
    <definedName name="HMGHMGH" localSheetId="3" hidden="1">{"MO(BASE)",#N/A,FALSE,"MO(BASE)";"MO(BASE)1",#N/A,FALSE,"MO(BASE)";"MO(BASE)2",#N/A,FALSE,"MO(BASE)"}</definedName>
    <definedName name="HMGHMGH" hidden="1">{"MO(BASE)",#N/A,FALSE,"MO(BASE)";"MO(BASE)1",#N/A,FALSE,"MO(BASE)";"MO(BASE)2",#N/A,FALSE,"MO(BASE)"}</definedName>
    <definedName name="HMUR">#REF!</definedName>
    <definedName name="HNDFGN"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NDFGN"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O">#REF!</definedName>
    <definedName name="HOJA" localSheetId="3" hidden="1">{#N/A,#N/A,FALSE,"minas";#N/A,#N/A,FALSE,"Total_OC015";#N/A,#N/A,FALSE,"ADMIN";#N/A,#N/A,FALSE,"PROCES";#N/A,#N/A,FALSE,"civil";#N/A,#N/A,FALSE,"CAÑER";#N/A,#N/A,FALSE,"ELEC";#N/A,#N/A,FALSE,"INSTR";#N/A,#N/A,FALSE,"PDS";#N/A,#N/A,FALSE,"mecan"}</definedName>
    <definedName name="HOJA" hidden="1">{#N/A,#N/A,FALSE,"minas";#N/A,#N/A,FALSE,"Total_OC015";#N/A,#N/A,FALSE,"ADMIN";#N/A,#N/A,FALSE,"PROCES";#N/A,#N/A,FALSE,"civil";#N/A,#N/A,FALSE,"CAÑER";#N/A,#N/A,FALSE,"ELEC";#N/A,#N/A,FALSE,"INSTR";#N/A,#N/A,FALSE,"PDS";#N/A,#N/A,FALSE,"mecan"}</definedName>
    <definedName name="hoja1" localSheetId="3">IF(MP!copperProductionActualAnnual=0,"",'[26]Cash Flows'!$AI1048575/MP!copperProductionActualAnnual/[0]!lbsPerTon*1000)</definedName>
    <definedName name="hoja1">IF([0]!copperProductionActualAnnual=0,"",'[26]Cash Flows'!$AI1048575/[0]!copperProductionActualAnnual/[0]!lbsPerTon*1000)</definedName>
    <definedName name="hoja2" localSheetId="3" hidden="1">{"Sin detalle",#N/A,FALSE,"Flujo (redondeado)";"Detallado",#N/A,FALSE,"Flujo (redondeado)"}</definedName>
    <definedName name="hoja2" hidden="1">{"Sin detalle",#N/A,FALSE,"Flujo (redondeado)";"Detallado",#N/A,FALSE,"Flujo (redondeado)"}</definedName>
    <definedName name="HOJATO">#REF!</definedName>
    <definedName name="HOJITA" localSheetId="3" hidden="1">{"cuadro1",#N/A,FALSE,"Buzon Camion Opción 3";"cuadro2",#N/A,FALSE,"Buzon Camion Opción 3";"cuadro3",#N/A,FALSE,"Buzon Camion Opción 3";"cuadro4",#N/A,FALSE,"Buzon Camion Opción 3"}</definedName>
    <definedName name="HOJITA" hidden="1">{"cuadro1",#N/A,FALSE,"Buzon Camion Opción 3";"cuadro2",#N/A,FALSE,"Buzon Camion Opción 3";"cuadro3",#N/A,FALSE,"Buzon Camion Opción 3";"cuadro4",#N/A,FALSE,"Buzon Camion Opción 3"}</definedName>
    <definedName name="hojita2" localSheetId="3" hidden="1">{"cuadro1",#N/A,FALSE,"Buzon Camion Opción 3";"cuadro2",#N/A,FALSE,"Buzon Camion Opción 3";"cuadro3",#N/A,FALSE,"Buzon Camion Opción 3";"cuadro4",#N/A,FALSE,"Buzon Camion Opción 3"}</definedName>
    <definedName name="hojita2" hidden="1">{"cuadro1",#N/A,FALSE,"Buzon Camion Opción 3";"cuadro2",#N/A,FALSE,"Buzon Camion Opción 3";"cuadro3",#N/A,FALSE,"Buzon Camion Opción 3";"cuadro4",#N/A,FALSE,"Buzon Camion Opción 3"}</definedName>
    <definedName name="hola">#REF!</definedName>
    <definedName name="homero">'[124]Avances Físicos PDT'!$A$1:$AJ$30</definedName>
    <definedName name="Horas_Mes">[126]Parametros!#REF!</definedName>
    <definedName name="horizon"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izon"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ozon" localSheetId="3" hidden="1">{"desarrollo",#N/A,FALSE,"LHD Camión";"eqdllo",#N/A,FALSE,"LHD Camión";"eqprod",#N/A,FALSE,"LHD Camión";"Resumen",#N/A,FALSE,"LHD Camión"}</definedName>
    <definedName name="horozon" hidden="1">{"desarrollo",#N/A,FALSE,"LHD Camión";"eqdllo",#N/A,FALSE,"LHD Camión";"eqprod",#N/A,FALSE,"LHD Camión";"Resumen",#N/A,FALSE,"LHD Camión"}</definedName>
    <definedName name="HP">#REF!</definedName>
    <definedName name="HPP">[79]Datos!#REF!</definedName>
    <definedName name="Hr_Mes">[127]Parametros!#REF!</definedName>
    <definedName name="hrco" localSheetId="3" hidden="1">{"Avaliação de Cargos (Class Mens Todas)",#N/A,FALSE,"BANCO DE DADOS MENSALISTAS";"Avaliação de Cargos (Class Mens Todas)",#N/A,FALSE,"BANCO DE DADOS MENSALISTAS"}</definedName>
    <definedName name="hrco" hidden="1">{"Avaliação de Cargos (Class Mens Todas)",#N/A,FALSE,"BANCO DE DADOS MENSALISTAS";"Avaliação de Cargos (Class Mens Todas)",#N/A,FALSE,"BANCO DE DADOS MENSALISTAS"}</definedName>
    <definedName name="HRETH" localSheetId="3" hidden="1">{#N/A,#N/A,FALSE,"masez (10)";#N/A,#N/A,FALSE,"masez (7)";#N/A,#N/A,FALSE,"masez (6)";#N/A,#N/A,FALSE,"masez (5)";#N/A,#N/A,FALSE,"masez (4)";#N/A,#N/A,FALSE,"masez (3)";#N/A,#N/A,FALSE,"masez (2)";#N/A,#N/A,FALSE,"GME";#N/A,#N/A,FALSE,"masez"}</definedName>
    <definedName name="HRETH" hidden="1">{#N/A,#N/A,FALSE,"masez (10)";#N/A,#N/A,FALSE,"masez (7)";#N/A,#N/A,FALSE,"masez (6)";#N/A,#N/A,FALSE,"masez (5)";#N/A,#N/A,FALSE,"masez (4)";#N/A,#N/A,FALSE,"masez (3)";#N/A,#N/A,FALSE,"masez (2)";#N/A,#N/A,FALSE,"GME";#N/A,#N/A,FALSE,"masez"}</definedName>
    <definedName name="HSEC2" localSheetId="3" hidden="1">{#N/A,#N/A,FALSE,"masez (10)";#N/A,#N/A,FALSE,"masez (7)";#N/A,#N/A,FALSE,"masez (6)";#N/A,#N/A,FALSE,"masez (5)";#N/A,#N/A,FALSE,"masez (4)";#N/A,#N/A,FALSE,"masez (3)";#N/A,#N/A,FALSE,"masez (2)";#N/A,#N/A,FALSE,"GME";#N/A,#N/A,FALSE,"masez"}</definedName>
    <definedName name="HSEC2" hidden="1">{#N/A,#N/A,FALSE,"masez (10)";#N/A,#N/A,FALSE,"masez (7)";#N/A,#N/A,FALSE,"masez (6)";#N/A,#N/A,FALSE,"masez (5)";#N/A,#N/A,FALSE,"masez (4)";#N/A,#N/A,FALSE,"masez (3)";#N/A,#N/A,FALSE,"masez (2)";#N/A,#N/A,FALSE,"GME";#N/A,#N/A,FALSE,"masez"}</definedName>
    <definedName name="HTML_CodePage" hidden="1">1252</definedName>
    <definedName name="HTML_Control" localSheetId="3" hidden="1">{"'Hoja1'!$B$2:$E$82"}</definedName>
    <definedName name="HTML_Control" hidden="1">{"'Hoja1'!$B$2:$E$82"}</definedName>
    <definedName name="HTML_Control_1" localSheetId="3" hidden="1">{"'resumen REV 3'!$B$1:$Q$69"}</definedName>
    <definedName name="HTML_Control_1" hidden="1">{"'resumen REV 3'!$B$1:$Q$69"}</definedName>
    <definedName name="HTML_Controla" localSheetId="3" hidden="1">{"'DMBL'!$A$1:$N$83","'DMBL'!$A$6:$B$83"}</definedName>
    <definedName name="HTML_Controla" hidden="1">{"'DMBL'!$A$1:$N$83","'DMBL'!$A$6:$B$83"}</definedName>
    <definedName name="HTML_Controlb" localSheetId="3" hidden="1">{"'DMBL'!$A$1:$N$83","'DMBL'!$A$6:$B$83"}</definedName>
    <definedName name="HTML_Controlb" hidden="1">{"'DMBL'!$A$1:$N$83","'DMBL'!$A$6:$B$83"}</definedName>
    <definedName name="HTML_Controlc" localSheetId="3" hidden="1">{"'DMBL'!$A$1:$N$83","'DMBL'!$A$6:$B$83"}</definedName>
    <definedName name="HTML_Controlc" hidden="1">{"'DMBL'!$A$1:$N$83","'DMBL'!$A$6:$B$83"}</definedName>
    <definedName name="HTML_Description" hidden="1">""</definedName>
    <definedName name="HTML_Email" hidden="1">""</definedName>
    <definedName name="HTML_Header" hidden="1">""</definedName>
    <definedName name="HTML_LastUpdate" hidden="1">"20/08/2002"</definedName>
    <definedName name="HTML_LineAfter" hidden="1">FALSE</definedName>
    <definedName name="HTML_LineBefore" hidden="1">FALSE</definedName>
    <definedName name="HTML_Name" hidden="1">"GabRami"</definedName>
    <definedName name="HTML_OBDlg2" hidden="1">TRUE</definedName>
    <definedName name="HTML_OBDlg3" hidden="1">TRUE</definedName>
    <definedName name="HTML_OBDlg4" hidden="1">TRUE</definedName>
    <definedName name="HTML_OS" hidden="1">0</definedName>
    <definedName name="HTML_PathFile" hidden="1">"D:\Datos-2002\Costos Intranet\Costos y gastos.htm"</definedName>
    <definedName name="HTML_PathTemplate" hidden="1">"Z:\D_RELAVE\sitio_web\PAZO_OPE.HTM"</definedName>
    <definedName name="HTML_Title" hidden="1">""</definedName>
    <definedName name="htr" localSheetId="3" hidden="1">{#N/A,#N/A,FALSE,"Total_OC015";#N/A,#N/A,FALSE,"ADMIN";#N/A,#N/A,FALSE,"PROCES";#N/A,#N/A,FALSE,"mecan";#N/A,#N/A,FALSE,"civil";#N/A,#N/A,FALSE,"CAÑER";#N/A,#N/A,FALSE,"ELEC";#N/A,#N/A,FALSE,"INSTR"}</definedName>
    <definedName name="htr" hidden="1">{#N/A,#N/A,FALSE,"Total_OC015";#N/A,#N/A,FALSE,"ADMIN";#N/A,#N/A,FALSE,"PROCES";#N/A,#N/A,FALSE,"mecan";#N/A,#N/A,FALSE,"civil";#N/A,#N/A,FALSE,"CAÑER";#N/A,#N/A,FALSE,"ELEC";#N/A,#N/A,FALSE,"INSTR"}</definedName>
    <definedName name="htyh" localSheetId="3" hidden="1">{"DETALLE_1996",#N/A,FALSE,"flujo";"DETALLE_1997",#N/A,FALSE,"flujo";"GASTOS_INCURRIDOS_1996",#N/A,FALSE,"flujo";"GASTOS_PROGRAMADOS_PARA_1997",#N/A,FALSE,"flujo";#N/A,#N/A,FALSE,"comparat";#N/A,#N/A,FALSE,"costos";#N/A,#N/A,FALSE,"proyctrol"}</definedName>
    <definedName name="htyh" hidden="1">{"DETALLE_1996",#N/A,FALSE,"flujo";"DETALLE_1997",#N/A,FALSE,"flujo";"GASTOS_INCURRIDOS_1996",#N/A,FALSE,"flujo";"GASTOS_PROGRAMADOS_PARA_1997",#N/A,FALSE,"flujo";#N/A,#N/A,FALSE,"comparat";#N/A,#N/A,FALSE,"costos";#N/A,#N/A,FALSE,"proyctrol"}</definedName>
    <definedName name="HTYJT"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TYJ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KHJ" localSheetId="3" hidden="1">{"CI+GG(BASE)",#N/A,FALSE,"CI+GG(BASE)";"GG",#N/A,FALSE,"CI+GG(BASE)";"CI",#N/A,FALSE,"CI+GG(BASE)"}</definedName>
    <definedName name="HUKHJ" hidden="1">{"CI+GG(BASE)",#N/A,FALSE,"CI+GG(BASE)";"GG",#N/A,FALSE,"CI+GG(BASE)";"CI",#N/A,FALSE,"CI+GG(BASE)"}</definedName>
    <definedName name="HUKJK"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KJK"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t">[97]Ord!$H$206</definedName>
    <definedName name="HUYK" localSheetId="3" hidden="1">{#N/A,#N/A,FALSE,"TEC-01";#N/A,#N/A,FALSE,"TEC - 02";#N/A,#N/A,FALSE,"TEC - 03";#N/A,#N/A,FALSE,"TEC - 04";#N/A,#N/A,FALSE,"TEC-07";#N/A,#N/A,FALSE,"TEC-08";#N/A,#N/A,FALSE,"TEC - 09A";#N/A,#N/A,FALSE,"TEC - 09B";#N/A,#N/A,FALSE,"TEC - 09C";#N/A,#N/A,FALSE,"TEC - 10";#N/A,#N/A,FALSE,"TEC-11"}</definedName>
    <definedName name="HUYK" hidden="1">{#N/A,#N/A,FALSE,"TEC-01";#N/A,#N/A,FALSE,"TEC - 02";#N/A,#N/A,FALSE,"TEC - 03";#N/A,#N/A,FALSE,"TEC - 04";#N/A,#N/A,FALSE,"TEC-07";#N/A,#N/A,FALSE,"TEC-08";#N/A,#N/A,FALSE,"TEC - 09A";#N/A,#N/A,FALSE,"TEC - 09B";#N/A,#N/A,FALSE,"TEC - 09C";#N/A,#N/A,FALSE,"TEC - 10";#N/A,#N/A,FALSE,"TEC-11"}</definedName>
    <definedName name="hyttr" localSheetId="3" hidden="1">{"DETALLE_1996",#N/A,FALSE,"flujo";"DETALLE_1997",#N/A,FALSE,"flujo";"GASTOS_INCURRIDOS_1996",#N/A,FALSE,"flujo";"GASTOS_PROGRAMADOS_PARA_1997",#N/A,FALSE,"flujo";#N/A,#N/A,FALSE,"comparat";#N/A,#N/A,FALSE,"costos";#N/A,#N/A,FALSE,"proyctrol"}</definedName>
    <definedName name="hyttr" hidden="1">{"DETALLE_1996",#N/A,FALSE,"flujo";"DETALLE_1997",#N/A,FALSE,"flujo";"GASTOS_INCURRIDOS_1996",#N/A,FALSE,"flujo";"GASTOS_PROGRAMADOS_PARA_1997",#N/A,FALSE,"flujo";#N/A,#N/A,FALSE,"comparat";#N/A,#N/A,FALSE,"costos";#N/A,#N/A,FALSE,"proyctrol"}</definedName>
    <definedName name="i" localSheetId="3" hidden="1">{"DETALLE_1996",#N/A,FALSE,"flujo";"DETALLE_1997",#N/A,FALSE,"flujo";"GASTOS_INCURRIDOS_1996",#N/A,FALSE,"flujo";"GASTOS_PROGRAMADOS_PARA_1997",#N/A,FALSE,"flujo";#N/A,#N/A,FALSE,"comparat";#N/A,#N/A,FALSE,"costos";#N/A,#N/A,FALSE,"proyctrol"}</definedName>
    <definedName name="i" hidden="1">{"DETALLE_1996",#N/A,FALSE,"flujo";"DETALLE_1997",#N/A,FALSE,"flujo";"GASTOS_INCURRIDOS_1996",#N/A,FALSE,"flujo";"GASTOS_PROGRAMADOS_PARA_1997",#N/A,FALSE,"flujo";#N/A,#N/A,FALSE,"comparat";#N/A,#N/A,FALSE,"costos";#N/A,#N/A,FALSE,"proyctrol"}</definedName>
    <definedName name="I_1">#REF!</definedName>
    <definedName name="I_2" localSheetId="3">#REF!</definedName>
    <definedName name="I_2">#REF!</definedName>
    <definedName name="I_3" localSheetId="3">#REF!</definedName>
    <definedName name="I_3">#REF!</definedName>
    <definedName name="i_TAPA_DIVISION_NEGOCIO" localSheetId="3">#REF!</definedName>
    <definedName name="i_TAPA_DIVISION_NEGOCIO">#REF!</definedName>
    <definedName name="IAÑO">[44]INC!$F$2:$F$291</definedName>
    <definedName name="ICONT">[44]INC!$M$2:$M$291</definedName>
    <definedName name="ICOSTO">[44]INC!$L$2:$L$291</definedName>
    <definedName name="ICOSTOC">[44]INC!$N$2:$N$291</definedName>
    <definedName name="IDATE">[44]INC!$E$2:$E$291</definedName>
    <definedName name="IE_1" localSheetId="3">#REF!</definedName>
    <definedName name="IE_1">#REF!</definedName>
    <definedName name="IE_2" localSheetId="3">#REF!</definedName>
    <definedName name="IE_2">#REF!</definedName>
    <definedName name="IE_3" localSheetId="3">#REF!</definedName>
    <definedName name="IE_3">#REF!</definedName>
    <definedName name="IEE_1" localSheetId="3">#REF!</definedName>
    <definedName name="IEE_1">#REF!</definedName>
    <definedName name="IEE_2" localSheetId="3">#REF!</definedName>
    <definedName name="IEE_2">#REF!</definedName>
    <definedName name="IEE_3" localSheetId="3">#REF!</definedName>
    <definedName name="IEE_3">#REF!</definedName>
    <definedName name="IEI_1" localSheetId="3">#REF!</definedName>
    <definedName name="IEI_1">#REF!</definedName>
    <definedName name="IEI_2" localSheetId="3">#REF!</definedName>
    <definedName name="IEI_2">#REF!</definedName>
    <definedName name="IEI_3" localSheetId="3">#REF!</definedName>
    <definedName name="IEI_3">#REF!</definedName>
    <definedName name="IEM_1" localSheetId="3">#REF!</definedName>
    <definedName name="IEM_1">#REF!</definedName>
    <definedName name="IEM_2" localSheetId="3">#REF!</definedName>
    <definedName name="IEM_2">#REF!</definedName>
    <definedName name="IEM_3" localSheetId="3">#REF!</definedName>
    <definedName name="IEM_3">#REF!</definedName>
    <definedName name="IFA">[44]INC!$C$2:$C$291</definedName>
    <definedName name="IGRAF">[44]INC!$B$2:$B$291</definedName>
    <definedName name="ii" localSheetId="3" hidden="1">{#N/A,#N/A,TRUE,"Est. de Fact.";#N/A,#N/A,TRUE,"Capitulo 19";#N/A,#N/A,TRUE,"Proyecto P855"}</definedName>
    <definedName name="ii" hidden="1">{#N/A,#N/A,TRUE,"Est. de Fact.";#N/A,#N/A,TRUE,"Capitulo 19";#N/A,#N/A,TRUE,"Proyecto P855"}</definedName>
    <definedName name="IIEdb">[128]borrador!#REF!</definedName>
    <definedName name="iieeeiei" localSheetId="3" hidden="1">{"Avaliação de Cargos (Class Mens Todas)",#N/A,FALSE,"BANCO DE DADOS MENSALISTAS";"Avaliação de Cargos (Class Mens Todas)",#N/A,FALSE,"BANCO DE DADOS MENSALISTAS"}</definedName>
    <definedName name="iieeeiei" hidden="1">{"Avaliação de Cargos (Class Mens Todas)",#N/A,FALSE,"BANCO DE DADOS MENSALISTAS";"Avaliação de Cargos (Class Mens Todas)",#N/A,FALSE,"BANCO DE DADOS MENSALISTAS"}</definedName>
    <definedName name="III" localSheetId="3" hidden="1">{#N/A,#N/A,FALSE,"summary";#N/A,#N/A,FALSE,"SumGraph"}</definedName>
    <definedName name="III" hidden="1">{#N/A,#N/A,FALSE,"summary";#N/A,#N/A,FALSE,"SumGraph"}</definedName>
    <definedName name="III_1" localSheetId="3" hidden="1">{#N/A,#N/A,FALSE,"summary";#N/A,#N/A,FALSE,"SumGraph"}</definedName>
    <definedName name="III_1" hidden="1">{#N/A,#N/A,FALSE,"summary";#N/A,#N/A,FALSE,"SumGraph"}</definedName>
    <definedName name="iiii" localSheetId="3" hidden="1">{#N/A,#N/A,TRUE,"Costos_Subg_Hid"}</definedName>
    <definedName name="iiii" hidden="1">{#N/A,#N/A,TRUE,"Costos_Subg_Hid"}</definedName>
    <definedName name="iiipanel">[72]Hoja1!$A$1:$P$70</definedName>
    <definedName name="iipanel" localSheetId="3">#REF!</definedName>
    <definedName name="iipanel">#REF!</definedName>
    <definedName name="IIT">[44]INC!$D$2:$D$291</definedName>
    <definedName name="iiu"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ii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ik" localSheetId="3" hidden="1">{#N/A,#N/A,FALSE,"Costos_Elem_Hid";#N/A,#N/A,FALSE,"Costos_Elem_Hid";#N/A,#N/A,FALSE,"Costos_Elem_Hid"}</definedName>
    <definedName name="ik" hidden="1">{#N/A,#N/A,FALSE,"Costos_Elem_Hid";#N/A,#N/A,FALSE,"Costos_Elem_Hid";#N/A,#N/A,FALSE,"Costos_Elem_Hid"}</definedName>
    <definedName name="ilui" localSheetId="3" hidden="1">{"MO(BASE)",#N/A,FALSE,"MO(BASE)";"MO(BASE)1",#N/A,FALSE,"MO(BASE)";"MO(BASE)2",#N/A,FALSE,"MO(BASE)"}</definedName>
    <definedName name="ilui" hidden="1">{"MO(BASE)",#N/A,FALSE,"MO(BASE)";"MO(BASE)1",#N/A,FALSE,"MO(BASE)";"MO(BASE)2",#N/A,FALSE,"MO(BASE)"}</definedName>
    <definedName name="IMON">[44]INC!$H$2:$H$291</definedName>
    <definedName name="imorsión5" localSheetId="3">#REF!</definedName>
    <definedName name="imorsión5">#REF!</definedName>
    <definedName name="impresión1" localSheetId="3">#REF!</definedName>
    <definedName name="impresión1">#REF!</definedName>
    <definedName name="Impresión2" localSheetId="3">#REF!</definedName>
    <definedName name="Impresión2">#REF!</definedName>
    <definedName name="Impresión3" localSheetId="3">#REF!</definedName>
    <definedName name="Impresión3">#REF!</definedName>
    <definedName name="Impresión4" localSheetId="3">#REF!</definedName>
    <definedName name="Impresión4">#REF!</definedName>
    <definedName name="imprimecostos">[29]Macro2!$E$1</definedName>
    <definedName name="Imprimir_área_IM" localSheetId="3">#REF!</definedName>
    <definedName name="Imprimir_área_IM">#REF!</definedName>
    <definedName name="Impuesto" localSheetId="3">#REF!</definedName>
    <definedName name="Impuesto">#REF!</definedName>
    <definedName name="IN">'[7]Instru Correa'!$AH$9</definedName>
    <definedName name="IN_1" localSheetId="3">#REF!</definedName>
    <definedName name="IN_1">#REF!</definedName>
    <definedName name="IN_2" localSheetId="3">#REF!</definedName>
    <definedName name="IN_2">#REF!</definedName>
    <definedName name="IN_3" localSheetId="3">#REF!</definedName>
    <definedName name="IN_3">#REF!</definedName>
    <definedName name="inc" localSheetId="3" hidden="1">{"CI+GG(BASE)",#N/A,FALSE,"CI+GG(BASE)";"GG",#N/A,FALSE,"CI+GG(BASE)";"CI",#N/A,FALSE,"CI+GG(BASE)"}</definedName>
    <definedName name="inc" hidden="1">{"CI+GG(BASE)",#N/A,FALSE,"CI+GG(BASE)";"GG",#N/A,FALSE,"CI+GG(BASE)";"CI",#N/A,FALSE,"CI+GG(BASE)"}</definedName>
    <definedName name="inc_1" localSheetId="3" hidden="1">{"CI+GG(BASE)",#N/A,FALSE,"CI+GG(BASE)";"GG",#N/A,FALSE,"CI+GG(BASE)";"CI",#N/A,FALSE,"CI+GG(BASE)"}</definedName>
    <definedName name="inc_1" hidden="1">{"CI+GG(BASE)",#N/A,FALSE,"CI+GG(BASE)";"GG",#N/A,FALSE,"CI+GG(BASE)";"CI",#N/A,FALSE,"CI+GG(BASE)"}</definedName>
    <definedName name="inc_2" localSheetId="3" hidden="1">{"CI+GG(BASE)",#N/A,FALSE,"CI+GG(BASE)";"GG",#N/A,FALSE,"CI+GG(BASE)";"CI",#N/A,FALSE,"CI+GG(BASE)"}</definedName>
    <definedName name="inc_2" hidden="1">{"CI+GG(BASE)",#N/A,FALSE,"CI+GG(BASE)";"GG",#N/A,FALSE,"CI+GG(BASE)";"CI",#N/A,FALSE,"CI+GG(BASE)"}</definedName>
    <definedName name="inc_3" localSheetId="3" hidden="1">{"CI+GG(BASE)",#N/A,FALSE,"CI+GG(BASE)";"GG",#N/A,FALSE,"CI+GG(BASE)";"CI",#N/A,FALSE,"CI+GG(BASE)"}</definedName>
    <definedName name="inc_3" hidden="1">{"CI+GG(BASE)",#N/A,FALSE,"CI+GG(BASE)";"GG",#N/A,FALSE,"CI+GG(BASE)";"CI",#N/A,FALSE,"CI+GG(BASE)"}</definedName>
    <definedName name="inc_4" localSheetId="3" hidden="1">{"CI+GG(BASE)",#N/A,FALSE,"CI+GG(BASE)";"GG",#N/A,FALSE,"CI+GG(BASE)";"CI",#N/A,FALSE,"CI+GG(BASE)"}</definedName>
    <definedName name="inc_4" hidden="1">{"CI+GG(BASE)",#N/A,FALSE,"CI+GG(BASE)";"GG",#N/A,FALSE,"CI+GG(BASE)";"CI",#N/A,FALSE,"CI+GG(BASE)"}</definedName>
    <definedName name="inc_5" localSheetId="3" hidden="1">{"CI+GG(BASE)",#N/A,FALSE,"CI+GG(BASE)";"GG",#N/A,FALSE,"CI+GG(BASE)";"CI",#N/A,FALSE,"CI+GG(BASE)"}</definedName>
    <definedName name="inc_5" hidden="1">{"CI+GG(BASE)",#N/A,FALSE,"CI+GG(BASE)";"GG",#N/A,FALSE,"CI+GG(BASE)";"CI",#N/A,FALSE,"CI+GG(BASE)"}</definedName>
    <definedName name="incdice" localSheetId="3" hidden="1">{"DETALLE_1996",#N/A,FALSE,"flujo";"DETALLE_1997",#N/A,FALSE,"flujo";"GASTOS_INCURRIDOS_1996",#N/A,FALSE,"flujo";"GASTOS_PROGRAMADOS_PARA_1997",#N/A,FALSE,"flujo";#N/A,#N/A,FALSE,"comparat";#N/A,#N/A,FALSE,"costos";#N/A,#N/A,FALSE,"proyctrol"}</definedName>
    <definedName name="incdice" hidden="1">{"DETALLE_1996",#N/A,FALSE,"flujo";"DETALLE_1997",#N/A,FALSE,"flujo";"GASTOS_INCURRIDOS_1996",#N/A,FALSE,"flujo";"GASTOS_PROGRAMADOS_PARA_1997",#N/A,FALSE,"flujo";#N/A,#N/A,FALSE,"comparat";#N/A,#N/A,FALSE,"costos";#N/A,#N/A,FALSE,"proyctrol"}</definedName>
    <definedName name="Include_Preconstruction_Sunk_Costs">'[26]Cash Flows'!$B$148</definedName>
    <definedName name="INCU" localSheetId="3" hidden="1">{"DETALLE_1996",#N/A,FALSE,"flujo";"DETALLE_1997",#N/A,FALSE,"flujo";"GASTOS_INCURRIDOS_1996",#N/A,FALSE,"flujo";"GASTOS_PROGRAMADOS_PARA_1997",#N/A,FALSE,"flujo";#N/A,#N/A,FALSE,"comparat";#N/A,#N/A,FALSE,"costos";#N/A,#N/A,FALSE,"proyctrol"}</definedName>
    <definedName name="INCU" hidden="1">{"DETALLE_1996",#N/A,FALSE,"flujo";"DETALLE_1997",#N/A,FALSE,"flujo";"GASTOS_INCURRIDOS_1996",#N/A,FALSE,"flujo";"GASTOS_PROGRAMADOS_PARA_1997",#N/A,FALSE,"flujo";#N/A,#N/A,FALSE,"comparat";#N/A,#N/A,FALSE,"costos";#N/A,#N/A,FALSE,"proyctrol"}</definedName>
    <definedName name="IncurProg">'[114]DIF. FISICO'!$A$4:$J$9</definedName>
    <definedName name="incurrido2" localSheetId="3" hidden="1">{"DETALLE_1996",#N/A,FALSE,"flujo";"DETALLE_1997",#N/A,FALSE,"flujo";"GASTOS_INCURRIDOS_1996",#N/A,FALSE,"flujo";"GASTOS_PROGRAMADOS_PARA_1997",#N/A,FALSE,"flujo";#N/A,#N/A,FALSE,"comparat";#N/A,#N/A,FALSE,"costos";#N/A,#N/A,FALSE,"proyctrol"}</definedName>
    <definedName name="incurrido2" hidden="1">{"DETALLE_1996",#N/A,FALSE,"flujo";"DETALLE_1997",#N/A,FALSE,"flujo";"GASTOS_INCURRIDOS_1996",#N/A,FALSE,"flujo";"GASTOS_PROGRAMADOS_PARA_1997",#N/A,FALSE,"flujo";#N/A,#N/A,FALSE,"comparat";#N/A,#N/A,FALSE,"costos";#N/A,#N/A,FALSE,"proyctrol"}</definedName>
    <definedName name="incurrido2_1" localSheetId="3" hidden="1">{"DETALLE_1996",#N/A,FALSE,"flujo";"DETALLE_1997",#N/A,FALSE,"flujo";"GASTOS_INCURRIDOS_1996",#N/A,FALSE,"flujo";"GASTOS_PROGRAMADOS_PARA_1997",#N/A,FALSE,"flujo";#N/A,#N/A,FALSE,"comparat";#N/A,#N/A,FALSE,"costos";#N/A,#N/A,FALSE,"proyctrol"}</definedName>
    <definedName name="incurrido2_1" hidden="1">{"DETALLE_1996",#N/A,FALSE,"flujo";"DETALLE_1997",#N/A,FALSE,"flujo";"GASTOS_INCURRIDOS_1996",#N/A,FALSE,"flujo";"GASTOS_PROGRAMADOS_PARA_1997",#N/A,FALSE,"flujo";#N/A,#N/A,FALSE,"comparat";#N/A,#N/A,FALSE,"costos";#N/A,#N/A,FALSE,"proyctrol"}</definedName>
    <definedName name="incurrido3" localSheetId="3" hidden="1">{"DETALLE_1996",#N/A,FALSE,"flujo";"DETALLE_1997",#N/A,FALSE,"flujo";"GASTOS_INCURRIDOS_1996",#N/A,FALSE,"flujo";"GASTOS_PROGRAMADOS_PARA_1997",#N/A,FALSE,"flujo";#N/A,#N/A,FALSE,"comparat";#N/A,#N/A,FALSE,"costos";#N/A,#N/A,FALSE,"proyctrol"}</definedName>
    <definedName name="incurrido3" hidden="1">{"DETALLE_1996",#N/A,FALSE,"flujo";"DETALLE_1997",#N/A,FALSE,"flujo";"GASTOS_INCURRIDOS_1996",#N/A,FALSE,"flujo";"GASTOS_PROGRAMADOS_PARA_1997",#N/A,FALSE,"flujo";#N/A,#N/A,FALSE,"comparat";#N/A,#N/A,FALSE,"costos";#N/A,#N/A,FALSE,"proyctrol"}</definedName>
    <definedName name="incurrido3_1" localSheetId="3" hidden="1">{"DETALLE_1996",#N/A,FALSE,"flujo";"DETALLE_1997",#N/A,FALSE,"flujo";"GASTOS_INCURRIDOS_1996",#N/A,FALSE,"flujo";"GASTOS_PROGRAMADOS_PARA_1997",#N/A,FALSE,"flujo";#N/A,#N/A,FALSE,"comparat";#N/A,#N/A,FALSE,"costos";#N/A,#N/A,FALSE,"proyctrol"}</definedName>
    <definedName name="incurrido3_1" hidden="1">{"DETALLE_1996",#N/A,FALSE,"flujo";"DETALLE_1997",#N/A,FALSE,"flujo";"GASTOS_INCURRIDOS_1996",#N/A,FALSE,"flujo";"GASTOS_PROGRAMADOS_PARA_1997",#N/A,FALSE,"flujo";#N/A,#N/A,FALSE,"comparat";#N/A,#N/A,FALSE,"costos";#N/A,#N/A,FALSE,"proyctrol"}</definedName>
    <definedName name="IndC">[129]Indices!$E$5</definedName>
    <definedName name="INDICAMES" localSheetId="3" hidden="1">{#N/A,#N/A,FALSE,"Costos_Elem_Hid";#N/A,#N/A,FALSE,"Costos_Elem_Hid";#N/A,#N/A,FALSE,"Costos_Elem_Hid"}</definedName>
    <definedName name="INDICAMES" hidden="1">{#N/A,#N/A,FALSE,"Costos_Elem_Hid";#N/A,#N/A,FALSE,"Costos_Elem_Hid";#N/A,#N/A,FALSE,"Costos_Elem_Hid"}</definedName>
    <definedName name="ÍNDICES">#REF!</definedName>
    <definedName name="INDINIV" localSheetId="3">#REF!</definedName>
    <definedName name="INDINIV">#REF!</definedName>
    <definedName name="Indirect" localSheetId="3">#REF!</definedName>
    <definedName name="Indirect">#REF!</definedName>
    <definedName name="INE_1" localSheetId="3">#REF!</definedName>
    <definedName name="INE_1">#REF!</definedName>
    <definedName name="INE_2" localSheetId="3">#REF!</definedName>
    <definedName name="INE_2">#REF!</definedName>
    <definedName name="INE_3" localSheetId="3">#REF!</definedName>
    <definedName name="INE_3">#REF!</definedName>
    <definedName name="INF"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2"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ME">#REF!</definedName>
    <definedName name="INFORME_COSTOS" localSheetId="3">#REF!</definedName>
    <definedName name="INFORME_COSTOS">#REF!</definedName>
    <definedName name="INFORME2" localSheetId="3">#REF!</definedName>
    <definedName name="INFORME2">#REF!</definedName>
    <definedName name="infortec" localSheetId="3" hidden="1">{#N/A,#N/A,FALSE,"TEC-01";#N/A,#N/A,FALSE,"TEC - 02";#N/A,#N/A,FALSE,"TEC - 03";#N/A,#N/A,FALSE,"TEC - 04";#N/A,#N/A,FALSE,"TEC-07";#N/A,#N/A,FALSE,"TEC-08";#N/A,#N/A,FALSE,"TEC - 09A";#N/A,#N/A,FALSE,"TEC - 09B";#N/A,#N/A,FALSE,"TEC - 09C";#N/A,#N/A,FALSE,"TEC - 10";#N/A,#N/A,FALSE,"TEC-11"}</definedName>
    <definedName name="infortec" hidden="1">{#N/A,#N/A,FALSE,"TEC-01";#N/A,#N/A,FALSE,"TEC - 02";#N/A,#N/A,FALSE,"TEC - 03";#N/A,#N/A,FALSE,"TEC - 04";#N/A,#N/A,FALSE,"TEC-07";#N/A,#N/A,FALSE,"TEC-08";#N/A,#N/A,FALSE,"TEC - 09A";#N/A,#N/A,FALSE,"TEC - 09B";#N/A,#N/A,FALSE,"TEC - 09C";#N/A,#N/A,FALSE,"TEC - 10";#N/A,#N/A,FALSE,"TEC-11"}</definedName>
    <definedName name="Ing" localSheetId="3" hidden="1">{#N/A,#N/A,FALSE,"Total_OC015";#N/A,#N/A,FALSE,"ADMIN";#N/A,#N/A,FALSE,"PROCES";#N/A,#N/A,FALSE,"mecan";#N/A,#N/A,FALSE,"civil";#N/A,#N/A,FALSE,"CAÑER";#N/A,#N/A,FALSE,"ELEC";#N/A,#N/A,FALSE,"INSTR"}</definedName>
    <definedName name="Ing" hidden="1">{#N/A,#N/A,FALSE,"Total_OC015";#N/A,#N/A,FALSE,"ADMIN";#N/A,#N/A,FALSE,"PROCES";#N/A,#N/A,FALSE,"mecan";#N/A,#N/A,FALSE,"civil";#N/A,#N/A,FALSE,"CAÑER";#N/A,#N/A,FALSE,"ELEC";#N/A,#N/A,FALSE,"INSTR"}</definedName>
    <definedName name="INGE">#REF!</definedName>
    <definedName name="INGENIERIA">[26]!INGENIERIA</definedName>
    <definedName name="INGRESO" localSheetId="3">#REF!</definedName>
    <definedName name="INGRESO">#REF!</definedName>
    <definedName name="Ingreso_Minimo">[130]IMPUESTOS!$B$5</definedName>
    <definedName name="Ingresos" localSheetId="3">#REF!</definedName>
    <definedName name="Ingresos">#REF!</definedName>
    <definedName name="INI_1" localSheetId="3">#REF!</definedName>
    <definedName name="INI_1">#REF!</definedName>
    <definedName name="INI_2" localSheetId="3">#REF!</definedName>
    <definedName name="INI_2">#REF!</definedName>
    <definedName name="INI_3" localSheetId="3">#REF!</definedName>
    <definedName name="INI_3">#REF!</definedName>
    <definedName name="initialWorkingCapital">0</definedName>
    <definedName name="INM_1" localSheetId="3">#REF!</definedName>
    <definedName name="INM_1">#REF!</definedName>
    <definedName name="INM_2" localSheetId="3">#REF!</definedName>
    <definedName name="INM_2">#REF!</definedName>
    <definedName name="INM_3" localSheetId="3">#REF!</definedName>
    <definedName name="INM_3">#REF!</definedName>
    <definedName name="INTACOP" localSheetId="3">#REF!</definedName>
    <definedName name="INTACOP">#REF!</definedName>
    <definedName name="INTDESA" localSheetId="3">#REF!</definedName>
    <definedName name="INTDESA">#REF!</definedName>
    <definedName name="INTDETE" localSheetId="3">#REF!</definedName>
    <definedName name="INTDETE">#REF!</definedName>
    <definedName name="INTEMER" localSheetId="3">#REF!</definedName>
    <definedName name="INTEMER">#REF!</definedName>
    <definedName name="Interés" localSheetId="3">#REF!</definedName>
    <definedName name="Interés">#REF!</definedName>
    <definedName name="INTFLUJ" localSheetId="3">#REF!</definedName>
    <definedName name="INTFLUJ">#REF!</definedName>
    <definedName name="INTNIVE" localSheetId="3">#REF!</definedName>
    <definedName name="INTNIVE">#REF!</definedName>
    <definedName name="INTPODE100" localSheetId="3">#REF!</definedName>
    <definedName name="INTPODE100">#REF!</definedName>
    <definedName name="INTPODE33" localSheetId="3">#REF!</definedName>
    <definedName name="INTPODE33">#REF!</definedName>
    <definedName name="INTPOSI" localSheetId="3">#REF!</definedName>
    <definedName name="INTPOSI">#REF!</definedName>
    <definedName name="INTPRES" localSheetId="3">#REF!</definedName>
    <definedName name="INTPRES">#REF!</definedName>
    <definedName name="Introducción" localSheetId="3">[73]ANTECEDENTES!#REF!</definedName>
    <definedName name="Introducción">[73]ANTECEDENTES!#REF!</definedName>
    <definedName name="INTTEMP" localSheetId="3">#REF!</definedName>
    <definedName name="INTTEMP">#REF!</definedName>
    <definedName name="INTTENS" localSheetId="3">#REF!</definedName>
    <definedName name="INTTENS">#REF!</definedName>
    <definedName name="INTVELO" localSheetId="3">#REF!</definedName>
    <definedName name="INTVELO">#REF!</definedName>
    <definedName name="Inversión_Actual" localSheetId="3">#REF!</definedName>
    <definedName name="Inversión_Actual">#REF!</definedName>
    <definedName name="Inversiones" localSheetId="3">#REF!</definedName>
    <definedName name="Inversiones">#REF!</definedName>
    <definedName name="ioioioi" localSheetId="3" hidden="1">{#N/A,#N/A,TRUE,"Est. de Fact.";#N/A,#N/A,TRUE,"Capitulo 19";#N/A,#N/A,TRUE,"Proyecto P855"}</definedName>
    <definedName name="ioioioi" hidden="1">{#N/A,#N/A,TRUE,"Est. de Fact.";#N/A,#N/A,TRUE,"Capitulo 19";#N/A,#N/A,TRUE,"Proyecto P855"}</definedName>
    <definedName name="iop"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iop"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IPC">#REF!</definedName>
    <definedName name="IPC_2018">[131]Datos!$O$57</definedName>
    <definedName name="IPC_2019">[131]Datos!$O$58</definedName>
    <definedName name="IPC_2020">[132]R1!$AW$13</definedName>
    <definedName name="IPC_2021" localSheetId="3">[60]R1!$AX$14</definedName>
    <definedName name="IPC_2021">[132]R1!$AW$14</definedName>
    <definedName name="IPC_2022" localSheetId="3">[60]R1!$AX$15</definedName>
    <definedName name="IPC_2022">[49]R1!$BC$8</definedName>
    <definedName name="IPC_2023" localSheetId="3">[60]R1!$AX$16</definedName>
    <definedName name="IPC_2023">[49]R1!$BC$9</definedName>
    <definedName name="IPC_2024" localSheetId="3">#REF!</definedName>
    <definedName name="IPC_2024">[49]R1!$BC$10</definedName>
    <definedName name="IPC_2025" localSheetId="3">#REF!</definedName>
    <definedName name="IPC_2025">#REF!</definedName>
    <definedName name="IPC_2026" localSheetId="3">#REF!</definedName>
    <definedName name="IPC_2026">#REF!</definedName>
    <definedName name="IPC_2027" localSheetId="3">#REF!</definedName>
    <definedName name="IPC_2027">#REF!</definedName>
    <definedName name="IPC_2028" localSheetId="3">#REF!</definedName>
    <definedName name="IPC_2028">#REF!</definedName>
    <definedName name="IPC_2029" localSheetId="3">#REF!</definedName>
    <definedName name="IPC_2029">#REF!</definedName>
    <definedName name="IPC_2030" localSheetId="3">#REF!</definedName>
    <definedName name="IPC_2030">#REF!</definedName>
    <definedName name="IPC_E">[93]Inversiones!$D$718</definedName>
    <definedName name="IPC_N">[93]Inversiones!$D$717</definedName>
    <definedName name="IPER">[44]RES!$F$5</definedName>
    <definedName name="IPM" localSheetId="3">#REF!</definedName>
    <definedName name="IPM">#REF!</definedName>
    <definedName name="IPMUSA" localSheetId="3">#REF!</definedName>
    <definedName name="IPMUSA">#REF!</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"c39"</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"c1471"</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UDITOR_NAME" hidden="1">"c1539"</definedName>
    <definedName name="IQ_AUDITOR_OPINION" hidden="1">"c1540"</definedName>
    <definedName name="IQ_AUTO_WRITTEN" hidden="1">"c62"</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UE_BANKS" hidden="1">"c118"</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LOANS" hidden="1">"c222"</definedName>
    <definedName name="IQ_CONSUMER_LOANS" hidden="1">"c223"</definedName>
    <definedName name="IQ_COST_BORROWINGS" hidden="1">"c225"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FEE_BNK" hidden="1">"c231"</definedName>
    <definedName name="IQ_CREDIT_CARD_FEE_FIN" hidden="1">"c1583"</definedName>
    <definedName name="IQ_CREDIT_LOSS_CF" hidden="1">"c232"</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POSITS_FIN" hidden="1">"c321"</definedName>
    <definedName name="IQ_DEPRE_AMORT" hidden="1">"c247"</definedName>
    <definedName name="IQ_DEPRE_AMORT_SUPPL" hidden="1">"c1593"</definedName>
    <definedName name="IQ_DEPRE_DEPLE" hidden="1">"c261"</definedName>
    <definedName name="IQ_DEPRE_SUPP" hidden="1">"c1443"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EST" hidden="1">"c369"</definedName>
    <definedName name="IQ_EBITDA_HIGH_EST" hidden="1">"c370"</definedName>
    <definedName name="IQ_EBITDA_INT" hidden="1">"c373"</definedName>
    <definedName name="IQ_EBITDA_LOW_EST" hidden="1">"c371"</definedName>
    <definedName name="IQ_EBITDA_MARGIN" hidden="1">"c372"</definedName>
    <definedName name="IQ_EBITDA_NUM_EST" hidden="1">"c374"</definedName>
    <definedName name="IQ_EBITDA_OVER_TOTAL_IE" hidden="1">"c373"</definedName>
    <definedName name="IQ_EBITDA_STDDEV_EST" hidden="1">"c375"</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NUM_EST" hidden="1">"c402"</definedName>
    <definedName name="IQ_EPS_STDDEV_EST" hidden="1">"c403"</definedName>
    <definedName name="IQ_EQUITY_AFFIL" hidden="1">"c552"</definedName>
    <definedName name="IQ_EQUITY_METHOD" hidden="1">"c404"</definedName>
    <definedName name="IQ_EQV_OVER_BV" hidden="1">"c1596"</definedName>
    <definedName name="IQ_EQV_OVER_LTM_PRETAX_INC" hidden="1">"c739"</definedName>
    <definedName name="IQ_ESOP_DEBT" hidden="1">"c1597"</definedName>
    <definedName name="IQ_EST_ACT_EPS" hidden="1">"c1648"</definedName>
    <definedName name="IQ_EST_DATE" hidden="1">"c1634"</definedName>
    <definedName name="IQ_EST_EPS_GROWTH_1YR" hidden="1">"c1636"</definedName>
    <definedName name="IQ_EST_EPS_GROWTH_2YR" hidden="1">"c1637"</definedName>
    <definedName name="IQ_EST_EPS_GROWTH_Q_1YR" hidden="1">"c1641"</definedName>
    <definedName name="IQ_EST_EPS_SURPRISE" hidden="1">"c1635"</definedName>
    <definedName name="IQ_EST_REV_GROWTH_1YR" hidden="1">"c1638"</definedName>
    <definedName name="IQ_EST_REV_GROWTH_2YR" hidden="1">"c1639"</definedName>
    <definedName name="IQ_EST_REV_GROWTH_Q_1YR" hidden="1">"c1640"</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FDIC" hidden="1">"c417"</definedName>
    <definedName name="IQ_FFO" hidden="1">"c1574"</definedName>
    <definedName name="IQ_FFO_EST" hidden="1">"c418"</definedName>
    <definedName name="IQ_FFO_HIGH_EST" hidden="1">"c419"</definedName>
    <definedName name="IQ_FFO_LOW_EST" hidden="1">"c420"</definedName>
    <definedName name="IQ_FFO_NUM_EST" hidden="1">"c421"</definedName>
    <definedName name="IQ_FFO_STDDEV_EST" hidden="1">"c422"</definedName>
    <definedName name="IQ_FHLB_DEBT" hidden="1">"c423"</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"c451"</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"c907"</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"c751"</definedName>
    <definedName name="IQ_ISS_STOCK_NET" hidden="1">"c1601"</definedName>
    <definedName name="IQ_LAND" hidden="1">"c645"</definedName>
    <definedName name="IQ_LASTSALEPRICE" hidden="1">"c646"</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OR" hidden="1">"c655"</definedName>
    <definedName name="IQ_LL" hidden="1">"c656"</definedName>
    <definedName name="IQ_LOAN_LEASE_RECEIV" hidden="1">"c657"</definedName>
    <definedName name="IQ_LOAN_LOSS" hidden="1">"c656"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MACHINERY" hidden="1">"c711"</definedName>
    <definedName name="IQ_MARKETCAP" hidden="1">"c712"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RMAL_INC_AFTER" hidden="1">"c1605"</definedName>
    <definedName name="IQ_NORMAL_INC_AVAIL" hidden="1">"c1606"</definedName>
    <definedName name="IQ_NORMAL_INC_BEFORE" hidden="1">"c1607"</definedName>
    <definedName name="IQ_NOTES_PAY" hidden="1">"c1176"</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"c868"</definedName>
    <definedName name="IQ_OTHER_CURRENT_LIAB" hidden="1">"c877"</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PART_TIME" hidden="1">"c1024"</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MIUMS_ANNUITY_REV" hidden="1">"c1067"</definedName>
    <definedName name="IQ_PREPAID_EXP" hidden="1">"c1068"</definedName>
    <definedName name="IQ_PREPAID_EXPEN" hidden="1">"c1068"</definedName>
    <definedName name="IQ_PRICE_OVER_BVPS" hidden="1">"c1026"</definedName>
    <definedName name="IQ_PRICE_OVER_LTM_EPS" hidden="1">"c1029"</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NED_EARN" hidden="1">"c1092"</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"c1117"</definedName>
    <definedName name="IQ_REV" hidden="1">"c1122"</definedName>
    <definedName name="IQ_REV_BEFORE_LL" hidden="1">"c1123"</definedName>
    <definedName name="IQ_REV_STDDEV_EST" hidden="1">"c1124"</definedName>
    <definedName name="IQ_REV_UTI" hidden="1">"c1125"</definedName>
    <definedName name="IQ_REVENUE" hidden="1">"c1122"</definedName>
    <definedName name="IQ_REVENUE_EST" hidden="1">"c1126"</definedName>
    <definedName name="IQ_REVENUE_HIGH_EST" hidden="1">"c1127"</definedName>
    <definedName name="IQ_REVENUE_LOW_EST" hidden="1">"c1128"</definedName>
    <definedName name="IQ_REVENUE_NUM_EST" hidden="1">"c1129"</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SPECIAL" hidden="1">"c1618"</definedName>
    <definedName name="IQ_TOTAL_ST_BORROW" hidden="1">"c1177"</definedName>
    <definedName name="IQ_TOTAL_UNUSUAL" hidden="1">"c1508"</definedName>
    <definedName name="IQ_TRADE_AR" hidden="1">"c40"</definedName>
    <definedName name="IQ_TRADE_PRINCIPAL" hidden="1">"c1309"</definedName>
    <definedName name="IQ_TRADING_ASSETS" hidden="1">"c1310"</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UST_INC" hidden="1">"c1319"</definedName>
    <definedName name="IQ_TRUST_PREF" hidden="1">"c1320"</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PAID_CLAIMS" hidden="1">"c1330"</definedName>
    <definedName name="IQ_UNREALIZED_GAIN" hidden="1">"c1619"</definedName>
    <definedName name="IQ_US_GAAP" hidden="1">"c1331"</definedName>
    <definedName name="IQ_UTIL_PPE_NET" hidden="1">"c1620"</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YEARHIGH" hidden="1">"c1337"</definedName>
    <definedName name="IQ_YEARLOW" hidden="1">"c1338"</definedName>
    <definedName name="IQ_YTD" hidden="1">3000</definedName>
    <definedName name="IQ_Z_SCORE" hidden="1">"c1339"</definedName>
    <definedName name="IRES">[44]INC!#REF!</definedName>
    <definedName name="ISAP">[44]INC!$R$2:$R$291</definedName>
    <definedName name="ÍTEM"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1.4."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1.4."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itemizado">'[133]ECO-01A'!$A$14:$H$118</definedName>
    <definedName name="Itemizado_EE" localSheetId="3">#REF!</definedName>
    <definedName name="Itemizado_EE">#REF!</definedName>
    <definedName name="Itemizado_IN" localSheetId="3">#REF!</definedName>
    <definedName name="Itemizado_IN">#REF!</definedName>
    <definedName name="Itemizado_Me" localSheetId="3">#REF!</definedName>
    <definedName name="Itemizado_Me">#REF!</definedName>
    <definedName name="Itemizado_Me1" localSheetId="3">#REF!</definedName>
    <definedName name="Itemizado_Me1">#REF!</definedName>
    <definedName name="items">[63]Items!$A$3:$G$1213</definedName>
    <definedName name="iu" localSheetId="3" hidden="1">{"CI+GG(BASE)",#N/A,FALSE,"CI+GG(BASE)";"GG",#N/A,FALSE,"CI+GG(BASE)";"CI",#N/A,FALSE,"CI+GG(BASE)"}</definedName>
    <definedName name="iu" hidden="1">{"CI+GG(BASE)",#N/A,FALSE,"CI+GG(BASE)";"GG",#N/A,FALSE,"CI+GG(BASE)";"CI",#N/A,FALSE,"CI+GG(BASE)"}</definedName>
    <definedName name="IULL" localSheetId="3" hidden="1">{#N/A,#N/A,FALSE,"masez (10)";#N/A,#N/A,FALSE,"masez (7)";#N/A,#N/A,FALSE,"masez (6)";#N/A,#N/A,FALSE,"masez (5)";#N/A,#N/A,FALSE,"masez (4)";#N/A,#N/A,FALSE,"masez (3)";#N/A,#N/A,FALSE,"masez (2)";#N/A,#N/A,FALSE,"GME";#N/A,#N/A,FALSE,"masez"}</definedName>
    <definedName name="IULL" hidden="1">{#N/A,#N/A,FALSE,"masez (10)";#N/A,#N/A,FALSE,"masez (7)";#N/A,#N/A,FALSE,"masez (6)";#N/A,#N/A,FALSE,"masez (5)";#N/A,#N/A,FALSE,"masez (4)";#N/A,#N/A,FALSE,"masez (3)";#N/A,#N/A,FALSE,"masez (2)";#N/A,#N/A,FALSE,"GME";#N/A,#N/A,FALSE,"masez"}</definedName>
    <definedName name="IVANai">#REF!</definedName>
    <definedName name="IVANdi" localSheetId="3">#REF!</definedName>
    <definedName name="IVANdi">#REF!</definedName>
    <definedName name="j" localSheetId="3" hidden="1">{"CI+GG(BASE)",#N/A,FALSE,"CI+GG(BASE)";"GG",#N/A,FALSE,"CI+GG(BASE)";"CI",#N/A,FALSE,"CI+GG(BASE)"}</definedName>
    <definedName name="j" hidden="1">{"CI+GG(BASE)",#N/A,FALSE,"CI+GG(BASE)";"GG",#N/A,FALSE,"CI+GG(BASE)";"CI",#N/A,FALSE,"CI+GG(BASE)"}</definedName>
    <definedName name="J1927.">#REF!</definedName>
    <definedName name="ja"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a"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AJA" localSheetId="3" hidden="1">{"Avaliação de Cargos (Class Mens Todas)",#N/A,FALSE,"BANCO DE DADOS MENSALISTAS";"Avaliação de Cargos (Class Mens Todas)",#N/A,FALSE,"BANCO DE DADOS MENSALISTAS"}</definedName>
    <definedName name="JAJA" hidden="1">{"Avaliação de Cargos (Class Mens Todas)",#N/A,FALSE,"BANCO DE DADOS MENSALISTAS";"Avaliação de Cargos (Class Mens Todas)",#N/A,FALSE,"BANCO DE DADOS MENSALISTAS"}</definedName>
    <definedName name="JANO" localSheetId="3" hidden="1">{#N/A,#N/A,FALSE,"TEC-01";#N/A,#N/A,FALSE,"TEC - 02";#N/A,#N/A,FALSE,"TEC - 03";#N/A,#N/A,FALSE,"TEC - 04";#N/A,#N/A,FALSE,"TEC-07";#N/A,#N/A,FALSE,"TEC-08";#N/A,#N/A,FALSE,"TEC - 09A";#N/A,#N/A,FALSE,"TEC - 09B";#N/A,#N/A,FALSE,"TEC - 09C";#N/A,#N/A,FALSE,"TEC - 10";#N/A,#N/A,FALSE,"TEC-11"}</definedName>
    <definedName name="JANO" hidden="1">{#N/A,#N/A,FALSE,"TEC-01";#N/A,#N/A,FALSE,"TEC - 02";#N/A,#N/A,FALSE,"TEC - 03";#N/A,#N/A,FALSE,"TEC - 04";#N/A,#N/A,FALSE,"TEC-07";#N/A,#N/A,FALSE,"TEC-08";#N/A,#N/A,FALSE,"TEC - 09A";#N/A,#N/A,FALSE,"TEC - 09B";#N/A,#N/A,FALSE,"TEC - 09C";#N/A,#N/A,FALSE,"TEC - 10";#N/A,#N/A,FALSE,"TEC-11"}</definedName>
    <definedName name="JCC">[65]!JCC</definedName>
    <definedName name="jgkyfuk"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gkyfuk"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hktjyu"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hktjyu"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j" localSheetId="3" hidden="1">{#N/A,#N/A,FALSE,"DET-CAMB.";#N/A,#N/A,FALSE,"PRESUP.";#N/A,#N/A,FALSE,"RESUMEN";#N/A,#N/A,FALSE,"CT";#N/A,#N/A,FALSE,"PD";#N/A,#N/A,FALSE,"PR"}</definedName>
    <definedName name="jj" hidden="1">{#N/A,#N/A,FALSE,"DET-CAMB.";#N/A,#N/A,FALSE,"PRESUP.";#N/A,#N/A,FALSE,"RESUMEN";#N/A,#N/A,FALSE,"CT";#N/A,#N/A,FALSE,"PD";#N/A,#N/A,FALSE,"PR"}</definedName>
    <definedName name="jjj" localSheetId="3" hidden="1">{#N/A,#N/A,FALSE,"Total_OC015";#N/A,#N/A,FALSE,"ADMIN";#N/A,#N/A,FALSE,"PROCES";#N/A,#N/A,FALSE,"mecan";#N/A,#N/A,FALSE,"civil";#N/A,#N/A,FALSE,"CAÑER";#N/A,#N/A,FALSE,"ELEC";#N/A,#N/A,FALSE,"INSTR"}</definedName>
    <definedName name="jjj" hidden="1">{#N/A,#N/A,FALSE,"Total_OC015";#N/A,#N/A,FALSE,"ADMIN";#N/A,#N/A,FALSE,"PROCES";#N/A,#N/A,FALSE,"mecan";#N/A,#N/A,FALSE,"civil";#N/A,#N/A,FALSE,"CAÑER";#N/A,#N/A,FALSE,"ELEC";#N/A,#N/A,FALSE,"INSTR"}</definedName>
    <definedName name="jjjj" localSheetId="3"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jjjj"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jjjj_1" localSheetId="3" hidden="1">{"MO(BASE)",#N/A,FALSE,"MO(BASE)";"MO(BASE)1",#N/A,FALSE,"MO(BASE)";"MO(BASE)2",#N/A,FALSE,"MO(BASE)"}</definedName>
    <definedName name="jjjj_1" hidden="1">{"MO(BASE)",#N/A,FALSE,"MO(BASE)";"MO(BASE)1",#N/A,FALSE,"MO(BASE)";"MO(BASE)2",#N/A,FALSE,"MO(BASE)"}</definedName>
    <definedName name="jjjj_2" localSheetId="3" hidden="1">{"MO(BASE)",#N/A,FALSE,"MO(BASE)";"MO(BASE)1",#N/A,FALSE,"MO(BASE)";"MO(BASE)2",#N/A,FALSE,"MO(BASE)"}</definedName>
    <definedName name="jjjj_2" hidden="1">{"MO(BASE)",#N/A,FALSE,"MO(BASE)";"MO(BASE)1",#N/A,FALSE,"MO(BASE)";"MO(BASE)2",#N/A,FALSE,"MO(BASE)"}</definedName>
    <definedName name="jjjj_3" localSheetId="3" hidden="1">{"MO(BASE)",#N/A,FALSE,"MO(BASE)";"MO(BASE)1",#N/A,FALSE,"MO(BASE)";"MO(BASE)2",#N/A,FALSE,"MO(BASE)"}</definedName>
    <definedName name="jjjj_3" hidden="1">{"MO(BASE)",#N/A,FALSE,"MO(BASE)";"MO(BASE)1",#N/A,FALSE,"MO(BASE)";"MO(BASE)2",#N/A,FALSE,"MO(BASE)"}</definedName>
    <definedName name="jjjj_4" localSheetId="3" hidden="1">{"MO(BASE)",#N/A,FALSE,"MO(BASE)";"MO(BASE)1",#N/A,FALSE,"MO(BASE)";"MO(BASE)2",#N/A,FALSE,"MO(BASE)"}</definedName>
    <definedName name="jjjj_4" hidden="1">{"MO(BASE)",#N/A,FALSE,"MO(BASE)";"MO(BASE)1",#N/A,FALSE,"MO(BASE)";"MO(BASE)2",#N/A,FALSE,"MO(BASE)"}</definedName>
    <definedName name="jjjj_5" localSheetId="3" hidden="1">{"MO(BASE)",#N/A,FALSE,"MO(BASE)";"MO(BASE)1",#N/A,FALSE,"MO(BASE)";"MO(BASE)2",#N/A,FALSE,"MO(BASE)"}</definedName>
    <definedName name="jjjj_5" hidden="1">{"MO(BASE)",#N/A,FALSE,"MO(BASE)";"MO(BASE)1",#N/A,FALSE,"MO(BASE)";"MO(BASE)2",#N/A,FALSE,"MO(BASE)"}</definedName>
    <definedName name="jjjjj" localSheetId="3" hidden="1">{#N/A,#N/A,FALSE,"Costos_Elem_Hid";#N/A,#N/A,FALSE,"Costos_Elem_Hid";#N/A,#N/A,FALSE,"Costos_Elem_Hid"}</definedName>
    <definedName name="jjjjj" hidden="1">{#N/A,#N/A,FALSE,"Costos_Elem_Hid";#N/A,#N/A,FALSE,"Costos_Elem_Hid";#N/A,#N/A,FALSE,"Costos_Elem_Hid"}</definedName>
    <definedName name="jk" localSheetId="3" hidden="1">{#N/A,#N/A,TRUE,"LP-CO2X"}</definedName>
    <definedName name="jk" hidden="1">{#N/A,#N/A,TRUE,"LP-CO2X"}</definedName>
    <definedName name="jk_1" localSheetId="3" hidden="1">{#N/A,#N/A,TRUE,"LP-CO2X"}</definedName>
    <definedName name="jk_1" hidden="1">{#N/A,#N/A,TRUE,"LP-CO2X"}</definedName>
    <definedName name="jkaka" localSheetId="3" hidden="1">{"Avaliação de Cargos (Class Mens Todas)",#N/A,FALSE,"BANCO DE DADOS MENSALISTAS";"Avaliação de Cargos (Class Mens Todas)",#N/A,FALSE,"BANCO DE DADOS MENSALISTAS"}</definedName>
    <definedName name="jkaka" hidden="1">{"Avaliação de Cargos (Class Mens Todas)",#N/A,FALSE,"BANCO DE DADOS MENSALISTAS";"Avaliação de Cargos (Class Mens Todas)",#N/A,FALSE,"BANCO DE DADOS MENSALISTAS"}</definedName>
    <definedName name="jkjd" localSheetId="3" hidden="1">{"DETALLE_1996",#N/A,FALSE,"flujo";"DETALLE_1997",#N/A,FALSE,"flujo";"GASTOS_INCURRIDOS_1996",#N/A,FALSE,"flujo";"GASTOS_PROGRAMADOS_PARA_1997",#N/A,FALSE,"flujo";#N/A,#N/A,FALSE,"comparat";#N/A,#N/A,FALSE,"costos";#N/A,#N/A,FALSE,"proyctrol"}</definedName>
    <definedName name="jkjd" hidden="1">{"DETALLE_1996",#N/A,FALSE,"flujo";"DETALLE_1997",#N/A,FALSE,"flujo";"GASTOS_INCURRIDOS_1996",#N/A,FALSE,"flujo";"GASTOS_PROGRAMADOS_PARA_1997",#N/A,FALSE,"flujo";#N/A,#N/A,FALSE,"comparat";#N/A,#N/A,FALSE,"costos";#N/A,#N/A,FALSE,"proyctrol"}</definedName>
    <definedName name="JKÑJKÑ" localSheetId="3" hidden="1">{#N/A,#N/A,FALSE,"PEND INC";#N/A,#N/A,FALSE,"PEND MINM"}</definedName>
    <definedName name="JKÑJKÑ" hidden="1">{#N/A,#N/A,FALSE,"PEND INC";#N/A,#N/A,FALSE,"PEND MINM"}</definedName>
    <definedName name="JKÑOIK" localSheetId="3" hidden="1">{"MO(BASE)",#N/A,FALSE,"MO(BASE)";"MO(BASE)1",#N/A,FALSE,"MO(BASE)";"MO(BASE)2",#N/A,FALSE,"MO(BASE)"}</definedName>
    <definedName name="JKÑOIK" hidden="1">{"MO(BASE)",#N/A,FALSE,"MO(BASE)";"MO(BASE)1",#N/A,FALSE,"MO(BASE)";"MO(BASE)2",#N/A,FALSE,"MO(BASE)"}</definedName>
    <definedName name="jktuk" localSheetId="3" hidden="1">{#N/A,#N/A,FALSE,"ResDev"}</definedName>
    <definedName name="jktuk" hidden="1">{#N/A,#N/A,FALSE,"ResDev"}</definedName>
    <definedName name="jku" localSheetId="3" hidden="1">{"CI+GG(BASE)",#N/A,FALSE,"CI+GG(BASE)";"GG",#N/A,FALSE,"CI+GG(BASE)";"CI",#N/A,FALSE,"CI+GG(BASE)"}</definedName>
    <definedName name="jku" hidden="1">{"CI+GG(BASE)",#N/A,FALSE,"CI+GG(BASE)";"GG",#N/A,FALSE,"CI+GG(BASE)";"CI",#N/A,FALSE,"CI+GG(BASE)"}</definedName>
    <definedName name="jl" localSheetId="3" hidden="1">{"CI+GG(BASE)",#N/A,FALSE,"CI+GG(BASE)";"GG",#N/A,FALSE,"CI+GG(BASE)";"CI",#N/A,FALSE,"CI+GG(BASE)"}</definedName>
    <definedName name="jl" hidden="1">{"CI+GG(BASE)",#N/A,FALSE,"CI+GG(BASE)";"GG",#N/A,FALSE,"CI+GG(BASE)";"CI",#N/A,FALSE,"CI+GG(BASE)"}</definedName>
    <definedName name="JLHJLJK" localSheetId="3" hidden="1">{#N/A,#N/A,FALSE,"TEC-01";#N/A,#N/A,FALSE,"TEC - 02";#N/A,#N/A,FALSE,"TEC - 03";#N/A,#N/A,FALSE,"TEC - 04";#N/A,#N/A,FALSE,"TEC-07";#N/A,#N/A,FALSE,"TEC-08";#N/A,#N/A,FALSE,"TEC - 09A";#N/A,#N/A,FALSE,"TEC - 09B";#N/A,#N/A,FALSE,"TEC - 09C";#N/A,#N/A,FALSE,"TEC - 10";#N/A,#N/A,FALSE,"TEC-11"}</definedName>
    <definedName name="JLHJLJK" hidden="1">{#N/A,#N/A,FALSE,"TEC-01";#N/A,#N/A,FALSE,"TEC - 02";#N/A,#N/A,FALSE,"TEC - 03";#N/A,#N/A,FALSE,"TEC - 04";#N/A,#N/A,FALSE,"TEC-07";#N/A,#N/A,FALSE,"TEC-08";#N/A,#N/A,FALSE,"TEC - 09A";#N/A,#N/A,FALSE,"TEC - 09B";#N/A,#N/A,FALSE,"TEC - 09C";#N/A,#N/A,FALSE,"TEC - 10";#N/A,#N/A,FALSE,"TEC-11"}</definedName>
    <definedName name="jmfgmh"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mfgm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ones" localSheetId="3" hidden="1">{#N/A,#N/A,FALSE,"masez (10)";#N/A,#N/A,FALSE,"masez (7)";#N/A,#N/A,FALSE,"masez (6)";#N/A,#N/A,FALSE,"masez (5)";#N/A,#N/A,FALSE,"masez (4)";#N/A,#N/A,FALSE,"masez (3)";#N/A,#N/A,FALSE,"masez (2)";#N/A,#N/A,FALSE,"GME";#N/A,#N/A,FALSE,"masez"}</definedName>
    <definedName name="jones" hidden="1">{#N/A,#N/A,FALSE,"masez (10)";#N/A,#N/A,FALSE,"masez (7)";#N/A,#N/A,FALSE,"masez (6)";#N/A,#N/A,FALSE,"masez (5)";#N/A,#N/A,FALSE,"masez (4)";#N/A,#N/A,FALSE,"masez (3)";#N/A,#N/A,FALSE,"masez (2)";#N/A,#N/A,FALSE,"GME";#N/A,#N/A,FALSE,"masez"}</definedName>
    <definedName name="José_Padron">#REF!</definedName>
    <definedName name="Jose6" hidden="1">[134]UF!#REF!</definedName>
    <definedName name="Jose7" hidden="1">[134]UF!#REF!</definedName>
    <definedName name="JOSIANNE" localSheetId="3" hidden="1">{#N/A,#N/A,FALSE,"TEC-01";#N/A,#N/A,FALSE,"TEC - 02";#N/A,#N/A,FALSE,"TEC - 03";#N/A,#N/A,FALSE,"TEC - 04";#N/A,#N/A,FALSE,"TEC-07";#N/A,#N/A,FALSE,"TEC-08";#N/A,#N/A,FALSE,"TEC - 09A";#N/A,#N/A,FALSE,"TEC - 09B";#N/A,#N/A,FALSE,"TEC - 09C";#N/A,#N/A,FALSE,"TEC - 10";#N/A,#N/A,FALSE,"TEC-11"}</definedName>
    <definedName name="JOSIANNE" hidden="1">{#N/A,#N/A,FALSE,"TEC-01";#N/A,#N/A,FALSE,"TEC - 02";#N/A,#N/A,FALSE,"TEC - 03";#N/A,#N/A,FALSE,"TEC - 04";#N/A,#N/A,FALSE,"TEC-07";#N/A,#N/A,FALSE,"TEC-08";#N/A,#N/A,FALSE,"TEC - 09A";#N/A,#N/A,FALSE,"TEC - 09B";#N/A,#N/A,FALSE,"TEC - 09C";#N/A,#N/A,FALSE,"TEC - 10";#N/A,#N/A,FALSE,"TEC-11"}</definedName>
    <definedName name="jotasepu" localSheetId="3" hidden="1">{"'Hoja3'!$F$5"}</definedName>
    <definedName name="jotasepu" hidden="1">{"'Hoja3'!$F$5"}</definedName>
    <definedName name="jsjhjf"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sjhjf"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sjhsjh"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sjhsj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ttyj" localSheetId="3" hidden="1">{#N/A,#N/A,FALSE,"Total_OC015";#N/A,#N/A,FALSE,"ADMIN";#N/A,#N/A,FALSE,"PROCES";#N/A,#N/A,FALSE,"mecan";#N/A,#N/A,FALSE,"civil";#N/A,#N/A,FALSE,"CAÑER";#N/A,#N/A,FALSE,"ELEC";#N/A,#N/A,FALSE,"INSTR"}</definedName>
    <definedName name="jttyj" hidden="1">{#N/A,#N/A,FALSE,"Total_OC015";#N/A,#N/A,FALSE,"ADMIN";#N/A,#N/A,FALSE,"PROCES";#N/A,#N/A,FALSE,"mecan";#N/A,#N/A,FALSE,"civil";#N/A,#N/A,FALSE,"CAÑER";#N/A,#N/A,FALSE,"ELEC";#N/A,#N/A,FALSE,"INSTR"}</definedName>
    <definedName name="jtytj"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tyt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uan" localSheetId="3" hidden="1">{#N/A,#N/A,FALSE,"Hoja1";#N/A,#N/A,FALSE,"Hoja2";#N/A,#N/A,FALSE,"Hoja3";#N/A,#N/A,FALSE,"Hoja4";#N/A,#N/A,FALSE,"Hoja5";#N/A,#N/A,FALSE,"Hoja6"}</definedName>
    <definedName name="juan" hidden="1">{#N/A,#N/A,FALSE,"Hoja1";#N/A,#N/A,FALSE,"Hoja2";#N/A,#N/A,FALSE,"Hoja3";#N/A,#N/A,FALSE,"Hoja4";#N/A,#N/A,FALSE,"Hoja5";#N/A,#N/A,FALSE,"Hoja6"}</definedName>
    <definedName name="JUANITO"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h" localSheetId="3" hidden="1">{"DETALLE_1996",#N/A,FALSE,"flujo";"DETALLE_1997",#N/A,FALSE,"flujo";"GASTOS_INCURRIDOS_1996",#N/A,FALSE,"flujo";"GASTOS_PROGRAMADOS_PARA_1997",#N/A,FALSE,"flujo";#N/A,#N/A,FALSE,"comparat";#N/A,#N/A,FALSE,"costos";#N/A,#N/A,FALSE,"proyctrol"}</definedName>
    <definedName name="juh" hidden="1">{"DETALLE_1996",#N/A,FALSE,"flujo";"DETALLE_1997",#N/A,FALSE,"flujo";"GASTOS_INCURRIDOS_1996",#N/A,FALSE,"flujo";"GASTOS_PROGRAMADOS_PARA_1997",#N/A,FALSE,"flujo";#N/A,#N/A,FALSE,"comparat";#N/A,#N/A,FALSE,"costos";#N/A,#N/A,FALSE,"proyctrol"}</definedName>
    <definedName name="julio" localSheetId="3" hidden="1">{#N/A,#N/A,FALSE,"subcontract"}</definedName>
    <definedName name="julio" hidden="1">{#N/A,#N/A,FALSE,"subcontract"}</definedName>
    <definedName name="jun" localSheetId="3" hidden="1">{"DETALLE_1996",#N/A,FALSE,"flujo";"DETALLE_1997",#N/A,FALSE,"flujo";"GASTOS_INCURRIDOS_1996",#N/A,FALSE,"flujo";"GASTOS_PROGRAMADOS_PARA_1997",#N/A,FALSE,"flujo";#N/A,#N/A,FALSE,"comparat";#N/A,#N/A,FALSE,"costos";#N/A,#N/A,FALSE,"proyctrol"}</definedName>
    <definedName name="jun" hidden="1">{"DETALLE_1996",#N/A,FALSE,"flujo";"DETALLE_1997",#N/A,FALSE,"flujo";"GASTOS_INCURRIDOS_1996",#N/A,FALSE,"flujo";"GASTOS_PROGRAMADOS_PARA_1997",#N/A,FALSE,"flujo";#N/A,#N/A,FALSE,"comparat";#N/A,#N/A,FALSE,"costos";#N/A,#N/A,FALSE,"proyctrol"}</definedName>
    <definedName name="JUPOX" localSheetId="3" hidden="1">{#N/A,#N/A,FALSE,"masez (10)";#N/A,#N/A,FALSE,"masez (7)";#N/A,#N/A,FALSE,"masez (6)";#N/A,#N/A,FALSE,"masez (5)";#N/A,#N/A,FALSE,"masez (4)";#N/A,#N/A,FALSE,"masez (3)";#N/A,#N/A,FALSE,"masez (2)";#N/A,#N/A,FALSE,"GME";#N/A,#N/A,FALSE,"masez"}</definedName>
    <definedName name="JUPOX" hidden="1">{#N/A,#N/A,FALSE,"masez (10)";#N/A,#N/A,FALSE,"masez (7)";#N/A,#N/A,FALSE,"masez (6)";#N/A,#N/A,FALSE,"masez (5)";#N/A,#N/A,FALSE,"masez (4)";#N/A,#N/A,FALSE,"masez (3)";#N/A,#N/A,FALSE,"masez (2)";#N/A,#N/A,FALSE,"GME";#N/A,#N/A,FALSE,"masez"}</definedName>
    <definedName name="JUPOX_1" localSheetId="3" hidden="1">{#N/A,#N/A,FALSE,"masez (10)";#N/A,#N/A,FALSE,"masez (7)";#N/A,#N/A,FALSE,"masez (6)";#N/A,#N/A,FALSE,"masez (5)";#N/A,#N/A,FALSE,"masez (4)";#N/A,#N/A,FALSE,"masez (3)";#N/A,#N/A,FALSE,"masez (2)";#N/A,#N/A,FALSE,"GME";#N/A,#N/A,FALSE,"masez"}</definedName>
    <definedName name="JUPOX_1" hidden="1">{#N/A,#N/A,FALSE,"masez (10)";#N/A,#N/A,FALSE,"masez (7)";#N/A,#N/A,FALSE,"masez (6)";#N/A,#N/A,FALSE,"masez (5)";#N/A,#N/A,FALSE,"masez (4)";#N/A,#N/A,FALSE,"masez (3)";#N/A,#N/A,FALSE,"masez (2)";#N/A,#N/A,FALSE,"GME";#N/A,#N/A,FALSE,"masez"}</definedName>
    <definedName name="jupoxi" localSheetId="3" hidden="1">{#N/A,#N/A,FALSE,"masez (10)";#N/A,#N/A,FALSE,"masez (7)";#N/A,#N/A,FALSE,"masez (6)";#N/A,#N/A,FALSE,"masez (5)";#N/A,#N/A,FALSE,"masez (4)";#N/A,#N/A,FALSE,"masez (3)";#N/A,#N/A,FALSE,"masez (2)";#N/A,#N/A,FALSE,"GME";#N/A,#N/A,FALSE,"masez"}</definedName>
    <definedName name="jupoxi" hidden="1">{#N/A,#N/A,FALSE,"masez (10)";#N/A,#N/A,FALSE,"masez (7)";#N/A,#N/A,FALSE,"masez (6)";#N/A,#N/A,FALSE,"masez (5)";#N/A,#N/A,FALSE,"masez (4)";#N/A,#N/A,FALSE,"masez (3)";#N/A,#N/A,FALSE,"masez (2)";#N/A,#N/A,FALSE,"GME";#N/A,#N/A,FALSE,"masez"}</definedName>
    <definedName name="JUUU" localSheetId="3" hidden="1">{"DETALLE_1996",#N/A,FALSE,"flujo";"DETALLE_1997",#N/A,FALSE,"flujo";"GASTOS_INCURRIDOS_1996",#N/A,FALSE,"flujo";"GASTOS_PROGRAMADOS_PARA_1997",#N/A,FALSE,"flujo";#N/A,#N/A,FALSE,"comparat";#N/A,#N/A,FALSE,"costos";#N/A,#N/A,FALSE,"proyctrol"}</definedName>
    <definedName name="JUUU" hidden="1">{"DETALLE_1996",#N/A,FALSE,"flujo";"DETALLE_1997",#N/A,FALSE,"flujo";"GASTOS_INCURRIDOS_1996",#N/A,FALSE,"flujo";"GASTOS_PROGRAMADOS_PARA_1997",#N/A,FALSE,"flujo";#N/A,#N/A,FALSE,"comparat";#N/A,#N/A,FALSE,"costos";#N/A,#N/A,FALSE,"proyctrol"}</definedName>
    <definedName name="K" localSheetId="3" hidden="1">{"'DMBL'!$A$1:$N$83","'DMBL'!$A$6:$B$83"}</definedName>
    <definedName name="K" hidden="1">{"'DMBL'!$A$1:$N$83","'DMBL'!$A$6:$B$83"}</definedName>
    <definedName name="k_1" localSheetId="3" hidden="1">{"MO(BASE)",#N/A,FALSE,"MO(BASE)";"MO(BASE)1",#N/A,FALSE,"MO(BASE)";"MO(BASE)2",#N/A,FALSE,"MO(BASE)"}</definedName>
    <definedName name="k_1" hidden="1">{"MO(BASE)",#N/A,FALSE,"MO(BASE)";"MO(BASE)1",#N/A,FALSE,"MO(BASE)";"MO(BASE)2",#N/A,FALSE,"MO(BASE)"}</definedName>
    <definedName name="K112_RELL" localSheetId="3" hidden="1">{"Sin detalle",#N/A,FALSE,"Flujo (redondeado)";"Detallado",#N/A,FALSE,"Flujo (redondeado)"}</definedName>
    <definedName name="K112_RELL" hidden="1">{"Sin detalle",#N/A,FALSE,"Flujo (redondeado)";"Detallado",#N/A,FALSE,"Flujo (redondeado)"}</definedName>
    <definedName name="Ka" localSheetId="3" hidden="1">{"'DMBL'!$A$1:$N$83","'DMBL'!$A$6:$B$83"}</definedName>
    <definedName name="Ka" hidden="1">{"'DMBL'!$A$1:$N$83","'DMBL'!$A$6:$B$83"}</definedName>
    <definedName name="Kb" localSheetId="3" hidden="1">{"'DMBL'!$A$1:$N$83","'DMBL'!$A$6:$B$83"}</definedName>
    <definedName name="Kb" hidden="1">{"'DMBL'!$A$1:$N$83","'DMBL'!$A$6:$B$83"}</definedName>
    <definedName name="Kc" localSheetId="3" hidden="1">{"'DMBL'!$A$1:$N$83","'DMBL'!$A$6:$B$83"}</definedName>
    <definedName name="Kc" hidden="1">{"'DMBL'!$A$1:$N$83","'DMBL'!$A$6:$B$83"}</definedName>
    <definedName name="KF">#REF!</definedName>
    <definedName name="KFC" localSheetId="3">#REF!</definedName>
    <definedName name="KFC">#REF!</definedName>
    <definedName name="Kg_a_Lb">'[70]Parámetros nuevos'!$G$4</definedName>
    <definedName name="Kg_a_Oz">'[70]Parámetros nuevos'!$G$3</definedName>
    <definedName name="kh"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k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kj" localSheetId="3" hidden="1">{#N/A,#N/A,FALSE,"masez (10)";#N/A,#N/A,FALSE,"masez (7)";#N/A,#N/A,FALSE,"masez (6)";#N/A,#N/A,FALSE,"masez (5)";#N/A,#N/A,FALSE,"masez (4)";#N/A,#N/A,FALSE,"masez (3)";#N/A,#N/A,FALSE,"masez (2)";#N/A,#N/A,FALSE,"GME";#N/A,#N/A,FALSE,"masez"}</definedName>
    <definedName name="kj" hidden="1">{#N/A,#N/A,FALSE,"masez (10)";#N/A,#N/A,FALSE,"masez (7)";#N/A,#N/A,FALSE,"masez (6)";#N/A,#N/A,FALSE,"masez (5)";#N/A,#N/A,FALSE,"masez (4)";#N/A,#N/A,FALSE,"masez (3)";#N/A,#N/A,FALSE,"masez (2)";#N/A,#N/A,FALSE,"GME";#N/A,#N/A,FALSE,"masez"}</definedName>
    <definedName name="kj.jh.k" localSheetId="3" hidden="1">{#N/A,#N/A,FALSE,"ResDev"}</definedName>
    <definedName name="kj.jh.k" hidden="1">{#N/A,#N/A,FALSE,"ResDev"}</definedName>
    <definedName name="kjkcjv" localSheetId="3" hidden="1">{#N/A,#N/A,FALSE,"masez (10)";#N/A,#N/A,FALSE,"masez (7)";#N/A,#N/A,FALSE,"masez (6)";#N/A,#N/A,FALSE,"masez (5)";#N/A,#N/A,FALSE,"masez (4)";#N/A,#N/A,FALSE,"masez (3)";#N/A,#N/A,FALSE,"masez (2)";#N/A,#N/A,FALSE,"GME";#N/A,#N/A,FALSE,"masez"}</definedName>
    <definedName name="kjkcjv" hidden="1">{#N/A,#N/A,FALSE,"masez (10)";#N/A,#N/A,FALSE,"masez (7)";#N/A,#N/A,FALSE,"masez (6)";#N/A,#N/A,FALSE,"masez (5)";#N/A,#N/A,FALSE,"masez (4)";#N/A,#N/A,FALSE,"masez (3)";#N/A,#N/A,FALSE,"masez (2)";#N/A,#N/A,FALSE,"GME";#N/A,#N/A,FALSE,"masez"}</definedName>
    <definedName name="KJLJK" localSheetId="3" hidden="1">{#N/A,#N/A,FALSE,"TEC-01";#N/A,#N/A,FALSE,"TEC - 02";#N/A,#N/A,FALSE,"TEC - 03";#N/A,#N/A,FALSE,"TEC - 04";#N/A,#N/A,FALSE,"TEC-07";#N/A,#N/A,FALSE,"TEC-08";#N/A,#N/A,FALSE,"TEC - 09A";#N/A,#N/A,FALSE,"TEC - 09B";#N/A,#N/A,FALSE,"TEC - 09C";#N/A,#N/A,FALSE,"TEC - 10";#N/A,#N/A,FALSE,"TEC-11"}</definedName>
    <definedName name="KJLJK" hidden="1">{#N/A,#N/A,FALSE,"TEC-01";#N/A,#N/A,FALSE,"TEC - 02";#N/A,#N/A,FALSE,"TEC - 03";#N/A,#N/A,FALSE,"TEC - 04";#N/A,#N/A,FALSE,"TEC-07";#N/A,#N/A,FALSE,"TEC-08";#N/A,#N/A,FALSE,"TEC - 09A";#N/A,#N/A,FALSE,"TEC - 09B";#N/A,#N/A,FALSE,"TEC - 09C";#N/A,#N/A,FALSE,"TEC - 10";#N/A,#N/A,FALSE,"TEC-11"}</definedName>
    <definedName name="KJLJKL" localSheetId="3" hidden="1">{"MO(BASE)",#N/A,FALSE,"MO(BASE)";"MO(BASE)1",#N/A,FALSE,"MO(BASE)";"MO(BASE)2",#N/A,FALSE,"MO(BASE)"}</definedName>
    <definedName name="KJLJKL" hidden="1">{"MO(BASE)",#N/A,FALSE,"MO(BASE)";"MO(BASE)1",#N/A,FALSE,"MO(BASE)";"MO(BASE)2",#N/A,FALSE,"MO(BASE)"}</definedName>
    <definedName name="kjyuk"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jyu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a" localSheetId="3" hidden="1">{"'DMBL'!$A$1:$N$83","'DMBL'!$A$6:$B$83"}</definedName>
    <definedName name="kka" hidden="1">{"'DMBL'!$A$1:$N$83","'DMBL'!$A$6:$B$83"}</definedName>
    <definedName name="kkb" localSheetId="3" hidden="1">{"'DMBL'!$A$1:$N$83","'DMBL'!$A$6:$B$83"}</definedName>
    <definedName name="kkb" hidden="1">{"'DMBL'!$A$1:$N$83","'DMBL'!$A$6:$B$83"}</definedName>
    <definedName name="kkc" localSheetId="3" hidden="1">{"'DMBL'!$A$1:$N$83","'DMBL'!$A$6:$B$83"}</definedName>
    <definedName name="kkc" hidden="1">{"'DMBL'!$A$1:$N$83","'DMBL'!$A$6:$B$83"}</definedName>
    <definedName name="kkkk" localSheetId="3" hidden="1">{"Avaliação de Cargos (Class Mens Todas)",#N/A,FALSE,"BANCO DE DADOS MENSALISTAS";"Avaliação de Cargos (Class Mens Todas)",#N/A,FALSE,"BANCO DE DADOS MENSALISTAS"}</definedName>
    <definedName name="kkkk" hidden="1">{"Avaliação de Cargos (Class Mens Todas)",#N/A,FALSE,"BANCO DE DADOS MENSALISTAS";"Avaliação de Cargos (Class Mens Todas)",#N/A,FALSE,"BANCO DE DADOS MENSALISTAS"}</definedName>
    <definedName name="kkkkkkkkkk"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kkkkkk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y"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y"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li" localSheetId="3" hidden="1">{"DETALLE_1996",#N/A,FALSE,"flujo";"DETALLE_1997",#N/A,FALSE,"flujo";"GASTOS_INCURRIDOS_1996",#N/A,FALSE,"flujo";"GASTOS_PROGRAMADOS_PARA_1997",#N/A,FALSE,"flujo";#N/A,#N/A,FALSE,"comparat";#N/A,#N/A,FALSE,"costos";#N/A,#N/A,FALSE,"proyctrol"}</definedName>
    <definedName name="kli" hidden="1">{"DETALLE_1996",#N/A,FALSE,"flujo";"DETALLE_1997",#N/A,FALSE,"flujo";"GASTOS_INCURRIDOS_1996",#N/A,FALSE,"flujo";"GASTOS_PROGRAMADOS_PARA_1997",#N/A,FALSE,"flujo";#N/A,#N/A,FALSE,"comparat";#N/A,#N/A,FALSE,"costos";#N/A,#N/A,FALSE,"proyctrol"}</definedName>
    <definedName name="klkl" localSheetId="3" hidden="1">{"CI+GG(BASE)",#N/A,FALSE,"CI+GG(BASE)";"GG",#N/A,FALSE,"CI+GG(BASE)";"CI",#N/A,FALSE,"CI+GG(BASE)"}</definedName>
    <definedName name="klkl" hidden="1">{"CI+GG(BASE)",#N/A,FALSE,"CI+GG(BASE)";"GG",#N/A,FALSE,"CI+GG(BASE)";"CI",#N/A,FALSE,"CI+GG(BASE)"}</definedName>
    <definedName name="klkl_1" localSheetId="3" hidden="1">{"CI+GG(BASE)",#N/A,FALSE,"CI+GG(BASE)";"GG",#N/A,FALSE,"CI+GG(BASE)";"CI",#N/A,FALSE,"CI+GG(BASE)"}</definedName>
    <definedName name="klkl_1" hidden="1">{"CI+GG(BASE)",#N/A,FALSE,"CI+GG(BASE)";"GG",#N/A,FALSE,"CI+GG(BASE)";"CI",#N/A,FALSE,"CI+GG(BASE)"}</definedName>
    <definedName name="klkl_2" localSheetId="3" hidden="1">{"CI+GG(BASE)",#N/A,FALSE,"CI+GG(BASE)";"GG",#N/A,FALSE,"CI+GG(BASE)";"CI",#N/A,FALSE,"CI+GG(BASE)"}</definedName>
    <definedName name="klkl_2" hidden="1">{"CI+GG(BASE)",#N/A,FALSE,"CI+GG(BASE)";"GG",#N/A,FALSE,"CI+GG(BASE)";"CI",#N/A,FALSE,"CI+GG(BASE)"}</definedName>
    <definedName name="klkl_3" localSheetId="3" hidden="1">{"CI+GG(BASE)",#N/A,FALSE,"CI+GG(BASE)";"GG",#N/A,FALSE,"CI+GG(BASE)";"CI",#N/A,FALSE,"CI+GG(BASE)"}</definedName>
    <definedName name="klkl_3" hidden="1">{"CI+GG(BASE)",#N/A,FALSE,"CI+GG(BASE)";"GG",#N/A,FALSE,"CI+GG(BASE)";"CI",#N/A,FALSE,"CI+GG(BASE)"}</definedName>
    <definedName name="klkl_4" localSheetId="3" hidden="1">{"CI+GG(BASE)",#N/A,FALSE,"CI+GG(BASE)";"GG",#N/A,FALSE,"CI+GG(BASE)";"CI",#N/A,FALSE,"CI+GG(BASE)"}</definedName>
    <definedName name="klkl_4" hidden="1">{"CI+GG(BASE)",#N/A,FALSE,"CI+GG(BASE)";"GG",#N/A,FALSE,"CI+GG(BASE)";"CI",#N/A,FALSE,"CI+GG(BASE)"}</definedName>
    <definedName name="klkl_5" localSheetId="3" hidden="1">{"CI+GG(BASE)",#N/A,FALSE,"CI+GG(BASE)";"GG",#N/A,FALSE,"CI+GG(BASE)";"CI",#N/A,FALSE,"CI+GG(BASE)"}</definedName>
    <definedName name="klkl_5" hidden="1">{"CI+GG(BASE)",#N/A,FALSE,"CI+GG(BASE)";"GG",#N/A,FALSE,"CI+GG(BASE)";"CI",#N/A,FALSE,"CI+GG(BASE)"}</definedName>
    <definedName name="klo" localSheetId="3" hidden="1">{#N/A,#N/A,FALSE,"masez (10)";#N/A,#N/A,FALSE,"masez (7)";#N/A,#N/A,FALSE,"masez (6)";#N/A,#N/A,FALSE,"masez (5)";#N/A,#N/A,FALSE,"masez (4)";#N/A,#N/A,FALSE,"masez (3)";#N/A,#N/A,FALSE,"masez (2)";#N/A,#N/A,FALSE,"GME";#N/A,#N/A,FALSE,"masez"}</definedName>
    <definedName name="klo" hidden="1">{#N/A,#N/A,FALSE,"masez (10)";#N/A,#N/A,FALSE,"masez (7)";#N/A,#N/A,FALSE,"masez (6)";#N/A,#N/A,FALSE,"masez (5)";#N/A,#N/A,FALSE,"masez (4)";#N/A,#N/A,FALSE,"masez (3)";#N/A,#N/A,FALSE,"masez (2)";#N/A,#N/A,FALSE,"GME";#N/A,#N/A,FALSE,"masez"}</definedName>
    <definedName name="kpi"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pi"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reafas"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reafas"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S">#REF!</definedName>
    <definedName name="KSC" localSheetId="3">#REF!</definedName>
    <definedName name="KSC">#REF!</definedName>
    <definedName name="KT" localSheetId="3">#REF!</definedName>
    <definedName name="KT">#REF!</definedName>
    <definedName name="KTE" localSheetId="3">#REF!</definedName>
    <definedName name="KTE">#REF!</definedName>
    <definedName name="kTonsPerYear" localSheetId="3">[0]!copperProductionAnnual/1000</definedName>
    <definedName name="kTonsPerYear">[0]!copperProductionAnnual/1000</definedName>
    <definedName name="kW_380" localSheetId="3">#REF!</definedName>
    <definedName name="kW_380">#REF!</definedName>
    <definedName name="KX" localSheetId="3">#REF!</definedName>
    <definedName name="KX">#REF!</definedName>
    <definedName name="KY" localSheetId="3">#REF!</definedName>
    <definedName name="KY">#REF!</definedName>
    <definedName name="KYUYTURYURU" localSheetId="3" hidden="1">{#N/A,#N/A,FALSE,"TEC-01";#N/A,#N/A,FALSE,"TEC - 02";#N/A,#N/A,FALSE,"TEC - 03";#N/A,#N/A,FALSE,"TEC - 04";#N/A,#N/A,FALSE,"TEC-07";#N/A,#N/A,FALSE,"TEC-08";#N/A,#N/A,FALSE,"TEC - 09A";#N/A,#N/A,FALSE,"TEC - 09B";#N/A,#N/A,FALSE,"TEC - 09C";#N/A,#N/A,FALSE,"TEC - 10";#N/A,#N/A,FALSE,"TEC-11"}</definedName>
    <definedName name="KYUYTURYURU" hidden="1">{#N/A,#N/A,FALSE,"TEC-01";#N/A,#N/A,FALSE,"TEC - 02";#N/A,#N/A,FALSE,"TEC - 03";#N/A,#N/A,FALSE,"TEC - 04";#N/A,#N/A,FALSE,"TEC-07";#N/A,#N/A,FALSE,"TEC-08";#N/A,#N/A,FALSE,"TEC - 09A";#N/A,#N/A,FALSE,"TEC - 09B";#N/A,#N/A,FALSE,"TEC - 09C";#N/A,#N/A,FALSE,"TEC - 10";#N/A,#N/A,FALSE,"TEC-11"}</definedName>
    <definedName name="l" localSheetId="3" hidden="1">{#N/A,#N/A,FALSE,"minas";#N/A,#N/A,FALSE,"Total_OC015";#N/A,#N/A,FALSE,"ADMIN";#N/A,#N/A,FALSE,"PROCES";#N/A,#N/A,FALSE,"civil";#N/A,#N/A,FALSE,"CAÑER";#N/A,#N/A,FALSE,"ELEC";#N/A,#N/A,FALSE,"INSTR";#N/A,#N/A,FALSE,"PDS";#N/A,#N/A,FALSE,"mecan"}</definedName>
    <definedName name="l" hidden="1">{#N/A,#N/A,FALSE,"minas";#N/A,#N/A,FALSE,"Total_OC015";#N/A,#N/A,FALSE,"ADMIN";#N/A,#N/A,FALSE,"PROCES";#N/A,#N/A,FALSE,"civil";#N/A,#N/A,FALSE,"CAÑER";#N/A,#N/A,FALSE,"ELEC";#N/A,#N/A,FALSE,"INSTR";#N/A,#N/A,FALSE,"PDS";#N/A,#N/A,FALSE,"mecan"}</definedName>
    <definedName name="L_">#REF!</definedName>
    <definedName name="l_andina_detalle" localSheetId="3">#REF!</definedName>
    <definedName name="l_andina_detalle">#REF!</definedName>
    <definedName name="LA" localSheetId="3">#REF!</definedName>
    <definedName name="LA">#REF!</definedName>
    <definedName name="LAMINA" localSheetId="3" hidden="1">[135]Condicion!#REF!</definedName>
    <definedName name="LAMINA" hidden="1">[135]Condicion!#REF!</definedName>
    <definedName name="Last_Date_Of_Revision">OFFSET([113]!File_Name,0,4,1,1)</definedName>
    <definedName name="Lb" localSheetId="3" hidden="1">{#N/A,#N/A,FALSE,"Matrix";#N/A,#N/A,FALSE,"Executive";#N/A,#N/A,FALSE,"Summary"}</definedName>
    <definedName name="Lb" hidden="1">{#N/A,#N/A,FALSE,"Matrix";#N/A,#N/A,FALSE,"Executive";#N/A,#N/A,FALSE,"Summary"}</definedName>
    <definedName name="lbsPerTon">2204.6</definedName>
    <definedName name="LCOCABTA">#REF!</definedName>
    <definedName name="LCOCABTB" localSheetId="3">#REF!</definedName>
    <definedName name="LCOCABTB">#REF!</definedName>
    <definedName name="LCOCABTC" localSheetId="3">#REF!</definedName>
    <definedName name="LCOCABTC">#REF!</definedName>
    <definedName name="lete" localSheetId="3" hidden="1">{"MO(BASE)",#N/A,FALSE,"MO(BASE)";"MO(BASE)1",#N/A,FALSE,"MO(BASE)";"MO(BASE)2",#N/A,FALSE,"MO(BASE)"}</definedName>
    <definedName name="lete" hidden="1">{"MO(BASE)",#N/A,FALSE,"MO(BASE)";"MO(BASE)1",#N/A,FALSE,"MO(BASE)";"MO(BASE)2",#N/A,FALSE,"MO(BASE)"}</definedName>
    <definedName name="LG">#REF!</definedName>
    <definedName name="LH" localSheetId="3">#REF!</definedName>
    <definedName name="LH">#REF!</definedName>
    <definedName name="LIAS" localSheetId="3">[60]Datos!$E$18</definedName>
    <definedName name="LIAS">[49]Datos!$E$25</definedName>
    <definedName name="limcount" hidden="1">1</definedName>
    <definedName name="LIN">#REF!</definedName>
    <definedName name="Links">OFFSET([113]!File_Name,0,4,1,1)</definedName>
    <definedName name="lio" localSheetId="3" hidden="1">{#N/A,#N/A,FALSE,"Total_OC015";#N/A,#N/A,FALSE,"ADMIN";#N/A,#N/A,FALSE,"PROCES";#N/A,#N/A,FALSE,"mecan";#N/A,#N/A,FALSE,"civil";#N/A,#N/A,FALSE,"CAÑER";#N/A,#N/A,FALSE,"ELEC";#N/A,#N/A,FALSE,"INSTR"}</definedName>
    <definedName name="lio" hidden="1">{#N/A,#N/A,FALSE,"Total_OC015";#N/A,#N/A,FALSE,"ADMIN";#N/A,#N/A,FALSE,"PROCES";#N/A,#N/A,FALSE,"mecan";#N/A,#N/A,FALSE,"civil";#N/A,#N/A,FALSE,"CAÑER";#N/A,#N/A,FALSE,"ELEC";#N/A,#N/A,FALSE,"INSTR"}</definedName>
    <definedName name="Lire">0.20618</definedName>
    <definedName name="Lisette_Schubert">#REF!</definedName>
    <definedName name="Lista">[136]Hoja3!$A$1:$A$32</definedName>
    <definedName name="liuhk" localSheetId="3" hidden="1">{#N/A,#N/A,FALSE,"Costos_Elem_Hid";#N/A,#N/A,FALSE,"Costos_Elem_Hid";#N/A,#N/A,FALSE,"Costos_Elem_Hid"}</definedName>
    <definedName name="liuhk" hidden="1">{#N/A,#N/A,FALSE,"Costos_Elem_Hid";#N/A,#N/A,FALSE,"Costos_Elem_Hid";#N/A,#N/A,FALSE,"Costos_Elem_Hid"}</definedName>
    <definedName name="lixo" localSheetId="3" hidden="1">{#N/A,#N/A,FALSE,"GERAL";#N/A,#N/A,FALSE,"012-96";#N/A,#N/A,FALSE,"018-96";#N/A,#N/A,FALSE,"027-96";#N/A,#N/A,FALSE,"059-96";#N/A,#N/A,FALSE,"076-96";#N/A,#N/A,FALSE,"019-97";#N/A,#N/A,FALSE,"021-97";#N/A,#N/A,FALSE,"022-97";#N/A,#N/A,FALSE,"028-97"}</definedName>
    <definedName name="lixo" hidden="1">{#N/A,#N/A,FALSE,"GERAL";#N/A,#N/A,FALSE,"012-96";#N/A,#N/A,FALSE,"018-96";#N/A,#N/A,FALSE,"027-96";#N/A,#N/A,FALSE,"059-96";#N/A,#N/A,FALSE,"076-96";#N/A,#N/A,FALSE,"019-97";#N/A,#N/A,FALSE,"021-97";#N/A,#N/A,FALSE,"022-97";#N/A,#N/A,FALSE,"028-97"}</definedName>
    <definedName name="lj"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l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lk" localSheetId="3" hidden="1">{#N/A,#N/A,FALSE,"Total_OC015";#N/A,#N/A,FALSE,"ADMIN";#N/A,#N/A,FALSE,"PROCES";#N/A,#N/A,FALSE,"mecan";#N/A,#N/A,FALSE,"civil";#N/A,#N/A,FALSE,"CAÑER";#N/A,#N/A,FALSE,"ELEC";#N/A,#N/A,FALSE,"INSTR"}</definedName>
    <definedName name="lk" hidden="1">{#N/A,#N/A,FALSE,"Total_OC015";#N/A,#N/A,FALSE,"ADMIN";#N/A,#N/A,FALSE,"PROCES";#N/A,#N/A,FALSE,"mecan";#N/A,#N/A,FALSE,"civil";#N/A,#N/A,FALSE,"CAÑER";#N/A,#N/A,FALSE,"ELEC";#N/A,#N/A,FALSE,"INSTR"}</definedName>
    <definedName name="lkhlkhlkhkl" localSheetId="3" hidden="1">{"Sin detalle",#N/A,FALSE,"Flujo (redondeado)";"Detallado",#N/A,FALSE,"Flujo (redondeado)"}</definedName>
    <definedName name="lkhlkhlkhkl" hidden="1">{"Sin detalle",#N/A,FALSE,"Flujo (redondeado)";"Detallado",#N/A,FALSE,"Flujo (redondeado)"}</definedName>
    <definedName name="lkjlkj" localSheetId="3" hidden="1">{#N/A,#N/A,FALSE,"TEC-01";#N/A,#N/A,FALSE,"TEC - 02";#N/A,#N/A,FALSE,"TEC - 03";#N/A,#N/A,FALSE,"TEC - 04";#N/A,#N/A,FALSE,"TEC-07";#N/A,#N/A,FALSE,"TEC-08";#N/A,#N/A,FALSE,"TEC - 09A";#N/A,#N/A,FALSE,"TEC - 09B";#N/A,#N/A,FALSE,"TEC - 09C";#N/A,#N/A,FALSE,"TEC - 10";#N/A,#N/A,FALSE,"TEC-11"}</definedName>
    <definedName name="lkjlkj" hidden="1">{#N/A,#N/A,FALSE,"TEC-01";#N/A,#N/A,FALSE,"TEC - 02";#N/A,#N/A,FALSE,"TEC - 03";#N/A,#N/A,FALSE,"TEC - 04";#N/A,#N/A,FALSE,"TEC-07";#N/A,#N/A,FALSE,"TEC-08";#N/A,#N/A,FALSE,"TEC - 09A";#N/A,#N/A,FALSE,"TEC - 09B";#N/A,#N/A,FALSE,"TEC - 09C";#N/A,#N/A,FALSE,"TEC - 10";#N/A,#N/A,FALSE,"TEC-11"}</definedName>
    <definedName name="ll"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_1"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C">#REF!</definedName>
    <definedName name="lll" localSheetId="3">#REF!</definedName>
    <definedName name="lll">#REF!</definedName>
    <definedName name="llll">OFFSET([113]!File_Name,0,4,1,1)</definedName>
    <definedName name="lllll" localSheetId="3" hidden="1">{"MO(BASE)",#N/A,FALSE,"MO(BASE)";"MO(BASE)1",#N/A,FALSE,"MO(BASE)";"MO(BASE)2",#N/A,FALSE,"MO(BASE)"}</definedName>
    <definedName name="lllll" hidden="1">{"MO(BASE)",#N/A,FALSE,"MO(BASE)";"MO(BASE)1",#N/A,FALSE,"MO(BASE)";"MO(BASE)2",#N/A,FALSE,"MO(BASE)"}</definedName>
    <definedName name="lllll_1" localSheetId="3" hidden="1">{"MO(BASE)",#N/A,FALSE,"MO(BASE)";"MO(BASE)1",#N/A,FALSE,"MO(BASE)";"MO(BASE)2",#N/A,FALSE,"MO(BASE)"}</definedName>
    <definedName name="lllll_1" hidden="1">{"MO(BASE)",#N/A,FALSE,"MO(BASE)";"MO(BASE)1",#N/A,FALSE,"MO(BASE)";"MO(BASE)2",#N/A,FALSE,"MO(BASE)"}</definedName>
    <definedName name="lllll_2" localSheetId="3" hidden="1">{"MO(BASE)",#N/A,FALSE,"MO(BASE)";"MO(BASE)1",#N/A,FALSE,"MO(BASE)";"MO(BASE)2",#N/A,FALSE,"MO(BASE)"}</definedName>
    <definedName name="lllll_2" hidden="1">{"MO(BASE)",#N/A,FALSE,"MO(BASE)";"MO(BASE)1",#N/A,FALSE,"MO(BASE)";"MO(BASE)2",#N/A,FALSE,"MO(BASE)"}</definedName>
    <definedName name="lllll_3" localSheetId="3" hidden="1">{"MO(BASE)",#N/A,FALSE,"MO(BASE)";"MO(BASE)1",#N/A,FALSE,"MO(BASE)";"MO(BASE)2",#N/A,FALSE,"MO(BASE)"}</definedName>
    <definedName name="lllll_3" hidden="1">{"MO(BASE)",#N/A,FALSE,"MO(BASE)";"MO(BASE)1",#N/A,FALSE,"MO(BASE)";"MO(BASE)2",#N/A,FALSE,"MO(BASE)"}</definedName>
    <definedName name="lllll_4" localSheetId="3" hidden="1">{"MO(BASE)",#N/A,FALSE,"MO(BASE)";"MO(BASE)1",#N/A,FALSE,"MO(BASE)";"MO(BASE)2",#N/A,FALSE,"MO(BASE)"}</definedName>
    <definedName name="lllll_4" hidden="1">{"MO(BASE)",#N/A,FALSE,"MO(BASE)";"MO(BASE)1",#N/A,FALSE,"MO(BASE)";"MO(BASE)2",#N/A,FALSE,"MO(BASE)"}</definedName>
    <definedName name="lllll_5" localSheetId="3" hidden="1">{"MO(BASE)",#N/A,FALSE,"MO(BASE)";"MO(BASE)1",#N/A,FALSE,"MO(BASE)";"MO(BASE)2",#N/A,FALSE,"MO(BASE)"}</definedName>
    <definedName name="lllll_5" hidden="1">{"MO(BASE)",#N/A,FALSE,"MO(BASE)";"MO(BASE)1",#N/A,FALSE,"MO(BASE)";"MO(BASE)2",#N/A,FALSE,"MO(BASE)"}</definedName>
    <definedName name="LO">#REF!</definedName>
    <definedName name="lo_1" localSheetId="3" hidden="1">{#N/A,#N/A,FALSE,"COVER";#N/A,#N/A,FALSE,"RECAP";#N/A,#N/A,FALSE,"SANTA BARBARA NONMANUAL";#N/A,#N/A,FALSE,"CEQUIP";#N/A,#N/A,FALSE,"WRATE";#N/A,#N/A,FALSE,"INDIRECT";#N/A,#N/A,FALSE,"TRAIN";#N/A,#N/A,FALSE,"MANLOADED SCHEDULE"}</definedName>
    <definedName name="lo_1" hidden="1">{#N/A,#N/A,FALSE,"COVER";#N/A,#N/A,FALSE,"RECAP";#N/A,#N/A,FALSE,"SANTA BARBARA NONMANUAL";#N/A,#N/A,FALSE,"CEQUIP";#N/A,#N/A,FALSE,"WRATE";#N/A,#N/A,FALSE,"INDIRECT";#N/A,#N/A,FALSE,"TRAIN";#N/A,#N/A,FALSE,"MANLOADED SCHEDULE"}</definedName>
    <definedName name="loco" localSheetId="3" hidden="1">{#N/A,#N/A,FALSE,"masez (10)";#N/A,#N/A,FALSE,"masez (7)";#N/A,#N/A,FALSE,"masez (6)";#N/A,#N/A,FALSE,"masez (5)";#N/A,#N/A,FALSE,"masez (4)";#N/A,#N/A,FALSE,"masez (3)";#N/A,#N/A,FALSE,"masez (2)";#N/A,#N/A,FALSE,"GME";#N/A,#N/A,FALSE,"masez"}</definedName>
    <definedName name="loco" hidden="1">{#N/A,#N/A,FALSE,"masez (10)";#N/A,#N/A,FALSE,"masez (7)";#N/A,#N/A,FALSE,"masez (6)";#N/A,#N/A,FALSE,"masez (5)";#N/A,#N/A,FALSE,"masez (4)";#N/A,#N/A,FALSE,"masez (3)";#N/A,#N/A,FALSE,"masez (2)";#N/A,#N/A,FALSE,"GME";#N/A,#N/A,FALSE,"masez"}</definedName>
    <definedName name="log" localSheetId="3" hidden="1">{"Graf_Carga Trab",#N/A,FALSE,"Grafi_Carga Trab";"Graf_Venta Flujo",#N/A,FALSE,"Grafi_Carga Trab"}</definedName>
    <definedName name="log" hidden="1">{"Graf_Carga Trab",#N/A,FALSE,"Grafi_Carga Trab";"Graf_Venta Flujo",#N/A,FALSE,"Grafi_Carga Trab"}</definedName>
    <definedName name="loiu" localSheetId="3" hidden="1">{#N/A,#N/A,TRUE,"Est. de Fact.";#N/A,#N/A,TRUE,"Capitulo 19";#N/A,#N/A,TRUE,"Proyecto P855"}</definedName>
    <definedName name="loiu" hidden="1">{#N/A,#N/A,TRUE,"Est. de Fact.";#N/A,#N/A,TRUE,"Capitulo 19";#N/A,#N/A,TRUE,"Proyecto P855"}</definedName>
    <definedName name="lolo">#REF!</definedName>
    <definedName name="lots" localSheetId="3" hidden="1">{#N/A,#N/A,FALSE,"Total_OC015";#N/A,#N/A,FALSE,"ADMIN";#N/A,#N/A,FALSE,"PROCES";#N/A,#N/A,FALSE,"mecan";#N/A,#N/A,FALSE,"civil";#N/A,#N/A,FALSE,"CAÑER";#N/A,#N/A,FALSE,"ELEC";#N/A,#N/A,FALSE,"INSTR"}</definedName>
    <definedName name="lots" hidden="1">{#N/A,#N/A,FALSE,"Total_OC015";#N/A,#N/A,FALSE,"ADMIN";#N/A,#N/A,FALSE,"PROCES";#N/A,#N/A,FALSE,"mecan";#N/A,#N/A,FALSE,"civil";#N/A,#N/A,FALSE,"CAÑER";#N/A,#N/A,FALSE,"ELEC";#N/A,#N/A,FALSE,"INSTR"}</definedName>
    <definedName name="lots_1" localSheetId="3" hidden="1">{#N/A,#N/A,FALSE,"Total_OC015";#N/A,#N/A,FALSE,"ADMIN";#N/A,#N/A,FALSE,"PROCES";#N/A,#N/A,FALSE,"mecan";#N/A,#N/A,FALSE,"civil";#N/A,#N/A,FALSE,"CAÑER";#N/A,#N/A,FALSE,"ELEC";#N/A,#N/A,FALSE,"INSTR"}</definedName>
    <definedName name="lots_1" hidden="1">{#N/A,#N/A,FALSE,"Total_OC015";#N/A,#N/A,FALSE,"ADMIN";#N/A,#N/A,FALSE,"PROCES";#N/A,#N/A,FALSE,"mecan";#N/A,#N/A,FALSE,"civil";#N/A,#N/A,FALSE,"CAÑER";#N/A,#N/A,FALSE,"ELEC";#N/A,#N/A,FALSE,"INSTR"}</definedName>
    <definedName name="lou" localSheetId="3" hidden="1">{#N/A,#N/A,FALSE,"Costos_Elem_Hid";#N/A,#N/A,FALSE,"Costos_Elem_Hid";#N/A,#N/A,FALSE,"Costos_Elem_Hid"}</definedName>
    <definedName name="lou" hidden="1">{#N/A,#N/A,FALSE,"Costos_Elem_Hid";#N/A,#N/A,FALSE,"Costos_Elem_Hid";#N/A,#N/A,FALSE,"Costos_Elem_Hid"}</definedName>
    <definedName name="lp" localSheetId="3" hidden="1">{#N/A,#N/A,FALSE,"COVER";#N/A,#N/A,FALSE,"RECAP";#N/A,#N/A,FALSE,"SANTA BARBARA NONMANUAL";#N/A,#N/A,FALSE,"CEQUIP";#N/A,#N/A,FALSE,"WRATE";#N/A,#N/A,FALSE,"INDIRECT";#N/A,#N/A,FALSE,"TRAIN";#N/A,#N/A,FALSE,"MANLOADED SCHEDULE"}</definedName>
    <definedName name="lp" hidden="1">{#N/A,#N/A,FALSE,"COVER";#N/A,#N/A,FALSE,"RECAP";#N/A,#N/A,FALSE,"SANTA BARBARA NONMANUAL";#N/A,#N/A,FALSE,"CEQUIP";#N/A,#N/A,FALSE,"WRATE";#N/A,#N/A,FALSE,"INDIRECT";#N/A,#N/A,FALSE,"TRAIN";#N/A,#N/A,FALSE,"MANLOADED SCHEDULE"}</definedName>
    <definedName name="lp_1" localSheetId="3" hidden="1">{#N/A,#N/A,FALSE,"COVER";#N/A,#N/A,FALSE,"RECAP";#N/A,#N/A,FALSE,"SANTA BARBARA NONMANUAL";#N/A,#N/A,FALSE,"CEQUIP";#N/A,#N/A,FALSE,"WRATE";#N/A,#N/A,FALSE,"INDIRECT";#N/A,#N/A,FALSE,"TRAIN";#N/A,#N/A,FALSE,"MANLOADED SCHEDULE"}</definedName>
    <definedName name="lp_1" hidden="1">{#N/A,#N/A,FALSE,"COVER";#N/A,#N/A,FALSE,"RECAP";#N/A,#N/A,FALSE,"SANTA BARBARA NONMANUAL";#N/A,#N/A,FALSE,"CEQUIP";#N/A,#N/A,FALSE,"WRATE";#N/A,#N/A,FALSE,"INDIRECT";#N/A,#N/A,FALSE,"TRAIN";#N/A,#N/A,FALSE,"MANLOADED SCHEDULE"}</definedName>
    <definedName name="Luis_Garrido_L.">#REF!</definedName>
    <definedName name="lulo" localSheetId="3">#REF!</definedName>
    <definedName name="lulo">#REF!</definedName>
    <definedName name="LUMININC" localSheetId="3">#REF!</definedName>
    <definedName name="LUMININC">#REF!</definedName>
    <definedName name="LUMINSOD" localSheetId="3">#REF!</definedName>
    <definedName name="LUMINSOD">#REF!</definedName>
    <definedName name="luna" localSheetId="3" hidden="1">{"DETALLE_1996",#N/A,FALSE,"flujo";"DETALLE_1997",#N/A,FALSE,"flujo";"GASTOS_INCURRIDOS_1996",#N/A,FALSE,"flujo";"GASTOS_PROGRAMADOS_PARA_1997",#N/A,FALSE,"flujo";#N/A,#N/A,FALSE,"comparat";#N/A,#N/A,FALSE,"costos";#N/A,#N/A,FALSE,"proyctrol"}</definedName>
    <definedName name="luna" hidden="1">{"DETALLE_1996",#N/A,FALSE,"flujo";"DETALLE_1997",#N/A,FALSE,"flujo";"GASTOS_INCURRIDOS_1996",#N/A,FALSE,"flujo";"GASTOS_PROGRAMADOS_PARA_1997",#N/A,FALSE,"flujo";#N/A,#N/A,FALSE,"comparat";#N/A,#N/A,FALSE,"costos";#N/A,#N/A,FALSE,"proyctrol"}</definedName>
    <definedName name="LYD">1.703695541</definedName>
    <definedName name="m" localSheetId="3" hidden="1">{#N/A,#N/A,FALSE,"Total_OC015";#N/A,#N/A,FALSE,"ADMIN";#N/A,#N/A,FALSE,"PROCES";#N/A,#N/A,FALSE,"mecan";#N/A,#N/A,FALSE,"civil";#N/A,#N/A,FALSE,"CAÑER";#N/A,#N/A,FALSE,"ELEC";#N/A,#N/A,FALSE,"INSTR"}</definedName>
    <definedName name="m" hidden="1">{#N/A,#N/A,FALSE,"Total_OC015";#N/A,#N/A,FALSE,"ADMIN";#N/A,#N/A,FALSE,"PROCES";#N/A,#N/A,FALSE,"mecan";#N/A,#N/A,FALSE,"civil";#N/A,#N/A,FALSE,"CAÑER";#N/A,#N/A,FALSE,"ELEC";#N/A,#N/A,FALSE,"INSTR"}</definedName>
    <definedName name="M.CCM.BT.T" localSheetId="3">#REF!</definedName>
    <definedName name="M.CCM.BT.T">#REF!</definedName>
    <definedName name="M.CCM.BT.T." localSheetId="3">#REF!</definedName>
    <definedName name="M.CCM.BT.T.">#REF!</definedName>
    <definedName name="M.MG.B.2.0" localSheetId="3">'[40]Val. Unit. Electr. e Instr.'!#REF!</definedName>
    <definedName name="M.MG.B.2.0">'[40]Val. Unit. Electr. e Instr.'!#REF!</definedName>
    <definedName name="M.T.F.E" localSheetId="3">'[40]Val. Unit. Electr. e Instr.'!#REF!</definedName>
    <definedName name="M.T.F.E">'[40]Val. Unit. Electr. e Instr.'!#REF!</definedName>
    <definedName name="M.TA.F.E" localSheetId="3">'[40]Val. Unit. Electr. e Instr.'!#REF!</definedName>
    <definedName name="M.TA.F.E">'[40]Val. Unit. Electr. e Instr.'!#REF!</definedName>
    <definedName name="M.TC.P.M.I" localSheetId="3">#REF!</definedName>
    <definedName name="M.TC.P.M.I">#REF!</definedName>
    <definedName name="M.TUF.C.B.2" localSheetId="3">#REF!</definedName>
    <definedName name="M.TUF.C.B.2">#REF!</definedName>
    <definedName name="M.TUI.C.B.2" localSheetId="3">#REF!</definedName>
    <definedName name="M.TUI.C.B.2">#REF!</definedName>
    <definedName name="M_SUELDO">#N/A</definedName>
    <definedName name="m_teniente_detalle">#REF!</definedName>
    <definedName name="m2a" localSheetId="3" hidden="1">{#N/A,#N/A,FALSE,"masez (10)";#N/A,#N/A,FALSE,"masez (7)";#N/A,#N/A,FALSE,"masez (6)";#N/A,#N/A,FALSE,"masez (5)";#N/A,#N/A,FALSE,"masez (4)";#N/A,#N/A,FALSE,"masez (3)";#N/A,#N/A,FALSE,"masez (2)";#N/A,#N/A,FALSE,"GME";#N/A,#N/A,FALSE,"masez"}</definedName>
    <definedName name="m2a" hidden="1">{#N/A,#N/A,FALSE,"masez (10)";#N/A,#N/A,FALSE,"masez (7)";#N/A,#N/A,FALSE,"masez (6)";#N/A,#N/A,FALSE,"masez (5)";#N/A,#N/A,FALSE,"masez (4)";#N/A,#N/A,FALSE,"masez (3)";#N/A,#N/A,FALSE,"masez (2)";#N/A,#N/A,FALSE,"GME";#N/A,#N/A,FALSE,"masez"}</definedName>
    <definedName name="MA">[95]Valores!$B$4</definedName>
    <definedName name="Macro1">[26]!Macro1</definedName>
    <definedName name="Macro2">[26]!Macro2</definedName>
    <definedName name="Macro3">[26]!Macro3</definedName>
    <definedName name="MACU">#N/A</definedName>
    <definedName name="MAG">[62]Mar14!#REF!</definedName>
    <definedName name="MALLTIE" localSheetId="3">#REF!</definedName>
    <definedName name="MALLTIE">#REF!</definedName>
    <definedName name="Management" localSheetId="3">'[26]Cash Flows'!#REF!</definedName>
    <definedName name="Management">'[26]Cash Flows'!#REF!</definedName>
    <definedName name="MANSBBA" localSheetId="3">#REF!</definedName>
    <definedName name="MANSBBA">#REF!</definedName>
    <definedName name="MANTOS" localSheetId="3">#REF!</definedName>
    <definedName name="MANTOS">#REF!</definedName>
    <definedName name="Manuel_Romero" localSheetId="3">#REF!</definedName>
    <definedName name="Manuel_Romero">#REF!</definedName>
    <definedName name="Maquinaria" localSheetId="3" hidden="1">{"MO(BASE)",#N/A,FALSE,"MO(BASE)";"MO(BASE)1",#N/A,FALSE,"MO(BASE)";"MO(BASE)2",#N/A,FALSE,"MO(BASE)"}</definedName>
    <definedName name="Maquinaria" hidden="1">{"MO(BASE)",#N/A,FALSE,"MO(BASE)";"MO(BASE)1",#N/A,FALSE,"MO(BASE)";"MO(BASE)2",#N/A,FALSE,"MO(BASE)"}</definedName>
    <definedName name="marcelo" localSheetId="3" hidden="1">{"CI+GG(BASE)",#N/A,FALSE,"CI+GG(BASE)";"GG",#N/A,FALSE,"CI+GG(BASE)";"CI",#N/A,FALSE,"CI+GG(BASE)"}</definedName>
    <definedName name="marcelo" hidden="1">{"CI+GG(BASE)",#N/A,FALSE,"CI+GG(BASE)";"GG",#N/A,FALSE,"CI+GG(BASE)";"CI",#N/A,FALSE,"CI+GG(BASE)"}</definedName>
    <definedName name="MARGEN">#REF!</definedName>
    <definedName name="margen_general">[137]Resumen!$M$4</definedName>
    <definedName name="Mariluz_Muñoz" localSheetId="3">#REF!</definedName>
    <definedName name="Mariluz_Muñoz">#REF!</definedName>
    <definedName name="mario">'[124]Avances Físicos PDT'!$A$1:$AJ$30</definedName>
    <definedName name="MARIP10" localSheetId="3">#REF!</definedName>
    <definedName name="MARIP10">#REF!</definedName>
    <definedName name="MARIP12" localSheetId="3">#REF!</definedName>
    <definedName name="MARIP12">#REF!</definedName>
    <definedName name="MARIP16" localSheetId="3">#REF!</definedName>
    <definedName name="MARIP16">#REF!</definedName>
    <definedName name="MARIP18" localSheetId="3">#REF!</definedName>
    <definedName name="MARIP18">#REF!</definedName>
    <definedName name="MARIP2" localSheetId="3">#REF!</definedName>
    <definedName name="MARIP2">#REF!</definedName>
    <definedName name="MARIP20" localSheetId="3">#REF!</definedName>
    <definedName name="MARIP20">#REF!</definedName>
    <definedName name="MARIP3" localSheetId="3">#REF!</definedName>
    <definedName name="MARIP3">#REF!</definedName>
    <definedName name="MARIP30" localSheetId="3">#REF!</definedName>
    <definedName name="MARIP30">#REF!</definedName>
    <definedName name="MARIP4" localSheetId="3">#REF!</definedName>
    <definedName name="MARIP4">#REF!</definedName>
    <definedName name="MARIP8" localSheetId="3">#REF!</definedName>
    <definedName name="MARIP8">#REF!</definedName>
    <definedName name="marproy">[72]Hoja1!$A$1:$O$35</definedName>
    <definedName name="mat" localSheetId="3" hidden="1">{"'DMBL'!$A$1:$N$83","'DMBL'!$A$6:$B$83"}</definedName>
    <definedName name="mat" hidden="1">{"'DMBL'!$A$1:$N$83","'DMBL'!$A$6:$B$83"}</definedName>
    <definedName name="mata" localSheetId="3" hidden="1">{"'DMBL'!$A$1:$N$83","'DMBL'!$A$6:$B$83"}</definedName>
    <definedName name="mata" hidden="1">{"'DMBL'!$A$1:$N$83","'DMBL'!$A$6:$B$83"}</definedName>
    <definedName name="matar">#REF!</definedName>
    <definedName name="matb" localSheetId="3" hidden="1">{"'DMBL'!$A$1:$N$83","'DMBL'!$A$6:$B$83"}</definedName>
    <definedName name="matb" hidden="1">{"'DMBL'!$A$1:$N$83","'DMBL'!$A$6:$B$83"}</definedName>
    <definedName name="matc" localSheetId="3" hidden="1">{"'DMBL'!$A$1:$N$83","'DMBL'!$A$6:$B$83"}</definedName>
    <definedName name="matc" hidden="1">{"'DMBL'!$A$1:$N$83","'DMBL'!$A$6:$B$83"}</definedName>
    <definedName name="Max_AFP" localSheetId="3">MP!$E$234</definedName>
    <definedName name="Max_AFP">[49]R1!$AR$22</definedName>
    <definedName name="Max_CotObl">'[59]MP P0 Rev0'!$E$215</definedName>
    <definedName name="Max_IAS">'[59]MP P0 Rev0'!$E$217</definedName>
    <definedName name="Max_SegCes">'[59]MP P0 Rev0'!$E$216</definedName>
    <definedName name="MB" localSheetId="3" hidden="1">{#N/A,#N/A,FALSE,"PXP-TOTAL Modif";"vis2",#N/A,FALSE,"PXP-AÑO";"Vis1",#N/A,FALSE,"PXP-AÑO"}</definedName>
    <definedName name="MB" hidden="1">{#N/A,#N/A,FALSE,"PXP-TOTAL Modif";"vis2",#N/A,FALSE,"PXP-AÑO";"Vis1",#N/A,FALSE,"PXP-AÑO"}</definedName>
    <definedName name="MB.SNV.Inyeccion">'[117]MB-SNV Inyección'!$D$7:$S$1000</definedName>
    <definedName name="MB_1" localSheetId="3" hidden="1">{#N/A,#N/A,FALSE,"PXP-TOTAL Modif";"vis2",#N/A,FALSE,"PXP-AÑO";"Vis1",#N/A,FALSE,"PXP-AÑO"}</definedName>
    <definedName name="MB_1" hidden="1">{#N/A,#N/A,FALSE,"PXP-TOTAL Modif";"vis2",#N/A,FALSE,"PXP-AÑO";"Vis1",#N/A,FALSE,"PXP-AÑO"}</definedName>
    <definedName name="MBB_1.5_1" localSheetId="3">#REF!</definedName>
    <definedName name="MBB_1.5_1">#REF!</definedName>
    <definedName name="MBB4_2" localSheetId="3">#REF!</definedName>
    <definedName name="MBB4_2">#REF!</definedName>
    <definedName name="MBBA" localSheetId="3">#REF!</definedName>
    <definedName name="MBBA">#REF!</definedName>
    <definedName name="MBBP6" localSheetId="3">#REF!</definedName>
    <definedName name="MBBP6">#REF!</definedName>
    <definedName name="MBBV1.5" localSheetId="3">#REF!</definedName>
    <definedName name="MBBV1.5">#REF!</definedName>
    <definedName name="MBBV6" localSheetId="3">#REF!</definedName>
    <definedName name="MBBV6">#REF!</definedName>
    <definedName name="mbnm"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bn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C">[95]Valores!$B$6</definedName>
    <definedName name="MCG" localSheetId="3" hidden="1">{#N/A,#N/A,FALSE,"Total_OC015";#N/A,#N/A,FALSE,"ADMIN";#N/A,#N/A,FALSE,"PROCES";#N/A,#N/A,FALSE,"mecan";#N/A,#N/A,FALSE,"civil";#N/A,#N/A,FALSE,"CAÑER";#N/A,#N/A,FALSE,"ELEC";#N/A,#N/A,FALSE,"INSTR"}</definedName>
    <definedName name="MCG" hidden="1">{#N/A,#N/A,FALSE,"Total_OC015";#N/A,#N/A,FALSE,"ADMIN";#N/A,#N/A,FALSE,"PROCES";#N/A,#N/A,FALSE,"mecan";#N/A,#N/A,FALSE,"civil";#N/A,#N/A,FALSE,"CAÑER";#N/A,#N/A,FALSE,"ELEC";#N/A,#N/A,FALSE,"INSTR"}</definedName>
    <definedName name="MCON">#REF!</definedName>
    <definedName name="MD">[95]Valores!$B$7</definedName>
    <definedName name="mdthmyu" localSheetId="3" hidden="1">{#N/A,#N/A,FALSE,"ResDev"}</definedName>
    <definedName name="mdthmyu" hidden="1">{#N/A,#N/A,FALSE,"ResDev"}</definedName>
    <definedName name="ME">[95]Valores!$B$8</definedName>
    <definedName name="Memo">'[26]Cash Flows'!#REF!</definedName>
    <definedName name="mês">'[138]Entrada de Dados'!$C$6</definedName>
    <definedName name="MES_04">'[33]FINANCIERO R-P 05'!$C$5:$N$5</definedName>
    <definedName name="MES_05">'[33]FINANCIERO R-P 05'!$O$5:$S$5</definedName>
    <definedName name="MES_05.1">'[33]OBJETIVO 04'!$O$5:$Z$5</definedName>
    <definedName name="MES_5.1">'[139]OBJETIVO 04'!$AF$9</definedName>
    <definedName name="MESES" localSheetId="3">#REF!</definedName>
    <definedName name="MESES">#REF!</definedName>
    <definedName name="Meses_Directos">[140]INDIRECTOS!$C$7</definedName>
    <definedName name="Meses_Indirectos">[140]INDIRECTOS!$C$6</definedName>
    <definedName name="MESGANTT04">'[33]CONTROL FISICO P_R'!$G$8:$U$8</definedName>
    <definedName name="MESGANTT05">'[139]CONTROL FISICO P_R'!$G$8:$AB$8</definedName>
    <definedName name="meshombre" localSheetId="3">#REF!</definedName>
    <definedName name="meshombre">#REF!</definedName>
    <definedName name="MF" localSheetId="3">#REF!</definedName>
    <definedName name="MF">#REF!</definedName>
    <definedName name="MFC" localSheetId="3">#REF!</definedName>
    <definedName name="MFC">#REF!</definedName>
    <definedName name="MFTSTGO">[65]!MFTSTGO</definedName>
    <definedName name="MFTTOC">[65]!MFTTOC</definedName>
    <definedName name="MG">[95]Valores!$B$10</definedName>
    <definedName name="mina">[72]Hoja1!$A$1:$O$35</definedName>
    <definedName name="MINA_R">[41]UGAS_INF!$A$64:$R$115</definedName>
    <definedName name="Mine">#N/A</definedName>
    <definedName name="Mine_Construction_Period_CAPX__less_Mine_Equipment">'[26]Cash Flows'!#REF!</definedName>
    <definedName name="Mine_Partial_Year_Factor">'[26]Mine Plan'!#REF!</definedName>
    <definedName name="Mine_SA_Labor">'[26]Mine Op Costs'!#REF!</definedName>
    <definedName name="mineHaulageTariff" localSheetId="3">[0]!mineHaulageTariffNominal*[0]!mineHaulageTariffSensitivity</definedName>
    <definedName name="mineHaulageTariff">[0]!mineHaulageTariffNominal*[0]!mineHaulageTariffSensitivity</definedName>
    <definedName name="mineHaulageTariffNominal">'[26]Cash Flows'!$C$132</definedName>
    <definedName name="mineHaulageTariffSensitivity">'[26]Cash Flows'!$B$132</definedName>
    <definedName name="Minmetal" localSheetId="3" hidden="1">{#N/A,#N/A,FALSE,"PEND INC";#N/A,#N/A,FALSE,"PEND MINM"}</definedName>
    <definedName name="Minmetal" hidden="1">{#N/A,#N/A,FALSE,"PEND INC";#N/A,#N/A,FALSE,"PEND MINM"}</definedName>
    <definedName name="Minproc">#REF!</definedName>
    <definedName name="minuta_R5"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minuta_R5"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minuta5" localSheetId="3" hidden="1">{#N/A,#N/A,FALSE,"Graficos"}</definedName>
    <definedName name="minuta5" hidden="1">{#N/A,#N/A,FALSE,"Graficos"}</definedName>
    <definedName name="MLDF">#REF!</definedName>
    <definedName name="MLDL" localSheetId="3">#REF!</definedName>
    <definedName name="MLDL">#REF!</definedName>
    <definedName name="MLDM" localSheetId="3">#REF!</definedName>
    <definedName name="MLDM">#REF!</definedName>
    <definedName name="MLDX" localSheetId="3">#REF!</definedName>
    <definedName name="MLDX">#REF!</definedName>
    <definedName name="mm" localSheetId="3" hidden="1">{"MO(BASE)",#N/A,FALSE,"MO(BASE)";"MO(BASE)1",#N/A,FALSE,"MO(BASE)";"MO(BASE)2",#N/A,FALSE,"MO(BASE)"}</definedName>
    <definedName name="mm" hidden="1">{"MO(BASE)",#N/A,FALSE,"MO(BASE)";"MO(BASE)1",#N/A,FALSE,"MO(BASE)";"MO(BASE)2",#N/A,FALSE,"MO(BASE)"}</definedName>
    <definedName name="mm_1"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mm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MM_2" localSheetId="3" hidden="1">{"MO(BASE)",#N/A,FALSE,"MO(BASE)";"MO(BASE)1",#N/A,FALSE,"MO(BASE)";"MO(BASE)2",#N/A,FALSE,"MO(BASE)"}</definedName>
    <definedName name="MM_2" hidden="1">{"MO(BASE)",#N/A,FALSE,"MO(BASE)";"MO(BASE)1",#N/A,FALSE,"MO(BASE)";"MO(BASE)2",#N/A,FALSE,"MO(BASE)"}</definedName>
    <definedName name="MM_3" localSheetId="3" hidden="1">{"MO(BASE)",#N/A,FALSE,"MO(BASE)";"MO(BASE)1",#N/A,FALSE,"MO(BASE)";"MO(BASE)2",#N/A,FALSE,"MO(BASE)"}</definedName>
    <definedName name="MM_3" hidden="1">{"MO(BASE)",#N/A,FALSE,"MO(BASE)";"MO(BASE)1",#N/A,FALSE,"MO(BASE)";"MO(BASE)2",#N/A,FALSE,"MO(BASE)"}</definedName>
    <definedName name="MM_4" localSheetId="3" hidden="1">{"MO(BASE)",#N/A,FALSE,"MO(BASE)";"MO(BASE)1",#N/A,FALSE,"MO(BASE)";"MO(BASE)2",#N/A,FALSE,"MO(BASE)"}</definedName>
    <definedName name="MM_4" hidden="1">{"MO(BASE)",#N/A,FALSE,"MO(BASE)";"MO(BASE)1",#N/A,FALSE,"MO(BASE)";"MO(BASE)2",#N/A,FALSE,"MO(BASE)"}</definedName>
    <definedName name="MM_5" localSheetId="3" hidden="1">{"MO(BASE)",#N/A,FALSE,"MO(BASE)";"MO(BASE)1",#N/A,FALSE,"MO(BASE)";"MO(BASE)2",#N/A,FALSE,"MO(BASE)"}</definedName>
    <definedName name="MM_5" hidden="1">{"MO(BASE)",#N/A,FALSE,"MO(BASE)";"MO(BASE)1",#N/A,FALSE,"MO(BASE)";"MO(BASE)2",#N/A,FALSE,"MO(BASE)"}</definedName>
    <definedName name="MmExcelLinker_17D40858_E7F8_449D_A344_03D83245DB09">#N/A</definedName>
    <definedName name="MMHPrf" localSheetId="3" hidden="1">{#N/A,#N/A,FALSE,"masez (10)";#N/A,#N/A,FALSE,"masez (7)";#N/A,#N/A,FALSE,"masez (6)";#N/A,#N/A,FALSE,"masez (5)";#N/A,#N/A,FALSE,"masez (4)";#N/A,#N/A,FALSE,"masez (3)";#N/A,#N/A,FALSE,"masez (2)";#N/A,#N/A,FALSE,"GME";#N/A,#N/A,FALSE,"masez"}</definedName>
    <definedName name="MMHPrf" hidden="1">{#N/A,#N/A,FALSE,"masez (10)";#N/A,#N/A,FALSE,"masez (7)";#N/A,#N/A,FALSE,"masez (6)";#N/A,#N/A,FALSE,"masez (5)";#N/A,#N/A,FALSE,"masez (4)";#N/A,#N/A,FALSE,"masez (3)";#N/A,#N/A,FALSE,"masez (2)";#N/A,#N/A,FALSE,"GME";#N/A,#N/A,FALSE,"masez"}</definedName>
    <definedName name="mmm" localSheetId="3" hidden="1">{#N/A,#N/A,FALSE,"Costos_Elem_Hid";#N/A,#N/A,FALSE,"Costos_Elem_Hid";#N/A,#N/A,FALSE,"Costos_Elem_Hid"}</definedName>
    <definedName name="mmm" hidden="1">{#N/A,#N/A,FALSE,"Costos_Elem_Hid";#N/A,#N/A,FALSE,"Costos_Elem_Hid";#N/A,#N/A,FALSE,"Costos_Elem_Hid"}</definedName>
    <definedName name="mmmm" localSheetId="3" hidden="1">{"Avaliação de Cargos (Class Mens Todas)",#N/A,FALSE,"BANCO DE DADOS MENSALISTAS";"Avaliação de Cargos (Class Mens Todas)",#N/A,FALSE,"BANCO DE DADOS MENSALISTAS"}</definedName>
    <definedName name="mmmm" hidden="1">{"Avaliação de Cargos (Class Mens Todas)",#N/A,FALSE,"BANCO DE DADOS MENSALISTAS";"Avaliação de Cargos (Class Mens Todas)",#N/A,FALSE,"BANCO DE DADOS MENSALISTAS"}</definedName>
    <definedName name="mmmmmm" localSheetId="3" hidden="1">{#N/A,#N/A,FALSE,"Total_OC015";#N/A,#N/A,FALSE,"ADMIN";#N/A,#N/A,FALSE,"PROCES";#N/A,#N/A,FALSE,"mecan";#N/A,#N/A,FALSE,"civil";#N/A,#N/A,FALSE,"CAÑER";#N/A,#N/A,FALSE,"ELEC";#N/A,#N/A,FALSE,"INSTR"}</definedName>
    <definedName name="mmmmmm" hidden="1">{#N/A,#N/A,FALSE,"Total_OC015";#N/A,#N/A,FALSE,"ADMIN";#N/A,#N/A,FALSE,"PROCES";#N/A,#N/A,FALSE,"mecan";#N/A,#N/A,FALSE,"civil";#N/A,#N/A,FALSE,"CAÑER";#N/A,#N/A,FALSE,"ELEC";#N/A,#N/A,FALSE,"INSTR"}</definedName>
    <definedName name="MMMMMMM" localSheetId="3" hidden="1">{"'Igo Comercial'!$AP$215"}</definedName>
    <definedName name="MMMMMMM" hidden="1">{"'Igo Comercial'!$AP$215"}</definedName>
    <definedName name="MMMMMMMM">#REF!</definedName>
    <definedName name="mnfgm"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nfg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nfgmn" localSheetId="3" hidden="1">{#N/A,#N/A,FALSE,"ResDev"}</definedName>
    <definedName name="mnfgmn" hidden="1">{#N/A,#N/A,FALSE,"ResDev"}</definedName>
    <definedName name="MODEL_Crushing_and_Pile_Formation_Daily_Costs">'[26]Plant Operating Expenses'!#REF!</definedName>
    <definedName name="MODEL_Crushing_and_Pile_Formation_Operating_Supplies_Costs">'[26]Plant Operating Expenses'!#REF!</definedName>
    <definedName name="MODEL_Crushing_and_Pile_Formation_Outsourcing_Heap_Formattion_Tariffs_Costs">'[26]Plant Operating Expenses'!#REF!</definedName>
    <definedName name="MODEL_Crushing_and_Pile_Formation_Supervision_Costs">'[26]Plant Operating Expenses'!#REF!</definedName>
    <definedName name="MODEL_Leach__SX_and_EW_Contracts_Costs">'[26]Plant Operating Expenses'!#REF!</definedName>
    <definedName name="modelStartDate">33604</definedName>
    <definedName name="modelYear">'[26]Cash Flows'!#REF!</definedName>
    <definedName name="mon" localSheetId="3">#REF!</definedName>
    <definedName name="mon">#REF!</definedName>
    <definedName name="MONEDA">[102]Hoja4!$K$3:$K$8</definedName>
    <definedName name="MONEDAS">[141]Hoja1!$B$104:$J$193</definedName>
    <definedName name="monn_1">"#REF!"</definedName>
    <definedName name="monn_3">"#REF!"</definedName>
    <definedName name="monte"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ont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R">#REF!</definedName>
    <definedName name="MRC" localSheetId="3">#REF!</definedName>
    <definedName name="MRC">#REF!</definedName>
    <definedName name="MSOX" localSheetId="3">#REF!</definedName>
    <definedName name="MSOX">#REF!</definedName>
    <definedName name="MSOX_0" localSheetId="3">#REF!</definedName>
    <definedName name="MSOX_0">#REF!</definedName>
    <definedName name="MSOX_R">[41]UGAS_INF!$A$178:$R$231</definedName>
    <definedName name="MT" localSheetId="3">#REF!</definedName>
    <definedName name="MT">#REF!</definedName>
    <definedName name="Mult">[142]Parametros!$B$18:$N$61</definedName>
    <definedName name="Muro_de_emprestito" localSheetId="3">#REF!</definedName>
    <definedName name="Muro_de_emprestito">#REF!</definedName>
    <definedName name="MUS" localSheetId="3">#REF!</definedName>
    <definedName name="MUS">#REF!</definedName>
    <definedName name="MUW" localSheetId="3">#REF!</definedName>
    <definedName name="MUW">#REF!</definedName>
    <definedName name="MX" localSheetId="3">#REF!</definedName>
    <definedName name="MX">#REF!</definedName>
    <definedName name="myPosition">CELL("address",'[26]Cash Flows'!A1)</definedName>
    <definedName name="myRange">#REF!</definedName>
    <definedName name="myYear">YEAR('[26]Cash Flows'!#REF!)</definedName>
    <definedName name="N" localSheetId="3">#REF!</definedName>
    <definedName name="N">#REF!</definedName>
    <definedName name="N__ITEM" localSheetId="3">#REF!</definedName>
    <definedName name="N__ITEM">#REF!</definedName>
    <definedName name="nbmgnfm"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nbmgnfm"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ncv" localSheetId="3" hidden="1">{#N/A,#N/A,FALSE,"minas";#N/A,#N/A,FALSE,"Total_OC015";#N/A,#N/A,FALSE,"ADMIN";#N/A,#N/A,FALSE,"PROCES";#N/A,#N/A,FALSE,"civil";#N/A,#N/A,FALSE,"CAÑER";#N/A,#N/A,FALSE,"ELEC";#N/A,#N/A,FALSE,"INSTR";#N/A,#N/A,FALSE,"PDS";#N/A,#N/A,FALSE,"mecan"}</definedName>
    <definedName name="ncv" hidden="1">{#N/A,#N/A,FALSE,"minas";#N/A,#N/A,FALSE,"Total_OC015";#N/A,#N/A,FALSE,"ADMIN";#N/A,#N/A,FALSE,"PROCES";#N/A,#N/A,FALSE,"civil";#N/A,#N/A,FALSE,"CAÑER";#N/A,#N/A,FALSE,"ELEC";#N/A,#N/A,FALSE,"INSTR";#N/A,#N/A,FALSE,"PDS";#N/A,#N/A,FALSE,"mecan"}</definedName>
    <definedName name="NE">#REF!</definedName>
    <definedName name="Negócio">[143]Parâmetros!$B$2</definedName>
    <definedName name="NewMatrix1">[144]Correlaciones!$E$5:$J$10</definedName>
    <definedName name="NFEED10" localSheetId="3">#REF!</definedName>
    <definedName name="NFEED10">#REF!</definedName>
    <definedName name="NFEED2" localSheetId="3">#REF!</definedName>
    <definedName name="NFEED2">#REF!</definedName>
    <definedName name="NFEED3" localSheetId="3">#REF!</definedName>
    <definedName name="NFEED3">#REF!</definedName>
    <definedName name="NFEED4" localSheetId="3">#REF!</definedName>
    <definedName name="NFEED4">#REF!</definedName>
    <definedName name="NFEED5" localSheetId="3">#REF!</definedName>
    <definedName name="NFEED5">#REF!</definedName>
    <definedName name="NFEED6" localSheetId="3">#REF!</definedName>
    <definedName name="NFEED6">#REF!</definedName>
    <definedName name="NFEED7" localSheetId="3">#REF!</definedName>
    <definedName name="NFEED7">#REF!</definedName>
    <definedName name="NFEED8" localSheetId="3">#REF!</definedName>
    <definedName name="NFEED8">#REF!</definedName>
    <definedName name="NFEED9" localSheetId="3">#REF!</definedName>
    <definedName name="NFEED9">#REF!</definedName>
    <definedName name="NH" localSheetId="3" hidden="1">{#N/A,#N/A,FALSE,"PEND INC";#N/A,#N/A,FALSE,"PEND MINM"}</definedName>
    <definedName name="NH" hidden="1">{#N/A,#N/A,FALSE,"PEND INC";#N/A,#N/A,FALSE,"PEND MINM"}</definedName>
    <definedName name="NHDMHM" localSheetId="3" hidden="1">{#N/A,#N/A,FALSE,"TEC-01";#N/A,#N/A,FALSE,"TEC - 02";#N/A,#N/A,FALSE,"TEC - 03";#N/A,#N/A,FALSE,"TEC - 04";#N/A,#N/A,FALSE,"TEC-07";#N/A,#N/A,FALSE,"TEC-08";#N/A,#N/A,FALSE,"TEC - 09A";#N/A,#N/A,FALSE,"TEC - 09B";#N/A,#N/A,FALSE,"TEC - 09C";#N/A,#N/A,FALSE,"TEC - 10";#N/A,#N/A,FALSE,"TEC-11"}</definedName>
    <definedName name="NHDMHM" hidden="1">{#N/A,#N/A,FALSE,"TEC-01";#N/A,#N/A,FALSE,"TEC - 02";#N/A,#N/A,FALSE,"TEC - 03";#N/A,#N/A,FALSE,"TEC - 04";#N/A,#N/A,FALSE,"TEC-07";#N/A,#N/A,FALSE,"TEC-08";#N/A,#N/A,FALSE,"TEC - 09A";#N/A,#N/A,FALSE,"TEC - 09B";#N/A,#N/A,FALSE,"TEC - 09C";#N/A,#N/A,FALSE,"TEC - 10";#N/A,#N/A,FALSE,"TEC-11"}</definedName>
    <definedName name="NM">#REF!</definedName>
    <definedName name="nmfgjm"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nmfgjm"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NN" localSheetId="3" hidden="1">{#N/A,#N/A,FALSE,"minas";#N/A,#N/A,FALSE,"Total_OC015";#N/A,#N/A,FALSE,"ADMIN";#N/A,#N/A,FALSE,"PROCES";#N/A,#N/A,FALSE,"civil";#N/A,#N/A,FALSE,"CAÑER";#N/A,#N/A,FALSE,"ELEC";#N/A,#N/A,FALSE,"INSTR";#N/A,#N/A,FALSE,"PDS";#N/A,#N/A,FALSE,"mecan"}</definedName>
    <definedName name="NN" hidden="1">{#N/A,#N/A,FALSE,"minas";#N/A,#N/A,FALSE,"Total_OC015";#N/A,#N/A,FALSE,"ADMIN";#N/A,#N/A,FALSE,"PROCES";#N/A,#N/A,FALSE,"civil";#N/A,#N/A,FALSE,"CAÑER";#N/A,#N/A,FALSE,"ELEC";#N/A,#N/A,FALSE,"INSTR";#N/A,#N/A,FALSE,"PDS";#N/A,#N/A,FALSE,"mecan"}</definedName>
    <definedName name="nnn" localSheetId="3" hidden="1">{#N/A,#N/A,FALSE,"Costos_Elem_Hid";#N/A,#N/A,FALSE,"Costos_Elem_Hid";#N/A,#N/A,FALSE,"Costos_Elem_Hid"}</definedName>
    <definedName name="nnn" hidden="1">{#N/A,#N/A,FALSE,"Costos_Elem_Hid";#N/A,#N/A,FALSE,"Costos_Elem_Hid";#N/A,#N/A,FALSE,"Costos_Elem_Hid"}</definedName>
    <definedName name="nnnnn" localSheetId="3" hidden="1">{#N/A,#N/A,TRUE,"Est. de Fact.";#N/A,#N/A,TRUE,"Capitulo 19";#N/A,#N/A,TRUE,"Proyecto P855"}</definedName>
    <definedName name="nnnnn" hidden="1">{#N/A,#N/A,TRUE,"Est. de Fact.";#N/A,#N/A,TRUE,"Capitulo 19";#N/A,#N/A,TRUE,"Proyecto P855"}</definedName>
    <definedName name="NNNNNN"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NNNNN"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o">0</definedName>
    <definedName name="Nombre">#REF!</definedName>
    <definedName name="norte"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nor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nos">'[145]Lista Equipos'!$G$8:$G$43</definedName>
    <definedName name="nose"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1" localSheetId="3" hidden="1">{#N/A,#N/A,FALSE,"Matrix";#N/A,#N/A,FALSE,"Executive";#N/A,#N/A,FALSE,"Summary";#N/A,#N/A,FALSE,"Office1";#N/A,#N/A,FALSE,"Office2";#N/A,#N/A,FALSE,"Office3";#N/A,#N/A,FALSE,"Office4";#N/A,#N/A,FALSE,"Office5";#N/A,#N/A,FALSE,"Office6";#N/A,#N/A,FALSE,"Office7";#N/A,#N/A,FALSE,"Labor"}</definedName>
    <definedName name="nose1" hidden="1">{#N/A,#N/A,FALSE,"Matrix";#N/A,#N/A,FALSE,"Executive";#N/A,#N/A,FALSE,"Summary";#N/A,#N/A,FALSE,"Office1";#N/A,#N/A,FALSE,"Office2";#N/A,#N/A,FALSE,"Office3";#N/A,#N/A,FALSE,"Office4";#N/A,#N/A,FALSE,"Office5";#N/A,#N/A,FALSE,"Office6";#N/A,#N/A,FALSE,"Office7";#N/A,#N/A,FALSE,"Labor"}</definedName>
    <definedName name="nose1_1" localSheetId="3" hidden="1">{#N/A,#N/A,FALSE,"Matrix";#N/A,#N/A,FALSE,"Executive";#N/A,#N/A,FALSE,"Summary";#N/A,#N/A,FALSE,"Office1";#N/A,#N/A,FALSE,"Office2";#N/A,#N/A,FALSE,"Office3";#N/A,#N/A,FALSE,"Office4";#N/A,#N/A,FALSE,"Office5";#N/A,#N/A,FALSE,"Office6";#N/A,#N/A,FALSE,"Office7";#N/A,#N/A,FALSE,"Labor"}</definedName>
    <definedName name="nose1_1" hidden="1">{#N/A,#N/A,FALSE,"Matrix";#N/A,#N/A,FALSE,"Executive";#N/A,#N/A,FALSE,"Summary";#N/A,#N/A,FALSE,"Office1";#N/A,#N/A,FALSE,"Office2";#N/A,#N/A,FALSE,"Office3";#N/A,#N/A,FALSE,"Office4";#N/A,#N/A,FALSE,"Office5";#N/A,#N/A,FALSE,"Office6";#N/A,#N/A,FALSE,"Office7";#N/A,#N/A,FALSE,"Labor"}</definedName>
    <definedName name="nose2" localSheetId="3" hidden="1">{#N/A,#N/A,FALSE,"E-1";#N/A,#N/A,FALSE,"E-2";#N/A,#N/A,FALSE,"F-1";#N/A,#N/A,FALSE,"F-2";#N/A,#N/A,FALSE,"F-3";#N/A,#N/A,FALSE,"F-4";#N/A,#N/A,FALSE,"F-5";#N/A,#N/A,FALSE,"F-6";#N/A,#N/A,FALSE,"Matrix"}</definedName>
    <definedName name="nose2" hidden="1">{#N/A,#N/A,FALSE,"E-1";#N/A,#N/A,FALSE,"E-2";#N/A,#N/A,FALSE,"F-1";#N/A,#N/A,FALSE,"F-2";#N/A,#N/A,FALSE,"F-3";#N/A,#N/A,FALSE,"F-4";#N/A,#N/A,FALSE,"F-5";#N/A,#N/A,FALSE,"F-6";#N/A,#N/A,FALSE,"Matrix"}</definedName>
    <definedName name="nose2_1" localSheetId="3" hidden="1">{#N/A,#N/A,FALSE,"E-1";#N/A,#N/A,FALSE,"E-2";#N/A,#N/A,FALSE,"F-1";#N/A,#N/A,FALSE,"F-2";#N/A,#N/A,FALSE,"F-3";#N/A,#N/A,FALSE,"F-4";#N/A,#N/A,FALSE,"F-5";#N/A,#N/A,FALSE,"F-6";#N/A,#N/A,FALSE,"Matrix"}</definedName>
    <definedName name="nose2_1" hidden="1">{#N/A,#N/A,FALSE,"E-1";#N/A,#N/A,FALSE,"E-2";#N/A,#N/A,FALSE,"F-1";#N/A,#N/A,FALSE,"F-2";#N/A,#N/A,FALSE,"F-3";#N/A,#N/A,FALSE,"F-4";#N/A,#N/A,FALSE,"F-5";#N/A,#N/A,FALSE,"F-6";#N/A,#N/A,FALSE,"Matrix"}</definedName>
    <definedName name="nose3" localSheetId="3" hidden="1">{#N/A,#N/A,FALSE,"Matrix";#N/A,#N/A,FALSE,"Executive";#N/A,#N/A,FALSE,"Summary"}</definedName>
    <definedName name="nose3" hidden="1">{#N/A,#N/A,FALSE,"Matrix";#N/A,#N/A,FALSE,"Executive";#N/A,#N/A,FALSE,"Summary"}</definedName>
    <definedName name="nose3_1" localSheetId="3" hidden="1">{#N/A,#N/A,FALSE,"Matrix";#N/A,#N/A,FALSE,"Executive";#N/A,#N/A,FALSE,"Summary"}</definedName>
    <definedName name="nose3_1" hidden="1">{#N/A,#N/A,FALSE,"Matrix";#N/A,#N/A,FALSE,"Executive";#N/A,#N/A,FALSE,"Summary"}</definedName>
    <definedName name="NOSE4" localSheetId="3" hidden="1">{#N/A,#N/A,FALSE,"E-1";#N/A,#N/A,FALSE,"E-2";#N/A,#N/A,FALSE,"F-1";#N/A,#N/A,FALSE,"F-2";#N/A,#N/A,FALSE,"F-3";#N/A,#N/A,FALSE,"F-4";#N/A,#N/A,FALSE,"F-5";#N/A,#N/A,FALSE,"F-6";#N/A,#N/A,FALSE,"Matrix"}</definedName>
    <definedName name="NOSE4" hidden="1">{#N/A,#N/A,FALSE,"E-1";#N/A,#N/A,FALSE,"E-2";#N/A,#N/A,FALSE,"F-1";#N/A,#N/A,FALSE,"F-2";#N/A,#N/A,FALSE,"F-3";#N/A,#N/A,FALSE,"F-4";#N/A,#N/A,FALSE,"F-5";#N/A,#N/A,FALSE,"F-6";#N/A,#N/A,FALSE,"Matrix"}</definedName>
    <definedName name="noses4" localSheetId="3" hidden="1">{#N/A,#N/A,FALSE,"Matrix";#N/A,#N/A,FALSE,"Executive";#N/A,#N/A,FALSE,"Summary"}</definedName>
    <definedName name="noses4" hidden="1">{#N/A,#N/A,FALSE,"Matrix";#N/A,#N/A,FALSE,"Executive";#N/A,#N/A,FALSE,"Summary"}</definedName>
    <definedName name="NOVALE" localSheetId="3" hidden="1">{"CI+GG(BASE)",#N/A,FALSE,"CI+GG(BASE)";"GG",#N/A,FALSE,"CI+GG(BASE)";"CI",#N/A,FALSE,"CI+GG(BASE)"}</definedName>
    <definedName name="NOVALE" hidden="1">{"CI+GG(BASE)",#N/A,FALSE,"CI+GG(BASE)";"GG",#N/A,FALSE,"CI+GG(BASE)";"CI",#N/A,FALSE,"CI+GG(BASE)"}</definedName>
    <definedName name="NR">#REF!</definedName>
    <definedName name="nro" localSheetId="3">#REF!</definedName>
    <definedName name="nro">#REF!</definedName>
    <definedName name="nrtsr"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nrtsr"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NTC">#REF!</definedName>
    <definedName name="NTH" localSheetId="3" hidden="1">{#N/A,#N/A,FALSE,"masez (10)";#N/A,#N/A,FALSE,"masez (7)";#N/A,#N/A,FALSE,"masez (6)";#N/A,#N/A,FALSE,"masez (5)";#N/A,#N/A,FALSE,"masez (4)";#N/A,#N/A,FALSE,"masez (3)";#N/A,#N/A,FALSE,"masez (2)";#N/A,#N/A,FALSE,"GME";#N/A,#N/A,FALSE,"masez"}</definedName>
    <definedName name="NTH" hidden="1">{#N/A,#N/A,FALSE,"masez (10)";#N/A,#N/A,FALSE,"masez (7)";#N/A,#N/A,FALSE,"masez (6)";#N/A,#N/A,FALSE,"masez (5)";#N/A,#N/A,FALSE,"masez (4)";#N/A,#N/A,FALSE,"masez (3)";#N/A,#N/A,FALSE,"masez (2)";#N/A,#N/A,FALSE,"GME";#N/A,#N/A,FALSE,"masez"}</definedName>
    <definedName name="Nueva" localSheetId="3" hidden="1">{#N/A,#N/A,FALSE,"summary";#N/A,#N/A,FALSE,"SumGraph"}</definedName>
    <definedName name="Nueva" hidden="1">{#N/A,#N/A,FALSE,"summary";#N/A,#N/A,FALSE,"SumGraph"}</definedName>
    <definedName name="nuevo" localSheetId="3" hidden="1">{#N/A,#N/A,FALSE,"masez (10)";#N/A,#N/A,FALSE,"masez (7)";#N/A,#N/A,FALSE,"masez (6)";#N/A,#N/A,FALSE,"masez (5)";#N/A,#N/A,FALSE,"masez (4)";#N/A,#N/A,FALSE,"masez (3)";#N/A,#N/A,FALSE,"masez (2)";#N/A,#N/A,FALSE,"GME";#N/A,#N/A,FALSE,"masez"}</definedName>
    <definedName name="nuevo" hidden="1">{#N/A,#N/A,FALSE,"masez (10)";#N/A,#N/A,FALSE,"masez (7)";#N/A,#N/A,FALSE,"masez (6)";#N/A,#N/A,FALSE,"masez (5)";#N/A,#N/A,FALSE,"masez (4)";#N/A,#N/A,FALSE,"masez (3)";#N/A,#N/A,FALSE,"masez (2)";#N/A,#N/A,FALSE,"GME";#N/A,#N/A,FALSE,"masez"}</definedName>
    <definedName name="Number_of_Payments">MATCH(0.01,[26]!End_Bal,-1)+1</definedName>
    <definedName name="Number_Of_Sheets">OFFSET([113]!File_Name,0,1,1,1)</definedName>
    <definedName name="Numero_Unidades_Funcionales">[146]Constantes!$C$54</definedName>
    <definedName name="NUMMES" localSheetId="3">#REF!</definedName>
    <definedName name="NUMMES">#REF!</definedName>
    <definedName name="ñ"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ñ"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ññ" localSheetId="3" hidden="1">{#N/A,#N/A,FALSE,"Total_OC015";#N/A,#N/A,FALSE,"ADMIN";#N/A,#N/A,FALSE,"PROCES";#N/A,#N/A,FALSE,"mecan";#N/A,#N/A,FALSE,"civil";#N/A,#N/A,FALSE,"CAÑER";#N/A,#N/A,FALSE,"ELEC";#N/A,#N/A,FALSE,"INSTR"}</definedName>
    <definedName name="ññ" hidden="1">{#N/A,#N/A,FALSE,"Total_OC015";#N/A,#N/A,FALSE,"ADMIN";#N/A,#N/A,FALSE,"PROCES";#N/A,#N/A,FALSE,"mecan";#N/A,#N/A,FALSE,"civil";#N/A,#N/A,FALSE,"CAÑER";#N/A,#N/A,FALSE,"ELEC";#N/A,#N/A,FALSE,"INSTR"}</definedName>
    <definedName name="ñññ" localSheetId="3" hidden="1">{#N/A,#N/A,FALSE,"Costos_Elem_Hid";#N/A,#N/A,FALSE,"Costos_Elem_Hid";#N/A,#N/A,FALSE,"Costos_Elem_Hid"}</definedName>
    <definedName name="ñññ" hidden="1">{#N/A,#N/A,FALSE,"Costos_Elem_Hid";#N/A,#N/A,FALSE,"Costos_Elem_Hid";#N/A,#N/A,FALSE,"Costos_Elem_Hid"}</definedName>
    <definedName name="ññññññññ" localSheetId="3" hidden="1">{#N/A,#N/A,TRUE,"Costos_Subg_Hid"}</definedName>
    <definedName name="ññññññññ" hidden="1">{#N/A,#N/A,TRUE,"Costos_Subg_Hid"}</definedName>
    <definedName name="ÑOPÑ" localSheetId="3" hidden="1">{"CI+GG(BASE)",#N/A,FALSE,"CI+GG(BASE)";"GG",#N/A,FALSE,"CI+GG(BASE)";"CI",#N/A,FALSE,"CI+GG(BASE)"}</definedName>
    <definedName name="ÑOPÑ" hidden="1">{"CI+GG(BASE)",#N/A,FALSE,"CI+GG(BASE)";"GG",#N/A,FALSE,"CI+GG(BASE)";"CI",#N/A,FALSE,"CI+GG(BASE)"}</definedName>
    <definedName name="º" localSheetId="3" hidden="1">{#N/A,#N/A,TRUE,"Costos_Subg_Hid"}</definedName>
    <definedName name="º" hidden="1">{#N/A,#N/A,TRUE,"Costos_Subg_Hid"}</definedName>
    <definedName name="o_TAPA_META">#REF!</definedName>
    <definedName name="OB">[95]Valores!$B$21</definedName>
    <definedName name="OBJ_05" localSheetId="3" hidden="1">{#N/A,#N/A,FALSE,"Total_OC015";#N/A,#N/A,FALSE,"ADMIN";#N/A,#N/A,FALSE,"PROCES";#N/A,#N/A,FALSE,"mecan";#N/A,#N/A,FALSE,"civil";#N/A,#N/A,FALSE,"CAÑER";#N/A,#N/A,FALSE,"ELEC";#N/A,#N/A,FALSE,"INSTR"}</definedName>
    <definedName name="OBJ_05" hidden="1">{#N/A,#N/A,FALSE,"Total_OC015";#N/A,#N/A,FALSE,"ADMIN";#N/A,#N/A,FALSE,"PROCES";#N/A,#N/A,FALSE,"mecan";#N/A,#N/A,FALSE,"civil";#N/A,#N/A,FALSE,"CAÑER";#N/A,#N/A,FALSE,"ELEC";#N/A,#N/A,FALSE,"INSTR"}</definedName>
    <definedName name="OBJETIVO" localSheetId="3" hidden="1">{"DETALLE_1996",#N/A,FALSE,"flujo";"DETALLE_1997",#N/A,FALSE,"flujo";"GASTOS_INCURRIDOS_1996",#N/A,FALSE,"flujo";"GASTOS_PROGRAMADOS_PARA_1997",#N/A,FALSE,"flujo";#N/A,#N/A,FALSE,"comparat";#N/A,#N/A,FALSE,"costos";#N/A,#N/A,FALSE,"proyctrol"}</definedName>
    <definedName name="OBJETIVO" hidden="1">{"DETALLE_1996",#N/A,FALSE,"flujo";"DETALLE_1997",#N/A,FALSE,"flujo";"GASTOS_INCURRIDOS_1996",#N/A,FALSE,"flujo";"GASTOS_PROGRAMADOS_PARA_1997",#N/A,FALSE,"flujo";#N/A,#N/A,FALSE,"comparat";#N/A,#N/A,FALSE,"costos";#N/A,#N/A,FALSE,"proyctrol"}</definedName>
    <definedName name="OBJETO" localSheetId="3" hidden="1">{"Práctica","Práctica",FALSE,"Práctica"}</definedName>
    <definedName name="OBJETO" hidden="1">{"Práctica","Práctica",FALSE,"Práctica"}</definedName>
    <definedName name="OCOMP">[44]INC!$V$2:$V$291</definedName>
    <definedName name="ODT_ESCOLTA" localSheetId="3" hidden="1">#REF!</definedName>
    <definedName name="ODT_ESCOLTA" hidden="1">#REF!</definedName>
    <definedName name="OGIUKIK" localSheetId="3" hidden="1">{"CI+GG(BASE)",#N/A,FALSE,"CI+GG(BASE)";"GG",#N/A,FALSE,"CI+GG(BASE)";"CI",#N/A,FALSE,"CI+GG(BASE)"}</definedName>
    <definedName name="OGIUKIK" hidden="1">{"CI+GG(BASE)",#N/A,FALSE,"CI+GG(BASE)";"GG",#N/A,FALSE,"CI+GG(BASE)";"CI",#N/A,FALSE,"CI+GG(BASE)"}</definedName>
    <definedName name="Oind1">[129]Indices!$E$6</definedName>
    <definedName name="ok" localSheetId="3" hidden="1">{"'Hoja3'!$F$5"}</definedName>
    <definedName name="ok" hidden="1">{"'Hoja3'!$F$5"}</definedName>
    <definedName name="OLA" localSheetId="3" hidden="1">{"DETALLE_1996",#N/A,FALSE,"flujo";"DETALLE_1997",#N/A,FALSE,"flujo";"GASTOS_INCURRIDOS_1996",#N/A,FALSE,"flujo";"GASTOS_PROGRAMADOS_PARA_1997",#N/A,FALSE,"flujo";#N/A,#N/A,FALSE,"comparat";#N/A,#N/A,FALSE,"costos";#N/A,#N/A,FALSE,"proyctrol"}</definedName>
    <definedName name="OLA" hidden="1">{"DETALLE_1996",#N/A,FALSE,"flujo";"DETALLE_1997",#N/A,FALSE,"flujo";"GASTOS_INCURRIDOS_1996",#N/A,FALSE,"flujo";"GASTOS_PROGRAMADOS_PARA_1997",#N/A,FALSE,"flujo";#N/A,#N/A,FALSE,"comparat";#N/A,#N/A,FALSE,"costos";#N/A,#N/A,FALSE,"proyctrol"}</definedName>
    <definedName name="oo" localSheetId="3" hidden="1">{#N/A,#N/A,FALSE,"Total_OC015";#N/A,#N/A,FALSE,"ADMIN";#N/A,#N/A,FALSE,"PROCES";#N/A,#N/A,FALSE,"mecan";#N/A,#N/A,FALSE,"civil";#N/A,#N/A,FALSE,"CAÑER";#N/A,#N/A,FALSE,"ELEC";#N/A,#N/A,FALSE,"INSTR"}</definedName>
    <definedName name="oo" hidden="1">{#N/A,#N/A,FALSE,"Total_OC015";#N/A,#N/A,FALSE,"ADMIN";#N/A,#N/A,FALSE,"PROCES";#N/A,#N/A,FALSE,"mecan";#N/A,#N/A,FALSE,"civil";#N/A,#N/A,FALSE,"CAÑER";#N/A,#N/A,FALSE,"ELEC";#N/A,#N/A,FALSE,"INSTR"}</definedName>
    <definedName name="OOC">[44]INC!$T$2:$T$291</definedName>
    <definedName name="oodd" localSheetId="3" hidden="1">{#N/A,#N/A,FALSE,"Matrix";#N/A,#N/A,FALSE,"Executive";#N/A,#N/A,FALSE,"Summary"}</definedName>
    <definedName name="oodd" hidden="1">{#N/A,#N/A,FALSE,"Matrix";#N/A,#N/A,FALSE,"Executive";#N/A,#N/A,FALSE,"Summary"}</definedName>
    <definedName name="oooo" localSheetId="3" hidden="1">{#N/A,#N/A,FALSE,"Costos_Elem_Hid";#N/A,#N/A,FALSE,"Costos_Elem_Hid";#N/A,#N/A,FALSE,"Costos_Elem_Hid"}</definedName>
    <definedName name="oooo" hidden="1">{#N/A,#N/A,FALSE,"Costos_Elem_Hid";#N/A,#N/A,FALSE,"Costos_Elem_Hid";#N/A,#N/A,FALSE,"Costos_Elem_Hid"}</definedName>
    <definedName name="opc">1</definedName>
    <definedName name="OPERAT">[64]Data!$C$11:$D$14</definedName>
    <definedName name="opopopo" localSheetId="3" hidden="1">{#N/A,#N/A,FALSE,"Total_OC015";#N/A,#N/A,FALSE,"ADMIN";#N/A,#N/A,FALSE,"PROCES";#N/A,#N/A,FALSE,"mecan";#N/A,#N/A,FALSE,"civil";#N/A,#N/A,FALSE,"CAÑER";#N/A,#N/A,FALSE,"ELEC";#N/A,#N/A,FALSE,"INSTR"}</definedName>
    <definedName name="opopopo" hidden="1">{#N/A,#N/A,FALSE,"Total_OC015";#N/A,#N/A,FALSE,"ADMIN";#N/A,#N/A,FALSE,"PROCES";#N/A,#N/A,FALSE,"mecan";#N/A,#N/A,FALSE,"civil";#N/A,#N/A,FALSE,"CAÑER";#N/A,#N/A,FALSE,"ELEC";#N/A,#N/A,FALSE,"INSTR"}</definedName>
    <definedName name="Ore_Leached">'[26]Plant Unit Consumption'!#REF!</definedName>
    <definedName name="oreProductionDaily">26640</definedName>
    <definedName name="oreProductionNominal" localSheetId="3">MP!copperProductionActualAnnual/[0]!copperProductionAnnual</definedName>
    <definedName name="oreProductionNominal">[0]!copperProductionActualAnnual/[0]!copperProductionAnnual</definedName>
    <definedName name="ORG">[44]INC!$X$2:$X$291</definedName>
    <definedName name="ORGA" localSheetId="3" hidden="1">{#N/A,#N/A,FALSE,"DET-CAMB.";#N/A,#N/A,FALSE,"PRESUP.";#N/A,#N/A,FALSE,"RESUMEN";#N/A,#N/A,FALSE,"CT";#N/A,#N/A,FALSE,"PD";#N/A,#N/A,FALSE,"PR"}</definedName>
    <definedName name="ORGA" hidden="1">{#N/A,#N/A,FALSE,"DET-CAMB.";#N/A,#N/A,FALSE,"PRESUP.";#N/A,#N/A,FALSE,"RESUMEN";#N/A,#N/A,FALSE,"CT";#N/A,#N/A,FALSE,"PD";#N/A,#N/A,FALSE,"PR"}</definedName>
    <definedName name="Original"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Original"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OSCAR" localSheetId="3" hidden="1">{"DETALLE_1996",#N/A,FALSE,"flujo";"DETALLE_1997",#N/A,FALSE,"flujo";"GASTOS_INCURRIDOS_1996",#N/A,FALSE,"flujo";"GASTOS_PROGRAMADOS_PARA_1997",#N/A,FALSE,"flujo";#N/A,#N/A,FALSE,"comparat";#N/A,#N/A,FALSE,"costos";#N/A,#N/A,FALSE,"proyctrol"}</definedName>
    <definedName name="OSCAR" hidden="1">{"DETALLE_1996",#N/A,FALSE,"flujo";"DETALLE_1997",#N/A,FALSE,"flujo";"GASTOS_INCURRIDOS_1996",#N/A,FALSE,"flujo";"GASTOS_PROGRAMADOS_PARA_1997",#N/A,FALSE,"flujo";#N/A,#N/A,FALSE,"comparat";#N/A,#N/A,FALSE,"costos";#N/A,#N/A,FALSE,"proyctrol"}</definedName>
    <definedName name="Oth" localSheetId="3" hidden="1">{"CorpB_Profit",#N/A,FALSE,"Reports (B)";"CorpB_cash",#N/A,FALSE,"Reports (B)";"CorpB_Cash1",#N/A,FALSE,"Reports (B)";"CorpB_Bsheet",#N/A,FALSE,"Reports (B)"}</definedName>
    <definedName name="Oth" hidden="1">{"CorpB_Profit",#N/A,FALSE,"Reports (B)";"CorpB_cash",#N/A,FALSE,"Reports (B)";"CorpB_Cash1",#N/A,FALSE,"Reports (B)";"CorpB_Bsheet",#N/A,FALSE,"Reports (B)"}</definedName>
    <definedName name="Other">OFFSET([113]!File_Name,0,6,1,1)</definedName>
    <definedName name="otoro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otoro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otracosa">#REF!</definedName>
    <definedName name="OTRAF">[44]INC!$S$2:$S$291</definedName>
    <definedName name="otre" localSheetId="3" hidden="1">{#N/A,#N/A,FALSE,"PEND INC";#N/A,#N/A,FALSE,"PEND MINM"}</definedName>
    <definedName name="otre" hidden="1">{#N/A,#N/A,FALSE,"PEND INC";#N/A,#N/A,FALSE,"PEND MINM"}</definedName>
    <definedName name="otro">#REF!</definedName>
    <definedName name="otro1" localSheetId="3" hidden="1">{"CI+GG(BASE)",#N/A,FALSE,"CI+GG(BASE)";"GG",#N/A,FALSE,"CI+GG(BASE)";"CI",#N/A,FALSE,"CI+GG(BASE)"}</definedName>
    <definedName name="otro1" hidden="1">{"CI+GG(BASE)",#N/A,FALSE,"CI+GG(BASE)";"GG",#N/A,FALSE,"CI+GG(BASE)";"CI",#N/A,FALSE,"CI+GG(BASE)"}</definedName>
    <definedName name="otroe" localSheetId="3" hidden="1">{"MO(BASE)",#N/A,FALSE,"MO(BASE)";"MO(BASE)1",#N/A,FALSE,"MO(BASE)";"MO(BASE)2",#N/A,FALSE,"MO(BASE)"}</definedName>
    <definedName name="otroe" hidden="1">{"MO(BASE)",#N/A,FALSE,"MO(BASE)";"MO(BASE)1",#N/A,FALSE,"MO(BASE)";"MO(BASE)2",#N/A,FALSE,"MO(BASE)"}</definedName>
    <definedName name="otroo" localSheetId="3" hidden="1">{"CI+GG(BASE)",#N/A,FALSE,"CI+GG(BASE)";"GG",#N/A,FALSE,"CI+GG(BASE)";"CI",#N/A,FALSE,"CI+GG(BASE)"}</definedName>
    <definedName name="otroo" hidden="1">{"CI+GG(BASE)",#N/A,FALSE,"CI+GG(BASE)";"GG",#N/A,FALSE,"CI+GG(BASE)";"CI",#N/A,FALSE,"CI+GG(BASE)"}</definedName>
    <definedName name="otrooo" localSheetId="3" hidden="1">{#N/A,#N/A,FALSE,"masez (10)";#N/A,#N/A,FALSE,"masez (7)";#N/A,#N/A,FALSE,"masez (6)";#N/A,#N/A,FALSE,"masez (5)";#N/A,#N/A,FALSE,"masez (4)";#N/A,#N/A,FALSE,"masez (3)";#N/A,#N/A,FALSE,"masez (2)";#N/A,#N/A,FALSE,"GME";#N/A,#N/A,FALSE,"masez"}</definedName>
    <definedName name="otrooo" hidden="1">{#N/A,#N/A,FALSE,"masez (10)";#N/A,#N/A,FALSE,"masez (7)";#N/A,#N/A,FALSE,"masez (6)";#N/A,#N/A,FALSE,"masez (5)";#N/A,#N/A,FALSE,"masez (4)";#N/A,#N/A,FALSE,"masez (3)";#N/A,#N/A,FALSE,"masez (2)";#N/A,#N/A,FALSE,"GME";#N/A,#N/A,FALSE,"masez"}</definedName>
    <definedName name="otros">'[29]Respaldo '!$E$5</definedName>
    <definedName name="otrosd" localSheetId="3" hidden="1">{#N/A,#N/A,FALSE,"TEC-01";#N/A,#N/A,FALSE,"TEC - 02";#N/A,#N/A,FALSE,"TEC - 03";#N/A,#N/A,FALSE,"TEC - 04";#N/A,#N/A,FALSE,"TEC-07";#N/A,#N/A,FALSE,"TEC-08";#N/A,#N/A,FALSE,"TEC - 09A";#N/A,#N/A,FALSE,"TEC - 09B";#N/A,#N/A,FALSE,"TEC - 09C";#N/A,#N/A,FALSE,"TEC - 10";#N/A,#N/A,FALSE,"TEC-11"}</definedName>
    <definedName name="otrosd" hidden="1">{#N/A,#N/A,FALSE,"TEC-01";#N/A,#N/A,FALSE,"TEC - 02";#N/A,#N/A,FALSE,"TEC - 03";#N/A,#N/A,FALSE,"TEC - 04";#N/A,#N/A,FALSE,"TEC-07";#N/A,#N/A,FALSE,"TEC-08";#N/A,#N/A,FALSE,"TEC - 09A";#N/A,#N/A,FALSE,"TEC - 09B";#N/A,#N/A,FALSE,"TEC - 09C";#N/A,#N/A,FALSE,"TEC - 10";#N/A,#N/A,FALSE,"TEC-11"}</definedName>
    <definedName name="outSourceSwitch" localSheetId="3">IF(MP!__DAT16="Yes",0,1)</definedName>
    <definedName name="outSourceSwitch">IF([0]!__DAT16="Yes",0,1)</definedName>
    <definedName name="Owners_Costs">'[26]Plant &amp; Mine CAPX'!#REF!</definedName>
    <definedName name="OXCOMP">[44]INC!$W$2:$W$291</definedName>
    <definedName name="p" localSheetId="3" hidden="1">{#N/A,#N/A,TRUE,"Est. de Fact.";#N/A,#N/A,TRUE,"Capitulo 19";#N/A,#N/A,TRUE,"Proyecto P855"}</definedName>
    <definedName name="p" hidden="1">{#N/A,#N/A,TRUE,"Est. de Fact.";#N/A,#N/A,TRUE,"Capitulo 19";#N/A,#N/A,TRUE,"Proyecto P855"}</definedName>
    <definedName name="P.U.filtrado" localSheetId="3">#REF!</definedName>
    <definedName name="P.U.filtrado">#REF!</definedName>
    <definedName name="P_1">#REF!</definedName>
    <definedName name="P_2" localSheetId="3">#REF!</definedName>
    <definedName name="P_2">#REF!</definedName>
    <definedName name="P_3" localSheetId="3">#REF!</definedName>
    <definedName name="P_3">#REF!</definedName>
    <definedName name="P_base" localSheetId="3">#REF!</definedName>
    <definedName name="P_base">#REF!</definedName>
    <definedName name="p_Metas_Costos" localSheetId="3">#REF!</definedName>
    <definedName name="p_Metas_Costos">#REF!</definedName>
    <definedName name="PA" localSheetId="3">#REF!</definedName>
    <definedName name="PA">#REF!</definedName>
    <definedName name="padrao" localSheetId="3" hidden="1">{#N/A,#N/A,FALSE,"GERAL";#N/A,#N/A,FALSE,"012-96";#N/A,#N/A,FALSE,"018-96";#N/A,#N/A,FALSE,"027-96";#N/A,#N/A,FALSE,"059-96";#N/A,#N/A,FALSE,"076-96";#N/A,#N/A,FALSE,"019-97";#N/A,#N/A,FALSE,"021-97";#N/A,#N/A,FALSE,"022-97";#N/A,#N/A,FALSE,"028-97"}</definedName>
    <definedName name="padrao" hidden="1">{#N/A,#N/A,FALSE,"GERAL";#N/A,#N/A,FALSE,"012-96";#N/A,#N/A,FALSE,"018-96";#N/A,#N/A,FALSE,"027-96";#N/A,#N/A,FALSE,"059-96";#N/A,#N/A,FALSE,"076-96";#N/A,#N/A,FALSE,"019-97";#N/A,#N/A,FALSE,"021-97";#N/A,#N/A,FALSE,"022-97";#N/A,#N/A,FALSE,"028-97"}</definedName>
    <definedName name="Pal_Workbook_GUID" hidden="1">"M3E46MFUVQN5TJY3Y3PPNNC3"</definedName>
    <definedName name="PalisadeReportWorkbookCreatedBy">"AtRisk"</definedName>
    <definedName name="pam" localSheetId="3" hidden="1">{#N/A,#N/A,FALSE,"Matrix";#N/A,#N/A,FALSE,"Executive";#N/A,#N/A,FALSE,"Summary";#N/A,#N/A,FALSE,"Office1";#N/A,#N/A,FALSE,"Office2";#N/A,#N/A,FALSE,"Office3";#N/A,#N/A,FALSE,"Office4";#N/A,#N/A,FALSE,"Office5";#N/A,#N/A,FALSE,"Office6";#N/A,#N/A,FALSE,"Office7";#N/A,#N/A,FALSE,"Labor"}</definedName>
    <definedName name="pam" hidden="1">{#N/A,#N/A,FALSE,"Matrix";#N/A,#N/A,FALSE,"Executive";#N/A,#N/A,FALSE,"Summary";#N/A,#N/A,FALSE,"Office1";#N/A,#N/A,FALSE,"Office2";#N/A,#N/A,FALSE,"Office3";#N/A,#N/A,FALSE,"Office4";#N/A,#N/A,FALSE,"Office5";#N/A,#N/A,FALSE,"Office6";#N/A,#N/A,FALSE,"Office7";#N/A,#N/A,FALSE,"Labor"}</definedName>
    <definedName name="PANALUM">#REF!</definedName>
    <definedName name="PANC" localSheetId="3">#REF!</definedName>
    <definedName name="PANC">#REF!</definedName>
    <definedName name="PANCTRL" localSheetId="3">#REF!</definedName>
    <definedName name="PANCTRL">#REF!</definedName>
    <definedName name="PANDISCA" localSheetId="3">#REF!</definedName>
    <definedName name="PANDISCA">#REF!</definedName>
    <definedName name="PANDISCC" localSheetId="3">#REF!</definedName>
    <definedName name="PANDISCC">#REF!</definedName>
    <definedName name="PANREGL" localSheetId="3">#REF!</definedName>
    <definedName name="PANREGL">#REF!</definedName>
    <definedName name="PANRERELE" localSheetId="3">#REF!</definedName>
    <definedName name="PANRERELE">#REF!</definedName>
    <definedName name="PARAUAA" localSheetId="3">#REF!</definedName>
    <definedName name="PARAUAA">#REF!</definedName>
    <definedName name="PAREGL" localSheetId="3">#REF!</definedName>
    <definedName name="PAREGL">#REF!</definedName>
    <definedName name="PARIDAD" localSheetId="3">#REF!</definedName>
    <definedName name="PARIDAD">#REF!</definedName>
    <definedName name="PARR" localSheetId="3">#REF!</definedName>
    <definedName name="PARR">#REF!</definedName>
    <definedName name="PARRARR" localSheetId="3">#REF!</definedName>
    <definedName name="PARRARR">#REF!</definedName>
    <definedName name="PART4_16" localSheetId="3">#REF!</definedName>
    <definedName name="PART4_16">#REF!</definedName>
    <definedName name="Partial_Year_Factor">'[82]Mine Plan'!$B$29:$AF$29</definedName>
    <definedName name="partialYearStart" localSheetId="3">(MP!productionStartDate-[0]!modelYear)/365</definedName>
    <definedName name="partialYearStart">([0]!productionStartDate-[0]!modelYear)/365</definedName>
    <definedName name="partialYearStop" localSheetId="3">([0]!productionstopdate-[0]!modelYear)/365</definedName>
    <definedName name="partialYearStop">([0]!productionstopdate-[0]!modelYear)/365</definedName>
    <definedName name="Payment_Needed">"Pago necesario"</definedName>
    <definedName name="PB">#REF!</definedName>
    <definedName name="PBASE">[147]PBASE!$A$1:$AB$46</definedName>
    <definedName name="PCONT">[44]INC!$J$2:$J$291</definedName>
    <definedName name="PCOSTO">[44]INC!$I$2:$I$291</definedName>
    <definedName name="PCOSTOC">[44]INC!$K$2:$K$291</definedName>
    <definedName name="pct" localSheetId="3">#REF!</definedName>
    <definedName name="pct">#REF!</definedName>
    <definedName name="PCu" localSheetId="3">#REF!</definedName>
    <definedName name="PCu">#REF!</definedName>
    <definedName name="PED" localSheetId="3">#REF!</definedName>
    <definedName name="PED">#REF!</definedName>
    <definedName name="PEDIDO">'[148]CARTERA DE CONTRATOS'!$D$9</definedName>
    <definedName name="Pendências2" localSheetId="3" hidden="1">{#N/A,#N/A,FALSE,"GERAL";#N/A,#N/A,FALSE,"012-96";#N/A,#N/A,FALSE,"018-96";#N/A,#N/A,FALSE,"027-96";#N/A,#N/A,FALSE,"059-96";#N/A,#N/A,FALSE,"076-96";#N/A,#N/A,FALSE,"019-97";#N/A,#N/A,FALSE,"021-97";#N/A,#N/A,FALSE,"022-97";#N/A,#N/A,FALSE,"028-97"}</definedName>
    <definedName name="Pendências2" hidden="1">{#N/A,#N/A,FALSE,"GERAL";#N/A,#N/A,FALSE,"012-96";#N/A,#N/A,FALSE,"018-96";#N/A,#N/A,FALSE,"027-96";#N/A,#N/A,FALSE,"059-96";#N/A,#N/A,FALSE,"076-96";#N/A,#N/A,FALSE,"019-97";#N/A,#N/A,FALSE,"021-97";#N/A,#N/A,FALSE,"022-97";#N/A,#N/A,FALSE,"028-97"}</definedName>
    <definedName name="Pendências3" localSheetId="3" hidden="1">{#N/A,#N/A,FALSE,"GERAL";#N/A,#N/A,FALSE,"012-96";#N/A,#N/A,FALSE,"018-96";#N/A,#N/A,FALSE,"027-96";#N/A,#N/A,FALSE,"059-96";#N/A,#N/A,FALSE,"076-96";#N/A,#N/A,FALSE,"019-97";#N/A,#N/A,FALSE,"021-97";#N/A,#N/A,FALSE,"022-97";#N/A,#N/A,FALSE,"028-97"}</definedName>
    <definedName name="Pendências3" hidden="1">{#N/A,#N/A,FALSE,"GERAL";#N/A,#N/A,FALSE,"012-96";#N/A,#N/A,FALSE,"018-96";#N/A,#N/A,FALSE,"027-96";#N/A,#N/A,FALSE,"059-96";#N/A,#N/A,FALSE,"076-96";#N/A,#N/A,FALSE,"019-97";#N/A,#N/A,FALSE,"021-97";#N/A,#N/A,FALSE,"022-97";#N/A,#N/A,FALSE,"028-97"}</definedName>
    <definedName name="pens" localSheetId="3" hidden="1">{#N/A,#N/A,FALSE,"DET-CAMB.";#N/A,#N/A,FALSE,"PRESUP.";#N/A,#N/A,FALSE,"RESUMEN";#N/A,#N/A,FALSE,"CT";#N/A,#N/A,FALSE,"PD";#N/A,#N/A,FALSE,"PR"}</definedName>
    <definedName name="pens" hidden="1">{#N/A,#N/A,FALSE,"DET-CAMB.";#N/A,#N/A,FALSE,"PRESUP.";#N/A,#N/A,FALSE,"RESUMEN";#N/A,#N/A,FALSE,"CT";#N/A,#N/A,FALSE,"PD";#N/A,#N/A,FALSE,"PR"}</definedName>
    <definedName name="PENSIONADO" localSheetId="3" hidden="1">{#N/A,#N/A,FALSE,"DET-CAMB.";#N/A,#N/A,FALSE,"PRESUP.";#N/A,#N/A,FALSE,"RESUMEN";#N/A,#N/A,FALSE,"CT";#N/A,#N/A,FALSE,"PD";#N/A,#N/A,FALSE,"PR"}</definedName>
    <definedName name="PENSIONADO" hidden="1">{#N/A,#N/A,FALSE,"DET-CAMB.";#N/A,#N/A,FALSE,"PRESUP.";#N/A,#N/A,FALSE,"RESUMEN";#N/A,#N/A,FALSE,"CT";#N/A,#N/A,FALSE,"PD";#N/A,#N/A,FALSE,"PR"}</definedName>
    <definedName name="pepe">#REF!</definedName>
    <definedName name="Perdida" localSheetId="3">#REF!</definedName>
    <definedName name="Perdida">#REF!</definedName>
    <definedName name="PERDIDAS" localSheetId="3">'[40]Valores Unitarios'!#REF!</definedName>
    <definedName name="PERDIDAS">'[40]Valores Unitarios'!#REF!</definedName>
    <definedName name="periodisidad">[79]Datos!$E$21</definedName>
    <definedName name="perro"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perro"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perro1" localSheetId="3" hidden="1">{#N/A,#N/A,FALSE,"TEC-01";#N/A,#N/A,FALSE,"TEC - 02";#N/A,#N/A,FALSE,"TEC - 03";#N/A,#N/A,FALSE,"TEC - 04";#N/A,#N/A,FALSE,"TEC-07";#N/A,#N/A,FALSE,"TEC-08";#N/A,#N/A,FALSE,"TEC - 09A";#N/A,#N/A,FALSE,"TEC - 09B";#N/A,#N/A,FALSE,"TEC - 09C";#N/A,#N/A,FALSE,"TEC - 10";#N/A,#N/A,FALSE,"TEC-11"}</definedName>
    <definedName name="perro1" hidden="1">{#N/A,#N/A,FALSE,"TEC-01";#N/A,#N/A,FALSE,"TEC - 02";#N/A,#N/A,FALSE,"TEC - 03";#N/A,#N/A,FALSE,"TEC - 04";#N/A,#N/A,FALSE,"TEC-07";#N/A,#N/A,FALSE,"TEC-08";#N/A,#N/A,FALSE,"TEC - 09A";#N/A,#N/A,FALSE,"TEC - 09B";#N/A,#N/A,FALSE,"TEC - 09C";#N/A,#N/A,FALSE,"TEC - 10";#N/A,#N/A,FALSE,"TEC-11"}</definedName>
    <definedName name="perso"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SOM">#REF!</definedName>
    <definedName name="PESOMCO" localSheetId="3">#REF!</definedName>
    <definedName name="PESOMCO">#REF!</definedName>
    <definedName name="pi" localSheetId="3" hidden="1">{#N/A,#N/A,FALSE,"masez (10)";#N/A,#N/A,FALSE,"masez (7)";#N/A,#N/A,FALSE,"masez (6)";#N/A,#N/A,FALSE,"masez (5)";#N/A,#N/A,FALSE,"masez (4)";#N/A,#N/A,FALSE,"masez (3)";#N/A,#N/A,FALSE,"masez (2)";#N/A,#N/A,FALSE,"GME";#N/A,#N/A,FALSE,"masez"}</definedName>
    <definedName name="pi" hidden="1">{#N/A,#N/A,FALSE,"masez (10)";#N/A,#N/A,FALSE,"masez (7)";#N/A,#N/A,FALSE,"masez (6)";#N/A,#N/A,FALSE,"masez (5)";#N/A,#N/A,FALSE,"masez (4)";#N/A,#N/A,FALSE,"masez (3)";#N/A,#N/A,FALSE,"masez (2)";#N/A,#N/A,FALSE,"GME";#N/A,#N/A,FALSE,"masez"}</definedName>
    <definedName name="PIA" localSheetId="3" hidden="1">{#N/A,#N/A,FALSE,"Matrix";#N/A,#N/A,FALSE,"Executive";#N/A,#N/A,FALSE,"Summary";#N/A,#N/A,FALSE,"Office1";#N/A,#N/A,FALSE,"Office2";#N/A,#N/A,FALSE,"Office3";#N/A,#N/A,FALSE,"Office4";#N/A,#N/A,FALSE,"Office5";#N/A,#N/A,FALSE,"Office6";#N/A,#N/A,FALSE,"Office7";#N/A,#N/A,FALSE,"Labor"}</definedName>
    <definedName name="PIA" hidden="1">{#N/A,#N/A,FALSE,"Matrix";#N/A,#N/A,FALSE,"Executive";#N/A,#N/A,FALSE,"Summary";#N/A,#N/A,FALSE,"Office1";#N/A,#N/A,FALSE,"Office2";#N/A,#N/A,FALSE,"Office3";#N/A,#N/A,FALSE,"Office4";#N/A,#N/A,FALSE,"Office5";#N/A,#N/A,FALSE,"Office6";#N/A,#N/A,FALSE,"Office7";#N/A,#N/A,FALSE,"Labor"}</definedName>
    <definedName name="pibe">[149]Items!$A$3:$F$60</definedName>
    <definedName name="PIC" localSheetId="3">#REF!</definedName>
    <definedName name="PIC">#REF!</definedName>
    <definedName name="pico" localSheetId="3" hidden="1">{#N/A,#N/A,FALSE,"masez (10)";#N/A,#N/A,FALSE,"masez (7)";#N/A,#N/A,FALSE,"masez (6)";#N/A,#N/A,FALSE,"masez (5)";#N/A,#N/A,FALSE,"masez (4)";#N/A,#N/A,FALSE,"masez (3)";#N/A,#N/A,FALSE,"masez (2)";#N/A,#N/A,FALSE,"GME";#N/A,#N/A,FALSE,"masez"}</definedName>
    <definedName name="pico" hidden="1">{#N/A,#N/A,FALSE,"masez (10)";#N/A,#N/A,FALSE,"masez (7)";#N/A,#N/A,FALSE,"masez (6)";#N/A,#N/A,FALSE,"masez (5)";#N/A,#N/A,FALSE,"masez (4)";#N/A,#N/A,FALSE,"masez (3)";#N/A,#N/A,FALSE,"masez (2)";#N/A,#N/A,FALSE,"GME";#N/A,#N/A,FALSE,"masez"}</definedName>
    <definedName name="PIEZ.ESP">'[40]Valores Unitarios'!#REF!</definedName>
    <definedName name="PIPE" localSheetId="3">#REF!</definedName>
    <definedName name="PIPE">#REF!</definedName>
    <definedName name="pipe1" localSheetId="3">#REF!</definedName>
    <definedName name="pipe1">#REF!</definedName>
    <definedName name="PIPE관리비">'[115]견적 집계'!$D$36</definedName>
    <definedName name="Plan" localSheetId="3">#REF!</definedName>
    <definedName name="Plan">#REF!</definedName>
    <definedName name="planilla" localSheetId="3">#REF!</definedName>
    <definedName name="planilla">#REF!</definedName>
    <definedName name="planos" localSheetId="3" hidden="1">{"Sin detalle",#N/A,FALSE,"Flujo (redondeado)";"Detallado",#N/A,FALSE,"Flujo (redondeado)"}</definedName>
    <definedName name="planos" hidden="1">{"Sin detalle",#N/A,FALSE,"Flujo (redondeado)";"Detallado",#N/A,FALSE,"Flujo (redondeado)"}</definedName>
    <definedName name="Planta_de_Chancado_de_Cal">#REF!</definedName>
    <definedName name="Plazo" localSheetId="3">[60]Datos!$E$28</definedName>
    <definedName name="Plazo">([49]Datos!$D$35+[49]Datos!$D$36)/30</definedName>
    <definedName name="Plazo_meses">'[59]MP P0 Rev0'!$F$216</definedName>
    <definedName name="Plazo_Obra">[146]Constantes!$C$58</definedName>
    <definedName name="PLC" localSheetId="3">#REF!</definedName>
    <definedName name="PLC">#REF!</definedName>
    <definedName name="PLGE" localSheetId="3">#REF!</definedName>
    <definedName name="PLGE">#REF!</definedName>
    <definedName name="PLGE_R">[41]UGAS_INF!$A$340:$R$356</definedName>
    <definedName name="PLTAS">[55]NEG_INF!$A$28:$R$129</definedName>
    <definedName name="PLTAS1" localSheetId="3">#REF!</definedName>
    <definedName name="PLTAS1">#REF!</definedName>
    <definedName name="PLTAS2" localSheetId="3">#REF!</definedName>
    <definedName name="PLTAS2">#REF!</definedName>
    <definedName name="Plus_No_Remunerativo">[150]Constantes!$C$45</definedName>
    <definedName name="PMrev0">'[151]Export PM rev0'!$A$2:$H$612</definedName>
    <definedName name="PO" hidden="1">#N/A</definedName>
    <definedName name="Poc.Nac" localSheetId="3">#REF!</definedName>
    <definedName name="Poc.Nac">#REF!</definedName>
    <definedName name="POINTS" localSheetId="3">#REF!</definedName>
    <definedName name="POINTS">#REF!</definedName>
    <definedName name="POMPEYA">[65]!POMPEYA</definedName>
    <definedName name="POP">[26]!POP</definedName>
    <definedName name="popopo" localSheetId="3" hidden="1">{#N/A,#N/A,FALSE,"Costos_Elem_Hid";#N/A,#N/A,FALSE,"Costos_Elem_Hid";#N/A,#N/A,FALSE,"Costos_Elem_Hid"}</definedName>
    <definedName name="popopo" hidden="1">{#N/A,#N/A,FALSE,"Costos_Elem_Hid";#N/A,#N/A,FALSE,"Costos_Elem_Hid";#N/A,#N/A,FALSE,"Costos_Elem_Hid"}</definedName>
    <definedName name="Por.Imp">#REF!</definedName>
    <definedName name="POT" localSheetId="3">#REF!</definedName>
    <definedName name="POT">#REF!</definedName>
    <definedName name="poto" localSheetId="3" hidden="1">{#N/A,#N/A,FALSE,"minas";#N/A,#N/A,FALSE,"Total_OC015";#N/A,#N/A,FALSE,"ADMIN";#N/A,#N/A,FALSE,"PROCES";#N/A,#N/A,FALSE,"civil";#N/A,#N/A,FALSE,"CAÑER";#N/A,#N/A,FALSE,"ELEC";#N/A,#N/A,FALSE,"INSTR";#N/A,#N/A,FALSE,"PDS";#N/A,#N/A,FALSE,"mecan"}</definedName>
    <definedName name="poto" hidden="1">{#N/A,#N/A,FALSE,"minas";#N/A,#N/A,FALSE,"Total_OC015";#N/A,#N/A,FALSE,"ADMIN";#N/A,#N/A,FALSE,"PROCES";#N/A,#N/A,FALSE,"civil";#N/A,#N/A,FALSE,"CAÑER";#N/A,#N/A,FALSE,"ELEC";#N/A,#N/A,FALSE,"INSTR";#N/A,#N/A,FALSE,"PDS";#N/A,#N/A,FALSE,"mecan"}</definedName>
    <definedName name="potp" localSheetId="3" hidden="1">{#N/A,#N/A,FALSE,"minas";#N/A,#N/A,FALSE,"Total_OC015";#N/A,#N/A,FALSE,"ADMIN";#N/A,#N/A,FALSE,"PROCES";#N/A,#N/A,FALSE,"civil";#N/A,#N/A,FALSE,"CAÑER";#N/A,#N/A,FALSE,"ELEC";#N/A,#N/A,FALSE,"INSTR";#N/A,#N/A,FALSE,"PDS";#N/A,#N/A,FALSE,"mecan"}</definedName>
    <definedName name="potp" hidden="1">{#N/A,#N/A,FALSE,"minas";#N/A,#N/A,FALSE,"Total_OC015";#N/A,#N/A,FALSE,"ADMIN";#N/A,#N/A,FALSE,"PROCES";#N/A,#N/A,FALSE,"civil";#N/A,#N/A,FALSE,"CAÑER";#N/A,#N/A,FALSE,"ELEC";#N/A,#N/A,FALSE,"INSTR";#N/A,#N/A,FALSE,"PDS";#N/A,#N/A,FALSE,"mecan"}</definedName>
    <definedName name="pp" localSheetId="3" hidden="1">{"CI+GG(BASE)",#N/A,FALSE,"CI+GG(BASE)";"GG",#N/A,FALSE,"CI+GG(BASE)";"CI",#N/A,FALSE,"CI+GG(BASE)"}</definedName>
    <definedName name="pp" hidden="1">{"CI+GG(BASE)",#N/A,FALSE,"CI+GG(BASE)";"GG",#N/A,FALSE,"CI+GG(BASE)";"CI",#N/A,FALSE,"CI+GG(BASE)"}</definedName>
    <definedName name="ppp" localSheetId="3" hidden="1">{#N/A,#N/A,FALSE,"Costos_Elem_Hid";#N/A,#N/A,FALSE,"Costos_Elem_Hid";#N/A,#N/A,FALSE,"Costos_Elem_Hid"}</definedName>
    <definedName name="ppp" hidden="1">{#N/A,#N/A,FALSE,"Costos_Elem_Hid";#N/A,#N/A,FALSE,"Costos_Elem_Hid";#N/A,#N/A,FALSE,"Costos_Elem_Hid"}</definedName>
    <definedName name="ppppppp" localSheetId="3" hidden="1">{"'Hoja3'!$F$5"}</definedName>
    <definedName name="ppppppp" hidden="1">{"'Hoja3'!$F$5"}</definedName>
    <definedName name="ppspsps"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_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R" localSheetId="3" hidden="1">{#N/A,#N/A,FALSE,"DET-CAMB.";#N/A,#N/A,FALSE,"PRESUP.";#N/A,#N/A,FALSE,"RESUMEN";#N/A,#N/A,FALSE,"CT";#N/A,#N/A,FALSE,"PD";#N/A,#N/A,FALSE,"PR"}</definedName>
    <definedName name="PR" hidden="1">{#N/A,#N/A,FALSE,"DET-CAMB.";#N/A,#N/A,FALSE,"PRESUP.";#N/A,#N/A,FALSE,"RESUMEN";#N/A,#N/A,FALSE,"CT";#N/A,#N/A,FALSE,"PD";#N/A,#N/A,FALSE,"PR"}</definedName>
    <definedName name="PRai">#REF!</definedName>
    <definedName name="PRdi" localSheetId="3">#REF!</definedName>
    <definedName name="PRdi">#REF!</definedName>
    <definedName name="PREC" localSheetId="3">[62]Mar14!#REF!</definedName>
    <definedName name="PREC">[62]Mar14!#REF!</definedName>
    <definedName name="prechancado" localSheetId="3" hidden="1">{#N/A,#N/A,FALSE,"RESUMEN";#N/A,#N/A,FALSE,"GG-GI";#N/A,#N/A,FALSE,"AMB";#N/A,#N/A,FALSE,"EyR";#N/A,#N/A,FALSE,"UCP";#N/A,#N/A,FALSE,"IND";#N/A,#N/A,FALSE,"LR";#N/A,#N/A,FALSE,"PRV";#N/A,#N/A,FALSE,"TÚNELES";#N/A,#N/A,FALSE,"IDT";#N/A,#N/A,FALSE,"ING"}</definedName>
    <definedName name="prechancado" hidden="1">{#N/A,#N/A,FALSE,"RESUMEN";#N/A,#N/A,FALSE,"GG-GI";#N/A,#N/A,FALSE,"AMB";#N/A,#N/A,FALSE,"EyR";#N/A,#N/A,FALSE,"UCP";#N/A,#N/A,FALSE,"IND";#N/A,#N/A,FALSE,"LR";#N/A,#N/A,FALSE,"PRV";#N/A,#N/A,FALSE,"TÚNELES";#N/A,#N/A,FALSE,"IDT";#N/A,#N/A,FALSE,"ING"}</definedName>
    <definedName name="PRECIO">#REF!</definedName>
    <definedName name="Preciototal" localSheetId="3">#REF!</definedName>
    <definedName name="Preciototal">#REF!</definedName>
    <definedName name="PREINV" localSheetId="3">#REF!</definedName>
    <definedName name="PREINV">#REF!</definedName>
    <definedName name="PREMIO_DESCUENTO" localSheetId="3">#REF!</definedName>
    <definedName name="PREMIO_DESCUENTO">#REF!</definedName>
    <definedName name="Preparación" localSheetId="3" hidden="1">{#N/A,#N/A,FALSE,"DET-CAMB.";#N/A,#N/A,FALSE,"PRESUP.";#N/A,#N/A,FALSE,"RESUMEN";#N/A,#N/A,FALSE,"CT";#N/A,#N/A,FALSE,"PD";#N/A,#N/A,FALSE,"PR"}</definedName>
    <definedName name="Preparación" hidden="1">{#N/A,#N/A,FALSE,"DET-CAMB.";#N/A,#N/A,FALSE,"PRESUP.";#N/A,#N/A,FALSE,"RESUMEN";#N/A,#N/A,FALSE,"CT";#N/A,#N/A,FALSE,"PD";#N/A,#N/A,FALSE,"PR"}</definedName>
    <definedName name="preProductionDurationMonths">2</definedName>
    <definedName name="preProductionWC" localSheetId="3">MP!productionStartFlag*4315</definedName>
    <definedName name="preProductionWC">[0]!productionStartFlag*4315</definedName>
    <definedName name="PRESP">[152]Hoja2!$D$2:$D$4</definedName>
    <definedName name="Presupuesto" localSheetId="3">#REF!</definedName>
    <definedName name="Presupuesto">#REF!</definedName>
    <definedName name="Price_LME" localSheetId="3">#REF!</definedName>
    <definedName name="Price_LME">#REF!</definedName>
    <definedName name="priceFlag100">IF([26]Revenues!$B$10=1,1,0)</definedName>
    <definedName name="priceFlag70">IF([26]Revenues!$B$10=0.7,1,0)</definedName>
    <definedName name="priceFlag85">IF([26]Revenues!$B$10=0.85,1,0)</definedName>
    <definedName name="pricingPerLbCu" localSheetId="3">IF(MP!copperProductionActualAnnual=0,"",'[26]Cash Flows'!$AI1048575/MP!copperProductionActualAnnual/[0]!lbsPerTon*1000)</definedName>
    <definedName name="pricingPerLbCu">IF([0]!copperProductionActualAnnual=0,"",'[26]Cash Flows'!$AI1048575/[0]!copperProductionActualAnnual/[0]!lbsPerTon*1000)</definedName>
    <definedName name="pricingPerTonOre" localSheetId="3">IF([0]!oreProduction=0,"",'[26]Cash Flows'!A1048376/[0]!oreProduction/MP!____DAT2*1000)</definedName>
    <definedName name="pricingPerTonOre">IF([0]!oreProduction=0,"",'[26]Cash Flows'!A1048376/[0]!oreProduction/[0]!____DAT2*1000)</definedName>
    <definedName name="PRINC" localSheetId="3">#REF!</definedName>
    <definedName name="PRINC">#REF!</definedName>
    <definedName name="Print_Area_1">#N/A</definedName>
    <definedName name="Print_Area_3">#N/A</definedName>
    <definedName name="Print_Area_MI" localSheetId="3">[31]GENERAL!#REF!</definedName>
    <definedName name="Print_Area_MI">[31]GENERAL!#REF!</definedName>
    <definedName name="Print_Brief" localSheetId="3">#REF!</definedName>
    <definedName name="Print_Brief">#REF!</definedName>
    <definedName name="Print_Titles_1">"#REF!"</definedName>
    <definedName name="Print_Titles_3">"#REF!"</definedName>
    <definedName name="Print_Titles_MI">[31]GENERAL!$A$2:$IV$6</definedName>
    <definedName name="Prior" hidden="1">-63374579</definedName>
    <definedName name="Prix001_1">"#REF!"</definedName>
    <definedName name="Prix001_3">"#REF!"</definedName>
    <definedName name="Prix002_1">"#REF!"</definedName>
    <definedName name="Prix002_3">"#REF!"</definedName>
    <definedName name="Prix101_1">"#REF!"</definedName>
    <definedName name="Prix101_3">"#REF!"</definedName>
    <definedName name="Prix102_1">"#REF!"</definedName>
    <definedName name="Prix102_3">"#REF!"</definedName>
    <definedName name="Prix103_1">"#REF!"</definedName>
    <definedName name="Prix103_3">"#REF!"</definedName>
    <definedName name="Prix104_1">"#REF!"</definedName>
    <definedName name="Prix104_3">"#REF!"</definedName>
    <definedName name="Prix105_1">"#REF!"</definedName>
    <definedName name="Prix105_3">"#REF!"</definedName>
    <definedName name="Prix106_1">"#REF!"</definedName>
    <definedName name="Prix106_3">"#REF!"</definedName>
    <definedName name="Prix107_1">"#REF!"</definedName>
    <definedName name="Prix107_3">"#REF!"</definedName>
    <definedName name="Prix108_1">"#REF!"</definedName>
    <definedName name="Prix108_3">"#REF!"</definedName>
    <definedName name="Prix109_1">"#REF!"</definedName>
    <definedName name="Prix109_3">"#REF!"</definedName>
    <definedName name="Prix110_1">"#REF!"</definedName>
    <definedName name="Prix110_3">"#REF!"</definedName>
    <definedName name="Prix111_1">"#REF!"</definedName>
    <definedName name="Prix111_3">"#REF!"</definedName>
    <definedName name="Prix201_1">"#REF!"</definedName>
    <definedName name="Prix201_3">"#REF!"</definedName>
    <definedName name="Prix202.1_1">"#REF!"</definedName>
    <definedName name="Prix202.1_3">"#REF!"</definedName>
    <definedName name="Prix202.2_1">"#REF!"</definedName>
    <definedName name="Prix202.2_3">"#REF!"</definedName>
    <definedName name="Prix203_1">"#REF!"</definedName>
    <definedName name="Prix203_3">"#REF!"</definedName>
    <definedName name="Prix204_1">"#REF!"</definedName>
    <definedName name="Prix204_3">"#REF!"</definedName>
    <definedName name="Prix205_1">"#REF!"</definedName>
    <definedName name="Prix205_3">"#REF!"</definedName>
    <definedName name="Prix206_1">"#REF!"</definedName>
    <definedName name="Prix206_3">"#REF!"</definedName>
    <definedName name="Prix207_1">"#REF!"</definedName>
    <definedName name="Prix207_3">"#REF!"</definedName>
    <definedName name="Prix301_1">"#REF!"</definedName>
    <definedName name="Prix301_3">"#REF!"</definedName>
    <definedName name="Prix302_1">"#REF!"</definedName>
    <definedName name="Prix302_3">"#REF!"</definedName>
    <definedName name="Prix303_1">"#REF!"</definedName>
    <definedName name="Prix303_3">"#REF!"</definedName>
    <definedName name="Prix304_1">"#REF!"</definedName>
    <definedName name="Prix304_3">"#REF!"</definedName>
    <definedName name="Prix305_1">"#REF!"</definedName>
    <definedName name="Prix305_3">"#REF!"</definedName>
    <definedName name="Prix306_1">"#REF!"</definedName>
    <definedName name="Prix306_3">"#REF!"</definedName>
    <definedName name="Prix307_1">"#REF!"</definedName>
    <definedName name="Prix307_3">"#REF!"</definedName>
    <definedName name="Prix308_1">"#REF!"</definedName>
    <definedName name="Prix308_3">"#REF!"</definedName>
    <definedName name="Prix309_1">"#REF!"</definedName>
    <definedName name="Prix309_3">"#REF!"</definedName>
    <definedName name="Prix310_1">"#REF!"</definedName>
    <definedName name="Prix310_3">"#REF!"</definedName>
    <definedName name="Prix311_1">"#REF!"</definedName>
    <definedName name="Prix311_3">"#REF!"</definedName>
    <definedName name="Prix312.1_1">"#REF!"</definedName>
    <definedName name="Prix312.1_3">"#REF!"</definedName>
    <definedName name="Prix312.2_1">"#REF!"</definedName>
    <definedName name="Prix312.2_3">"#REF!"</definedName>
    <definedName name="Prix313_1">"#REF!"</definedName>
    <definedName name="Prix313_3">"#REF!"</definedName>
    <definedName name="Prix314_1">"#REF!"</definedName>
    <definedName name="Prix314_3">"#REF!"</definedName>
    <definedName name="Prix401_1">"#REF!"</definedName>
    <definedName name="Prix401_3">"#REF!"</definedName>
    <definedName name="Prix402_1">"#REF!"</definedName>
    <definedName name="Prix402_3">"#REF!"</definedName>
    <definedName name="Prix403_1">"#REF!"</definedName>
    <definedName name="Prix403_3">"#REF!"</definedName>
    <definedName name="Prix404_1">"#REF!"</definedName>
    <definedName name="Prix404_3">"#REF!"</definedName>
    <definedName name="Prix405.1_1">"#REF!"</definedName>
    <definedName name="Prix405.1_3">"#REF!"</definedName>
    <definedName name="Prix405.2_1">"#REF!"</definedName>
    <definedName name="Prix405.2_3">"#REF!"</definedName>
    <definedName name="Prix405_1">"#REF!"</definedName>
    <definedName name="Prix405_3">"#REF!"</definedName>
    <definedName name="Prix406_1">"#REF!"</definedName>
    <definedName name="Prix406_3">"#REF!"</definedName>
    <definedName name="Prix407_1">"#REF!"</definedName>
    <definedName name="Prix407_3">"#REF!"</definedName>
    <definedName name="Prix408_1">"#REF!"</definedName>
    <definedName name="Prix408_3">"#REF!"</definedName>
    <definedName name="Prix409_1">"#REF!"</definedName>
    <definedName name="Prix409_3">"#REF!"</definedName>
    <definedName name="Prix410_1">"#REF!"</definedName>
    <definedName name="Prix410_3">"#REF!"</definedName>
    <definedName name="Prix411_1">"#REF!"</definedName>
    <definedName name="Prix411_3">"#REF!"</definedName>
    <definedName name="Prix412_1">"#REF!"</definedName>
    <definedName name="Prix412_3">"#REF!"</definedName>
    <definedName name="Prix413_1">"#REF!"</definedName>
    <definedName name="Prix413_3">"#REF!"</definedName>
    <definedName name="Prix501_1">"#REF!"</definedName>
    <definedName name="Prix501_3">"#REF!"</definedName>
    <definedName name="Prix502_1">"#REF!"</definedName>
    <definedName name="Prix502_3">"#REF!"</definedName>
    <definedName name="Prix503_1">"#REF!"</definedName>
    <definedName name="Prix503_3">"#REF!"</definedName>
    <definedName name="Prix504_1">"#REF!"</definedName>
    <definedName name="Prix504_3">"#REF!"</definedName>
    <definedName name="Prix505_1">"#REF!"</definedName>
    <definedName name="Prix505_3">"#REF!"</definedName>
    <definedName name="Prix506_1">"#REF!"</definedName>
    <definedName name="Prix506_3">"#REF!"</definedName>
    <definedName name="Prix507_1">"#REF!"</definedName>
    <definedName name="Prix507_3">"#REF!"</definedName>
    <definedName name="Prix601_1">"#REF!"</definedName>
    <definedName name="Prix601_3">"#REF!"</definedName>
    <definedName name="Prix602_1">"#REF!"</definedName>
    <definedName name="Prix602_3">"#REF!"</definedName>
    <definedName name="Prix603_1">"#REF!"</definedName>
    <definedName name="Prix603_3">"#REF!"</definedName>
    <definedName name="Prix604_1">"#REF!"</definedName>
    <definedName name="Prix604_3">"#REF!"</definedName>
    <definedName name="Prix701_1">"#REF!"</definedName>
    <definedName name="Prix701_3">"#REF!"</definedName>
    <definedName name="Prix702_1">"#REF!"</definedName>
    <definedName name="Prix702_3">"#REF!"</definedName>
    <definedName name="Prix703.1_1">"#REF!"</definedName>
    <definedName name="Prix703.1_3">"#REF!"</definedName>
    <definedName name="Prix703.2_1">"#REF!"</definedName>
    <definedName name="Prix703.2_3">"#REF!"</definedName>
    <definedName name="Prix703.3_1">"#REF!"</definedName>
    <definedName name="Prix703.3_3">"#REF!"</definedName>
    <definedName name="Prix703.4_1">"#REF!"</definedName>
    <definedName name="Prix703.4_3">"#REF!"</definedName>
    <definedName name="Prix704.1_1">"#REF!"</definedName>
    <definedName name="Prix704.1_3">"#REF!"</definedName>
    <definedName name="Prix704.2_1">"#REF!"</definedName>
    <definedName name="Prix704.2_3">"#REF!"</definedName>
    <definedName name="Prix704.3_1">"#REF!"</definedName>
    <definedName name="Prix704.3_3">"#REF!"</definedName>
    <definedName name="Prix705.1_1">"#REF!"</definedName>
    <definedName name="Prix705.1_3">"#REF!"</definedName>
    <definedName name="Prix705.2_1">"#REF!"</definedName>
    <definedName name="Prix705.2_3">"#REF!"</definedName>
    <definedName name="Prix705.3_1">"#REF!"</definedName>
    <definedName name="Prix705.3_3">"#REF!"</definedName>
    <definedName name="Prix706.1_1">"#REF!"</definedName>
    <definedName name="Prix706.1_3">"#REF!"</definedName>
    <definedName name="Prix706.2_1">"#REF!"</definedName>
    <definedName name="Prix706.2_3">"#REF!"</definedName>
    <definedName name="Prix801_1">"#REF!"</definedName>
    <definedName name="Prix801_3">"#REF!"</definedName>
    <definedName name="produccion">[29]Macro2!$A$1</definedName>
    <definedName name="Production_Start_Date">'[26]Timing &amp; Assumptions'!$B$12</definedName>
    <definedName name="productionDurationMonths">'[26]Timing &amp; Assumptions'!$B$13</definedName>
    <definedName name="productionStartDate" localSheetId="3">[0]!Production_Start_Date</definedName>
    <definedName name="productionStartDate">[0]!Production_Start_Date</definedName>
    <definedName name="productionStartFlag" localSheetId="3">IF(YEAR(MP!productionStartDate)=YEAR([0]!modelYear),1,0)</definedName>
    <definedName name="productionStartFlag">IF(YEAR([0]!productionStartDate)=YEAR([0]!modelYear),1,0)</definedName>
    <definedName name="productionstopdate">'[26]Timing &amp; Assumptions'!$C$14</definedName>
    <definedName name="productionStopFlag" localSheetId="3">IF(YEAR([0]!productionstopdate)=YEAR([0]!modelYear),1,0)</definedName>
    <definedName name="productionStopFlag">IF(YEAR([0]!productionstopdate)=YEAR([0]!modelYear),1,0)</definedName>
    <definedName name="PRODUCTIVIDAD">[71]DOTACION_CBV99!$A$67:$AA$135</definedName>
    <definedName name="producto" localSheetId="3">#REF!</definedName>
    <definedName name="producto">#REF!</definedName>
    <definedName name="Prog_completo" localSheetId="3" hidden="1">{"DETALLE_1996",#N/A,FALSE,"flujo";"DETALLE_1997",#N/A,FALSE,"flujo";"GASTOS_INCURRIDOS_1996",#N/A,FALSE,"flujo";"GASTOS_PROGRAMADOS_PARA_1997",#N/A,FALSE,"flujo";#N/A,#N/A,FALSE,"comparat";#N/A,#N/A,FALSE,"costos";#N/A,#N/A,FALSE,"proyctrol"}</definedName>
    <definedName name="Prog_completo" hidden="1">{"DETALLE_1996",#N/A,FALSE,"flujo";"DETALLE_1997",#N/A,FALSE,"flujo";"GASTOS_INCURRIDOS_1996",#N/A,FALSE,"flujo";"GASTOS_PROGRAMADOS_PARA_1997",#N/A,FALSE,"flujo";#N/A,#N/A,FALSE,"comparat";#N/A,#N/A,FALSE,"costos";#N/A,#N/A,FALSE,"proyctrol"}</definedName>
    <definedName name="PROGINC" localSheetId="3" hidden="1">{"DETALLE_1996",#N/A,FALSE,"flujo";"DETALLE_1997",#N/A,FALSE,"flujo";"GASTOS_INCURRIDOS_1996",#N/A,FALSE,"flujo";"GASTOS_PROGRAMADOS_PARA_1997",#N/A,FALSE,"flujo";#N/A,#N/A,FALSE,"comparat";#N/A,#N/A,FALSE,"costos";#N/A,#N/A,FALSE,"proyctrol"}</definedName>
    <definedName name="PROGINC" hidden="1">{"DETALLE_1996",#N/A,FALSE,"flujo";"DETALLE_1997",#N/A,FALSE,"flujo";"GASTOS_INCURRIDOS_1996",#N/A,FALSE,"flujo";"GASTOS_PROGRAMADOS_PARA_1997",#N/A,FALSE,"flujo";#N/A,#N/A,FALSE,"comparat";#N/A,#N/A,FALSE,"costos";#N/A,#N/A,FALSE,"proyctrol"}</definedName>
    <definedName name="PROGRAMA__Y_CONTROL_DE_COSTOS_1996">#REF!</definedName>
    <definedName name="Programa_1999">'[77]flujo-Objetivo'!#REF!</definedName>
    <definedName name="Programa_2000">'[77]flujo-Objetivo'!#REF!</definedName>
    <definedName name="projectDurationMonths" localSheetId="3">[0]!productionDurationMonths+[0]!constructionDurationMonths+[0]!preProductionDurationMonths</definedName>
    <definedName name="projectDurationMonths">[0]!productionDurationMonths+[0]!constructionDurationMonths+[0]!preProductionDurationMonths</definedName>
    <definedName name="provisorias" localSheetId="3" hidden="1">{#N/A,#N/A,FALSE,"Matrix";#N/A,#N/A,FALSE,"Executive";#N/A,#N/A,FALSE,"Summary";#N/A,#N/A,FALSE,"Office1";#N/A,#N/A,FALSE,"Office2";#N/A,#N/A,FALSE,"Office3";#N/A,#N/A,FALSE,"Office4";#N/A,#N/A,FALSE,"Office5";#N/A,#N/A,FALSE,"Office6";#N/A,#N/A,FALSE,"Office7";#N/A,#N/A,FALSE,"Labor"}</definedName>
    <definedName name="provisorias" hidden="1">{#N/A,#N/A,FALSE,"Matrix";#N/A,#N/A,FALSE,"Executive";#N/A,#N/A,FALSE,"Summary";#N/A,#N/A,FALSE,"Office1";#N/A,#N/A,FALSE,"Office2";#N/A,#N/A,FALSE,"Office3";#N/A,#N/A,FALSE,"Office4";#N/A,#N/A,FALSE,"Office5";#N/A,#N/A,FALSE,"Office6";#N/A,#N/A,FALSE,"Office7";#N/A,#N/A,FALSE,"Labor"}</definedName>
    <definedName name="PROYECCION">[79]Datos!$E$22</definedName>
    <definedName name="proyecto" localSheetId="3" hidden="1">{"MO(BASE)",#N/A,FALSE,"MO(BASE)";"MO(BASE)1",#N/A,FALSE,"MO(BASE)";"MO(BASE)2",#N/A,FALSE,"MO(BASE)"}</definedName>
    <definedName name="proyecto" hidden="1">{"MO(BASE)",#N/A,FALSE,"MO(BASE)";"MO(BASE)1",#N/A,FALSE,"MO(BASE)";"MO(BASE)2",#N/A,FALSE,"MO(BASE)"}</definedName>
    <definedName name="proyecto_1" localSheetId="3" hidden="1">{"MO(BASE)",#N/A,FALSE,"MO(BASE)";"MO(BASE)1",#N/A,FALSE,"MO(BASE)";"MO(BASE)2",#N/A,FALSE,"MO(BASE)"}</definedName>
    <definedName name="proyecto_1" hidden="1">{"MO(BASE)",#N/A,FALSE,"MO(BASE)";"MO(BASE)1",#N/A,FALSE,"MO(BASE)";"MO(BASE)2",#N/A,FALSE,"MO(BASE)"}</definedName>
    <definedName name="proyecto_2" localSheetId="3" hidden="1">{"MO(BASE)",#N/A,FALSE,"MO(BASE)";"MO(BASE)1",#N/A,FALSE,"MO(BASE)";"MO(BASE)2",#N/A,FALSE,"MO(BASE)"}</definedName>
    <definedName name="proyecto_2" hidden="1">{"MO(BASE)",#N/A,FALSE,"MO(BASE)";"MO(BASE)1",#N/A,FALSE,"MO(BASE)";"MO(BASE)2",#N/A,FALSE,"MO(BASE)"}</definedName>
    <definedName name="proyecto_3" localSheetId="3" hidden="1">{"MO(BASE)",#N/A,FALSE,"MO(BASE)";"MO(BASE)1",#N/A,FALSE,"MO(BASE)";"MO(BASE)2",#N/A,FALSE,"MO(BASE)"}</definedName>
    <definedName name="proyecto_3" hidden="1">{"MO(BASE)",#N/A,FALSE,"MO(BASE)";"MO(BASE)1",#N/A,FALSE,"MO(BASE)";"MO(BASE)2",#N/A,FALSE,"MO(BASE)"}</definedName>
    <definedName name="proyecto_4" localSheetId="3" hidden="1">{"MO(BASE)",#N/A,FALSE,"MO(BASE)";"MO(BASE)1",#N/A,FALSE,"MO(BASE)";"MO(BASE)2",#N/A,FALSE,"MO(BASE)"}</definedName>
    <definedName name="proyecto_4" hidden="1">{"MO(BASE)",#N/A,FALSE,"MO(BASE)";"MO(BASE)1",#N/A,FALSE,"MO(BASE)";"MO(BASE)2",#N/A,FALSE,"MO(BASE)"}</definedName>
    <definedName name="proyecto_5" localSheetId="3" hidden="1">{"MO(BASE)",#N/A,FALSE,"MO(BASE)";"MO(BASE)1",#N/A,FALSE,"MO(BASE)";"MO(BASE)2",#N/A,FALSE,"MO(BASE)"}</definedName>
    <definedName name="proyecto_5" hidden="1">{"MO(BASE)",#N/A,FALSE,"MO(BASE)";"MO(BASE)1",#N/A,FALSE,"MO(BASE)";"MO(BASE)2",#N/A,FALSE,"MO(BASE)"}</definedName>
    <definedName name="Punit">#REF!</definedName>
    <definedName name="Q" localSheetId="3">#REF!</definedName>
    <definedName name="Q">#REF!</definedName>
    <definedName name="Q_DATE">[44]RES!$V$8</definedName>
    <definedName name="Q_IT">[44]RES!$V$9</definedName>
    <definedName name="q3fases" localSheetId="3">#REF!,#REF!,#REF!,#REF!,#REF!</definedName>
    <definedName name="q3fases">#REF!,#REF!,#REF!,#REF!,#REF!</definedName>
    <definedName name="q3fases_90por100" localSheetId="3">#REF!,#REF!,#REF!,#REF!,#REF!</definedName>
    <definedName name="q3fases_90por100">#REF!,#REF!,#REF!,#REF!,#REF!</definedName>
    <definedName name="Q5_" localSheetId="3">#REF!</definedName>
    <definedName name="Q5_">#REF!</definedName>
    <definedName name="q5fases" localSheetId="3">#REF!,#REF!,#REF!,#REF!,#REF!,#REF!,#REF!,#REF!,#REF!</definedName>
    <definedName name="q5fases">#REF!,#REF!,#REF!,#REF!,#REF!,#REF!,#REF!,#REF!,#REF!</definedName>
    <definedName name="qaq" localSheetId="3" hidden="1">{#N/A,#N/A,FALSE,"summary";#N/A,#N/A,FALSE,"SumGraph"}</definedName>
    <definedName name="qaq" hidden="1">{#N/A,#N/A,FALSE,"summary";#N/A,#N/A,FALSE,"SumGraph"}</definedName>
    <definedName name="qewr" localSheetId="3" hidden="1">{#N/A,#N/A,TRUE,"Costos_Subg_Hid"}</definedName>
    <definedName name="qewr" hidden="1">{#N/A,#N/A,TRUE,"Costos_Subg_Hid"}</definedName>
    <definedName name="qñojhc" localSheetId="3" hidden="1">{#N/A,#N/A,FALSE,"Matrix";#N/A,#N/A,FALSE,"Executive";#N/A,#N/A,FALSE,"Summary";#N/A,#N/A,FALSE,"Office1";#N/A,#N/A,FALSE,"Office2";#N/A,#N/A,FALSE,"Office3";#N/A,#N/A,FALSE,"Office4";#N/A,#N/A,FALSE,"Office5";#N/A,#N/A,FALSE,"Office6";#N/A,#N/A,FALSE,"Office7";#N/A,#N/A,FALSE,"Labor"}</definedName>
    <definedName name="qñojhc" hidden="1">{#N/A,#N/A,FALSE,"Matrix";#N/A,#N/A,FALSE,"Executive";#N/A,#N/A,FALSE,"Summary";#N/A,#N/A,FALSE,"Office1";#N/A,#N/A,FALSE,"Office2";#N/A,#N/A,FALSE,"Office3";#N/A,#N/A,FALSE,"Office4";#N/A,#N/A,FALSE,"Office5";#N/A,#N/A,FALSE,"Office6";#N/A,#N/A,FALSE,"Office7";#N/A,#N/A,FALSE,"Labor"}</definedName>
    <definedName name="qq" localSheetId="3" hidden="1">{"Sin detalle",#N/A,FALSE,"Flujo (redondeado)";"Detallado",#N/A,FALSE,"Flujo (redondeado)"}</definedName>
    <definedName name="qq" hidden="1">{"Sin detalle",#N/A,FALSE,"Flujo (redondeado)";"Detallado",#N/A,FALSE,"Flujo (redondeado)"}</definedName>
    <definedName name="qq_1" localSheetId="3" hidden="1">{"MO(BASE)",#N/A,FALSE,"MO(BASE)";"MO(BASE)1",#N/A,FALSE,"MO(BASE)";"MO(BASE)2",#N/A,FALSE,"MO(BASE)"}</definedName>
    <definedName name="qq_1" hidden="1">{"MO(BASE)",#N/A,FALSE,"MO(BASE)";"MO(BASE)1",#N/A,FALSE,"MO(BASE)";"MO(BASE)2",#N/A,FALSE,"MO(BASE)"}</definedName>
    <definedName name="qq_2" localSheetId="3" hidden="1">{"MO(BASE)",#N/A,FALSE,"MO(BASE)";"MO(BASE)1",#N/A,FALSE,"MO(BASE)";"MO(BASE)2",#N/A,FALSE,"MO(BASE)"}</definedName>
    <definedName name="qq_2" hidden="1">{"MO(BASE)",#N/A,FALSE,"MO(BASE)";"MO(BASE)1",#N/A,FALSE,"MO(BASE)";"MO(BASE)2",#N/A,FALSE,"MO(BASE)"}</definedName>
    <definedName name="qq_3" localSheetId="3" hidden="1">{"MO(BASE)",#N/A,FALSE,"MO(BASE)";"MO(BASE)1",#N/A,FALSE,"MO(BASE)";"MO(BASE)2",#N/A,FALSE,"MO(BASE)"}</definedName>
    <definedName name="qq_3" hidden="1">{"MO(BASE)",#N/A,FALSE,"MO(BASE)";"MO(BASE)1",#N/A,FALSE,"MO(BASE)";"MO(BASE)2",#N/A,FALSE,"MO(BASE)"}</definedName>
    <definedName name="qq_4" localSheetId="3" hidden="1">{"MO(BASE)",#N/A,FALSE,"MO(BASE)";"MO(BASE)1",#N/A,FALSE,"MO(BASE)";"MO(BASE)2",#N/A,FALSE,"MO(BASE)"}</definedName>
    <definedName name="qq_4" hidden="1">{"MO(BASE)",#N/A,FALSE,"MO(BASE)";"MO(BASE)1",#N/A,FALSE,"MO(BASE)";"MO(BASE)2",#N/A,FALSE,"MO(BASE)"}</definedName>
    <definedName name="qq_5" localSheetId="3" hidden="1">{"MO(BASE)",#N/A,FALSE,"MO(BASE)";"MO(BASE)1",#N/A,FALSE,"MO(BASE)";"MO(BASE)2",#N/A,FALSE,"MO(BASE)"}</definedName>
    <definedName name="qq_5" hidden="1">{"MO(BASE)",#N/A,FALSE,"MO(BASE)";"MO(BASE)1",#N/A,FALSE,"MO(BASE)";"MO(BASE)2",#N/A,FALSE,"MO(BASE)"}</definedName>
    <definedName name="QQQ" localSheetId="3" hidden="1">{"Sin detalle",#N/A,FALSE,"Flujo (redondeado)";"Detallado",#N/A,FALSE,"Flujo (redondeado)"}</definedName>
    <definedName name="QQQ" hidden="1">{"Sin detalle",#N/A,FALSE,"Flujo (redondeado)";"Detallado",#N/A,FALSE,"Flujo (redondeado)"}</definedName>
    <definedName name="qqqq" localSheetId="3" hidden="1">{"CI+GG(BASE)",#N/A,FALSE,"CI+GG(BASE)";"GG",#N/A,FALSE,"CI+GG(BASE)";"CI",#N/A,FALSE,"CI+GG(BASE)"}</definedName>
    <definedName name="qqqq" hidden="1">{"CI+GG(BASE)",#N/A,FALSE,"CI+GG(BASE)";"GG",#N/A,FALSE,"CI+GG(BASE)";"CI",#N/A,FALSE,"CI+GG(BASE)"}</definedName>
    <definedName name="qqqq_1" localSheetId="3" hidden="1">{"CI+GG(BASE)",#N/A,FALSE,"CI+GG(BASE)";"GG",#N/A,FALSE,"CI+GG(BASE)";"CI",#N/A,FALSE,"CI+GG(BASE)"}</definedName>
    <definedName name="qqqq_1" hidden="1">{"CI+GG(BASE)",#N/A,FALSE,"CI+GG(BASE)";"GG",#N/A,FALSE,"CI+GG(BASE)";"CI",#N/A,FALSE,"CI+GG(BASE)"}</definedName>
    <definedName name="qqqq_2" localSheetId="3" hidden="1">{"CI+GG(BASE)",#N/A,FALSE,"CI+GG(BASE)";"GG",#N/A,FALSE,"CI+GG(BASE)";"CI",#N/A,FALSE,"CI+GG(BASE)"}</definedName>
    <definedName name="qqqq_2" hidden="1">{"CI+GG(BASE)",#N/A,FALSE,"CI+GG(BASE)";"GG",#N/A,FALSE,"CI+GG(BASE)";"CI",#N/A,FALSE,"CI+GG(BASE)"}</definedName>
    <definedName name="qqqq_3" localSheetId="3" hidden="1">{"CI+GG(BASE)",#N/A,FALSE,"CI+GG(BASE)";"GG",#N/A,FALSE,"CI+GG(BASE)";"CI",#N/A,FALSE,"CI+GG(BASE)"}</definedName>
    <definedName name="qqqq_3" hidden="1">{"CI+GG(BASE)",#N/A,FALSE,"CI+GG(BASE)";"GG",#N/A,FALSE,"CI+GG(BASE)";"CI",#N/A,FALSE,"CI+GG(BASE)"}</definedName>
    <definedName name="qqqq_4" localSheetId="3" hidden="1">{"CI+GG(BASE)",#N/A,FALSE,"CI+GG(BASE)";"GG",#N/A,FALSE,"CI+GG(BASE)";"CI",#N/A,FALSE,"CI+GG(BASE)"}</definedName>
    <definedName name="qqqq_4" hidden="1">{"CI+GG(BASE)",#N/A,FALSE,"CI+GG(BASE)";"GG",#N/A,FALSE,"CI+GG(BASE)";"CI",#N/A,FALSE,"CI+GG(BASE)"}</definedName>
    <definedName name="qqqq_5" localSheetId="3" hidden="1">{"CI+GG(BASE)",#N/A,FALSE,"CI+GG(BASE)";"GG",#N/A,FALSE,"CI+GG(BASE)";"CI",#N/A,FALSE,"CI+GG(BASE)"}</definedName>
    <definedName name="qqqq_5" hidden="1">{"CI+GG(BASE)",#N/A,FALSE,"CI+GG(BASE)";"GG",#N/A,FALSE,"CI+GG(BASE)";"CI",#N/A,FALSE,"CI+GG(BASE)"}</definedName>
    <definedName name="qqqqq" localSheetId="3" hidden="1">{"Sin detalle",#N/A,FALSE,"Flujo (redondeado)";"Detallado",#N/A,FALSE,"Flujo (redondeado)"}</definedName>
    <definedName name="qqqqq" hidden="1">{"Sin detalle",#N/A,FALSE,"Flujo (redondeado)";"Detallado",#N/A,FALSE,"Flujo (redondeado)"}</definedName>
    <definedName name="qqyt"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qqyt"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qrd" localSheetId="3" hidden="1">{"Práctica","Práctica",FALSE,"Práctica"}</definedName>
    <definedName name="qrd" hidden="1">{"Práctica","Práctica",FALSE,"Práctica"}</definedName>
    <definedName name="QTQ3WT" localSheetId="3" hidden="1">{"CI+GG(BASE)",#N/A,FALSE,"CI+GG(BASE)";"GG",#N/A,FALSE,"CI+GG(BASE)";"CI",#N/A,FALSE,"CI+GG(BASE)"}</definedName>
    <definedName name="QTQ3WT" hidden="1">{"CI+GG(BASE)",#N/A,FALSE,"CI+GG(BASE)";"GG",#N/A,FALSE,"CI+GG(BASE)";"CI",#N/A,FALSE,"CI+GG(BASE)"}</definedName>
    <definedName name="quantity" localSheetId="3" hidden="1">INDEX(codematch,1,20)</definedName>
    <definedName name="quantity" hidden="1">INDEX(codematch,1,20)</definedName>
    <definedName name="Quantity2" localSheetId="3" hidden="1">INDEX(codematch,1,20)</definedName>
    <definedName name="Quantity2" hidden="1">INDEX(codematch,1,20)</definedName>
    <definedName name="qw"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qw" hidden="1">{"Control_Consolidado",#N/A,FALSE,"Cons.";"Control_Tunel",#N/A,FALSE,"Cons.";"Control_Melip",#N/A,FALSE,"Cons.";"Control_Gualleco",#N/A,FALSE,"Cons.";"Control_Sara L",#N/A,FALSE,"Cons.";"Control_Quellon",#N/A,FALSE,"Cons.";"Control_Biolix",#N/A,FALSE,"Cons.";"Control_Oficina",#N/A,FALSE,"Cons.";"Control_Consorcio",#N/A,FALSE,"Cons."}</definedName>
    <definedName name="qwa"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e" localSheetId="3" hidden="1">{"DETALLE_1996",#N/A,FALSE,"flujo";"DETALLE_1997",#N/A,FALSE,"flujo";"GASTOS_INCURRIDOS_1996",#N/A,FALSE,"flujo";"GASTOS_PROGRAMADOS_PARA_1997",#N/A,FALSE,"flujo";#N/A,#N/A,FALSE,"comparat";#N/A,#N/A,FALSE,"costos";#N/A,#N/A,FALSE,"proyctrol"}</definedName>
    <definedName name="qwe" hidden="1">{"DETALLE_1996",#N/A,FALSE,"flujo";"DETALLE_1997",#N/A,FALSE,"flujo";"GASTOS_INCURRIDOS_1996",#N/A,FALSE,"flujo";"GASTOS_PROGRAMADOS_PARA_1997",#N/A,FALSE,"flujo";#N/A,#N/A,FALSE,"comparat";#N/A,#N/A,FALSE,"costos";#N/A,#N/A,FALSE,"proyctrol"}</definedName>
    <definedName name="qwee" localSheetId="3" hidden="1">{#N/A,#N/A,FALSE,"Total_OC015";#N/A,#N/A,FALSE,"ADMIN";#N/A,#N/A,FALSE,"PROCES";#N/A,#N/A,FALSE,"mecan";#N/A,#N/A,FALSE,"civil";#N/A,#N/A,FALSE,"CAÑER";#N/A,#N/A,FALSE,"ELEC";#N/A,#N/A,FALSE,"INSTR"}</definedName>
    <definedName name="qwee" hidden="1">{#N/A,#N/A,FALSE,"Total_OC015";#N/A,#N/A,FALSE,"ADMIN";#N/A,#N/A,FALSE,"PROCES";#N/A,#N/A,FALSE,"mecan";#N/A,#N/A,FALSE,"civil";#N/A,#N/A,FALSE,"CAÑER";#N/A,#N/A,FALSE,"ELEC";#N/A,#N/A,FALSE,"INSTR"}</definedName>
    <definedName name="qweqweqwe" localSheetId="3" hidden="1">{#N/A,#N/A,FALSE,"masez (10)";#N/A,#N/A,FALSE,"masez (7)";#N/A,#N/A,FALSE,"masez (6)";#N/A,#N/A,FALSE,"masez (5)";#N/A,#N/A,FALSE,"masez (4)";#N/A,#N/A,FALSE,"masez (3)";#N/A,#N/A,FALSE,"masez (2)";#N/A,#N/A,FALSE,"GME";#N/A,#N/A,FALSE,"masez"}</definedName>
    <definedName name="qweqweqwe" hidden="1">{#N/A,#N/A,FALSE,"masez (10)";#N/A,#N/A,FALSE,"masez (7)";#N/A,#N/A,FALSE,"masez (6)";#N/A,#N/A,FALSE,"masez (5)";#N/A,#N/A,FALSE,"masez (4)";#N/A,#N/A,FALSE,"masez (3)";#N/A,#N/A,FALSE,"masez (2)";#N/A,#N/A,FALSE,"GME";#N/A,#N/A,FALSE,"masez"}</definedName>
    <definedName name="qwerrtyu" hidden="1">[153]TABLA!#REF!</definedName>
    <definedName name="qwq" localSheetId="3" hidden="1">#REF!</definedName>
    <definedName name="qwq" hidden="1">#REF!</definedName>
    <definedName name="qwqweqwe" localSheetId="3" hidden="1">{#N/A,#N/A,FALSE,"masez (10)";#N/A,#N/A,FALSE,"masez (7)";#N/A,#N/A,FALSE,"masez (6)";#N/A,#N/A,FALSE,"masez (5)";#N/A,#N/A,FALSE,"masez (4)";#N/A,#N/A,FALSE,"masez (3)";#N/A,#N/A,FALSE,"masez (2)";#N/A,#N/A,FALSE,"GME";#N/A,#N/A,FALSE,"masez"}</definedName>
    <definedName name="qwqweqwe" hidden="1">{#N/A,#N/A,FALSE,"masez (10)";#N/A,#N/A,FALSE,"masez (7)";#N/A,#N/A,FALSE,"masez (6)";#N/A,#N/A,FALSE,"masez (5)";#N/A,#N/A,FALSE,"masez (4)";#N/A,#N/A,FALSE,"masez (3)";#N/A,#N/A,FALSE,"masez (2)";#N/A,#N/A,FALSE,"GME";#N/A,#N/A,FALSE,"masez"}</definedName>
    <definedName name="qx" localSheetId="3" hidden="1">{#N/A,#N/A,FALSE,"masez (10)";#N/A,#N/A,FALSE,"masez (7)";#N/A,#N/A,FALSE,"masez (6)";#N/A,#N/A,FALSE,"masez (5)";#N/A,#N/A,FALSE,"masez (4)";#N/A,#N/A,FALSE,"masez (3)";#N/A,#N/A,FALSE,"masez (2)";#N/A,#N/A,FALSE,"GME";#N/A,#N/A,FALSE,"masez"}</definedName>
    <definedName name="qx" hidden="1">{#N/A,#N/A,FALSE,"masez (10)";#N/A,#N/A,FALSE,"masez (7)";#N/A,#N/A,FALSE,"masez (6)";#N/A,#N/A,FALSE,"masez (5)";#N/A,#N/A,FALSE,"masez (4)";#N/A,#N/A,FALSE,"masez (3)";#N/A,#N/A,FALSE,"masez (2)";#N/A,#N/A,FALSE,"GME";#N/A,#N/A,FALSE,"masez"}</definedName>
    <definedName name="qx_1" localSheetId="3" hidden="1">{#N/A,#N/A,FALSE,"masez (10)";#N/A,#N/A,FALSE,"masez (7)";#N/A,#N/A,FALSE,"masez (6)";#N/A,#N/A,FALSE,"masez (5)";#N/A,#N/A,FALSE,"masez (4)";#N/A,#N/A,FALSE,"masez (3)";#N/A,#N/A,FALSE,"masez (2)";#N/A,#N/A,FALSE,"GME";#N/A,#N/A,FALSE,"masez"}</definedName>
    <definedName name="qx_1" hidden="1">{#N/A,#N/A,FALSE,"masez (10)";#N/A,#N/A,FALSE,"masez (7)";#N/A,#N/A,FALSE,"masez (6)";#N/A,#N/A,FALSE,"masez (5)";#N/A,#N/A,FALSE,"masez (4)";#N/A,#N/A,FALSE,"masez (3)";#N/A,#N/A,FALSE,"masez (2)";#N/A,#N/A,FALSE,"GME";#N/A,#N/A,FALSE,"masez"}</definedName>
    <definedName name="qxi" localSheetId="3" hidden="1">{#N/A,#N/A,FALSE,"masez (10)";#N/A,#N/A,FALSE,"masez (7)";#N/A,#N/A,FALSE,"masez (6)";#N/A,#N/A,FALSE,"masez (5)";#N/A,#N/A,FALSE,"masez (4)";#N/A,#N/A,FALSE,"masez (3)";#N/A,#N/A,FALSE,"masez (2)";#N/A,#N/A,FALSE,"GME";#N/A,#N/A,FALSE,"masez"}</definedName>
    <definedName name="qxi" hidden="1">{#N/A,#N/A,FALSE,"masez (10)";#N/A,#N/A,FALSE,"masez (7)";#N/A,#N/A,FALSE,"masez (6)";#N/A,#N/A,FALSE,"masez (5)";#N/A,#N/A,FALSE,"masez (4)";#N/A,#N/A,FALSE,"masez (3)";#N/A,#N/A,FALSE,"masez (2)";#N/A,#N/A,FALSE,"GME";#N/A,#N/A,FALSE,"masez"}</definedName>
    <definedName name="R.1">[117]R1!$D$7:$S$1000</definedName>
    <definedName name="R.2">[117]R2!$D$8:$S$1000</definedName>
    <definedName name="R.4">[117]R4!$D$7:$S$1000</definedName>
    <definedName name="R.5">[117]R5!$D$8:$S$1000</definedName>
    <definedName name="R_COSTO">[44]RES!$D$8:$Q$23</definedName>
    <definedName name="R4.FR">'[117]R4 FRONTONES'!$D$16:$S$1000</definedName>
    <definedName name="RA.Chancado">'[117]RAMPA ACCESO CHANCADO'!$D$7:$S$1000</definedName>
    <definedName name="RAD">'[40]Valores Unitarios'!#REF!</definedName>
    <definedName name="RAD_M">'[40]Valores Unitarios'!#REF!</definedName>
    <definedName name="RAD_S">'[40]Valores Unitarios'!#REF!</definedName>
    <definedName name="RAF"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AF"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AG.Correa.Reversible">'[117]RAMPA ACCESO GAL. CORREA REVERS'!$D$8:$S$1000</definedName>
    <definedName name="rajoas" localSheetId="3">#REF!</definedName>
    <definedName name="rajoas">#REF!</definedName>
    <definedName name="rajocu" localSheetId="3">#REF!</definedName>
    <definedName name="rajocu">#REF!</definedName>
    <definedName name="rajomo" localSheetId="3">#REF!</definedName>
    <definedName name="rajomo">#REF!</definedName>
    <definedName name="RAJOS">[147]RAJO!$A$1:$AB$38</definedName>
    <definedName name="rajostodo">[147]RAJO!$A$1:$AB$38</definedName>
    <definedName name="RANGO1">[154]D34jul00A!$B$1:$Q$43</definedName>
    <definedName name="RANGO2">[154]D34jul00A!$W$2:$BM$34</definedName>
    <definedName name="RANKING" localSheetId="3" hidden="1">{"DETALLE_1996",#N/A,FALSE,"flujo";"DETALLE_1997",#N/A,FALSE,"flujo";"GASTOS_INCURRIDOS_1996",#N/A,FALSE,"flujo";"GASTOS_PROGRAMADOS_PARA_1997",#N/A,FALSE,"flujo";#N/A,#N/A,FALSE,"comparat";#N/A,#N/A,FALSE,"costos";#N/A,#N/A,FALSE,"proyctrol"}</definedName>
    <definedName name="RANKING" hidden="1">{"DETALLE_1996",#N/A,FALSE,"flujo";"DETALLE_1997",#N/A,FALSE,"flujo";"GASTOS_INCURRIDOS_1996",#N/A,FALSE,"flujo";"GASTOS_PROGRAMADOS_PARA_1997",#N/A,FALSE,"flujo";#N/A,#N/A,FALSE,"comparat";#N/A,#N/A,FALSE,"costos";#N/A,#N/A,FALSE,"proyctrol"}</definedName>
    <definedName name="RANTOT">[155]TABLAS!$R$105:$AE$200</definedName>
    <definedName name="rbk" localSheetId="3" hidden="1">#REF!</definedName>
    <definedName name="rbk" hidden="1">#REF!</definedName>
    <definedName name="rbkrr" localSheetId="3" hidden="1">#REF!</definedName>
    <definedName name="rbkrr" hidden="1">#REF!</definedName>
    <definedName name="RCFASE">[44]RES!$C$25:$Q$29</definedName>
    <definedName name="RCONT">[44]INC!$P$2:$P$291</definedName>
    <definedName name="RCOSTO">[44]INC!$O$2:$O$291</definedName>
    <definedName name="RCOSTOC">[44]INC!$Q$2:$Q$291</definedName>
    <definedName name="re"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eadCaseButton">"Button 19"</definedName>
    <definedName name="ReadItemButton">"Button 18"</definedName>
    <definedName name="ReadSelectByButton">"Button 16"</definedName>
    <definedName name="ReadStatusButton">"Button 17"</definedName>
    <definedName name="ReadWgButton">"Button 15"</definedName>
    <definedName name="rec">#REF!</definedName>
    <definedName name="RECIERR" localSheetId="3">#REF!</definedName>
    <definedName name="RECIERR">#REF!</definedName>
    <definedName name="Reclutadora">[103]Hoja3!$C$3:$C$5</definedName>
    <definedName name="RECYC10A" localSheetId="3">#REF!</definedName>
    <definedName name="RECYC10A">#REF!</definedName>
    <definedName name="RECYC1A" localSheetId="3">#REF!</definedName>
    <definedName name="RECYC1A">#REF!</definedName>
    <definedName name="RECYC1B" localSheetId="3">#REF!</definedName>
    <definedName name="RECYC1B">#REF!</definedName>
    <definedName name="RECYC2A" localSheetId="3">#REF!</definedName>
    <definedName name="RECYC2A">#REF!</definedName>
    <definedName name="RECYC3A" localSheetId="3">#REF!</definedName>
    <definedName name="RECYC3A">#REF!</definedName>
    <definedName name="RECYC4A" localSheetId="3">#REF!</definedName>
    <definedName name="RECYC4A">#REF!</definedName>
    <definedName name="RECYC5A" localSheetId="3">#REF!</definedName>
    <definedName name="RECYC5A">#REF!</definedName>
    <definedName name="RECYC6A" localSheetId="3">#REF!</definedName>
    <definedName name="RECYC6A">#REF!</definedName>
    <definedName name="RECYC7A" localSheetId="3">#REF!</definedName>
    <definedName name="RECYC7A">#REF!</definedName>
    <definedName name="RECYC8A" localSheetId="3">#REF!</definedName>
    <definedName name="RECYC8A">#REF!</definedName>
    <definedName name="RECYC9A" localSheetId="3">#REF!</definedName>
    <definedName name="RECYC9A">#REF!</definedName>
    <definedName name="red" localSheetId="3" hidden="1">{"DETALLE_1996",#N/A,FALSE,"flujo";"DETALLE_1997",#N/A,FALSE,"flujo";"GASTOS_INCURRIDOS_1996",#N/A,FALSE,"flujo";"GASTOS_PROGRAMADOS_PARA_1997",#N/A,FALSE,"flujo";#N/A,#N/A,FALSE,"comparat";#N/A,#N/A,FALSE,"costos";#N/A,#N/A,FALSE,"proyctrol"}</definedName>
    <definedName name="red" hidden="1">{"DETALLE_1996",#N/A,FALSE,"flujo";"DETALLE_1997",#N/A,FALSE,"flujo";"GASTOS_INCURRIDOS_1996",#N/A,FALSE,"flujo";"GASTOS_PROGRAMADOS_PARA_1997",#N/A,FALSE,"flujo";#N/A,#N/A,FALSE,"comparat";#N/A,#N/A,FALSE,"costos";#N/A,#N/A,FALSE,"proyctrol"}</definedName>
    <definedName name="ree" localSheetId="3" hidden="1">{#N/A,#N/A,FALSE,"masez (10)";#N/A,#N/A,FALSE,"masez (7)";#N/A,#N/A,FALSE,"masez (6)";#N/A,#N/A,FALSE,"masez (5)";#N/A,#N/A,FALSE,"masez (4)";#N/A,#N/A,FALSE,"masez (3)";#N/A,#N/A,FALSE,"masez (2)";#N/A,#N/A,FALSE,"GME";#N/A,#N/A,FALSE,"masez"}</definedName>
    <definedName name="ree" hidden="1">{#N/A,#N/A,FALSE,"masez (10)";#N/A,#N/A,FALSE,"masez (7)";#N/A,#N/A,FALSE,"masez (6)";#N/A,#N/A,FALSE,"masez (5)";#N/A,#N/A,FALSE,"masez (4)";#N/A,#N/A,FALSE,"masez (3)";#N/A,#N/A,FALSE,"masez (2)";#N/A,#N/A,FALSE,"GME";#N/A,#N/A,FALSE,"masez"}</definedName>
    <definedName name="ree_1" localSheetId="3" hidden="1">{#N/A,#N/A,FALSE,"masez (10)";#N/A,#N/A,FALSE,"masez (7)";#N/A,#N/A,FALSE,"masez (6)";#N/A,#N/A,FALSE,"masez (5)";#N/A,#N/A,FALSE,"masez (4)";#N/A,#N/A,FALSE,"masez (3)";#N/A,#N/A,FALSE,"masez (2)";#N/A,#N/A,FALSE,"GME";#N/A,#N/A,FALSE,"masez"}</definedName>
    <definedName name="ree_1" hidden="1">{#N/A,#N/A,FALSE,"masez (10)";#N/A,#N/A,FALSE,"masez (7)";#N/A,#N/A,FALSE,"masez (6)";#N/A,#N/A,FALSE,"masez (5)";#N/A,#N/A,FALSE,"masez (4)";#N/A,#N/A,FALSE,"masez (3)";#N/A,#N/A,FALSE,"masez (2)";#N/A,#N/A,FALSE,"GME";#N/A,#N/A,FALSE,"masez"}</definedName>
    <definedName name="reett" localSheetId="3" hidden="1">{#N/A,#N/A,FALSE,"masez (10)";#N/A,#N/A,FALSE,"masez (7)";#N/A,#N/A,FALSE,"masez (6)";#N/A,#N/A,FALSE,"masez (5)";#N/A,#N/A,FALSE,"masez (4)";#N/A,#N/A,FALSE,"masez (3)";#N/A,#N/A,FALSE,"masez (2)";#N/A,#N/A,FALSE,"GME";#N/A,#N/A,FALSE,"masez"}</definedName>
    <definedName name="reett" hidden="1">{#N/A,#N/A,FALSE,"masez (10)";#N/A,#N/A,FALSE,"masez (7)";#N/A,#N/A,FALSE,"masez (6)";#N/A,#N/A,FALSE,"masez (5)";#N/A,#N/A,FALSE,"masez (4)";#N/A,#N/A,FALSE,"masez (3)";#N/A,#N/A,FALSE,"masez (2)";#N/A,#N/A,FALSE,"GME";#N/A,#N/A,FALSE,"masez"}</definedName>
    <definedName name="referencias">[73]ANTECEDENTES!#REF!</definedName>
    <definedName name="REFI" localSheetId="3">#REF!</definedName>
    <definedName name="REFI">#REF!</definedName>
    <definedName name="REFI_R">[41]UGAS_INF!$A$233:$R$272</definedName>
    <definedName name="REGER"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EG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EGTRG" localSheetId="3" hidden="1">{"CI+GG(BASE)",#N/A,FALSE,"CI+GG(BASE)";"GG",#N/A,FALSE,"CI+GG(BASE)";"CI",#N/A,FALSE,"CI+GG(BASE)"}</definedName>
    <definedName name="REGTRG" hidden="1">{"CI+GG(BASE)",#N/A,FALSE,"CI+GG(BASE)";"GG",#N/A,FALSE,"CI+GG(BASE)";"CI",#N/A,FALSE,"CI+GG(BASE)"}</definedName>
    <definedName name="Reimbursement">"Reembolso"</definedName>
    <definedName name="RELC">#REF!</definedName>
    <definedName name="RELG" localSheetId="3">#REF!</definedName>
    <definedName name="RELG">#REF!</definedName>
    <definedName name="RELMAS" localSheetId="3">#REF!</definedName>
    <definedName name="RELMAS">#REF!</definedName>
    <definedName name="remove" localSheetId="3" hidden="1">{"CorpB_Profit",#N/A,FALSE,"Reports (B)";"CorpB_cash",#N/A,FALSE,"Reports (B)";"CorpB_Cash1",#N/A,FALSE,"Reports (B)";"CorpB_Bsheet",#N/A,FALSE,"Reports (B)"}</definedName>
    <definedName name="remove" hidden="1">{"CorpB_Profit",#N/A,FALSE,"Reports (B)";"CorpB_cash",#N/A,FALSE,"Reports (B)";"CorpB_Cash1",#N/A,FALSE,"Reports (B)";"CorpB_Bsheet",#N/A,FALSE,"Reports (B)"}</definedName>
    <definedName name="RENATO" localSheetId="3" hidden="1">{#N/A,#N/A,FALSE,"masez (10)";#N/A,#N/A,FALSE,"masez (7)";#N/A,#N/A,FALSE,"masez (6)";#N/A,#N/A,FALSE,"masez (5)";#N/A,#N/A,FALSE,"masez (4)";#N/A,#N/A,FALSE,"masez (3)";#N/A,#N/A,FALSE,"masez (2)";#N/A,#N/A,FALSE,"GME";#N/A,#N/A,FALSE,"masez"}</definedName>
    <definedName name="RENATO" hidden="1">{#N/A,#N/A,FALSE,"masez (10)";#N/A,#N/A,FALSE,"masez (7)";#N/A,#N/A,FALSE,"masez (6)";#N/A,#N/A,FALSE,"masez (5)";#N/A,#N/A,FALSE,"masez (4)";#N/A,#N/A,FALSE,"masez (3)";#N/A,#N/A,FALSE,"masez (2)";#N/A,#N/A,FALSE,"GME";#N/A,#N/A,FALSE,"masez"}</definedName>
    <definedName name="rendimiento" hidden="1">'[156] Camiones 830'!$D$13:$K$13</definedName>
    <definedName name="rendtos">[97]Ord!$C$135:$I$204</definedName>
    <definedName name="Reports" localSheetId="3" hidden="1">{"bprofit",#N/A,FALSE,"Reports (B)";"bcash",#N/A,FALSE,"Reports (B)";"bbsheet",#N/A,FALSE,"Reports (B)"}</definedName>
    <definedName name="Reports" hidden="1">{"bprofit",#N/A,FALSE,"Reports (B)";"bcash",#N/A,FALSE,"Reports (B)";"bbsheet",#N/A,FALSE,"Reports (B)"}</definedName>
    <definedName name="REPUESTOS">[75]PARAMETROS_CORREAS!$C$12</definedName>
    <definedName name="rer" localSheetId="3" hidden="1">{"DETALLE_1996",#N/A,FALSE,"flujo";"DETALLE_1997",#N/A,FALSE,"flujo";"GASTOS_INCURRIDOS_1996",#N/A,FALSE,"flujo";"GASTOS_PROGRAMADOS_PARA_1997",#N/A,FALSE,"flujo";#N/A,#N/A,FALSE,"comparat";#N/A,#N/A,FALSE,"costos";#N/A,#N/A,FALSE,"proyctrol"}</definedName>
    <definedName name="rer" hidden="1">{"DETALLE_1996",#N/A,FALSE,"flujo";"DETALLE_1997",#N/A,FALSE,"flujo";"GASTOS_INCURRIDOS_1996",#N/A,FALSE,"flujo";"GASTOS_PROGRAMADOS_PARA_1997",#N/A,FALSE,"flujo";#N/A,#N/A,FALSE,"comparat";#N/A,#N/A,FALSE,"costos";#N/A,#N/A,FALSE,"proyctrol"}</definedName>
    <definedName name="rereer" hidden="1">#REF!</definedName>
    <definedName name="rerere" localSheetId="3" hidden="1">{#N/A,#N/A,TRUE,"Est. de Fact.";#N/A,#N/A,TRUE,"Capitulo 19";#N/A,#N/A,TRUE,"Proyecto P855"}</definedName>
    <definedName name="rerere" hidden="1">{#N/A,#N/A,TRUE,"Est. de Fact.";#N/A,#N/A,TRUE,"Capitulo 19";#N/A,#N/A,TRUE,"Proyecto P855"}</definedName>
    <definedName name="RES" localSheetId="3" hidden="1">#REF!</definedName>
    <definedName name="RES" hidden="1">#REF!</definedName>
    <definedName name="res_1" localSheetId="3" hidden="1">{"MO(BASE)",#N/A,FALSE,"MO(BASE)";"MO(BASE)1",#N/A,FALSE,"MO(BASE)";"MO(BASE)2",#N/A,FALSE,"MO(BASE)"}</definedName>
    <definedName name="res_1" hidden="1">{"MO(BASE)",#N/A,FALSE,"MO(BASE)";"MO(BASE)1",#N/A,FALSE,"MO(BASE)";"MO(BASE)2",#N/A,FALSE,"MO(BASE)"}</definedName>
    <definedName name="res_2" localSheetId="3" hidden="1">{"MO(BASE)",#N/A,FALSE,"MO(BASE)";"MO(BASE)1",#N/A,FALSE,"MO(BASE)";"MO(BASE)2",#N/A,FALSE,"MO(BASE)"}</definedName>
    <definedName name="res_2" hidden="1">{"MO(BASE)",#N/A,FALSE,"MO(BASE)";"MO(BASE)1",#N/A,FALSE,"MO(BASE)";"MO(BASE)2",#N/A,FALSE,"MO(BASE)"}</definedName>
    <definedName name="res_3" localSheetId="3" hidden="1">{"MO(BASE)",#N/A,FALSE,"MO(BASE)";"MO(BASE)1",#N/A,FALSE,"MO(BASE)";"MO(BASE)2",#N/A,FALSE,"MO(BASE)"}</definedName>
    <definedName name="res_3" hidden="1">{"MO(BASE)",#N/A,FALSE,"MO(BASE)";"MO(BASE)1",#N/A,FALSE,"MO(BASE)";"MO(BASE)2",#N/A,FALSE,"MO(BASE)"}</definedName>
    <definedName name="res_4" localSheetId="3" hidden="1">{"MO(BASE)",#N/A,FALSE,"MO(BASE)";"MO(BASE)1",#N/A,FALSE,"MO(BASE)";"MO(BASE)2",#N/A,FALSE,"MO(BASE)"}</definedName>
    <definedName name="res_4" hidden="1">{"MO(BASE)",#N/A,FALSE,"MO(BASE)";"MO(BASE)1",#N/A,FALSE,"MO(BASE)";"MO(BASE)2",#N/A,FALSE,"MO(BASE)"}</definedName>
    <definedName name="res_5" localSheetId="3" hidden="1">{"MO(BASE)",#N/A,FALSE,"MO(BASE)";"MO(BASE)1",#N/A,FALSE,"MO(BASE)";"MO(BASE)2",#N/A,FALSE,"MO(BASE)"}</definedName>
    <definedName name="res_5" hidden="1">{"MO(BASE)",#N/A,FALSE,"MO(BASE)";"MO(BASE)1",#N/A,FALSE,"MO(BASE)";"MO(BASE)2",#N/A,FALSE,"MO(BASE)"}</definedName>
    <definedName name="RESERVA">#REF!</definedName>
    <definedName name="RESERVA1" localSheetId="3">#REF!</definedName>
    <definedName name="RESERVA1">#REF!</definedName>
    <definedName name="Responsable">[103]Hoja1!$B$6:$B$8</definedName>
    <definedName name="RESPUTIE13_8" localSheetId="3">#REF!</definedName>
    <definedName name="RESPUTIE13_8">#REF!</definedName>
    <definedName name="RESPUTIE33" localSheetId="3">#REF!</definedName>
    <definedName name="RESPUTIE33">#REF!</definedName>
    <definedName name="RESPUTIE4_16" localSheetId="3">#REF!</definedName>
    <definedName name="RESPUTIE4_16">#REF!</definedName>
    <definedName name="RESUM" localSheetId="3">#REF!</definedName>
    <definedName name="RESUM">#REF!</definedName>
    <definedName name="RESUMDELI" localSheetId="3">#REF!</definedName>
    <definedName name="RESUMDELI">#REF!</definedName>
    <definedName name="Resumen" localSheetId="3">#REF!</definedName>
    <definedName name="Resumen">#REF!</definedName>
    <definedName name="RESUMEN1">[41]UGAS_RES!$A$2:$Q$28</definedName>
    <definedName name="RESUMEN2">[41]UGAS_RES!$A$2:$Q$28</definedName>
    <definedName name="RESUMEN3">[41]UGAS_RES!$B$32:$Q$60</definedName>
    <definedName name="RESUMEST" localSheetId="3">#REF!</definedName>
    <definedName name="RESUMEST">#REF!</definedName>
    <definedName name="RETE1.5MA" localSheetId="3">#REF!</definedName>
    <definedName name="RETE1.5MA">#REF!</definedName>
    <definedName name="retet" localSheetId="3" hidden="1">{#N/A,#N/A,FALSE,"200001";#N/A,#N/A,FALSE,"S221 200003";#N/A,#N/A,FALSE,"S221 204005";#N/A,#N/A,FALSE,"S221 204006";#N/A,#N/A,FALSE,"S221 204008"}</definedName>
    <definedName name="retet" hidden="1">{#N/A,#N/A,FALSE,"200001";#N/A,#N/A,FALSE,"S221 200003";#N/A,#N/A,FALSE,"S221 204005";#N/A,#N/A,FALSE,"S221 204006";#N/A,#N/A,FALSE,"S221 204008"}</definedName>
    <definedName name="RETYE3" localSheetId="3" hidden="1">{"CI+GG(BASE)",#N/A,FALSE,"CI+GG(BASE)";"GG",#N/A,FALSE,"CI+GG(BASE)";"CI",#N/A,FALSE,"CI+GG(BASE)"}</definedName>
    <definedName name="RETYE3" hidden="1">{"CI+GG(BASE)",#N/A,FALSE,"CI+GG(BASE)";"GG",#N/A,FALSE,"CI+GG(BASE)";"CI",#N/A,FALSE,"CI+GG(BASE)"}</definedName>
    <definedName name="REV">#REF!</definedName>
    <definedName name="rev_metres" localSheetId="3">#REF!</definedName>
    <definedName name="rev_metres">#REF!</definedName>
    <definedName name="rew" localSheetId="3" hidden="1">{"DETALLE_1996",#N/A,FALSE,"flujo";"DETALLE_1997",#N/A,FALSE,"flujo";"GASTOS_INCURRIDOS_1996",#N/A,FALSE,"flujo";"GASTOS_PROGRAMADOS_PARA_1997",#N/A,FALSE,"flujo";#N/A,#N/A,FALSE,"comparat";#N/A,#N/A,FALSE,"costos";#N/A,#N/A,FALSE,"proyctrol"}</definedName>
    <definedName name="rew" hidden="1">{"DETALLE_1996",#N/A,FALSE,"flujo";"DETALLE_1997",#N/A,FALSE,"flujo";"GASTOS_INCURRIDOS_1996",#N/A,FALSE,"flujo";"GASTOS_PROGRAMADOS_PARA_1997",#N/A,FALSE,"flujo";#N/A,#N/A,FALSE,"comparat";#N/A,#N/A,FALSE,"costos";#N/A,#N/A,FALSE,"proyctrol"}</definedName>
    <definedName name="RG" localSheetId="3" hidden="1">{"cuadro1",#N/A,FALSE,"Camara buz ffcc Opción 5";"cuadro2",#N/A,FALSE,"Camara buz ffcc Opción 5";"cuadro3",#N/A,FALSE,"Camara buz ffcc Opción 5";"cuadro4",#N/A,FALSE,"Camara buz ffcc Opción 5"}</definedName>
    <definedName name="RG" hidden="1">{"cuadro1",#N/A,FALSE,"Camara buz ffcc Opción 5";"cuadro2",#N/A,FALSE,"Camara buz ffcc Opción 5";"cuadro3",#N/A,FALSE,"Camara buz ffcc Opción 5";"cuadro4",#N/A,FALSE,"Camara buz ffcc Opción 5"}</definedName>
    <definedName name="RGBHREH" localSheetId="3" hidden="1">{"CI+GG(BASE)",#N/A,FALSE,"CI+GG(BASE)";"GG",#N/A,FALSE,"CI+GG(BASE)";"CI",#N/A,FALSE,"CI+GG(BASE)"}</definedName>
    <definedName name="RGBHREH" hidden="1">{"CI+GG(BASE)",#N/A,FALSE,"CI+GG(BASE)";"GG",#N/A,FALSE,"CI+GG(BASE)";"CI",#N/A,FALSE,"CI+GG(BASE)"}</definedName>
    <definedName name="RGEN">[44]DHITO!$M$2:$T$28</definedName>
    <definedName name="RGSFVG" localSheetId="3" hidden="1">{"CI+GG(BASE)",#N/A,FALSE,"CI+GG(BASE)";"GG",#N/A,FALSE,"CI+GG(BASE)";"CI",#N/A,FALSE,"CI+GG(BASE)"}</definedName>
    <definedName name="RGSFVG" hidden="1">{"CI+GG(BASE)",#N/A,FALSE,"CI+GG(BASE)";"GG",#N/A,FALSE,"CI+GG(BASE)";"CI",#N/A,FALSE,"CI+GG(BASE)"}</definedName>
    <definedName name="RGSTHSTH" localSheetId="3" hidden="1">{"CI+GG(BASE)",#N/A,FALSE,"CI+GG(BASE)";"GG",#N/A,FALSE,"CI+GG(BASE)";"CI",#N/A,FALSE,"CI+GG(BASE)"}</definedName>
    <definedName name="RGSTHSTH" hidden="1">{"CI+GG(BASE)",#N/A,FALSE,"CI+GG(BASE)";"GG",#N/A,FALSE,"CI+GG(BASE)";"CI",#N/A,FALSE,"CI+GG(BASE)"}</definedName>
    <definedName name="RGXDFVG" localSheetId="3" hidden="1">{#N/A,#N/A,FALSE,"TEC-01";#N/A,#N/A,FALSE,"TEC - 02";#N/A,#N/A,FALSE,"TEC - 03";#N/A,#N/A,FALSE,"TEC - 04";#N/A,#N/A,FALSE,"TEC-07";#N/A,#N/A,FALSE,"TEC-08";#N/A,#N/A,FALSE,"TEC - 09A";#N/A,#N/A,FALSE,"TEC - 09B";#N/A,#N/A,FALSE,"TEC - 09C";#N/A,#N/A,FALSE,"TEC - 10";#N/A,#N/A,FALSE,"TEC-11"}</definedName>
    <definedName name="RGXDFVG" hidden="1">{#N/A,#N/A,FALSE,"TEC-01";#N/A,#N/A,FALSE,"TEC - 02";#N/A,#N/A,FALSE,"TEC - 03";#N/A,#N/A,FALSE,"TEC - 04";#N/A,#N/A,FALSE,"TEC-07";#N/A,#N/A,FALSE,"TEC-08";#N/A,#N/A,FALSE,"TEC - 09A";#N/A,#N/A,FALSE,"TEC - 09B";#N/A,#N/A,FALSE,"TEC - 09C";#N/A,#N/A,FALSE,"TEC - 10";#N/A,#N/A,FALSE,"TEC-11"}</definedName>
    <definedName name="RHITO">[44]DHITO!$B$2:$K$43</definedName>
    <definedName name="RIGO2" localSheetId="3" hidden="1">{"cuadro1",#N/A,FALSE,"Buzon Camion Opción 3";"cuadro2",#N/A,FALSE,"Buzon Camion Opción 3";"cuadro3",#N/A,FALSE,"Buzon Camion Opción 3";"cuadro4",#N/A,FALSE,"Buzon Camion Opción 3"}</definedName>
    <definedName name="RIGO2" hidden="1">{"cuadro1",#N/A,FALSE,"Buzon Camion Opción 3";"cuadro2",#N/A,FALSE,"Buzon Camion Opción 3";"cuadro3",#N/A,FALSE,"Buzon Camion Opción 3";"cuadro4",#N/A,FALSE,"Buzon Camion Opción 3"}</definedName>
    <definedName name="Rinasa" localSheetId="3" hidden="1">{#N/A,#N/A,FALSE,"PEND INC";#N/A,#N/A,FALSE,"PEND MINM"}</definedName>
    <definedName name="Rinasa" hidden="1">{#N/A,#N/A,FALSE,"PEND INC";#N/A,#N/A,FALSE,"PEND MINM"}</definedName>
    <definedName name="RiskAfterRecalcMacro" hidden="1">""</definedName>
    <definedName name="RiskAfterSimMacro" hidden="1">""</definedName>
    <definedName name="riskATSSboxGraph" hidden="1">FALSE</definedName>
    <definedName name="riskATSSincludeSimtables" hidden="1">TRUE</definedName>
    <definedName name="riskATSSinputsGraphs" hidden="1">FALSE</definedName>
    <definedName name="riskATSSoutputStatistic" hidden="1">3</definedName>
    <definedName name="riskATSSpercentChangeGraph" hidden="1">TRUE</definedName>
    <definedName name="riskATSSpercentileGraph" hidden="1">TRUE</definedName>
    <definedName name="riskATSSpercentileValue" hidden="1">5</definedName>
    <definedName name="riskATSSprintReport" hidden="1">FALSE</definedName>
    <definedName name="riskATSSreportsInActiveBook" hidden="1">FALSE</definedName>
    <definedName name="riskATSSreportsSelected" hidden="1">TRUE</definedName>
    <definedName name="riskATSSsummaryReport" hidden="1">TRUE</definedName>
    <definedName name="riskATSStornadoGraph" hidden="1">TRUE</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BeforeRecalcMacro" hidden="1">""</definedName>
    <definedName name="RiskBeforeSimMacro" hidden="1">""</definedName>
    <definedName name="RiskCollectDistributionSamples" hidden="1">2</definedName>
    <definedName name="RiskExcelReportsGoInNewWorkbook">FALSE</definedName>
    <definedName name="RiskExcelReportsToGenerate">6207</definedName>
    <definedName name="RiskFixedSeed" hidden="1">1</definedName>
    <definedName name="RiskGenerateExcelReportsAtEndOfSimulation">TRUE</definedName>
    <definedName name="RiskHasSettings" hidden="1">5</definedName>
    <definedName name="RiskMinimizeOnStart" hidden="1">FALSE</definedName>
    <definedName name="RiskMonitorConvergence" hidden="1">TRUE</definedName>
    <definedName name="RiskMultipleCPUSupportEnabled" hidden="1">TRUE</definedName>
    <definedName name="RiskNumIterations" hidden="1">10000</definedName>
    <definedName name="RiskNumSimulations" hidden="1">10</definedName>
    <definedName name="RiskPauseOnError" hidden="1">FALSE</definedName>
    <definedName name="RiskRealTimeResults">FALSE</definedName>
    <definedName name="RiskReportGraphFormat">1</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howRiskWindowAtEndOfSimulation">TRUE</definedName>
    <definedName name="RiskStandardRecalc" hidden="1">1</definedName>
    <definedName name="RiskStatFunctionsUpdateFreq">1</definedName>
    <definedName name="RiskSwapState" hidden="1">"True"</definedName>
    <definedName name="RiskTemplateSheetName">"myTemplate"</definedName>
    <definedName name="RiskUpdateDisplay" hidden="1">TRUE</definedName>
    <definedName name="RiskUpdateStatFunctions">TRUE</definedName>
    <definedName name="RiskUseDifferentSeedForEachSim" hidden="1">TRUE</definedName>
    <definedName name="RiskUseFixedSeed" hidden="1">FALSE</definedName>
    <definedName name="RiskUseMultipleCPUs" hidden="1">FALSE</definedName>
    <definedName name="RO" localSheetId="3" hidden="1">#REF!</definedName>
    <definedName name="RO" hidden="1">#REF!</definedName>
    <definedName name="Roberto_Gonzalez_O." localSheetId="3">#REF!</definedName>
    <definedName name="Roberto_Gonzalez_O.">#REF!</definedName>
    <definedName name="Rodrigo"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odrigo"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os" localSheetId="3" hidden="1">{"MO(BASE)",#N/A,FALSE,"MO(BASE)";"MO(BASE)1",#N/A,FALSE,"MO(BASE)";"MO(BASE)2",#N/A,FALSE,"MO(BASE)"}</definedName>
    <definedName name="ros" hidden="1">{"MO(BASE)",#N/A,FALSE,"MO(BASE)";"MO(BASE)1",#N/A,FALSE,"MO(BASE)";"MO(BASE)2",#N/A,FALSE,"MO(BASE)"}</definedName>
    <definedName name="ros_1" localSheetId="3" hidden="1">{"MO(BASE)",#N/A,FALSE,"MO(BASE)";"MO(BASE)1",#N/A,FALSE,"MO(BASE)";"MO(BASE)2",#N/A,FALSE,"MO(BASE)"}</definedName>
    <definedName name="ros_1" hidden="1">{"MO(BASE)",#N/A,FALSE,"MO(BASE)";"MO(BASE)1",#N/A,FALSE,"MO(BASE)";"MO(BASE)2",#N/A,FALSE,"MO(BASE)"}</definedName>
    <definedName name="ros_2" localSheetId="3" hidden="1">{"MO(BASE)",#N/A,FALSE,"MO(BASE)";"MO(BASE)1",#N/A,FALSE,"MO(BASE)";"MO(BASE)2",#N/A,FALSE,"MO(BASE)"}</definedName>
    <definedName name="ros_2" hidden="1">{"MO(BASE)",#N/A,FALSE,"MO(BASE)";"MO(BASE)1",#N/A,FALSE,"MO(BASE)";"MO(BASE)2",#N/A,FALSE,"MO(BASE)"}</definedName>
    <definedName name="ros_3" localSheetId="3" hidden="1">{"MO(BASE)",#N/A,FALSE,"MO(BASE)";"MO(BASE)1",#N/A,FALSE,"MO(BASE)";"MO(BASE)2",#N/A,FALSE,"MO(BASE)"}</definedName>
    <definedName name="ros_3" hidden="1">{"MO(BASE)",#N/A,FALSE,"MO(BASE)";"MO(BASE)1",#N/A,FALSE,"MO(BASE)";"MO(BASE)2",#N/A,FALSE,"MO(BASE)"}</definedName>
    <definedName name="ros_4" localSheetId="3" hidden="1">{"MO(BASE)",#N/A,FALSE,"MO(BASE)";"MO(BASE)1",#N/A,FALSE,"MO(BASE)";"MO(BASE)2",#N/A,FALSE,"MO(BASE)"}</definedName>
    <definedName name="ros_4" hidden="1">{"MO(BASE)",#N/A,FALSE,"MO(BASE)";"MO(BASE)1",#N/A,FALSE,"MO(BASE)";"MO(BASE)2",#N/A,FALSE,"MO(BASE)"}</definedName>
    <definedName name="ros_5" localSheetId="3" hidden="1">{"MO(BASE)",#N/A,FALSE,"MO(BASE)";"MO(BASE)1",#N/A,FALSE,"MO(BASE)";"MO(BASE)2",#N/A,FALSE,"MO(BASE)"}</definedName>
    <definedName name="ros_5" hidden="1">{"MO(BASE)",#N/A,FALSE,"MO(BASE)";"MO(BASE)1",#N/A,FALSE,"MO(BASE)";"MO(BASE)2",#N/A,FALSE,"MO(BASE)"}</definedName>
    <definedName name="RPTC">#REF!</definedName>
    <definedName name="rqwqewe" localSheetId="3" hidden="1">{#N/A,#N/A,FALSE,"masez (10)";#N/A,#N/A,FALSE,"masez (7)";#N/A,#N/A,FALSE,"masez (6)";#N/A,#N/A,FALSE,"masez (5)";#N/A,#N/A,FALSE,"masez (4)";#N/A,#N/A,FALSE,"masez (3)";#N/A,#N/A,FALSE,"masez (2)";#N/A,#N/A,FALSE,"GME";#N/A,#N/A,FALSE,"masez"}</definedName>
    <definedName name="rqwqewe" hidden="1">{#N/A,#N/A,FALSE,"masez (10)";#N/A,#N/A,FALSE,"masez (7)";#N/A,#N/A,FALSE,"masez (6)";#N/A,#N/A,FALSE,"masez (5)";#N/A,#N/A,FALSE,"masez (4)";#N/A,#N/A,FALSE,"masez (3)";#N/A,#N/A,FALSE,"masez (2)";#N/A,#N/A,FALSE,"GME";#N/A,#N/A,FALSE,"masez"}</definedName>
    <definedName name="rr" localSheetId="3" hidden="1">{"'Hoja3'!$F$5"}</definedName>
    <definedName name="rr" hidden="1">{"'Hoja3'!$F$5"}</definedName>
    <definedName name="rrff" localSheetId="3" hidden="1">{#N/A,#N/A,FALSE,"Hoja1";#N/A,#N/A,FALSE,"Hoja2";#N/A,#N/A,FALSE,"Hoja3";#N/A,#N/A,FALSE,"Hoja4";#N/A,#N/A,FALSE,"Hoja5";#N/A,#N/A,FALSE,"Hoja6"}</definedName>
    <definedName name="rrff" hidden="1">{#N/A,#N/A,FALSE,"Hoja1";#N/A,#N/A,FALSE,"Hoja2";#N/A,#N/A,FALSE,"Hoja3";#N/A,#N/A,FALSE,"Hoja4";#N/A,#N/A,FALSE,"Hoja5";#N/A,#N/A,FALSE,"Hoja6"}</definedName>
    <definedName name="RRR">#REF!</definedName>
    <definedName name="rrrr" localSheetId="3" hidden="1">{#N/A,#N/A,FALSE,"Hoja1";#N/A,#N/A,FALSE,"Hoja2";#N/A,#N/A,FALSE,"Hoja3";#N/A,#N/A,FALSE,"Hoja4";#N/A,#N/A,FALSE,"Hoja5";#N/A,#N/A,FALSE,"Hoja6"}</definedName>
    <definedName name="rrrr" hidden="1">{#N/A,#N/A,FALSE,"Hoja1";#N/A,#N/A,FALSE,"Hoja2";#N/A,#N/A,FALSE,"Hoja3";#N/A,#N/A,FALSE,"Hoja4";#N/A,#N/A,FALSE,"Hoja5";#N/A,#N/A,FALSE,"Hoja6"}</definedName>
    <definedName name="rrrrr" hidden="1">'[157]#¡REF'!#REF!</definedName>
    <definedName name="rrrrrrr" localSheetId="3" hidden="1">#REF!</definedName>
    <definedName name="rrrrrrr" hidden="1">#REF!</definedName>
    <definedName name="rrrrrrrrrrrrrr" localSheetId="3" hidden="1">{#N/A,#N/A,FALSE,"masez (10)";#N/A,#N/A,FALSE,"masez (7)";#N/A,#N/A,FALSE,"masez (6)";#N/A,#N/A,FALSE,"masez (5)";#N/A,#N/A,FALSE,"masez (4)";#N/A,#N/A,FALSE,"masez (3)";#N/A,#N/A,FALSE,"masez (2)";#N/A,#N/A,FALSE,"GME";#N/A,#N/A,FALSE,"masez"}</definedName>
    <definedName name="rrrrrrrrrrrrrr" hidden="1">{#N/A,#N/A,FALSE,"masez (10)";#N/A,#N/A,FALSE,"masez (7)";#N/A,#N/A,FALSE,"masez (6)";#N/A,#N/A,FALSE,"masez (5)";#N/A,#N/A,FALSE,"masez (4)";#N/A,#N/A,FALSE,"masez (3)";#N/A,#N/A,FALSE,"masez (2)";#N/A,#N/A,FALSE,"GME";#N/A,#N/A,FALSE,"masez"}</definedName>
    <definedName name="rryt" localSheetId="3" hidden="1">{#N/A,#N/A,TRUE,"Est. de Fact.";#N/A,#N/A,TRUE,"Capitulo 19";#N/A,#N/A,TRUE,"Proyecto P855"}</definedName>
    <definedName name="rryt" hidden="1">{#N/A,#N/A,TRUE,"Est. de Fact.";#N/A,#N/A,TRUE,"Capitulo 19";#N/A,#N/A,TRUE,"Proyecto P855"}</definedName>
    <definedName name="RS" localSheetId="3" hidden="1">{#N/A,#N/A,FALSE,"DET-CAMB.";#N/A,#N/A,FALSE,"PRESUP.";#N/A,#N/A,FALSE,"RESUMEN";#N/A,#N/A,FALSE,"CT";#N/A,#N/A,FALSE,"PD";#N/A,#N/A,FALSE,"PR"}</definedName>
    <definedName name="RS" hidden="1">{#N/A,#N/A,FALSE,"DET-CAMB.";#N/A,#N/A,FALSE,"PRESUP.";#N/A,#N/A,FALSE,"RESUMEN";#N/A,#N/A,FALSE,"CT";#N/A,#N/A,FALSE,"PD";#N/A,#N/A,FALSE,"PR"}</definedName>
    <definedName name="rtapia"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tapi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te" localSheetId="3" hidden="1">{#N/A,#N/A,FALSE,"TEC-01";#N/A,#N/A,FALSE,"TEC - 02";#N/A,#N/A,FALSE,"TEC - 03";#N/A,#N/A,FALSE,"TEC - 04";#N/A,#N/A,FALSE,"TEC-07";#N/A,#N/A,FALSE,"TEC-08";#N/A,#N/A,FALSE,"TEC - 09A";#N/A,#N/A,FALSE,"TEC - 09B";#N/A,#N/A,FALSE,"TEC - 09C";#N/A,#N/A,FALSE,"TEC - 10";#N/A,#N/A,FALSE,"TEC-11"}</definedName>
    <definedName name="rte" hidden="1">{#N/A,#N/A,FALSE,"TEC-01";#N/A,#N/A,FALSE,"TEC - 02";#N/A,#N/A,FALSE,"TEC - 03";#N/A,#N/A,FALSE,"TEC - 04";#N/A,#N/A,FALSE,"TEC-07";#N/A,#N/A,FALSE,"TEC-08";#N/A,#N/A,FALSE,"TEC - 09A";#N/A,#N/A,FALSE,"TEC - 09B";#N/A,#N/A,FALSE,"TEC - 09C";#N/A,#N/A,FALSE,"TEC - 10";#N/A,#N/A,FALSE,"TEC-11"}</definedName>
    <definedName name="RTERTE"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ER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EWRT" localSheetId="3" hidden="1">{"CI+GG(BASE)",#N/A,FALSE,"CI+GG(BASE)";"GG",#N/A,FALSE,"CI+GG(BASE)";"CI",#N/A,FALSE,"CI+GG(BASE)"}</definedName>
    <definedName name="RTEWRT" hidden="1">{"CI+GG(BASE)",#N/A,FALSE,"CI+GG(BASE)";"GG",#N/A,FALSE,"CI+GG(BASE)";"CI",#N/A,FALSE,"CI+GG(BASE)"}</definedName>
    <definedName name="rthrhtrht"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hrhtrht"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HRTH" localSheetId="3" hidden="1">{"CI+GG(BASE)",#N/A,FALSE,"CI+GG(BASE)";"GG",#N/A,FALSE,"CI+GG(BASE)";"CI",#N/A,FALSE,"CI+GG(BASE)"}</definedName>
    <definedName name="RTHRTH" hidden="1">{"CI+GG(BASE)",#N/A,FALSE,"CI+GG(BASE)";"GG",#N/A,FALSE,"CI+GG(BASE)";"CI",#N/A,FALSE,"CI+GG(BASE)"}</definedName>
    <definedName name="rtii"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ii"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JHUERJ"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JHUER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rtrt" localSheetId="3" hidden="1">{#N/A,#N/A,TRUE,"Est. de Fact.";#N/A,#N/A,TRUE,"Capitulo 19";#N/A,#N/A,TRUE,"Proyecto P855"}</definedName>
    <definedName name="rtrtrt" hidden="1">{#N/A,#N/A,TRUE,"Est. de Fact.";#N/A,#N/A,TRUE,"Capitulo 19";#N/A,#N/A,TRUE,"Proyecto P855"}</definedName>
    <definedName name="rty" localSheetId="3" hidden="1">{#N/A,#N/A,FALSE,"masez (10)";#N/A,#N/A,FALSE,"masez (7)";#N/A,#N/A,FALSE,"masez (6)";#N/A,#N/A,FALSE,"masez (5)";#N/A,#N/A,FALSE,"masez (4)";#N/A,#N/A,FALSE,"masez (3)";#N/A,#N/A,FALSE,"masez (2)";#N/A,#N/A,FALSE,"GME";#N/A,#N/A,FALSE,"masez"}</definedName>
    <definedName name="rty" hidden="1">{#N/A,#N/A,FALSE,"masez (10)";#N/A,#N/A,FALSE,"masez (7)";#N/A,#N/A,FALSE,"masez (6)";#N/A,#N/A,FALSE,"masez (5)";#N/A,#N/A,FALSE,"masez (4)";#N/A,#N/A,FALSE,"masez (3)";#N/A,#N/A,FALSE,"masez (2)";#N/A,#N/A,FALSE,"GME";#N/A,#N/A,FALSE,"masez"}</definedName>
    <definedName name="rty_1" localSheetId="3" hidden="1">{#N/A,#N/A,FALSE,"masez (10)";#N/A,#N/A,FALSE,"masez (7)";#N/A,#N/A,FALSE,"masez (6)";#N/A,#N/A,FALSE,"masez (5)";#N/A,#N/A,FALSE,"masez (4)";#N/A,#N/A,FALSE,"masez (3)";#N/A,#N/A,FALSE,"masez (2)";#N/A,#N/A,FALSE,"GME";#N/A,#N/A,FALSE,"masez"}</definedName>
    <definedName name="rty_1" hidden="1">{#N/A,#N/A,FALSE,"masez (10)";#N/A,#N/A,FALSE,"masez (7)";#N/A,#N/A,FALSE,"masez (6)";#N/A,#N/A,FALSE,"masez (5)";#N/A,#N/A,FALSE,"masez (4)";#N/A,#N/A,FALSE,"masez (3)";#N/A,#N/A,FALSE,"masez (2)";#N/A,#N/A,FALSE,"GME";#N/A,#N/A,FALSE,"masez"}</definedName>
    <definedName name="RTYRY" hidden="1">[158]Condicion!#REF!</definedName>
    <definedName name="ruta">'[159]no borrrar'!$P$3</definedName>
    <definedName name="RutaCrítica" localSheetId="3" hidden="1">{#N/A,#N/A,FALSE,"masez (10)";#N/A,#N/A,FALSE,"masez (7)";#N/A,#N/A,FALSE,"masez (6)";#N/A,#N/A,FALSE,"masez (5)";#N/A,#N/A,FALSE,"masez (4)";#N/A,#N/A,FALSE,"masez (3)";#N/A,#N/A,FALSE,"masez (2)";#N/A,#N/A,FALSE,"GME";#N/A,#N/A,FALSE,"masez"}</definedName>
    <definedName name="RutaCrítica" hidden="1">{#N/A,#N/A,FALSE,"masez (10)";#N/A,#N/A,FALSE,"masez (7)";#N/A,#N/A,FALSE,"masez (6)";#N/A,#N/A,FALSE,"masez (5)";#N/A,#N/A,FALSE,"masez (4)";#N/A,#N/A,FALSE,"masez (3)";#N/A,#N/A,FALSE,"masez (2)";#N/A,#N/A,FALSE,"GME";#N/A,#N/A,FALSE,"masez"}</definedName>
    <definedName name="rwerwer"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werw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y" localSheetId="3" hidden="1">{"CI+GG(BASE)",#N/A,FALSE,"CI+GG(BASE)";"GG",#N/A,FALSE,"CI+GG(BASE)";"CI",#N/A,FALSE,"CI+GG(BASE)"}</definedName>
    <definedName name="ry" hidden="1">{"CI+GG(BASE)",#N/A,FALSE,"CI+GG(BASE)";"GG",#N/A,FALSE,"CI+GG(BASE)";"CI",#N/A,FALSE,"CI+GG(BASE)"}</definedName>
    <definedName name="RyO" hidden="1">[160]Jornales!#REF!</definedName>
    <definedName name="ryrt" localSheetId="3" hidden="1">{"MO(BASE)",#N/A,FALSE,"MO(BASE)";"MO(BASE)1",#N/A,FALSE,"MO(BASE)";"MO(BASE)2",#N/A,FALSE,"MO(BASE)"}</definedName>
    <definedName name="ryrt" hidden="1">{"MO(BASE)",#N/A,FALSE,"MO(BASE)";"MO(BASE)1",#N/A,FALSE,"MO(BASE)";"MO(BASE)2",#N/A,FALSE,"MO(BASE)"}</definedName>
    <definedName name="rytfg"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tfg"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uytu"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uytu"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 localSheetId="3" hidden="1">{#N/A,#N/A,FALSE,"masez (10)";#N/A,#N/A,FALSE,"masez (7)";#N/A,#N/A,FALSE,"masez (6)";#N/A,#N/A,FALSE,"masez (5)";#N/A,#N/A,FALSE,"masez (4)";#N/A,#N/A,FALSE,"masez (3)";#N/A,#N/A,FALSE,"masez (2)";#N/A,#N/A,FALSE,"GME";#N/A,#N/A,FALSE,"masez"}</definedName>
    <definedName name="s" hidden="1">{#N/A,#N/A,FALSE,"masez (10)";#N/A,#N/A,FALSE,"masez (7)";#N/A,#N/A,FALSE,"masez (6)";#N/A,#N/A,FALSE,"masez (5)";#N/A,#N/A,FALSE,"masez (4)";#N/A,#N/A,FALSE,"masez (3)";#N/A,#N/A,FALSE,"masez (2)";#N/A,#N/A,FALSE,"GME";#N/A,#N/A,FALSE,"masez"}</definedName>
    <definedName name="S.CCM.BT.T." localSheetId="3">#REF!</definedName>
    <definedName name="S.CCM.BT.T.">#REF!</definedName>
    <definedName name="S.TA.F.E" localSheetId="3">'[40]Val. Unit. Electr. e Instr.'!#REF!</definedName>
    <definedName name="S.TA.F.E">'[40]Val. Unit. Electr. e Instr.'!#REF!</definedName>
    <definedName name="S.TC.P.M.I" localSheetId="3">#REF!</definedName>
    <definedName name="S.TC.P.M.I">#REF!</definedName>
    <definedName name="S.TUF.C.B.2" localSheetId="3">#REF!</definedName>
    <definedName name="S.TUF.C.B.2">#REF!</definedName>
    <definedName name="S.TUI.C.B.2" localSheetId="3">#REF!</definedName>
    <definedName name="S.TUI.C.B.2">#REF!</definedName>
    <definedName name="s_1" localSheetId="3" hidden="1">{#N/A,#N/A,FALSE,"masez (10)";#N/A,#N/A,FALSE,"masez (7)";#N/A,#N/A,FALSE,"masez (6)";#N/A,#N/A,FALSE,"masez (5)";#N/A,#N/A,FALSE,"masez (4)";#N/A,#N/A,FALSE,"masez (3)";#N/A,#N/A,FALSE,"masez (2)";#N/A,#N/A,FALSE,"GME";#N/A,#N/A,FALSE,"masez"}</definedName>
    <definedName name="s_1" hidden="1">{#N/A,#N/A,FALSE,"masez (10)";#N/A,#N/A,FALSE,"masez (7)";#N/A,#N/A,FALSE,"masez (6)";#N/A,#N/A,FALSE,"masez (5)";#N/A,#N/A,FALSE,"masez (4)";#N/A,#N/A,FALSE,"masez (3)";#N/A,#N/A,FALSE,"masez (2)";#N/A,#N/A,FALSE,"GME";#N/A,#N/A,FALSE,"masez"}</definedName>
    <definedName name="S_Min" localSheetId="3">#REF!</definedName>
    <definedName name="S_Min">[49]Datos!$D$22</definedName>
    <definedName name="sa" localSheetId="3" hidden="1">{#N/A,#N/A,TRUE,"Costos_Subg_Hid"}</definedName>
    <definedName name="sa" hidden="1">{#N/A,#N/A,TRUE,"Costos_Subg_Hid"}</definedName>
    <definedName name="sacasc" localSheetId="3" hidden="1">{#N/A,#N/A,FALSE,"masez (10)";#N/A,#N/A,FALSE,"masez (7)";#N/A,#N/A,FALSE,"masez (6)";#N/A,#N/A,FALSE,"masez (5)";#N/A,#N/A,FALSE,"masez (4)";#N/A,#N/A,FALSE,"masez (3)";#N/A,#N/A,FALSE,"masez (2)";#N/A,#N/A,FALSE,"GME";#N/A,#N/A,FALSE,"masez"}</definedName>
    <definedName name="sacasc" hidden="1">{#N/A,#N/A,FALSE,"masez (10)";#N/A,#N/A,FALSE,"masez (7)";#N/A,#N/A,FALSE,"masez (6)";#N/A,#N/A,FALSE,"masez (5)";#N/A,#N/A,FALSE,"masez (4)";#N/A,#N/A,FALSE,"masez (3)";#N/A,#N/A,FALSE,"masez (2)";#N/A,#N/A,FALSE,"GME";#N/A,#N/A,FALSE,"masez"}</definedName>
    <definedName name="sadada" localSheetId="3" hidden="1">{#N/A,#N/A,FALSE,"masez (10)";#N/A,#N/A,FALSE,"masez (7)";#N/A,#N/A,FALSE,"masez (6)";#N/A,#N/A,FALSE,"masez (5)";#N/A,#N/A,FALSE,"masez (4)";#N/A,#N/A,FALSE,"masez (3)";#N/A,#N/A,FALSE,"masez (2)";#N/A,#N/A,FALSE,"GME";#N/A,#N/A,FALSE,"masez"}</definedName>
    <definedName name="sadada" hidden="1">{#N/A,#N/A,FALSE,"masez (10)";#N/A,#N/A,FALSE,"masez (7)";#N/A,#N/A,FALSE,"masez (6)";#N/A,#N/A,FALSE,"masez (5)";#N/A,#N/A,FALSE,"masez (4)";#N/A,#N/A,FALSE,"masez (3)";#N/A,#N/A,FALSE,"masez (2)";#N/A,#N/A,FALSE,"GME";#N/A,#N/A,FALSE,"masez"}</definedName>
    <definedName name="sadasdasdadasd" localSheetId="3" hidden="1">{#N/A,#N/A,FALSE,"IC_Global";#N/A,#N/A,FALSE,"IC_Global (98-f)";#N/A,#N/A,FALSE,"Inc";#N/A,#N/A,FALSE,"CAMBIOS (2)";#N/A,#N/A,FALSE,"EXPL Inc.";#N/A,#N/A,FALSE,"HITOS98";#N/A,#N/A,FALSE,"CURVA ""S"" GLOBAL ";#N/A,#N/A,FALSE,"CURVA ""S"" 1998 "}</definedName>
    <definedName name="sadasdasdadasd" hidden="1">{#N/A,#N/A,FALSE,"IC_Global";#N/A,#N/A,FALSE,"IC_Global (98-f)";#N/A,#N/A,FALSE,"Inc";#N/A,#N/A,FALSE,"CAMBIOS (2)";#N/A,#N/A,FALSE,"EXPL Inc.";#N/A,#N/A,FALSE,"HITOS98";#N/A,#N/A,FALSE,"CURVA ""S"" GLOBAL ";#N/A,#N/A,FALSE,"CURVA ""S"" 1998 "}</definedName>
    <definedName name="SADCSX" localSheetId="3" hidden="1">{#N/A,#N/A,FALSE,"TEC-01";#N/A,#N/A,FALSE,"TEC - 02";#N/A,#N/A,FALSE,"TEC - 03";#N/A,#N/A,FALSE,"TEC - 04";#N/A,#N/A,FALSE,"TEC-07";#N/A,#N/A,FALSE,"TEC-08";#N/A,#N/A,FALSE,"TEC - 09A";#N/A,#N/A,FALSE,"TEC - 09B";#N/A,#N/A,FALSE,"TEC - 09C";#N/A,#N/A,FALSE,"TEC - 10";#N/A,#N/A,FALSE,"TEC-11"}</definedName>
    <definedName name="SADCSX" hidden="1">{#N/A,#N/A,FALSE,"TEC-01";#N/A,#N/A,FALSE,"TEC - 02";#N/A,#N/A,FALSE,"TEC - 03";#N/A,#N/A,FALSE,"TEC - 04";#N/A,#N/A,FALSE,"TEC-07";#N/A,#N/A,FALSE,"TEC-08";#N/A,#N/A,FALSE,"TEC - 09A";#N/A,#N/A,FALSE,"TEC - 09B";#N/A,#N/A,FALSE,"TEC - 09C";#N/A,#N/A,FALSE,"TEC - 10";#N/A,#N/A,FALSE,"TEC-11"}</definedName>
    <definedName name="sadfdf" localSheetId="3" hidden="1">{#N/A,#N/A,FALSE,"Total_OC015";#N/A,#N/A,FALSE,"ADMIN";#N/A,#N/A,FALSE,"PROCES";#N/A,#N/A,FALSE,"mecan";#N/A,#N/A,FALSE,"civil";#N/A,#N/A,FALSE,"CAÑER";#N/A,#N/A,FALSE,"ELEC";#N/A,#N/A,FALSE,"INSTR"}</definedName>
    <definedName name="sadfdf" hidden="1">{#N/A,#N/A,FALSE,"Total_OC015";#N/A,#N/A,FALSE,"ADMIN";#N/A,#N/A,FALSE,"PROCES";#N/A,#N/A,FALSE,"mecan";#N/A,#N/A,FALSE,"civil";#N/A,#N/A,FALSE,"CAÑER";#N/A,#N/A,FALSE,"ELEC";#N/A,#N/A,FALSE,"INSTR"}</definedName>
    <definedName name="sadx" localSheetId="3" hidden="1">{#N/A,#N/A,FALSE,"Costos_Elem_Hid";#N/A,#N/A,FALSE,"Costos_Elem_Hid";#N/A,#N/A,FALSE,"Costos_Elem_Hid"}</definedName>
    <definedName name="sadx" hidden="1">{#N/A,#N/A,FALSE,"Costos_Elem_Hid";#N/A,#N/A,FALSE,"Costos_Elem_Hid";#N/A,#N/A,FALSE,"Costos_Elem_Hid"}</definedName>
    <definedName name="SAFDGVFSD" localSheetId="3" hidden="1">{#N/A,#N/A,FALSE,"masez (10)";#N/A,#N/A,FALSE,"masez (7)";#N/A,#N/A,FALSE,"masez (6)";#N/A,#N/A,FALSE,"masez (5)";#N/A,#N/A,FALSE,"masez (4)";#N/A,#N/A,FALSE,"masez (3)";#N/A,#N/A,FALSE,"masez (2)";#N/A,#N/A,FALSE,"GME";#N/A,#N/A,FALSE,"masez"}</definedName>
    <definedName name="SAFDGVFSD" hidden="1">{#N/A,#N/A,FALSE,"masez (10)";#N/A,#N/A,FALSE,"masez (7)";#N/A,#N/A,FALSE,"masez (6)";#N/A,#N/A,FALSE,"masez (5)";#N/A,#N/A,FALSE,"masez (4)";#N/A,#N/A,FALSE,"masez (3)";#N/A,#N/A,FALSE,"masez (2)";#N/A,#N/A,FALSE,"GME";#N/A,#N/A,FALSE,"masez"}</definedName>
    <definedName name="SAG">#REF!</definedName>
    <definedName name="salida1" localSheetId="3">#REF!</definedName>
    <definedName name="salida1">#REF!</definedName>
    <definedName name="salida2" localSheetId="3">#REF!</definedName>
    <definedName name="salida2">#REF!</definedName>
    <definedName name="salidat" localSheetId="3">#REF!,#REF!</definedName>
    <definedName name="salidat">#REF!,#REF!</definedName>
    <definedName name="Salud" localSheetId="3">MP!$E$233</definedName>
    <definedName name="Salud">[49]R1!$AR$21</definedName>
    <definedName name="SANDRA" localSheetId="3" hidden="1">{"CI+GG(BASE)",#N/A,FALSE,"CI+GG(BASE)";"GG",#N/A,FALSE,"CI+GG(BASE)";"CI",#N/A,FALSE,"CI+GG(BASE)"}</definedName>
    <definedName name="SANDRA" hidden="1">{"CI+GG(BASE)",#N/A,FALSE,"CI+GG(BASE)";"GG",#N/A,FALSE,"CI+GG(BASE)";"CI",#N/A,FALSE,"CI+GG(BASE)"}</definedName>
    <definedName name="SAP">#REF!</definedName>
    <definedName name="SAPBEXdnldView" hidden="1">"CS2FYVI8TR74SU6MOUBAXIT5Q"</definedName>
    <definedName name="SAPBEXrevision" hidden="1">1</definedName>
    <definedName name="SAPBEXsysID" hidden="1">"B03"</definedName>
    <definedName name="SAPBEXwbID" hidden="1">"CS4P23YI4N81P8WAURLI711JF"</definedName>
    <definedName name="SAQWE" hidden="1">[158]Condicion!#REF!</definedName>
    <definedName name="sasda" localSheetId="3" hidden="1">{"Sin detalle",#N/A,FALSE,"Flujo (redondeado)";"Detallado",#N/A,FALSE,"Flujo (redondeado)"}</definedName>
    <definedName name="sasda" hidden="1">{"Sin detalle",#N/A,FALSE,"Flujo (redondeado)";"Detallado",#N/A,FALSE,"Flujo (redondeado)"}</definedName>
    <definedName name="sassa" localSheetId="3" hidden="1">{#N/A,#N/A,FALSE,"Costos_Elem_Hid";#N/A,#N/A,FALSE,"Costos_Elem_Hid";#N/A,#N/A,FALSE,"Costos_Elem_Hid"}</definedName>
    <definedName name="sassa" hidden="1">{#N/A,#N/A,FALSE,"Costos_Elem_Hid";#N/A,#N/A,FALSE,"Costos_Elem_Hid";#N/A,#N/A,FALSE,"Costos_Elem_Hid"}</definedName>
    <definedName name="saxsd" localSheetId="3" hidden="1">{#N/A,#N/A,FALSE,"Costos_Elem_Hid";#N/A,#N/A,FALSE,"Costos_Elem_Hid";#N/A,#N/A,FALSE,"Costos_Elem_Hid"}</definedName>
    <definedName name="saxsd" hidden="1">{#N/A,#N/A,FALSE,"Costos_Elem_Hid";#N/A,#N/A,FALSE,"Costos_Elem_Hid";#N/A,#N/A,FALSE,"Costos_Elem_Hid"}</definedName>
    <definedName name="SC_Empl" localSheetId="3">[60]R1!$AM$17</definedName>
    <definedName name="SC_Empl">[49]R1!$AR$17</definedName>
    <definedName name="SC_Trab" localSheetId="3">[60]R1!$AM$18</definedName>
    <definedName name="SC_Trab">[49]R1!$AR$18</definedName>
    <definedName name="SCTP" localSheetId="3">[60]Datos!$D$57</definedName>
    <definedName name="SCTP">[49]Datos!$E$75</definedName>
    <definedName name="sd" localSheetId="3" hidden="1">{"Sin detalle",#N/A,FALSE,"Flujo (redondeado)";"Detallado",#N/A,FALSE,"Flujo (redondeado)"}</definedName>
    <definedName name="sd" hidden="1">{"Sin detalle",#N/A,FALSE,"Flujo (redondeado)";"Detallado",#N/A,FALSE,"Flujo (redondeado)"}</definedName>
    <definedName name="SDA" localSheetId="3" hidden="1">{#N/A,#N/A,FALSE,"masez (10)";#N/A,#N/A,FALSE,"masez (7)";#N/A,#N/A,FALSE,"masez (6)";#N/A,#N/A,FALSE,"masez (5)";#N/A,#N/A,FALSE,"masez (4)";#N/A,#N/A,FALSE,"masez (3)";#N/A,#N/A,FALSE,"masez (2)";#N/A,#N/A,FALSE,"GME";#N/A,#N/A,FALSE,"masez"}</definedName>
    <definedName name="SDA" hidden="1">{#N/A,#N/A,FALSE,"masez (10)";#N/A,#N/A,FALSE,"masez (7)";#N/A,#N/A,FALSE,"masez (6)";#N/A,#N/A,FALSE,"masez (5)";#N/A,#N/A,FALSE,"masez (4)";#N/A,#N/A,FALSE,"masez (3)";#N/A,#N/A,FALSE,"masez (2)";#N/A,#N/A,FALSE,"GME";#N/A,#N/A,FALSE,"masez"}</definedName>
    <definedName name="SDA_1" localSheetId="3" hidden="1">{#N/A,#N/A,FALSE,"masez (10)";#N/A,#N/A,FALSE,"masez (7)";#N/A,#N/A,FALSE,"masez (6)";#N/A,#N/A,FALSE,"masez (5)";#N/A,#N/A,FALSE,"masez (4)";#N/A,#N/A,FALSE,"masez (3)";#N/A,#N/A,FALSE,"masez (2)";#N/A,#N/A,FALSE,"GME";#N/A,#N/A,FALSE,"masez"}</definedName>
    <definedName name="SDA_1" hidden="1">{#N/A,#N/A,FALSE,"masez (10)";#N/A,#N/A,FALSE,"masez (7)";#N/A,#N/A,FALSE,"masez (6)";#N/A,#N/A,FALSE,"masez (5)";#N/A,#N/A,FALSE,"masez (4)";#N/A,#N/A,FALSE,"masez (3)";#N/A,#N/A,FALSE,"masez (2)";#N/A,#N/A,FALSE,"GME";#N/A,#N/A,FALSE,"masez"}</definedName>
    <definedName name="sdadarqrqwed" localSheetId="3" hidden="1">{#N/A,#N/A,FALSE,"RESUMEN";#N/A,#N/A,FALSE,"GG-GI";#N/A,#N/A,FALSE,"AMB";#N/A,#N/A,FALSE,"EyR";#N/A,#N/A,FALSE,"UCP";#N/A,#N/A,FALSE,"IND";#N/A,#N/A,FALSE,"LR";#N/A,#N/A,FALSE,"PRV";#N/A,#N/A,FALSE,"TÚNELES";#N/A,#N/A,FALSE,"IDT";#N/A,#N/A,FALSE,"ING"}</definedName>
    <definedName name="sdadarqrqwed" hidden="1">{#N/A,#N/A,FALSE,"RESUMEN";#N/A,#N/A,FALSE,"GG-GI";#N/A,#N/A,FALSE,"AMB";#N/A,#N/A,FALSE,"EyR";#N/A,#N/A,FALSE,"UCP";#N/A,#N/A,FALSE,"IND";#N/A,#N/A,FALSE,"LR";#N/A,#N/A,FALSE,"PRV";#N/A,#N/A,FALSE,"TÚNELES";#N/A,#N/A,FALSE,"IDT";#N/A,#N/A,FALSE,"ING"}</definedName>
    <definedName name="sdass" localSheetId="3" hidden="1">{#N/A,#N/A,FALSE,"masez (10)";#N/A,#N/A,FALSE,"masez (7)";#N/A,#N/A,FALSE,"masez (6)";#N/A,#N/A,FALSE,"masez (5)";#N/A,#N/A,FALSE,"masez (4)";#N/A,#N/A,FALSE,"masez (3)";#N/A,#N/A,FALSE,"masez (2)";#N/A,#N/A,FALSE,"GME";#N/A,#N/A,FALSE,"masez"}</definedName>
    <definedName name="sdass" hidden="1">{#N/A,#N/A,FALSE,"masez (10)";#N/A,#N/A,FALSE,"masez (7)";#N/A,#N/A,FALSE,"masez (6)";#N/A,#N/A,FALSE,"masez (5)";#N/A,#N/A,FALSE,"masez (4)";#N/A,#N/A,FALSE,"masez (3)";#N/A,#N/A,FALSE,"masez (2)";#N/A,#N/A,FALSE,"GME";#N/A,#N/A,FALSE,"masez"}</definedName>
    <definedName name="sdass_1" localSheetId="3" hidden="1">{#N/A,#N/A,FALSE,"masez (10)";#N/A,#N/A,FALSE,"masez (7)";#N/A,#N/A,FALSE,"masez (6)";#N/A,#N/A,FALSE,"masez (5)";#N/A,#N/A,FALSE,"masez (4)";#N/A,#N/A,FALSE,"masez (3)";#N/A,#N/A,FALSE,"masez (2)";#N/A,#N/A,FALSE,"GME";#N/A,#N/A,FALSE,"masez"}</definedName>
    <definedName name="sdass_1" hidden="1">{#N/A,#N/A,FALSE,"masez (10)";#N/A,#N/A,FALSE,"masez (7)";#N/A,#N/A,FALSE,"masez (6)";#N/A,#N/A,FALSE,"masez (5)";#N/A,#N/A,FALSE,"masez (4)";#N/A,#N/A,FALSE,"masez (3)";#N/A,#N/A,FALSE,"masez (2)";#N/A,#N/A,FALSE,"GME";#N/A,#N/A,FALSE,"masez"}</definedName>
    <definedName name="sdd" localSheetId="3" hidden="1">{#N/A,#N/A,TRUE,"LP-CO2X"}</definedName>
    <definedName name="sdd" hidden="1">{#N/A,#N/A,TRUE,"LP-CO2X"}</definedName>
    <definedName name="sdd_1" localSheetId="3" hidden="1">{#N/A,#N/A,TRUE,"LP-CO2X"}</definedName>
    <definedName name="sdd_1" hidden="1">{#N/A,#N/A,TRUE,"LP-CO2X"}</definedName>
    <definedName name="sdf" localSheetId="3" hidden="1">{"CI+GG(BASE)",#N/A,FALSE,"CI+GG(BASE)";"GG",#N/A,FALSE,"CI+GG(BASE)";"CI",#N/A,FALSE,"CI+GG(BASE)"}</definedName>
    <definedName name="sdf" hidden="1">{"CI+GG(BASE)",#N/A,FALSE,"CI+GG(BASE)";"GG",#N/A,FALSE,"CI+GG(BASE)";"CI",#N/A,FALSE,"CI+GG(BASE)"}</definedName>
    <definedName name="SDFASDF"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ASD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 localSheetId="3" hidden="1">{#N/A,#N/A,FALSE,"Costos_Elem_Hid";#N/A,#N/A,FALSE,"Costos_Elem_Hid";#N/A,#N/A,FALSE,"Costos_Elem_Hid"}</definedName>
    <definedName name="sdfg" hidden="1">{#N/A,#N/A,FALSE,"Costos_Elem_Hid";#N/A,#N/A,FALSE,"Costos_Elem_Hid";#N/A,#N/A,FALSE,"Costos_Elem_Hid"}</definedName>
    <definedName name="sdfgdftyftr" localSheetId="3" hidden="1">{"ARA1",#N/A,FALSE,"ENG-ARA";"ARAhours",#N/A,FALSE,"ENG-ARA";"ARA$",#N/A,FALSE,"ENG-ARA"}</definedName>
    <definedName name="sdfgdftyftr" hidden="1">{"ARA1",#N/A,FALSE,"ENG-ARA";"ARAhours",#N/A,FALSE,"ENG-ARA";"ARA$",#N/A,FALSE,"ENG-ARA"}</definedName>
    <definedName name="SDFGDSF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SDFG" localSheetId="3" hidden="1">{"CI+GG(BASE)",#N/A,FALSE,"CI+GG(BASE)";"GG",#N/A,FALSE,"CI+GG(BASE)";"CI",#N/A,FALSE,"CI+GG(BASE)"}</definedName>
    <definedName name="SDFGSDFG" hidden="1">{"CI+GG(BASE)",#N/A,FALSE,"CI+GG(BASE)";"GG",#N/A,FALSE,"CI+GG(BASE)";"CI",#N/A,FALSE,"CI+GG(BASE)"}</definedName>
    <definedName name="sdfsdf" hidden="1">#REF!</definedName>
    <definedName name="sdfss" localSheetId="3" hidden="1">{"CI+GG(BASE)",#N/A,FALSE,"CI+GG(BASE)";"GG",#N/A,FALSE,"CI+GG(BASE)";"CI",#N/A,FALSE,"CI+GG(BASE)"}</definedName>
    <definedName name="sdfss" hidden="1">{"CI+GG(BASE)",#N/A,FALSE,"CI+GG(BASE)";"GG",#N/A,FALSE,"CI+GG(BASE)";"CI",#N/A,FALSE,"CI+GG(BASE)"}</definedName>
    <definedName name="sdfsw" localSheetId="3" hidden="1">{"NORMAL",#N/A,FALSE,"02"}</definedName>
    <definedName name="sdfsw" hidden="1">{"NORMAL",#N/A,FALSE,"02"}</definedName>
    <definedName name="SDGDSFG" localSheetId="3" hidden="1">{#N/A,#N/A,FALSE,"PEND INC";#N/A,#N/A,FALSE,"PEND MINM"}</definedName>
    <definedName name="SDGDSFG" hidden="1">{#N/A,#N/A,FALSE,"PEND INC";#N/A,#N/A,FALSE,"PEND MINM"}</definedName>
    <definedName name="SDGFSDFG" localSheetId="3" hidden="1">{"CI+GG(BASE)",#N/A,FALSE,"CI+GG(BASE)";"GG",#N/A,FALSE,"CI+GG(BASE)";"CI",#N/A,FALSE,"CI+GG(BASE)"}</definedName>
    <definedName name="SDGFSDFG" hidden="1">{"CI+GG(BASE)",#N/A,FALSE,"CI+GG(BASE)";"GG",#N/A,FALSE,"CI+GG(BASE)";"CI",#N/A,FALSE,"CI+GG(BASE)"}</definedName>
    <definedName name="sdht" localSheetId="3" hidden="1">{"'resumen REV 3'!$B$1:$Q$69"}</definedName>
    <definedName name="sdht" hidden="1">{"'resumen REV 3'!$B$1:$Q$69"}</definedName>
    <definedName name="sdht_1" localSheetId="3" hidden="1">{"'resumen REV 3'!$B$1:$Q$69"}</definedName>
    <definedName name="sdht_1" hidden="1">{"'resumen REV 3'!$B$1:$Q$69"}</definedName>
    <definedName name="SDIO" localSheetId="3" hidden="1">{#N/A,#N/A,FALSE,"Matrix";#N/A,#N/A,FALSE,"Executive";#N/A,#N/A,FALSE,"Summary";#N/A,#N/A,FALSE,"Office1";#N/A,#N/A,FALSE,"Office2";#N/A,#N/A,FALSE,"Office3";#N/A,#N/A,FALSE,"Office4";#N/A,#N/A,FALSE,"Office5";#N/A,#N/A,FALSE,"Office6";#N/A,#N/A,FALSE,"Office7";#N/A,#N/A,FALSE,"Labor"}</definedName>
    <definedName name="SDIO" hidden="1">{#N/A,#N/A,FALSE,"Matrix";#N/A,#N/A,FALSE,"Executive";#N/A,#N/A,FALSE,"Summary";#N/A,#N/A,FALSE,"Office1";#N/A,#N/A,FALSE,"Office2";#N/A,#N/A,FALSE,"Office3";#N/A,#N/A,FALSE,"Office4";#N/A,#N/A,FALSE,"Office5";#N/A,#N/A,FALSE,"Office6";#N/A,#N/A,FALSE,"Office7";#N/A,#N/A,FALSE,"Labor"}</definedName>
    <definedName name="SDKSD" localSheetId="3" hidden="1">{#N/A,#N/A,FALSE,"Total_OC015";#N/A,#N/A,FALSE,"ADMIN";#N/A,#N/A,FALSE,"PROCES";#N/A,#N/A,FALSE,"mecan";#N/A,#N/A,FALSE,"civil";#N/A,#N/A,FALSE,"CAÑER";#N/A,#N/A,FALSE,"ELEC";#N/A,#N/A,FALSE,"INSTR"}</definedName>
    <definedName name="SDKSD" hidden="1">{#N/A,#N/A,FALSE,"Total_OC015";#N/A,#N/A,FALSE,"ADMIN";#N/A,#N/A,FALSE,"PROCES";#N/A,#N/A,FALSE,"mecan";#N/A,#N/A,FALSE,"civil";#N/A,#N/A,FALSE,"CAÑER";#N/A,#N/A,FALSE,"ELEC";#N/A,#N/A,FALSE,"INSTR"}</definedName>
    <definedName name="SDRGDRG" localSheetId="3" hidden="1">{#N/A,#N/A,FALSE,"TEC-01";#N/A,#N/A,FALSE,"TEC - 02";#N/A,#N/A,FALSE,"TEC - 03";#N/A,#N/A,FALSE,"TEC - 04";#N/A,#N/A,FALSE,"TEC-07";#N/A,#N/A,FALSE,"TEC-08";#N/A,#N/A,FALSE,"TEC - 09A";#N/A,#N/A,FALSE,"TEC - 09B";#N/A,#N/A,FALSE,"TEC - 09C";#N/A,#N/A,FALSE,"TEC - 10";#N/A,#N/A,FALSE,"TEC-11"}</definedName>
    <definedName name="SDRGDRG" hidden="1">{#N/A,#N/A,FALSE,"TEC-01";#N/A,#N/A,FALSE,"TEC - 02";#N/A,#N/A,FALSE,"TEC - 03";#N/A,#N/A,FALSE,"TEC - 04";#N/A,#N/A,FALSE,"TEC-07";#N/A,#N/A,FALSE,"TEC-08";#N/A,#N/A,FALSE,"TEC - 09A";#N/A,#N/A,FALSE,"TEC - 09B";#N/A,#N/A,FALSE,"TEC - 09C";#N/A,#N/A,FALSE,"TEC - 10";#N/A,#N/A,FALSE,"TEC-11"}</definedName>
    <definedName name="SDRT" localSheetId="3" hidden="1">{#N/A,#N/A,FALSE,"PEND INC";#N/A,#N/A,FALSE,"PEND MINM"}</definedName>
    <definedName name="SDRT" hidden="1">{#N/A,#N/A,FALSE,"PEND INC";#N/A,#N/A,FALSE,"PEND MINM"}</definedName>
    <definedName name="sdsd" localSheetId="3" hidden="1">{"DETALLE_1996",#N/A,FALSE,"flujo";"DETALLE_1997",#N/A,FALSE,"flujo";"GASTOS_INCURRIDOS_1996",#N/A,FALSE,"flujo";"GASTOS_PROGRAMADOS_PARA_1997",#N/A,FALSE,"flujo";#N/A,#N/A,FALSE,"comparat";#N/A,#N/A,FALSE,"costos";#N/A,#N/A,FALSE,"proyctrol"}</definedName>
    <definedName name="sdsd" hidden="1">{"DETALLE_1996",#N/A,FALSE,"flujo";"DETALLE_1997",#N/A,FALSE,"flujo";"GASTOS_INCURRIDOS_1996",#N/A,FALSE,"flujo";"GASTOS_PROGRAMADOS_PARA_1997",#N/A,FALSE,"flujo";#N/A,#N/A,FALSE,"comparat";#N/A,#N/A,FALSE,"costos";#N/A,#N/A,FALSE,"proyctrol"}</definedName>
    <definedName name="SE" localSheetId="3">[60]R1!$AW$4</definedName>
    <definedName name="SE">[49]R1!$BB$4</definedName>
    <definedName name="Sector1" localSheetId="3" hidden="1">{#N/A,#N/A,TRUE,"LP-CO2X"}</definedName>
    <definedName name="Sector1" hidden="1">{#N/A,#N/A,TRUE,"LP-CO2X"}</definedName>
    <definedName name="Sector1_1" localSheetId="3" hidden="1">{#N/A,#N/A,TRUE,"LP-CO2X"}</definedName>
    <definedName name="Sector1_1" hidden="1">{#N/A,#N/A,TRUE,"LP-CO2X"}</definedName>
    <definedName name="SECUN">#REF!</definedName>
    <definedName name="SECUN1" localSheetId="3">#REF!</definedName>
    <definedName name="SECUN1">#REF!</definedName>
    <definedName name="SECUN2" localSheetId="3">#REF!</definedName>
    <definedName name="SECUN2">#REF!</definedName>
    <definedName name="SED" localSheetId="3" hidden="1">{#N/A,#N/A,FALSE,"Costos_Elem_Hid";#N/A,#N/A,FALSE,"Costos_Elem_Hid";#N/A,#N/A,FALSE,"Costos_Elem_Hid"}</definedName>
    <definedName name="SED" hidden="1">{#N/A,#N/A,FALSE,"Costos_Elem_Hid";#N/A,#N/A,FALSE,"Costos_Elem_Hid";#N/A,#N/A,FALSE,"Costos_Elem_Hid"}</definedName>
    <definedName name="SEEEE" localSheetId="3" hidden="1">{#N/A,#N/A,FALSE,"Costos_Elem_Hid";#N/A,#N/A,FALSE,"Costos_Elem_Hid";#N/A,#N/A,FALSE,"Costos_Elem_Hid"}</definedName>
    <definedName name="SEEEE" hidden="1">{#N/A,#N/A,FALSE,"Costos_Elem_Hid";#N/A,#N/A,FALSE,"Costos_Elem_Hid";#N/A,#N/A,FALSE,"Costos_Elem_Hid"}</definedName>
    <definedName name="SegC_Emp">'[59]MP P0 Rev0'!$E$229</definedName>
    <definedName name="SegC_Trab">'[59]MP P0 Rev0'!$E$230</definedName>
    <definedName name="Seguro_SIS" localSheetId="3">[60]R1!$AM$20</definedName>
    <definedName name="Seguro_SIS">[49]R1!$AR$20</definedName>
    <definedName name="seis"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i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MA">#REF!</definedName>
    <definedName name="SEMANA" localSheetId="3">#REF!</definedName>
    <definedName name="SEMANA">#REF!</definedName>
    <definedName name="sencount" hidden="1">1</definedName>
    <definedName name="sencount2" hidden="1">3</definedName>
    <definedName name="SENGOAEÑHAER" localSheetId="3" hidden="1">{#N/A,#N/A,FALSE,"masez (10)";#N/A,#N/A,FALSE,"masez (7)";#N/A,#N/A,FALSE,"masez (6)";#N/A,#N/A,FALSE,"masez (5)";#N/A,#N/A,FALSE,"masez (4)";#N/A,#N/A,FALSE,"masez (3)";#N/A,#N/A,FALSE,"masez (2)";#N/A,#N/A,FALSE,"GME";#N/A,#N/A,FALSE,"masez"}</definedName>
    <definedName name="SENGOAEÑHAER" hidden="1">{#N/A,#N/A,FALSE,"masez (10)";#N/A,#N/A,FALSE,"masez (7)";#N/A,#N/A,FALSE,"masez (6)";#N/A,#N/A,FALSE,"masez (5)";#N/A,#N/A,FALSE,"masez (4)";#N/A,#N/A,FALSE,"masez (3)";#N/A,#N/A,FALSE,"masez (2)";#N/A,#N/A,FALSE,"GME";#N/A,#N/A,FALSE,"masez"}</definedName>
    <definedName name="SENINTERR">#REF!</definedName>
    <definedName name="sens">'[161]100'!$M$5</definedName>
    <definedName name="sens2" localSheetId="3">#REF!</definedName>
    <definedName name="sens2">#REF!</definedName>
    <definedName name="sens200" localSheetId="3">#REF!</definedName>
    <definedName name="sens200">#REF!</definedName>
    <definedName name="SENTRANS" localSheetId="3">#REF!</definedName>
    <definedName name="SENTRANS">#REF!</definedName>
    <definedName name="SERFF" localSheetId="3" hidden="1">{#N/A,#N/A,FALSE,"TEC-01";#N/A,#N/A,FALSE,"TEC - 02";#N/A,#N/A,FALSE,"TEC - 03";#N/A,#N/A,FALSE,"TEC - 04";#N/A,#N/A,FALSE,"TEC-07";#N/A,#N/A,FALSE,"TEC-08";#N/A,#N/A,FALSE,"TEC - 09A";#N/A,#N/A,FALSE,"TEC - 09B";#N/A,#N/A,FALSE,"TEC - 09C";#N/A,#N/A,FALSE,"TEC - 10";#N/A,#N/A,FALSE,"TEC-11"}</definedName>
    <definedName name="SERFF" hidden="1">{#N/A,#N/A,FALSE,"TEC-01";#N/A,#N/A,FALSE,"TEC - 02";#N/A,#N/A,FALSE,"TEC - 03";#N/A,#N/A,FALSE,"TEC - 04";#N/A,#N/A,FALSE,"TEC-07";#N/A,#N/A,FALSE,"TEC-08";#N/A,#N/A,FALSE,"TEC - 09A";#N/A,#N/A,FALSE,"TEC - 09B";#N/A,#N/A,FALSE,"TEC - 09C";#N/A,#N/A,FALSE,"TEC - 10";#N/A,#N/A,FALSE,"TEC-11"}</definedName>
    <definedName name="Serie0_1">"#REF!"</definedName>
    <definedName name="Serie0_3">"#REF!"</definedName>
    <definedName name="Serie1_1">"#REF!"</definedName>
    <definedName name="Serie1_3">"#REF!"</definedName>
    <definedName name="Serie2_1">"#REF!"</definedName>
    <definedName name="Serie2_3">"#REF!"</definedName>
    <definedName name="Serie3_1">"#REF!"</definedName>
    <definedName name="Serie3_3">"#REF!"</definedName>
    <definedName name="Serie4_1">"#REF!"</definedName>
    <definedName name="Serie4_3">"#REF!"</definedName>
    <definedName name="Serie5_1">"#REF!"</definedName>
    <definedName name="Serie5_3">"#REF!"</definedName>
    <definedName name="Serie6_1">"#REF!"</definedName>
    <definedName name="Serie6_3">"#REF!"</definedName>
    <definedName name="Serie7_1">"#REF!"</definedName>
    <definedName name="Serie7_3">"#REF!"</definedName>
    <definedName name="Serie8_1">"#REF!"</definedName>
    <definedName name="Serie8_3">"#REF!"</definedName>
    <definedName name="SERTGFRSTG" localSheetId="3" hidden="1">{"MO(BASE)",#N/A,FALSE,"MO(BASE)";"MO(BASE)1",#N/A,FALSE,"MO(BASE)";"MO(BASE)2",#N/A,FALSE,"MO(BASE)"}</definedName>
    <definedName name="SERTGFRSTG" hidden="1">{"MO(BASE)",#N/A,FALSE,"MO(BASE)";"MO(BASE)1",#N/A,FALSE,"MO(BASE)";"MO(BASE)2",#N/A,FALSE,"MO(BASE)"}</definedName>
    <definedName name="sertyery" localSheetId="3" hidden="1">{#N/A,#N/A,FALSE,"TEC-01";#N/A,#N/A,FALSE,"TEC - 02";#N/A,#N/A,FALSE,"TEC - 03";#N/A,#N/A,FALSE,"TEC - 04";#N/A,#N/A,FALSE,"TEC-07";#N/A,#N/A,FALSE,"TEC-08";#N/A,#N/A,FALSE,"TEC - 09A";#N/A,#N/A,FALSE,"TEC - 09B";#N/A,#N/A,FALSE,"TEC - 09C";#N/A,#N/A,FALSE,"TEC - 10";#N/A,#N/A,FALSE,"TEC-11"}</definedName>
    <definedName name="sertyery" hidden="1">{#N/A,#N/A,FALSE,"TEC-01";#N/A,#N/A,FALSE,"TEC - 02";#N/A,#N/A,FALSE,"TEC - 03";#N/A,#N/A,FALSE,"TEC - 04";#N/A,#N/A,FALSE,"TEC-07";#N/A,#N/A,FALSE,"TEC-08";#N/A,#N/A,FALSE,"TEC - 09A";#N/A,#N/A,FALSE,"TEC - 09B";#N/A,#N/A,FALSE,"TEC - 09C";#N/A,#N/A,FALSE,"TEC - 10";#N/A,#N/A,FALSE,"TEC-11"}</definedName>
    <definedName name="SERVICE">#REF!</definedName>
    <definedName name="seryeryre" localSheetId="3" hidden="1">{"Sin detalle",#N/A,FALSE,"Flujo (redondeado)";"Detallado",#N/A,FALSE,"Flujo (redondeado)"}</definedName>
    <definedName name="seryeryre" hidden="1">{"Sin detalle",#N/A,FALSE,"Flujo (redondeado)";"Detallado",#N/A,FALSE,"Flujo (redondeado)"}</definedName>
    <definedName name="SETAET" localSheetId="3" hidden="1">{"CI+GG(BASE)",#N/A,FALSE,"CI+GG(BASE)";"GG",#N/A,FALSE,"CI+GG(BASE)";"CI",#N/A,FALSE,"CI+GG(BASE)"}</definedName>
    <definedName name="SETAET" hidden="1">{"CI+GG(BASE)",#N/A,FALSE,"CI+GG(BASE)";"GG",#N/A,FALSE,"CI+GG(BASE)";"CI",#N/A,FALSE,"CI+GG(BASE)"}</definedName>
    <definedName name="SETWSF"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TWS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UNIT4_16">#REF!</definedName>
    <definedName name="SFGAST5" localSheetId="3" hidden="1">{#N/A,#N/A,FALSE,"IC_Global";#N/A,#N/A,FALSE,"IC_Global (98-f)";#N/A,#N/A,FALSE,"Inc";#N/A,#N/A,FALSE,"CAMBIOS (2)";#N/A,#N/A,FALSE,"EXPL Inc.";#N/A,#N/A,FALSE,"HITOS98";#N/A,#N/A,FALSE,"CURVA ""S"" GLOBAL ";#N/A,#N/A,FALSE,"CURVA ""S"" 1998 "}</definedName>
    <definedName name="SFGAST5" hidden="1">{#N/A,#N/A,FALSE,"IC_Global";#N/A,#N/A,FALSE,"IC_Global (98-f)";#N/A,#N/A,FALSE,"Inc";#N/A,#N/A,FALSE,"CAMBIOS (2)";#N/A,#N/A,FALSE,"EXPL Inc.";#N/A,#N/A,FALSE,"HITOS98";#N/A,#N/A,FALSE,"CURVA ""S"" GLOBAL ";#N/A,#N/A,FALSE,"CURVA ""S"" 1998 "}</definedName>
    <definedName name="SFGAST5_1" localSheetId="3" hidden="1">{#N/A,#N/A,FALSE,"IC_Global";#N/A,#N/A,FALSE,"IC_Global (98-f)";#N/A,#N/A,FALSE,"Inc";#N/A,#N/A,FALSE,"CAMBIOS (2)";#N/A,#N/A,FALSE,"EXPL Inc.";#N/A,#N/A,FALSE,"HITOS98";#N/A,#N/A,FALSE,"CURVA ""S"" GLOBAL ";#N/A,#N/A,FALSE,"CURVA ""S"" 1998 "}</definedName>
    <definedName name="SFGAST5_1" hidden="1">{#N/A,#N/A,FALSE,"IC_Global";#N/A,#N/A,FALSE,"IC_Global (98-f)";#N/A,#N/A,FALSE,"Inc";#N/A,#N/A,FALSE,"CAMBIOS (2)";#N/A,#N/A,FALSE,"EXPL Inc.";#N/A,#N/A,FALSE,"HITOS98";#N/A,#N/A,FALSE,"CURVA ""S"" GLOBAL ";#N/A,#N/A,FALSE,"CURVA ""S"" 1998 "}</definedName>
    <definedName name="SFINTOTAL" localSheetId="3" hidden="1">{"DETALLE_1996",#N/A,FALSE,"flujo";"DETALLE_1997",#N/A,FALSE,"flujo";"GASTOS_INCURRIDOS_1996",#N/A,FALSE,"flujo";"GASTOS_PROGRAMADOS_PARA_1997",#N/A,FALSE,"flujo";#N/A,#N/A,FALSE,"comparat";#N/A,#N/A,FALSE,"costos";#N/A,#N/A,FALSE,"proyctrol"}</definedName>
    <definedName name="SFINTOTAL" hidden="1">{"DETALLE_1996",#N/A,FALSE,"flujo";"DETALLE_1997",#N/A,FALSE,"flujo";"GASTOS_INCURRIDOS_1996",#N/A,FALSE,"flujo";"GASTOS_PROGRAMADOS_PARA_1997",#N/A,FALSE,"flujo";#N/A,#N/A,FALSE,"comparat";#N/A,#N/A,FALSE,"costos";#N/A,#N/A,FALSE,"proyctrol"}</definedName>
    <definedName name="sfjgj"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fj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fjsj" localSheetId="3" hidden="1">{#N/A,#N/A,FALSE,"ResDev"}</definedName>
    <definedName name="sfjsj" hidden="1">{#N/A,#N/A,FALSE,"ResDev"}</definedName>
    <definedName name="sfr" localSheetId="3" hidden="1">{#N/A,#N/A,FALSE,"Costos_Elem_Hid";#N/A,#N/A,FALSE,"Costos_Elem_Hid";#N/A,#N/A,FALSE,"Costos_Elem_Hid"}</definedName>
    <definedName name="sfr" hidden="1">{#N/A,#N/A,FALSE,"Costos_Elem_Hid";#N/A,#N/A,FALSE,"Costos_Elem_Hid";#N/A,#N/A,FALSE,"Costos_Elem_Hid"}</definedName>
    <definedName name="SFSTRT" localSheetId="3" hidden="1">{#N/A,#N/A,FALSE,"masez (10)";#N/A,#N/A,FALSE,"masez (7)";#N/A,#N/A,FALSE,"masez (6)";#N/A,#N/A,FALSE,"masez (5)";#N/A,#N/A,FALSE,"masez (4)";#N/A,#N/A,FALSE,"masez (3)";#N/A,#N/A,FALSE,"masez (2)";#N/A,#N/A,FALSE,"GME";#N/A,#N/A,FALSE,"masez"}</definedName>
    <definedName name="SFSTRT" hidden="1">{#N/A,#N/A,FALSE,"masez (10)";#N/A,#N/A,FALSE,"masez (7)";#N/A,#N/A,FALSE,"masez (6)";#N/A,#N/A,FALSE,"masez (5)";#N/A,#N/A,FALSE,"masez (4)";#N/A,#N/A,FALSE,"masez (3)";#N/A,#N/A,FALSE,"masez (2)";#N/A,#N/A,FALSE,"GME";#N/A,#N/A,FALSE,"masez"}</definedName>
    <definedName name="SFSTRT_1" localSheetId="3" hidden="1">{#N/A,#N/A,FALSE,"masez (10)";#N/A,#N/A,FALSE,"masez (7)";#N/A,#N/A,FALSE,"masez (6)";#N/A,#N/A,FALSE,"masez (5)";#N/A,#N/A,FALSE,"masez (4)";#N/A,#N/A,FALSE,"masez (3)";#N/A,#N/A,FALSE,"masez (2)";#N/A,#N/A,FALSE,"GME";#N/A,#N/A,FALSE,"masez"}</definedName>
    <definedName name="SFSTRT_1" hidden="1">{#N/A,#N/A,FALSE,"masez (10)";#N/A,#N/A,FALSE,"masez (7)";#N/A,#N/A,FALSE,"masez (6)";#N/A,#N/A,FALSE,"masez (5)";#N/A,#N/A,FALSE,"masez (4)";#N/A,#N/A,FALSE,"masez (3)";#N/A,#N/A,FALSE,"masez (2)";#N/A,#N/A,FALSE,"GME";#N/A,#N/A,FALSE,"masez"}</definedName>
    <definedName name="SGESDFGDF" localSheetId="3" hidden="1">{"CI+GG(BASE)",#N/A,FALSE,"CI+GG(BASE)";"GG",#N/A,FALSE,"CI+GG(BASE)";"CI",#N/A,FALSE,"CI+GG(BASE)"}</definedName>
    <definedName name="SGESDFGDF" hidden="1">{"CI+GG(BASE)",#N/A,FALSE,"CI+GG(BASE)";"GG",#N/A,FALSE,"CI+GG(BASE)";"CI",#N/A,FALSE,"CI+GG(BASE)"}</definedName>
    <definedName name="sghdfg" localSheetId="3" hidden="1">{"Sin detalle",#N/A,FALSE,"Flujo (redondeado)";"Detallado",#N/A,FALSE,"Flujo (redondeado)"}</definedName>
    <definedName name="sghdfg" hidden="1">{"Sin detalle",#N/A,FALSE,"Flujo (redondeado)";"Detallado",#N/A,FALSE,"Flujo (redondeado)"}</definedName>
    <definedName name="SGTSRGT" localSheetId="3" hidden="1">{#N/A,#N/A,FALSE,"masez (10)";#N/A,#N/A,FALSE,"masez (7)";#N/A,#N/A,FALSE,"masez (6)";#N/A,#N/A,FALSE,"masez (5)";#N/A,#N/A,FALSE,"masez (4)";#N/A,#N/A,FALSE,"masez (3)";#N/A,#N/A,FALSE,"masez (2)";#N/A,#N/A,FALSE,"GME";#N/A,#N/A,FALSE,"masez"}</definedName>
    <definedName name="SGTSRGT" hidden="1">{#N/A,#N/A,FALSE,"masez (10)";#N/A,#N/A,FALSE,"masez (7)";#N/A,#N/A,FALSE,"masez (6)";#N/A,#N/A,FALSE,"masez (5)";#N/A,#N/A,FALSE,"masez (4)";#N/A,#N/A,FALSE,"masez (3)";#N/A,#N/A,FALSE,"masez (2)";#N/A,#N/A,FALSE,"GME";#N/A,#N/A,FALSE,"masez"}</definedName>
    <definedName name="sh">OFFSET([113]!File_Name,0,3,1,1)</definedName>
    <definedName name="Sheet_Size">OFFSET([113]!File_Name,0,3,1,1)</definedName>
    <definedName name="shiftPeriodConversion">0.36</definedName>
    <definedName name="ShowLee">'[26]Plant Unit Consumption'!#REF!</definedName>
    <definedName name="SI" localSheetId="3">#REF!</definedName>
    <definedName name="SI">#REF!</definedName>
    <definedName name="sí">1</definedName>
    <definedName name="SIG" localSheetId="3">#REF!</definedName>
    <definedName name="SIG">#REF!</definedName>
    <definedName name="SIGC" localSheetId="3">#REF!</definedName>
    <definedName name="SIGC">#REF!</definedName>
    <definedName name="simul" localSheetId="3">#REF!</definedName>
    <definedName name="simul">#REF!</definedName>
    <definedName name="singaby" localSheetId="3">MP!productionStartFlag*4315</definedName>
    <definedName name="singaby">[0]!productionStartFlag*4315</definedName>
    <definedName name="SINPPTO" localSheetId="3">#REF!</definedName>
    <definedName name="SINPPTO">#REF!</definedName>
    <definedName name="SIS" localSheetId="3">MP!$E$232</definedName>
    <definedName name="si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ISACCCO">#REF!</definedName>
    <definedName name="sjfsjhfj"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sjfsjhf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sjsj" localSheetId="3" hidden="1">{#N/A,#N/A,FALSE,"ResDev"}</definedName>
    <definedName name="sjsj" hidden="1">{#N/A,#N/A,FALSE,"ResDev"}</definedName>
    <definedName name="soilrisk">'[162]0000000'!$A$32:$H$93</definedName>
    <definedName name="solo_total" localSheetId="3">#REF!</definedName>
    <definedName name="solo_total">#REF!</definedName>
    <definedName name="solver_adj" localSheetId="3" hidden="1">#REF!</definedName>
    <definedName name="solver_adj" hidden="1">#REF!</definedName>
    <definedName name="solver_cvg" hidden="1">0.001</definedName>
    <definedName name="solver_drv" hidden="1">2</definedName>
    <definedName name="solver_est" hidden="1">2</definedName>
    <definedName name="solver_itr" hidden="1">100</definedName>
    <definedName name="solver_lin" hidden="1">0</definedName>
    <definedName name="solver_neg" hidden="1">2</definedName>
    <definedName name="solver_num" hidden="1">0</definedName>
    <definedName name="solver_nwt" hidden="1">1</definedName>
    <definedName name="solver_opt" localSheetId="3" hidden="1">[11]Personnel!#REF!</definedName>
    <definedName name="solver_opt" hidden="1">[11]Personnel!#REF!</definedName>
    <definedName name="solver_pre" hidden="1">0.000001</definedName>
    <definedName name="solver_sc¸" hidden="1">0</definedName>
    <definedName name="solver_scl" hidden="1">0</definedName>
    <definedName name="solver_sho" hidden="1">0</definedName>
    <definedName name="solver_shÞ" hidden="1">0</definedName>
    <definedName name="solver_tim" hidden="1">100</definedName>
    <definedName name="solver_tmp" hidden="1">#NULL!</definedName>
    <definedName name="solver_tol" hidden="1">0.05</definedName>
    <definedName name="solver_toV" hidden="1">0.05</definedName>
    <definedName name="solver_typ" hidden="1">2</definedName>
    <definedName name="solver_val" hidden="1">0</definedName>
    <definedName name="SORT2" hidden="1">[163]Bajadas!$A$13:$E$33</definedName>
    <definedName name="SP" localSheetId="3" hidden="1">{#N/A,#N/A,FALSE,"subcontract"}</definedName>
    <definedName name="SP" hidden="1">{#N/A,#N/A,FALSE,"subcontract"}</definedName>
    <definedName name="SPPTO">#REF!</definedName>
    <definedName name="sqdw" localSheetId="3" hidden="1">{#N/A,#N/A,FALSE,"masez (10)";#N/A,#N/A,FALSE,"masez (7)";#N/A,#N/A,FALSE,"masez (6)";#N/A,#N/A,FALSE,"masez (5)";#N/A,#N/A,FALSE,"masez (4)";#N/A,#N/A,FALSE,"masez (3)";#N/A,#N/A,FALSE,"masez (2)";#N/A,#N/A,FALSE,"GME";#N/A,#N/A,FALSE,"masez"}</definedName>
    <definedName name="sqdw" hidden="1">{#N/A,#N/A,FALSE,"masez (10)";#N/A,#N/A,FALSE,"masez (7)";#N/A,#N/A,FALSE,"masez (6)";#N/A,#N/A,FALSE,"masez (5)";#N/A,#N/A,FALSE,"masez (4)";#N/A,#N/A,FALSE,"masez (3)";#N/A,#N/A,FALSE,"masez (2)";#N/A,#N/A,FALSE,"GME";#N/A,#N/A,FALSE,"masez"}</definedName>
    <definedName name="SRGTDV"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RGTDV"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s" localSheetId="3" hidden="1">{#N/A,#N/A,FALSE,"masez (10)";#N/A,#N/A,FALSE,"masez (7)";#N/A,#N/A,FALSE,"masez (6)";#N/A,#N/A,FALSE,"masez (5)";#N/A,#N/A,FALSE,"masez (4)";#N/A,#N/A,FALSE,"masez (3)";#N/A,#N/A,FALSE,"masez (2)";#N/A,#N/A,FALSE,"GME";#N/A,#N/A,FALSE,"masez"}</definedName>
    <definedName name="ss" hidden="1">{#N/A,#N/A,FALSE,"masez (10)";#N/A,#N/A,FALSE,"masez (7)";#N/A,#N/A,FALSE,"masez (6)";#N/A,#N/A,FALSE,"masez (5)";#N/A,#N/A,FALSE,"masez (4)";#N/A,#N/A,FALSE,"masez (3)";#N/A,#N/A,FALSE,"masez (2)";#N/A,#N/A,FALSE,"GME";#N/A,#N/A,FALSE,"masez"}</definedName>
    <definedName name="ss_1" localSheetId="3" hidden="1">{#N/A,#N/A,FALSE,"masez (10)";#N/A,#N/A,FALSE,"masez (7)";#N/A,#N/A,FALSE,"masez (6)";#N/A,#N/A,FALSE,"masez (5)";#N/A,#N/A,FALSE,"masez (4)";#N/A,#N/A,FALSE,"masez (3)";#N/A,#N/A,FALSE,"masez (2)";#N/A,#N/A,FALSE,"GME";#N/A,#N/A,FALSE,"masez"}</definedName>
    <definedName name="ss_1" hidden="1">{#N/A,#N/A,FALSE,"masez (10)";#N/A,#N/A,FALSE,"masez (7)";#N/A,#N/A,FALSE,"masez (6)";#N/A,#N/A,FALSE,"masez (5)";#N/A,#N/A,FALSE,"masez (4)";#N/A,#N/A,FALSE,"masez (3)";#N/A,#N/A,FALSE,"masez (2)";#N/A,#N/A,FALSE,"GME";#N/A,#N/A,FALSE,"masez"}</definedName>
    <definedName name="ssdddd" localSheetId="3" hidden="1">{#N/A,#N/A,FALSE,"Total_OC015";#N/A,#N/A,FALSE,"ADMIN";#N/A,#N/A,FALSE,"PROCES";#N/A,#N/A,FALSE,"mecan";#N/A,#N/A,FALSE,"civil";#N/A,#N/A,FALSE,"CAÑER";#N/A,#N/A,FALSE,"ELEC";#N/A,#N/A,FALSE,"INSTR"}</definedName>
    <definedName name="ssdddd" hidden="1">{#N/A,#N/A,FALSE,"Total_OC015";#N/A,#N/A,FALSE,"ADMIN";#N/A,#N/A,FALSE,"PROCES";#N/A,#N/A,FALSE,"mecan";#N/A,#N/A,FALSE,"civil";#N/A,#N/A,FALSE,"CAÑER";#N/A,#N/A,FALSE,"ELEC";#N/A,#N/A,FALSE,"INSTR"}</definedName>
    <definedName name="ssdsdsd" localSheetId="3" hidden="1">{"Sin detalle",#N/A,FALSE,"Flujo (redondeado)";"Detallado",#N/A,FALSE,"Flujo (redondeado)"}</definedName>
    <definedName name="ssdsdsd" hidden="1">{"Sin detalle",#N/A,FALSE,"Flujo (redondeado)";"Detallado",#N/A,FALSE,"Flujo (redondeado)"}</definedName>
    <definedName name="sseryer" localSheetId="3" hidden="1">{"Sin detalle",#N/A,FALSE,"Flujo (redondeado)"}</definedName>
    <definedName name="sseryer" hidden="1">{"Sin detalle",#N/A,FALSE,"Flujo (redondeado)"}</definedName>
    <definedName name="sss" localSheetId="3" hidden="1">{#N/A,#N/A,FALSE,"masez (10)";#N/A,#N/A,FALSE,"masez (7)";#N/A,#N/A,FALSE,"masez (6)";#N/A,#N/A,FALSE,"masez (5)";#N/A,#N/A,FALSE,"masez (4)";#N/A,#N/A,FALSE,"masez (3)";#N/A,#N/A,FALSE,"masez (2)";#N/A,#N/A,FALSE,"GME";#N/A,#N/A,FALSE,"masez"}</definedName>
    <definedName name="sss" hidden="1">{#N/A,#N/A,FALSE,"masez (10)";#N/A,#N/A,FALSE,"masez (7)";#N/A,#N/A,FALSE,"masez (6)";#N/A,#N/A,FALSE,"masez (5)";#N/A,#N/A,FALSE,"masez (4)";#N/A,#N/A,FALSE,"masez (3)";#N/A,#N/A,FALSE,"masez (2)";#N/A,#N/A,FALSE,"GME";#N/A,#N/A,FALSE,"masez"}</definedName>
    <definedName name="SSS_1" localSheetId="3" hidden="1">{#N/A,#N/A,FALSE,"Graficos"}</definedName>
    <definedName name="SSS_1" hidden="1">{#N/A,#N/A,FALSE,"Graficos"}</definedName>
    <definedName name="ssss" localSheetId="3" hidden="1">{#N/A,#N/A,FALSE,"IC_Global";#N/A,#N/A,FALSE,"IC_Global (98-f)";#N/A,#N/A,FALSE,"Inc";#N/A,#N/A,FALSE,"CAMBIOS (2)";#N/A,#N/A,FALSE,"EXPL Inc.";#N/A,#N/A,FALSE,"HITOS98";#N/A,#N/A,FALSE,"CURVA ""S"" GLOBAL ";#N/A,#N/A,FALSE,"CURVA ""S"" 1998 "}</definedName>
    <definedName name="ssss" hidden="1">{#N/A,#N/A,FALSE,"IC_Global";#N/A,#N/A,FALSE,"IC_Global (98-f)";#N/A,#N/A,FALSE,"Inc";#N/A,#N/A,FALSE,"CAMBIOS (2)";#N/A,#N/A,FALSE,"EXPL Inc.";#N/A,#N/A,FALSE,"HITOS98";#N/A,#N/A,FALSE,"CURVA ""S"" GLOBAL ";#N/A,#N/A,FALSE,"CURVA ""S"" 1998 "}</definedName>
    <definedName name="sssss" localSheetId="3" hidden="1">{#N/A,#N/A,FALSE,"masez (10)";#N/A,#N/A,FALSE,"masez (7)";#N/A,#N/A,FALSE,"masez (6)";#N/A,#N/A,FALSE,"masez (5)";#N/A,#N/A,FALSE,"masez (4)";#N/A,#N/A,FALSE,"masez (3)";#N/A,#N/A,FALSE,"masez (2)";#N/A,#N/A,FALSE,"GME";#N/A,#N/A,FALSE,"masez"}</definedName>
    <definedName name="sssss" hidden="1">{#N/A,#N/A,FALSE,"masez (10)";#N/A,#N/A,FALSE,"masez (7)";#N/A,#N/A,FALSE,"masez (6)";#N/A,#N/A,FALSE,"masez (5)";#N/A,#N/A,FALSE,"masez (4)";#N/A,#N/A,FALSE,"masez (3)";#N/A,#N/A,FALSE,"masez (2)";#N/A,#N/A,FALSE,"GME";#N/A,#N/A,FALSE,"masez"}</definedName>
    <definedName name="ssssss" localSheetId="3" hidden="1">{#N/A,#N/A,FALSE,"masez (10)";#N/A,#N/A,FALSE,"masez (7)";#N/A,#N/A,FALSE,"masez (6)";#N/A,#N/A,FALSE,"masez (5)";#N/A,#N/A,FALSE,"masez (4)";#N/A,#N/A,FALSE,"masez (3)";#N/A,#N/A,FALSE,"masez (2)";#N/A,#N/A,FALSE,"GME";#N/A,#N/A,FALSE,"masez"}</definedName>
    <definedName name="ssssss" hidden="1">{#N/A,#N/A,FALSE,"masez (10)";#N/A,#N/A,FALSE,"masez (7)";#N/A,#N/A,FALSE,"masez (6)";#N/A,#N/A,FALSE,"masez (5)";#N/A,#N/A,FALSE,"masez (4)";#N/A,#N/A,FALSE,"masez (3)";#N/A,#N/A,FALSE,"masez (2)";#N/A,#N/A,FALSE,"GME";#N/A,#N/A,FALSE,"masez"}</definedName>
    <definedName name="ste"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TOCK">#REF!</definedName>
    <definedName name="STR_SIZE" localSheetId="3">#REF!</definedName>
    <definedName name="STR_SIZE">#REF!</definedName>
    <definedName name="SUBTERRANEA">[147]SUBTE!$A$1:$AB$46</definedName>
    <definedName name="SUELDO_MANT">[75]PARAMETROS_CORREAS!$C$3</definedName>
    <definedName name="SUELDO_OP">[75]PARAMETROS_CORREAS!$C$2</definedName>
    <definedName name="sueldos" localSheetId="3" hidden="1">{"DECIMAL",#N/A,FALSE,"02"}</definedName>
    <definedName name="sueldos" hidden="1">{"DECIMAL",#N/A,FALSE,"02"}</definedName>
    <definedName name="SUM">[14]FACSUM!#REF!</definedName>
    <definedName name="sumaelect" localSheetId="3">#REF!</definedName>
    <definedName name="sumaelect">#REF!</definedName>
    <definedName name="sumainstrum" localSheetId="3">#REF!</definedName>
    <definedName name="sumainstrum">#REF!</definedName>
    <definedName name="SUMI" localSheetId="3">#REF!</definedName>
    <definedName name="SUMI">#REF!</definedName>
    <definedName name="SUMI_R">[41]UGAS_INF!$A$274:$R$336</definedName>
    <definedName name="sumisn" localSheetId="3" hidden="1">{"DETALLE_1996",#N/A,FALSE,"flujo";"DETALLE_1997",#N/A,FALSE,"flujo";"GASTOS_INCURRIDOS_1996",#N/A,FALSE,"flujo";"GASTOS_PROGRAMADOS_PARA_1997",#N/A,FALSE,"flujo";#N/A,#N/A,FALSE,"comparat";#N/A,#N/A,FALSE,"costos";#N/A,#N/A,FALSE,"proyctrol"}</definedName>
    <definedName name="sumisn" hidden="1">{"DETALLE_1996",#N/A,FALSE,"flujo";"DETALLE_1997",#N/A,FALSE,"flujo";"GASTOS_INCURRIDOS_1996",#N/A,FALSE,"flujo";"GASTOS_PROGRAMADOS_PARA_1997",#N/A,FALSE,"flujo";#N/A,#N/A,FALSE,"comparat";#N/A,#N/A,FALSE,"costos";#N/A,#N/A,FALSE,"proyctrol"}</definedName>
    <definedName name="Summary">[164]Summary!$B$17:$X$49</definedName>
    <definedName name="sunkCostSensitivity" localSheetId="3">IF([0]!Include_Preconstruction_Sunk_Costs="Yes",1,0)</definedName>
    <definedName name="sunkCostSensitivity">IF([0]!Include_Preconstruction_Sunk_Costs="Yes",1,0)</definedName>
    <definedName name="Superficie_Cubierta">[165]Constantes!$C$57</definedName>
    <definedName name="SWIT13_8" localSheetId="3">#REF!</definedName>
    <definedName name="SWIT13_8">#REF!</definedName>
    <definedName name="SWIT33" localSheetId="3">#REF!</definedName>
    <definedName name="SWIT33">#REF!</definedName>
    <definedName name="SWIT4_16" localSheetId="3">#REF!</definedName>
    <definedName name="SWIT4_16">#REF!</definedName>
    <definedName name="Swvu.GAITHERSBURG._.OFFICE." localSheetId="3" hidden="1">[11]Personnel!#REF!</definedName>
    <definedName name="Swvu.GAITHERSBURG._.OFFICE." hidden="1">[11]Personnel!#REF!</definedName>
    <definedName name="Swvu.garo_graph." localSheetId="3" hidden="1">[11]Personnel!#REF!</definedName>
    <definedName name="Swvu.garo_graph." hidden="1">[11]Personnel!#REF!</definedName>
    <definedName name="Swvu.garo_personnel." localSheetId="3" hidden="1">[11]Personnel!#REF!</definedName>
    <definedName name="Swvu.garo_personnel." hidden="1">[11]Personnel!#REF!</definedName>
    <definedName name="Swvu.headcount._.change." localSheetId="3" hidden="1">[11]Personnel!#REF!</definedName>
    <definedName name="Swvu.headcount._.change." hidden="1">[11]Personnel!#REF!</definedName>
    <definedName name="Swvu.personnel._.by._.location." hidden="1">[11]Personnel!#REF!</definedName>
    <definedName name="sxd" localSheetId="3" hidden="1">{#N/A,#N/A,FALSE,"Costos_Elem_Hid";#N/A,#N/A,FALSE,"Costos_Elem_Hid";#N/A,#N/A,FALSE,"Costos_Elem_Hid"}</definedName>
    <definedName name="sxd" hidden="1">{#N/A,#N/A,FALSE,"Costos_Elem_Hid";#N/A,#N/A,FALSE,"Costos_Elem_Hid";#N/A,#N/A,FALSE,"Costos_Elem_Hid"}</definedName>
    <definedName name="syseryr" localSheetId="3" hidden="1">{"Sin detalle",#N/A,FALSE,"Flujo (redondeado)";"Detallado",#N/A,FALSE,"Flujo (redondeado)"}</definedName>
    <definedName name="syseryr" hidden="1">{"Sin detalle",#N/A,FALSE,"Flujo (redondeado)";"Detallado",#N/A,FALSE,"Flujo (redondeado)"}</definedName>
    <definedName name="SZDSAD" localSheetId="3" hidden="1">{"MO(BASE)",#N/A,FALSE,"MO(BASE)";"MO(BASE)1",#N/A,FALSE,"MO(BASE)";"MO(BASE)2",#N/A,FALSE,"MO(BASE)"}</definedName>
    <definedName name="SZDSAD" hidden="1">{"MO(BASE)",#N/A,FALSE,"MO(BASE)";"MO(BASE)1",#N/A,FALSE,"MO(BASE)";"MO(BASE)2",#N/A,FALSE,"MO(BASE)"}</definedName>
    <definedName name="SZRRE" localSheetId="3" hidden="1">{"CI+GG(BASE)",#N/A,FALSE,"CI+GG(BASE)";"GG",#N/A,FALSE,"CI+GG(BASE)";"CI",#N/A,FALSE,"CI+GG(BASE)"}</definedName>
    <definedName name="SZRRE" hidden="1">{"CI+GG(BASE)",#N/A,FALSE,"CI+GG(BASE)";"GG",#N/A,FALSE,"CI+GG(BASE)";"CI",#N/A,FALSE,"CI+GG(BASE)"}</definedName>
    <definedName name="T" localSheetId="3" hidden="1">{"DETALLE_1996",#N/A,FALSE,"flujo";"DETALLE_1997",#N/A,FALSE,"flujo";"GASTOS_INCURRIDOS_1996",#N/A,FALSE,"flujo";"GASTOS_PROGRAMADOS_PARA_1997",#N/A,FALSE,"flujo";#N/A,#N/A,FALSE,"comparat";#N/A,#N/A,FALSE,"costos";#N/A,#N/A,FALSE,"proyctrol"}</definedName>
    <definedName name="T" hidden="1">{"DETALLE_1996",#N/A,FALSE,"flujo";"DETALLE_1997",#N/A,FALSE,"flujo";"GASTOS_INCURRIDOS_1996",#N/A,FALSE,"flujo";"GASTOS_PROGRAMADOS_PARA_1997",#N/A,FALSE,"flujo";#N/A,#N/A,FALSE,"comparat";#N/A,#N/A,FALSE,"costos";#N/A,#N/A,FALSE,"proyctrol"}</definedName>
    <definedName name="T_FN">[166]T00!$D$67</definedName>
    <definedName name="T_HDPE_1000">'[40]Valores Unitarios'!#REF!</definedName>
    <definedName name="T_Sch.std_40">'[40]Valores Unitarios'!#REF!</definedName>
    <definedName name="T_TC">[166]T00!$D$66</definedName>
    <definedName name="TA.ESE.06">'[39]TA.ESE.06'!$D$7:$J$10</definedName>
    <definedName name="Tabla_deduc">'[47]IGA 2000'!$B$16:$D$22</definedName>
    <definedName name="Tabla_dos" localSheetId="3" hidden="1">{#N/A,#N/A,FALSE,"Total_OC015";#N/A,#N/A,FALSE,"ADMIN";#N/A,#N/A,FALSE,"PROCES";#N/A,#N/A,FALSE,"mecan";#N/A,#N/A,FALSE,"civil";#N/A,#N/A,FALSE,"CAÑER";#N/A,#N/A,FALSE,"ELEC";#N/A,#N/A,FALSE,"INSTR"}</definedName>
    <definedName name="Tabla_dos" hidden="1">{#N/A,#N/A,FALSE,"Total_OC015";#N/A,#N/A,FALSE,"ADMIN";#N/A,#N/A,FALSE,"PROCES";#N/A,#N/A,FALSE,"mecan";#N/A,#N/A,FALSE,"civil";#N/A,#N/A,FALSE,"CAÑER";#N/A,#N/A,FALSE,"ELEC";#N/A,#N/A,FALSE,"INSTR"}</definedName>
    <definedName name="TABLA14a" localSheetId="3">#REF!</definedName>
    <definedName name="TABLA14a">#REF!</definedName>
    <definedName name="TABLA14b" localSheetId="3">#REF!</definedName>
    <definedName name="TABLA14b">#REF!</definedName>
    <definedName name="TABLAC" localSheetId="3">#REF!</definedName>
    <definedName name="TABLAC">#REF!</definedName>
    <definedName name="TABLACAR">[141]Hoja1!$C$5:$T$100</definedName>
    <definedName name="TABLAE" localSheetId="3">#REF!</definedName>
    <definedName name="TABLAE">#REF!</definedName>
    <definedName name="TABLAM" localSheetId="3">#REF!</definedName>
    <definedName name="TABLAM">#REF!</definedName>
    <definedName name="table1" localSheetId="3">#REF!</definedName>
    <definedName name="table1">#REF!</definedName>
    <definedName name="Table1_In2" localSheetId="3" hidden="1">#REF!</definedName>
    <definedName name="Table1_In2" hidden="1">#REF!</definedName>
    <definedName name="TABTRANSF" localSheetId="3">#REF!</definedName>
    <definedName name="TABTRANSF">#REF!</definedName>
    <definedName name="TAIL1" localSheetId="3">#REF!</definedName>
    <definedName name="TAIL1">#REF!</definedName>
    <definedName name="TAIL10" localSheetId="3">#REF!</definedName>
    <definedName name="TAIL10">#REF!</definedName>
    <definedName name="TAIL2" localSheetId="3">#REF!</definedName>
    <definedName name="TAIL2">#REF!</definedName>
    <definedName name="TAIL3" localSheetId="3">#REF!</definedName>
    <definedName name="TAIL3">#REF!</definedName>
    <definedName name="TAIL4" localSheetId="3">#REF!</definedName>
    <definedName name="TAIL4">#REF!</definedName>
    <definedName name="TAIL5" localSheetId="3">#REF!</definedName>
    <definedName name="TAIL5">#REF!</definedName>
    <definedName name="TAIL6" localSheetId="3">#REF!</definedName>
    <definedName name="TAIL6">#REF!</definedName>
    <definedName name="TAIL7" localSheetId="3">#REF!</definedName>
    <definedName name="TAIL7">#REF!</definedName>
    <definedName name="TAIL8" localSheetId="3">#REF!</definedName>
    <definedName name="TAIL8">#REF!</definedName>
    <definedName name="TAIL9" localSheetId="3">#REF!</definedName>
    <definedName name="TAIL9">#REF!</definedName>
    <definedName name="Tapa" localSheetId="3" hidden="1">{"DETALLE_1996",#N/A,FALSE,"flujo";"DETALLE_1997",#N/A,FALSE,"flujo";"GASTOS_INCURRIDOS_1996",#N/A,FALSE,"flujo";"GASTOS_PROGRAMADOS_PARA_1997",#N/A,FALSE,"flujo";#N/A,#N/A,FALSE,"comparat";#N/A,#N/A,FALSE,"costos";#N/A,#N/A,FALSE,"proyctrol"}</definedName>
    <definedName name="Tapa" hidden="1">{"DETALLE_1996",#N/A,FALSE,"flujo";"DETALLE_1997",#N/A,FALSE,"flujo";"GASTOS_INCURRIDOS_1996",#N/A,FALSE,"flujo";"GASTOS_PROGRAMADOS_PARA_1997",#N/A,FALSE,"flujo";#N/A,#N/A,FALSE,"comparat";#N/A,#N/A,FALSE,"costos";#N/A,#N/A,FALSE,"proyctrol"}</definedName>
    <definedName name="tarmm">[167]Tarifas!$A$11:$G$20</definedName>
    <definedName name="Tasa_de_descuento" localSheetId="3">#REF!</definedName>
    <definedName name="Tasa_de_descuento">#REF!</definedName>
    <definedName name="tasa_interes">'[70]Parámetros nuevos'!$G$46</definedName>
    <definedName name="tasa_seguro">'[70]Parámetros nuevos'!$G$57</definedName>
    <definedName name="tasacambio" localSheetId="3">#REF!</definedName>
    <definedName name="tasacambio">#REF!</definedName>
    <definedName name="taxRate">0.5</definedName>
    <definedName name="tcn">'[168]Básica - Definición de Procesos'!$C$8</definedName>
    <definedName name="TCOCAB" localSheetId="3">#REF!</definedName>
    <definedName name="TCOCAB">#REF!</definedName>
    <definedName name="TCOCABTA" localSheetId="3">#REF!</definedName>
    <definedName name="TCOCABTA">#REF!</definedName>
    <definedName name="TCOCABTB" localSheetId="3">#REF!</definedName>
    <definedName name="TCOCABTB">#REF!</definedName>
    <definedName name="TCOCABTC" localSheetId="3">#REF!</definedName>
    <definedName name="TCOCABTC">#REF!</definedName>
    <definedName name="TComp">'[6]Tabla Comparativa'!$B$2:$I$23</definedName>
    <definedName name="TDAP" localSheetId="3">[60]Datos!$D$27</definedName>
    <definedName name="TDAP">[49]Datos!$C$34</definedName>
    <definedName name="tdb">'[168]Básica - Definición de Procesos'!$C$15</definedName>
    <definedName name="TDCTO">[75]PARAMETROS!$C$7</definedName>
    <definedName name="TDFHG" localSheetId="3" hidden="1">{#N/A,#N/A,FALSE,"TEC-01";#N/A,#N/A,FALSE,"TEC - 02";#N/A,#N/A,FALSE,"TEC - 03";#N/A,#N/A,FALSE,"TEC - 04";#N/A,#N/A,FALSE,"TEC-07";#N/A,#N/A,FALSE,"TEC-08";#N/A,#N/A,FALSE,"TEC - 09A";#N/A,#N/A,FALSE,"TEC - 09B";#N/A,#N/A,FALSE,"TEC - 09C";#N/A,#N/A,FALSE,"TEC - 10";#N/A,#N/A,FALSE,"TEC-11"}</definedName>
    <definedName name="TDFHG" hidden="1">{#N/A,#N/A,FALSE,"TEC-01";#N/A,#N/A,FALSE,"TEC - 02";#N/A,#N/A,FALSE,"TEC - 03";#N/A,#N/A,FALSE,"TEC - 04";#N/A,#N/A,FALSE,"TEC-07";#N/A,#N/A,FALSE,"TEC-08";#N/A,#N/A,FALSE,"TEC - 09A";#N/A,#N/A,FALSE,"TEC - 09B";#N/A,#N/A,FALSE,"TEC - 09C";#N/A,#N/A,FALSE,"TEC - 10";#N/A,#N/A,FALSE,"TEC-11"}</definedName>
    <definedName name="TE">#REF!</definedName>
    <definedName name="TEC"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03_MOD_A"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03_MOD_A"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NO">[65]!TECNO</definedName>
    <definedName name="TEST0" localSheetId="3">#REF!</definedName>
    <definedName name="TEST0">#REF!</definedName>
    <definedName name="TEST1">'[169]EAO-mec'!$A$2:$J$1197</definedName>
    <definedName name="TEST2">'[170]LCO mec'!$A$2460:$J$2581</definedName>
    <definedName name="TESTHKEY" localSheetId="3">#REF!</definedName>
    <definedName name="TESTHKEY">#REF!</definedName>
    <definedName name="testito"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it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KEYS">#REF!</definedName>
    <definedName name="testtest" localSheetId="3" hidden="1">{"Input Data",#N/A,FALSE,"Input &amp; Results";"Results",#N/A,FALSE,"Input &amp; Results"}</definedName>
    <definedName name="testtest" hidden="1">{"Input Data",#N/A,FALSE,"Input &amp; Results";"Results",#N/A,FALSE,"Input &amp; Results"}</definedName>
    <definedName name="TESTVKEY">#REF!</definedName>
    <definedName name="TET" localSheetId="3">#REF!</definedName>
    <definedName name="TET">#REF!</definedName>
    <definedName name="TEX" localSheetId="3">#REF!</definedName>
    <definedName name="TEX">#REF!</definedName>
    <definedName name="TEXX" localSheetId="3">#REF!</definedName>
    <definedName name="TEXX">#REF!</definedName>
    <definedName name="tgdkdtuk" localSheetId="3" hidden="1">{#N/A,#N/A,FALSE,"ResDev"}</definedName>
    <definedName name="tgdkdtuk" hidden="1">{#N/A,#N/A,FALSE,"ResDev"}</definedName>
    <definedName name="TGHFDGH" localSheetId="3" hidden="1">{"CI+GG(BASE)",#N/A,FALSE,"CI+GG(BASE)";"GG",#N/A,FALSE,"CI+GG(BASE)";"CI",#N/A,FALSE,"CI+GG(BASE)"}</definedName>
    <definedName name="TGHFDGH" hidden="1">{"CI+GG(BASE)",#N/A,FALSE,"CI+GG(BASE)";"GG",#N/A,FALSE,"CI+GG(BASE)";"CI",#N/A,FALSE,"CI+GG(BASE)"}</definedName>
    <definedName name="tgp">'[168]Básica - Definición de Procesos'!$C$7</definedName>
    <definedName name="THGSTHG" localSheetId="3" hidden="1">{"CI+GG(BASE)",#N/A,FALSE,"CI+GG(BASE)";"GG",#N/A,FALSE,"CI+GG(BASE)";"CI",#N/A,FALSE,"CI+GG(BASE)"}</definedName>
    <definedName name="THGSTHG" hidden="1">{"CI+GG(BASE)",#N/A,FALSE,"CI+GG(BASE)";"GG",#N/A,FALSE,"CI+GG(BASE)";"CI",#N/A,FALSE,"CI+GG(BASE)"}</definedName>
    <definedName name="thhtethteh"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thhtethteh"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THRERJ" localSheetId="3" hidden="1">{"MO(BASE)",#N/A,FALSE,"MO(BASE)";"MO(BASE)1",#N/A,FALSE,"MO(BASE)";"MO(BASE)2",#N/A,FALSE,"MO(BASE)"}</definedName>
    <definedName name="THRERJ" hidden="1">{"MO(BASE)",#N/A,FALSE,"MO(BASE)";"MO(BASE)1",#N/A,FALSE,"MO(BASE)";"MO(BASE)2",#N/A,FALSE,"MO(BASE)"}</definedName>
    <definedName name="thydf" localSheetId="3" hidden="1">{#N/A,#N/A,FALSE,"masez (10)";#N/A,#N/A,FALSE,"masez (7)";#N/A,#N/A,FALSE,"masez (6)";#N/A,#N/A,FALSE,"masez (5)";#N/A,#N/A,FALSE,"masez (4)";#N/A,#N/A,FALSE,"masez (3)";#N/A,#N/A,FALSE,"masez (2)";#N/A,#N/A,FALSE,"GME";#N/A,#N/A,FALSE,"masez"}</definedName>
    <definedName name="thydf" hidden="1">{#N/A,#N/A,FALSE,"masez (10)";#N/A,#N/A,FALSE,"masez (7)";#N/A,#N/A,FALSE,"masez (6)";#N/A,#N/A,FALSE,"masez (5)";#N/A,#N/A,FALSE,"masez (4)";#N/A,#N/A,FALSE,"masez (3)";#N/A,#N/A,FALSE,"masez (2)";#N/A,#N/A,FALSE,"GME";#N/A,#N/A,FALSE,"masez"}</definedName>
    <definedName name="tia">'[171]Básica - Definición de Procesos'!$C$10</definedName>
    <definedName name="tib">'[171]Básica - Definición de Procesos'!$C$11</definedName>
    <definedName name="tic">'[168]Básica - Definición de Procesos'!$C$12</definedName>
    <definedName name="TICO" localSheetId="3">[60]Datos!$E$16</definedName>
    <definedName name="TICO">[49]Datos!$E$23</definedName>
    <definedName name="tipo" localSheetId="3">#REF!</definedName>
    <definedName name="tipo">#REF!</definedName>
    <definedName name="Tipo_de_Cambio" localSheetId="3">#REF!</definedName>
    <definedName name="Tipo_de_Cambio">#REF!</definedName>
    <definedName name="TIRai" localSheetId="3">#REF!</definedName>
    <definedName name="TIRai">#REF!</definedName>
    <definedName name="TIRdi" localSheetId="3">#REF!</definedName>
    <definedName name="TIRdi">#REF!</definedName>
    <definedName name="TISC" localSheetId="3">[60]Datos!$E$17</definedName>
    <definedName name="TISC">[49]Datos!$E$24</definedName>
    <definedName name="TIT" localSheetId="3">#REF!</definedName>
    <definedName name="TIT">#REF!</definedName>
    <definedName name="TITULO" localSheetId="3">#REF!</definedName>
    <definedName name="TITULO">#REF!</definedName>
    <definedName name="_xlnm.Print_Titles" localSheetId="3">#REF!</definedName>
    <definedName name="_xlnm.Print_Titles">#REF!</definedName>
    <definedName name="Títulos_a_imprimir_IM" localSheetId="3">#REF!</definedName>
    <definedName name="Títulos_a_imprimir_IM">#REF!</definedName>
    <definedName name="tjd">'[168]Básica - Definición de Procesos'!$C$9</definedName>
    <definedName name="tjyutrjy"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jyutrjy"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O">#REF!</definedName>
    <definedName name="TODAS" localSheetId="3">#REF!</definedName>
    <definedName name="TODAS">#REF!</definedName>
    <definedName name="TODOS" localSheetId="3">#REF!</definedName>
    <definedName name="TODOS">#REF!</definedName>
    <definedName name="TOLOSA" localSheetId="3">#REF!</definedName>
    <definedName name="TOLOSA">#REF!</definedName>
    <definedName name="TOLV" localSheetId="3">#REF!</definedName>
    <definedName name="TOLV">#REF!</definedName>
    <definedName name="Tope_Imponible">[130]IMPUESTOS!$B$6</definedName>
    <definedName name="tope_seg._Cesantai">[130]IMPUESTOS!$B$7</definedName>
    <definedName name="Toq" localSheetId="3" hidden="1">{#N/A,#N/A,FALSE,"Matrix";#N/A,#N/A,FALSE,"Executive";#N/A,#N/A,FALSE,"Summary"}</definedName>
    <definedName name="Toq" hidden="1">{#N/A,#N/A,FALSE,"Matrix";#N/A,#N/A,FALSE,"Executive";#N/A,#N/A,FALSE,"Summary"}</definedName>
    <definedName name="Toquepala" localSheetId="3" hidden="1">{#N/A,#N/A,FALSE,"Matrix";#N/A,#N/A,FALSE,"Executive";#N/A,#N/A,FALSE,"Summary"}</definedName>
    <definedName name="Toquepala" hidden="1">{#N/A,#N/A,FALSE,"Matrix";#N/A,#N/A,FALSE,"Executive";#N/A,#N/A,FALSE,"Summary"}</definedName>
    <definedName name="Toquepala_1" localSheetId="3" hidden="1">{#N/A,#N/A,FALSE,"Matrix";#N/A,#N/A,FALSE,"Executive";#N/A,#N/A,FALSE,"Summary"}</definedName>
    <definedName name="Toquepala_1" hidden="1">{#N/A,#N/A,FALSE,"Matrix";#N/A,#N/A,FALSE,"Executive";#N/A,#N/A,FALSE,"Summary"}</definedName>
    <definedName name="TOT">#N/A</definedName>
    <definedName name="total">#REF!</definedName>
    <definedName name="Total_Fino__t" localSheetId="3">#REF!</definedName>
    <definedName name="Total_Fino__t">#REF!</definedName>
    <definedName name="total_servicios" localSheetId="3">#REF!</definedName>
    <definedName name="total_servicios">#REF!</definedName>
    <definedName name="total1" localSheetId="3">[0]!__123Graph_B</definedName>
    <definedName name="total1">[0]!__123Graph_B</definedName>
    <definedName name="tpa">'[168]Básica - Definición de Procesos'!$C$13</definedName>
    <definedName name="tpb">'[168]Básica - Definición de Procesos'!$C$14</definedName>
    <definedName name="TPDES">[172]Datos!$D$28</definedName>
    <definedName name="TR">[44]RES!$F$3</definedName>
    <definedName name="Trab_Pesado">'[59]MP P0 Rev0'!$E$235</definedName>
    <definedName name="TRABAJO">[65]!TRABAJO</definedName>
    <definedName name="TRANAISL" localSheetId="3">#REF!</definedName>
    <definedName name="TRANAISL">#REF!</definedName>
    <definedName name="TRANALUM" localSheetId="3">#REF!</definedName>
    <definedName name="TRANALUM">#REF!</definedName>
    <definedName name="TRANCORR" localSheetId="3">#REF!</definedName>
    <definedName name="TRANCORR">#REF!</definedName>
    <definedName name="TRANEXIT" localSheetId="3">#REF!</definedName>
    <definedName name="TRANEXIT">#REF!</definedName>
    <definedName name="TRANPOD1103_8" localSheetId="3">#REF!</definedName>
    <definedName name="TRANPOD1103_8">#REF!</definedName>
    <definedName name="TRANPOD11033" localSheetId="3">#REF!</definedName>
    <definedName name="TRANPOD11033">#REF!</definedName>
    <definedName name="TRANPOD334_16" localSheetId="3">#REF!</definedName>
    <definedName name="TRANPOD334_16">#REF!</definedName>
    <definedName name="TRANPOSIC" localSheetId="3">#REF!</definedName>
    <definedName name="TRANPOSIC">#REF!</definedName>
    <definedName name="Transporte">[39]TRANSPORTE!$D$5:$J$3000</definedName>
    <definedName name="tres_1">"#REF!"</definedName>
    <definedName name="tres_3">"#REF!"</definedName>
    <definedName name="trhehttrhteheh"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trhehttrhteheh"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Trinidad" localSheetId="3" hidden="1">{"bechtel1",#N/A,TRUE,"BECHTEL";"bechtelhours",#N/A,TRUE,"BECHTEL";"bechtel$",#N/A,TRUE,"BECHTEL"}</definedName>
    <definedName name="Trinidad" hidden="1">{"bechtel1",#N/A,TRUE,"BECHTEL";"bechtelhours",#N/A,TRUE,"BECHTEL";"bechtel$",#N/A,TRUE,"BECHTEL"}</definedName>
    <definedName name="trinidad1" localSheetId="3" hidden="1">{#N/A,#N/A,FALSE,"MAQUINA"}</definedName>
    <definedName name="trinidad1" hidden="1">{#N/A,#N/A,FALSE,"MAQUINA"}</definedName>
    <definedName name="trinidad2" localSheetId="3" hidden="1">{#N/A,#N/A,FALSE,"Matrix";#N/A,#N/A,FALSE,"Executive";#N/A,#N/A,FALSE,"Summary"}</definedName>
    <definedName name="trinidad2" hidden="1">{#N/A,#N/A,FALSE,"Matrix";#N/A,#N/A,FALSE,"Executive";#N/A,#N/A,FALSE,"Summary"}</definedName>
    <definedName name="trinidad3" localSheetId="3" hidden="1">{#N/A,#N/A,FALSE,"Matrix";#N/A,#N/A,FALSE,"Executive";#N/A,#N/A,FALSE,"Summary";#N/A,#N/A,FALSE,"Office1";#N/A,#N/A,FALSE,"Office2";#N/A,#N/A,FALSE,"Office3";#N/A,#N/A,FALSE,"Office4";#N/A,#N/A,FALSE,"Office5";#N/A,#N/A,FALSE,"Office6";#N/A,#N/A,FALSE,"Office7";#N/A,#N/A,FALSE,"Labor"}</definedName>
    <definedName name="trinidad3" hidden="1">{#N/A,#N/A,FALSE,"Matrix";#N/A,#N/A,FALSE,"Executive";#N/A,#N/A,FALSE,"Summary";#N/A,#N/A,FALSE,"Office1";#N/A,#N/A,FALSE,"Office2";#N/A,#N/A,FALSE,"Office3";#N/A,#N/A,FALSE,"Office4";#N/A,#N/A,FALSE,"Office5";#N/A,#N/A,FALSE,"Office6";#N/A,#N/A,FALSE,"Office7";#N/A,#N/A,FALSE,"Labor"}</definedName>
    <definedName name="trinidad4" localSheetId="3" hidden="1">{#N/A,#N/A,FALSE,"Matrix";#N/A,#N/A,FALSE,"Executive";#N/A,#N/A,FALSE,"Summary"}</definedName>
    <definedName name="trinidad4" hidden="1">{#N/A,#N/A,FALSE,"Matrix";#N/A,#N/A,FALSE,"Executive";#N/A,#N/A,FALSE,"Summary"}</definedName>
    <definedName name="trj" localSheetId="3" hidden="1">{"DETALLE_1996",#N/A,FALSE,"flujo";"DETALLE_1997",#N/A,FALSE,"flujo";"GASTOS_INCURRIDOS_1996",#N/A,FALSE,"flujo";"GASTOS_PROGRAMADOS_PARA_1997",#N/A,FALSE,"flujo";#N/A,#N/A,FALSE,"comparat";#N/A,#N/A,FALSE,"costos";#N/A,#N/A,FALSE,"proyctrol"}</definedName>
    <definedName name="trj" hidden="1">{"DETALLE_1996",#N/A,FALSE,"flujo";"DETALLE_1997",#N/A,FALSE,"flujo";"GASTOS_INCURRIDOS_1996",#N/A,FALSE,"flujo";"GASTOS_PROGRAMADOS_PARA_1997",#N/A,FALSE,"flujo";#N/A,#N/A,FALSE,"comparat";#N/A,#N/A,FALSE,"costos";#N/A,#N/A,FALSE,"proyctrol"}</definedName>
    <definedName name="TRMJ" localSheetId="3" hidden="1">{#N/A,#N/A,FALSE,"TEC-01";#N/A,#N/A,FALSE,"TEC - 02";#N/A,#N/A,FALSE,"TEC - 03";#N/A,#N/A,FALSE,"TEC - 04";#N/A,#N/A,FALSE,"TEC-07";#N/A,#N/A,FALSE,"TEC-08";#N/A,#N/A,FALSE,"TEC - 09A";#N/A,#N/A,FALSE,"TEC - 09B";#N/A,#N/A,FALSE,"TEC - 09C";#N/A,#N/A,FALSE,"TEC - 10";#N/A,#N/A,FALSE,"TEC-11"}</definedName>
    <definedName name="TRMJ" hidden="1">{#N/A,#N/A,FALSE,"TEC-01";#N/A,#N/A,FALSE,"TEC - 02";#N/A,#N/A,FALSE,"TEC - 03";#N/A,#N/A,FALSE,"TEC - 04";#N/A,#N/A,FALSE,"TEC-07";#N/A,#N/A,FALSE,"TEC-08";#N/A,#N/A,FALSE,"TEC - 09A";#N/A,#N/A,FALSE,"TEC - 09B";#N/A,#N/A,FALSE,"TEC - 09C";#N/A,#N/A,FALSE,"TEC - 10";#N/A,#N/A,FALSE,"TEC-11"}</definedName>
    <definedName name="TROLA">'[173]Resumen-Tot'!$C$252</definedName>
    <definedName name="TROLB">'[173]Resumen-Tot'!$D$252</definedName>
    <definedName name="trwdee"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rwde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RWGYER" localSheetId="3" hidden="1">{#N/A,#N/A,FALSE,"PEND INC";#N/A,#N/A,FALSE,"PEND MINM"}</definedName>
    <definedName name="TRWGYER" hidden="1">{#N/A,#N/A,FALSE,"PEND INC";#N/A,#N/A,FALSE,"PEND MINM"}</definedName>
    <definedName name="tt">#REF!</definedName>
    <definedName name="TT.BP">[39]TT.BP!$D$8:$J$24</definedName>
    <definedName name="TT.ESE.5">'[39]TT.ESE.05'!$D$7:$J$13</definedName>
    <definedName name="TT.GE.5">'[39]TTG.E.5'!$D$7:$J$29</definedName>
    <definedName name="ttt"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_1"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t" localSheetId="3" hidden="1">INDEX(codematch,1,20)</definedName>
    <definedName name="tttt" hidden="1">INDEX(codematch,1,20)</definedName>
    <definedName name="tttttt" localSheetId="3" hidden="1">{#N/A,#N/A,TRUE,"Costos_Subg_Hid"}</definedName>
    <definedName name="tttttt" hidden="1">{#N/A,#N/A,TRUE,"Costos_Subg_Hid"}</definedName>
    <definedName name="tu" localSheetId="3" hidden="1">{"MO(BASE)",#N/A,FALSE,"MO(BASE)";"MO(BASE)1",#N/A,FALSE,"MO(BASE)";"MO(BASE)2",#N/A,FALSE,"MO(BASE)"}</definedName>
    <definedName name="tu" hidden="1">{"MO(BASE)",#N/A,FALSE,"MO(BASE)";"MO(BASE)1",#N/A,FALSE,"MO(BASE)";"MO(BASE)2",#N/A,FALSE,"MO(BASE)"}</definedName>
    <definedName name="tu_1" localSheetId="3" hidden="1">{"MO(BASE)",#N/A,FALSE,"MO(BASE)";"MO(BASE)1",#N/A,FALSE,"MO(BASE)";"MO(BASE)2",#N/A,FALSE,"MO(BASE)"}</definedName>
    <definedName name="tu_1" hidden="1">{"MO(BASE)",#N/A,FALSE,"MO(BASE)";"MO(BASE)1",#N/A,FALSE,"MO(BASE)";"MO(BASE)2",#N/A,FALSE,"MO(BASE)"}</definedName>
    <definedName name="tu_2" localSheetId="3" hidden="1">{"MO(BASE)",#N/A,FALSE,"MO(BASE)";"MO(BASE)1",#N/A,FALSE,"MO(BASE)";"MO(BASE)2",#N/A,FALSE,"MO(BASE)"}</definedName>
    <definedName name="tu_2" hidden="1">{"MO(BASE)",#N/A,FALSE,"MO(BASE)";"MO(BASE)1",#N/A,FALSE,"MO(BASE)";"MO(BASE)2",#N/A,FALSE,"MO(BASE)"}</definedName>
    <definedName name="tu_3" localSheetId="3" hidden="1">{"MO(BASE)",#N/A,FALSE,"MO(BASE)";"MO(BASE)1",#N/A,FALSE,"MO(BASE)";"MO(BASE)2",#N/A,FALSE,"MO(BASE)"}</definedName>
    <definedName name="tu_3" hidden="1">{"MO(BASE)",#N/A,FALSE,"MO(BASE)";"MO(BASE)1",#N/A,FALSE,"MO(BASE)";"MO(BASE)2",#N/A,FALSE,"MO(BASE)"}</definedName>
    <definedName name="tu_4" localSheetId="3" hidden="1">{"MO(BASE)",#N/A,FALSE,"MO(BASE)";"MO(BASE)1",#N/A,FALSE,"MO(BASE)";"MO(BASE)2",#N/A,FALSE,"MO(BASE)"}</definedName>
    <definedName name="tu_4" hidden="1">{"MO(BASE)",#N/A,FALSE,"MO(BASE)";"MO(BASE)1",#N/A,FALSE,"MO(BASE)";"MO(BASE)2",#N/A,FALSE,"MO(BASE)"}</definedName>
    <definedName name="tu_5" localSheetId="3" hidden="1">{"MO(BASE)",#N/A,FALSE,"MO(BASE)";"MO(BASE)1",#N/A,FALSE,"MO(BASE)";"MO(BASE)2",#N/A,FALSE,"MO(BASE)"}</definedName>
    <definedName name="tu_5" hidden="1">{"MO(BASE)",#N/A,FALSE,"MO(BASE)";"MO(BASE)1",#N/A,FALSE,"MO(BASE)";"MO(BASE)2",#N/A,FALSE,"MO(BASE)"}</definedName>
    <definedName name="TUB_ACE_32">'[40]Valores Unitarios'!#REF!</definedName>
    <definedName name="TUB_ACE_36">'[40]Valores Unitarios'!#REF!</definedName>
    <definedName name="TUB_DREN_4">'[40]Valores Unitarios'!#REF!</definedName>
    <definedName name="TUB_FLEX_26">'[40]Valores Unitarios'!#REF!</definedName>
    <definedName name="tuberías2" hidden="1">#N/A</definedName>
    <definedName name="Turno" localSheetId="3">#REF!</definedName>
    <definedName name="Turno">#REF!</definedName>
    <definedName name="Turnos">[174]Antecedentes!$E$61</definedName>
    <definedName name="tuut" localSheetId="3" hidden="1">{#N/A,#N/A,FALSE,"masez (10)";#N/A,#N/A,FALSE,"masez (7)";#N/A,#N/A,FALSE,"masez (6)";#N/A,#N/A,FALSE,"masez (5)";#N/A,#N/A,FALSE,"masez (4)";#N/A,#N/A,FALSE,"masez (3)";#N/A,#N/A,FALSE,"masez (2)";#N/A,#N/A,FALSE,"GME";#N/A,#N/A,FALSE,"masez"}</definedName>
    <definedName name="tuut" hidden="1">{#N/A,#N/A,FALSE,"masez (10)";#N/A,#N/A,FALSE,"masez (7)";#N/A,#N/A,FALSE,"masez (6)";#N/A,#N/A,FALSE,"masez (5)";#N/A,#N/A,FALSE,"masez (4)";#N/A,#N/A,FALSE,"masez (3)";#N/A,#N/A,FALSE,"masez (2)";#N/A,#N/A,FALSE,"GME";#N/A,#N/A,FALSE,"masez"}</definedName>
    <definedName name="tuut_1" localSheetId="3" hidden="1">{#N/A,#N/A,FALSE,"masez (10)";#N/A,#N/A,FALSE,"masez (7)";#N/A,#N/A,FALSE,"masez (6)";#N/A,#N/A,FALSE,"masez (5)";#N/A,#N/A,FALSE,"masez (4)";#N/A,#N/A,FALSE,"masez (3)";#N/A,#N/A,FALSE,"masez (2)";#N/A,#N/A,FALSE,"GME";#N/A,#N/A,FALSE,"masez"}</definedName>
    <definedName name="tuut_1" hidden="1">{#N/A,#N/A,FALSE,"masez (10)";#N/A,#N/A,FALSE,"masez (7)";#N/A,#N/A,FALSE,"masez (6)";#N/A,#N/A,FALSE,"masez (5)";#N/A,#N/A,FALSE,"masez (4)";#N/A,#N/A,FALSE,"masez (3)";#N/A,#N/A,FALSE,"masez (2)";#N/A,#N/A,FALSE,"GME";#N/A,#N/A,FALSE,"masez"}</definedName>
    <definedName name="tuuti" localSheetId="3" hidden="1">{#N/A,#N/A,FALSE,"masez (10)";#N/A,#N/A,FALSE,"masez (7)";#N/A,#N/A,FALSE,"masez (6)";#N/A,#N/A,FALSE,"masez (5)";#N/A,#N/A,FALSE,"masez (4)";#N/A,#N/A,FALSE,"masez (3)";#N/A,#N/A,FALSE,"masez (2)";#N/A,#N/A,FALSE,"GME";#N/A,#N/A,FALSE,"masez"}</definedName>
    <definedName name="tuuti" hidden="1">{#N/A,#N/A,FALSE,"masez (10)";#N/A,#N/A,FALSE,"masez (7)";#N/A,#N/A,FALSE,"masez (6)";#N/A,#N/A,FALSE,"masez (5)";#N/A,#N/A,FALSE,"masez (4)";#N/A,#N/A,FALSE,"masez (3)";#N/A,#N/A,FALSE,"masez (2)";#N/A,#N/A,FALSE,"GME";#N/A,#N/A,FALSE,"masez"}</definedName>
    <definedName name="TWERT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WERT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Y" localSheetId="3" hidden="1">{#N/A,#N/A,FALSE,"masez (10)";#N/A,#N/A,FALSE,"masez (7)";#N/A,#N/A,FALSE,"masez (6)";#N/A,#N/A,FALSE,"masez (5)";#N/A,#N/A,FALSE,"masez (4)";#N/A,#N/A,FALSE,"masez (3)";#N/A,#N/A,FALSE,"masez (2)";#N/A,#N/A,FALSE,"GME";#N/A,#N/A,FALSE,"masez"}</definedName>
    <definedName name="TY" hidden="1">{#N/A,#N/A,FALSE,"masez (10)";#N/A,#N/A,FALSE,"masez (7)";#N/A,#N/A,FALSE,"masez (6)";#N/A,#N/A,FALSE,"masez (5)";#N/A,#N/A,FALSE,"masez (4)";#N/A,#N/A,FALSE,"masez (3)";#N/A,#N/A,FALSE,"masez (2)";#N/A,#N/A,FALSE,"GME";#N/A,#N/A,FALSE,"masez"}</definedName>
    <definedName name="tyu" localSheetId="3" hidden="1">{#N/A,#N/A,FALSE,"PEND INC";#N/A,#N/A,FALSE,"PEND MINM"}</definedName>
    <definedName name="tyu" hidden="1">{#N/A,#N/A,FALSE,"PEND INC";#N/A,#N/A,FALSE,"PEND MINM"}</definedName>
    <definedName name="TYUFYJ"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YUFY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 localSheetId="3" hidden="1">{"CI+GG(BASE)",#N/A,FALSE,"CI+GG(BASE)";"GG",#N/A,FALSE,"CI+GG(BASE)";"CI",#N/A,FALSE,"CI+GG(BASE)"}</definedName>
    <definedName name="u" hidden="1">{"CI+GG(BASE)",#N/A,FALSE,"CI+GG(BASE)";"GG",#N/A,FALSE,"CI+GG(BASE)";"CI",#N/A,FALSE,"CI+GG(BASE)"}</definedName>
    <definedName name="ua" localSheetId="3" hidden="1">{"CI+GG(BASE)",#N/A,FALSE,"CI+GG(BASE)";"GG",#N/A,FALSE,"CI+GG(BASE)";"CI",#N/A,FALSE,"CI+GG(BASE)"}</definedName>
    <definedName name="ua" hidden="1">{"CI+GG(BASE)",#N/A,FALSE,"CI+GG(BASE)";"GG",#N/A,FALSE,"CI+GG(BASE)";"CI",#N/A,FALSE,"CI+GG(BASE)"}</definedName>
    <definedName name="UBICACION">#REF!</definedName>
    <definedName name="UF" localSheetId="3">MP!$C$214</definedName>
    <definedName name="uf">'[175]2_Listado de Equipos'!$D$19</definedName>
    <definedName name="UF_CLP">'[68]Datos Basicos'!$F$2</definedName>
    <definedName name="UF_EUR">[66]ER!$C$7</definedName>
    <definedName name="UF_EUR2012">[67]ER!$C$7</definedName>
    <definedName name="UGKUYK" localSheetId="3" hidden="1">{#N/A,#N/A,FALSE,"masez (10)";#N/A,#N/A,FALSE,"masez (7)";#N/A,#N/A,FALSE,"masez (6)";#N/A,#N/A,FALSE,"masez (5)";#N/A,#N/A,FALSE,"masez (4)";#N/A,#N/A,FALSE,"masez (3)";#N/A,#N/A,FALSE,"masez (2)";#N/A,#N/A,FALSE,"GME";#N/A,#N/A,FALSE,"masez"}</definedName>
    <definedName name="UGKUYK" hidden="1">{#N/A,#N/A,FALSE,"masez (10)";#N/A,#N/A,FALSE,"masez (7)";#N/A,#N/A,FALSE,"masez (6)";#N/A,#N/A,FALSE,"masez (5)";#N/A,#N/A,FALSE,"masez (4)";#N/A,#N/A,FALSE,"masez (3)";#N/A,#N/A,FALSE,"masez (2)";#N/A,#N/A,FALSE,"GME";#N/A,#N/A,FALSE,"masez"}</definedName>
    <definedName name="ui" localSheetId="3" hidden="1">{"DETALLE_1996",#N/A,FALSE,"flujo";"DETALLE_1997",#N/A,FALSE,"flujo";"GASTOS_INCURRIDOS_1996",#N/A,FALSE,"flujo";"GASTOS_PROGRAMADOS_PARA_1997",#N/A,FALSE,"flujo";#N/A,#N/A,FALSE,"comparat";#N/A,#N/A,FALSE,"costos";#N/A,#N/A,FALSE,"proyctrol"}</definedName>
    <definedName name="ui" hidden="1">{"DETALLE_1996",#N/A,FALSE,"flujo";"DETALLE_1997",#N/A,FALSE,"flujo";"GASTOS_INCURRIDOS_1996",#N/A,FALSE,"flujo";"GASTOS_PROGRAMADOS_PARA_1997",#N/A,FALSE,"flujo";#N/A,#N/A,FALSE,"comparat";#N/A,#N/A,FALSE,"costos";#N/A,#N/A,FALSE,"proyctrol"}</definedName>
    <definedName name="uik" localSheetId="3" hidden="1">{#N/A,#N/A,FALSE,"masez (10)";#N/A,#N/A,FALSE,"masez (7)";#N/A,#N/A,FALSE,"masez (6)";#N/A,#N/A,FALSE,"masez (5)";#N/A,#N/A,FALSE,"masez (4)";#N/A,#N/A,FALSE,"masez (3)";#N/A,#N/A,FALSE,"masez (2)";#N/A,#N/A,FALSE,"GME";#N/A,#N/A,FALSE,"masez"}</definedName>
    <definedName name="uik" hidden="1">{#N/A,#N/A,FALSE,"masez (10)";#N/A,#N/A,FALSE,"masez (7)";#N/A,#N/A,FALSE,"masez (6)";#N/A,#N/A,FALSE,"masez (5)";#N/A,#N/A,FALSE,"masez (4)";#N/A,#N/A,FALSE,"masez (3)";#N/A,#N/A,FALSE,"masez (2)";#N/A,#N/A,FALSE,"GME";#N/A,#N/A,FALSE,"masez"}</definedName>
    <definedName name="uil" localSheetId="3" hidden="1">{"DETALLE_1996",#N/A,FALSE,"flujo";"DETALLE_1997",#N/A,FALSE,"flujo";"GASTOS_INCURRIDOS_1996",#N/A,FALSE,"flujo";"GASTOS_PROGRAMADOS_PARA_1997",#N/A,FALSE,"flujo";#N/A,#N/A,FALSE,"comparat";#N/A,#N/A,FALSE,"costos";#N/A,#N/A,FALSE,"proyctrol"}</definedName>
    <definedName name="uil" hidden="1">{"DETALLE_1996",#N/A,FALSE,"flujo";"DETALLE_1997",#N/A,FALSE,"flujo";"GASTOS_INCURRIDOS_1996",#N/A,FALSE,"flujo";"GASTOS_PROGRAMADOS_PARA_1997",#N/A,FALSE,"flujo";#N/A,#N/A,FALSE,"comparat";#N/A,#N/A,FALSE,"costos";#N/A,#N/A,FALSE,"proyctrol"}</definedName>
    <definedName name="uiuiuu" localSheetId="3" hidden="1">{#N/A,#N/A,FALSE,"Total_OC015";#N/A,#N/A,FALSE,"ADMIN";#N/A,#N/A,FALSE,"PROCES";#N/A,#N/A,FALSE,"mecan";#N/A,#N/A,FALSE,"civil";#N/A,#N/A,FALSE,"CAÑER";#N/A,#N/A,FALSE,"ELEC";#N/A,#N/A,FALSE,"INSTR"}</definedName>
    <definedName name="uiuiuu" hidden="1">{#N/A,#N/A,FALSE,"Total_OC015";#N/A,#N/A,FALSE,"ADMIN";#N/A,#N/A,FALSE,"PROCES";#N/A,#N/A,FALSE,"mecan";#N/A,#N/A,FALSE,"civil";#N/A,#N/A,FALSE,"CAÑER";#N/A,#N/A,FALSE,"ELEC";#N/A,#N/A,FALSE,"INSTR"}</definedName>
    <definedName name="ujhkiyu" localSheetId="3" hidden="1">{#N/A,#N/A,FALSE,"ResDev"}</definedName>
    <definedName name="ujhkiyu" hidden="1">{#N/A,#N/A,FALSE,"ResDev"}</definedName>
    <definedName name="ujuu">1000</definedName>
    <definedName name="ujuuju">#REF!</definedName>
    <definedName name="UJYGUJY" localSheetId="3" hidden="1">{"desarrollo",#N/A,FALSE,"LHD Camión";"eqdllo",#N/A,FALSE,"LHD Camión";"eqprod",#N/A,FALSE,"LHD Camión";"Resumen",#N/A,FALSE,"LHD Camión"}</definedName>
    <definedName name="UJYGUJY" hidden="1">{"desarrollo",#N/A,FALSE,"LHD Camión";"eqdllo",#N/A,FALSE,"LHD Camión";"eqprod",#N/A,FALSE,"LHD Camión";"Resumen",#N/A,FALSE,"LHD Camión"}</definedName>
    <definedName name="UNI_AA_VERSION" hidden="1">150.1</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de">[143]Parâmetros!$B$3</definedName>
    <definedName name="UNIFICADO">[176]Detalle_Unificado!$B$13:$AA$234</definedName>
    <definedName name="UNIFORMANCES1R4C3" hidden="1">[177]Sheet2!$C$4:$G$51</definedName>
    <definedName name="UNIFORMANCES1R8C2" hidden="1">[178]Sheet1!$B$8:$D$18</definedName>
    <definedName name="UNIFORMANCES1R8C9" hidden="1">[178]Sheet1!$I$8:$K$18</definedName>
    <definedName name="UNIFORMANCES2R8C1" hidden="1">'[179]tolva hora'!$A$8:$E$41</definedName>
    <definedName name="UNIFORMANCES3R20C8" hidden="1">[179]variables!$H$20:$H$23</definedName>
    <definedName name="UNITTON" localSheetId="3" hidden="1">{#N/A,#N/A,FALSE,"Costos_Elem_Hid";#N/A,#N/A,FALSE,"Costos_Elem_Hid";#N/A,#N/A,FALSE,"Costos_Elem_Hid"}</definedName>
    <definedName name="UNITTON" hidden="1">{#N/A,#N/A,FALSE,"Costos_Elem_Hid";#N/A,#N/A,FALSE,"Costos_Elem_Hid";#N/A,#N/A,FALSE,"Costos_Elem_Hid"}</definedName>
    <definedName name="UPOÑ"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POÑ"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S">#REF!</definedName>
    <definedName name="US__lb_Cu">'[26]Plant Operating Expenses'!#REF!</definedName>
    <definedName name="US__t_ore">'[26]Plant Operating Expenses'!#REF!</definedName>
    <definedName name="USD" localSheetId="3">[60]Datos!$E$12</definedName>
    <definedName name="USD">[49]Datos!$E$17</definedName>
    <definedName name="USD_EUR">[66]ER!$C$6</definedName>
    <definedName name="USD_EUR2012">[67]ER!$C$6</definedName>
    <definedName name="Use_Outsourcing">'[26]Cash Flows'!$B$147</definedName>
    <definedName name="Utilización">'[43]Ingreso Datos Transporte Princi'!$C$9</definedName>
    <definedName name="UTM" localSheetId="3">MP!$C$215</definedName>
    <definedName name="UTM">[49]Datos!$E$16</definedName>
    <definedName name="uu" localSheetId="3" hidden="1">{#N/A,#N/A,FALSE,"Total_OC015";#N/A,#N/A,FALSE,"ADMIN";#N/A,#N/A,FALSE,"PROCES";#N/A,#N/A,FALSE,"mecan";#N/A,#N/A,FALSE,"civil";#N/A,#N/A,FALSE,"CAÑER";#N/A,#N/A,FALSE,"ELEC";#N/A,#N/A,FALSE,"INSTR"}</definedName>
    <definedName name="uu" hidden="1">{#N/A,#N/A,FALSE,"Total_OC015";#N/A,#N/A,FALSE,"ADMIN";#N/A,#N/A,FALSE,"PROCES";#N/A,#N/A,FALSE,"mecan";#N/A,#N/A,FALSE,"civil";#N/A,#N/A,FALSE,"CAÑER";#N/A,#N/A,FALSE,"ELEC";#N/A,#N/A,FALSE,"INSTR"}</definedName>
    <definedName name="uuud"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uuud"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uuuu" localSheetId="3" hidden="1">{#N/A,#N/A,FALSE,"Costos_Elem_Hid";#N/A,#N/A,FALSE,"Costos_Elem_Hid";#N/A,#N/A,FALSE,"Costos_Elem_Hid"}</definedName>
    <definedName name="uuuu" hidden="1">{#N/A,#N/A,FALSE,"Costos_Elem_Hid";#N/A,#N/A,FALSE,"Costos_Elem_Hid";#N/A,#N/A,FALSE,"Costos_Elem_Hid"}</definedName>
    <definedName name="uy" localSheetId="3" hidden="1">{"CI+GG(BASE)",#N/A,FALSE,"CI+GG(BASE)";"GG",#N/A,FALSE,"CI+GG(BASE)";"CI",#N/A,FALSE,"CI+GG(BASE)"}</definedName>
    <definedName name="uy" hidden="1">{"CI+GG(BASE)",#N/A,FALSE,"CI+GG(BASE)";"GG",#N/A,FALSE,"CI+GG(BASE)";"CI",#N/A,FALSE,"CI+GG(BASE)"}</definedName>
    <definedName name="V">#REF!</definedName>
    <definedName name="v.kh"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k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_Aguinaldo" localSheetId="3">[60]Datos!$D$37</definedName>
    <definedName name="V_Aguinaldo">[49]Datos!$E$27</definedName>
    <definedName name="V_Alime" localSheetId="3">[60]Datos!$D$47</definedName>
    <definedName name="V_Alime">[49]Datos!$E$51</definedName>
    <definedName name="V_Alime_Acre" localSheetId="3">[60]Datos!$D$44</definedName>
    <definedName name="V_Alime_Acre">[49]Datos!$E$47</definedName>
    <definedName name="V_Aloja" localSheetId="3">[60]Datos!$D$48</definedName>
    <definedName name="V_Aloja">[49]Datos!$E$52</definedName>
    <definedName name="V_Aloja_Acre" localSheetId="3">[60]Datos!$D$45</definedName>
    <definedName name="V_Aloja_Acre">[49]Datos!$E$48</definedName>
    <definedName name="V_CCO" localSheetId="3">[60]Datos!$D$118</definedName>
    <definedName name="V_CCO">[49]Datos!$E$129</definedName>
    <definedName name="V_CCSA" localSheetId="3">[60]Datos!$D$119</definedName>
    <definedName name="V_CCSA">[49]Datos!$E$130</definedName>
    <definedName name="V_CCSH" localSheetId="3">[60]Datos!$D$120</definedName>
    <definedName name="V_CCSH">[49]Datos!$E$131</definedName>
    <definedName name="V_CeDa" localSheetId="3">[60]Datos!$D$65</definedName>
    <definedName name="V_CeDa">[49]Datos!$E$83</definedName>
    <definedName name="V_Cola" localSheetId="3">[60]Datos!$D$50</definedName>
    <definedName name="V_Cola">[49]Datos!$E$53</definedName>
    <definedName name="V_Comp" localSheetId="3">[60]Datos!$D$66</definedName>
    <definedName name="V_Comp">[49]Datos!$E$84</definedName>
    <definedName name="V_ExPre" localSheetId="3">[60]Datos!$D$108</definedName>
    <definedName name="V_ExPre">[49]Datos!$E$119</definedName>
    <definedName name="V_Pasajes" localSheetId="3">[60]Datos!$D$75</definedName>
    <definedName name="V_Pasajes">[132]Datos!$D$75</definedName>
    <definedName name="V_Pasajes1">[49]Datos!$E$58</definedName>
    <definedName name="V_Pasajes5">[49]Datos!$E$61</definedName>
    <definedName name="V_Pasajes9">[49]Datos!$E$67</definedName>
    <definedName name="V_Ropa" localSheetId="3">[60]Datos!$D$52</definedName>
    <definedName name="V_Ropa">[49]Datos!$E$54</definedName>
    <definedName name="V_SegComCod" localSheetId="3">[60]Datos!$D$62</definedName>
    <definedName name="V_SegComCod">[49]Datos!$E$80</definedName>
    <definedName name="V_Seguro" localSheetId="3">[60]Datos!$D$51</definedName>
    <definedName name="V_Seguro">[49]Datos!$E$55</definedName>
    <definedName name="VA">#REF!</definedName>
    <definedName name="vadassd"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assd"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L_B" localSheetId="3" hidden="1">{#N/A,#N/A,FALSE,"masez (10)";#N/A,#N/A,FALSE,"masez (7)";#N/A,#N/A,FALSE,"masez (6)";#N/A,#N/A,FALSE,"masez (5)";#N/A,#N/A,FALSE,"masez (4)";#N/A,#N/A,FALSE,"masez (3)";#N/A,#N/A,FALSE,"masez (2)";#N/A,#N/A,FALSE,"GME";#N/A,#N/A,FALSE,"masez"}</definedName>
    <definedName name="VAL_B" hidden="1">{#N/A,#N/A,FALSE,"masez (10)";#N/A,#N/A,FALSE,"masez (7)";#N/A,#N/A,FALSE,"masez (6)";#N/A,#N/A,FALSE,"masez (5)";#N/A,#N/A,FALSE,"masez (4)";#N/A,#N/A,FALSE,"masez (3)";#N/A,#N/A,FALSE,"masez (2)";#N/A,#N/A,FALSE,"GME";#N/A,#N/A,FALSE,"masez"}</definedName>
    <definedName name="VAL_BOLA_2">'[40]Valores Unitarios'!#REF!</definedName>
    <definedName name="VAL_CONT">'[40]Valores Unitarios'!#REF!</definedName>
    <definedName name="VAL_CUCH_24">'[40]Valores Unitarios'!#REF!</definedName>
    <definedName name="VAL_MARI_16">'[40]Valores Unitarios'!#REF!</definedName>
    <definedName name="VAL_MARI_20">'[40]Valores Unitarios'!#REF!</definedName>
    <definedName name="VAL_MARI_28">'[40]Valores Unitarios'!#REF!</definedName>
    <definedName name="VAL_MARI_32">'[40]Valores Unitarios'!#REF!</definedName>
    <definedName name="VAL_MARI_36">'[40]Valores Unitarios'!#REF!</definedName>
    <definedName name="VAL_MARI_8">'[40]Valores Unitarios'!#REF!</definedName>
    <definedName name="VAL_RETEN_16">'[40]Valores Unitarios'!#REF!</definedName>
    <definedName name="Valor_Aguinaldo">'[59]MP P0 Rev0'!$C$217</definedName>
    <definedName name="VALOR_ESP" localSheetId="3">#REF!</definedName>
    <definedName name="VALOR_ESP">#REF!</definedName>
    <definedName name="VALOR_HH" localSheetId="3">#REF!</definedName>
    <definedName name="VALOR_HH">#REF!</definedName>
    <definedName name="VALOR_RESIDUAL" localSheetId="3">#REF!</definedName>
    <definedName name="VALOR_RESIDUAL">#REF!</definedName>
    <definedName name="Values_Entered">IF([180]!Loan_Amount*[180]!Interest_Rate*[180]!Loan_Years*[180]!Loan_Start&gt;0,1,0)</definedName>
    <definedName name="VANai" localSheetId="3">#REF!</definedName>
    <definedName name="VANai">#REF!</definedName>
    <definedName name="VANdi" localSheetId="3">#REF!</definedName>
    <definedName name="VANdi">#REF!</definedName>
    <definedName name="VARFREC4_16" localSheetId="3">#REF!</definedName>
    <definedName name="VARFREC4_16">#REF!</definedName>
    <definedName name="VARFREC600" localSheetId="3">#REF!</definedName>
    <definedName name="VARFREC600">#REF!</definedName>
    <definedName name="vasad" localSheetId="3" hidden="1">{"desarrollo",#N/A,FALSE,"Cámara Camión";"resumen",#N/A,FALSE,"Cámara Camión";"eqprod",#N/A,FALSE,"Cámara Camión"}</definedName>
    <definedName name="vasad" hidden="1">{"desarrollo",#N/A,FALSE,"Cámara Camión";"resumen",#N/A,FALSE,"Cámara Camión";"eqprod",#N/A,FALSE,"Cámara Camión"}</definedName>
    <definedName name="vavaas" localSheetId="3" hidden="1">{#N/A,#N/A,FALSE,"Total_OC015";#N/A,#N/A,FALSE,"ADMIN";#N/A,#N/A,FALSE,"PROCES";#N/A,#N/A,FALSE,"mecan";#N/A,#N/A,FALSE,"civil";#N/A,#N/A,FALSE,"CAÑER";#N/A,#N/A,FALSE,"ELEC";#N/A,#N/A,FALSE,"INSTR"}</definedName>
    <definedName name="vavaas" hidden="1">{#N/A,#N/A,FALSE,"Total_OC015";#N/A,#N/A,FALSE,"ADMIN";#N/A,#N/A,FALSE,"PROCES";#N/A,#N/A,FALSE,"mecan";#N/A,#N/A,FALSE,"civil";#N/A,#N/A,FALSE,"CAÑER";#N/A,#N/A,FALSE,"ELEC";#N/A,#N/A,FALSE,"INSTR"}</definedName>
    <definedName name="VB" localSheetId="3" hidden="1">{#N/A,#N/A,FALSE,"TEC-01";#N/A,#N/A,FALSE,"TEC - 02";#N/A,#N/A,FALSE,"TEC - 03";#N/A,#N/A,FALSE,"TEC - 04";#N/A,#N/A,FALSE,"TEC-07";#N/A,#N/A,FALSE,"TEC-08";#N/A,#N/A,FALSE,"TEC - 09A";#N/A,#N/A,FALSE,"TEC - 09B";#N/A,#N/A,FALSE,"TEC - 09C";#N/A,#N/A,FALSE,"TEC - 10";#N/A,#N/A,FALSE,"TEC-11"}</definedName>
    <definedName name="VB" hidden="1">{#N/A,#N/A,FALSE,"TEC-01";#N/A,#N/A,FALSE,"TEC - 02";#N/A,#N/A,FALSE,"TEC - 03";#N/A,#N/A,FALSE,"TEC - 04";#N/A,#N/A,FALSE,"TEC-07";#N/A,#N/A,FALSE,"TEC-08";#N/A,#N/A,FALSE,"TEC - 09A";#N/A,#N/A,FALSE,"TEC - 09B";#N/A,#N/A,FALSE,"TEC - 09C";#N/A,#N/A,FALSE,"TEC - 10";#N/A,#N/A,FALSE,"TEC-11"}</definedName>
    <definedName name="vbn" localSheetId="3" hidden="1">{"DETALLE_1996",#N/A,FALSE,"flujo";"DETALLE_1997",#N/A,FALSE,"flujo";"GASTOS_INCURRIDOS_1996",#N/A,FALSE,"flujo";"GASTOS_PROGRAMADOS_PARA_1997",#N/A,FALSE,"flujo";#N/A,#N/A,FALSE,"comparat";#N/A,#N/A,FALSE,"costos";#N/A,#N/A,FALSE,"proyctrol"}</definedName>
    <definedName name="vbn" hidden="1">{"DETALLE_1996",#N/A,FALSE,"flujo";"DETALLE_1997",#N/A,FALSE,"flujo";"GASTOS_INCURRIDOS_1996",#N/A,FALSE,"flujo";"GASTOS_PROGRAMADOS_PARA_1997",#N/A,FALSE,"flujo";#N/A,#N/A,FALSE,"comparat";#N/A,#N/A,FALSE,"costos";#N/A,#N/A,FALSE,"proyctrol"}</definedName>
    <definedName name="vc" localSheetId="3" hidden="1">{"Sin detalle",#N/A,FALSE,"Flujo (redondeado)";"Detallado",#N/A,FALSE,"Flujo (redondeado)"}</definedName>
    <definedName name="vc" hidden="1">{"Sin detalle",#N/A,FALSE,"Flujo (redondeado)";"Detallado",#N/A,FALSE,"Flujo (redondeado)"}</definedName>
    <definedName name="vcx" localSheetId="3" hidden="1">{"DETALLE_1996",#N/A,FALSE,"flujo";"DETALLE_1997",#N/A,FALSE,"flujo";"GASTOS_INCURRIDOS_1996",#N/A,FALSE,"flujo";"GASTOS_PROGRAMADOS_PARA_1997",#N/A,FALSE,"flujo";#N/A,#N/A,FALSE,"comparat";#N/A,#N/A,FALSE,"costos";#N/A,#N/A,FALSE,"proyctrol"}</definedName>
    <definedName name="vcx" hidden="1">{"DETALLE_1996",#N/A,FALSE,"flujo";"DETALLE_1997",#N/A,FALSE,"flujo";"GASTOS_INCURRIDOS_1996",#N/A,FALSE,"flujo";"GASTOS_PROGRAMADOS_PARA_1997",#N/A,FALSE,"flujo";#N/A,#N/A,FALSE,"comparat";#N/A,#N/A,FALSE,"costos";#N/A,#N/A,FALSE,"proyctrol"}</definedName>
    <definedName name="VCXNVJHKKLYJ" localSheetId="3" hidden="1">{#N/A,#N/A,FALSE,"masez (10)";#N/A,#N/A,FALSE,"masez (7)";#N/A,#N/A,FALSE,"masez (6)";#N/A,#N/A,FALSE,"masez (5)";#N/A,#N/A,FALSE,"masez (4)";#N/A,#N/A,FALSE,"masez (3)";#N/A,#N/A,FALSE,"masez (2)";#N/A,#N/A,FALSE,"GME";#N/A,#N/A,FALSE,"masez"}</definedName>
    <definedName name="VCXNVJHKKLYJ" hidden="1">{#N/A,#N/A,FALSE,"masez (10)";#N/A,#N/A,FALSE,"masez (7)";#N/A,#N/A,FALSE,"masez (6)";#N/A,#N/A,FALSE,"masez (5)";#N/A,#N/A,FALSE,"masez (4)";#N/A,#N/A,FALSE,"masez (3)";#N/A,#N/A,FALSE,"masez (2)";#N/A,#N/A,FALSE,"GME";#N/A,#N/A,FALSE,"masez"}</definedName>
    <definedName name="VCXNVJHKKLYJ_1" localSheetId="3" hidden="1">{#N/A,#N/A,FALSE,"masez (10)";#N/A,#N/A,FALSE,"masez (7)";#N/A,#N/A,FALSE,"masez (6)";#N/A,#N/A,FALSE,"masez (5)";#N/A,#N/A,FALSE,"masez (4)";#N/A,#N/A,FALSE,"masez (3)";#N/A,#N/A,FALSE,"masez (2)";#N/A,#N/A,FALSE,"GME";#N/A,#N/A,FALSE,"masez"}</definedName>
    <definedName name="VCXNVJHKKLYJ_1" hidden="1">{#N/A,#N/A,FALSE,"masez (10)";#N/A,#N/A,FALSE,"masez (7)";#N/A,#N/A,FALSE,"masez (6)";#N/A,#N/A,FALSE,"masez (5)";#N/A,#N/A,FALSE,"masez (4)";#N/A,#N/A,FALSE,"masez (3)";#N/A,#N/A,FALSE,"masez (2)";#N/A,#N/A,FALSE,"GME";#N/A,#N/A,FALSE,"masez"}</definedName>
    <definedName name="VDCS" localSheetId="3" hidden="1">{#N/A,#N/A,FALSE,"PEND INC";#N/A,#N/A,FALSE,"PEND MINM"}</definedName>
    <definedName name="VDCS" hidden="1">{#N/A,#N/A,FALSE,"PEND INC";#N/A,#N/A,FALSE,"PEND MINM"}</definedName>
    <definedName name="vdvavadva" localSheetId="3" hidden="1">{"FlujoGastos",#N/A,FALSE,"Base";"FlujoGastos",#N/A,FALSE,"Buzón Tren";"FlujoGastos",#N/A,FALSE,"Buzón Camión";"FlujoGastos",#N/A,FALSE,"LHD Camión";"FlujoGastos",#N/A,FALSE,"Cámara Camión"}</definedName>
    <definedName name="vdvavadva" hidden="1">{"FlujoGastos",#N/A,FALSE,"Base";"FlujoGastos",#N/A,FALSE,"Buzón Tren";"FlujoGastos",#N/A,FALSE,"Buzón Camión";"FlujoGastos",#N/A,FALSE,"LHD Camión";"FlujoGastos",#N/A,FALSE,"Cámara Camión"}</definedName>
    <definedName name="VE">#REF!</definedName>
    <definedName name="veafv" localSheetId="3" hidden="1">{#N/A,#N/A,FALSE,"ResDev"}</definedName>
    <definedName name="veafv" hidden="1">{#N/A,#N/A,FALSE,"ResDev"}</definedName>
    <definedName name="vearfg"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earfg"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entas" localSheetId="3" hidden="1">{#N/A,#N/A,FALSE,"Costo Vendido";#N/A,#N/A,FALSE,"Precio";#N/A,#N/A,FALSE,"Consumo";#N/A,#N/A,FALSE,"GDV";#N/A,#N/A,FALSE,"expestru";#N/A,#N/A,FALSE,"Graficos";#N/A,#N/A,FALSE,"Resumen "}</definedName>
    <definedName name="ventas" hidden="1">{#N/A,#N/A,FALSE,"Costo Vendido";#N/A,#N/A,FALSE,"Precio";#N/A,#N/A,FALSE,"Consumo";#N/A,#N/A,FALSE,"GDV";#N/A,#N/A,FALSE,"expestru";#N/A,#N/A,FALSE,"Graficos";#N/A,#N/A,FALSE,"Resumen "}</definedName>
    <definedName name="ver" localSheetId="3" hidden="1">{"Avaliação de Cargos (Class Mens Todas)",#N/A,FALSE,"BANCO DE DADOS MENSALISTAS";"Avaliação de Cargos (Class Mens Todas)",#N/A,FALSE,"BANCO DE DADOS MENSALISTAS"}</definedName>
    <definedName name="ver" hidden="1">{"Avaliação de Cargos (Class Mens Todas)",#N/A,FALSE,"BANCO DE DADOS MENSALISTAS";"Avaliação de Cargos (Class Mens Todas)",#N/A,FALSE,"BANCO DE DADOS MENSALISTAS"}</definedName>
    <definedName name="vero"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ti" localSheetId="3" hidden="1">{"desarrollo",#N/A,FALSE,"Cámara Camión";"resumen",#N/A,FALSE,"Cámara Camión";"eqprod",#N/A,FALSE,"Cámara Camión"}</definedName>
    <definedName name="verti" hidden="1">{"desarrollo",#N/A,FALSE,"Cámara Camión";"resumen",#N/A,FALSE,"Cámara Camión";"eqprod",#N/A,FALSE,"Cámara Camión"}</definedName>
    <definedName name="vertical" localSheetId="3" hidden="1">{"desarrollo",#N/A,FALSE,"LHD Camión";"eqdllo",#N/A,FALSE,"LHD Camión";"eqprod",#N/A,FALSE,"LHD Camión";"Resumen",#N/A,FALSE,"LHD Camión"}</definedName>
    <definedName name="vertical" hidden="1">{"desarrollo",#N/A,FALSE,"LHD Camión";"eqdllo",#N/A,FALSE,"LHD Camión";"eqprod",#N/A,FALSE,"LHD Camión";"Resumen",#N/A,FALSE,"LHD Camión"}</definedName>
    <definedName name="vfd" localSheetId="3" hidden="1">{#N/A,#N/A,FALSE,"Total_OC015";#N/A,#N/A,FALSE,"ADMIN";#N/A,#N/A,FALSE,"PROCES";#N/A,#N/A,FALSE,"mecan";#N/A,#N/A,FALSE,"civil";#N/A,#N/A,FALSE,"CAÑER";#N/A,#N/A,FALSE,"ELEC";#N/A,#N/A,FALSE,"INSTR"}</definedName>
    <definedName name="vfd" hidden="1">{#N/A,#N/A,FALSE,"Total_OC015";#N/A,#N/A,FALSE,"ADMIN";#N/A,#N/A,FALSE,"PROCES";#N/A,#N/A,FALSE,"mecan";#N/A,#N/A,FALSE,"civil";#N/A,#N/A,FALSE,"CAÑER";#N/A,#N/A,FALSE,"ELEC";#N/A,#N/A,FALSE,"INSTR"}</definedName>
    <definedName name="vff" localSheetId="3" hidden="1">{#N/A,#N/A,FALSE,"minas";#N/A,#N/A,FALSE,"Total_OC015";#N/A,#N/A,FALSE,"ADMIN";#N/A,#N/A,FALSE,"PROCES";#N/A,#N/A,FALSE,"civil";#N/A,#N/A,FALSE,"CAÑER";#N/A,#N/A,FALSE,"ELEC";#N/A,#N/A,FALSE,"INSTR";#N/A,#N/A,FALSE,"PDS";#N/A,#N/A,FALSE,"mecan"}</definedName>
    <definedName name="vff" hidden="1">{#N/A,#N/A,FALSE,"minas";#N/A,#N/A,FALSE,"Total_OC015";#N/A,#N/A,FALSE,"ADMIN";#N/A,#N/A,FALSE,"PROCES";#N/A,#N/A,FALSE,"civil";#N/A,#N/A,FALSE,"CAÑER";#N/A,#N/A,FALSE,"ELEC";#N/A,#N/A,FALSE,"INSTR";#N/A,#N/A,FALSE,"PDS";#N/A,#N/A,FALSE,"mecan"}</definedName>
    <definedName name="vhnmfmu" localSheetId="3" hidden="1">{#N/A,#N/A,FALSE,"ResDev"}</definedName>
    <definedName name="vhnmfmu" hidden="1">{#N/A,#N/A,FALSE,"ResDev"}</definedName>
    <definedName name="VI" localSheetId="3"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igencia">[181]Validacion!$B$3</definedName>
    <definedName name="viio" localSheetId="3" hidden="1">{#N/A,#N/A,FALSE,"masez (10)";#N/A,#N/A,FALSE,"masez (7)";#N/A,#N/A,FALSE,"masez (6)";#N/A,#N/A,FALSE,"masez (5)";#N/A,#N/A,FALSE,"masez (4)";#N/A,#N/A,FALSE,"masez (3)";#N/A,#N/A,FALSE,"masez (2)";#N/A,#N/A,FALSE,"GME";#N/A,#N/A,FALSE,"masez"}</definedName>
    <definedName name="viio" hidden="1">{#N/A,#N/A,FALSE,"masez (10)";#N/A,#N/A,FALSE,"masez (7)";#N/A,#N/A,FALSE,"masez (6)";#N/A,#N/A,FALSE,"masez (5)";#N/A,#N/A,FALSE,"masez (4)";#N/A,#N/A,FALSE,"masez (3)";#N/A,#N/A,FALSE,"masez (2)";#N/A,#N/A,FALSE,"GME";#N/A,#N/A,FALSE,"masez"}</definedName>
    <definedName name="viio_1" localSheetId="3" hidden="1">{#N/A,#N/A,FALSE,"masez (10)";#N/A,#N/A,FALSE,"masez (7)";#N/A,#N/A,FALSE,"masez (6)";#N/A,#N/A,FALSE,"masez (5)";#N/A,#N/A,FALSE,"masez (4)";#N/A,#N/A,FALSE,"masez (3)";#N/A,#N/A,FALSE,"masez (2)";#N/A,#N/A,FALSE,"GME";#N/A,#N/A,FALSE,"masez"}</definedName>
    <definedName name="viio_1" hidden="1">{#N/A,#N/A,FALSE,"masez (10)";#N/A,#N/A,FALSE,"masez (7)";#N/A,#N/A,FALSE,"masez (6)";#N/A,#N/A,FALSE,"masez (5)";#N/A,#N/A,FALSE,"masez (4)";#N/A,#N/A,FALSE,"masez (3)";#N/A,#N/A,FALSE,"masez (2)";#N/A,#N/A,FALSE,"GME";#N/A,#N/A,FALSE,"masez"}</definedName>
    <definedName name="vrqqq" localSheetId="3"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rqqq"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rrrq" localSheetId="3"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vrrrq"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vsaddsdvsdsds" localSheetId="3" hidden="1">{#N/A,#N/A,FALSE,"minas";#N/A,#N/A,FALSE,"Total_OC015";#N/A,#N/A,FALSE,"ADMIN";#N/A,#N/A,FALSE,"PROCES";#N/A,#N/A,FALSE,"civil";#N/A,#N/A,FALSE,"CAÑER";#N/A,#N/A,FALSE,"ELEC";#N/A,#N/A,FALSE,"INSTR";#N/A,#N/A,FALSE,"PDS";#N/A,#N/A,FALSE,"mecan"}</definedName>
    <definedName name="vsaddsdvsdsds" hidden="1">{#N/A,#N/A,FALSE,"minas";#N/A,#N/A,FALSE,"Total_OC015";#N/A,#N/A,FALSE,"ADMIN";#N/A,#N/A,FALSE,"PROCES";#N/A,#N/A,FALSE,"civil";#N/A,#N/A,FALSE,"CAÑER";#N/A,#N/A,FALSE,"ELEC";#N/A,#N/A,FALSE,"INSTR";#N/A,#N/A,FALSE,"PDS";#N/A,#N/A,FALSE,"mecan"}</definedName>
    <definedName name="vsadvsavsvaaavaavsdv"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sadvsavsvaaavaavsdv"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V" localSheetId="3" hidden="1">{"Sin detalle",#N/A,FALSE,"Flujo (redondeado)";"Detallado",#N/A,FALSE,"Flujo (redondeado)"}</definedName>
    <definedName name="VV" hidden="1">{"Sin detalle",#N/A,FALSE,"Flujo (redondeado)";"Detallado",#N/A,FALSE,"Flujo (redondeado)"}</definedName>
    <definedName name="vvc" localSheetId="3" hidden="1">{"DETALLE_1996",#N/A,FALSE,"flujo";"DETALLE_1997",#N/A,FALSE,"flujo";"GASTOS_INCURRIDOS_1996",#N/A,FALSE,"flujo";"GASTOS_PROGRAMADOS_PARA_1997",#N/A,FALSE,"flujo";#N/A,#N/A,FALSE,"comparat";#N/A,#N/A,FALSE,"costos";#N/A,#N/A,FALSE,"proyctrol"}</definedName>
    <definedName name="vvc" hidden="1">{"DETALLE_1996",#N/A,FALSE,"flujo";"DETALLE_1997",#N/A,FALSE,"flujo";"GASTOS_INCURRIDOS_1996",#N/A,FALSE,"flujo";"GASTOS_PROGRAMADOS_PARA_1997",#N/A,FALSE,"flujo";#N/A,#N/A,FALSE,"comparat";#N/A,#N/A,FALSE,"costos";#N/A,#N/A,FALSE,"proyctrol"}</definedName>
    <definedName name="VVGHJ" localSheetId="3" hidden="1">{#N/A,#N/A,FALSE,"Graficos"}</definedName>
    <definedName name="VVGHJ" hidden="1">{#N/A,#N/A,FALSE,"Graficos"}</definedName>
    <definedName name="VVGHJ_1" localSheetId="3" hidden="1">{#N/A,#N/A,FALSE,"Graficos"}</definedName>
    <definedName name="VVGHJ_1" hidden="1">{#N/A,#N/A,FALSE,"Graficos"}</definedName>
    <definedName name="VVGVHJ" localSheetId="3" hidden="1">{#N/A,#N/A,FALSE,"Graficos"}</definedName>
    <definedName name="VVGVHJ" hidden="1">{#N/A,#N/A,FALSE,"Graficos"}</definedName>
    <definedName name="VVGVHJ_1" localSheetId="3" hidden="1">{#N/A,#N/A,FALSE,"Graficos"}</definedName>
    <definedName name="VVGVHJ_1" hidden="1">{#N/A,#N/A,FALSE,"Graficos"}</definedName>
    <definedName name="vvv"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v" localSheetId="3" hidden="1">{#N/A,#N/A,FALSE,"Costos_Elem_Hid";#N/A,#N/A,FALSE,"Costos_Elem_Hid";#N/A,#N/A,FALSE,"Costos_Elem_Hid"}</definedName>
    <definedName name="vvvv" hidden="1">{#N/A,#N/A,FALSE,"Costos_Elem_Hid";#N/A,#N/A,FALSE,"Costos_Elem_Hid";#N/A,#N/A,FALSE,"Costos_Elem_Hid"}</definedName>
    <definedName name="vvvvv">#REF!</definedName>
    <definedName name="vwrqq" localSheetId="3" hidden="1">{#N/A,#N/A,FALSE,"ResDev"}</definedName>
    <definedName name="vwrqq" hidden="1">{#N/A,#N/A,FALSE,"ResDev"}</definedName>
    <definedName name="vwwrraw"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wwrraw"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XDFVD" localSheetId="3" hidden="1">{"MO(BASE)",#N/A,FALSE,"MO(BASE)";"MO(BASE)1",#N/A,FALSE,"MO(BASE)";"MO(BASE)2",#N/A,FALSE,"MO(BASE)"}</definedName>
    <definedName name="VXDFVD" hidden="1">{"MO(BASE)",#N/A,FALSE,"MO(BASE)";"MO(BASE)1",#N/A,FALSE,"MO(BASE)";"MO(BASE)2",#N/A,FALSE,"MO(BASE)"}</definedName>
    <definedName name="w" localSheetId="3" hidden="1">{#N/A,#N/A,FALSE,"GERAL";#N/A,#N/A,FALSE,"012-96";#N/A,#N/A,FALSE,"018-96";#N/A,#N/A,FALSE,"027-96";#N/A,#N/A,FALSE,"059-96";#N/A,#N/A,FALSE,"076-96";#N/A,#N/A,FALSE,"019-97";#N/A,#N/A,FALSE,"021-97";#N/A,#N/A,FALSE,"022-97";#N/A,#N/A,FALSE,"028-97"}</definedName>
    <definedName name="w" hidden="1">{#N/A,#N/A,FALSE,"GERAL";#N/A,#N/A,FALSE,"012-96";#N/A,#N/A,FALSE,"018-96";#N/A,#N/A,FALSE,"027-96";#N/A,#N/A,FALSE,"059-96";#N/A,#N/A,FALSE,"076-96";#N/A,#N/A,FALSE,"019-97";#N/A,#N/A,FALSE,"021-97";#N/A,#N/A,FALSE,"022-97";#N/A,#N/A,FALSE,"028-97"}</definedName>
    <definedName name="wageEscalation">0.02</definedName>
    <definedName name="WATER">#REF!</definedName>
    <definedName name="WB" localSheetId="3">#REF!</definedName>
    <definedName name="WB">#REF!</definedName>
    <definedName name="WBeza"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ez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s">[90]Hoja3!$C$7:$C$45</definedName>
    <definedName name="wcdwq" localSheetId="3" hidden="1">{"bechtel1",#N/A,TRUE,"BECHTEL";"bechtelhours",#N/A,TRUE,"BECHTEL";"bechtel$",#N/A,TRUE,"BECHTEL"}</definedName>
    <definedName name="wcdwq" hidden="1">{"bechtel1",#N/A,TRUE,"BECHTEL";"bechtelhours",#N/A,TRUE,"BECHTEL";"bechtel$",#N/A,TRUE,"BECHTEL"}</definedName>
    <definedName name="weee" localSheetId="3" hidden="1">{#N/A,#N/A,FALSE,"minas";#N/A,#N/A,FALSE,"Total_OC015";#N/A,#N/A,FALSE,"ADMIN";#N/A,#N/A,FALSE,"PROCES";#N/A,#N/A,FALSE,"civil";#N/A,#N/A,FALSE,"CAÑER";#N/A,#N/A,FALSE,"ELEC";#N/A,#N/A,FALSE,"INSTR";#N/A,#N/A,FALSE,"PDS";#N/A,#N/A,FALSE,"mecan"}</definedName>
    <definedName name="weee" hidden="1">{#N/A,#N/A,FALSE,"minas";#N/A,#N/A,FALSE,"Total_OC015";#N/A,#N/A,FALSE,"ADMIN";#N/A,#N/A,FALSE,"PROCES";#N/A,#N/A,FALSE,"civil";#N/A,#N/A,FALSE,"CAÑER";#N/A,#N/A,FALSE,"ELEC";#N/A,#N/A,FALSE,"INSTR";#N/A,#N/A,FALSE,"PDS";#N/A,#N/A,FALSE,"mecan"}</definedName>
    <definedName name="weekly" localSheetId="3" hidden="1">{#N/A,#N/A,FALSE,"masez (10)";#N/A,#N/A,FALSE,"masez (7)";#N/A,#N/A,FALSE,"masez (6)";#N/A,#N/A,FALSE,"masez (5)";#N/A,#N/A,FALSE,"masez (4)";#N/A,#N/A,FALSE,"masez (3)";#N/A,#N/A,FALSE,"masez (2)";#N/A,#N/A,FALSE,"GME";#N/A,#N/A,FALSE,"masez"}</definedName>
    <definedName name="weekly" hidden="1">{#N/A,#N/A,FALSE,"masez (10)";#N/A,#N/A,FALSE,"masez (7)";#N/A,#N/A,FALSE,"masez (6)";#N/A,#N/A,FALSE,"masez (5)";#N/A,#N/A,FALSE,"masez (4)";#N/A,#N/A,FALSE,"masez (3)";#N/A,#N/A,FALSE,"masez (2)";#N/A,#N/A,FALSE,"GME";#N/A,#N/A,FALSE,"masez"}</definedName>
    <definedName name="wef" localSheetId="3" hidden="1">{#N/A,#N/A,FALSE,"minas";#N/A,#N/A,FALSE,"Total_OC015";#N/A,#N/A,FALSE,"ADMIN";#N/A,#N/A,FALSE,"PROCES";#N/A,#N/A,FALSE,"civil";#N/A,#N/A,FALSE,"CAÑER";#N/A,#N/A,FALSE,"ELEC";#N/A,#N/A,FALSE,"INSTR";#N/A,#N/A,FALSE,"PDS";#N/A,#N/A,FALSE,"mecan"}</definedName>
    <definedName name="wef" hidden="1">{#N/A,#N/A,FALSE,"minas";#N/A,#N/A,FALSE,"Total_OC015";#N/A,#N/A,FALSE,"ADMIN";#N/A,#N/A,FALSE,"PROCES";#N/A,#N/A,FALSE,"civil";#N/A,#N/A,FALSE,"CAÑER";#N/A,#N/A,FALSE,"ELEC";#N/A,#N/A,FALSE,"INSTR";#N/A,#N/A,FALSE,"PDS";#N/A,#N/A,FALSE,"mecan"}</definedName>
    <definedName name="WEFDS" localSheetId="3" hidden="1">{"CI+GG(BASE)",#N/A,FALSE,"CI+GG(BASE)";"GG",#N/A,FALSE,"CI+GG(BASE)";"CI",#N/A,FALSE,"CI+GG(BASE)"}</definedName>
    <definedName name="WEFDS" hidden="1">{"CI+GG(BASE)",#N/A,FALSE,"CI+GG(BASE)";"GG",#N/A,FALSE,"CI+GG(BASE)";"CI",#N/A,FALSE,"CI+GG(BASE)"}</definedName>
    <definedName name="wefw" localSheetId="3" hidden="1">{#N/A,#N/A,FALSE,"Total_OC015";#N/A,#N/A,FALSE,"ADMIN";#N/A,#N/A,FALSE,"PROCES";#N/A,#N/A,FALSE,"mecan";#N/A,#N/A,FALSE,"civil";#N/A,#N/A,FALSE,"CAÑER";#N/A,#N/A,FALSE,"ELEC";#N/A,#N/A,FALSE,"INSTR"}</definedName>
    <definedName name="wefw" hidden="1">{#N/A,#N/A,FALSE,"Total_OC015";#N/A,#N/A,FALSE,"ADMIN";#N/A,#N/A,FALSE,"PROCES";#N/A,#N/A,FALSE,"mecan";#N/A,#N/A,FALSE,"civil";#N/A,#N/A,FALSE,"CAÑER";#N/A,#N/A,FALSE,"ELEC";#N/A,#N/A,FALSE,"INSTR"}</definedName>
    <definedName name="wefwe" localSheetId="3" hidden="1">{#N/A,#N/A,FALSE,"Total_OC015";#N/A,#N/A,FALSE,"ADMIN";#N/A,#N/A,FALSE,"PROCES";#N/A,#N/A,FALSE,"mecan";#N/A,#N/A,FALSE,"civil";#N/A,#N/A,FALSE,"CAÑER";#N/A,#N/A,FALSE,"ELEC";#N/A,#N/A,FALSE,"INSTR"}</definedName>
    <definedName name="wefwe" hidden="1">{#N/A,#N/A,FALSE,"Total_OC015";#N/A,#N/A,FALSE,"ADMIN";#N/A,#N/A,FALSE,"PROCES";#N/A,#N/A,FALSE,"mecan";#N/A,#N/A,FALSE,"civil";#N/A,#N/A,FALSE,"CAÑER";#N/A,#N/A,FALSE,"ELEC";#N/A,#N/A,FALSE,"INSTR"}</definedName>
    <definedName name="wefwef" localSheetId="3" hidden="1">{#N/A,#N/A,TRUE,"Est. de Fact.";#N/A,#N/A,TRUE,"Capitulo 19";#N/A,#N/A,TRUE,"Proyecto P855"}</definedName>
    <definedName name="wefwef" hidden="1">{#N/A,#N/A,TRUE,"Est. de Fact.";#N/A,#N/A,TRUE,"Capitulo 19";#N/A,#N/A,TRUE,"Proyecto P855"}</definedName>
    <definedName name="WELL_WATER">#REF!</definedName>
    <definedName name="wer" localSheetId="3" hidden="1">{#N/A,#N/A,FALSE,"TEC-01";#N/A,#N/A,FALSE,"TEC - 02";#N/A,#N/A,FALSE,"TEC - 03";#N/A,#N/A,FALSE,"TEC - 04";#N/A,#N/A,FALSE,"TEC-07";#N/A,#N/A,FALSE,"TEC-08";#N/A,#N/A,FALSE,"TEC - 09A";#N/A,#N/A,FALSE,"TEC - 09B";#N/A,#N/A,FALSE,"TEC - 09C";#N/A,#N/A,FALSE,"TEC - 10";#N/A,#N/A,FALSE,"TEC-11"}</definedName>
    <definedName name="wer" hidden="1">{#N/A,#N/A,FALSE,"TEC-01";#N/A,#N/A,FALSE,"TEC - 02";#N/A,#N/A,FALSE,"TEC - 03";#N/A,#N/A,FALSE,"TEC - 04";#N/A,#N/A,FALSE,"TEC-07";#N/A,#N/A,FALSE,"TEC-08";#N/A,#N/A,FALSE,"TEC - 09A";#N/A,#N/A,FALSE,"TEC - 09B";#N/A,#N/A,FALSE,"TEC - 09C";#N/A,#N/A,FALSE,"TEC - 10";#N/A,#N/A,FALSE,"TEC-11"}</definedName>
    <definedName name="WERT" localSheetId="3" hidden="1">{#N/A,#N/A,FALSE,"masez (10)";#N/A,#N/A,FALSE,"masez (7)";#N/A,#N/A,FALSE,"masez (6)";#N/A,#N/A,FALSE,"masez (5)";#N/A,#N/A,FALSE,"masez (4)";#N/A,#N/A,FALSE,"masez (3)";#N/A,#N/A,FALSE,"masez (2)";#N/A,#N/A,FALSE,"GME";#N/A,#N/A,FALSE,"masez"}</definedName>
    <definedName name="WERT" hidden="1">{#N/A,#N/A,FALSE,"masez (10)";#N/A,#N/A,FALSE,"masez (7)";#N/A,#N/A,FALSE,"masez (6)";#N/A,#N/A,FALSE,"masez (5)";#N/A,#N/A,FALSE,"masez (4)";#N/A,#N/A,FALSE,"masez (3)";#N/A,#N/A,FALSE,"masez (2)";#N/A,#N/A,FALSE,"GME";#N/A,#N/A,FALSE,"masez"}</definedName>
    <definedName name="WERT_1" localSheetId="3" hidden="1">{#N/A,#N/A,FALSE,"masez (10)";#N/A,#N/A,FALSE,"masez (7)";#N/A,#N/A,FALSE,"masez (6)";#N/A,#N/A,FALSE,"masez (5)";#N/A,#N/A,FALSE,"masez (4)";#N/A,#N/A,FALSE,"masez (3)";#N/A,#N/A,FALSE,"masez (2)";#N/A,#N/A,FALSE,"GME";#N/A,#N/A,FALSE,"masez"}</definedName>
    <definedName name="WERT_1" hidden="1">{#N/A,#N/A,FALSE,"masez (10)";#N/A,#N/A,FALSE,"masez (7)";#N/A,#N/A,FALSE,"masez (6)";#N/A,#N/A,FALSE,"masez (5)";#N/A,#N/A,FALSE,"masez (4)";#N/A,#N/A,FALSE,"masez (3)";#N/A,#N/A,FALSE,"masez (2)";#N/A,#N/A,FALSE,"GME";#N/A,#N/A,FALSE,"masez"}</definedName>
    <definedName name="WERTER" localSheetId="3" hidden="1">{"CI+GG(BASE)",#N/A,FALSE,"CI+GG(BASE)";"GG",#N/A,FALSE,"CI+GG(BASE)";"CI",#N/A,FALSE,"CI+GG(BASE)"}</definedName>
    <definedName name="WERTER" hidden="1">{"CI+GG(BASE)",#N/A,FALSE,"CI+GG(BASE)";"GG",#N/A,FALSE,"CI+GG(BASE)";"CI",#N/A,FALSE,"CI+GG(BASE)"}</definedName>
    <definedName name="wertg" localSheetId="3" hidden="1">{#N/A,#N/A,FALSE,"Costos_Elem_Hid";#N/A,#N/A,FALSE,"Costos_Elem_Hid";#N/A,#N/A,FALSE,"Costos_Elem_Hid"}</definedName>
    <definedName name="wertg" hidden="1">{#N/A,#N/A,FALSE,"Costos_Elem_Hid";#N/A,#N/A,FALSE,"Costos_Elem_Hid";#N/A,#N/A,FALSE,"Costos_Elem_Hid"}</definedName>
    <definedName name="werw" localSheetId="3" hidden="1">{#N/A,#N/A,FALSE,"Costos_Elem_Hid";#N/A,#N/A,FALSE,"Costos_Elem_Hid";#N/A,#N/A,FALSE,"Costos_Elem_Hid"}</definedName>
    <definedName name="werw" hidden="1">{#N/A,#N/A,FALSE,"Costos_Elem_Hid";#N/A,#N/A,FALSE,"Costos_Elem_Hid";#N/A,#N/A,FALSE,"Costos_Elem_Hid"}</definedName>
    <definedName name="WERWA" localSheetId="3" hidden="1">{#N/A,#N/A,FALSE,"masez (10)";#N/A,#N/A,FALSE,"masez (7)";#N/A,#N/A,FALSE,"masez (6)";#N/A,#N/A,FALSE,"masez (5)";#N/A,#N/A,FALSE,"masez (4)";#N/A,#N/A,FALSE,"masez (3)";#N/A,#N/A,FALSE,"masez (2)";#N/A,#N/A,FALSE,"GME";#N/A,#N/A,FALSE,"masez"}</definedName>
    <definedName name="WERWA" hidden="1">{#N/A,#N/A,FALSE,"masez (10)";#N/A,#N/A,FALSE,"masez (7)";#N/A,#N/A,FALSE,"masez (6)";#N/A,#N/A,FALSE,"masez (5)";#N/A,#N/A,FALSE,"masez (4)";#N/A,#N/A,FALSE,"masez (3)";#N/A,#N/A,FALSE,"masez (2)";#N/A,#N/A,FALSE,"GME";#N/A,#N/A,FALSE,"masez"}</definedName>
    <definedName name="WERYTER" localSheetId="3" hidden="1">{#N/A,#N/A,FALSE,"TEC-01";#N/A,#N/A,FALSE,"TEC - 02";#N/A,#N/A,FALSE,"TEC - 03";#N/A,#N/A,FALSE,"TEC - 04";#N/A,#N/A,FALSE,"TEC-07";#N/A,#N/A,FALSE,"TEC-08";#N/A,#N/A,FALSE,"TEC - 09A";#N/A,#N/A,FALSE,"TEC - 09B";#N/A,#N/A,FALSE,"TEC - 09C";#N/A,#N/A,FALSE,"TEC - 10";#N/A,#N/A,FALSE,"TEC-11"}</definedName>
    <definedName name="WERYTER" hidden="1">{#N/A,#N/A,FALSE,"TEC-01";#N/A,#N/A,FALSE,"TEC - 02";#N/A,#N/A,FALSE,"TEC - 03";#N/A,#N/A,FALSE,"TEC - 04";#N/A,#N/A,FALSE,"TEC-07";#N/A,#N/A,FALSE,"TEC-08";#N/A,#N/A,FALSE,"TEC - 09A";#N/A,#N/A,FALSE,"TEC - 09B";#N/A,#N/A,FALSE,"TEC - 09C";#N/A,#N/A,FALSE,"TEC - 10";#N/A,#N/A,FALSE,"TEC-11"}</definedName>
    <definedName name="wewwe" localSheetId="3" hidden="1">{#N/A,#N/A,FALSE,"minas";#N/A,#N/A,FALSE,"Total_OC015";#N/A,#N/A,FALSE,"ADMIN";#N/A,#N/A,FALSE,"PROCES";#N/A,#N/A,FALSE,"civil";#N/A,#N/A,FALSE,"CAÑER";#N/A,#N/A,FALSE,"ELEC";#N/A,#N/A,FALSE,"INSTR";#N/A,#N/A,FALSE,"PDS";#N/A,#N/A,FALSE,"mecan"}</definedName>
    <definedName name="wewwe" hidden="1">{#N/A,#N/A,FALSE,"minas";#N/A,#N/A,FALSE,"Total_OC015";#N/A,#N/A,FALSE,"ADMIN";#N/A,#N/A,FALSE,"PROCES";#N/A,#N/A,FALSE,"civil";#N/A,#N/A,FALSE,"CAÑER";#N/A,#N/A,FALSE,"ELEC";#N/A,#N/A,FALSE,"INSTR";#N/A,#N/A,FALSE,"PDS";#N/A,#N/A,FALSE,"mecan"}</definedName>
    <definedName name="WM">#REF!</definedName>
    <definedName name="WP" localSheetId="3">#REF!</definedName>
    <definedName name="WP">#REF!</definedName>
    <definedName name="WPC" localSheetId="3">#REF!</definedName>
    <definedName name="WPC">#REF!</definedName>
    <definedName name="wq" localSheetId="3" hidden="1">{"Sin detalle",#N/A,FALSE,"Flujo (redondeado)";"Detallado",#N/A,FALSE,"Flujo (redondeado)"}</definedName>
    <definedName name="wq" hidden="1">{"Sin detalle",#N/A,FALSE,"Flujo (redondeado)";"Detallado",#N/A,FALSE,"Flujo (redondeado)"}</definedName>
    <definedName name="WQRAWR" localSheetId="3" hidden="1">{"CI+GG(BASE)",#N/A,FALSE,"CI+GG(BASE)";"GG",#N/A,FALSE,"CI+GG(BASE)";"CI",#N/A,FALSE,"CI+GG(BASE)"}</definedName>
    <definedName name="WQRAWR" hidden="1">{"CI+GG(BASE)",#N/A,FALSE,"CI+GG(BASE)";"GG",#N/A,FALSE,"CI+GG(BASE)";"CI",#N/A,FALSE,"CI+GG(BASE)"}</definedName>
    <definedName name="WRAWR" localSheetId="3" hidden="1">{"MO(BASE)",#N/A,FALSE,"MO(BASE)";"MO(BASE)1",#N/A,FALSE,"MO(BASE)";"MO(BASE)2",#N/A,FALSE,"MO(BASE)"}</definedName>
    <definedName name="WRAWR" hidden="1">{"MO(BASE)",#N/A,FALSE,"MO(BASE)";"MO(BASE)1",#N/A,FALSE,"MO(BASE)";"MO(BASE)2",#N/A,FALSE,"MO(BASE)"}</definedName>
    <definedName name="wrn" localSheetId="3" hidden="1">{#N/A,#N/A,TRUE,"Est. de Fact.";#N/A,#N/A,TRUE,"Capitulo 19";#N/A,#N/A,TRUE,"Proyecto P855"}</definedName>
    <definedName name="wrn" hidden="1">{#N/A,#N/A,TRUE,"Est. de Fact.";#N/A,#N/A,TRUE,"Capitulo 19";#N/A,#N/A,TRUE,"Proyecto P855"}</definedName>
    <definedName name="wrn.02INF" localSheetId="3" hidden="1">{"NORMAL",#N/A,FALSE,"02"}</definedName>
    <definedName name="wrn.02INF" hidden="1">{"NORMAL",#N/A,FALSE,"02"}</definedName>
    <definedName name="wrn.02INFORME." localSheetId="3" hidden="1">{"NORMAL",#N/A,FALSE,"02"}</definedName>
    <definedName name="wrn.02INFORME." hidden="1">{"NORMAL",#N/A,FALSE,"02"}</definedName>
    <definedName name="wrn.02informe1" localSheetId="3" hidden="1">{"NORMAL",#N/A,FALSE,"02"}</definedName>
    <definedName name="wrn.02informe1" hidden="1">{"NORMAL",#N/A,FALSE,"02"}</definedName>
    <definedName name="wrn.2." localSheetId="3" hidden="1">{"4",#N/A,FALSE,"Flujos Caja - Mon. 1999"}</definedName>
    <definedName name="wrn.2." hidden="1">{"4",#N/A,FALSE,"Flujos Caja - Mon. 1999"}</definedName>
    <definedName name="wrn.All._.Equipment." localSheetId="3" hidden="1">{#N/A,#N/A,TRUE,"LP-CO2X"}</definedName>
    <definedName name="wrn.All._.Equipment." hidden="1">{#N/A,#N/A,TRUE,"LP-CO2X"}</definedName>
    <definedName name="wrn.All._.Equipment._1" localSheetId="3" hidden="1">{#N/A,#N/A,TRUE,"LP-CO2X"}</definedName>
    <definedName name="wrn.All._.Equipment._1" hidden="1">{#N/A,#N/A,TRUE,"LP-CO2X"}</definedName>
    <definedName name="wrn.anteproyecto." localSheetId="3" hidden="1">{#N/A,#N/A,FALSE,"Cargas"}</definedName>
    <definedName name="wrn.anteproyecto." hidden="1">{#N/A,#N/A,FALSE,"Cargas"}</definedName>
    <definedName name="wrn.ARA." localSheetId="3" hidden="1">{"ARA1",#N/A,FALSE,"ENG-ARA";"ARAhours",#N/A,FALSE,"ENG-ARA";"ARA$",#N/A,FALSE,"ENG-ARA"}</definedName>
    <definedName name="wrn.ARA." hidden="1">{"ARA1",#N/A,FALSE,"ENG-ARA";"ARAhours",#N/A,FALSE,"ENG-ARA";"ARA$",#N/A,FALSE,"ENG-ARA"}</definedName>
    <definedName name="wrn.ARA._1" localSheetId="3" hidden="1">{"ARA1",#N/A,FALSE,"ENG-ARA";"ARAhours",#N/A,FALSE,"ENG-ARA";"ARA$",#N/A,FALSE,"ENG-ARA"}</definedName>
    <definedName name="wrn.ARA._1" hidden="1">{"ARA1",#N/A,FALSE,"ENG-ARA";"ARAhours",#N/A,FALSE,"ENG-ARA";"ARA$",#N/A,FALSE,"ENG-ARA"}</definedName>
    <definedName name="wrn.Avaliação._.de._.Cargos." localSheetId="3" hidden="1">{"Avaliação de Cargos (Class Mens Todas)",#N/A,FALSE,"BANCO DE DADOS MENSALISTAS";"Avaliação de Cargos (Class Mens Todas)",#N/A,FALSE,"BANCO DE DADOS MENSALISTAS"}</definedName>
    <definedName name="wrn.Avaliação._.de._.Cargos." hidden="1">{"Avaliação de Cargos (Class Mens Todas)",#N/A,FALSE,"BANCO DE DADOS MENSALISTAS";"Avaliação de Cargos (Class Mens Todas)",#N/A,FALSE,"BANCO DE DADOS MENSALISTAS"}</definedName>
    <definedName name="wrn.B._.Reports." localSheetId="3" hidden="1">{"bprofit",#N/A,FALSE,"Reports (B)";"bcash",#N/A,FALSE,"Reports (B)";"bbsheet",#N/A,FALSE,"Reports (B)"}</definedName>
    <definedName name="wrn.B._.Reports." hidden="1">{"bprofit",#N/A,FALSE,"Reports (B)";"bcash",#N/A,FALSE,"Reports (B)";"bbsheet",#N/A,FALSE,"Reports (B)"}</definedName>
    <definedName name="wrn.Barbara._.Modular._.Indirects." localSheetId="3" hidden="1">{#N/A,#N/A,FALSE,"COVER";#N/A,#N/A,FALSE,"RECAP";#N/A,#N/A,FALSE,"SANTA BARBARA NONMANUAL";#N/A,#N/A,FALSE,"CEQUIP";#N/A,#N/A,FALSE,"WRATE";#N/A,#N/A,FALSE,"INDIRECT";#N/A,#N/A,FALSE,"TRAIN";#N/A,#N/A,FALSE,"MANLOADED SCHEDULE"}</definedName>
    <definedName name="wrn.Barbara._.Modular._.Indirects." hidden="1">{#N/A,#N/A,FALSE,"COVER";#N/A,#N/A,FALSE,"RECAP";#N/A,#N/A,FALSE,"SANTA BARBARA NONMANUAL";#N/A,#N/A,FALSE,"CEQUIP";#N/A,#N/A,FALSE,"WRATE";#N/A,#N/A,FALSE,"INDIRECT";#N/A,#N/A,FALSE,"TRAIN";#N/A,#N/A,FALSE,"MANLOADED SCHEDULE"}</definedName>
    <definedName name="wrn.Barbara._.Modular._.Indirects._1" localSheetId="3" hidden="1">{#N/A,#N/A,FALSE,"COVER";#N/A,#N/A,FALSE,"RECAP";#N/A,#N/A,FALSE,"SANTA BARBARA NONMANUAL";#N/A,#N/A,FALSE,"CEQUIP";#N/A,#N/A,FALSE,"WRATE";#N/A,#N/A,FALSE,"INDIRECT";#N/A,#N/A,FALSE,"TRAIN";#N/A,#N/A,FALSE,"MANLOADED SCHEDULE"}</definedName>
    <definedName name="wrn.Barbara._.Modular._.Indirects._1" hidden="1">{#N/A,#N/A,FALSE,"COVER";#N/A,#N/A,FALSE,"RECAP";#N/A,#N/A,FALSE,"SANTA BARBARA NONMANUAL";#N/A,#N/A,FALSE,"CEQUIP";#N/A,#N/A,FALSE,"WRATE";#N/A,#N/A,FALSE,"INDIRECT";#N/A,#N/A,FALSE,"TRAIN";#N/A,#N/A,FALSE,"MANLOADED SCHEDULE"}</definedName>
    <definedName name="wrn.bechtel._.hours." localSheetId="3" hidden="1">{"bechtel1",#N/A,TRUE,"BECHTEL";"bechtelhours",#N/A,TRUE,"BECHTEL";"bechtel$",#N/A,TRUE,"BECHTEL"}</definedName>
    <definedName name="wrn.bechtel._.hours." hidden="1">{"bechtel1",#N/A,TRUE,"BECHTEL";"bechtelhours",#N/A,TRUE,"BECHTEL";"bechtel$",#N/A,TRUE,"BECHTEL"}</definedName>
    <definedName name="wrn.bechtel._.hours._1" localSheetId="3" hidden="1">{"bechtel1",#N/A,TRUE,"BECHTEL";"bechtelhours",#N/A,TRUE,"BECHTEL";"bechtel$",#N/A,TRUE,"BECHTEL"}</definedName>
    <definedName name="wrn.bechtel._.hours._1" hidden="1">{"bechtel1",#N/A,TRUE,"BECHTEL";"bechtelhours",#N/A,TRUE,"BECHTEL";"bechtel$",#N/A,TRUE,"BECHTEL"}</definedName>
    <definedName name="wrn.Budget._.201._.99_00." localSheetId="3" hidden="1">{#N/A,#N/A,FALSE,"200006";#N/A,#N/A,FALSE,"200007";#N/A,#N/A,FALSE,"200010";#N/A,#N/A,FALSE,"200013";#N/A,#N/A,FALSE,"200015";#N/A,#N/A,FALSE,"200017";#N/A,#N/A,FALSE,"200018";#N/A,#N/A,FALSE,"200019";#N/A,#N/A,FALSE,"200021";#N/A,#N/A,FALSE,"200022";#N/A,#N/A,FALSE,"200024";#N/A,#N/A,FALSE,"201001";#N/A,#N/A,FALSE,"201003";#N/A,#N/A,FALSE,"202001";#N/A,#N/A,FALSE,"202002";#N/A,#N/A,FALSE,"202003";#N/A,#N/A,FALSE,"202008";#N/A,#N/A,FALSE,"204004";#N/A,#N/A,FALSE,"204005";#N/A,#N/A,FALSE,"204006";#N/A,#N/A,FALSE,"204007";#N/A,#N/A,FALSE,"204008";#N/A,#N/A,FALSE,"204010";#N/A,#N/A,FALSE,"204011";#N/A,#N/A,FALSE,"204012";#N/A,#N/A,FALSE,"205003";#N/A,#N/A,FALSE,"205004";#N/A,#N/A,FALSE,"208003";#N/A,#N/A,FALSE,"209004"}</definedName>
    <definedName name="wrn.Budget._.201._.99_00." hidden="1">{#N/A,#N/A,FALSE,"200006";#N/A,#N/A,FALSE,"200007";#N/A,#N/A,FALSE,"200010";#N/A,#N/A,FALSE,"200013";#N/A,#N/A,FALSE,"200015";#N/A,#N/A,FALSE,"200017";#N/A,#N/A,FALSE,"200018";#N/A,#N/A,FALSE,"200019";#N/A,#N/A,FALSE,"200021";#N/A,#N/A,FALSE,"200022";#N/A,#N/A,FALSE,"200024";#N/A,#N/A,FALSE,"201001";#N/A,#N/A,FALSE,"201003";#N/A,#N/A,FALSE,"202001";#N/A,#N/A,FALSE,"202002";#N/A,#N/A,FALSE,"202003";#N/A,#N/A,FALSE,"202008";#N/A,#N/A,FALSE,"204004";#N/A,#N/A,FALSE,"204005";#N/A,#N/A,FALSE,"204006";#N/A,#N/A,FALSE,"204007";#N/A,#N/A,FALSE,"204008";#N/A,#N/A,FALSE,"204010";#N/A,#N/A,FALSE,"204011";#N/A,#N/A,FALSE,"204012";#N/A,#N/A,FALSE,"205003";#N/A,#N/A,FALSE,"205004";#N/A,#N/A,FALSE,"208003";#N/A,#N/A,FALSE,"209004"}</definedName>
    <definedName name="wrn.Budget._.221._.99_00." localSheetId="3" hidden="1">{#N/A,#N/A,FALSE,"200001";#N/A,#N/A,FALSE,"S221 200003";#N/A,#N/A,FALSE,"S221 204005";#N/A,#N/A,FALSE,"S221 204006";#N/A,#N/A,FALSE,"S221 204008"}</definedName>
    <definedName name="wrn.Budget._.221._.99_00." hidden="1">{#N/A,#N/A,FALSE,"200001";#N/A,#N/A,FALSE,"S221 200003";#N/A,#N/A,FALSE,"S221 204005";#N/A,#N/A,FALSE,"S221 204006";#N/A,#N/A,FALSE,"S221 204008"}</definedName>
    <definedName name="wrn.Budget._.231._.99_00." localSheetId="3" hidden="1">{#N/A,#N/A,FALSE,"S231 228001";#N/A,#N/A,FALSE,"S231 228002";#N/A,#N/A,FALSE,"S231 228007";#N/A,#N/A,FALSE,"S231 228009";#N/A,#N/A,FALSE,"S231 228010"}</definedName>
    <definedName name="wrn.Budget._.231._.99_00." hidden="1">{#N/A,#N/A,FALSE,"S231 228001";#N/A,#N/A,FALSE,"S231 228002";#N/A,#N/A,FALSE,"S231 228007";#N/A,#N/A,FALSE,"S231 228009";#N/A,#N/A,FALSE,"S231 228010"}</definedName>
    <definedName name="wrn.Camaracamion." localSheetId="3" hidden="1">{"desarrollo",#N/A,FALSE,"Cámara Camión";"resumen",#N/A,FALSE,"Cámara Camión";"eqprod",#N/A,FALSE,"Cámara Camión"}</definedName>
    <definedName name="wrn.Camaracamion." hidden="1">{"desarrollo",#N/A,FALSE,"Cámara Camión";"resumen",#N/A,FALSE,"Cámara Camión";"eqprod",#N/A,FALSE,"Cámara Camión"}</definedName>
    <definedName name="wrn.CIGG." localSheetId="3" hidden="1">{"CI+GG(BASE)",#N/A,FALSE,"CI+GG(BASE)";"GG",#N/A,FALSE,"CI+GG(BASE)";"CI",#N/A,FALSE,"CI+GG(BASE)"}</definedName>
    <definedName name="wrn.CIGG." hidden="1">{"CI+GG(BASE)",#N/A,FALSE,"CI+GG(BASE)";"GG",#N/A,FALSE,"CI+GG(BASE)";"CI",#N/A,FALSE,"CI+GG(BASE)"}</definedName>
    <definedName name="wrn.CIGG._1" localSheetId="3" hidden="1">{"CI+GG(BASE)",#N/A,FALSE,"CI+GG(BASE)";"GG",#N/A,FALSE,"CI+GG(BASE)";"CI",#N/A,FALSE,"CI+GG(BASE)"}</definedName>
    <definedName name="wrn.CIGG._1" hidden="1">{"CI+GG(BASE)",#N/A,FALSE,"CI+GG(BASE)";"GG",#N/A,FALSE,"CI+GG(BASE)";"CI",#N/A,FALSE,"CI+GG(BASE)"}</definedName>
    <definedName name="wrn.CIGG._2" localSheetId="3" hidden="1">{"CI+GG(BASE)",#N/A,FALSE,"CI+GG(BASE)";"GG",#N/A,FALSE,"CI+GG(BASE)";"CI",#N/A,FALSE,"CI+GG(BASE)"}</definedName>
    <definedName name="wrn.CIGG._2" hidden="1">{"CI+GG(BASE)",#N/A,FALSE,"CI+GG(BASE)";"GG",#N/A,FALSE,"CI+GG(BASE)";"CI",#N/A,FALSE,"CI+GG(BASE)"}</definedName>
    <definedName name="wrn.CIGG._3" localSheetId="3" hidden="1">{"CI+GG(BASE)",#N/A,FALSE,"CI+GG(BASE)";"GG",#N/A,FALSE,"CI+GG(BASE)";"CI",#N/A,FALSE,"CI+GG(BASE)"}</definedName>
    <definedName name="wrn.CIGG._3" hidden="1">{"CI+GG(BASE)",#N/A,FALSE,"CI+GG(BASE)";"GG",#N/A,FALSE,"CI+GG(BASE)";"CI",#N/A,FALSE,"CI+GG(BASE)"}</definedName>
    <definedName name="wrn.CIGG._4" localSheetId="3" hidden="1">{"CI+GG(BASE)",#N/A,FALSE,"CI+GG(BASE)";"GG",#N/A,FALSE,"CI+GG(BASE)";"CI",#N/A,FALSE,"CI+GG(BASE)"}</definedName>
    <definedName name="wrn.CIGG._4" hidden="1">{"CI+GG(BASE)",#N/A,FALSE,"CI+GG(BASE)";"GG",#N/A,FALSE,"CI+GG(BASE)";"CI",#N/A,FALSE,"CI+GG(BASE)"}</definedName>
    <definedName name="wrn.CIGG._5" localSheetId="3" hidden="1">{"CI+GG(BASE)",#N/A,FALSE,"CI+GG(BASE)";"GG",#N/A,FALSE,"CI+GG(BASE)";"CI",#N/A,FALSE,"CI+GG(BASE)"}</definedName>
    <definedName name="wrn.CIGG._5" hidden="1">{"CI+GG(BASE)",#N/A,FALSE,"CI+GG(BASE)";"GG",#N/A,FALSE,"CI+GG(BASE)";"CI",#N/A,FALSE,"CI+GG(BASE)"}</definedName>
    <definedName name="wrn.CIGG.b" localSheetId="3" hidden="1">{"CI+GG(BASE)",#N/A,FALSE,"CI+GG(BASE)";"GG",#N/A,FALSE,"CI+GG(BASE)";"CI",#N/A,FALSE,"CI+GG(BASE)"}</definedName>
    <definedName name="wrn.CIGG.b" hidden="1">{"CI+GG(BASE)",#N/A,FALSE,"CI+GG(BASE)";"GG",#N/A,FALSE,"CI+GG(BASE)";"CI",#N/A,FALSE,"CI+GG(BASE)"}</definedName>
    <definedName name="wrn.CIGG.c" localSheetId="3" hidden="1">{"CI+GG(BASE)",#N/A,FALSE,"CI+GG(BASE)";"GG",#N/A,FALSE,"CI+GG(BASE)";"CI",#N/A,FALSE,"CI+GG(BASE)"}</definedName>
    <definedName name="wrn.CIGG.c" hidden="1">{"CI+GG(BASE)",#N/A,FALSE,"CI+GG(BASE)";"GG",#N/A,FALSE,"CI+GG(BASE)";"CI",#N/A,FALSE,"CI+GG(BASE)"}</definedName>
    <definedName name="wrn.CIGG.d" localSheetId="3" hidden="1">{"CI+GG(BASE)",#N/A,FALSE,"CI+GG(BASE)";"GG",#N/A,FALSE,"CI+GG(BASE)";"CI",#N/A,FALSE,"CI+GG(BASE)"}</definedName>
    <definedName name="wrn.CIGG.d" hidden="1">{"CI+GG(BASE)",#N/A,FALSE,"CI+GG(BASE)";"GG",#N/A,FALSE,"CI+GG(BASE)";"CI",#N/A,FALSE,"CI+GG(BASE)"}</definedName>
    <definedName name="wrn.CIGGa" localSheetId="3" hidden="1">{"CI+GG(BASE)",#N/A,FALSE,"CI+GG(BASE)";"GG",#N/A,FALSE,"CI+GG(BASE)";"CI",#N/A,FALSE,"CI+GG(BASE)"}</definedName>
    <definedName name="wrn.CIGGa" hidden="1">{"CI+GG(BASE)",#N/A,FALSE,"CI+GG(BASE)";"GG",#N/A,FALSE,"CI+GG(BASE)";"CI",#N/A,FALSE,"CI+GG(BASE)"}</definedName>
    <definedName name="wrn.CO." localSheetId="3" hidden="1">{#N/A,#N/A,FALSE,"datos_tecnicos";#N/A,#N/A,FALSE,"actividad";#N/A,#N/A,FALSE,"egastos"}</definedName>
    <definedName name="wrn.CO." hidden="1">{#N/A,#N/A,FALSE,"datos_tecnicos";#N/A,#N/A,FALSE,"actividad";#N/A,#N/A,FALSE,"egastos"}</definedName>
    <definedName name="wrn.colorcrvs." localSheetId="3" hidden="1">{"BPCCOLOR",#N/A,FALSE,"CRVS";"NUCCOLOR",#N/A,FALSE,"CRVS";"FOSCOLOR",#N/A,FALSE,"CRVS"}</definedName>
    <definedName name="wrn.colorcrvs." hidden="1">{"BPCCOLOR",#N/A,FALSE,"CRVS";"NUCCOLOR",#N/A,FALSE,"CRVS";"FOSCOLOR",#N/A,FALSE,"CRVS"}</definedName>
    <definedName name="wrn.compa." localSheetId="3" hidden="1">{"cuadro1",#N/A,FALSE,"periodos entre Opciones";"cuadro2",#N/A,FALSE,"periodos entre Opciones"}</definedName>
    <definedName name="wrn.compa." hidden="1">{"cuadro1",#N/A,FALSE,"periodos entre Opciones";"cuadro2",#N/A,FALSE,"periodos entre Opciones"}</definedName>
    <definedName name="wrn.compa._1" localSheetId="3" hidden="1">{"cuadro1",#N/A,FALSE,"periodos entre Opciones";"cuadro2",#N/A,FALSE,"periodos entre Opciones"}</definedName>
    <definedName name="wrn.compa._1" hidden="1">{"cuadro1",#N/A,FALSE,"periodos entre Opciones";"cuadro2",#N/A,FALSE,"periodos entre Opciones"}</definedName>
    <definedName name="wrn.Completo." localSheetId="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mplet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NTROL._.ARCHIVO."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_1" localSheetId="3"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_1"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DE._.GESTION." localSheetId="3" hidden="1">{#N/A,#N/A,FALSE,"Caratula";#N/A,#N/A,FALSE,"Informe"}</definedName>
    <definedName name="wrn.CONTROL._.DE._.GESTION." hidden="1">{#N/A,#N/A,FALSE,"Caratula";#N/A,#N/A,FALSE,"Informe"}</definedName>
    <definedName name="wrn.CorpB_Reports." localSheetId="3" hidden="1">{"CorpB_Profit",#N/A,FALSE,"Reports (B)";"CorpB_cash",#N/A,FALSE,"Reports (B)";"CorpB_Cash1",#N/A,FALSE,"Reports (B)";"CorpB_Bsheet",#N/A,FALSE,"Reports (B)"}</definedName>
    <definedName name="wrn.CorpB_Reports." hidden="1">{"CorpB_Profit",#N/A,FALSE,"Reports (B)";"CorpB_cash",#N/A,FALSE,"Reports (B)";"CorpB_Cash1",#N/A,FALSE,"Reports (B)";"CorpB_Bsheet",#N/A,FALSE,"Reports (B)"}</definedName>
    <definedName name="wrn.CorpRS_Reports." localSheetId="3" hidden="1">{"CorpRS_Profit",#N/A,FALSE,"Reports (RS)";"CorpRS_Cash",#N/A,FALSE,"Reports (RS)";"CorpRS_Cash1",#N/A,FALSE,"Reports (RS)";"CorpRS_Bsheet",#N/A,FALSE,"Reports (RS)"}</definedName>
    <definedName name="wrn.CorpRS_Reports." hidden="1">{"CorpRS_Profit",#N/A,FALSE,"Reports (RS)";"CorpRS_Cash",#N/A,FALSE,"Reports (RS)";"CorpRS_Cash1",#N/A,FALSE,"Reports (RS)";"CorpRS_Bsheet",#N/A,FALSE,"Reports (RS)"}</definedName>
    <definedName name="wrn.COSTOS._.INVERSIÓN." localSheetId="3" hidden="1">{#N/A,#N/A,FALSE,"Inversion EDP";#N/A,#N/A,FALSE,"Inversion ";#N/A,#N/A,FALSE,"Ing.";#N/A,#N/A,FALSE,"Adq";#N/A,#N/A,FALSE,"Constr";#N/A,#N/A,FALSE,"Administración"}</definedName>
    <definedName name="wrn.COSTOS._.INVERSIÓN." hidden="1">{#N/A,#N/A,FALSE,"Inversion EDP";#N/A,#N/A,FALSE,"Inversion ";#N/A,#N/A,FALSE,"Ing.";#N/A,#N/A,FALSE,"Adq";#N/A,#N/A,FALSE,"Constr";#N/A,#N/A,FALSE,"Administración"}</definedName>
    <definedName name="wrn.CQCA._.Joint._.Venture." localSheetId="3"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Budget Ytd";"Report",#N/A,FALSE,"Variance Budget Ytd (JV)";"Report",#N/A,FALSE,"Variance Budget FY";"Report",#N/A,FALSE,"Variance Budget FY (JV)";"Report",#N/A,FALSE,"Income Statement";"Report",#N/A,FALSE,"Income Statement (JV)";"Report",#N/A,FALSE,"Revenue Analysis - FY";"Report",#N/A,FALSE,"Revenue Analysis - FY (JV)";"Report",#N/A,FALSE,"Cost Analysis - FY";"Report",#N/A,FALSE,"Cost Analysis - FY (JV)";"Report",#N/A,FALSE,"Financial Targets";"Report",#N/A,FALSE,"Financial Targets (JV)";"Report",#N/A,FALSE,"Environmental";"Report",#N/A,FALSE,"Production KPIs";"Report",#N/A,FALSE,"Production KPIs (1)";"Report",#N/A,FALSE,"Cost KPIs";"Report",#N/A,FALSE,"Cost KPIs (2)";"Report",#N/A,FALSE,"Asset KPIs";"Report",#N/A,FALSE,"Asset KPIs (2)";"Report",#N/A,FALSE,"Asset KPIs CAPEX";"Report",#N/A,FALSE,"Asset KPIs - CAPEX (2)";"Report",#N/A,FALSE,"Revenue KPIs";"Report",#N/A,FALSE,"Revenue KPIs (2)";"Report",#N/A,FALSE,"Safety KPIs";"Report",#N/A,FALSE,"People KPIs";"Report",#N/A,FALSE,"People KPIs (2)";"Report",#N/A,FALSE,"Debtors"}</definedName>
    <definedName name="wrn.CQCA._.Joint._.Venture."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Budget Ytd";"Report",#N/A,FALSE,"Variance Budget Ytd (JV)";"Report",#N/A,FALSE,"Variance Budget FY";"Report",#N/A,FALSE,"Variance Budget FY (JV)";"Report",#N/A,FALSE,"Income Statement";"Report",#N/A,FALSE,"Income Statement (JV)";"Report",#N/A,FALSE,"Revenue Analysis - FY";"Report",#N/A,FALSE,"Revenue Analysis - FY (JV)";"Report",#N/A,FALSE,"Cost Analysis - FY";"Report",#N/A,FALSE,"Cost Analysis - FY (JV)";"Report",#N/A,FALSE,"Financial Targets";"Report",#N/A,FALSE,"Financial Targets (JV)";"Report",#N/A,FALSE,"Environmental";"Report",#N/A,FALSE,"Production KPIs";"Report",#N/A,FALSE,"Production KPIs (1)";"Report",#N/A,FALSE,"Cost KPIs";"Report",#N/A,FALSE,"Cost KPIs (2)";"Report",#N/A,FALSE,"Asset KPIs";"Report",#N/A,FALSE,"Asset KPIs (2)";"Report",#N/A,FALSE,"Asset KPIs CAPEX";"Report",#N/A,FALSE,"Asset KPIs - CAPEX (2)";"Report",#N/A,FALSE,"Revenue KPIs";"Report",#N/A,FALSE,"Revenue KPIs (2)";"Report",#N/A,FALSE,"Safety KPIs";"Report",#N/A,FALSE,"People KPIs";"Report",#N/A,FALSE,"People KPIs (2)";"Report",#N/A,FALSE,"Debtors"}</definedName>
    <definedName name="wrn.CuentaEconomica." localSheetId="3" hidden="1">{#N/A,#N/A,FALSE,"Costo Vendido";#N/A,#N/A,FALSE,"Precio";#N/A,#N/A,FALSE,"Consumo";#N/A,#N/A,FALSE,"GDV";#N/A,#N/A,FALSE,"expestru";#N/A,#N/A,FALSE,"Graficos";#N/A,#N/A,FALSE,"Resumen "}</definedName>
    <definedName name="wrn.CuentaEconomica." hidden="1">{#N/A,#N/A,FALSE,"Costo Vendido";#N/A,#N/A,FALSE,"Precio";#N/A,#N/A,FALSE,"Consumo";#N/A,#N/A,FALSE,"GDV";#N/A,#N/A,FALSE,"expestru";#N/A,#N/A,FALSE,"Graficos";#N/A,#N/A,FALSE,"Resumen "}</definedName>
    <definedName name="wrn.d001." localSheetId="3" hidden="1">{#N/A,#N/A,FALSE,"Tapa";#N/A,#N/A,FALSE,"F005";#N/A,#N/A,FALSE,"F006";#N/A,#N/A,FALSE,"F007";#N/A,#N/A,FALSE,"F008";#N/A,#N/A,FALSE,"F009";#N/A,#N/A,FALSE,"F010";#N/A,#N/A,FALSE,"F011";#N/A,#N/A,FALSE,"F012";#N/A,#N/A,FALSE,"F013";#N/A,#N/A,FALSE,"F014";#N/A,#N/A,FALSE,"F015"}</definedName>
    <definedName name="wrn.d001." hidden="1">{#N/A,#N/A,FALSE,"Tapa";#N/A,#N/A,FALSE,"F005";#N/A,#N/A,FALSE,"F006";#N/A,#N/A,FALSE,"F007";#N/A,#N/A,FALSE,"F008";#N/A,#N/A,FALSE,"F009";#N/A,#N/A,FALSE,"F010";#N/A,#N/A,FALSE,"F011";#N/A,#N/A,FALSE,"F012";#N/A,#N/A,FALSE,"F013";#N/A,#N/A,FALSE,"F014";#N/A,#N/A,FALSE,"F015"}</definedName>
    <definedName name="wrn.data." localSheetId="3" hidden="1">{"data",#N/A,FALSE,"OP_SUM"}</definedName>
    <definedName name="wrn.data." hidden="1">{"data",#N/A,FALSE,"OP_SUM"}</definedName>
    <definedName name="wrn.DECIMAL" localSheetId="3" hidden="1">{"DECIMAL",#N/A,FALSE,"02"}</definedName>
    <definedName name="wrn.DECIMAL" hidden="1">{"DECIMAL",#N/A,FALSE,"02"}</definedName>
    <definedName name="wrn.DECIMAL." localSheetId="3" hidden="1">{"DECIMAL",#N/A,FALSE,"02"}</definedName>
    <definedName name="wrn.DECIMAL." hidden="1">{"DECIMAL",#N/A,FALSE,"02"}</definedName>
    <definedName name="wrn.decimal1" localSheetId="3" hidden="1">{"DECIMAL",#N/A,FALSE,"02"}</definedName>
    <definedName name="wrn.decimal1" hidden="1">{"DECIMAL",#N/A,FALSE,"02"}</definedName>
    <definedName name="wrn.Delete" localSheetId="3"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Forecast Mo";"Report",#N/A,FALSE,"Variance Forecast (2)";"Report",#N/A,FALSE,"Variance from Budget";"Report",#N/A,FALSE,"Variance Budget Ytd";"Report",#N/A,FALSE,"Variance from Budget FY";"Report",#N/A,FALSE,"Variance Budget FY (2)";"Report",#N/A,FALSE,"Variance Previous Full Yr";"Report",#N/A,FALSE,"Variance Previous Full Yr (2)";"Report",#N/A,FALSE,"Income &amp; Cash Flow";"Report",#N/A,FALSE,"Balance Sheet";"Report",#N/A,FALSE,"ROC Analysis - Full Year";"Report",#N/A,FALSE,"Revenue Analysis - Full Yr";"Report",#N/A,FALSE,"Cost Analysis - Full Yr";"Report",#N/A,FALSE,"Cash Flow Analysis - FY";"Report",#N/A,FALSE,"Financial Targets";"Report",#N/A,FALSE,"Environmental";"Report",#N/A,FALSE,"Production KPIs (1)";"Report",#N/A,FALSE,"Production KPIs (2)";"Report",#N/A,FALSE,"Cost KPIs (1)";"Report",#N/A,FALSE,"Cost KPIs (2)";"Report",#N/A,FALSE,"Asset KPIs (1)";"Report",#N/A,FALSE,"Asset KPIs (2)";"Report",#N/A,FALSE,"Asset KPIs CAPEX";"Report",#N/A,FALSE,"Asset KPIs - CAPEX (2)";"Report",#N/A,FALSE,"Revenue KPIs";"Report",#N/A,FALSE,"Revenue KPIs (2)";"Report",#N/A,FALSE,"Safety KPIs";"Report",#N/A,FALSE,"People KPIs";"Report",#N/A,FALSE,"People KPIs (2)";"Report",#N/A,FALSE,"Finance KPIs";"Report",#N/A,FALSE,"Debtors";"Report",#N/A,FALSE,"Corporate Overhead YTD";"Report",#N/A,FALSE,"Marketing Costs"}</definedName>
    <definedName name="wrn.Delete"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Forecast Mo";"Report",#N/A,FALSE,"Variance Forecast (2)";"Report",#N/A,FALSE,"Variance from Budget";"Report",#N/A,FALSE,"Variance Budget Ytd";"Report",#N/A,FALSE,"Variance from Budget FY";"Report",#N/A,FALSE,"Variance Budget FY (2)";"Report",#N/A,FALSE,"Variance Previous Full Yr";"Report",#N/A,FALSE,"Variance Previous Full Yr (2)";"Report",#N/A,FALSE,"Income &amp; Cash Flow";"Report",#N/A,FALSE,"Balance Sheet";"Report",#N/A,FALSE,"ROC Analysis - Full Year";"Report",#N/A,FALSE,"Revenue Analysis - Full Yr";"Report",#N/A,FALSE,"Cost Analysis - Full Yr";"Report",#N/A,FALSE,"Cash Flow Analysis - FY";"Report",#N/A,FALSE,"Financial Targets";"Report",#N/A,FALSE,"Environmental";"Report",#N/A,FALSE,"Production KPIs (1)";"Report",#N/A,FALSE,"Production KPIs (2)";"Report",#N/A,FALSE,"Cost KPIs (1)";"Report",#N/A,FALSE,"Cost KPIs (2)";"Report",#N/A,FALSE,"Asset KPIs (1)";"Report",#N/A,FALSE,"Asset KPIs (2)";"Report",#N/A,FALSE,"Asset KPIs CAPEX";"Report",#N/A,FALSE,"Asset KPIs - CAPEX (2)";"Report",#N/A,FALSE,"Revenue KPIs";"Report",#N/A,FALSE,"Revenue KPIs (2)";"Report",#N/A,FALSE,"Safety KPIs";"Report",#N/A,FALSE,"People KPIs";"Report",#N/A,FALSE,"People KPIs (2)";"Report",#N/A,FALSE,"Finance KPIs";"Report",#N/A,FALSE,"Debtors";"Report",#N/A,FALSE,"Corporate Overhead YTD";"Report",#N/A,FALSE,"Marketing Costs"}</definedName>
    <definedName name="wrn.Delete2" localSheetId="3"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wrn.Delete2"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wrn.Detail." localSheetId="3" hidden="1">{#N/A,#N/A,FALSE,"Matrix";#N/A,#N/A,FALSE,"Executive";#N/A,#N/A,FALSE,"Summary";#N/A,#N/A,FALSE,"Office1";#N/A,#N/A,FALSE,"Office2";#N/A,#N/A,FALSE,"Office3";#N/A,#N/A,FALSE,"Office4";#N/A,#N/A,FALSE,"Office5";#N/A,#N/A,FALSE,"Office6";#N/A,#N/A,FALSE,"Office7";#N/A,#N/A,FALSE,"Labor"}</definedName>
    <definedName name="wrn.Detail." hidden="1">{#N/A,#N/A,FALSE,"Matrix";#N/A,#N/A,FALSE,"Executive";#N/A,#N/A,FALSE,"Summary";#N/A,#N/A,FALSE,"Office1";#N/A,#N/A,FALSE,"Office2";#N/A,#N/A,FALSE,"Office3";#N/A,#N/A,FALSE,"Office4";#N/A,#N/A,FALSE,"Office5";#N/A,#N/A,FALSE,"Office6";#N/A,#N/A,FALSE,"Office7";#N/A,#N/A,FALSE,"Labor"}</definedName>
    <definedName name="wrn.Detail._1" localSheetId="3" hidden="1">{#N/A,#N/A,FALSE,"Matrix";#N/A,#N/A,FALSE,"Executive";#N/A,#N/A,FALSE,"Summary";#N/A,#N/A,FALSE,"Office1";#N/A,#N/A,FALSE,"Office2";#N/A,#N/A,FALSE,"Office3";#N/A,#N/A,FALSE,"Office4";#N/A,#N/A,FALSE,"Office5";#N/A,#N/A,FALSE,"Office6";#N/A,#N/A,FALSE,"Office7";#N/A,#N/A,FALSE,"Labor"}</definedName>
    <definedName name="wrn.Detail._1" hidden="1">{#N/A,#N/A,FALSE,"Matrix";#N/A,#N/A,FALSE,"Executive";#N/A,#N/A,FALSE,"Summary";#N/A,#N/A,FALSE,"Office1";#N/A,#N/A,FALSE,"Office2";#N/A,#N/A,FALSE,"Office3";#N/A,#N/A,FALSE,"Office4";#N/A,#N/A,FALSE,"Office5";#N/A,#N/A,FALSE,"Office6";#N/A,#N/A,FALSE,"Office7";#N/A,#N/A,FALSE,"Labor"}</definedName>
    <definedName name="wrn.Día._.API." localSheetId="3" hidden="1">{#N/A,#N/A,FALSE,"IC_Global";#N/A,#N/A,FALSE,"IC_Global (98-f)";#N/A,#N/A,FALSE,"Inc";#N/A,#N/A,FALSE,"CAMBIOS (2)";#N/A,#N/A,FALSE,"EXPL Inc.";#N/A,#N/A,FALSE,"HITOS98";#N/A,#N/A,FALSE,"CURVA ""S"" GLOBAL ";#N/A,#N/A,FALSE,"CURVA ""S"" 1998 "}</definedName>
    <definedName name="wrn.Día._.API." hidden="1">{#N/A,#N/A,FALSE,"IC_Global";#N/A,#N/A,FALSE,"IC_Global (98-f)";#N/A,#N/A,FALSE,"Inc";#N/A,#N/A,FALSE,"CAMBIOS (2)";#N/A,#N/A,FALSE,"EXPL Inc.";#N/A,#N/A,FALSE,"HITOS98";#N/A,#N/A,FALSE,"CURVA ""S"" GLOBAL ";#N/A,#N/A,FALSE,"CURVA ""S"" 1998 "}</definedName>
    <definedName name="wrn.Día._.API._1" localSheetId="3" hidden="1">{#N/A,#N/A,FALSE,"IC_Global";#N/A,#N/A,FALSE,"IC_Global (98-f)";#N/A,#N/A,FALSE,"Inc";#N/A,#N/A,FALSE,"CAMBIOS (2)";#N/A,#N/A,FALSE,"EXPL Inc.";#N/A,#N/A,FALSE,"HITOS98";#N/A,#N/A,FALSE,"CURVA ""S"" GLOBAL ";#N/A,#N/A,FALSE,"CURVA ""S"" 1998 "}</definedName>
    <definedName name="wrn.Día._.API._1" hidden="1">{#N/A,#N/A,FALSE,"IC_Global";#N/A,#N/A,FALSE,"IC_Global (98-f)";#N/A,#N/A,FALSE,"Inc";#N/A,#N/A,FALSE,"CAMBIOS (2)";#N/A,#N/A,FALSE,"EXPL Inc.";#N/A,#N/A,FALSE,"HITOS98";#N/A,#N/A,FALSE,"CURVA ""S"" GLOBAL ";#N/A,#N/A,FALSE,"CURVA ""S"" 1998 "}</definedName>
    <definedName name="wrn.DIAGRAMAS._.DE._.DISPAROS." localSheetId="3" hidden="1">{#N/A,#N/A,FALSE,"Hoja1";#N/A,#N/A,FALSE,"Hoja2";#N/A,#N/A,FALSE,"Hoja3";#N/A,#N/A,FALSE,"Hoja4";#N/A,#N/A,FALSE,"Hoja5";#N/A,#N/A,FALSE,"Hoja6"}</definedName>
    <definedName name="wrn.DIAGRAMAS._.DE._.DISPAROS." hidden="1">{#N/A,#N/A,FALSE,"Hoja1";#N/A,#N/A,FALSE,"Hoja2";#N/A,#N/A,FALSE,"Hoja3";#N/A,#N/A,FALSE,"Hoja4";#N/A,#N/A,FALSE,"Hoja5";#N/A,#N/A,FALSE,"Hoja6"}</definedName>
    <definedName name="wrn.El._.Indio._.Production._.Summary." localSheetId="3" hidden="1">{#N/A,#N/A,FALSE,"summary";#N/A,#N/A,FALSE,"SumGraph"}</definedName>
    <definedName name="wrn.El._.Indio._.Production._.Summary." hidden="1">{#N/A,#N/A,FALSE,"summary";#N/A,#N/A,FALSE,"SumGraph"}</definedName>
    <definedName name="wrn.El._.Indio._.Production._.Summary._1" localSheetId="3" hidden="1">{#N/A,#N/A,FALSE,"summary";#N/A,#N/A,FALSE,"SumGraph"}</definedName>
    <definedName name="wrn.El._.Indio._.Production._.Summary._1" hidden="1">{#N/A,#N/A,FALSE,"summary";#N/A,#N/A,FALSE,"SumGraph"}</definedName>
    <definedName name="wrn.ep10." localSheetId="3" hidden="1">{#N/A,#N/A,FALSE,"masez (10)";#N/A,#N/A,FALSE,"masez (7)";#N/A,#N/A,FALSE,"masez (6)";#N/A,#N/A,FALSE,"masez (5)";#N/A,#N/A,FALSE,"masez (4)";#N/A,#N/A,FALSE,"masez (3)";#N/A,#N/A,FALSE,"masez (2)";#N/A,#N/A,FALSE,"GME";#N/A,#N/A,FALSE,"masez"}</definedName>
    <definedName name="wrn.ep10." hidden="1">{#N/A,#N/A,FALSE,"masez (10)";#N/A,#N/A,FALSE,"masez (7)";#N/A,#N/A,FALSE,"masez (6)";#N/A,#N/A,FALSE,"masez (5)";#N/A,#N/A,FALSE,"masez (4)";#N/A,#N/A,FALSE,"masez (3)";#N/A,#N/A,FALSE,"masez (2)";#N/A,#N/A,FALSE,"GME";#N/A,#N/A,FALSE,"masez"}</definedName>
    <definedName name="wrn.ep10._1" localSheetId="3" hidden="1">{#N/A,#N/A,FALSE,"masez (10)";#N/A,#N/A,FALSE,"masez (7)";#N/A,#N/A,FALSE,"masez (6)";#N/A,#N/A,FALSE,"masez (5)";#N/A,#N/A,FALSE,"masez (4)";#N/A,#N/A,FALSE,"masez (3)";#N/A,#N/A,FALSE,"masez (2)";#N/A,#N/A,FALSE,"GME";#N/A,#N/A,FALSE,"masez"}</definedName>
    <definedName name="wrn.ep10._1" hidden="1">{#N/A,#N/A,FALSE,"masez (10)";#N/A,#N/A,FALSE,"masez (7)";#N/A,#N/A,FALSE,"masez (6)";#N/A,#N/A,FALSE,"masez (5)";#N/A,#N/A,FALSE,"masez (4)";#N/A,#N/A,FALSE,"masez (3)";#N/A,#N/A,FALSE,"masez (2)";#N/A,#N/A,FALSE,"GME";#N/A,#N/A,FALSE,"masez"}</definedName>
    <definedName name="wrn.ep10.a" localSheetId="3" hidden="1">{#N/A,#N/A,FALSE,"masez (10)";#N/A,#N/A,FALSE,"masez (7)";#N/A,#N/A,FALSE,"masez (6)";#N/A,#N/A,FALSE,"masez (5)";#N/A,#N/A,FALSE,"masez (4)";#N/A,#N/A,FALSE,"masez (3)";#N/A,#N/A,FALSE,"masez (2)";#N/A,#N/A,FALSE,"GME";#N/A,#N/A,FALSE,"masez"}</definedName>
    <definedName name="wrn.ep10.a" hidden="1">{#N/A,#N/A,FALSE,"masez (10)";#N/A,#N/A,FALSE,"masez (7)";#N/A,#N/A,FALSE,"masez (6)";#N/A,#N/A,FALSE,"masez (5)";#N/A,#N/A,FALSE,"masez (4)";#N/A,#N/A,FALSE,"masez (3)";#N/A,#N/A,FALSE,"masez (2)";#N/A,#N/A,FALSE,"GME";#N/A,#N/A,FALSE,"masez"}</definedName>
    <definedName name="wrn.ep10.b" localSheetId="3" hidden="1">{#N/A,#N/A,FALSE,"masez (10)";#N/A,#N/A,FALSE,"masez (7)";#N/A,#N/A,FALSE,"masez (6)";#N/A,#N/A,FALSE,"masez (5)";#N/A,#N/A,FALSE,"masez (4)";#N/A,#N/A,FALSE,"masez (3)";#N/A,#N/A,FALSE,"masez (2)";#N/A,#N/A,FALSE,"GME";#N/A,#N/A,FALSE,"masez"}</definedName>
    <definedName name="wrn.ep10.b" hidden="1">{#N/A,#N/A,FALSE,"masez (10)";#N/A,#N/A,FALSE,"masez (7)";#N/A,#N/A,FALSE,"masez (6)";#N/A,#N/A,FALSE,"masez (5)";#N/A,#N/A,FALSE,"masez (4)";#N/A,#N/A,FALSE,"masez (3)";#N/A,#N/A,FALSE,"masez (2)";#N/A,#N/A,FALSE,"GME";#N/A,#N/A,FALSE,"masez"}</definedName>
    <definedName name="wrn.ep10.c" localSheetId="3" hidden="1">{#N/A,#N/A,FALSE,"masez (10)";#N/A,#N/A,FALSE,"masez (7)";#N/A,#N/A,FALSE,"masez (6)";#N/A,#N/A,FALSE,"masez (5)";#N/A,#N/A,FALSE,"masez (4)";#N/A,#N/A,FALSE,"masez (3)";#N/A,#N/A,FALSE,"masez (2)";#N/A,#N/A,FALSE,"GME";#N/A,#N/A,FALSE,"masez"}</definedName>
    <definedName name="wrn.ep10.c" hidden="1">{#N/A,#N/A,FALSE,"masez (10)";#N/A,#N/A,FALSE,"masez (7)";#N/A,#N/A,FALSE,"masez (6)";#N/A,#N/A,FALSE,"masez (5)";#N/A,#N/A,FALSE,"masez (4)";#N/A,#N/A,FALSE,"masez (3)";#N/A,#N/A,FALSE,"masez (2)";#N/A,#N/A,FALSE,"GME";#N/A,#N/A,FALSE,"masez"}</definedName>
    <definedName name="wrn.ep10.d" localSheetId="3" hidden="1">{#N/A,#N/A,FALSE,"masez (10)";#N/A,#N/A,FALSE,"masez (7)";#N/A,#N/A,FALSE,"masez (6)";#N/A,#N/A,FALSE,"masez (5)";#N/A,#N/A,FALSE,"masez (4)";#N/A,#N/A,FALSE,"masez (3)";#N/A,#N/A,FALSE,"masez (2)";#N/A,#N/A,FALSE,"GME";#N/A,#N/A,FALSE,"masez"}</definedName>
    <definedName name="wrn.ep10.d" hidden="1">{#N/A,#N/A,FALSE,"masez (10)";#N/A,#N/A,FALSE,"masez (7)";#N/A,#N/A,FALSE,"masez (6)";#N/A,#N/A,FALSE,"masez (5)";#N/A,#N/A,FALSE,"masez (4)";#N/A,#N/A,FALSE,"masez (3)";#N/A,#N/A,FALSE,"masez (2)";#N/A,#N/A,FALSE,"GME";#N/A,#N/A,FALSE,"masez"}</definedName>
    <definedName name="wrn.fff." localSheetId="3" hidden="1">{#N/A,#N/A,FALSE,"Costos_Elem_Hid";#N/A,#N/A,FALSE,"Costos_Elem_Hid";#N/A,#N/A,FALSE,"Costos_Elem_Hid"}</definedName>
    <definedName name="wrn.fff." hidden="1">{#N/A,#N/A,FALSE,"Costos_Elem_Hid";#N/A,#N/A,FALSE,"Costos_Elem_Hid";#N/A,#N/A,FALSE,"Costos_Elem_Hid"}</definedName>
    <definedName name="wrn.financials." localSheetId="3" hidden="1">{#N/A,#N/A,TRUE,"Mkt Assumptions";#N/A,#N/A,TRUE,"Income_Statement";#N/A,#N/A,TRUE,"Balance_Sheet";#N/A,#N/A,TRUE,"Cash_Flow_Stmt";#N/A,#N/A,TRUE,"Debt_Repayment";#N/A,#N/A,TRUE,"Ratio_Analysis";#N/A,#N/A,TRUE,"Inc_Stmt_Assumptions"}</definedName>
    <definedName name="wrn.financials." hidden="1">{#N/A,#N/A,TRUE,"Mkt Assumptions";#N/A,#N/A,TRUE,"Income_Statement";#N/A,#N/A,TRUE,"Balance_Sheet";#N/A,#N/A,TRUE,"Cash_Flow_Stmt";#N/A,#N/A,TRUE,"Debt_Repayment";#N/A,#N/A,TRUE,"Ratio_Analysis";#N/A,#N/A,TRUE,"Inc_Stmt_Assumptions"}</definedName>
    <definedName name="wrn.flash." localSheetId="3" hidden="1">{"Flash 1",#N/A,FALSE,"Flash";"Flash 2",#N/A,FALSE,"Escoria"}</definedName>
    <definedName name="wrn.flash." hidden="1">{"Flash 1",#N/A,FALSE,"Flash";"Flash 2",#N/A,FALSE,"Escoria"}</definedName>
    <definedName name="wrn.flujos." localSheetId="3" hidden="1">{"FlujoGastos",#N/A,FALSE,"Base";"FlujoGastos",#N/A,FALSE,"Buzón Tren";"FlujoGastos",#N/A,FALSE,"Buzón Camión";"FlujoGastos",#N/A,FALSE,"LHD Camión";"FlujoGastos",#N/A,FALSE,"Cámara Camión"}</definedName>
    <definedName name="wrn.flujos." hidden="1">{"FlujoGastos",#N/A,FALSE,"Base";"FlujoGastos",#N/A,FALSE,"Buzón Tren";"FlujoGastos",#N/A,FALSE,"Buzón Camión";"FlujoGastos",#N/A,FALSE,"LHD Camión";"FlujoGastos",#N/A,FALSE,"Cámara Camión"}</definedName>
    <definedName name="wrn.Forms." localSheetId="3" hidden="1">{#N/A,#N/A,FALSE,"E-1";#N/A,#N/A,FALSE,"E-2";#N/A,#N/A,FALSE,"F-1";#N/A,#N/A,FALSE,"F-2";#N/A,#N/A,FALSE,"F-3";#N/A,#N/A,FALSE,"F-4";#N/A,#N/A,FALSE,"F-5";#N/A,#N/A,FALSE,"F-6";#N/A,#N/A,FALSE,"Matrix"}</definedName>
    <definedName name="wrn.Forms." hidden="1">{#N/A,#N/A,FALSE,"E-1";#N/A,#N/A,FALSE,"E-2";#N/A,#N/A,FALSE,"F-1";#N/A,#N/A,FALSE,"F-2";#N/A,#N/A,FALSE,"F-3";#N/A,#N/A,FALSE,"F-4";#N/A,#N/A,FALSE,"F-5";#N/A,#N/A,FALSE,"F-6";#N/A,#N/A,FALSE,"Matrix"}</definedName>
    <definedName name="wrn.Forms._1" localSheetId="3" hidden="1">{#N/A,#N/A,FALSE,"E-1";#N/A,#N/A,FALSE,"E-2";#N/A,#N/A,FALSE,"F-1";#N/A,#N/A,FALSE,"F-2";#N/A,#N/A,FALSE,"F-3";#N/A,#N/A,FALSE,"F-4";#N/A,#N/A,FALSE,"F-5";#N/A,#N/A,FALSE,"F-6";#N/A,#N/A,FALSE,"Matrix"}</definedName>
    <definedName name="wrn.Forms._1" hidden="1">{#N/A,#N/A,FALSE,"E-1";#N/A,#N/A,FALSE,"E-2";#N/A,#N/A,FALSE,"F-1";#N/A,#N/A,FALSE,"F-2";#N/A,#N/A,FALSE,"F-3";#N/A,#N/A,FALSE,"F-4";#N/A,#N/A,FALSE,"F-5";#N/A,#N/A,FALSE,"F-6";#N/A,#N/A,FALSE,"Matrix"}</definedName>
    <definedName name="wrn.FORMULARIOS."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1"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ULL._.REPORT." localSheetId="3" hidden="1">{#N/A,#N/A,FALSE,"US$";#N/A,#N/A,FALSE,"SUMMARY";#N/A,#N/A,FALSE,"DET.SUMM";#N/A,#N/A,FALSE,"BACK-UP";#N/A,#N/A,FALSE,"INDIRECTS";#N/A,#N/A,FALSE,"PARAMETERS";#N/A,#N/A,FALSE,"RATES"}</definedName>
    <definedName name="wrn.FULL._.REPORT." hidden="1">{#N/A,#N/A,FALSE,"US$";#N/A,#N/A,FALSE,"SUMMARY";#N/A,#N/A,FALSE,"DET.SUMM";#N/A,#N/A,FALSE,"BACK-UP";#N/A,#N/A,FALSE,"INDIRECTS";#N/A,#N/A,FALSE,"PARAMETERS";#N/A,#N/A,FALSE,"RATES"}</definedName>
    <definedName name="wrn.GARO._.PERSNL._.REPORT." localSheetId="3" hidden="1">{"garo personnel",#N/A,FALSE;"personnel by location",#N/A,FALSE;"garo_graph",#N/A,FALSE}</definedName>
    <definedName name="wrn.GARO._.PERSNL._.REPORT." hidden="1">{"garo personnel",#N/A,FALSE;"personnel by location",#N/A,FALSE;"garo_graph",#N/A,FALSE}</definedName>
    <definedName name="wrn.GERENCIAL." localSheetId="3" hidden="1">{#N/A,#N/A,FALSE,"F006";#N/A,#N/A,FALSE,"F008";#N/A,#N/A,FALSE,"F020";#N/A,#N/A,FALSE,"F019"}</definedName>
    <definedName name="wrn.GERENCIAL." hidden="1">{#N/A,#N/A,FALSE,"F006";#N/A,#N/A,FALSE,"F008";#N/A,#N/A,FALSE,"F020";#N/A,#N/A,FALSE,"F019"}</definedName>
    <definedName name="wrn.gestion." localSheetId="3" hidden="1">{#N/A,#N/A,FALSE,"053";#N/A,#N/A,FALSE,"lanzamiento";#N/A,#N/A,FALSE,"transferencias";#N/A,#N/A,FALSE,"actzado";#N/A,#N/A,FALSE,"mes";#N/A,#N/A,FALSE,"acum";#N/A,#N/A,FALSE,"falt";#N/A,#N/A,FALSE,"p_final";#N/A,#N/A,FALSE,"dif";#N/A,#N/A,FALSE,"dif %";#N/A,#N/A,FALSE,"hh";#N/A,#N/A,FALSE,"ana_res";#N/A,#N/A,FALSE,"c_gestion"}</definedName>
    <definedName name="wrn.gestion." hidden="1">{#N/A,#N/A,FALSE,"053";#N/A,#N/A,FALSE,"lanzamiento";#N/A,#N/A,FALSE,"transferencias";#N/A,#N/A,FALSE,"actzado";#N/A,#N/A,FALSE,"mes";#N/A,#N/A,FALSE,"acum";#N/A,#N/A,FALSE,"falt";#N/A,#N/A,FALSE,"p_final";#N/A,#N/A,FALSE,"dif";#N/A,#N/A,FALSE,"dif %";#N/A,#N/A,FALSE,"hh";#N/A,#N/A,FALSE,"ana_res";#N/A,#N/A,FALSE,"c_gestion"}</definedName>
    <definedName name="wrn.Graficos." localSheetId="3" hidden="1">{"Graf_Carga Trab",#N/A,FALSE,"Grafi_Carga Trab";"Graf_Venta Flujo",#N/A,FALSE,"Grafi_Carga Trab"}</definedName>
    <definedName name="wrn.Graficos." hidden="1">{"Graf_Carga Trab",#N/A,FALSE,"Grafi_Carga Trab";"Graf_Venta Flujo",#N/A,FALSE,"Grafi_Carga Trab"}</definedName>
    <definedName name="wrn.Graficos._.CG." localSheetId="3" hidden="1">{#N/A,#N/A,TRUE,"Cert.Global";#N/A,#N/A,TRUE,"Cert. M&amp;C";#N/A,#N/A,TRUE,"Cert. Engineering";#N/A,#N/A,TRUE,"Cert. Procurement ";#N/A,#N/A,TRUE,"Cert. Constr. Manag."}</definedName>
    <definedName name="wrn.Graficos._.CG." hidden="1">{#N/A,#N/A,TRUE,"Cert.Global";#N/A,#N/A,TRUE,"Cert. M&amp;C";#N/A,#N/A,TRUE,"Cert. Engineering";#N/A,#N/A,TRUE,"Cert. Procurement ";#N/A,#N/A,TRUE,"Cert. Constr. Manag."}</definedName>
    <definedName name="wrn.graficos._.cg1" localSheetId="3" hidden="1">{#N/A,#N/A,TRUE,"Cert.Global";#N/A,#N/A,TRUE,"Cert. M&amp;C";#N/A,#N/A,TRUE,"Cert. Engineering";#N/A,#N/A,TRUE,"Cert. Procurement ";#N/A,#N/A,TRUE,"Cert. Constr. Manag."}</definedName>
    <definedName name="wrn.graficos._.cg1" hidden="1">{#N/A,#N/A,TRUE,"Cert.Global";#N/A,#N/A,TRUE,"Cert. M&amp;C";#N/A,#N/A,TRUE,"Cert. Engineering";#N/A,#N/A,TRUE,"Cert. Procurement ";#N/A,#N/A,TRUE,"Cert. Constr. Manag."}</definedName>
    <definedName name="wrn.graficos._.inf._.mens._.c442." localSheetId="3" hidden="1">{#N/A,#N/A,FALSE,"HH-ING.";#N/A,#N/A,FALSE,"AV.MENSUAL";#N/A,#N/A,FALSE,"F-H.ENG."}</definedName>
    <definedName name="wrn.graficos._.inf._.mens._.c442." hidden="1">{#N/A,#N/A,FALSE,"HH-ING.";#N/A,#N/A,FALSE,"AV.MENSUAL";#N/A,#N/A,FALSE,"F-H.ENG."}</definedName>
    <definedName name="wrn.graficos._.inf._.mens._.c442._1" localSheetId="3" hidden="1">{#N/A,#N/A,FALSE,"HH-ING.";#N/A,#N/A,FALSE,"AV.MENSUAL";#N/A,#N/A,FALSE,"F-H.ENG."}</definedName>
    <definedName name="wrn.graficos._.inf._.mens._.c442._1" hidden="1">{#N/A,#N/A,FALSE,"HH-ING.";#N/A,#N/A,FALSE,"AV.MENSUAL";#N/A,#N/A,FALSE,"F-H.ENG."}</definedName>
    <definedName name="wrn.Graficos._1" localSheetId="3" hidden="1">{"Graf_Carga Trab",#N/A,FALSE,"Grafi_Carga Trab";"Graf_Venta Flujo",#N/A,FALSE,"Grafi_Carga Trab"}</definedName>
    <definedName name="wrn.Graficos._1" hidden="1">{"Graf_Carga Trab",#N/A,FALSE,"Grafi_Carga Trab";"Graf_Venta Flujo",#N/A,FALSE,"Grafi_Carga Trab"}</definedName>
    <definedName name="wrn.hjhj." localSheetId="3" hidden="1">{#N/A,#N/A,TRUE,"Costos_Subg_Hid"}</definedName>
    <definedName name="wrn.hjhj." hidden="1">{#N/A,#N/A,TRUE,"Costos_Subg_Hid"}</definedName>
    <definedName name="wrn.iIMPRESSION._.DOC."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wrn.iIMPRESSION._.DO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wrn.Impresión._.Versión." localSheetId="3" hidden="1">{"Gases Fugitivos",#N/A,TRUE,"Financiero";"Desarme",#N/A,TRUE,"Financiero";"Resumen Proyectos x Fase",#N/A,TRUE,"Financiero";"Resumen Total",#N/A,TRUE,"Financiero"}</definedName>
    <definedName name="wrn.Impresión._.Versión." hidden="1">{"Gases Fugitivos",#N/A,TRUE,"Financiero";"Desarme",#N/A,TRUE,"Financiero";"Resumen Proyectos x Fase",#N/A,TRUE,"Financiero";"Resumen Total",#N/A,TRUE,"Financiero"}</definedName>
    <definedName name="wrn.IMPRESSION._.RP2." localSheetId="3"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rn.IMPRESSION._.RP2."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rn.Imprime." localSheetId="3" hidden="1">{#N/A,#N/A,FALSE,"Superficie";#N/A,#N/A,FALSE,"Concentrador";#N/A,#N/A,FALSE,"Mina Rajo";#N/A,#N/A,FALSE,"Subterránea";#N/A,#N/A,FALSE,"Otros"}</definedName>
    <definedName name="wrn.Imprime." hidden="1">{#N/A,#N/A,FALSE,"Superficie";#N/A,#N/A,FALSE,"Concentrador";#N/A,#N/A,FALSE,"Mina Rajo";#N/A,#N/A,FALSE,"Subterránea";#N/A,#N/A,FALSE,"Otros"}</definedName>
    <definedName name="wrn.Imprime._.ECOS." localSheetId="3" hidden="1">{#N/A,#N/A,FALSE,"P.U.(integral)";#N/A,#N/A,FALSE,"Prov.";#N/A,#N/A,FALSE,"P.U.(G1)";#N/A,#N/A,FALSE,"Prov. (G1)";#N/A,#N/A,FALSE,"P.U.(G2)";#N/A,#N/A,FALSE,"Prov.(G2)";#N/A,#N/A,FALSE,"Var-Ext"}</definedName>
    <definedName name="wrn.Imprime._.ECOS." hidden="1">{#N/A,#N/A,FALSE,"P.U.(integral)";#N/A,#N/A,FALSE,"Prov.";#N/A,#N/A,FALSE,"P.U.(G1)";#N/A,#N/A,FALSE,"Prov. (G1)";#N/A,#N/A,FALSE,"P.U.(G2)";#N/A,#N/A,FALSE,"Prov.(G2)";#N/A,#N/A,FALSE,"Var-Ext"}</definedName>
    <definedName name="wrn.IMPRIME._.TODO." localSheetId="3" hidden="1">{#N/A,#N/A,FALSE,"ICP";#N/A,#N/A,FALSE,"ROC";#N/A,#N/A,FALSE,"HPP";#N/A,#N/A,FALSE,"CON";#N/A,#N/A,FALSE,"REQ";#N/A,#N/A,FALSE,"PROY";#N/A,#N/A,FALSE,"PIP";#N/A,#N/A,FALSE,"DPC";#N/A,#N/A,FALSE,"ESP";#N/A,#N/A,FALSE,"INP"}</definedName>
    <definedName name="wrn.IMPRIME._.TODO." hidden="1">{#N/A,#N/A,FALSE,"ICP";#N/A,#N/A,FALSE,"ROC";#N/A,#N/A,FALSE,"HPP";#N/A,#N/A,FALSE,"CON";#N/A,#N/A,FALSE,"REQ";#N/A,#N/A,FALSE,"PROY";#N/A,#N/A,FALSE,"PIP";#N/A,#N/A,FALSE,"DPC";#N/A,#N/A,FALSE,"ESP";#N/A,#N/A,FALSE,"INP"}</definedName>
    <definedName name="wrn.INFO1." localSheetId="3" hidden="1">{#N/A,#N/A,FALSE,"CUADRILLA"}</definedName>
    <definedName name="wrn.INFO1." hidden="1">{#N/A,#N/A,FALSE,"CUADRILLA"}</definedName>
    <definedName name="wrn.Informe." localSheetId="3" hidden="1">{"Tapa Informe",#N/A,FALSE,"Informe 1";"Informe Hoja1",#N/A,FALSE,"Informe 1";"Informe Hoja2",#N/A,FALSE,"Informe 1"}</definedName>
    <definedName name="wrn.Informe." hidden="1">{"Tapa Informe",#N/A,FALSE,"Informe 1";"Informe Hoja1",#N/A,FALSE,"Informe 1";"Informe Hoja2",#N/A,FALSE,"Informe 1"}</definedName>
    <definedName name="wrn.Informe._.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_1" localSheetId="3"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2."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_1" localSheetId="3"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No.._.30." localSheetId="3" hidden="1">{#N/A,#N/A,FALSE,"DET-CAMB.";#N/A,#N/A,FALSE,"PRESUP.";#N/A,#N/A,FALSE,"RESUMEN";#N/A,#N/A,FALSE,"CT";#N/A,#N/A,FALSE,"PD";#N/A,#N/A,FALSE,"PR"}</definedName>
    <definedName name="wrn.INFORME._.No.._.30." hidden="1">{#N/A,#N/A,FALSE,"DET-CAMB.";#N/A,#N/A,FALSE,"PRESUP.";#N/A,#N/A,FALSE,"RESUMEN";#N/A,#N/A,FALSE,"CT";#N/A,#N/A,FALSE,"PD";#N/A,#N/A,FALSE,"PR"}</definedName>
    <definedName name="wrn.INFORME._.SEMANAL._.DE._.CONTRUCCION." localSheetId="3" hidden="1">{#N/A,#N/A,FALSE,"Data"}</definedName>
    <definedName name="wrn.INFORME._.SEMANAL._.DE._.CONTRUCCION." hidden="1">{#N/A,#N/A,FALSE,"Data"}</definedName>
    <definedName name="wrn.INFORME_XPAND." localSheetId="3" hidden="1">{"DETALLE_1996",#N/A,FALSE,"flujo";"DETALLE_1997",#N/A,FALSE,"flujo";"GASTOS_INCURRIDOS_1996",#N/A,FALSE,"flujo";"GASTOS_PROGRAMADOS_PARA_1997",#N/A,FALSE,"flujo";#N/A,#N/A,FALSE,"comparat";#N/A,#N/A,FALSE,"costos";#N/A,#N/A,FALSE,"proyctrol"}</definedName>
    <definedName name="wrn.INFORME_XPAND." hidden="1">{"DETALLE_1996",#N/A,FALSE,"flujo";"DETALLE_1997",#N/A,FALSE,"flujo";"GASTOS_INCURRIDOS_1996",#N/A,FALSE,"flujo";"GASTOS_PROGRAMADOS_PARA_1997",#N/A,FALSE,"flujo";#N/A,#N/A,FALSE,"comparat";#N/A,#N/A,FALSE,"costos";#N/A,#N/A,FALSE,"proyctrol"}</definedName>
    <definedName name="wrn.INFORME_XPAND._1" localSheetId="3" hidden="1">{"DETALLE_1996",#N/A,FALSE,"flujo";"DETALLE_1997",#N/A,FALSE,"flujo";"GASTOS_INCURRIDOS_1996",#N/A,FALSE,"flujo";"GASTOS_PROGRAMADOS_PARA_1997",#N/A,FALSE,"flujo";#N/A,#N/A,FALSE,"comparat";#N/A,#N/A,FALSE,"costos";#N/A,#N/A,FALSE,"proyctrol"}</definedName>
    <definedName name="wrn.INFORME_XPAND._1" hidden="1">{"DETALLE_1996",#N/A,FALSE,"flujo";"DETALLE_1997",#N/A,FALSE,"flujo";"GASTOS_INCURRIDOS_1996",#N/A,FALSE,"flujo";"GASTOS_PROGRAMADOS_PARA_1997",#N/A,FALSE,"flujo";#N/A,#N/A,FALSE,"comparat";#N/A,#N/A,FALSE,"costos";#N/A,#N/A,FALSE,"proyctrol"}</definedName>
    <definedName name="wrn.INFORMETC.b" localSheetId="3" hidden="1">{#N/A,#N/A,FALSE,"TEC-01";#N/A,#N/A,FALSE,"TEC - 02";#N/A,#N/A,FALSE,"TEC - 03";#N/A,#N/A,FALSE,"TEC - 04";#N/A,#N/A,FALSE,"TEC-07";#N/A,#N/A,FALSE,"TEC-08";#N/A,#N/A,FALSE,"TEC - 09A";#N/A,#N/A,FALSE,"TEC - 09B";#N/A,#N/A,FALSE,"TEC - 09C";#N/A,#N/A,FALSE,"TEC - 10";#N/A,#N/A,FALSE,"TEC-11"}</definedName>
    <definedName name="wrn.INFORMETC.b" hidden="1">{#N/A,#N/A,FALSE,"TEC-01";#N/A,#N/A,FALSE,"TEC - 02";#N/A,#N/A,FALSE,"TEC - 03";#N/A,#N/A,FALSE,"TEC - 04";#N/A,#N/A,FALSE,"TEC-07";#N/A,#N/A,FALSE,"TEC-08";#N/A,#N/A,FALSE,"TEC - 09A";#N/A,#N/A,FALSE,"TEC - 09B";#N/A,#N/A,FALSE,"TEC - 09C";#N/A,#N/A,FALSE,"TEC - 10";#N/A,#N/A,FALSE,"TEC-11"}</definedName>
    <definedName name="wrn.INFORMETEC." localSheetId="3" hidden="1">{#N/A,#N/A,FALSE,"TEC-01";#N/A,#N/A,FALSE,"TEC - 02";#N/A,#N/A,FALSE,"TEC - 03";#N/A,#N/A,FALSE,"TEC - 04";#N/A,#N/A,FALSE,"TEC-07";#N/A,#N/A,FALSE,"TEC-08";#N/A,#N/A,FALSE,"TEC - 09A";#N/A,#N/A,FALSE,"TEC - 09B";#N/A,#N/A,FALSE,"TEC - 09C";#N/A,#N/A,FALSE,"TEC - 10";#N/A,#N/A,FALSE,"TEC-11"}</definedName>
    <definedName name="wrn.INFORMETEC." hidden="1">{#N/A,#N/A,FALSE,"TEC-01";#N/A,#N/A,FALSE,"TEC - 02";#N/A,#N/A,FALSE,"TEC - 03";#N/A,#N/A,FALSE,"TEC - 04";#N/A,#N/A,FALSE,"TEC-07";#N/A,#N/A,FALSE,"TEC-08";#N/A,#N/A,FALSE,"TEC - 09A";#N/A,#N/A,FALSE,"TEC - 09B";#N/A,#N/A,FALSE,"TEC - 09C";#N/A,#N/A,FALSE,"TEC - 10";#N/A,#N/A,FALSE,"TEC-11"}</definedName>
    <definedName name="wrn.INFORMETEC._1" localSheetId="3" hidden="1">{#N/A,#N/A,FALSE,"TEC-01";#N/A,#N/A,FALSE,"TEC - 02";#N/A,#N/A,FALSE,"TEC - 03";#N/A,#N/A,FALSE,"TEC - 04";#N/A,#N/A,FALSE,"TEC-07";#N/A,#N/A,FALSE,"TEC-08";#N/A,#N/A,FALSE,"TEC - 09A";#N/A,#N/A,FALSE,"TEC - 09B";#N/A,#N/A,FALSE,"TEC - 09C";#N/A,#N/A,FALSE,"TEC - 10";#N/A,#N/A,FALSE,"TEC-11"}</definedName>
    <definedName name="wrn.INFORMETEC._1" hidden="1">{#N/A,#N/A,FALSE,"TEC-01";#N/A,#N/A,FALSE,"TEC - 02";#N/A,#N/A,FALSE,"TEC - 03";#N/A,#N/A,FALSE,"TEC - 04";#N/A,#N/A,FALSE,"TEC-07";#N/A,#N/A,FALSE,"TEC-08";#N/A,#N/A,FALSE,"TEC - 09A";#N/A,#N/A,FALSE,"TEC - 09B";#N/A,#N/A,FALSE,"TEC - 09C";#N/A,#N/A,FALSE,"TEC - 10";#N/A,#N/A,FALSE,"TEC-11"}</definedName>
    <definedName name="wrn.INFORMETEC.c" localSheetId="3" hidden="1">{#N/A,#N/A,FALSE,"TEC-01";#N/A,#N/A,FALSE,"TEC - 02";#N/A,#N/A,FALSE,"TEC - 03";#N/A,#N/A,FALSE,"TEC - 04";#N/A,#N/A,FALSE,"TEC-07";#N/A,#N/A,FALSE,"TEC-08";#N/A,#N/A,FALSE,"TEC - 09A";#N/A,#N/A,FALSE,"TEC - 09B";#N/A,#N/A,FALSE,"TEC - 09C";#N/A,#N/A,FALSE,"TEC - 10";#N/A,#N/A,FALSE,"TEC-11"}</definedName>
    <definedName name="wrn.INFORMETEC.c" hidden="1">{#N/A,#N/A,FALSE,"TEC-01";#N/A,#N/A,FALSE,"TEC - 02";#N/A,#N/A,FALSE,"TEC - 03";#N/A,#N/A,FALSE,"TEC - 04";#N/A,#N/A,FALSE,"TEC-07";#N/A,#N/A,FALSE,"TEC-08";#N/A,#N/A,FALSE,"TEC - 09A";#N/A,#N/A,FALSE,"TEC - 09B";#N/A,#N/A,FALSE,"TEC - 09C";#N/A,#N/A,FALSE,"TEC - 10";#N/A,#N/A,FALSE,"TEC-11"}</definedName>
    <definedName name="wrn.INFORMETEC.d" localSheetId="3" hidden="1">{#N/A,#N/A,FALSE,"TEC-01";#N/A,#N/A,FALSE,"TEC - 02";#N/A,#N/A,FALSE,"TEC - 03";#N/A,#N/A,FALSE,"TEC - 04";#N/A,#N/A,FALSE,"TEC-07";#N/A,#N/A,FALSE,"TEC-08";#N/A,#N/A,FALSE,"TEC - 09A";#N/A,#N/A,FALSE,"TEC - 09B";#N/A,#N/A,FALSE,"TEC - 09C";#N/A,#N/A,FALSE,"TEC - 10";#N/A,#N/A,FALSE,"TEC-11"}</definedName>
    <definedName name="wrn.INFORMETEC.d" hidden="1">{#N/A,#N/A,FALSE,"TEC-01";#N/A,#N/A,FALSE,"TEC - 02";#N/A,#N/A,FALSE,"TEC - 03";#N/A,#N/A,FALSE,"TEC - 04";#N/A,#N/A,FALSE,"TEC-07";#N/A,#N/A,FALSE,"TEC-08";#N/A,#N/A,FALSE,"TEC - 09A";#N/A,#N/A,FALSE,"TEC - 09B";#N/A,#N/A,FALSE,"TEC - 09C";#N/A,#N/A,FALSE,"TEC - 10";#N/A,#N/A,FALSE,"TEC-11"}</definedName>
    <definedName name="wrn.INFORMETECa" localSheetId="3" hidden="1">{#N/A,#N/A,FALSE,"TEC-01";#N/A,#N/A,FALSE,"TEC - 02";#N/A,#N/A,FALSE,"TEC - 03";#N/A,#N/A,FALSE,"TEC - 04";#N/A,#N/A,FALSE,"TEC-07";#N/A,#N/A,FALSE,"TEC-08";#N/A,#N/A,FALSE,"TEC - 09A";#N/A,#N/A,FALSE,"TEC - 09B";#N/A,#N/A,FALSE,"TEC - 09C";#N/A,#N/A,FALSE,"TEC - 10";#N/A,#N/A,FALSE,"TEC-11"}</definedName>
    <definedName name="wrn.INFORMETECa" hidden="1">{#N/A,#N/A,FALSE,"TEC-01";#N/A,#N/A,FALSE,"TEC - 02";#N/A,#N/A,FALSE,"TEC - 03";#N/A,#N/A,FALSE,"TEC - 04";#N/A,#N/A,FALSE,"TEC-07";#N/A,#N/A,FALSE,"TEC-08";#N/A,#N/A,FALSE,"TEC - 09A";#N/A,#N/A,FALSE,"TEC - 09B";#N/A,#N/A,FALSE,"TEC - 09C";#N/A,#N/A,FALSE,"TEC - 10";#N/A,#N/A,FALSE,"TEC-11"}</definedName>
    <definedName name="wrn.INFORMETECB" localSheetId="3" hidden="1">{#N/A,#N/A,FALSE,"TEC-01";#N/A,#N/A,FALSE,"TEC - 02";#N/A,#N/A,FALSE,"TEC - 03";#N/A,#N/A,FALSE,"TEC - 04";#N/A,#N/A,FALSE,"TEC-07";#N/A,#N/A,FALSE,"TEC-08";#N/A,#N/A,FALSE,"TEC - 09A";#N/A,#N/A,FALSE,"TEC - 09B";#N/A,#N/A,FALSE,"TEC - 09C";#N/A,#N/A,FALSE,"TEC - 10";#N/A,#N/A,FALSE,"TEC-11"}</definedName>
    <definedName name="wrn.INFORMETECB" hidden="1">{#N/A,#N/A,FALSE,"TEC-01";#N/A,#N/A,FALSE,"TEC - 02";#N/A,#N/A,FALSE,"TEC - 03";#N/A,#N/A,FALSE,"TEC - 04";#N/A,#N/A,FALSE,"TEC-07";#N/A,#N/A,FALSE,"TEC-08";#N/A,#N/A,FALSE,"TEC - 09A";#N/A,#N/A,FALSE,"TEC - 09B";#N/A,#N/A,FALSE,"TEC - 09C";#N/A,#N/A,FALSE,"TEC - 10";#N/A,#N/A,FALSE,"TEC-11"}</definedName>
    <definedName name="wrn.LHDCAMION." localSheetId="3" hidden="1">{"desarrollo",#N/A,FALSE,"LHD Camión";"eqdllo",#N/A,FALSE,"LHD Camión";"eqprod",#N/A,FALSE,"LHD Camión";"Resumen",#N/A,FALSE,"LHD Camión"}</definedName>
    <definedName name="wrn.LHDCAMION." hidden="1">{"desarrollo",#N/A,FALSE,"LHD Camión";"eqdllo",#N/A,FALSE,"LHD Camión";"eqprod",#N/A,FALSE,"LHD Camión";"Resumen",#N/A,FALSE,"LHD Camión"}</definedName>
    <definedName name="wrn.Lista._.Eq.yMaq.." localSheetId="3" hidden="1">{#N/A,#N/A,FALSE,"Lista Eq.yMaq."}</definedName>
    <definedName name="wrn.Lista._.Eq.yMaq.." hidden="1">{#N/A,#N/A,FALSE,"Lista Eq.yMaq."}</definedName>
    <definedName name="wrn.LISTADO." localSheetId="3" hidden="1">{"Práctica","Práctica",FALSE,"Práctica"}</definedName>
    <definedName name="wrn.LISTADO." hidden="1">{"Práctica","Práctica",FALSE,"Práctica"}</definedName>
    <definedName name="wrn.MO." localSheetId="3" hidden="1">{"MO(BASE)",#N/A,FALSE,"MO(BASE)";"MO(BASE)1",#N/A,FALSE,"MO(BASE)";"MO(BASE)2",#N/A,FALSE,"MO(BASE)"}</definedName>
    <definedName name="wrn.MO." hidden="1">{"MO(BASE)",#N/A,FALSE,"MO(BASE)";"MO(BASE)1",#N/A,FALSE,"MO(BASE)";"MO(BASE)2",#N/A,FALSE,"MO(BASE)"}</definedName>
    <definedName name="wrn.MO._1" localSheetId="3" hidden="1">{"MO(BASE)",#N/A,FALSE,"MO(BASE)";"MO(BASE)1",#N/A,FALSE,"MO(BASE)";"MO(BASE)2",#N/A,FALSE,"MO(BASE)"}</definedName>
    <definedName name="wrn.MO._1" hidden="1">{"MO(BASE)",#N/A,FALSE,"MO(BASE)";"MO(BASE)1",#N/A,FALSE,"MO(BASE)";"MO(BASE)2",#N/A,FALSE,"MO(BASE)"}</definedName>
    <definedName name="wrn.MO._2" localSheetId="3" hidden="1">{"MO(BASE)",#N/A,FALSE,"MO(BASE)";"MO(BASE)1",#N/A,FALSE,"MO(BASE)";"MO(BASE)2",#N/A,FALSE,"MO(BASE)"}</definedName>
    <definedName name="wrn.MO._2" hidden="1">{"MO(BASE)",#N/A,FALSE,"MO(BASE)";"MO(BASE)1",#N/A,FALSE,"MO(BASE)";"MO(BASE)2",#N/A,FALSE,"MO(BASE)"}</definedName>
    <definedName name="wrn.MO._3" localSheetId="3" hidden="1">{"MO(BASE)",#N/A,FALSE,"MO(BASE)";"MO(BASE)1",#N/A,FALSE,"MO(BASE)";"MO(BASE)2",#N/A,FALSE,"MO(BASE)"}</definedName>
    <definedName name="wrn.MO._3" hidden="1">{"MO(BASE)",#N/A,FALSE,"MO(BASE)";"MO(BASE)1",#N/A,FALSE,"MO(BASE)";"MO(BASE)2",#N/A,FALSE,"MO(BASE)"}</definedName>
    <definedName name="wrn.MO._4" localSheetId="3" hidden="1">{"MO(BASE)",#N/A,FALSE,"MO(BASE)";"MO(BASE)1",#N/A,FALSE,"MO(BASE)";"MO(BASE)2",#N/A,FALSE,"MO(BASE)"}</definedName>
    <definedName name="wrn.MO._4" hidden="1">{"MO(BASE)",#N/A,FALSE,"MO(BASE)";"MO(BASE)1",#N/A,FALSE,"MO(BASE)";"MO(BASE)2",#N/A,FALSE,"MO(BASE)"}</definedName>
    <definedName name="wrn.MO._5" localSheetId="3" hidden="1">{"MO(BASE)",#N/A,FALSE,"MO(BASE)";"MO(BASE)1",#N/A,FALSE,"MO(BASE)";"MO(BASE)2",#N/A,FALSE,"MO(BASE)"}</definedName>
    <definedName name="wrn.MO._5" hidden="1">{"MO(BASE)",#N/A,FALSE,"MO(BASE)";"MO(BASE)1",#N/A,FALSE,"MO(BASE)";"MO(BASE)2",#N/A,FALSE,"MO(BASE)"}</definedName>
    <definedName name="wrn.MO.b" localSheetId="3" hidden="1">{"MO(BASE)",#N/A,FALSE,"MO(BASE)";"MO(BASE)1",#N/A,FALSE,"MO(BASE)";"MO(BASE)2",#N/A,FALSE,"MO(BASE)"}</definedName>
    <definedName name="wrn.MO.b" hidden="1">{"MO(BASE)",#N/A,FALSE,"MO(BASE)";"MO(BASE)1",#N/A,FALSE,"MO(BASE)";"MO(BASE)2",#N/A,FALSE,"MO(BASE)"}</definedName>
    <definedName name="wrn.MO.c" localSheetId="3" hidden="1">{"MO(BASE)",#N/A,FALSE,"MO(BASE)";"MO(BASE)1",#N/A,FALSE,"MO(BASE)";"MO(BASE)2",#N/A,FALSE,"MO(BASE)"}</definedName>
    <definedName name="wrn.MO.c" hidden="1">{"MO(BASE)",#N/A,FALSE,"MO(BASE)";"MO(BASE)1",#N/A,FALSE,"MO(BASE)";"MO(BASE)2",#N/A,FALSE,"MO(BASE)"}</definedName>
    <definedName name="wrn.MO.d" localSheetId="3" hidden="1">{"MO(BASE)",#N/A,FALSE,"MO(BASE)";"MO(BASE)1",#N/A,FALSE,"MO(BASE)";"MO(BASE)2",#N/A,FALSE,"MO(BASE)"}</definedName>
    <definedName name="wrn.MO.d" hidden="1">{"MO(BASE)",#N/A,FALSE,"MO(BASE)";"MO(BASE)1",#N/A,FALSE,"MO(BASE)";"MO(BASE)2",#N/A,FALSE,"MO(BASE)"}</definedName>
    <definedName name="wrn.MOa" localSheetId="3" hidden="1">{"MO(BASE)",#N/A,FALSE,"MO(BASE)";"MO(BASE)1",#N/A,FALSE,"MO(BASE)";"MO(BASE)2",#N/A,FALSE,"MO(BASE)"}</definedName>
    <definedName name="wrn.MOa" hidden="1">{"MO(BASE)",#N/A,FALSE,"MO(BASE)";"MO(BASE)1",#N/A,FALSE,"MO(BASE)";"MO(BASE)2",#N/A,FALSE,"MO(BASE)"}</definedName>
    <definedName name="wrn.MONEDA._.99." localSheetId="3" hidden="1">{"3",#N/A,FALSE,"Flujos Caja - Mon. 1999";"INGRESOS MONEDA 1999",#N/A,FALSE,"Flujos Caja - Mon. 1999"}</definedName>
    <definedName name="wrn.MONEDA._.99." hidden="1">{"3",#N/A,FALSE,"Flujos Caja - Mon. 1999";"INGRESOS MONEDA 1999",#N/A,FALSE,"Flujos Caja - Mon. 1999"}</definedName>
    <definedName name="wrn.MONTHLY._.REPORT." localSheetId="3" hidden="1">{#N/A,#N/A,FALSE,"COVER 1";#N/A,#N/A,FALSE,"INTEREST";#N/A,#N/A,FALSE,"PFSR";#N/A,#N/A,FALSE,"INVOICES";#N/A,#N/A,FALSE,"COVER 2";#N/A,#N/A,FALSE,"CFSR"}</definedName>
    <definedName name="wrn.MONTHLY._.REPORT." hidden="1">{#N/A,#N/A,FALSE,"COVER 1";#N/A,#N/A,FALSE,"INTEREST";#N/A,#N/A,FALSE,"PFSR";#N/A,#N/A,FALSE,"INVOICES";#N/A,#N/A,FALSE,"COVER 2";#N/A,#N/A,FALSE,"CFSR"}</definedName>
    <definedName name="wrn.Nelson._.Summary." localSheetId="3" hidden="1">{#N/A,#N/A,FALSE,"subcontract"}</definedName>
    <definedName name="wrn.Nelson._.Summary." hidden="1">{#N/A,#N/A,FALSE,"subcontract"}</definedName>
    <definedName name="wrn.Nelson._.Summary._1" localSheetId="3" hidden="1">{#N/A,#N/A,FALSE,"subcontract"}</definedName>
    <definedName name="wrn.Nelson._.Summary._1" hidden="1">{#N/A,#N/A,FALSE,"subcontract"}</definedName>
    <definedName name="wrn.new." localSheetId="3" hidden="1">{"Summary",#N/A,TRUE,"SUM";#N/A,#N/A,TRUE,"HO-TOTAL";"Field Services",#N/A,TRUE,"Fld Svcs";"Expat Schedule",#N/A,TRUE,"EXPAT Policy";"Expat Rates",#N/A,TRUE,"Expat Rates&amp;TAX";"Expat Policy",#N/A,TRUE,"EXPAT Policy";"Expat Assignment",#N/A,TRUE,"EXPAT Policy";"TCN Rates",#N/A,TRUE,"Toronto Rates&amp;TAX";"Santiago Rates",#N/A,TRUE,"Santiago Rates&amp;TAX"}</definedName>
    <definedName name="wrn.new." hidden="1">{"Summary",#N/A,TRUE,"SUM";#N/A,#N/A,TRUE,"HO-TOTAL";"Field Services",#N/A,TRUE,"Fld Svcs";"Expat Schedule",#N/A,TRUE,"EXPAT Policy";"Expat Rates",#N/A,TRUE,"Expat Rates&amp;TAX";"Expat Policy",#N/A,TRUE,"EXPAT Policy";"Expat Assignment",#N/A,TRUE,"EXPAT Policy";"TCN Rates",#N/A,TRUE,"Toronto Rates&amp;TAX";"Santiago Rates",#N/A,TRUE,"Santiago Rates&amp;TAX"}</definedName>
    <definedName name="wrn.op1." localSheetId="3" hidden="1">{"cuadro1",#N/A,FALSE,"Cam buz camión Opción 1";"cuadro2",#N/A,FALSE,"Cam buz camión Opción 1";"cuadro3",#N/A,FALSE,"Cam buz camión Opción 1";"cuadro4",#N/A,FALSE,"Cam buz camión Opción 1";"cuadro5",#N/A,FALSE,"Cam buz camión Opción 1"}</definedName>
    <definedName name="wrn.op1." hidden="1">{"cuadro1",#N/A,FALSE,"Cam buz camión Opción 1";"cuadro2",#N/A,FALSE,"Cam buz camión Opción 1";"cuadro3",#N/A,FALSE,"Cam buz camión Opción 1";"cuadro4",#N/A,FALSE,"Cam buz camión Opción 1";"cuadro5",#N/A,FALSE,"Cam buz camión Opción 1"}</definedName>
    <definedName name="wrn.op1._1" localSheetId="3" hidden="1">{"cuadro1",#N/A,FALSE,"Cam buz camión Opción 1";"cuadro2",#N/A,FALSE,"Cam buz camión Opción 1";"cuadro3",#N/A,FALSE,"Cam buz camión Opción 1";"cuadro4",#N/A,FALSE,"Cam buz camión Opción 1";"cuadro5",#N/A,FALSE,"Cam buz camión Opción 1"}</definedName>
    <definedName name="wrn.op1._1" hidden="1">{"cuadro1",#N/A,FALSE,"Cam buz camión Opción 1";"cuadro2",#N/A,FALSE,"Cam buz camión Opción 1";"cuadro3",#N/A,FALSE,"Cam buz camión Opción 1";"cuadro4",#N/A,FALSE,"Cam buz camión Opción 1";"cuadro5",#N/A,FALSE,"Cam buz camión Opción 1"}</definedName>
    <definedName name="wrn.op2" localSheetId="3" hidden="1">{"cuadro1",#N/A,FALSE,"Buzon Camion Opción 3";"cuadro2",#N/A,FALSE,"Buzon Camion Opción 3";"cuadro3",#N/A,FALSE,"Buzon Camion Opción 3";"cuadro4",#N/A,FALSE,"Buzon Camion Opción 3"}</definedName>
    <definedName name="wrn.op2" hidden="1">{"cuadro1",#N/A,FALSE,"Buzon Camion Opción 3";"cuadro2",#N/A,FALSE,"Buzon Camion Opción 3";"cuadro3",#N/A,FALSE,"Buzon Camion Opción 3";"cuadro4",#N/A,FALSE,"Buzon Camion Opción 3"}</definedName>
    <definedName name="wrn.op2." localSheetId="3" hidden="1">{"cuadro1",#N/A,FALSE,"LHD CAMION Opción 2";"cuadro2",#N/A,FALSE,"LHD CAMION Opción 2";"cuadro3",#N/A,FALSE,"LHD CAMION Opción 2";"cuadro4",#N/A,FALSE,"LHD CAMION Opción 2"}</definedName>
    <definedName name="wrn.op2." hidden="1">{"cuadro1",#N/A,FALSE,"LHD CAMION Opción 2";"cuadro2",#N/A,FALSE,"LHD CAMION Opción 2";"cuadro3",#N/A,FALSE,"LHD CAMION Opción 2";"cuadro4",#N/A,FALSE,"LHD CAMION Opción 2"}</definedName>
    <definedName name="wrn.op2._1" localSheetId="3" hidden="1">{"cuadro1",#N/A,FALSE,"LHD CAMION Opción 2";"cuadro2",#N/A,FALSE,"LHD CAMION Opción 2";"cuadro3",#N/A,FALSE,"LHD CAMION Opción 2";"cuadro4",#N/A,FALSE,"LHD CAMION Opción 2"}</definedName>
    <definedName name="wrn.op2._1" hidden="1">{"cuadro1",#N/A,FALSE,"LHD CAMION Opción 2";"cuadro2",#N/A,FALSE,"LHD CAMION Opción 2";"cuadro3",#N/A,FALSE,"LHD CAMION Opción 2";"cuadro4",#N/A,FALSE,"LHD CAMION Opción 2"}</definedName>
    <definedName name="wrn.op2_1" localSheetId="3" hidden="1">{"cuadro1",#N/A,FALSE,"Buzon Camion Opción 3";"cuadro2",#N/A,FALSE,"Buzon Camion Opción 3";"cuadro3",#N/A,FALSE,"Buzon Camion Opción 3";"cuadro4",#N/A,FALSE,"Buzon Camion Opción 3"}</definedName>
    <definedName name="wrn.op2_1" hidden="1">{"cuadro1",#N/A,FALSE,"Buzon Camion Opción 3";"cuadro2",#N/A,FALSE,"Buzon Camion Opción 3";"cuadro3",#N/A,FALSE,"Buzon Camion Opción 3";"cuadro4",#N/A,FALSE,"Buzon Camion Opción 3"}</definedName>
    <definedName name="wrn.op3." localSheetId="3" hidden="1">{"cuadro1",#N/A,FALSE,"Buzon Camion Opción 3";"cuadro2",#N/A,FALSE,"Buzon Camion Opción 3";"cuadro3",#N/A,FALSE,"Buzon Camion Opción 3";"cuadro4",#N/A,FALSE,"Buzon Camion Opción 3"}</definedName>
    <definedName name="wrn.op3." hidden="1">{"cuadro1",#N/A,FALSE,"Buzon Camion Opción 3";"cuadro2",#N/A,FALSE,"Buzon Camion Opción 3";"cuadro3",#N/A,FALSE,"Buzon Camion Opción 3";"cuadro4",#N/A,FALSE,"Buzon Camion Opción 3"}</definedName>
    <definedName name="wrn.op3._1" localSheetId="3" hidden="1">{"cuadro1",#N/A,FALSE,"Buzon Camion Opción 3";"cuadro2",#N/A,FALSE,"Buzon Camion Opción 3";"cuadro3",#N/A,FALSE,"Buzon Camion Opción 3";"cuadro4",#N/A,FALSE,"Buzon Camion Opción 3"}</definedName>
    <definedName name="wrn.op3._1" hidden="1">{"cuadro1",#N/A,FALSE,"Buzon Camion Opción 3";"cuadro2",#N/A,FALSE,"Buzon Camion Opción 3";"cuadro3",#N/A,FALSE,"Buzon Camion Opción 3";"cuadro4",#N/A,FALSE,"Buzon Camion Opción 3"}</definedName>
    <definedName name="wrn.op4." localSheetId="3" hidden="1">{"cuadro1",#N/A,FALSE,"Buzon FFCC Opción 4";"cuadro2",#N/A,FALSE,"Buzon FFCC Opción 4";"cuadro3",#N/A,FALSE,"Buzon FFCC Opción 4";"cuadro4",#N/A,FALSE,"Buzon FFCC Opción 4"}</definedName>
    <definedName name="wrn.op4." hidden="1">{"cuadro1",#N/A,FALSE,"Buzon FFCC Opción 4";"cuadro2",#N/A,FALSE,"Buzon FFCC Opción 4";"cuadro3",#N/A,FALSE,"Buzon FFCC Opción 4";"cuadro4",#N/A,FALSE,"Buzon FFCC Opción 4"}</definedName>
    <definedName name="wrn.op4._1" localSheetId="3" hidden="1">{"cuadro1",#N/A,FALSE,"Buzon FFCC Opción 4";"cuadro2",#N/A,FALSE,"Buzon FFCC Opción 4";"cuadro3",#N/A,FALSE,"Buzon FFCC Opción 4";"cuadro4",#N/A,FALSE,"Buzon FFCC Opción 4"}</definedName>
    <definedName name="wrn.op4._1" hidden="1">{"cuadro1",#N/A,FALSE,"Buzon FFCC Opción 4";"cuadro2",#N/A,FALSE,"Buzon FFCC Opción 4";"cuadro3",#N/A,FALSE,"Buzon FFCC Opción 4";"cuadro4",#N/A,FALSE,"Buzon FFCC Opción 4"}</definedName>
    <definedName name="wrn.op5." localSheetId="3" hidden="1">{"cuadro1",#N/A,FALSE,"Camara buz ffcc Opción 5";"cuadro2",#N/A,FALSE,"Camara buz ffcc Opción 5";"cuadro3",#N/A,FALSE,"Camara buz ffcc Opción 5";"cuadro4",#N/A,FALSE,"Camara buz ffcc Opción 5"}</definedName>
    <definedName name="wrn.op5." hidden="1">{"cuadro1",#N/A,FALSE,"Camara buz ffcc Opción 5";"cuadro2",#N/A,FALSE,"Camara buz ffcc Opción 5";"cuadro3",#N/A,FALSE,"Camara buz ffcc Opción 5";"cuadro4",#N/A,FALSE,"Camara buz ffcc Opción 5"}</definedName>
    <definedName name="wrn.op5._1" localSheetId="3" hidden="1">{"cuadro1",#N/A,FALSE,"Camara buz ffcc Opción 5";"cuadro2",#N/A,FALSE,"Camara buz ffcc Opción 5";"cuadro3",#N/A,FALSE,"Camara buz ffcc Opción 5";"cuadro4",#N/A,FALSE,"Camara buz ffcc Opción 5"}</definedName>
    <definedName name="wrn.op5._1" hidden="1">{"cuadro1",#N/A,FALSE,"Camara buz ffcc Opción 5";"cuadro2",#N/A,FALSE,"Camara buz ffcc Opción 5";"cuadro3",#N/A,FALSE,"Camara buz ffcc Opción 5";"cuadro4",#N/A,FALSE,"Camara buz ffcc Opción 5"}</definedName>
    <definedName name="wrn.PARTIAL._.REPORT." localSheetId="3" hidden="1">{#N/A,#N/A,FALSE,"US$";#N/A,#N/A,FALSE,"SUMMARY";#N/A,#N/A,FALSE,"DET.SUMM";#N/A,#N/A,FALSE,"BACK-UP";#N/A,#N/A,FALSE,"INDIRECTS"}</definedName>
    <definedName name="wrn.PARTIAL._.REPORT." hidden="1">{#N/A,#N/A,FALSE,"US$";#N/A,#N/A,FALSE,"SUMMARY";#N/A,#N/A,FALSE,"DET.SUMM";#N/A,#N/A,FALSE,"BACK-UP";#N/A,#N/A,FALSE,"INDIRECTS"}</definedName>
    <definedName name="wrn.PENDENCIAS." localSheetId="3"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endientes." localSheetId="3" hidden="1">{#N/A,#N/A,FALSE,"PEND INC";#N/A,#N/A,FALSE,"PEND MINM"}</definedName>
    <definedName name="wrn.pendientes." hidden="1">{#N/A,#N/A,FALSE,"PEND INC";#N/A,#N/A,FALSE,"PEND MINM"}</definedName>
    <definedName name="wrn.pendientes.b" localSheetId="3" hidden="1">{#N/A,#N/A,FALSE,"PEND INC";#N/A,#N/A,FALSE,"PEND MINM"}</definedName>
    <definedName name="wrn.pendientes.b" hidden="1">{#N/A,#N/A,FALSE,"PEND INC";#N/A,#N/A,FALSE,"PEND MINM"}</definedName>
    <definedName name="wrn.pendientes.c" localSheetId="3" hidden="1">{#N/A,#N/A,FALSE,"PEND INC";#N/A,#N/A,FALSE,"PEND MINM"}</definedName>
    <definedName name="wrn.pendientes.c" hidden="1">{#N/A,#N/A,FALSE,"PEND INC";#N/A,#N/A,FALSE,"PEND MINM"}</definedName>
    <definedName name="wrn.pendientes.d" localSheetId="3" hidden="1">{#N/A,#N/A,FALSE,"PEND INC";#N/A,#N/A,FALSE,"PEND MINM"}</definedName>
    <definedName name="wrn.pendientes.d" hidden="1">{#N/A,#N/A,FALSE,"PEND INC";#N/A,#N/A,FALSE,"PEND MINM"}</definedName>
    <definedName name="wrn.pendientesa" localSheetId="3" hidden="1">{#N/A,#N/A,FALSE,"PEND INC";#N/A,#N/A,FALSE,"PEND MINM"}</definedName>
    <definedName name="wrn.pendientesa" hidden="1">{#N/A,#N/A,FALSE,"PEND INC";#N/A,#N/A,FALSE,"PEND MINM"}</definedName>
    <definedName name="wrn.PERF._.RPT._.GRAPHS." localSheetId="3" hidden="1">{#N/A,#N/A,FALSE,"OTHER GRAPHS";#N/A,#N/A,FALSE,"CAPITAL GRAPH"}</definedName>
    <definedName name="wrn.PERF._.RPT._.GRAPHS." hidden="1">{#N/A,#N/A,FALSE,"OTHER GRAPHS";#N/A,#N/A,FALSE,"CAPITAL GRAPH"}</definedName>
    <definedName name="wrn.PGSHORIZ." localSheetId="3" hidden="1">{"PG8",#N/A,FALSE,"Estudio";#N/A,#N/A,FALSE,"Uso Recursos";"PG1",#N/A,FALSE,"Flujo Caja";"PG2",#N/A,FALSE,"Flujo Caja"}</definedName>
    <definedName name="wrn.PGSHORIZ." hidden="1">{"PG8",#N/A,FALSE,"Estudio";#N/A,#N/A,FALSE,"Uso Recursos";"PG1",#N/A,FALSE,"Flujo Caja";"PG2",#N/A,FALSE,"Flujo Caja"}</definedName>
    <definedName name="wrn.PGSVERT." localSheetId="3" hidden="1">{"PGS6",#N/A,FALSE,"Estudio";"PG7",#N/A,FALSE,"Estudio"}</definedName>
    <definedName name="wrn.PGSVERT." hidden="1">{"PGS6",#N/A,FALSE,"Estudio";"PG7",#N/A,FALSE,"Estudio"}</definedName>
    <definedName name="wrn.Presupuesto." localSheetId="3" hidden="1">{#N/A,#N/A,FALSE,"Presupuesto"}</definedName>
    <definedName name="wrn.Presupuesto." hidden="1">{#N/A,#N/A,FALSE,"Presupuesto"}</definedName>
    <definedName name="wrn.Print._.Base._.Case._.Statements."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_1"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rn.Print._.Base._.Case._.Statements.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rn.print1." localSheetId="3" hidden="1">{#N/A,#N/A,TRUE,"Est. de Fact.";#N/A,#N/A,TRUE,"Capitulo 19";#N/A,#N/A,TRUE,"Proyecto P855"}</definedName>
    <definedName name="wrn.print1." hidden="1">{#N/A,#N/A,TRUE,"Est. de Fact.";#N/A,#N/A,TRUE,"Capitulo 19";#N/A,#N/A,TRUE,"Proyecto P855"}</definedName>
    <definedName name="wrn.PRINTBAS." localSheetId="3" hidden="1">{#N/A,#N/A,FALSE,"Total_OC015";#N/A,#N/A,FALSE,"ADMIN";#N/A,#N/A,FALSE,"PROCES";#N/A,#N/A,FALSE,"mecan";#N/A,#N/A,FALSE,"civil";#N/A,#N/A,FALSE,"CAÑER";#N/A,#N/A,FALSE,"ELEC";#N/A,#N/A,FALSE,"INSTR"}</definedName>
    <definedName name="wrn.PRINTBAS." hidden="1">{#N/A,#N/A,FALSE,"Total_OC015";#N/A,#N/A,FALSE,"ADMIN";#N/A,#N/A,FALSE,"PROCES";#N/A,#N/A,FALSE,"mecan";#N/A,#N/A,FALSE,"civil";#N/A,#N/A,FALSE,"CAÑER";#N/A,#N/A,FALSE,"ELEC";#N/A,#N/A,FALSE,"INSTR"}</definedName>
    <definedName name="wrn.PRINTEPRS." localSheetId="3" hidden="1">{#N/A,#N/A,FALSE,"minas";#N/A,#N/A,FALSE,"Total_OC015";#N/A,#N/A,FALSE,"ADMIN";#N/A,#N/A,FALSE,"PROCES";#N/A,#N/A,FALSE,"civil";#N/A,#N/A,FALSE,"CAÑER";#N/A,#N/A,FALSE,"ELEC";#N/A,#N/A,FALSE,"INSTR";#N/A,#N/A,FALSE,"PDS";#N/A,#N/A,FALSE,"mecan"}</definedName>
    <definedName name="wrn.PRINTEPRS." hidden="1">{#N/A,#N/A,FALSE,"minas";#N/A,#N/A,FALSE,"Total_OC015";#N/A,#N/A,FALSE,"ADMIN";#N/A,#N/A,FALSE,"PROCES";#N/A,#N/A,FALSE,"civil";#N/A,#N/A,FALSE,"CAÑER";#N/A,#N/A,FALSE,"ELEC";#N/A,#N/A,FALSE,"INSTR";#N/A,#N/A,FALSE,"PDS";#N/A,#N/A,FALSE,"mecan"}</definedName>
    <definedName name="wrn.printeprs1" localSheetId="3" hidden="1">{#N/A,#N/A,FALSE,"minas";#N/A,#N/A,FALSE,"Total_OC015";#N/A,#N/A,FALSE,"ADMIN";#N/A,#N/A,FALSE,"PROCES";#N/A,#N/A,FALSE,"civil";#N/A,#N/A,FALSE,"CAÑER";#N/A,#N/A,FALSE,"ELEC";#N/A,#N/A,FALSE,"INSTR";#N/A,#N/A,FALSE,"PDS";#N/A,#N/A,FALSE,"mecan"}</definedName>
    <definedName name="wrn.printeprs1" hidden="1">{#N/A,#N/A,FALSE,"minas";#N/A,#N/A,FALSE,"Total_OC015";#N/A,#N/A,FALSE,"ADMIN";#N/A,#N/A,FALSE,"PROCES";#N/A,#N/A,FALSE,"civil";#N/A,#N/A,FALSE,"CAÑER";#N/A,#N/A,FALSE,"ELEC";#N/A,#N/A,FALSE,"INSTR";#N/A,#N/A,FALSE,"PDS";#N/A,#N/A,FALSE,"mecan"}</definedName>
    <definedName name="wrn.PROCART." localSheetId="3" hidden="1">{#N/A,#N/A,FALSE,"MAQUINA"}</definedName>
    <definedName name="wrn.PROCART." hidden="1">{#N/A,#N/A,FALSE,"MAQUINA"}</definedName>
    <definedName name="wrn.PROCART._1" localSheetId="3" hidden="1">{#N/A,#N/A,FALSE,"MAQUINA"}</definedName>
    <definedName name="wrn.PROCART._1" hidden="1">{#N/A,#N/A,FALSE,"MAQUINA"}</definedName>
    <definedName name="wrn.profiles." localSheetId="3" hidden="1">{"BPC",#N/A,FALSE,"PRO";"NUC",#N/A,FALSE,"PRO";"FOS",#N/A,FALSE,"PRO"}</definedName>
    <definedName name="wrn.profiles." hidden="1">{"BPC",#N/A,FALSE,"PRO";"NUC",#N/A,FALSE,"PRO";"FOS",#N/A,FALSE,"PRO"}</definedName>
    <definedName name="wrn.prospects." localSheetId="3" hidden="1">{#N/A,#N/A,FALSE,"FCST94";#N/A,#N/A,FALSE,"FIRM";#N/A,#N/A,FALSE,"BACK94";#N/A,#N/A,FALSE,"FCST95";#N/A,#N/A,FALSE,"BACK95";#N/A,#N/A,FALSE,"FCST96"}</definedName>
    <definedName name="wrn.prospects." hidden="1">{#N/A,#N/A,FALSE,"FCST94";#N/A,#N/A,FALSE,"FIRM";#N/A,#N/A,FALSE,"BACK94";#N/A,#N/A,FALSE,"FCST95";#N/A,#N/A,FALSE,"BACK95";#N/A,#N/A,FALSE,"FCST96"}</definedName>
    <definedName name="wrn.Report._.Mensual." localSheetId="3" hidden="1">{#N/A,#N/A,FALSE,"Monthly report";#N/A,#N/A,FALSE,"M.R. UEM";#N/A,#N/A,FALSE,"M.R. VCM"}</definedName>
    <definedName name="wrn.Report._.Mensual." hidden="1">{#N/A,#N/A,FALSE,"Monthly report";#N/A,#N/A,FALSE,"M.R. UEM";#N/A,#N/A,FALSE,"M.R. VCM"}</definedName>
    <definedName name="wrn.report._.Mensual1" localSheetId="3" hidden="1">{#N/A,#N/A,FALSE,"Monthly report";#N/A,#N/A,FALSE,"M.R. UEM";#N/A,#N/A,FALSE,"M.R. VCM"}</definedName>
    <definedName name="wrn.report._.Mensual1" hidden="1">{#N/A,#N/A,FALSE,"Monthly report";#N/A,#N/A,FALSE,"M.R. UEM";#N/A,#N/A,FALSE,"M.R. VCM"}</definedName>
    <definedName name="wrn.RESUMEN." localSheetId="3" hidden="1">{#N/A,#N/A,FALSE,"Carat";"VENTA",#N/A,FALSE,"05";#N/A,#N/A,FALSE,"06";"CASHFLOW",#N/A,FALSE,"05";"TAX PLAN",#N/A,FALSE,"05"}</definedName>
    <definedName name="wrn.RESUMEN." hidden="1">{#N/A,#N/A,FALSE,"Carat";"VENTA",#N/A,FALSE,"05";#N/A,#N/A,FALSE,"06";"CASHFLOW",#N/A,FALSE,"05";"TAX PLAN",#N/A,FALSE,"05"}</definedName>
    <definedName name="wrn.single" localSheetId="3" hidden="1">{#N/A,#N/A,FALSE,"US$";#N/A,#N/A,FALSE,"SUMMARY";#N/A,#N/A,FALSE,"DET.SUMM";#N/A,#N/A,FALSE,"BACK-UP";#N/A,#N/A,FALSE,"INDIRECTS";#N/A,#N/A,FALSE,"PARAMETERS";#N/A,#N/A,FALSE,"RATES"}</definedName>
    <definedName name="wrn.single" hidden="1">{#N/A,#N/A,FALSE,"US$";#N/A,#N/A,FALSE,"SUMMARY";#N/A,#N/A,FALSE,"DET.SUMM";#N/A,#N/A,FALSE,"BACK-UP";#N/A,#N/A,FALSE,"INDIRECTS";#N/A,#N/A,FALSE,"PARAMETERS";#N/A,#N/A,FALSE,"RATES"}</definedName>
    <definedName name="wrn.single_option" localSheetId="3" hidden="1">{#N/A,#N/A,FALSE,"US$";#N/A,#N/A,FALSE,"SUMMARY";#N/A,#N/A,FALSE,"DET.SUMM";#N/A,#N/A,FALSE,"BACK-UP";#N/A,#N/A,FALSE,"INDIRECTS"}</definedName>
    <definedName name="wrn.single_option" hidden="1">{#N/A,#N/A,FALSE,"US$";#N/A,#N/A,FALSE,"SUMMARY";#N/A,#N/A,FALSE,"DET.SUMM";#N/A,#N/A,FALSE,"BACK-UP";#N/A,#N/A,FALSE,"INDIRECTS"}</definedName>
    <definedName name="wrn.Summary." localSheetId="3" hidden="1">{#N/A,#N/A,FALSE,"Matrix";#N/A,#N/A,FALSE,"Executive";#N/A,#N/A,FALSE,"Summary"}</definedName>
    <definedName name="wrn.Summary." hidden="1">{#N/A,#N/A,FALSE,"Matrix";#N/A,#N/A,FALSE,"Executive";#N/A,#N/A,FALSE,"Summary"}</definedName>
    <definedName name="wrn.Summary._1" localSheetId="3" hidden="1">{#N/A,#N/A,FALSE,"Matrix";#N/A,#N/A,FALSE,"Executive";#N/A,#N/A,FALSE,"Summary"}</definedName>
    <definedName name="wrn.Summary._1" hidden="1">{#N/A,#N/A,FALSE,"Matrix";#N/A,#N/A,FALSE,"Executive";#N/A,#N/A,FALSE,"Summary"}</definedName>
    <definedName name="wrn.SUPERIOR." localSheetId="3" hidden="1">{#N/A,#N/A,FALSE,"Tapa";#N/A,#N/A,FALSE,"F006";#N/A,#N/A,FALSE,"F012";#N/A,#N/A,FALSE,"F013";#N/A,#N/A,FALSE,"F015";#N/A,#N/A,FALSE,"F020"}</definedName>
    <definedName name="wrn.SUPERIOR." hidden="1">{#N/A,#N/A,FALSE,"Tapa";#N/A,#N/A,FALSE,"F006";#N/A,#N/A,FALSE,"F012";#N/A,#N/A,FALSE,"F013";#N/A,#N/A,FALSE,"F015";#N/A,#N/A,FALSE,"F020"}</definedName>
    <definedName name="wrn.Una._.Hoja." localSheetId="3" hidden="1">{"Sin detalle",#N/A,FALSE,"Flujo (redondeado)"}</definedName>
    <definedName name="wrn.Una._.Hoja." hidden="1">{"Sin detalle",#N/A,FALSE,"Flujo (redondeado)"}</definedName>
    <definedName name="wrn.unidades." localSheetId="3" hidden="1">{#N/A,#N/A,FALSE,"RESUMEN";#N/A,#N/A,FALSE,"GG-GI";#N/A,#N/A,FALSE,"AMB";#N/A,#N/A,FALSE,"EyR";#N/A,#N/A,FALSE,"UCP";#N/A,#N/A,FALSE,"IND";#N/A,#N/A,FALSE,"LR";#N/A,#N/A,FALSE,"PRV";#N/A,#N/A,FALSE,"TÚNELES";#N/A,#N/A,FALSE,"IDT";#N/A,#N/A,FALSE,"ING"}</definedName>
    <definedName name="wrn.unidades." hidden="1">{#N/A,#N/A,FALSE,"RESUMEN";#N/A,#N/A,FALSE,"GG-GI";#N/A,#N/A,FALSE,"AMB";#N/A,#N/A,FALSE,"EyR";#N/A,#N/A,FALSE,"UCP";#N/A,#N/A,FALSE,"IND";#N/A,#N/A,FALSE,"LR";#N/A,#N/A,FALSE,"PRV";#N/A,#N/A,FALSE,"TÚNELES";#N/A,#N/A,FALSE,"IDT";#N/A,#N/A,FALSE,"ING"}</definedName>
    <definedName name="wrn.unidades._1" localSheetId="3" hidden="1">{#N/A,#N/A,FALSE,"RESUMEN";#N/A,#N/A,FALSE,"GG-GI";#N/A,#N/A,FALSE,"AMB";#N/A,#N/A,FALSE,"EyR";#N/A,#N/A,FALSE,"UCP";#N/A,#N/A,FALSE,"IND";#N/A,#N/A,FALSE,"LR";#N/A,#N/A,FALSE,"PRV";#N/A,#N/A,FALSE,"TÚNELES";#N/A,#N/A,FALSE,"IDT";#N/A,#N/A,FALSE,"ING"}</definedName>
    <definedName name="wrn.unidades._1" hidden="1">{#N/A,#N/A,FALSE,"RESUMEN";#N/A,#N/A,FALSE,"GG-GI";#N/A,#N/A,FALSE,"AMB";#N/A,#N/A,FALSE,"EyR";#N/A,#N/A,FALSE,"UCP";#N/A,#N/A,FALSE,"IND";#N/A,#N/A,FALSE,"LR";#N/A,#N/A,FALSE,"PRV";#N/A,#N/A,FALSE,"TÚNELES";#N/A,#N/A,FALSE,"IDT";#N/A,#N/A,FALSE,"ING"}</definedName>
    <definedName name="wrn.Version." localSheetId="3" hidden="1">{"Avance Fisico",#N/A,FALSE,"Avance Finan SAP";"Avance Financiero",#N/A,FALSE,"Avance Finan SAP"}</definedName>
    <definedName name="wrn.Version." hidden="1">{"Avance Fisico",#N/A,FALSE,"Avance Finan SAP";"Avance Financiero",#N/A,FALSE,"Avance Finan SAP"}</definedName>
    <definedName name="wrn.www" localSheetId="3" hidden="1">{#N/A,#N/A,FALSE,"masez (10)";#N/A,#N/A,FALSE,"masez (7)";#N/A,#N/A,FALSE,"masez (6)";#N/A,#N/A,FALSE,"masez (5)";#N/A,#N/A,FALSE,"masez (4)";#N/A,#N/A,FALSE,"masez (3)";#N/A,#N/A,FALSE,"masez (2)";#N/A,#N/A,FALSE,"GME";#N/A,#N/A,FALSE,"masez"}</definedName>
    <definedName name="wrn.www" hidden="1">{#N/A,#N/A,FALSE,"masez (10)";#N/A,#N/A,FALSE,"masez (7)";#N/A,#N/A,FALSE,"masez (6)";#N/A,#N/A,FALSE,"masez (5)";#N/A,#N/A,FALSE,"masez (4)";#N/A,#N/A,FALSE,"masez (3)";#N/A,#N/A,FALSE,"masez (2)";#N/A,#N/A,FALSE,"GME";#N/A,#N/A,FALSE,"masez"}</definedName>
    <definedName name="wrrn" localSheetId="3" hidden="1">{#N/A,#N/A,FALSE,"Matrix";#N/A,#N/A,FALSE,"Executive";#N/A,#N/A,FALSE,"Summary"}</definedName>
    <definedName name="wrrn" hidden="1">{#N/A,#N/A,FALSE,"Matrix";#N/A,#N/A,FALSE,"Executive";#N/A,#N/A,FALSE,"Summary"}</definedName>
    <definedName name="wsdf" localSheetId="3" hidden="1">{#N/A,#N/A,FALSE,"Total_OC015";#N/A,#N/A,FALSE,"ADMIN";#N/A,#N/A,FALSE,"PROCES";#N/A,#N/A,FALSE,"mecan";#N/A,#N/A,FALSE,"civil";#N/A,#N/A,FALSE,"CAÑER";#N/A,#N/A,FALSE,"ELEC";#N/A,#N/A,FALSE,"INSTR"}</definedName>
    <definedName name="wsdf" hidden="1">{#N/A,#N/A,FALSE,"Total_OC015";#N/A,#N/A,FALSE,"ADMIN";#N/A,#N/A,FALSE,"PROCES";#N/A,#N/A,FALSE,"mecan";#N/A,#N/A,FALSE,"civil";#N/A,#N/A,FALSE,"CAÑER";#N/A,#N/A,FALSE,"ELEC";#N/A,#N/A,FALSE,"INSTR"}</definedName>
    <definedName name="wswsw" localSheetId="3" hidden="1">{#N/A,#N/A,FALSE,"Total_OC015";#N/A,#N/A,FALSE,"ADMIN";#N/A,#N/A,FALSE,"PROCES";#N/A,#N/A,FALSE,"mecan";#N/A,#N/A,FALSE,"civil";#N/A,#N/A,FALSE,"CAÑER";#N/A,#N/A,FALSE,"ELEC";#N/A,#N/A,FALSE,"INSTR"}</definedName>
    <definedName name="wswsw" hidden="1">{#N/A,#N/A,FALSE,"Total_OC015";#N/A,#N/A,FALSE,"ADMIN";#N/A,#N/A,FALSE,"PROCES";#N/A,#N/A,FALSE,"mecan";#N/A,#N/A,FALSE,"civil";#N/A,#N/A,FALSE,"CAÑER";#N/A,#N/A,FALSE,"ELEC";#N/A,#N/A,FALSE,"INSTR"}</definedName>
    <definedName name="wvu.CASHFLOW." localSheetId="3" hidden="1">{TRUE,FALSE,0.25,-14,601.5,380.25,FALSE,TRUE,TRUE,TRUE,0,24,#N/A,1,#N/A,10.703125,26.4705882352941,1,FALSE,FALSE,3,TRUE,1,FALSE,100,"Swvu.CASHFLOW.","ACwvu.CASHFLOW.",#N/A,FALSE,FALSE,0,0,0,0,2,"&amp;C
","",TRUE,TRUE,FALSE,TRUE,1,80,#N/A,#N/A,"=R1C1:R55C16",FALSE,FALSE,FALSE,FALSE,FALSE,FALSE,1,65532,65532,FALSE,FALSE,TRUE,TRUE,TRUE}</definedName>
    <definedName name="wvu.CASHFLOW." hidden="1">{TRUE,FALSE,0.25,-14,601.5,380.25,FALSE,TRUE,TRUE,TRUE,0,24,#N/A,1,#N/A,10.703125,26.4705882352941,1,FALSE,FALSE,3,TRUE,1,FALSE,100,"Swvu.CASHFLOW.","ACwvu.CASHFLOW.",#N/A,FALSE,FALSE,0,0,0,0,2,"&amp;C
","",TRUE,TRUE,FALSE,TRUE,1,80,#N/A,#N/A,"=R1C1:R55C16",FALSE,FALSE,FALSE,FALSE,FALSE,FALSE,1,65532,65532,FALSE,FALSE,TRUE,TRUE,TRUE}</definedName>
    <definedName name="wvu.CSHFLW." localSheetId="3" hidden="1">{TRUE,TRUE,1,1.75,597.75,363,FALSE,TRUE,TRUE,TRUE,0,25,#N/A,1,#N/A,11.1875,25.1176470588235,1,FALSE,FALSE,1,TRUE,1,FALSE,100,"Swvu.CSHFLW.","ACwvu.CSHFLW.",#N/A,FALSE,FALSE,0,0,0,0,2,"&amp;C
","",TRUE,TRUE,FALSE,TRUE,1,80,#N/A,#N/A,"=R1C1:R55C16",FALSE,#N/A,#N/A,FALSE,FALSE,FALSE,1,65532,65532,FALSE,FALSE,TRUE,TRUE,TRUE}</definedName>
    <definedName name="wvu.CSHFLW." hidden="1">{TRUE,TRUE,1,1.75,597.75,363,FALSE,TRUE,TRUE,TRUE,0,25,#N/A,1,#N/A,11.1875,25.1176470588235,1,FALSE,FALSE,1,TRUE,1,FALSE,100,"Swvu.CSHFLW.","ACwvu.CSHFLW.",#N/A,FALSE,FALSE,0,0,0,0,2,"&amp;C
","",TRUE,TRUE,FALSE,TRUE,1,80,#N/A,#N/A,"=R1C1:R55C16",FALSE,#N/A,#N/A,FALSE,FALSE,FALSE,1,65532,65532,FALSE,FALSE,TRUE,TRUE,TRUE}</definedName>
    <definedName name="wvu.GAITHERSBURG._.OFFICE." localSheetId="3" hidden="1">{TRUE,TRUE,-1.25,-15.5,484.5,276.75,FALSE,TRUE,TRUE,TRUE,0,32,#N/A,46,#N/A,6.36585365853659,24.7142857142857,1,FALSE,FALSE,3,TRUE,1,FALSE,75,"Swvu.GAITHERSBURG._.OFFICE.","ACwvu.GAITHERSBURG._.OFFICE.",1,FALSE,FALSE,0,0,0.25,0,1,"","",TRUE,TRUE,FALSE,FALSE,1,100,#N/A,#N/A,"=R46C34:R104C37",FALSE,#N/A,#N/A,FALSE,FALSE,FALSE,1,65532,65532,FALSE,FALSE,TRUE,TRUE,TRUE}</definedName>
    <definedName name="wvu.GAITHERSBURG._.OFFICE." hidden="1">{TRUE,TRUE,-1.25,-15.5,484.5,276.75,FALSE,TRUE,TRUE,TRUE,0,32,#N/A,46,#N/A,6.36585365853659,24.7142857142857,1,FALSE,FALSE,3,TRUE,1,FALSE,75,"Swvu.GAITHERSBURG._.OFFICE.","ACwvu.GAITHERSBURG._.OFFICE.",1,FALSE,FALSE,0,0,0.25,0,1,"","",TRUE,TRUE,FALSE,FALSE,1,100,#N/A,#N/A,"=R46C34:R104C37",FALSE,#N/A,#N/A,FALSE,FALSE,FALSE,1,65532,65532,FALSE,FALSE,TRUE,TRUE,TRUE}</definedName>
    <definedName name="wvu.garo_graph." localSheetId="3" hidden="1">{TRUE,TRUE,-1.25,-15.5,484.5,276.75,FALSE,TRUE,TRUE,TRUE,0,58,#N/A,107,#N/A,16.5609756097561,24.6923076923077,1,FALSE,FALSE,3,TRUE,1,FALSE,75,"Swvu.garo_graph.","ACwvu.garo_graph.",1,FALSE,FALSE,0,0,0,0,1,"","",TRUE,TRUE,FALSE,FALSE,1,100,#N/A,#N/A,"=R108C58:R163C72",FALSE,#N/A,#N/A,FALSE,FALSE,FALSE,1,65532,65532,FALSE,FALSE,TRUE,TRUE,TRUE}</definedName>
    <definedName name="wvu.garo_graph." hidden="1">{TRUE,TRUE,-1.25,-15.5,484.5,276.75,FALSE,TRUE,TRUE,TRUE,0,58,#N/A,107,#N/A,16.5609756097561,24.6923076923077,1,FALSE,FALSE,3,TRUE,1,FALSE,75,"Swvu.garo_graph.","ACwvu.garo_graph.",1,FALSE,FALSE,0,0,0,0,1,"","",TRUE,TRUE,FALSE,FALSE,1,100,#N/A,#N/A,"=R108C58:R163C72",FALSE,#N/A,#N/A,FALSE,FALSE,FALSE,1,65532,65532,FALSE,FALSE,TRUE,TRUE,TRUE}</definedName>
    <definedName name="wvu.garo_personnel." localSheetId="3" hidden="1">{TRUE,TRUE,-1.25,-15.5,484.5,258,FALSE,TRUE,TRUE,TRUE,0,1,#N/A,1,#N/A,14.1333333333333,20.8,1,FALSE,FALSE,3,TRUE,1,FALSE,75,"Swvu.garo_personnel.","ACwvu.garo_personnel.",1,FALSE,FALSE,0,0,0.25,0,2,"","",TRUE,TRUE,FALSE,FALSE,1,100,#N/A,#N/A,"=R1C1:R42C17",FALSE,#N/A,#N/A,FALSE,FALSE}</definedName>
    <definedName name="wvu.garo_personnel." hidden="1">{TRUE,TRUE,-1.25,-15.5,484.5,258,FALSE,TRUE,TRUE,TRUE,0,1,#N/A,1,#N/A,14.1333333333333,20.8,1,FALSE,FALSE,3,TRUE,1,FALSE,75,"Swvu.garo_personnel.","ACwvu.garo_personnel.",1,FALSE,FALSE,0,0,0.25,0,2,"","",TRUE,TRUE,FALSE,FALSE,1,100,#N/A,#N/A,"=R1C1:R42C17",FALSE,#N/A,#N/A,FALSE,FALSE}</definedName>
    <definedName name="wvu.headcount._.change." localSheetId="3" hidden="1">{TRUE,TRUE,-1.25,-15.5,484.5,276.75,FALSE,TRUE,TRUE,TRUE,0,18,#N/A,1,#N/A,12.5789473684211,24.1875,1,FALSE,FALSE,3,TRUE,1,FALSE,75,"Swvu.headcount._.change.","ACwvu.headcount._.change.",1,FALSE,FALSE,0,0,0.25,0,2,"","",TRUE,TRUE,FALSE,FALSE,1,100,#N/A,#N/A,"=R1C19:R42C31",FALSE,#N/A,#N/A,FALSE,FALSE,FALSE,1,65532,65532,FALSE,FALSE,TRUE,TRUE,TRUE}</definedName>
    <definedName name="wvu.headcount._.change." hidden="1">{TRUE,TRUE,-1.25,-15.5,484.5,276.75,FALSE,TRUE,TRUE,TRUE,0,18,#N/A,1,#N/A,12.5789473684211,24.1875,1,FALSE,FALSE,3,TRUE,1,FALSE,75,"Swvu.headcount._.change.","ACwvu.headcount._.change.",1,FALSE,FALSE,0,0,0.25,0,2,"","",TRUE,TRUE,FALSE,FALSE,1,100,#N/A,#N/A,"=R1C19:R42C31",FALSE,#N/A,#N/A,FALSE,FALSE,FALSE,1,65532,65532,FALSE,FALSE,TRUE,TRUE,TRUE}</definedName>
    <definedName name="wvu.personnel._.by._.location." localSheetId="3" hidden="1">{TRUE,TRUE,-1.25,-15.5,484.5,276.75,FALSE,TRUE,TRUE,TRUE,0,1,#N/A,1,#N/A,14.1333333333333,24.3125,1,FALSE,FALSE,3,TRUE,1,FALSE,75,"Swvu.personnel._.by._.location.","ACwvu.personnel._.by._.location.",1,FALSE,FALSE,0,0,0.25,0,2,"","",TRUE,TRUE,FALSE,FALSE,1,100,#N/A,#N/A,"=R1C1:R42C17",FALSE,#N/A,#N/A,FALSE,FALSE,FALSE,1,#N/A,#N/A,FALSE,FALSE,TRUE,TRUE,TRUE}</definedName>
    <definedName name="wvu.personnel._.by._.location." hidden="1">{TRUE,TRUE,-1.25,-15.5,484.5,276.75,FALSE,TRUE,TRUE,TRUE,0,1,#N/A,1,#N/A,14.1333333333333,24.3125,1,FALSE,FALSE,3,TRUE,1,FALSE,75,"Swvu.personnel._.by._.location.","ACwvu.personnel._.by._.location.",1,FALSE,FALSE,0,0,0.25,0,2,"","",TRUE,TRUE,FALSE,FALSE,1,100,#N/A,#N/A,"=R1C1:R42C17",FALSE,#N/A,#N/A,FALSE,FALSE,FALSE,1,#N/A,#N/A,FALSE,FALSE,TRUE,TRUE,TRUE}</definedName>
    <definedName name="wvu.ROLLING._.3._.MONTH._.FCST." localSheetId="3" hidden="1">{TRUE,TRUE,-1.25,-15.5,484.5,276.75,FALSE,TRUE,TRUE,TRUE,0,33,#N/A,5,#N/A,17.1176470588235,23.6666666666667,1,FALSE,FALSE,3,TRUE,1,FALSE,75,"Swvu.ROLLING._.3._.MONTH._.FCST.","ACwvu.ROLLING._.3._.MONTH._.FCST.",1,FALSE,FALSE,0,0,0,0,2,"","",TRUE,TRUE,FALSE,FALSE,1,100,#N/A,#N/A,"=R1C33:R42C52",FALSE,#N/A,"Cwvu.ROLLING._.3._.MONTH._.FCST.",FALSE,FALSE,FALSE,1,65532,65532,FALSE,FALSE,TRUE,TRUE,TRUE}</definedName>
    <definedName name="wvu.ROLLING._.3._.MONTH._.FCST." hidden="1">{TRUE,TRUE,-1.25,-15.5,484.5,276.75,FALSE,TRUE,TRUE,TRUE,0,33,#N/A,5,#N/A,17.1176470588235,23.6666666666667,1,FALSE,FALSE,3,TRUE,1,FALSE,75,"Swvu.ROLLING._.3._.MONTH._.FCST.","ACwvu.ROLLING._.3._.MONTH._.FCST.",1,FALSE,FALSE,0,0,0,0,2,"","",TRUE,TRUE,FALSE,FALSE,1,100,#N/A,#N/A,"=R1C33:R42C52",FALSE,#N/A,"Cwvu.ROLLING._.3._.MONTH._.FCST.",FALSE,FALSE,FALSE,1,65532,65532,FALSE,FALSE,TRUE,TRUE,TRUE}</definedName>
    <definedName name="ww" localSheetId="3" hidden="1">{#N/A,#N/A,FALSE,"IC_Global";#N/A,#N/A,FALSE,"IC_Global (98-f)";#N/A,#N/A,FALSE,"Inc";#N/A,#N/A,FALSE,"CAMBIOS (2)";#N/A,#N/A,FALSE,"EXPL Inc.";#N/A,#N/A,FALSE,"HITOS98";#N/A,#N/A,FALSE,"CURVA ""S"" GLOBAL ";#N/A,#N/A,FALSE,"CURVA ""S"" 1998 "}</definedName>
    <definedName name="ww" hidden="1">{#N/A,#N/A,FALSE,"IC_Global";#N/A,#N/A,FALSE,"IC_Global (98-f)";#N/A,#N/A,FALSE,"Inc";#N/A,#N/A,FALSE,"CAMBIOS (2)";#N/A,#N/A,FALSE,"EXPL Inc.";#N/A,#N/A,FALSE,"HITOS98";#N/A,#N/A,FALSE,"CURVA ""S"" GLOBAL ";#N/A,#N/A,FALSE,"CURVA ""S"" 1998 "}</definedName>
    <definedName name="ww_1" localSheetId="3" hidden="1">{#N/A,#N/A,FALSE,"IC_Global";#N/A,#N/A,FALSE,"IC_Global (98-f)";#N/A,#N/A,FALSE,"Inc";#N/A,#N/A,FALSE,"CAMBIOS (2)";#N/A,#N/A,FALSE,"EXPL Inc.";#N/A,#N/A,FALSE,"HITOS98";#N/A,#N/A,FALSE,"CURVA ""S"" GLOBAL ";#N/A,#N/A,FALSE,"CURVA ""S"" 1998 "}</definedName>
    <definedName name="ww_1" hidden="1">{#N/A,#N/A,FALSE,"IC_Global";#N/A,#N/A,FALSE,"IC_Global (98-f)";#N/A,#N/A,FALSE,"Inc";#N/A,#N/A,FALSE,"CAMBIOS (2)";#N/A,#N/A,FALSE,"EXPL Inc.";#N/A,#N/A,FALSE,"HITOS98";#N/A,#N/A,FALSE,"CURVA ""S"" GLOBAL ";#N/A,#N/A,FALSE,"CURVA ""S"" 1998 "}</definedName>
    <definedName name="www" localSheetId="3" hidden="1">{#N/A,#N/A,FALSE,"masez (10)";#N/A,#N/A,FALSE,"masez (7)";#N/A,#N/A,FALSE,"masez (6)";#N/A,#N/A,FALSE,"masez (5)";#N/A,#N/A,FALSE,"masez (4)";#N/A,#N/A,FALSE,"masez (3)";#N/A,#N/A,FALSE,"masez (2)";#N/A,#N/A,FALSE,"GME";#N/A,#N/A,FALSE,"masez"}</definedName>
    <definedName name="www" hidden="1">{#N/A,#N/A,FALSE,"masez (10)";#N/A,#N/A,FALSE,"masez (7)";#N/A,#N/A,FALSE,"masez (6)";#N/A,#N/A,FALSE,"masez (5)";#N/A,#N/A,FALSE,"masez (4)";#N/A,#N/A,FALSE,"masez (3)";#N/A,#N/A,FALSE,"masez (2)";#N/A,#N/A,FALSE,"GME";#N/A,#N/A,FALSE,"masez"}</definedName>
    <definedName name="www_1" localSheetId="3" hidden="1">{#N/A,#N/A,FALSE,"masez (10)";#N/A,#N/A,FALSE,"masez (7)";#N/A,#N/A,FALSE,"masez (6)";#N/A,#N/A,FALSE,"masez (5)";#N/A,#N/A,FALSE,"masez (4)";#N/A,#N/A,FALSE,"masez (3)";#N/A,#N/A,FALSE,"masez (2)";#N/A,#N/A,FALSE,"GME";#N/A,#N/A,FALSE,"masez"}</definedName>
    <definedName name="www_1" hidden="1">{#N/A,#N/A,FALSE,"masez (10)";#N/A,#N/A,FALSE,"masez (7)";#N/A,#N/A,FALSE,"masez (6)";#N/A,#N/A,FALSE,"masez (5)";#N/A,#N/A,FALSE,"masez (4)";#N/A,#N/A,FALSE,"masez (3)";#N/A,#N/A,FALSE,"masez (2)";#N/A,#N/A,FALSE,"GME";#N/A,#N/A,FALSE,"masez"}</definedName>
    <definedName name="wwww" localSheetId="3" hidden="1">{#N/A,#N/A,FALSE,"Costos_Elem_Hid";#N/A,#N/A,FALSE,"Costos_Elem_Hid";#N/A,#N/A,FALSE,"Costos_Elem_Hid"}</definedName>
    <definedName name="wwww" hidden="1">{#N/A,#N/A,FALSE,"Costos_Elem_Hid";#N/A,#N/A,FALSE,"Costos_Elem_Hid";#N/A,#N/A,FALSE,"Costos_Elem_Hid"}</definedName>
    <definedName name="wwwww" localSheetId="3" hidden="1">{"Sin detalle",#N/A,FALSE,"Flujo (redondeado)";"Detallado",#N/A,FALSE,"Flujo (redondeado)"}</definedName>
    <definedName name="wwwww" hidden="1">{"Sin detalle",#N/A,FALSE,"Flujo (redondeado)";"Detallado",#N/A,FALSE,"Flujo (redondeado)"}</definedName>
    <definedName name="X" localSheetId="3" hidden="1">{"CI+GG(BASE)",#N/A,FALSE,"CI+GG(BASE)";"GG",#N/A,FALSE,"CI+GG(BASE)";"CI",#N/A,FALSE,"CI+GG(BASE)"}</definedName>
    <definedName name="X" hidden="1">{"CI+GG(BASE)",#N/A,FALSE,"CI+GG(BASE)";"GG",#N/A,FALSE,"CI+GG(BASE)";"CI",#N/A,FALSE,"CI+GG(BASE)"}</definedName>
    <definedName name="X_1" localSheetId="3" hidden="1">{#N/A,#N/A,FALSE,"masez (10)";#N/A,#N/A,FALSE,"masez (7)";#N/A,#N/A,FALSE,"masez (6)";#N/A,#N/A,FALSE,"masez (5)";#N/A,#N/A,FALSE,"masez (4)";#N/A,#N/A,FALSE,"masez (3)";#N/A,#N/A,FALSE,"masez (2)";#N/A,#N/A,FALSE,"GME";#N/A,#N/A,FALSE,"masez"}</definedName>
    <definedName name="X_1" hidden="1">{#N/A,#N/A,FALSE,"masez (10)";#N/A,#N/A,FALSE,"masez (7)";#N/A,#N/A,FALSE,"masez (6)";#N/A,#N/A,FALSE,"masez (5)";#N/A,#N/A,FALSE,"masez (4)";#N/A,#N/A,FALSE,"masez (3)";#N/A,#N/A,FALSE,"masez (2)";#N/A,#N/A,FALSE,"GME";#N/A,#N/A,FALSE,"masez"}</definedName>
    <definedName name="XANO">[44]RES!$J$5</definedName>
    <definedName name="XC" localSheetId="3" hidden="1">{"CI+GG(BASE)",#N/A,FALSE,"CI+GG(BASE)";"GG",#N/A,FALSE,"CI+GG(BASE)";"CI",#N/A,FALSE,"CI+GG(BASE)"}</definedName>
    <definedName name="XC" hidden="1">{"CI+GG(BASE)",#N/A,FALSE,"CI+GG(BASE)";"GG",#N/A,FALSE,"CI+GG(BASE)";"CI",#N/A,FALSE,"CI+GG(BASE)"}</definedName>
    <definedName name="XC_1" localSheetId="3" hidden="1">{"CI+GG(BASE)",#N/A,FALSE,"CI+GG(BASE)";"GG",#N/A,FALSE,"CI+GG(BASE)";"CI",#N/A,FALSE,"CI+GG(BASE)"}</definedName>
    <definedName name="XC_1" hidden="1">{"CI+GG(BASE)",#N/A,FALSE,"CI+GG(BASE)";"GG",#N/A,FALSE,"CI+GG(BASE)";"CI",#N/A,FALSE,"CI+GG(BASE)"}</definedName>
    <definedName name="XC_2" localSheetId="3" hidden="1">{"CI+GG(BASE)",#N/A,FALSE,"CI+GG(BASE)";"GG",#N/A,FALSE,"CI+GG(BASE)";"CI",#N/A,FALSE,"CI+GG(BASE)"}</definedName>
    <definedName name="XC_2" hidden="1">{"CI+GG(BASE)",#N/A,FALSE,"CI+GG(BASE)";"GG",#N/A,FALSE,"CI+GG(BASE)";"CI",#N/A,FALSE,"CI+GG(BASE)"}</definedName>
    <definedName name="XC_3" localSheetId="3" hidden="1">{"CI+GG(BASE)",#N/A,FALSE,"CI+GG(BASE)";"GG",#N/A,FALSE,"CI+GG(BASE)";"CI",#N/A,FALSE,"CI+GG(BASE)"}</definedName>
    <definedName name="XC_3" hidden="1">{"CI+GG(BASE)",#N/A,FALSE,"CI+GG(BASE)";"GG",#N/A,FALSE,"CI+GG(BASE)";"CI",#N/A,FALSE,"CI+GG(BASE)"}</definedName>
    <definedName name="XC_4" localSheetId="3" hidden="1">{"CI+GG(BASE)",#N/A,FALSE,"CI+GG(BASE)";"GG",#N/A,FALSE,"CI+GG(BASE)";"CI",#N/A,FALSE,"CI+GG(BASE)"}</definedName>
    <definedName name="XC_4" hidden="1">{"CI+GG(BASE)",#N/A,FALSE,"CI+GG(BASE)";"GG",#N/A,FALSE,"CI+GG(BASE)";"CI",#N/A,FALSE,"CI+GG(BASE)"}</definedName>
    <definedName name="XC_5" localSheetId="3" hidden="1">{"CI+GG(BASE)",#N/A,FALSE,"CI+GG(BASE)";"GG",#N/A,FALSE,"CI+GG(BASE)";"CI",#N/A,FALSE,"CI+GG(BASE)"}</definedName>
    <definedName name="XC_5" hidden="1">{"CI+GG(BASE)",#N/A,FALSE,"CI+GG(BASE)";"GG",#N/A,FALSE,"CI+GG(BASE)";"CI",#N/A,FALSE,"CI+GG(BASE)"}</definedName>
    <definedName name="xcv" localSheetId="3" hidden="1">{#N/A,#N/A,FALSE,"Costos_Elem_Hid";#N/A,#N/A,FALSE,"Costos_Elem_Hid";#N/A,#N/A,FALSE,"Costos_Elem_Hid"}</definedName>
    <definedName name="xcv" hidden="1">{#N/A,#N/A,FALSE,"Costos_Elem_Hid";#N/A,#N/A,FALSE,"Costos_Elem_Hid";#N/A,#N/A,FALSE,"Costos_Elem_Hid"}</definedName>
    <definedName name="xcvzvczxv" localSheetId="3" hidden="1">{#N/A,#N/A,FALSE,"masez (10)";#N/A,#N/A,FALSE,"masez (7)";#N/A,#N/A,FALSE,"masez (6)";#N/A,#N/A,FALSE,"masez (5)";#N/A,#N/A,FALSE,"masez (4)";#N/A,#N/A,FALSE,"masez (3)";#N/A,#N/A,FALSE,"masez (2)";#N/A,#N/A,FALSE,"GME";#N/A,#N/A,FALSE,"masez"}</definedName>
    <definedName name="xcvzvczxv" hidden="1">{#N/A,#N/A,FALSE,"masez (10)";#N/A,#N/A,FALSE,"masez (7)";#N/A,#N/A,FALSE,"masez (6)";#N/A,#N/A,FALSE,"masez (5)";#N/A,#N/A,FALSE,"masez (4)";#N/A,#N/A,FALSE,"masez (3)";#N/A,#N/A,FALSE,"masez (2)";#N/A,#N/A,FALSE,"GME";#N/A,#N/A,FALSE,"masez"}</definedName>
    <definedName name="xd" localSheetId="3" hidden="1">{#N/A,#N/A,TRUE,"Est. de Fact.";#N/A,#N/A,TRUE,"Capitulo 19";#N/A,#N/A,TRUE,"Proyecto P855"}</definedName>
    <definedName name="xd" hidden="1">{#N/A,#N/A,TRUE,"Est. de Fact.";#N/A,#N/A,TRUE,"Capitulo 19";#N/A,#N/A,TRUE,"Proyecto P855"}</definedName>
    <definedName name="XDFGDSF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XDF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X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HGFH" localSheetId="3" hidden="1">{#N/A,#N/A,FALSE,"PEND INC";#N/A,#N/A,FALSE,"PEND MINM"}</definedName>
    <definedName name="XDFHGFH" hidden="1">{#N/A,#N/A,FALSE,"PEND INC";#N/A,#N/A,FALSE,"PEND MINM"}</definedName>
    <definedName name="XDGFDT" localSheetId="3" hidden="1">{#N/A,#N/A,FALSE,"TEC-01";#N/A,#N/A,FALSE,"TEC - 02";#N/A,#N/A,FALSE,"TEC - 03";#N/A,#N/A,FALSE,"TEC - 04";#N/A,#N/A,FALSE,"TEC-07";#N/A,#N/A,FALSE,"TEC-08";#N/A,#N/A,FALSE,"TEC - 09A";#N/A,#N/A,FALSE,"TEC - 09B";#N/A,#N/A,FALSE,"TEC - 09C";#N/A,#N/A,FALSE,"TEC - 10";#N/A,#N/A,FALSE,"TEC-11"}</definedName>
    <definedName name="XDGFDT" hidden="1">{#N/A,#N/A,FALSE,"TEC-01";#N/A,#N/A,FALSE,"TEC - 02";#N/A,#N/A,FALSE,"TEC - 03";#N/A,#N/A,FALSE,"TEC - 04";#N/A,#N/A,FALSE,"TEC-07";#N/A,#N/A,FALSE,"TEC-08";#N/A,#N/A,FALSE,"TEC - 09A";#N/A,#N/A,FALSE,"TEC - 09B";#N/A,#N/A,FALSE,"TEC - 09C";#N/A,#N/A,FALSE,"TEC - 10";#N/A,#N/A,FALSE,"TEC-11"}</definedName>
    <definedName name="XDRGDR" localSheetId="3" hidden="1">{#N/A,#N/A,FALSE,"masez (10)";#N/A,#N/A,FALSE,"masez (7)";#N/A,#N/A,FALSE,"masez (6)";#N/A,#N/A,FALSE,"masez (5)";#N/A,#N/A,FALSE,"masez (4)";#N/A,#N/A,FALSE,"masez (3)";#N/A,#N/A,FALSE,"masez (2)";#N/A,#N/A,FALSE,"GME";#N/A,#N/A,FALSE,"masez"}</definedName>
    <definedName name="XDRGDR" hidden="1">{#N/A,#N/A,FALSE,"masez (10)";#N/A,#N/A,FALSE,"masez (7)";#N/A,#N/A,FALSE,"masez (6)";#N/A,#N/A,FALSE,"masez (5)";#N/A,#N/A,FALSE,"masez (4)";#N/A,#N/A,FALSE,"masez (3)";#N/A,#N/A,FALSE,"masez (2)";#N/A,#N/A,FALSE,"GME";#N/A,#N/A,FALSE,"masez"}</definedName>
    <definedName name="XDRGTRG" localSheetId="3" hidden="1">{"CI+GG(BASE)",#N/A,FALSE,"CI+GG(BASE)";"GG",#N/A,FALSE,"CI+GG(BASE)";"CI",#N/A,FALSE,"CI+GG(BASE)"}</definedName>
    <definedName name="XDRGTRG" hidden="1">{"CI+GG(BASE)",#N/A,FALSE,"CI+GG(BASE)";"GG",#N/A,FALSE,"CI+GG(BASE)";"CI",#N/A,FALSE,"CI+GG(BASE)"}</definedName>
    <definedName name="XDRTGDRG" localSheetId="3" hidden="1">{#N/A,#N/A,FALSE,"PEND INC";#N/A,#N/A,FALSE,"PEND MINM"}</definedName>
    <definedName name="XDRTGDRG" hidden="1">{#N/A,#N/A,FALSE,"PEND INC";#N/A,#N/A,FALSE,"PEND MINM"}</definedName>
    <definedName name="XDRTHR" localSheetId="3" hidden="1">{"DETALLE_1996",#N/A,FALSE,"flujo";"DETALLE_1997",#N/A,FALSE,"flujo";"GASTOS_INCURRIDOS_1996",#N/A,FALSE,"flujo";"GASTOS_PROGRAMADOS_PARA_1997",#N/A,FALSE,"flujo";#N/A,#N/A,FALSE,"comparat";#N/A,#N/A,FALSE,"costos";#N/A,#N/A,FALSE,"proyctrol"}</definedName>
    <definedName name="XDRTHR" hidden="1">{"DETALLE_1996",#N/A,FALSE,"flujo";"DETALLE_1997",#N/A,FALSE,"flujo";"GASTOS_INCURRIDOS_1996",#N/A,FALSE,"flujo";"GASTOS_PROGRAMADOS_PARA_1997",#N/A,FALSE,"flujo";#N/A,#N/A,FALSE,"comparat";#N/A,#N/A,FALSE,"costos";#N/A,#N/A,FALSE,"proyctrol"}</definedName>
    <definedName name="XFA">[44]RGL!$C$15</definedName>
    <definedName name="xfgh" localSheetId="3" hidden="1">{"Sin detalle",#N/A,FALSE,"Flujo (redondeado)";"Detallado",#N/A,FALSE,"Flujo (redondeado)"}</definedName>
    <definedName name="xfgh" hidden="1">{"Sin detalle",#N/A,FALSE,"Flujo (redondeado)";"Detallado",#N/A,FALSE,"Flujo (redondeado)"}</definedName>
    <definedName name="xfn">[44]CMON!#REF!</definedName>
    <definedName name="XINF">[44]RES!$L$5</definedName>
    <definedName name="XITEM">[44]RES!$I$5</definedName>
    <definedName name="XMODO">[44]RES!$K$5</definedName>
    <definedName name="XRTGBXRT" localSheetId="3" hidden="1">{"MO(BASE)",#N/A,FALSE,"MO(BASE)";"MO(BASE)1",#N/A,FALSE,"MO(BASE)";"MO(BASE)2",#N/A,FALSE,"MO(BASE)"}</definedName>
    <definedName name="XRTGBXRT" hidden="1">{"MO(BASE)",#N/A,FALSE,"MO(BASE)";"MO(BASE)1",#N/A,FALSE,"MO(BASE)";"MO(BASE)2",#N/A,FALSE,"MO(BASE)"}</definedName>
    <definedName name="xsa" localSheetId="3" hidden="1">{"DETALLE_1996",#N/A,FALSE,"flujo";"DETALLE_1997",#N/A,FALSE,"flujo";"GASTOS_INCURRIDOS_1996",#N/A,FALSE,"flujo";"GASTOS_PROGRAMADOS_PARA_1997",#N/A,FALSE,"flujo";#N/A,#N/A,FALSE,"comparat";#N/A,#N/A,FALSE,"costos";#N/A,#N/A,FALSE,"proyctrol"}</definedName>
    <definedName name="xsa" hidden="1">{"DETALLE_1996",#N/A,FALSE,"flujo";"DETALLE_1997",#N/A,FALSE,"flujo";"GASTOS_INCURRIDOS_1996",#N/A,FALSE,"flujo";"GASTOS_PROGRAMADOS_PARA_1997",#N/A,FALSE,"flujo";#N/A,#N/A,FALSE,"comparat";#N/A,#N/A,FALSE,"costos";#N/A,#N/A,FALSE,"proyctrol"}</definedName>
    <definedName name="xss" localSheetId="3" hidden="1">{#N/A,#N/A,FALSE,"Total_OC015";#N/A,#N/A,FALSE,"ADMIN";#N/A,#N/A,FALSE,"PROCES";#N/A,#N/A,FALSE,"mecan";#N/A,#N/A,FALSE,"civil";#N/A,#N/A,FALSE,"CAÑER";#N/A,#N/A,FALSE,"ELEC";#N/A,#N/A,FALSE,"INSTR"}</definedName>
    <definedName name="xss" hidden="1">{#N/A,#N/A,FALSE,"Total_OC015";#N/A,#N/A,FALSE,"ADMIN";#N/A,#N/A,FALSE,"PROCES";#N/A,#N/A,FALSE,"mecan";#N/A,#N/A,FALSE,"civil";#N/A,#N/A,FALSE,"CAÑER";#N/A,#N/A,FALSE,"ELEC";#N/A,#N/A,FALSE,"INSTR"}</definedName>
    <definedName name="xx" localSheetId="3" hidden="1">{#N/A,#N/A,FALSE,"masez (10)";#N/A,#N/A,FALSE,"masez (7)";#N/A,#N/A,FALSE,"masez (6)";#N/A,#N/A,FALSE,"masez (5)";#N/A,#N/A,FALSE,"masez (4)";#N/A,#N/A,FALSE,"masez (3)";#N/A,#N/A,FALSE,"masez (2)";#N/A,#N/A,FALSE,"GME";#N/A,#N/A,FALSE,"masez"}</definedName>
    <definedName name="xx" hidden="1">{#N/A,#N/A,FALSE,"masez (10)";#N/A,#N/A,FALSE,"masez (7)";#N/A,#N/A,FALSE,"masez (6)";#N/A,#N/A,FALSE,"masez (5)";#N/A,#N/A,FALSE,"masez (4)";#N/A,#N/A,FALSE,"masez (3)";#N/A,#N/A,FALSE,"masez (2)";#N/A,#N/A,FALSE,"GME";#N/A,#N/A,FALSE,"masez"}</definedName>
    <definedName name="XX_1" localSheetId="3" hidden="1">{"CI+GG(BASE)",#N/A,FALSE,"CI+GG(BASE)";"GG",#N/A,FALSE,"CI+GG(BASE)";"CI",#N/A,FALSE,"CI+GG(BASE)"}</definedName>
    <definedName name="XX_1" hidden="1">{"CI+GG(BASE)",#N/A,FALSE,"CI+GG(BASE)";"GG",#N/A,FALSE,"CI+GG(BASE)";"CI",#N/A,FALSE,"CI+GG(BASE)"}</definedName>
    <definedName name="XX_2" localSheetId="3" hidden="1">{"CI+GG(BASE)",#N/A,FALSE,"CI+GG(BASE)";"GG",#N/A,FALSE,"CI+GG(BASE)";"CI",#N/A,FALSE,"CI+GG(BASE)"}</definedName>
    <definedName name="XX_2" hidden="1">{"CI+GG(BASE)",#N/A,FALSE,"CI+GG(BASE)";"GG",#N/A,FALSE,"CI+GG(BASE)";"CI",#N/A,FALSE,"CI+GG(BASE)"}</definedName>
    <definedName name="XX_3" localSheetId="3" hidden="1">{"CI+GG(BASE)",#N/A,FALSE,"CI+GG(BASE)";"GG",#N/A,FALSE,"CI+GG(BASE)";"CI",#N/A,FALSE,"CI+GG(BASE)"}</definedName>
    <definedName name="XX_3" hidden="1">{"CI+GG(BASE)",#N/A,FALSE,"CI+GG(BASE)";"GG",#N/A,FALSE,"CI+GG(BASE)";"CI",#N/A,FALSE,"CI+GG(BASE)"}</definedName>
    <definedName name="XX_4" localSheetId="3" hidden="1">{"CI+GG(BASE)",#N/A,FALSE,"CI+GG(BASE)";"GG",#N/A,FALSE,"CI+GG(BASE)";"CI",#N/A,FALSE,"CI+GG(BASE)"}</definedName>
    <definedName name="XX_4" hidden="1">{"CI+GG(BASE)",#N/A,FALSE,"CI+GG(BASE)";"GG",#N/A,FALSE,"CI+GG(BASE)";"CI",#N/A,FALSE,"CI+GG(BASE)"}</definedName>
    <definedName name="XX_5" localSheetId="3" hidden="1">{"CI+GG(BASE)",#N/A,FALSE,"CI+GG(BASE)";"GG",#N/A,FALSE,"CI+GG(BASE)";"CI",#N/A,FALSE,"CI+GG(BASE)"}</definedName>
    <definedName name="XX_5" hidden="1">{"CI+GG(BASE)",#N/A,FALSE,"CI+GG(BASE)";"GG",#N/A,FALSE,"CI+GG(BASE)";"CI",#N/A,FALSE,"CI+GG(BASE)"}</definedName>
    <definedName name="xxx" localSheetId="3" hidden="1">{#N/A,#N/A,FALSE,"TEC-01";#N/A,#N/A,FALSE,"TEC - 02";#N/A,#N/A,FALSE,"TEC - 03";#N/A,#N/A,FALSE,"TEC - 04";#N/A,#N/A,FALSE,"TEC-07";#N/A,#N/A,FALSE,"TEC-08";#N/A,#N/A,FALSE,"TEC - 09A";#N/A,#N/A,FALSE,"TEC - 09B";#N/A,#N/A,FALSE,"TEC - 09C";#N/A,#N/A,FALSE,"TEC - 10";#N/A,#N/A,FALSE,"TEC-11"}</definedName>
    <definedName name="xxx" hidden="1">{#N/A,#N/A,FALSE,"TEC-01";#N/A,#N/A,FALSE,"TEC - 02";#N/A,#N/A,FALSE,"TEC - 03";#N/A,#N/A,FALSE,"TEC - 04";#N/A,#N/A,FALSE,"TEC-07";#N/A,#N/A,FALSE,"TEC-08";#N/A,#N/A,FALSE,"TEC - 09A";#N/A,#N/A,FALSE,"TEC - 09B";#N/A,#N/A,FALSE,"TEC - 09C";#N/A,#N/A,FALSE,"TEC - 10";#N/A,#N/A,FALSE,"TEC-11"}</definedName>
    <definedName name="xxx_1">"#REF!"</definedName>
    <definedName name="xxx_2" localSheetId="3" hidden="1">{"CI+GG(BASE)",#N/A,FALSE,"CI+GG(BASE)";"GG",#N/A,FALSE,"CI+GG(BASE)";"CI",#N/A,FALSE,"CI+GG(BASE)"}</definedName>
    <definedName name="xxx_2" hidden="1">{"CI+GG(BASE)",#N/A,FALSE,"CI+GG(BASE)";"GG",#N/A,FALSE,"CI+GG(BASE)";"CI",#N/A,FALSE,"CI+GG(BASE)"}</definedName>
    <definedName name="xxx_3">"#REF!"</definedName>
    <definedName name="xxx_4" localSheetId="3" hidden="1">{"CI+GG(BASE)",#N/A,FALSE,"CI+GG(BASE)";"GG",#N/A,FALSE,"CI+GG(BASE)";"CI",#N/A,FALSE,"CI+GG(BASE)"}</definedName>
    <definedName name="xxx_4" hidden="1">{"CI+GG(BASE)",#N/A,FALSE,"CI+GG(BASE)";"GG",#N/A,FALSE,"CI+GG(BASE)";"CI",#N/A,FALSE,"CI+GG(BASE)"}</definedName>
    <definedName name="xxx_5" localSheetId="3" hidden="1">{"CI+GG(BASE)",#N/A,FALSE,"CI+GG(BASE)";"GG",#N/A,FALSE,"CI+GG(BASE)";"CI",#N/A,FALSE,"CI+GG(BASE)"}</definedName>
    <definedName name="xxx_5" hidden="1">{"CI+GG(BASE)",#N/A,FALSE,"CI+GG(BASE)";"GG",#N/A,FALSE,"CI+GG(BASE)";"CI",#N/A,FALSE,"CI+GG(BASE)"}</definedName>
    <definedName name="xxx1" localSheetId="3" hidden="1">{"NORMAL",#N/A,FALSE,"02"}</definedName>
    <definedName name="xxx1" hidden="1">{"NORMAL",#N/A,FALSE,"02"}</definedName>
    <definedName name="xxxb" localSheetId="3" hidden="1">{#N/A,#N/A,FALSE,"Costos_Elem_Hid";#N/A,#N/A,FALSE,"Costos_Elem_Hid";#N/A,#N/A,FALSE,"Costos_Elem_Hid"}</definedName>
    <definedName name="xxxb" hidden="1">{#N/A,#N/A,FALSE,"Costos_Elem_Hid";#N/A,#N/A,FALSE,"Costos_Elem_Hid";#N/A,#N/A,FALSE,"Costos_Elem_Hid"}</definedName>
    <definedName name="xxxx" localSheetId="3" hidden="1">{#N/A,#N/A,FALSE,"masez (10)";#N/A,#N/A,FALSE,"masez (7)";#N/A,#N/A,FALSE,"masez (6)";#N/A,#N/A,FALSE,"masez (5)";#N/A,#N/A,FALSE,"masez (4)";#N/A,#N/A,FALSE,"masez (3)";#N/A,#N/A,FALSE,"masez (2)";#N/A,#N/A,FALSE,"GME";#N/A,#N/A,FALSE,"masez"}</definedName>
    <definedName name="xxxx" hidden="1">{#N/A,#N/A,FALSE,"masez (10)";#N/A,#N/A,FALSE,"masez (7)";#N/A,#N/A,FALSE,"masez (6)";#N/A,#N/A,FALSE,"masez (5)";#N/A,#N/A,FALSE,"masez (4)";#N/A,#N/A,FALSE,"masez (3)";#N/A,#N/A,FALSE,"masez (2)";#N/A,#N/A,FALSE,"GME";#N/A,#N/A,FALSE,"masez"}</definedName>
    <definedName name="XXXX_1" localSheetId="3" hidden="1">{"DETALLE_1996",#N/A,FALSE,"flujo";"DETALLE_1997",#N/A,FALSE,"flujo";"GASTOS_INCURRIDOS_1996",#N/A,FALSE,"flujo";"GASTOS_PROGRAMADOS_PARA_1997",#N/A,FALSE,"flujo";#N/A,#N/A,FALSE,"comparat";#N/A,#N/A,FALSE,"costos";#N/A,#N/A,FALSE,"proyctrol"}</definedName>
    <definedName name="XXXX_1" hidden="1">{"DETALLE_1996",#N/A,FALSE,"flujo";"DETALLE_1997",#N/A,FALSE,"flujo";"GASTOS_INCURRIDOS_1996",#N/A,FALSE,"flujo";"GASTOS_PROGRAMADOS_PARA_1997",#N/A,FALSE,"flujo";#N/A,#N/A,FALSE,"comparat";#N/A,#N/A,FALSE,"costos";#N/A,#N/A,FALSE,"proyctrol"}</definedName>
    <definedName name="xxxx1" localSheetId="3" hidden="1">{"DETALLE_1996",#N/A,FALSE,"flujo";"DETALLE_1997",#N/A,FALSE,"flujo";"GASTOS_INCURRIDOS_1996",#N/A,FALSE,"flujo";"GASTOS_PROGRAMADOS_PARA_1997",#N/A,FALSE,"flujo";#N/A,#N/A,FALSE,"comparat";#N/A,#N/A,FALSE,"costos";#N/A,#N/A,FALSE,"proyctrol"}</definedName>
    <definedName name="xxxx1" hidden="1">{"DETALLE_1996",#N/A,FALSE,"flujo";"DETALLE_1997",#N/A,FALSE,"flujo";"GASTOS_INCURRIDOS_1996",#N/A,FALSE,"flujo";"GASTOS_PROGRAMADOS_PARA_1997",#N/A,FALSE,"flujo";#N/A,#N/A,FALSE,"comparat";#N/A,#N/A,FALSE,"costos";#N/A,#N/A,FALSE,"proyctrol"}</definedName>
    <definedName name="xxxxx" localSheetId="3" hidden="1">{#N/A,#N/A,FALSE,"masez (10)";#N/A,#N/A,FALSE,"masez (7)";#N/A,#N/A,FALSE,"masez (6)";#N/A,#N/A,FALSE,"masez (5)";#N/A,#N/A,FALSE,"masez (4)";#N/A,#N/A,FALSE,"masez (3)";#N/A,#N/A,FALSE,"masez (2)";#N/A,#N/A,FALSE,"GME";#N/A,#N/A,FALSE,"masez"}</definedName>
    <definedName name="xxxxx" hidden="1">{#N/A,#N/A,FALSE,"masez (10)";#N/A,#N/A,FALSE,"masez (7)";#N/A,#N/A,FALSE,"masez (6)";#N/A,#N/A,FALSE,"masez (5)";#N/A,#N/A,FALSE,"masez (4)";#N/A,#N/A,FALSE,"masez (3)";#N/A,#N/A,FALSE,"masez (2)";#N/A,#N/A,FALSE,"GME";#N/A,#N/A,FALSE,"masez"}</definedName>
    <definedName name="xxxxx_1" localSheetId="3" hidden="1">{#N/A,#N/A,FALSE,"masez (10)";#N/A,#N/A,FALSE,"masez (7)";#N/A,#N/A,FALSE,"masez (6)";#N/A,#N/A,FALSE,"masez (5)";#N/A,#N/A,FALSE,"masez (4)";#N/A,#N/A,FALSE,"masez (3)";#N/A,#N/A,FALSE,"masez (2)";#N/A,#N/A,FALSE,"GME";#N/A,#N/A,FALSE,"masez"}</definedName>
    <definedName name="xxxxx_1" hidden="1">{#N/A,#N/A,FALSE,"masez (10)";#N/A,#N/A,FALSE,"masez (7)";#N/A,#N/A,FALSE,"masez (6)";#N/A,#N/A,FALSE,"masez (5)";#N/A,#N/A,FALSE,"masez (4)";#N/A,#N/A,FALSE,"masez (3)";#N/A,#N/A,FALSE,"masez (2)";#N/A,#N/A,FALSE,"GME";#N/A,#N/A,FALSE,"masez"}</definedName>
    <definedName name="xxxxxxx" localSheetId="3" hidden="1">{"MO(BASE)",#N/A,FALSE,"MO(BASE)";"MO(BASE)1",#N/A,FALSE,"MO(BASE)";"MO(BASE)2",#N/A,FALSE,"MO(BASE)"}</definedName>
    <definedName name="xxxxxxx" hidden="1">{"MO(BASE)",#N/A,FALSE,"MO(BASE)";"MO(BASE)1",#N/A,FALSE,"MO(BASE)";"MO(BASE)2",#N/A,FALSE,"MO(BASE)"}</definedName>
    <definedName name="xxxxxxxx">#N/A</definedName>
    <definedName name="xxxxxxxxx">'[138]Entrada de Dados'!$C$6</definedName>
    <definedName name="xxxxxxxxxx">[143]Parâmetros!$B$2</definedName>
    <definedName name="xxxxxxxxxxxx" localSheetId="3" hidden="1">{"CI+GG(BASE)",#N/A,FALSE,"CI+GG(BASE)";"GG",#N/A,FALSE,"CI+GG(BASE)";"CI",#N/A,FALSE,"CI+GG(BASE)"}</definedName>
    <definedName name="xxxxxxxxxxxx" hidden="1">{"CI+GG(BASE)",#N/A,FALSE,"CI+GG(BASE)";"GG",#N/A,FALSE,"CI+GG(BASE)";"CI",#N/A,FALSE,"CI+GG(BASE)"}</definedName>
    <definedName name="xxxxxxxxxxxxx" localSheetId="3" hidden="1">{#N/A,#N/A,FALSE,"masez (10)";#N/A,#N/A,FALSE,"masez (7)";#N/A,#N/A,FALSE,"masez (6)";#N/A,#N/A,FALSE,"masez (5)";#N/A,#N/A,FALSE,"masez (4)";#N/A,#N/A,FALSE,"masez (3)";#N/A,#N/A,FALSE,"masez (2)";#N/A,#N/A,FALSE,"GME";#N/A,#N/A,FALSE,"masez"}</definedName>
    <definedName name="xxxxxxxxxxxxx" hidden="1">{#N/A,#N/A,FALSE,"masez (10)";#N/A,#N/A,FALSE,"masez (7)";#N/A,#N/A,FALSE,"masez (6)";#N/A,#N/A,FALSE,"masez (5)";#N/A,#N/A,FALSE,"masez (4)";#N/A,#N/A,FALSE,"masez (3)";#N/A,#N/A,FALSE,"masez (2)";#N/A,#N/A,FALSE,"GME";#N/A,#N/A,FALSE,"masez"}</definedName>
    <definedName name="XXXXXXXXXXXXXX" localSheetId="3" hidden="1">{#N/A,#N/A,FALSE,"Matrix";#N/A,#N/A,FALSE,"Executive";#N/A,#N/A,FALSE,"Summary"}</definedName>
    <definedName name="XXXXXXXXXXXXXX" hidden="1">{#N/A,#N/A,FALSE,"Matrix";#N/A,#N/A,FALSE,"Executive";#N/A,#N/A,FALSE,"Summary"}</definedName>
    <definedName name="xxxxxxxxxxxxxxxxx"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x" localSheetId="3" hidden="1">{#N/A,#N/A,FALSE,"TEC-01";#N/A,#N/A,FALSE,"TEC - 02";#N/A,#N/A,FALSE,"TEC - 03";#N/A,#N/A,FALSE,"TEC - 04";#N/A,#N/A,FALSE,"TEC-07";#N/A,#N/A,FALSE,"TEC-08";#N/A,#N/A,FALSE,"TEC - 09A";#N/A,#N/A,FALSE,"TEC - 09B";#N/A,#N/A,FALSE,"TEC - 09C";#N/A,#N/A,FALSE,"TEC - 10";#N/A,#N/A,FALSE,"TEC-11"}</definedName>
    <definedName name="xxxxxxxxxxxxxxxxxx" hidden="1">{#N/A,#N/A,FALSE,"TEC-01";#N/A,#N/A,FALSE,"TEC - 02";#N/A,#N/A,FALSE,"TEC - 03";#N/A,#N/A,FALSE,"TEC - 04";#N/A,#N/A,FALSE,"TEC-07";#N/A,#N/A,FALSE,"TEC-08";#N/A,#N/A,FALSE,"TEC - 09A";#N/A,#N/A,FALSE,"TEC - 09B";#N/A,#N/A,FALSE,"TEC - 09C";#N/A,#N/A,FALSE,"TEC - 10";#N/A,#N/A,FALSE,"TEC-11"}</definedName>
    <definedName name="xxxxxxxxxxxxxxxxxxxxxx" localSheetId="3" hidden="1">{"MO(BASE)",#N/A,FALSE,"MO(BASE)";"MO(BASE)1",#N/A,FALSE,"MO(BASE)";"MO(BASE)2",#N/A,FALSE,"MO(BASE)"}</definedName>
    <definedName name="xxxxxxxxxxxxxxxxxxxxxx" hidden="1">{"MO(BASE)",#N/A,FALSE,"MO(BASE)";"MO(BASE)1",#N/A,FALSE,"MO(BASE)";"MO(BASE)2",#N/A,FALSE,"MO(BASE)"}</definedName>
    <definedName name="xxxxxxxxxxxxxxxxxxxxxxx" localSheetId="3" hidden="1">{#N/A,#N/A,FALSE,"PEND INC";#N/A,#N/A,FALSE,"PEND MINM"}</definedName>
    <definedName name="xxxxxxxxxxxxxxxxxxxxxxx" hidden="1">{#N/A,#N/A,FALSE,"PEND INC";#N/A,#N/A,FALSE,"PEND MINM"}</definedName>
    <definedName name="XY" localSheetId="3" hidden="1">{#N/A,#N/A,FALSE,"TEC-01";#N/A,#N/A,FALSE,"TEC - 02";#N/A,#N/A,FALSE,"TEC - 03";#N/A,#N/A,FALSE,"TEC - 04";#N/A,#N/A,FALSE,"TEC-07";#N/A,#N/A,FALSE,"TEC-08";#N/A,#N/A,FALSE,"TEC - 09A";#N/A,#N/A,FALSE,"TEC - 09B";#N/A,#N/A,FALSE,"TEC - 09C";#N/A,#N/A,FALSE,"TEC - 10";#N/A,#N/A,FALSE,"TEC-11"}</definedName>
    <definedName name="XY" hidden="1">{#N/A,#N/A,FALSE,"TEC-01";#N/A,#N/A,FALSE,"TEC - 02";#N/A,#N/A,FALSE,"TEC - 03";#N/A,#N/A,FALSE,"TEC - 04";#N/A,#N/A,FALSE,"TEC-07";#N/A,#N/A,FALSE,"TEC-08";#N/A,#N/A,FALSE,"TEC - 09A";#N/A,#N/A,FALSE,"TEC - 09B";#N/A,#N/A,FALSE,"TEC - 09C";#N/A,#N/A,FALSE,"TEC - 10";#N/A,#N/A,FALSE,"TEC-11"}</definedName>
    <definedName name="xyz" localSheetId="3" hidden="1">{"CI+GG(BASE)",#N/A,FALSE,"CI+GG(BASE)";"GG",#N/A,FALSE,"CI+GG(BASE)";"CI",#N/A,FALSE,"CI+GG(BASE)"}</definedName>
    <definedName name="xyz" hidden="1">{"CI+GG(BASE)",#N/A,FALSE,"CI+GG(BASE)";"GG",#N/A,FALSE,"CI+GG(BASE)";"CI",#N/A,FALSE,"CI+GG(BASE)"}</definedName>
    <definedName name="xyz_1">#N/A</definedName>
    <definedName name="xyz_2" localSheetId="3" hidden="1">{"CI+GG(BASE)",#N/A,FALSE,"CI+GG(BASE)";"GG",#N/A,FALSE,"CI+GG(BASE)";"CI",#N/A,FALSE,"CI+GG(BASE)"}</definedName>
    <definedName name="xyz_2" hidden="1">{"CI+GG(BASE)",#N/A,FALSE,"CI+GG(BASE)";"GG",#N/A,FALSE,"CI+GG(BASE)";"CI",#N/A,FALSE,"CI+GG(BASE)"}</definedName>
    <definedName name="xyz_3">#N/A</definedName>
    <definedName name="xyz_4" localSheetId="3" hidden="1">{"CI+GG(BASE)",#N/A,FALSE,"CI+GG(BASE)";"GG",#N/A,FALSE,"CI+GG(BASE)";"CI",#N/A,FALSE,"CI+GG(BASE)"}</definedName>
    <definedName name="xyz_4" hidden="1">{"CI+GG(BASE)",#N/A,FALSE,"CI+GG(BASE)";"GG",#N/A,FALSE,"CI+GG(BASE)";"CI",#N/A,FALSE,"CI+GG(BASE)"}</definedName>
    <definedName name="xyz_5" localSheetId="3" hidden="1">{"CI+GG(BASE)",#N/A,FALSE,"CI+GG(BASE)";"GG",#N/A,FALSE,"CI+GG(BASE)";"CI",#N/A,FALSE,"CI+GG(BASE)"}</definedName>
    <definedName name="xyz_5" hidden="1">{"CI+GG(BASE)",#N/A,FALSE,"CI+GG(BASE)";"GG",#N/A,FALSE,"CI+GG(BASE)";"CI",#N/A,FALSE,"CI+GG(BASE)"}</definedName>
    <definedName name="Y" localSheetId="3" hidden="1">{"MO(BASE)",#N/A,FALSE,"MO(BASE)";"MO(BASE)1",#N/A,FALSE,"MO(BASE)";"MO(BASE)2",#N/A,FALSE,"MO(BASE)"}</definedName>
    <definedName name="Y" hidden="1">{"MO(BASE)",#N/A,FALSE,"MO(BASE)";"MO(BASE)1",#N/A,FALSE,"MO(BASE)";"MO(BASE)2",#N/A,FALSE,"MO(BASE)"}</definedName>
    <definedName name="YHNWER" localSheetId="3" hidden="1">{"CI+GG(BASE)",#N/A,FALSE,"CI+GG(BASE)";"GG",#N/A,FALSE,"CI+GG(BASE)";"CI",#N/A,FALSE,"CI+GG(BASE)"}</definedName>
    <definedName name="YHNWER" hidden="1">{"CI+GG(BASE)",#N/A,FALSE,"CI+GG(BASE)";"GG",#N/A,FALSE,"CI+GG(BASE)";"CI",#N/A,FALSE,"CI+GG(BASE)"}</definedName>
    <definedName name="yhyhy">#REF!</definedName>
    <definedName name="yioyu" localSheetId="3" hidden="1">{#N/A,#N/A,FALSE,"PEND INC";#N/A,#N/A,FALSE,"PEND MINM"}</definedName>
    <definedName name="yioyu" hidden="1">{#N/A,#N/A,FALSE,"PEND INC";#N/A,#N/A,FALSE,"PEND MINM"}</definedName>
    <definedName name="YJ" localSheetId="3" hidden="1">{#N/A,#N/A,FALSE,"PEND INC";#N/A,#N/A,FALSE,"PEND MINM"}</definedName>
    <definedName name="YJ" hidden="1">{#N/A,#N/A,FALSE,"PEND INC";#N/A,#N/A,FALSE,"PEND MINM"}</definedName>
    <definedName name="YJGHJG" localSheetId="3" hidden="1">{"MO(BASE)",#N/A,FALSE,"MO(BASE)";"MO(BASE)1",#N/A,FALSE,"MO(BASE)";"MO(BASE)2",#N/A,FALSE,"MO(BASE)"}</definedName>
    <definedName name="YJGHJG" hidden="1">{"MO(BASE)",#N/A,FALSE,"MO(BASE)";"MO(BASE)1",#N/A,FALSE,"MO(BASE)";"MO(BASE)2",#N/A,FALSE,"MO(BASE)"}</definedName>
    <definedName name="yo" localSheetId="3" hidden="1">{"MO(BASE)",#N/A,FALSE,"MO(BASE)";"MO(BASE)1",#N/A,FALSE,"MO(BASE)";"MO(BASE)2",#N/A,FALSE,"MO(BASE)"}</definedName>
    <definedName name="yo" hidden="1">{"MO(BASE)",#N/A,FALSE,"MO(BASE)";"MO(BASE)1",#N/A,FALSE,"MO(BASE)";"MO(BASE)2",#N/A,FALSE,"MO(BASE)"}</definedName>
    <definedName name="yo_1" localSheetId="3" hidden="1">{"MO(BASE)",#N/A,FALSE,"MO(BASE)";"MO(BASE)1",#N/A,FALSE,"MO(BASE)";"MO(BASE)2",#N/A,FALSE,"MO(BASE)"}</definedName>
    <definedName name="yo_1" hidden="1">{"MO(BASE)",#N/A,FALSE,"MO(BASE)";"MO(BASE)1",#N/A,FALSE,"MO(BASE)";"MO(BASE)2",#N/A,FALSE,"MO(BASE)"}</definedName>
    <definedName name="yo_2" localSheetId="3" hidden="1">{"MO(BASE)",#N/A,FALSE,"MO(BASE)";"MO(BASE)1",#N/A,FALSE,"MO(BASE)";"MO(BASE)2",#N/A,FALSE,"MO(BASE)"}</definedName>
    <definedName name="yo_2" hidden="1">{"MO(BASE)",#N/A,FALSE,"MO(BASE)";"MO(BASE)1",#N/A,FALSE,"MO(BASE)";"MO(BASE)2",#N/A,FALSE,"MO(BASE)"}</definedName>
    <definedName name="yo_3" localSheetId="3" hidden="1">{"MO(BASE)",#N/A,FALSE,"MO(BASE)";"MO(BASE)1",#N/A,FALSE,"MO(BASE)";"MO(BASE)2",#N/A,FALSE,"MO(BASE)"}</definedName>
    <definedName name="yo_3" hidden="1">{"MO(BASE)",#N/A,FALSE,"MO(BASE)";"MO(BASE)1",#N/A,FALSE,"MO(BASE)";"MO(BASE)2",#N/A,FALSE,"MO(BASE)"}</definedName>
    <definedName name="yo_4" localSheetId="3" hidden="1">{"MO(BASE)",#N/A,FALSE,"MO(BASE)";"MO(BASE)1",#N/A,FALSE,"MO(BASE)";"MO(BASE)2",#N/A,FALSE,"MO(BASE)"}</definedName>
    <definedName name="yo_4" hidden="1">{"MO(BASE)",#N/A,FALSE,"MO(BASE)";"MO(BASE)1",#N/A,FALSE,"MO(BASE)";"MO(BASE)2",#N/A,FALSE,"MO(BASE)"}</definedName>
    <definedName name="yo_5" localSheetId="3" hidden="1">{"MO(BASE)",#N/A,FALSE,"MO(BASE)";"MO(BASE)1",#N/A,FALSE,"MO(BASE)";"MO(BASE)2",#N/A,FALSE,"MO(BASE)"}</definedName>
    <definedName name="yo_5" hidden="1">{"MO(BASE)",#N/A,FALSE,"MO(BASE)";"MO(BASE)1",#N/A,FALSE,"MO(BASE)";"MO(BASE)2",#N/A,FALSE,"MO(BASE)"}</definedName>
    <definedName name="YOYUKK" localSheetId="3" hidden="1">{#N/A,#N/A,FALSE,"masez (10)";#N/A,#N/A,FALSE,"masez (7)";#N/A,#N/A,FALSE,"masez (6)";#N/A,#N/A,FALSE,"masez (5)";#N/A,#N/A,FALSE,"masez (4)";#N/A,#N/A,FALSE,"masez (3)";#N/A,#N/A,FALSE,"masez (2)";#N/A,#N/A,FALSE,"GME";#N/A,#N/A,FALSE,"masez"}</definedName>
    <definedName name="YOYUKK" hidden="1">{#N/A,#N/A,FALSE,"masez (10)";#N/A,#N/A,FALSE,"masez (7)";#N/A,#N/A,FALSE,"masez (6)";#N/A,#N/A,FALSE,"masez (5)";#N/A,#N/A,FALSE,"masez (4)";#N/A,#N/A,FALSE,"masez (3)";#N/A,#N/A,FALSE,"masez (2)";#N/A,#N/A,FALSE,"GME";#N/A,#N/A,FALSE,"masez"}</definedName>
    <definedName name="YRTYRTYRY" hidden="1">[158]Condicion!#REF!</definedName>
    <definedName name="ythj" localSheetId="3" hidden="1">{#N/A,#N/A,FALSE,"Matrix";#N/A,#N/A,FALSE,"Executive";#N/A,#N/A,FALSE,"Summary";#N/A,#N/A,FALSE,"Office1";#N/A,#N/A,FALSE,"Office2";#N/A,#N/A,FALSE,"Office3";#N/A,#N/A,FALSE,"Office4";#N/A,#N/A,FALSE,"Office5";#N/A,#N/A,FALSE,"Office6";#N/A,#N/A,FALSE,"Office7";#N/A,#N/A,FALSE,"Labor"}</definedName>
    <definedName name="ythj" hidden="1">{#N/A,#N/A,FALSE,"Matrix";#N/A,#N/A,FALSE,"Executive";#N/A,#N/A,FALSE,"Summary";#N/A,#N/A,FALSE,"Office1";#N/A,#N/A,FALSE,"Office2";#N/A,#N/A,FALSE,"Office3";#N/A,#N/A,FALSE,"Office4";#N/A,#N/A,FALSE,"Office5";#N/A,#N/A,FALSE,"Office6";#N/A,#N/A,FALSE,"Office7";#N/A,#N/A,FALSE,"Labor"}</definedName>
    <definedName name="YTJTYKJ" localSheetId="3" hidden="1">{#N/A,#N/A,FALSE,"PEND INC";#N/A,#N/A,FALSE,"PEND MINM"}</definedName>
    <definedName name="YTJTYKJ" hidden="1">{#N/A,#N/A,FALSE,"PEND INC";#N/A,#N/A,FALSE,"PEND MINM"}</definedName>
    <definedName name="yttyty" localSheetId="3" hidden="1">{#N/A,#N/A,FALSE,"Total_OC015";#N/A,#N/A,FALSE,"ADMIN";#N/A,#N/A,FALSE,"PROCES";#N/A,#N/A,FALSE,"mecan";#N/A,#N/A,FALSE,"civil";#N/A,#N/A,FALSE,"CAÑER";#N/A,#N/A,FALSE,"ELEC";#N/A,#N/A,FALSE,"INSTR"}</definedName>
    <definedName name="yttyty" hidden="1">{#N/A,#N/A,FALSE,"Total_OC015";#N/A,#N/A,FALSE,"ADMIN";#N/A,#N/A,FALSE,"PROCES";#N/A,#N/A,FALSE,"mecan";#N/A,#N/A,FALSE,"civil";#N/A,#N/A,FALSE,"CAÑER";#N/A,#N/A,FALSE,"ELEC";#N/A,#N/A,FALSE,"INSTR"}</definedName>
    <definedName name="yu"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yu"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YUGIGYUK" localSheetId="3" hidden="1">{#N/A,#N/A,FALSE,"masez (10)";#N/A,#N/A,FALSE,"masez (7)";#N/A,#N/A,FALSE,"masez (6)";#N/A,#N/A,FALSE,"masez (5)";#N/A,#N/A,FALSE,"masez (4)";#N/A,#N/A,FALSE,"masez (3)";#N/A,#N/A,FALSE,"masez (2)";#N/A,#N/A,FALSE,"GME";#N/A,#N/A,FALSE,"masez"}</definedName>
    <definedName name="YUGIGYUK" hidden="1">{#N/A,#N/A,FALSE,"masez (10)";#N/A,#N/A,FALSE,"masez (7)";#N/A,#N/A,FALSE,"masez (6)";#N/A,#N/A,FALSE,"masez (5)";#N/A,#N/A,FALSE,"masez (4)";#N/A,#N/A,FALSE,"masez (3)";#N/A,#N/A,FALSE,"masez (2)";#N/A,#N/A,FALSE,"GME";#N/A,#N/A,FALSE,"masez"}</definedName>
    <definedName name="yui" localSheetId="3"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yui"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yuk" localSheetId="3" hidden="1">{#N/A,#N/A,TRUE,"Est. de Fact.";#N/A,#N/A,TRUE,"Capitulo 19";#N/A,#N/A,TRUE,"Proyecto P855"}</definedName>
    <definedName name="yuk" hidden="1">{#N/A,#N/A,TRUE,"Est. de Fact.";#N/A,#N/A,TRUE,"Capitulo 19";#N/A,#N/A,TRUE,"Proyecto P855"}</definedName>
    <definedName name="yuku" localSheetId="3" hidden="1">{"DETALLE_1996",#N/A,FALSE,"flujo";"DETALLE_1997",#N/A,FALSE,"flujo";"GASTOS_INCURRIDOS_1996",#N/A,FALSE,"flujo";"GASTOS_PROGRAMADOS_PARA_1997",#N/A,FALSE,"flujo";#N/A,#N/A,FALSE,"comparat";#N/A,#N/A,FALSE,"costos";#N/A,#N/A,FALSE,"proyctrol"}</definedName>
    <definedName name="yuku" hidden="1">{"DETALLE_1996",#N/A,FALSE,"flujo";"DETALLE_1997",#N/A,FALSE,"flujo";"GASTOS_INCURRIDOS_1996",#N/A,FALSE,"flujo";"GASTOS_PROGRAMADOS_PARA_1997",#N/A,FALSE,"flujo";#N/A,#N/A,FALSE,"comparat";#N/A,#N/A,FALSE,"costos";#N/A,#N/A,FALSE,"proyctrol"}</definedName>
    <definedName name="yuo" localSheetId="3" hidden="1">{"MO(BASE)",#N/A,FALSE,"MO(BASE)";"MO(BASE)1",#N/A,FALSE,"MO(BASE)";"MO(BASE)2",#N/A,FALSE,"MO(BASE)"}</definedName>
    <definedName name="yuo" hidden="1">{"MO(BASE)",#N/A,FALSE,"MO(BASE)";"MO(BASE)1",#N/A,FALSE,"MO(BASE)";"MO(BASE)2",#N/A,FALSE,"MO(BASE)"}</definedName>
    <definedName name="yuoy" localSheetId="3" hidden="1">{#N/A,#N/A,FALSE,"TEC-01";#N/A,#N/A,FALSE,"TEC - 02";#N/A,#N/A,FALSE,"TEC - 03";#N/A,#N/A,FALSE,"TEC - 04";#N/A,#N/A,FALSE,"TEC-07";#N/A,#N/A,FALSE,"TEC-08";#N/A,#N/A,FALSE,"TEC - 09A";#N/A,#N/A,FALSE,"TEC - 09B";#N/A,#N/A,FALSE,"TEC - 09C";#N/A,#N/A,FALSE,"TEC - 10";#N/A,#N/A,FALSE,"TEC-11"}</definedName>
    <definedName name="yuoy" hidden="1">{#N/A,#N/A,FALSE,"TEC-01";#N/A,#N/A,FALSE,"TEC - 02";#N/A,#N/A,FALSE,"TEC - 03";#N/A,#N/A,FALSE,"TEC - 04";#N/A,#N/A,FALSE,"TEC-07";#N/A,#N/A,FALSE,"TEC-08";#N/A,#N/A,FALSE,"TEC - 09A";#N/A,#N/A,FALSE,"TEC - 09B";#N/A,#N/A,FALSE,"TEC - 09C";#N/A,#N/A,FALSE,"TEC - 10";#N/A,#N/A,FALSE,"TEC-11"}</definedName>
    <definedName name="yuty" localSheetId="3" hidden="1">{#N/A,#N/A,FALSE,"TEC-01";#N/A,#N/A,FALSE,"TEC - 02";#N/A,#N/A,FALSE,"TEC - 03";#N/A,#N/A,FALSE,"TEC - 04";#N/A,#N/A,FALSE,"TEC-07";#N/A,#N/A,FALSE,"TEC-08";#N/A,#N/A,FALSE,"TEC - 09A";#N/A,#N/A,FALSE,"TEC - 09B";#N/A,#N/A,FALSE,"TEC - 09C";#N/A,#N/A,FALSE,"TEC - 10";#N/A,#N/A,FALSE,"TEC-11"}</definedName>
    <definedName name="yuty" hidden="1">{#N/A,#N/A,FALSE,"TEC-01";#N/A,#N/A,FALSE,"TEC - 02";#N/A,#N/A,FALSE,"TEC - 03";#N/A,#N/A,FALSE,"TEC - 04";#N/A,#N/A,FALSE,"TEC-07";#N/A,#N/A,FALSE,"TEC-08";#N/A,#N/A,FALSE,"TEC - 09A";#N/A,#N/A,FALSE,"TEC - 09B";#N/A,#N/A,FALSE,"TEC - 09C";#N/A,#N/A,FALSE,"TEC - 10";#N/A,#N/A,FALSE,"TEC-11"}</definedName>
    <definedName name="yuyuyu" localSheetId="3" hidden="1">{#N/A,#N/A,FALSE,"minas";#N/A,#N/A,FALSE,"Total_OC015";#N/A,#N/A,FALSE,"ADMIN";#N/A,#N/A,FALSE,"PROCES";#N/A,#N/A,FALSE,"civil";#N/A,#N/A,FALSE,"CAÑER";#N/A,#N/A,FALSE,"ELEC";#N/A,#N/A,FALSE,"INSTR";#N/A,#N/A,FALSE,"PDS";#N/A,#N/A,FALSE,"mecan"}</definedName>
    <definedName name="yuyuyu" hidden="1">{#N/A,#N/A,FALSE,"minas";#N/A,#N/A,FALSE,"Total_OC015";#N/A,#N/A,FALSE,"ADMIN";#N/A,#N/A,FALSE,"PROCES";#N/A,#N/A,FALSE,"civil";#N/A,#N/A,FALSE,"CAÑER";#N/A,#N/A,FALSE,"ELEC";#N/A,#N/A,FALSE,"INSTR";#N/A,#N/A,FALSE,"PDS";#N/A,#N/A,FALSE,"mecan"}</definedName>
    <definedName name="yy" localSheetId="3" hidden="1">{#N/A,#N/A,FALSE,"Total_OC015";#N/A,#N/A,FALSE,"ADMIN";#N/A,#N/A,FALSE,"PROCES";#N/A,#N/A,FALSE,"mecan";#N/A,#N/A,FALSE,"civil";#N/A,#N/A,FALSE,"CAÑER";#N/A,#N/A,FALSE,"ELEC";#N/A,#N/A,FALSE,"INSTR"}</definedName>
    <definedName name="yy" hidden="1">{#N/A,#N/A,FALSE,"Total_OC015";#N/A,#N/A,FALSE,"ADMIN";#N/A,#N/A,FALSE,"PROCES";#N/A,#N/A,FALSE,"mecan";#N/A,#N/A,FALSE,"civil";#N/A,#N/A,FALSE,"CAÑER";#N/A,#N/A,FALSE,"ELEC";#N/A,#N/A,FALSE,"INSTR"}</definedName>
    <definedName name="yyrt" localSheetId="3" hidden="1">{"CI+GG(BASE)",#N/A,FALSE,"CI+GG(BASE)";"GG",#N/A,FALSE,"CI+GG(BASE)";"CI",#N/A,FALSE,"CI+GG(BASE)"}</definedName>
    <definedName name="yyrt" hidden="1">{"CI+GG(BASE)",#N/A,FALSE,"CI+GG(BASE)";"GG",#N/A,FALSE,"CI+GG(BASE)";"CI",#N/A,FALSE,"CI+GG(BASE)"}</definedName>
    <definedName name="yyy" localSheetId="3" hidden="1">{"DETALLE_1996",#N/A,FALSE,"flujo";"DETALLE_1997",#N/A,FALSE,"flujo";"GASTOS_INCURRIDOS_1996",#N/A,FALSE,"flujo";"GASTOS_PROGRAMADOS_PARA_1997",#N/A,FALSE,"flujo";#N/A,#N/A,FALSE,"comparat";#N/A,#N/A,FALSE,"costos";#N/A,#N/A,FALSE,"proyctrol"}</definedName>
    <definedName name="yyy" hidden="1">{"DETALLE_1996",#N/A,FALSE,"flujo";"DETALLE_1997",#N/A,FALSE,"flujo";"GASTOS_INCURRIDOS_1996",#N/A,FALSE,"flujo";"GASTOS_PROGRAMADOS_PARA_1997",#N/A,FALSE,"flujo";#N/A,#N/A,FALSE,"comparat";#N/A,#N/A,FALSE,"costos";#N/A,#N/A,FALSE,"proyctrol"}</definedName>
    <definedName name="yyy_1" localSheetId="3" hidden="1">{"DETALLE_1996",#N/A,FALSE,"flujo";"DETALLE_1997",#N/A,FALSE,"flujo";"GASTOS_INCURRIDOS_1996",#N/A,FALSE,"flujo";"GASTOS_PROGRAMADOS_PARA_1997",#N/A,FALSE,"flujo";#N/A,#N/A,FALSE,"comparat";#N/A,#N/A,FALSE,"costos";#N/A,#N/A,FALSE,"proyctrol"}</definedName>
    <definedName name="yyy_1" hidden="1">{"DETALLE_1996",#N/A,FALSE,"flujo";"DETALLE_1997",#N/A,FALSE,"flujo";"GASTOS_INCURRIDOS_1996",#N/A,FALSE,"flujo";"GASTOS_PROGRAMADOS_PARA_1997",#N/A,FALSE,"flujo";#N/A,#N/A,FALSE,"comparat";#N/A,#N/A,FALSE,"costos";#N/A,#N/A,FALSE,"proyctrol"}</definedName>
    <definedName name="yyyyy" localSheetId="3" hidden="1">{#N/A,#N/A,FALSE,"Costos_Elem_Hid";#N/A,#N/A,FALSE,"Costos_Elem_Hid";#N/A,#N/A,FALSE,"Costos_Elem_Hid"}</definedName>
    <definedName name="yyyyy" hidden="1">{#N/A,#N/A,FALSE,"Costos_Elem_Hid";#N/A,#N/A,FALSE,"Costos_Elem_Hid";#N/A,#N/A,FALSE,"Costos_Elem_Hid"}</definedName>
    <definedName name="z" localSheetId="3" hidden="1">{"DETALLE_1996",#N/A,FALSE,"flujo";"DETALLE_1997",#N/A,FALSE,"flujo";"GASTOS_INCURRIDOS_1996",#N/A,FALSE,"flujo";"GASTOS_PROGRAMADOS_PARA_1997",#N/A,FALSE,"flujo";#N/A,#N/A,FALSE,"comparat";#N/A,#N/A,FALSE,"costos";#N/A,#N/A,FALSE,"proyctrol"}</definedName>
    <definedName name="z" hidden="1">{"DETALLE_1996",#N/A,FALSE,"flujo";"DETALLE_1997",#N/A,FALSE,"flujo";"GASTOS_INCURRIDOS_1996",#N/A,FALSE,"flujo";"GASTOS_PROGRAMADOS_PARA_1997",#N/A,FALSE,"flujo";#N/A,#N/A,FALSE,"comparat";#N/A,#N/A,FALSE,"costos";#N/A,#N/A,FALSE,"proyctrol"}</definedName>
    <definedName name="Z_0147206C_9073_11D5_88FC_006008F6225A_.wvu.PrintArea" hidden="1">#REF!</definedName>
    <definedName name="Z_5465C980_2BDD_11D3_B53D_00500477B0E4_.wvu.PrintArea" localSheetId="3" hidden="1">#REF!</definedName>
    <definedName name="Z_5465C980_2BDD_11D3_B53D_00500477B0E4_.wvu.PrintArea" hidden="1">#REF!</definedName>
    <definedName name="Z_5465C980_2BDD_11D3_B53D_00500477B0E4_.wvu.PrintTitles" localSheetId="3" hidden="1">#REF!</definedName>
    <definedName name="Z_5465C980_2BDD_11D3_B53D_00500477B0E4_.wvu.PrintTitles" hidden="1">#REF!</definedName>
    <definedName name="Z_5465C980_2BDD_11D3_B53D_00500477B0E4_.wvu.Rows" localSheetId="3" hidden="1">#REF!,#REF!</definedName>
    <definedName name="Z_5465C980_2BDD_11D3_B53D_00500477B0E4_.wvu.Rows" hidden="1">#REF!,#REF!</definedName>
    <definedName name="Z_E33F0BD9_DDCD_4386_BD14_7DE2581550C6_.wvu.PrintTitles" localSheetId="3" hidden="1">#REF!</definedName>
    <definedName name="Z_E33F0BD9_DDCD_4386_BD14_7DE2581550C6_.wvu.PrintTitles" hidden="1">#REF!</definedName>
    <definedName name="ZAW" localSheetId="3" hidden="1">{#N/A,#N/A,FALSE,"Matrix";#N/A,#N/A,FALSE,"Executive";#N/A,#N/A,FALSE,"Summary";#N/A,#N/A,FALSE,"Office1";#N/A,#N/A,FALSE,"Office2";#N/A,#N/A,FALSE,"Office3";#N/A,#N/A,FALSE,"Office4";#N/A,#N/A,FALSE,"Office5";#N/A,#N/A,FALSE,"Office6";#N/A,#N/A,FALSE,"Office7";#N/A,#N/A,FALSE,"Labor"}</definedName>
    <definedName name="ZAW" hidden="1">{#N/A,#N/A,FALSE,"Matrix";#N/A,#N/A,FALSE,"Executive";#N/A,#N/A,FALSE,"Summary";#N/A,#N/A,FALSE,"Office1";#N/A,#N/A,FALSE,"Office2";#N/A,#N/A,FALSE,"Office3";#N/A,#N/A,FALSE,"Office4";#N/A,#N/A,FALSE,"Office5";#N/A,#N/A,FALSE,"Office6";#N/A,#N/A,FALSE,"Office7";#N/A,#N/A,FALSE,"Labor"}</definedName>
    <definedName name="ZD" localSheetId="3" hidden="1">{"Sin detalle",#N/A,FALSE,"Flujo (redondeado)";"Detallado",#N/A,FALSE,"Flujo (redondeado)"}</definedName>
    <definedName name="ZD" hidden="1">{"Sin detalle",#N/A,FALSE,"Flujo (redondeado)";"Detallado",#N/A,FALSE,"Flujo (redondeado)"}</definedName>
    <definedName name="ZONA">#REF!</definedName>
    <definedName name="zona_intermedia" localSheetId="3">#REF!</definedName>
    <definedName name="zona_intermedia">#REF!</definedName>
    <definedName name="ZSDFSF" localSheetId="3" hidden="1">{"MO(BASE)",#N/A,FALSE,"MO(BASE)";"MO(BASE)1",#N/A,FALSE,"MO(BASE)";"MO(BASE)2",#N/A,FALSE,"MO(BASE)"}</definedName>
    <definedName name="ZSDFSF" hidden="1">{"MO(BASE)",#N/A,FALSE,"MO(BASE)";"MO(BASE)1",#N/A,FALSE,"MO(BASE)";"MO(BASE)2",#N/A,FALSE,"MO(BASE)"}</definedName>
    <definedName name="ZSDFSFD" localSheetId="3" hidden="1">{#N/A,#N/A,FALSE,"masez (10)";#N/A,#N/A,FALSE,"masez (7)";#N/A,#N/A,FALSE,"masez (6)";#N/A,#N/A,FALSE,"masez (5)";#N/A,#N/A,FALSE,"masez (4)";#N/A,#N/A,FALSE,"masez (3)";#N/A,#N/A,FALSE,"masez (2)";#N/A,#N/A,FALSE,"GME";#N/A,#N/A,FALSE,"masez"}</definedName>
    <definedName name="ZSDFSFD" hidden="1">{#N/A,#N/A,FALSE,"masez (10)";#N/A,#N/A,FALSE,"masez (7)";#N/A,#N/A,FALSE,"masez (6)";#N/A,#N/A,FALSE,"masez (5)";#N/A,#N/A,FALSE,"masez (4)";#N/A,#N/A,FALSE,"masez (3)";#N/A,#N/A,FALSE,"masez (2)";#N/A,#N/A,FALSE,"GME";#N/A,#N/A,FALSE,"masez"}</definedName>
    <definedName name="ZSDFZSDF" localSheetId="3" hidden="1">{#N/A,#N/A,FALSE,"TEC-01";#N/A,#N/A,FALSE,"TEC - 02";#N/A,#N/A,FALSE,"TEC - 03";#N/A,#N/A,FALSE,"TEC - 04";#N/A,#N/A,FALSE,"TEC-07";#N/A,#N/A,FALSE,"TEC-08";#N/A,#N/A,FALSE,"TEC - 09A";#N/A,#N/A,FALSE,"TEC - 09B";#N/A,#N/A,FALSE,"TEC - 09C";#N/A,#N/A,FALSE,"TEC - 10";#N/A,#N/A,FALSE,"TEC-11"}</definedName>
    <definedName name="ZSDFZSDF" hidden="1">{#N/A,#N/A,FALSE,"TEC-01";#N/A,#N/A,FALSE,"TEC - 02";#N/A,#N/A,FALSE,"TEC - 03";#N/A,#N/A,FALSE,"TEC - 04";#N/A,#N/A,FALSE,"TEC-07";#N/A,#N/A,FALSE,"TEC-08";#N/A,#N/A,FALSE,"TEC - 09A";#N/A,#N/A,FALSE,"TEC - 09B";#N/A,#N/A,FALSE,"TEC - 09C";#N/A,#N/A,FALSE,"TEC - 10";#N/A,#N/A,FALSE,"TEC-11"}</definedName>
    <definedName name="ZSDSDD"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SDSD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WRDFXZ"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WRDFXZ"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xc" localSheetId="3" hidden="1">{#N/A,#N/A,TRUE,"Costos_Subg_Hid"}</definedName>
    <definedName name="zxc" hidden="1">{#N/A,#N/A,TRUE,"Costos_Subg_Hid"}</definedName>
    <definedName name="ZXDFG" localSheetId="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X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z" localSheetId="3"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_1" localSheetId="3" hidden="1">{#N/A,#N/A,FALSE,"COVER";#N/A,#N/A,FALSE,"RECAP";#N/A,#N/A,FALSE,"SANTA BARBARA NONMANUAL";#N/A,#N/A,FALSE,"CEQUIP";#N/A,#N/A,FALSE,"WRATE";#N/A,#N/A,FALSE,"INDIRECT";#N/A,#N/A,FALSE,"TRAIN";#N/A,#N/A,FALSE,"MANLOADED SCHEDULE"}</definedName>
    <definedName name="zz_1" hidden="1">{#N/A,#N/A,FALSE,"COVER";#N/A,#N/A,FALSE,"RECAP";#N/A,#N/A,FALSE,"SANTA BARBARA NONMANUAL";#N/A,#N/A,FALSE,"CEQUIP";#N/A,#N/A,FALSE,"WRATE";#N/A,#N/A,FALSE,"INDIRECT";#N/A,#N/A,FALSE,"TRAIN";#N/A,#N/A,FALSE,"MANLOADED SCHEDULE"}</definedName>
    <definedName name="zzz" localSheetId="3" hidden="1">{#N/A,#N/A,FALSE,"masez (10)";#N/A,#N/A,FALSE,"masez (7)";#N/A,#N/A,FALSE,"masez (6)";#N/A,#N/A,FALSE,"masez (5)";#N/A,#N/A,FALSE,"masez (4)";#N/A,#N/A,FALSE,"masez (3)";#N/A,#N/A,FALSE,"masez (2)";#N/A,#N/A,FALSE,"GME";#N/A,#N/A,FALSE,"masez"}</definedName>
    <definedName name="zzz" hidden="1">{#N/A,#N/A,FALSE,"masez (10)";#N/A,#N/A,FALSE,"masez (7)";#N/A,#N/A,FALSE,"masez (6)";#N/A,#N/A,FALSE,"masez (5)";#N/A,#N/A,FALSE,"masez (4)";#N/A,#N/A,FALSE,"masez (3)";#N/A,#N/A,FALSE,"masez (2)";#N/A,#N/A,FALSE,"GME";#N/A,#N/A,FALSE,"masez"}</definedName>
    <definedName name="zzz_1" localSheetId="3" hidden="1">{#N/A,#N/A,FALSE,"masez (10)";#N/A,#N/A,FALSE,"masez (7)";#N/A,#N/A,FALSE,"masez (6)";#N/A,#N/A,FALSE,"masez (5)";#N/A,#N/A,FALSE,"masez (4)";#N/A,#N/A,FALSE,"masez (3)";#N/A,#N/A,FALSE,"masez (2)";#N/A,#N/A,FALSE,"GME";#N/A,#N/A,FALSE,"masez"}</definedName>
    <definedName name="zzz_1" hidden="1">{#N/A,#N/A,FALSE,"masez (10)";#N/A,#N/A,FALSE,"masez (7)";#N/A,#N/A,FALSE,"masez (6)";#N/A,#N/A,FALSE,"masez (5)";#N/A,#N/A,FALSE,"masez (4)";#N/A,#N/A,FALSE,"masez (3)";#N/A,#N/A,FALSE,"masez (2)";#N/A,#N/A,FALSE,"GME";#N/A,#N/A,FALSE,"masez"}</definedName>
    <definedName name="zzz1" hidden="1">#REF!</definedName>
    <definedName name="zzz2" localSheetId="3" hidden="1">#REF!</definedName>
    <definedName name="zzz2" hidden="1">#REF!</definedName>
    <definedName name="zzz3" hidden="1">[18]Netearnanal!$B$61:$B$68</definedName>
    <definedName name="zzz4" localSheetId="3" hidden="1">#REF!</definedName>
    <definedName name="zzz4" hidden="1">#REF!</definedName>
    <definedName name="zzzz" localSheetId="3"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zzzz"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zzzzz" localSheetId="3">MP!productionStartFlag*4315</definedName>
    <definedName name="zzzzz">[0]!productionStartFlag*4315</definedName>
    <definedName name="ZZZZZZZZ" localSheetId="3" hidden="1">{"Avaliação de Cargos (Class Mens Todas)",#N/A,FALSE,"BANCO DE DADOS MENSALISTAS";"Avaliação de Cargos (Class Mens Todas)",#N/A,FALSE,"BANCO DE DADOS MENSALISTAS"}</definedName>
    <definedName name="ZZZZZZZZ" hidden="1">{"Avaliação de Cargos (Class Mens Todas)",#N/A,FALSE,"BANCO DE DADOS MENSALISTAS";"Avaliação de Cargos (Class Mens Todas)",#N/A,FALSE,"BANCO DE DADOS MENSALISTAS"}</definedName>
    <definedName name="공사_NDE">[182]공사비_NDE!$A$1:$K$6295</definedName>
    <definedName name="공사_PAINT">[182]공사비_NDE!$A$1:$K$6295</definedName>
    <definedName name="도급분공사비">[183]설계명세서!$G$116</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6" l="1"/>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J254" i="8"/>
  <c r="I254" i="8"/>
  <c r="H254" i="8"/>
  <c r="J253" i="8"/>
  <c r="I253" i="8"/>
  <c r="H253" i="8"/>
  <c r="J252" i="8"/>
  <c r="I252" i="8"/>
  <c r="H252" i="8"/>
  <c r="J251" i="8"/>
  <c r="I251" i="8"/>
  <c r="H251" i="8"/>
  <c r="J250" i="8"/>
  <c r="I250" i="8"/>
  <c r="H250" i="8"/>
  <c r="J249" i="8"/>
  <c r="I249" i="8"/>
  <c r="H249" i="8"/>
  <c r="J248" i="8"/>
  <c r="I248" i="8"/>
  <c r="H248" i="8"/>
  <c r="J247" i="8"/>
  <c r="I247" i="8"/>
  <c r="H247" i="8"/>
  <c r="J246" i="8"/>
  <c r="I246" i="8"/>
  <c r="H246" i="8"/>
  <c r="J245" i="8"/>
  <c r="I245" i="8"/>
  <c r="H245" i="8"/>
  <c r="M244" i="8"/>
  <c r="L244" i="8"/>
  <c r="K244" i="8"/>
  <c r="J244" i="8"/>
  <c r="I244" i="8"/>
  <c r="H244" i="8"/>
  <c r="E234" i="8"/>
  <c r="BL204" i="8"/>
  <c r="BK204" i="8"/>
  <c r="BT204" i="8" s="1"/>
  <c r="FZ204" i="8" s="1"/>
  <c r="BJ204" i="8"/>
  <c r="BI204" i="8"/>
  <c r="BS204" i="8" s="1"/>
  <c r="BH204" i="8"/>
  <c r="BG204" i="8"/>
  <c r="BR204" i="8" s="1"/>
  <c r="EH204" i="8" s="1"/>
  <c r="BF204" i="8"/>
  <c r="BE204" i="8"/>
  <c r="BD204" i="8"/>
  <c r="BC204" i="8"/>
  <c r="BB204" i="8"/>
  <c r="BA204" i="8"/>
  <c r="AZ204" i="8"/>
  <c r="AY204" i="8"/>
  <c r="AX204" i="8"/>
  <c r="AW204" i="8"/>
  <c r="AV204" i="8"/>
  <c r="AT204" i="8"/>
  <c r="AS204" i="8"/>
  <c r="AR204" i="8"/>
  <c r="AQ204" i="8"/>
  <c r="AP204" i="8"/>
  <c r="AO204" i="8"/>
  <c r="AI204" i="8"/>
  <c r="BR203" i="8"/>
  <c r="EP203" i="8" s="1"/>
  <c r="BL203" i="8"/>
  <c r="BK203" i="8"/>
  <c r="BJ203" i="8"/>
  <c r="BI203" i="8"/>
  <c r="BH203" i="8"/>
  <c r="BG203" i="8"/>
  <c r="BF203" i="8"/>
  <c r="BE203" i="8"/>
  <c r="BD203" i="8"/>
  <c r="BC203" i="8"/>
  <c r="BB203" i="8"/>
  <c r="BA203" i="8"/>
  <c r="AZ203" i="8"/>
  <c r="AY203" i="8"/>
  <c r="AX203" i="8"/>
  <c r="AW203" i="8"/>
  <c r="AV203" i="8"/>
  <c r="AT203" i="8"/>
  <c r="AS203" i="8"/>
  <c r="AR203" i="8"/>
  <c r="AQ203" i="8"/>
  <c r="AP203" i="8"/>
  <c r="AO203" i="8"/>
  <c r="AI203" i="8"/>
  <c r="BL202" i="8"/>
  <c r="BK202" i="8"/>
  <c r="BT202" i="8" s="1"/>
  <c r="BJ202" i="8"/>
  <c r="BI202" i="8"/>
  <c r="BS202" i="8" s="1"/>
  <c r="BH202" i="8"/>
  <c r="BG202" i="8"/>
  <c r="BR202" i="8" s="1"/>
  <c r="BF202" i="8"/>
  <c r="BE202" i="8"/>
  <c r="BQ202" i="8" s="1"/>
  <c r="DV202" i="8" s="1"/>
  <c r="BD202" i="8"/>
  <c r="BC202" i="8"/>
  <c r="BB202" i="8"/>
  <c r="BA202" i="8"/>
  <c r="AZ202" i="8"/>
  <c r="AY202" i="8"/>
  <c r="AX202" i="8"/>
  <c r="AW202" i="8"/>
  <c r="AV202" i="8"/>
  <c r="AT202" i="8"/>
  <c r="AS202" i="8"/>
  <c r="AR202" i="8"/>
  <c r="AQ202" i="8"/>
  <c r="AP202" i="8"/>
  <c r="AO202" i="8"/>
  <c r="AI202" i="8"/>
  <c r="BR201" i="8"/>
  <c r="EF201" i="8" s="1"/>
  <c r="BL201" i="8"/>
  <c r="BK201" i="8"/>
  <c r="BJ201" i="8"/>
  <c r="BT201" i="8" s="1"/>
  <c r="BI201" i="8"/>
  <c r="BH201" i="8"/>
  <c r="BG201" i="8"/>
  <c r="BF201" i="8"/>
  <c r="BE201" i="8"/>
  <c r="BD201" i="8"/>
  <c r="BC201" i="8"/>
  <c r="BB201" i="8"/>
  <c r="BA201" i="8"/>
  <c r="AZ201" i="8"/>
  <c r="AY201" i="8"/>
  <c r="AX201" i="8"/>
  <c r="AW201" i="8"/>
  <c r="AV201" i="8"/>
  <c r="AT201" i="8"/>
  <c r="AS201" i="8"/>
  <c r="AR201" i="8"/>
  <c r="AQ201" i="8"/>
  <c r="AP201" i="8"/>
  <c r="AO201" i="8"/>
  <c r="AI201" i="8"/>
  <c r="BL200" i="8"/>
  <c r="BK200" i="8"/>
  <c r="BJ200" i="8"/>
  <c r="BI200" i="8"/>
  <c r="BH200" i="8"/>
  <c r="BG200" i="8"/>
  <c r="BR200" i="8" s="1"/>
  <c r="EJ200" i="8" s="1"/>
  <c r="BF200" i="8"/>
  <c r="BE200" i="8"/>
  <c r="BD200" i="8"/>
  <c r="BC200" i="8"/>
  <c r="BB200" i="8"/>
  <c r="BA200" i="8"/>
  <c r="AZ200" i="8"/>
  <c r="AY200" i="8"/>
  <c r="AX200" i="8"/>
  <c r="AW200" i="8"/>
  <c r="AV200" i="8"/>
  <c r="AT200" i="8"/>
  <c r="AS200" i="8"/>
  <c r="AR200" i="8"/>
  <c r="AQ200" i="8"/>
  <c r="AP200" i="8"/>
  <c r="AO200" i="8"/>
  <c r="AI200" i="8"/>
  <c r="BR199" i="8"/>
  <c r="EJ199" i="8" s="1"/>
  <c r="BL199" i="8"/>
  <c r="BK199" i="8"/>
  <c r="BJ199" i="8"/>
  <c r="BI199" i="8"/>
  <c r="BS199" i="8" s="1"/>
  <c r="BH199" i="8"/>
  <c r="BG199" i="8"/>
  <c r="BF199" i="8"/>
  <c r="BE199" i="8"/>
  <c r="BD199" i="8"/>
  <c r="BC199" i="8"/>
  <c r="BB199" i="8"/>
  <c r="BA199" i="8"/>
  <c r="AZ199" i="8"/>
  <c r="AY199" i="8"/>
  <c r="AX199" i="8"/>
  <c r="AW199" i="8"/>
  <c r="AV199" i="8"/>
  <c r="AT199" i="8"/>
  <c r="AS199" i="8"/>
  <c r="AR199" i="8"/>
  <c r="AQ199" i="8"/>
  <c r="AP199" i="8"/>
  <c r="AO199" i="8"/>
  <c r="AI199" i="8"/>
  <c r="BL198" i="8"/>
  <c r="BK198" i="8"/>
  <c r="BJ198" i="8"/>
  <c r="BI198" i="8"/>
  <c r="BS198" i="8" s="1"/>
  <c r="BH198" i="8"/>
  <c r="BG198" i="8"/>
  <c r="BR198" i="8" s="1"/>
  <c r="EJ198" i="8" s="1"/>
  <c r="BF198" i="8"/>
  <c r="BE198" i="8"/>
  <c r="BD198" i="8"/>
  <c r="BC198" i="8"/>
  <c r="BB198" i="8"/>
  <c r="BA198" i="8"/>
  <c r="AZ198" i="8"/>
  <c r="AY198" i="8"/>
  <c r="AX198" i="8"/>
  <c r="AW198" i="8"/>
  <c r="AV198" i="8"/>
  <c r="AT198" i="8"/>
  <c r="AS198" i="8"/>
  <c r="AR198" i="8"/>
  <c r="AQ198" i="8"/>
  <c r="AP198" i="8"/>
  <c r="AO198" i="8"/>
  <c r="AI198" i="8"/>
  <c r="BL197" i="8"/>
  <c r="BK197" i="8"/>
  <c r="BJ197" i="8"/>
  <c r="BI197" i="8"/>
  <c r="BH197" i="8"/>
  <c r="BG197" i="8"/>
  <c r="BR197" i="8" s="1"/>
  <c r="BF197" i="8"/>
  <c r="BE197" i="8"/>
  <c r="BD197" i="8"/>
  <c r="BC197" i="8"/>
  <c r="BB197" i="8"/>
  <c r="BA197" i="8"/>
  <c r="AZ197" i="8"/>
  <c r="AY197" i="8"/>
  <c r="AX197" i="8"/>
  <c r="AW197" i="8"/>
  <c r="AV197" i="8"/>
  <c r="AT197" i="8"/>
  <c r="AS197" i="8"/>
  <c r="AR197" i="8"/>
  <c r="AQ197" i="8"/>
  <c r="AP197" i="8"/>
  <c r="AO197" i="8"/>
  <c r="AI197" i="8"/>
  <c r="BR196" i="8"/>
  <c r="EJ196" i="8" s="1"/>
  <c r="BL196" i="8"/>
  <c r="BK196" i="8"/>
  <c r="BJ196" i="8"/>
  <c r="BI196" i="8"/>
  <c r="BH196" i="8"/>
  <c r="BG196" i="8"/>
  <c r="BF196" i="8"/>
  <c r="BE196" i="8"/>
  <c r="BD196" i="8"/>
  <c r="BC196" i="8"/>
  <c r="BB196" i="8"/>
  <c r="BA196" i="8"/>
  <c r="AZ196" i="8"/>
  <c r="AY196" i="8"/>
  <c r="AX196" i="8"/>
  <c r="AW196" i="8"/>
  <c r="AV196" i="8"/>
  <c r="AT196" i="8"/>
  <c r="AS196" i="8"/>
  <c r="AR196" i="8"/>
  <c r="AQ196" i="8"/>
  <c r="AP196" i="8"/>
  <c r="AO196" i="8"/>
  <c r="AI196" i="8"/>
  <c r="BL195" i="8"/>
  <c r="BJ195" i="8"/>
  <c r="BH195" i="8"/>
  <c r="BG195" i="8"/>
  <c r="BR195" i="8" s="1"/>
  <c r="BE195" i="8"/>
  <c r="BD195" i="8"/>
  <c r="BC195" i="8"/>
  <c r="BB195" i="8"/>
  <c r="BA195" i="8"/>
  <c r="AZ195" i="8"/>
  <c r="AY195" i="8"/>
  <c r="AX195" i="8"/>
  <c r="AW195" i="8"/>
  <c r="AV195" i="8"/>
  <c r="AR195" i="8"/>
  <c r="AQ195" i="8"/>
  <c r="AP195" i="8"/>
  <c r="AO195" i="8"/>
  <c r="AI195" i="8"/>
  <c r="BL194" i="8"/>
  <c r="BJ194" i="8"/>
  <c r="BG194" i="8"/>
  <c r="BR194" i="8" s="1"/>
  <c r="EP194" i="8" s="1"/>
  <c r="BE194" i="8"/>
  <c r="BD194" i="8"/>
  <c r="BC194" i="8"/>
  <c r="BB194" i="8"/>
  <c r="BA194" i="8"/>
  <c r="AZ194" i="8"/>
  <c r="BK194" i="8" s="1"/>
  <c r="AY194" i="8"/>
  <c r="AX194" i="8"/>
  <c r="AW194" i="8"/>
  <c r="AV194" i="8"/>
  <c r="BH194" i="8" s="1"/>
  <c r="AR194" i="8"/>
  <c r="AQ194" i="8"/>
  <c r="AP194" i="8"/>
  <c r="AO194" i="8"/>
  <c r="AI194" i="8"/>
  <c r="BL193" i="8"/>
  <c r="BJ193" i="8"/>
  <c r="BG193" i="8"/>
  <c r="BR193" i="8" s="1"/>
  <c r="BE193" i="8"/>
  <c r="BD193" i="8"/>
  <c r="BC193" i="8"/>
  <c r="BB193" i="8"/>
  <c r="BA193" i="8"/>
  <c r="AZ193" i="8"/>
  <c r="BK193" i="8" s="1"/>
  <c r="AY193" i="8"/>
  <c r="AX193" i="8"/>
  <c r="AW193" i="8"/>
  <c r="AV193" i="8"/>
  <c r="BH193" i="8" s="1"/>
  <c r="AR193" i="8"/>
  <c r="AQ193" i="8"/>
  <c r="AP193" i="8"/>
  <c r="AO193" i="8"/>
  <c r="AI193" i="8"/>
  <c r="BL192" i="8"/>
  <c r="BJ192" i="8"/>
  <c r="BG192" i="8"/>
  <c r="BR192" i="8" s="1"/>
  <c r="BE192" i="8"/>
  <c r="BD192" i="8"/>
  <c r="BC192" i="8"/>
  <c r="BB192" i="8"/>
  <c r="BA192" i="8"/>
  <c r="AZ192" i="8"/>
  <c r="BK192" i="8" s="1"/>
  <c r="AY192" i="8"/>
  <c r="AX192" i="8"/>
  <c r="AW192" i="8"/>
  <c r="AV192" i="8"/>
  <c r="BH192" i="8" s="1"/>
  <c r="AR192" i="8"/>
  <c r="AQ192" i="8"/>
  <c r="AP192" i="8"/>
  <c r="AO192" i="8"/>
  <c r="AI192" i="8"/>
  <c r="BL191" i="8"/>
  <c r="BJ191" i="8"/>
  <c r="BG191" i="8"/>
  <c r="BR191" i="8" s="1"/>
  <c r="BE191" i="8"/>
  <c r="BD191" i="8"/>
  <c r="BC191" i="8"/>
  <c r="BB191" i="8"/>
  <c r="BA191" i="8"/>
  <c r="AZ191" i="8"/>
  <c r="BK191" i="8" s="1"/>
  <c r="AY191" i="8"/>
  <c r="AX191" i="8"/>
  <c r="AW191" i="8"/>
  <c r="AV191" i="8"/>
  <c r="BH191" i="8" s="1"/>
  <c r="AR191" i="8"/>
  <c r="AQ191" i="8"/>
  <c r="AP191" i="8"/>
  <c r="AO191" i="8"/>
  <c r="AI191" i="8"/>
  <c r="BL190" i="8"/>
  <c r="BJ190" i="8"/>
  <c r="BG190" i="8"/>
  <c r="BR190" i="8" s="1"/>
  <c r="BE190" i="8"/>
  <c r="BD190" i="8"/>
  <c r="BC190" i="8"/>
  <c r="BB190" i="8"/>
  <c r="BA190" i="8"/>
  <c r="AZ190" i="8"/>
  <c r="BK190" i="8" s="1"/>
  <c r="AY190" i="8"/>
  <c r="AX190" i="8"/>
  <c r="AW190" i="8"/>
  <c r="AV190" i="8"/>
  <c r="BH190" i="8" s="1"/>
  <c r="AR190" i="8"/>
  <c r="AQ190" i="8"/>
  <c r="AP190" i="8"/>
  <c r="AO190" i="8"/>
  <c r="AI190" i="8"/>
  <c r="BL189" i="8"/>
  <c r="BJ189" i="8"/>
  <c r="BH189" i="8"/>
  <c r="BG189" i="8"/>
  <c r="BR189" i="8" s="1"/>
  <c r="BE189" i="8"/>
  <c r="BD189" i="8"/>
  <c r="BC189" i="8"/>
  <c r="BB189" i="8"/>
  <c r="BA189" i="8"/>
  <c r="AZ189" i="8"/>
  <c r="AY189" i="8"/>
  <c r="AX189" i="8"/>
  <c r="AW189" i="8"/>
  <c r="AV189" i="8"/>
  <c r="AR189" i="8"/>
  <c r="AQ189" i="8"/>
  <c r="AP189" i="8"/>
  <c r="AO189" i="8"/>
  <c r="AI189" i="8"/>
  <c r="BL188" i="8"/>
  <c r="BJ188" i="8"/>
  <c r="BG188" i="8"/>
  <c r="BR188" i="8" s="1"/>
  <c r="BE188" i="8"/>
  <c r="BD188" i="8"/>
  <c r="BC188" i="8"/>
  <c r="BB188" i="8"/>
  <c r="BA188" i="8"/>
  <c r="AZ188" i="8"/>
  <c r="AY188" i="8"/>
  <c r="AX188" i="8"/>
  <c r="AW188" i="8"/>
  <c r="AV188" i="8"/>
  <c r="BH188" i="8" s="1"/>
  <c r="AR188" i="8"/>
  <c r="AQ188" i="8"/>
  <c r="AP188" i="8"/>
  <c r="AO188" i="8"/>
  <c r="AI188" i="8"/>
  <c r="BL187" i="8"/>
  <c r="BJ187" i="8"/>
  <c r="BH187" i="8"/>
  <c r="BG187" i="8"/>
  <c r="BR187" i="8" s="1"/>
  <c r="EG187" i="8" s="1"/>
  <c r="BE187" i="8"/>
  <c r="BD187" i="8"/>
  <c r="BC187" i="8"/>
  <c r="BB187" i="8"/>
  <c r="BA187" i="8"/>
  <c r="AZ187" i="8"/>
  <c r="BK187" i="8" s="1"/>
  <c r="BT187" i="8" s="1"/>
  <c r="AY187" i="8"/>
  <c r="AX187" i="8"/>
  <c r="AW187" i="8"/>
  <c r="AV187" i="8"/>
  <c r="AR187" i="8"/>
  <c r="AQ187" i="8"/>
  <c r="AP187" i="8"/>
  <c r="AO187" i="8"/>
  <c r="AI187" i="8"/>
  <c r="BL186" i="8"/>
  <c r="BJ186" i="8"/>
  <c r="BH186" i="8"/>
  <c r="BG186" i="8"/>
  <c r="BR186" i="8" s="1"/>
  <c r="EG186" i="8" s="1"/>
  <c r="BE186" i="8"/>
  <c r="BD186" i="8"/>
  <c r="BC186" i="8"/>
  <c r="BB186" i="8"/>
  <c r="BA186" i="8"/>
  <c r="AZ186" i="8"/>
  <c r="BK186" i="8" s="1"/>
  <c r="AY186" i="8"/>
  <c r="AX186" i="8"/>
  <c r="AW186" i="8"/>
  <c r="AV186" i="8"/>
  <c r="AR186" i="8"/>
  <c r="AQ186" i="8"/>
  <c r="AP186" i="8"/>
  <c r="AO186" i="8"/>
  <c r="AI186" i="8"/>
  <c r="EF185" i="8"/>
  <c r="BL185" i="8"/>
  <c r="BJ185" i="8"/>
  <c r="BH185" i="8"/>
  <c r="BG185" i="8"/>
  <c r="BR185" i="8" s="1"/>
  <c r="BE185" i="8"/>
  <c r="BD185" i="8"/>
  <c r="BC185" i="8"/>
  <c r="BB185" i="8"/>
  <c r="BA185" i="8"/>
  <c r="AZ185" i="8"/>
  <c r="AY185" i="8"/>
  <c r="AX185" i="8"/>
  <c r="AW185" i="8"/>
  <c r="AV185" i="8"/>
  <c r="AR185" i="8"/>
  <c r="AQ185" i="8"/>
  <c r="AP185" i="8"/>
  <c r="AO185" i="8"/>
  <c r="AI185" i="8"/>
  <c r="BL184" i="8"/>
  <c r="BJ184" i="8"/>
  <c r="BG184" i="8"/>
  <c r="BR184" i="8" s="1"/>
  <c r="EF184" i="8" s="1"/>
  <c r="BE184" i="8"/>
  <c r="BD184" i="8"/>
  <c r="BC184" i="8"/>
  <c r="BB184" i="8"/>
  <c r="BA184" i="8"/>
  <c r="AZ184" i="8"/>
  <c r="AY184" i="8"/>
  <c r="AX184" i="8"/>
  <c r="AW184" i="8"/>
  <c r="AV184" i="8"/>
  <c r="AR184" i="8"/>
  <c r="AQ184" i="8"/>
  <c r="AP184" i="8"/>
  <c r="AO184" i="8"/>
  <c r="AI184" i="8"/>
  <c r="BL183" i="8"/>
  <c r="BJ183" i="8"/>
  <c r="BG183" i="8"/>
  <c r="BR183" i="8" s="1"/>
  <c r="EK183" i="8" s="1"/>
  <c r="BE183" i="8"/>
  <c r="BD183" i="8"/>
  <c r="BC183" i="8"/>
  <c r="BB183" i="8"/>
  <c r="BA183" i="8"/>
  <c r="AZ183" i="8"/>
  <c r="BK183" i="8" s="1"/>
  <c r="BT183" i="8" s="1"/>
  <c r="AY183" i="8"/>
  <c r="AX183" i="8"/>
  <c r="AW183" i="8"/>
  <c r="AV183" i="8"/>
  <c r="AR183" i="8"/>
  <c r="AQ183" i="8"/>
  <c r="AP183" i="8"/>
  <c r="AO183" i="8"/>
  <c r="AS183" i="8" s="1"/>
  <c r="AI183" i="8"/>
  <c r="BL182" i="8"/>
  <c r="BJ182" i="8"/>
  <c r="BH182" i="8"/>
  <c r="BG182" i="8"/>
  <c r="BR182" i="8" s="1"/>
  <c r="BE182" i="8"/>
  <c r="BD182" i="8"/>
  <c r="BC182" i="8"/>
  <c r="BB182" i="8"/>
  <c r="BA182" i="8"/>
  <c r="AZ182" i="8"/>
  <c r="AY182" i="8"/>
  <c r="AX182" i="8"/>
  <c r="AW182" i="8"/>
  <c r="AV182" i="8"/>
  <c r="AR182" i="8"/>
  <c r="AQ182" i="8"/>
  <c r="AP182" i="8"/>
  <c r="AO182" i="8"/>
  <c r="AI182" i="8"/>
  <c r="BL181" i="8"/>
  <c r="BJ181" i="8"/>
  <c r="BH181" i="8"/>
  <c r="BG181" i="8"/>
  <c r="BR181" i="8" s="1"/>
  <c r="BE181" i="8"/>
  <c r="BD181" i="8"/>
  <c r="BC181" i="8"/>
  <c r="BB181" i="8"/>
  <c r="BA181" i="8"/>
  <c r="AZ181" i="8"/>
  <c r="BK181" i="8" s="1"/>
  <c r="AY181" i="8"/>
  <c r="AX181" i="8"/>
  <c r="AW181" i="8"/>
  <c r="AV181" i="8"/>
  <c r="AR181" i="8"/>
  <c r="AQ181" i="8"/>
  <c r="AP181" i="8"/>
  <c r="AO181" i="8"/>
  <c r="AI181" i="8"/>
  <c r="EE180" i="8"/>
  <c r="BL180" i="8"/>
  <c r="BJ180" i="8"/>
  <c r="BH180" i="8"/>
  <c r="BG180" i="8"/>
  <c r="BR180" i="8" s="1"/>
  <c r="BE180" i="8"/>
  <c r="BD180" i="8"/>
  <c r="BC180" i="8"/>
  <c r="BB180" i="8"/>
  <c r="BA180" i="8"/>
  <c r="AZ180" i="8"/>
  <c r="BK180" i="8" s="1"/>
  <c r="AY180" i="8"/>
  <c r="AX180" i="8"/>
  <c r="AW180" i="8"/>
  <c r="AV180" i="8"/>
  <c r="AR180" i="8"/>
  <c r="AQ180" i="8"/>
  <c r="AP180" i="8"/>
  <c r="AO180" i="8"/>
  <c r="AI180" i="8"/>
  <c r="BL179" i="8"/>
  <c r="BJ179" i="8"/>
  <c r="BH179" i="8"/>
  <c r="BG179" i="8"/>
  <c r="BR179" i="8" s="1"/>
  <c r="ED179" i="8" s="1"/>
  <c r="BE179" i="8"/>
  <c r="BD179" i="8"/>
  <c r="BC179" i="8"/>
  <c r="BB179" i="8"/>
  <c r="BA179" i="8"/>
  <c r="AZ179" i="8"/>
  <c r="BK179" i="8" s="1"/>
  <c r="BT179" i="8" s="1"/>
  <c r="AY179" i="8"/>
  <c r="AX179" i="8"/>
  <c r="AW179" i="8"/>
  <c r="AV179" i="8"/>
  <c r="AR179" i="8"/>
  <c r="AQ179" i="8"/>
  <c r="AP179" i="8"/>
  <c r="AO179" i="8"/>
  <c r="AI179" i="8"/>
  <c r="BL178" i="8"/>
  <c r="BJ178" i="8"/>
  <c r="BG178" i="8"/>
  <c r="BR178" i="8" s="1"/>
  <c r="EH178" i="8" s="1"/>
  <c r="BE178" i="8"/>
  <c r="BD178" i="8"/>
  <c r="BC178" i="8"/>
  <c r="BB178" i="8"/>
  <c r="BA178" i="8"/>
  <c r="AZ178" i="8"/>
  <c r="AY178" i="8"/>
  <c r="AX178" i="8"/>
  <c r="AW178" i="8"/>
  <c r="AV178" i="8"/>
  <c r="BH178" i="8" s="1"/>
  <c r="AR178" i="8"/>
  <c r="AQ178" i="8"/>
  <c r="AP178" i="8"/>
  <c r="AO178" i="8"/>
  <c r="AI178" i="8"/>
  <c r="BL177" i="8"/>
  <c r="BJ177" i="8"/>
  <c r="BG177" i="8"/>
  <c r="BR177" i="8" s="1"/>
  <c r="BE177" i="8"/>
  <c r="BD177" i="8"/>
  <c r="BC177" i="8"/>
  <c r="BB177" i="8"/>
  <c r="BI177" i="8" s="1"/>
  <c r="BA177" i="8"/>
  <c r="AZ177" i="8"/>
  <c r="AY177" i="8"/>
  <c r="AX177" i="8"/>
  <c r="AW177" i="8"/>
  <c r="AV177" i="8"/>
  <c r="AR177" i="8"/>
  <c r="AQ177" i="8"/>
  <c r="AP177" i="8"/>
  <c r="AO177" i="8"/>
  <c r="AI177" i="8"/>
  <c r="BL176" i="8"/>
  <c r="BJ176" i="8"/>
  <c r="BH176" i="8"/>
  <c r="BG176" i="8"/>
  <c r="BR176" i="8" s="1"/>
  <c r="BE176" i="8"/>
  <c r="BD176" i="8"/>
  <c r="BC176" i="8"/>
  <c r="BB176" i="8"/>
  <c r="BA176" i="8"/>
  <c r="AZ176" i="8"/>
  <c r="AY176" i="8"/>
  <c r="AX176" i="8"/>
  <c r="AW176" i="8"/>
  <c r="AV176" i="8"/>
  <c r="AR176" i="8"/>
  <c r="AQ176" i="8"/>
  <c r="AP176" i="8"/>
  <c r="AO176" i="8"/>
  <c r="AI176" i="8"/>
  <c r="BL175" i="8"/>
  <c r="BJ175" i="8"/>
  <c r="BH175" i="8"/>
  <c r="BG175" i="8"/>
  <c r="BR175" i="8" s="1"/>
  <c r="BE175" i="8"/>
  <c r="BD175" i="8"/>
  <c r="BC175" i="8"/>
  <c r="BB175" i="8"/>
  <c r="BA175" i="8"/>
  <c r="AZ175" i="8"/>
  <c r="BK175" i="8" s="1"/>
  <c r="BT175" i="8" s="1"/>
  <c r="AY175" i="8"/>
  <c r="AX175" i="8"/>
  <c r="AW175" i="8"/>
  <c r="AV175" i="8"/>
  <c r="AR175" i="8"/>
  <c r="AQ175" i="8"/>
  <c r="AP175" i="8"/>
  <c r="AO175" i="8"/>
  <c r="AI175" i="8"/>
  <c r="BL174" i="8"/>
  <c r="BJ174" i="8"/>
  <c r="BH174" i="8"/>
  <c r="BG174" i="8"/>
  <c r="BR174" i="8" s="1"/>
  <c r="BE174" i="8"/>
  <c r="BD174" i="8"/>
  <c r="BC174" i="8"/>
  <c r="BB174" i="8"/>
  <c r="BA174" i="8"/>
  <c r="AZ174" i="8"/>
  <c r="BK174" i="8" s="1"/>
  <c r="AY174" i="8"/>
  <c r="AX174" i="8"/>
  <c r="AW174" i="8"/>
  <c r="AV174" i="8"/>
  <c r="AR174" i="8"/>
  <c r="AQ174" i="8"/>
  <c r="AP174" i="8"/>
  <c r="AO174" i="8"/>
  <c r="AI174" i="8"/>
  <c r="BL173" i="8"/>
  <c r="BJ173" i="8"/>
  <c r="BH173" i="8"/>
  <c r="BG173" i="8"/>
  <c r="BR173" i="8" s="1"/>
  <c r="BE173" i="8"/>
  <c r="BD173" i="8"/>
  <c r="BC173" i="8"/>
  <c r="BB173" i="8"/>
  <c r="BA173" i="8"/>
  <c r="AZ173" i="8"/>
  <c r="BK173" i="8" s="1"/>
  <c r="AY173" i="8"/>
  <c r="AX173" i="8"/>
  <c r="AW173" i="8"/>
  <c r="AV173" i="8"/>
  <c r="AR173" i="8"/>
  <c r="AQ173" i="8"/>
  <c r="AP173" i="8"/>
  <c r="AO173" i="8"/>
  <c r="AI173" i="8"/>
  <c r="FZ172" i="8"/>
  <c r="FY172" i="8"/>
  <c r="FX172" i="8"/>
  <c r="FW172" i="8"/>
  <c r="FV172" i="8"/>
  <c r="FU172" i="8"/>
  <c r="FT172" i="8"/>
  <c r="FS172" i="8"/>
  <c r="FR172" i="8"/>
  <c r="FQ172" i="8"/>
  <c r="FP172" i="8"/>
  <c r="FO172" i="8"/>
  <c r="FN172" i="8"/>
  <c r="FM172" i="8"/>
  <c r="FL172" i="8"/>
  <c r="FK172" i="8"/>
  <c r="FH172" i="8"/>
  <c r="FG172" i="8"/>
  <c r="FF172" i="8"/>
  <c r="FE172" i="8"/>
  <c r="FD172" i="8"/>
  <c r="FC172" i="8"/>
  <c r="FB172" i="8"/>
  <c r="FA172" i="8"/>
  <c r="EZ172" i="8"/>
  <c r="EY172" i="8"/>
  <c r="EX172" i="8"/>
  <c r="EW172" i="8"/>
  <c r="EV172" i="8"/>
  <c r="EU172" i="8"/>
  <c r="ET172" i="8"/>
  <c r="ES172" i="8"/>
  <c r="EP172" i="8"/>
  <c r="EO172" i="8"/>
  <c r="EN172" i="8"/>
  <c r="EM172" i="8"/>
  <c r="EL172" i="8"/>
  <c r="EK172" i="8"/>
  <c r="EJ172" i="8"/>
  <c r="EI172" i="8"/>
  <c r="EH172" i="8"/>
  <c r="EG172" i="8"/>
  <c r="EF172" i="8"/>
  <c r="EE172" i="8"/>
  <c r="ED172" i="8"/>
  <c r="EC172" i="8"/>
  <c r="EB172" i="8"/>
  <c r="EA172" i="8"/>
  <c r="DF172" i="8"/>
  <c r="DE172" i="8"/>
  <c r="DD172" i="8"/>
  <c r="DC172" i="8"/>
  <c r="DB172" i="8"/>
  <c r="DA172" i="8"/>
  <c r="CZ172" i="8"/>
  <c r="CY172" i="8"/>
  <c r="CX172" i="8"/>
  <c r="CW172" i="8"/>
  <c r="CV172" i="8"/>
  <c r="CU172" i="8"/>
  <c r="CT172" i="8"/>
  <c r="CS172" i="8"/>
  <c r="CR172" i="8"/>
  <c r="CQ172" i="8"/>
  <c r="BL172" i="8"/>
  <c r="BJ172" i="8"/>
  <c r="BH172" i="8"/>
  <c r="BG172" i="8"/>
  <c r="BE172" i="8"/>
  <c r="BD172" i="8"/>
  <c r="BC172" i="8"/>
  <c r="BB172" i="8"/>
  <c r="BA172" i="8"/>
  <c r="AZ172" i="8"/>
  <c r="BK172" i="8" s="1"/>
  <c r="AY172" i="8"/>
  <c r="AX172" i="8"/>
  <c r="AW172" i="8"/>
  <c r="AV172" i="8"/>
  <c r="AR172" i="8"/>
  <c r="AQ172" i="8"/>
  <c r="AP172" i="8"/>
  <c r="AO172" i="8"/>
  <c r="AI172" i="8"/>
  <c r="FZ171" i="8"/>
  <c r="FY171" i="8"/>
  <c r="FX171" i="8"/>
  <c r="FW171" i="8"/>
  <c r="FV171" i="8"/>
  <c r="FU171" i="8"/>
  <c r="FT171" i="8"/>
  <c r="FS171" i="8"/>
  <c r="FR171" i="8"/>
  <c r="FQ171" i="8"/>
  <c r="FP171" i="8"/>
  <c r="FO171" i="8"/>
  <c r="FN171" i="8"/>
  <c r="FM171" i="8"/>
  <c r="FL171" i="8"/>
  <c r="FK171" i="8"/>
  <c r="FH171" i="8"/>
  <c r="FG171" i="8"/>
  <c r="FF171" i="8"/>
  <c r="FE171" i="8"/>
  <c r="FD171" i="8"/>
  <c r="FC171" i="8"/>
  <c r="FB171" i="8"/>
  <c r="FA171" i="8"/>
  <c r="EZ171" i="8"/>
  <c r="EY171" i="8"/>
  <c r="EX171" i="8"/>
  <c r="EW171" i="8"/>
  <c r="EV171" i="8"/>
  <c r="EU171" i="8"/>
  <c r="ET171" i="8"/>
  <c r="ES171" i="8"/>
  <c r="EP171" i="8"/>
  <c r="EO171" i="8"/>
  <c r="EN171" i="8"/>
  <c r="EM171" i="8"/>
  <c r="EL171" i="8"/>
  <c r="EK171" i="8"/>
  <c r="EJ171" i="8"/>
  <c r="EI171" i="8"/>
  <c r="EH171" i="8"/>
  <c r="EG171" i="8"/>
  <c r="EF171" i="8"/>
  <c r="EE171" i="8"/>
  <c r="ED171" i="8"/>
  <c r="EC171" i="8"/>
  <c r="EB171" i="8"/>
  <c r="EA171" i="8"/>
  <c r="DF171" i="8"/>
  <c r="DE171" i="8"/>
  <c r="DD171" i="8"/>
  <c r="DC171" i="8"/>
  <c r="DB171" i="8"/>
  <c r="DA171" i="8"/>
  <c r="CZ171" i="8"/>
  <c r="CY171" i="8"/>
  <c r="CX171" i="8"/>
  <c r="CW171" i="8"/>
  <c r="CV171" i="8"/>
  <c r="CU171" i="8"/>
  <c r="CT171" i="8"/>
  <c r="CS171" i="8"/>
  <c r="CR171" i="8"/>
  <c r="CQ171" i="8"/>
  <c r="BL171" i="8"/>
  <c r="BJ171" i="8"/>
  <c r="BH171" i="8"/>
  <c r="BG171" i="8"/>
  <c r="BE171" i="8"/>
  <c r="BD171" i="8"/>
  <c r="BC171" i="8"/>
  <c r="BB171" i="8"/>
  <c r="BA171" i="8"/>
  <c r="AZ171" i="8"/>
  <c r="BK171" i="8" s="1"/>
  <c r="AY171" i="8"/>
  <c r="AX171" i="8"/>
  <c r="AW171" i="8"/>
  <c r="AV171" i="8"/>
  <c r="AR171" i="8"/>
  <c r="AQ171" i="8"/>
  <c r="AP171" i="8"/>
  <c r="AO171" i="8"/>
  <c r="AI171" i="8"/>
  <c r="BL170" i="8"/>
  <c r="BJ170" i="8"/>
  <c r="BH170" i="8"/>
  <c r="BG170" i="8"/>
  <c r="BR170" i="8" s="1"/>
  <c r="EK170" i="8" s="1"/>
  <c r="BE170" i="8"/>
  <c r="BD170" i="8"/>
  <c r="BC170" i="8"/>
  <c r="BB170" i="8"/>
  <c r="BA170" i="8"/>
  <c r="AZ170" i="8"/>
  <c r="BK170" i="8" s="1"/>
  <c r="AY170" i="8"/>
  <c r="AX170" i="8"/>
  <c r="AW170" i="8"/>
  <c r="AV170" i="8"/>
  <c r="AR170" i="8"/>
  <c r="AQ170" i="8"/>
  <c r="AP170" i="8"/>
  <c r="AO170" i="8"/>
  <c r="AI170" i="8"/>
  <c r="BL169" i="8"/>
  <c r="BJ169" i="8"/>
  <c r="BH169" i="8"/>
  <c r="BG169" i="8"/>
  <c r="BR169" i="8" s="1"/>
  <c r="BE169" i="8"/>
  <c r="BD169" i="8"/>
  <c r="BC169" i="8"/>
  <c r="BB169" i="8"/>
  <c r="BA169" i="8"/>
  <c r="AZ169" i="8"/>
  <c r="BK169" i="8" s="1"/>
  <c r="AY169" i="8"/>
  <c r="AX169" i="8"/>
  <c r="AW169" i="8"/>
  <c r="AV169" i="8"/>
  <c r="AR169" i="8"/>
  <c r="AQ169" i="8"/>
  <c r="AP169" i="8"/>
  <c r="AO169" i="8"/>
  <c r="AI169" i="8"/>
  <c r="BL168" i="8"/>
  <c r="BJ168" i="8"/>
  <c r="BH168" i="8"/>
  <c r="BG168" i="8"/>
  <c r="BR168" i="8" s="1"/>
  <c r="EE168" i="8" s="1"/>
  <c r="BE168" i="8"/>
  <c r="BD168" i="8"/>
  <c r="BC168" i="8"/>
  <c r="BB168" i="8"/>
  <c r="BA168" i="8"/>
  <c r="AZ168" i="8"/>
  <c r="AY168" i="8"/>
  <c r="AX168" i="8"/>
  <c r="AW168" i="8"/>
  <c r="AV168" i="8"/>
  <c r="AR168" i="8"/>
  <c r="AQ168" i="8"/>
  <c r="AP168" i="8"/>
  <c r="AO168" i="8"/>
  <c r="AI168" i="8"/>
  <c r="EI167" i="8"/>
  <c r="BL167" i="8"/>
  <c r="BJ167" i="8"/>
  <c r="BH167" i="8"/>
  <c r="BG167" i="8"/>
  <c r="BR167" i="8" s="1"/>
  <c r="EM167" i="8" s="1"/>
  <c r="BE167" i="8"/>
  <c r="BD167" i="8"/>
  <c r="BC167" i="8"/>
  <c r="BB167" i="8"/>
  <c r="BA167" i="8"/>
  <c r="AZ167" i="8"/>
  <c r="BK167" i="8" s="1"/>
  <c r="BT167" i="8" s="1"/>
  <c r="AY167" i="8"/>
  <c r="AX167" i="8"/>
  <c r="AW167" i="8"/>
  <c r="AV167" i="8"/>
  <c r="AS167" i="8"/>
  <c r="AR167" i="8"/>
  <c r="AQ167" i="8"/>
  <c r="AP167" i="8"/>
  <c r="AO167" i="8"/>
  <c r="AI167" i="8"/>
  <c r="BL166" i="8"/>
  <c r="BJ166" i="8"/>
  <c r="BH166" i="8"/>
  <c r="BG166" i="8"/>
  <c r="BR166" i="8" s="1"/>
  <c r="EM166" i="8" s="1"/>
  <c r="BE166" i="8"/>
  <c r="BD166" i="8"/>
  <c r="BC166" i="8"/>
  <c r="BB166" i="8"/>
  <c r="BA166" i="8"/>
  <c r="AZ166" i="8"/>
  <c r="AY166" i="8"/>
  <c r="AX166" i="8"/>
  <c r="AW166" i="8"/>
  <c r="AV166" i="8"/>
  <c r="AR166" i="8"/>
  <c r="AQ166" i="8"/>
  <c r="AP166" i="8"/>
  <c r="AO166" i="8"/>
  <c r="AI166" i="8"/>
  <c r="BL165" i="8"/>
  <c r="BJ165" i="8"/>
  <c r="BH165" i="8"/>
  <c r="BG165" i="8"/>
  <c r="BR165" i="8" s="1"/>
  <c r="BE165" i="8"/>
  <c r="BD165" i="8"/>
  <c r="BC165" i="8"/>
  <c r="BB165" i="8"/>
  <c r="BA165" i="8"/>
  <c r="AZ165" i="8"/>
  <c r="BK165" i="8" s="1"/>
  <c r="AY165" i="8"/>
  <c r="AX165" i="8"/>
  <c r="AW165" i="8"/>
  <c r="AV165" i="8"/>
  <c r="AR165" i="8"/>
  <c r="AQ165" i="8"/>
  <c r="AP165" i="8"/>
  <c r="AO165" i="8"/>
  <c r="AI165" i="8"/>
  <c r="BL164" i="8"/>
  <c r="BJ164" i="8"/>
  <c r="BH164" i="8"/>
  <c r="BG164" i="8"/>
  <c r="BR164" i="8" s="1"/>
  <c r="BE164" i="8"/>
  <c r="BD164" i="8"/>
  <c r="BC164" i="8"/>
  <c r="BB164" i="8"/>
  <c r="BA164" i="8"/>
  <c r="AZ164" i="8"/>
  <c r="AY164" i="8"/>
  <c r="AX164" i="8"/>
  <c r="AW164" i="8"/>
  <c r="AV164" i="8"/>
  <c r="AR164" i="8"/>
  <c r="AQ164" i="8"/>
  <c r="AP164" i="8"/>
  <c r="AO164" i="8"/>
  <c r="AI164" i="8"/>
  <c r="BL163" i="8"/>
  <c r="BK163" i="8"/>
  <c r="BJ163" i="8"/>
  <c r="BH163" i="8"/>
  <c r="BG163" i="8"/>
  <c r="BR163" i="8" s="1"/>
  <c r="BE163" i="8"/>
  <c r="BD163" i="8"/>
  <c r="BC163" i="8"/>
  <c r="BB163" i="8"/>
  <c r="BA163" i="8"/>
  <c r="AZ163" i="8"/>
  <c r="AY163" i="8"/>
  <c r="AX163" i="8"/>
  <c r="AW163" i="8"/>
  <c r="AV163" i="8"/>
  <c r="AR163" i="8"/>
  <c r="AQ163" i="8"/>
  <c r="AP163" i="8"/>
  <c r="AO163" i="8"/>
  <c r="AI163" i="8"/>
  <c r="BL162" i="8"/>
  <c r="BJ162" i="8"/>
  <c r="BG162" i="8"/>
  <c r="BR162" i="8" s="1"/>
  <c r="BE162" i="8"/>
  <c r="BD162" i="8"/>
  <c r="BC162" i="8"/>
  <c r="BB162" i="8"/>
  <c r="BA162" i="8"/>
  <c r="AZ162" i="8"/>
  <c r="AY162" i="8"/>
  <c r="AX162" i="8"/>
  <c r="AW162" i="8"/>
  <c r="AV162" i="8"/>
  <c r="BH162" i="8" s="1"/>
  <c r="AR162" i="8"/>
  <c r="AQ162" i="8"/>
  <c r="AP162" i="8"/>
  <c r="AO162" i="8"/>
  <c r="AS162" i="8" s="1"/>
  <c r="AI162" i="8"/>
  <c r="BL161" i="8"/>
  <c r="BJ161" i="8"/>
  <c r="BG161" i="8"/>
  <c r="BR161" i="8" s="1"/>
  <c r="BE161" i="8"/>
  <c r="BD161" i="8"/>
  <c r="BC161" i="8"/>
  <c r="BB161" i="8"/>
  <c r="BA161" i="8"/>
  <c r="AZ161" i="8"/>
  <c r="AY161" i="8"/>
  <c r="AX161" i="8"/>
  <c r="AW161" i="8"/>
  <c r="AV161" i="8"/>
  <c r="BH161" i="8" s="1"/>
  <c r="AR161" i="8"/>
  <c r="AQ161" i="8"/>
  <c r="AP161" i="8"/>
  <c r="AO161" i="8"/>
  <c r="AI161" i="8"/>
  <c r="BL160" i="8"/>
  <c r="BJ160" i="8"/>
  <c r="BG160" i="8"/>
  <c r="BR160" i="8" s="1"/>
  <c r="EI160" i="8" s="1"/>
  <c r="BE160" i="8"/>
  <c r="BD160" i="8"/>
  <c r="BC160" i="8"/>
  <c r="BB160" i="8"/>
  <c r="BA160" i="8"/>
  <c r="AZ160" i="8"/>
  <c r="BK160" i="8" s="1"/>
  <c r="AY160" i="8"/>
  <c r="AX160" i="8"/>
  <c r="AW160" i="8"/>
  <c r="AV160" i="8"/>
  <c r="BH160" i="8" s="1"/>
  <c r="AR160" i="8"/>
  <c r="AQ160" i="8"/>
  <c r="AP160" i="8"/>
  <c r="AO160" i="8"/>
  <c r="AI160" i="8"/>
  <c r="EF159" i="8"/>
  <c r="BL159" i="8"/>
  <c r="BJ159" i="8"/>
  <c r="BG159" i="8"/>
  <c r="BR159" i="8" s="1"/>
  <c r="EN159" i="8" s="1"/>
  <c r="BE159" i="8"/>
  <c r="BD159" i="8"/>
  <c r="BC159" i="8"/>
  <c r="BB159" i="8"/>
  <c r="BA159" i="8"/>
  <c r="AZ159" i="8"/>
  <c r="AY159" i="8"/>
  <c r="AX159" i="8"/>
  <c r="AW159" i="8"/>
  <c r="AV159" i="8"/>
  <c r="AR159" i="8"/>
  <c r="AQ159" i="8"/>
  <c r="AP159" i="8"/>
  <c r="AO159" i="8"/>
  <c r="AI159" i="8"/>
  <c r="BL158" i="8"/>
  <c r="BJ158" i="8"/>
  <c r="BG158" i="8"/>
  <c r="BR158" i="8" s="1"/>
  <c r="EP158" i="8" s="1"/>
  <c r="BE158" i="8"/>
  <c r="BD158" i="8"/>
  <c r="BC158" i="8"/>
  <c r="BB158" i="8"/>
  <c r="BA158" i="8"/>
  <c r="AZ158" i="8"/>
  <c r="BK158" i="8" s="1"/>
  <c r="AY158" i="8"/>
  <c r="AX158" i="8"/>
  <c r="AW158" i="8"/>
  <c r="AV158" i="8"/>
  <c r="AR158" i="8"/>
  <c r="AQ158" i="8"/>
  <c r="AS158" i="8" s="1"/>
  <c r="AP158" i="8"/>
  <c r="AO158" i="8"/>
  <c r="AI158" i="8"/>
  <c r="BL157" i="8"/>
  <c r="BJ157" i="8"/>
  <c r="BG157" i="8"/>
  <c r="BR157" i="8" s="1"/>
  <c r="EP157" i="8" s="1"/>
  <c r="BE157" i="8"/>
  <c r="BD157" i="8"/>
  <c r="BC157" i="8"/>
  <c r="BB157" i="8"/>
  <c r="BA157" i="8"/>
  <c r="AZ157" i="8"/>
  <c r="AY157" i="8"/>
  <c r="AX157" i="8"/>
  <c r="AW157" i="8"/>
  <c r="AV157" i="8"/>
  <c r="AR157" i="8"/>
  <c r="AQ157" i="8"/>
  <c r="AP157" i="8"/>
  <c r="AO157" i="8"/>
  <c r="AI157" i="8"/>
  <c r="BL156" i="8"/>
  <c r="BJ156" i="8"/>
  <c r="BG156" i="8"/>
  <c r="BR156" i="8" s="1"/>
  <c r="EH156" i="8" s="1"/>
  <c r="BE156" i="8"/>
  <c r="BD156" i="8"/>
  <c r="BC156" i="8"/>
  <c r="BB156" i="8"/>
  <c r="BA156" i="8"/>
  <c r="AZ156" i="8"/>
  <c r="BK156" i="8" s="1"/>
  <c r="BT156" i="8" s="1"/>
  <c r="AY156" i="8"/>
  <c r="AX156" i="8"/>
  <c r="AW156" i="8"/>
  <c r="AV156" i="8"/>
  <c r="AR156" i="8"/>
  <c r="AQ156" i="8"/>
  <c r="AP156" i="8"/>
  <c r="AO156" i="8"/>
  <c r="AI156" i="8"/>
  <c r="BL155" i="8"/>
  <c r="BJ155" i="8"/>
  <c r="BG155" i="8"/>
  <c r="BR155" i="8" s="1"/>
  <c r="EC155" i="8" s="1"/>
  <c r="BE155" i="8"/>
  <c r="BD155" i="8"/>
  <c r="BC155" i="8"/>
  <c r="BB155" i="8"/>
  <c r="BA155" i="8"/>
  <c r="AZ155" i="8"/>
  <c r="AY155" i="8"/>
  <c r="AX155" i="8"/>
  <c r="AW155" i="8"/>
  <c r="AV155" i="8"/>
  <c r="AR155" i="8"/>
  <c r="AQ155" i="8"/>
  <c r="AP155" i="8"/>
  <c r="AO155" i="8"/>
  <c r="AI155" i="8"/>
  <c r="BL154" i="8"/>
  <c r="BJ154" i="8"/>
  <c r="BH154" i="8"/>
  <c r="BG154" i="8"/>
  <c r="BR154" i="8" s="1"/>
  <c r="BE154" i="8"/>
  <c r="BD154" i="8"/>
  <c r="BC154" i="8"/>
  <c r="BB154" i="8"/>
  <c r="BA154" i="8"/>
  <c r="AZ154" i="8"/>
  <c r="BK154" i="8" s="1"/>
  <c r="AY154" i="8"/>
  <c r="AX154" i="8"/>
  <c r="AW154" i="8"/>
  <c r="AV154" i="8"/>
  <c r="AR154" i="8"/>
  <c r="AQ154" i="8"/>
  <c r="AP154" i="8"/>
  <c r="AO154" i="8"/>
  <c r="AI154" i="8"/>
  <c r="BL153" i="8"/>
  <c r="BJ153" i="8"/>
  <c r="BH153" i="8"/>
  <c r="BG153" i="8"/>
  <c r="BR153" i="8" s="1"/>
  <c r="ED153" i="8" s="1"/>
  <c r="BE153" i="8"/>
  <c r="BD153" i="8"/>
  <c r="BC153" i="8"/>
  <c r="BB153" i="8"/>
  <c r="BA153" i="8"/>
  <c r="AZ153" i="8"/>
  <c r="BK153" i="8" s="1"/>
  <c r="AY153" i="8"/>
  <c r="AX153" i="8"/>
  <c r="AW153" i="8"/>
  <c r="AV153" i="8"/>
  <c r="AR153" i="8"/>
  <c r="AQ153" i="8"/>
  <c r="AP153" i="8"/>
  <c r="AO153" i="8"/>
  <c r="AI153" i="8"/>
  <c r="BL152" i="8"/>
  <c r="BJ152" i="8"/>
  <c r="BH152" i="8"/>
  <c r="BG152" i="8"/>
  <c r="BR152" i="8" s="1"/>
  <c r="BE152" i="8"/>
  <c r="BD152" i="8"/>
  <c r="BC152" i="8"/>
  <c r="BB152" i="8"/>
  <c r="BA152" i="8"/>
  <c r="AZ152" i="8"/>
  <c r="BK152" i="8" s="1"/>
  <c r="AY152" i="8"/>
  <c r="AX152" i="8"/>
  <c r="AW152" i="8"/>
  <c r="AV152" i="8"/>
  <c r="AR152" i="8"/>
  <c r="AQ152" i="8"/>
  <c r="AP152" i="8"/>
  <c r="AO152" i="8"/>
  <c r="AI152" i="8"/>
  <c r="BL151" i="8"/>
  <c r="BJ151" i="8"/>
  <c r="BH151" i="8"/>
  <c r="BG151" i="8"/>
  <c r="BR151" i="8" s="1"/>
  <c r="BE151" i="8"/>
  <c r="BD151" i="8"/>
  <c r="BC151" i="8"/>
  <c r="BB151" i="8"/>
  <c r="BA151" i="8"/>
  <c r="AZ151" i="8"/>
  <c r="BK151" i="8" s="1"/>
  <c r="AY151" i="8"/>
  <c r="AX151" i="8"/>
  <c r="AW151" i="8"/>
  <c r="AV151" i="8"/>
  <c r="AR151" i="8"/>
  <c r="AQ151" i="8"/>
  <c r="AP151" i="8"/>
  <c r="AO151" i="8"/>
  <c r="AI151" i="8"/>
  <c r="BL150" i="8"/>
  <c r="BJ150" i="8"/>
  <c r="BH150" i="8"/>
  <c r="BG150" i="8"/>
  <c r="BR150" i="8" s="1"/>
  <c r="BE150" i="8"/>
  <c r="BD150" i="8"/>
  <c r="BC150" i="8"/>
  <c r="BB150" i="8"/>
  <c r="BA150" i="8"/>
  <c r="AZ150" i="8"/>
  <c r="AY150" i="8"/>
  <c r="AX150" i="8"/>
  <c r="AW150" i="8"/>
  <c r="AV150" i="8"/>
  <c r="AR150" i="8"/>
  <c r="AQ150" i="8"/>
  <c r="AP150" i="8"/>
  <c r="AO150" i="8"/>
  <c r="AI150" i="8"/>
  <c r="BR149" i="8"/>
  <c r="EE149" i="8" s="1"/>
  <c r="BL149" i="8"/>
  <c r="BJ149" i="8"/>
  <c r="BH149" i="8"/>
  <c r="BG149" i="8"/>
  <c r="BE149" i="8"/>
  <c r="BD149" i="8"/>
  <c r="BC149" i="8"/>
  <c r="BB149" i="8"/>
  <c r="BA149" i="8"/>
  <c r="AZ149" i="8"/>
  <c r="AY149" i="8"/>
  <c r="AX149" i="8"/>
  <c r="AW149" i="8"/>
  <c r="AV149" i="8"/>
  <c r="AR149" i="8"/>
  <c r="AQ149" i="8"/>
  <c r="AP149" i="8"/>
  <c r="AO149" i="8"/>
  <c r="AI149" i="8"/>
  <c r="BL148" i="8"/>
  <c r="BJ148" i="8"/>
  <c r="BH148" i="8"/>
  <c r="BG148" i="8"/>
  <c r="BR148" i="8" s="1"/>
  <c r="EL148" i="8" s="1"/>
  <c r="BE148" i="8"/>
  <c r="BD148" i="8"/>
  <c r="BC148" i="8"/>
  <c r="BB148" i="8"/>
  <c r="BA148" i="8"/>
  <c r="AZ148" i="8"/>
  <c r="BK148" i="8" s="1"/>
  <c r="AY148" i="8"/>
  <c r="AX148" i="8"/>
  <c r="AW148" i="8"/>
  <c r="AV148" i="8"/>
  <c r="AR148" i="8"/>
  <c r="AQ148" i="8"/>
  <c r="AP148" i="8"/>
  <c r="AO148" i="8"/>
  <c r="AI148" i="8"/>
  <c r="BR147" i="8"/>
  <c r="EE147" i="8" s="1"/>
  <c r="BL147" i="8"/>
  <c r="BJ147" i="8"/>
  <c r="BH147" i="8"/>
  <c r="BG147" i="8"/>
  <c r="BE147" i="8"/>
  <c r="BD147" i="8"/>
  <c r="BC147" i="8"/>
  <c r="BB147" i="8"/>
  <c r="BA147" i="8"/>
  <c r="AZ147" i="8"/>
  <c r="BK147" i="8" s="1"/>
  <c r="BT147" i="8" s="1"/>
  <c r="AY147" i="8"/>
  <c r="AX147" i="8"/>
  <c r="AW147" i="8"/>
  <c r="AV147" i="8"/>
  <c r="AR147" i="8"/>
  <c r="AQ147" i="8"/>
  <c r="AP147" i="8"/>
  <c r="AO147" i="8"/>
  <c r="AI147" i="8"/>
  <c r="BL146" i="8"/>
  <c r="BJ146" i="8"/>
  <c r="BH146" i="8"/>
  <c r="BG146" i="8"/>
  <c r="BR146" i="8" s="1"/>
  <c r="BE146" i="8"/>
  <c r="BD146" i="8"/>
  <c r="BC146" i="8"/>
  <c r="BB146" i="8"/>
  <c r="BA146" i="8"/>
  <c r="AZ146" i="8"/>
  <c r="BK146" i="8" s="1"/>
  <c r="BT146" i="8" s="1"/>
  <c r="FQ146" i="8" s="1"/>
  <c r="AY146" i="8"/>
  <c r="AX146" i="8"/>
  <c r="AW146" i="8"/>
  <c r="AV146" i="8"/>
  <c r="AR146" i="8"/>
  <c r="AQ146" i="8"/>
  <c r="AP146" i="8"/>
  <c r="AO146" i="8"/>
  <c r="AI146" i="8"/>
  <c r="BL145" i="8"/>
  <c r="BJ145" i="8"/>
  <c r="BH145" i="8"/>
  <c r="BG145" i="8"/>
  <c r="BR145" i="8" s="1"/>
  <c r="BE145" i="8"/>
  <c r="BD145" i="8"/>
  <c r="BC145" i="8"/>
  <c r="BB145" i="8"/>
  <c r="BA145" i="8"/>
  <c r="AZ145" i="8"/>
  <c r="BK145" i="8" s="1"/>
  <c r="AY145" i="8"/>
  <c r="AX145" i="8"/>
  <c r="AW145" i="8"/>
  <c r="AV145" i="8"/>
  <c r="AR145" i="8"/>
  <c r="AQ145" i="8"/>
  <c r="AP145" i="8"/>
  <c r="AO145" i="8"/>
  <c r="AI145" i="8"/>
  <c r="BL144" i="8"/>
  <c r="BJ144" i="8"/>
  <c r="BG144" i="8"/>
  <c r="BR144" i="8" s="1"/>
  <c r="EL144" i="8" s="1"/>
  <c r="BE144" i="8"/>
  <c r="BD144" i="8"/>
  <c r="BC144" i="8"/>
  <c r="BB144" i="8"/>
  <c r="BA144" i="8"/>
  <c r="AZ144" i="8"/>
  <c r="BK144" i="8" s="1"/>
  <c r="AY144" i="8"/>
  <c r="AX144" i="8"/>
  <c r="AW144" i="8"/>
  <c r="AV144" i="8"/>
  <c r="AR144" i="8"/>
  <c r="AQ144" i="8"/>
  <c r="AP144" i="8"/>
  <c r="AO144" i="8"/>
  <c r="AI144" i="8"/>
  <c r="BL143" i="8"/>
  <c r="BJ143" i="8"/>
  <c r="BH143" i="8"/>
  <c r="BG143" i="8"/>
  <c r="BR143" i="8" s="1"/>
  <c r="EP143" i="8" s="1"/>
  <c r="BE143" i="8"/>
  <c r="BD143" i="8"/>
  <c r="BC143" i="8"/>
  <c r="BB143" i="8"/>
  <c r="BA143" i="8"/>
  <c r="AZ143" i="8"/>
  <c r="BK143" i="8" s="1"/>
  <c r="AY143" i="8"/>
  <c r="AX143" i="8"/>
  <c r="AW143" i="8"/>
  <c r="AV143" i="8"/>
  <c r="AR143" i="8"/>
  <c r="AQ143" i="8"/>
  <c r="AP143" i="8"/>
  <c r="AO143" i="8"/>
  <c r="AI143" i="8"/>
  <c r="BL142" i="8"/>
  <c r="BJ142" i="8"/>
  <c r="BG142" i="8"/>
  <c r="BR142" i="8" s="1"/>
  <c r="BE142" i="8"/>
  <c r="BD142" i="8"/>
  <c r="BC142" i="8"/>
  <c r="BB142" i="8"/>
  <c r="BA142" i="8"/>
  <c r="AZ142" i="8"/>
  <c r="BK142" i="8" s="1"/>
  <c r="AY142" i="8"/>
  <c r="AX142" i="8"/>
  <c r="AW142" i="8"/>
  <c r="AV142" i="8"/>
  <c r="AR142" i="8"/>
  <c r="AQ142" i="8"/>
  <c r="AP142" i="8"/>
  <c r="AO142" i="8"/>
  <c r="AI142" i="8"/>
  <c r="BL141" i="8"/>
  <c r="BJ141" i="8"/>
  <c r="BH141" i="8"/>
  <c r="BG141" i="8"/>
  <c r="BR141" i="8" s="1"/>
  <c r="EJ141" i="8" s="1"/>
  <c r="BE141" i="8"/>
  <c r="BD141" i="8"/>
  <c r="BC141" i="8"/>
  <c r="BB141" i="8"/>
  <c r="BA141" i="8"/>
  <c r="AZ141" i="8"/>
  <c r="AY141" i="8"/>
  <c r="AX141" i="8"/>
  <c r="AW141" i="8"/>
  <c r="AV141" i="8"/>
  <c r="AR141" i="8"/>
  <c r="AQ141" i="8"/>
  <c r="AP141" i="8"/>
  <c r="AO141" i="8"/>
  <c r="AI141" i="8"/>
  <c r="BL140" i="8"/>
  <c r="BJ140" i="8"/>
  <c r="BH140" i="8"/>
  <c r="BG140" i="8"/>
  <c r="BR140" i="8" s="1"/>
  <c r="EJ140" i="8" s="1"/>
  <c r="BE140" i="8"/>
  <c r="BD140" i="8"/>
  <c r="BC140" i="8"/>
  <c r="BB140" i="8"/>
  <c r="BA140" i="8"/>
  <c r="AZ140" i="8"/>
  <c r="BK140" i="8" s="1"/>
  <c r="AY140" i="8"/>
  <c r="AX140" i="8"/>
  <c r="AW140" i="8"/>
  <c r="AV140" i="8"/>
  <c r="AR140" i="8"/>
  <c r="AQ140" i="8"/>
  <c r="AP140" i="8"/>
  <c r="AO140" i="8"/>
  <c r="AI140" i="8"/>
  <c r="BL139" i="8"/>
  <c r="BJ139" i="8"/>
  <c r="BH139" i="8"/>
  <c r="BG139" i="8"/>
  <c r="BR139" i="8" s="1"/>
  <c r="BE139" i="8"/>
  <c r="BD139" i="8"/>
  <c r="BC139" i="8"/>
  <c r="BB139" i="8"/>
  <c r="BA139" i="8"/>
  <c r="AZ139" i="8"/>
  <c r="AY139" i="8"/>
  <c r="AX139" i="8"/>
  <c r="AW139" i="8"/>
  <c r="AV139" i="8"/>
  <c r="AR139" i="8"/>
  <c r="AQ139" i="8"/>
  <c r="AP139" i="8"/>
  <c r="AO139" i="8"/>
  <c r="AI139" i="8"/>
  <c r="BL138" i="8"/>
  <c r="BJ138" i="8"/>
  <c r="BG138" i="8"/>
  <c r="BR138" i="8" s="1"/>
  <c r="BE138" i="8"/>
  <c r="BD138" i="8"/>
  <c r="BC138" i="8"/>
  <c r="BB138" i="8"/>
  <c r="BA138" i="8"/>
  <c r="AZ138" i="8"/>
  <c r="BK138" i="8" s="1"/>
  <c r="AY138" i="8"/>
  <c r="AX138" i="8"/>
  <c r="AW138" i="8"/>
  <c r="AV138" i="8"/>
  <c r="AR138" i="8"/>
  <c r="AQ138" i="8"/>
  <c r="AP138" i="8"/>
  <c r="AO138" i="8"/>
  <c r="AI138" i="8"/>
  <c r="BL137" i="8"/>
  <c r="BJ137" i="8"/>
  <c r="BG137" i="8"/>
  <c r="BR137" i="8" s="1"/>
  <c r="EP137" i="8" s="1"/>
  <c r="BE137" i="8"/>
  <c r="BD137" i="8"/>
  <c r="BC137" i="8"/>
  <c r="BB137" i="8"/>
  <c r="BA137" i="8"/>
  <c r="AZ137" i="8"/>
  <c r="BK137" i="8" s="1"/>
  <c r="AY137" i="8"/>
  <c r="AX137" i="8"/>
  <c r="AW137" i="8"/>
  <c r="AV137" i="8"/>
  <c r="AR137" i="8"/>
  <c r="AQ137" i="8"/>
  <c r="AP137" i="8"/>
  <c r="AO137" i="8"/>
  <c r="AI137" i="8"/>
  <c r="BL136" i="8"/>
  <c r="BJ136" i="8"/>
  <c r="BG136" i="8"/>
  <c r="BR136" i="8" s="1"/>
  <c r="EP136" i="8" s="1"/>
  <c r="BE136" i="8"/>
  <c r="BD136" i="8"/>
  <c r="BC136" i="8"/>
  <c r="BB136" i="8"/>
  <c r="BA136" i="8"/>
  <c r="AZ136" i="8"/>
  <c r="AY136" i="8"/>
  <c r="AX136" i="8"/>
  <c r="AW136" i="8"/>
  <c r="AV136" i="8"/>
  <c r="AR136" i="8"/>
  <c r="AQ136" i="8"/>
  <c r="AP136" i="8"/>
  <c r="AO136" i="8"/>
  <c r="AI136" i="8"/>
  <c r="BL135" i="8"/>
  <c r="BJ135" i="8"/>
  <c r="BG135" i="8"/>
  <c r="BR135" i="8" s="1"/>
  <c r="BE135" i="8"/>
  <c r="BD135" i="8"/>
  <c r="BC135" i="8"/>
  <c r="BB135" i="8"/>
  <c r="BA135" i="8"/>
  <c r="AZ135" i="8"/>
  <c r="BK135" i="8" s="1"/>
  <c r="AY135" i="8"/>
  <c r="AX135" i="8"/>
  <c r="AW135" i="8"/>
  <c r="AV135" i="8"/>
  <c r="BH135" i="8" s="1"/>
  <c r="AR135" i="8"/>
  <c r="AQ135" i="8"/>
  <c r="AP135" i="8"/>
  <c r="AO135" i="8"/>
  <c r="AI135" i="8"/>
  <c r="BL134" i="8"/>
  <c r="BJ134" i="8"/>
  <c r="BG134" i="8"/>
  <c r="BR134" i="8" s="1"/>
  <c r="EP134" i="8" s="1"/>
  <c r="BE134" i="8"/>
  <c r="BD134" i="8"/>
  <c r="BC134" i="8"/>
  <c r="BB134" i="8"/>
  <c r="BA134" i="8"/>
  <c r="AZ134" i="8"/>
  <c r="BK134" i="8" s="1"/>
  <c r="AY134" i="8"/>
  <c r="AX134" i="8"/>
  <c r="AW134" i="8"/>
  <c r="AV134" i="8"/>
  <c r="BH134" i="8" s="1"/>
  <c r="AR134" i="8"/>
  <c r="AQ134" i="8"/>
  <c r="AP134" i="8"/>
  <c r="AO134" i="8"/>
  <c r="AI134" i="8"/>
  <c r="BL133" i="8"/>
  <c r="BJ133" i="8"/>
  <c r="BG133" i="8"/>
  <c r="BR133" i="8" s="1"/>
  <c r="BE133" i="8"/>
  <c r="BD133" i="8"/>
  <c r="BC133" i="8"/>
  <c r="BB133" i="8"/>
  <c r="BA133" i="8"/>
  <c r="AZ133" i="8"/>
  <c r="AY133" i="8"/>
  <c r="AX133" i="8"/>
  <c r="AW133" i="8"/>
  <c r="AV133" i="8"/>
  <c r="BH133" i="8" s="1"/>
  <c r="AR133" i="8"/>
  <c r="AQ133" i="8"/>
  <c r="AP133" i="8"/>
  <c r="AO133" i="8"/>
  <c r="AI133" i="8"/>
  <c r="EM132" i="8"/>
  <c r="BL132" i="8"/>
  <c r="BJ132" i="8"/>
  <c r="BG132" i="8"/>
  <c r="BR132" i="8" s="1"/>
  <c r="EN132" i="8" s="1"/>
  <c r="BE132" i="8"/>
  <c r="BD132" i="8"/>
  <c r="BC132" i="8"/>
  <c r="BB132" i="8"/>
  <c r="BA132" i="8"/>
  <c r="AZ132" i="8"/>
  <c r="AY132" i="8"/>
  <c r="AX132" i="8"/>
  <c r="AW132" i="8"/>
  <c r="AV132" i="8"/>
  <c r="BH132" i="8" s="1"/>
  <c r="AR132" i="8"/>
  <c r="AQ132" i="8"/>
  <c r="AP132" i="8"/>
  <c r="AO132" i="8"/>
  <c r="AI132" i="8"/>
  <c r="BL131" i="8"/>
  <c r="BJ131" i="8"/>
  <c r="BG131" i="8"/>
  <c r="BR131" i="8" s="1"/>
  <c r="BE131" i="8"/>
  <c r="BD131" i="8"/>
  <c r="BC131" i="8"/>
  <c r="BB131" i="8"/>
  <c r="BA131" i="8"/>
  <c r="AZ131" i="8"/>
  <c r="BK131" i="8" s="1"/>
  <c r="BT131" i="8" s="1"/>
  <c r="AY131" i="8"/>
  <c r="AX131" i="8"/>
  <c r="AW131" i="8"/>
  <c r="AV131" i="8"/>
  <c r="AR131" i="8"/>
  <c r="AQ131" i="8"/>
  <c r="AP131" i="8"/>
  <c r="AO131" i="8"/>
  <c r="AI131" i="8"/>
  <c r="BL130" i="8"/>
  <c r="BJ130" i="8"/>
  <c r="BG130" i="8"/>
  <c r="BR130" i="8" s="1"/>
  <c r="BE130" i="8"/>
  <c r="BD130" i="8"/>
  <c r="BC130" i="8"/>
  <c r="BB130" i="8"/>
  <c r="BA130" i="8"/>
  <c r="AZ130" i="8"/>
  <c r="AY130" i="8"/>
  <c r="AX130" i="8"/>
  <c r="AW130" i="8"/>
  <c r="AV130" i="8"/>
  <c r="AR130" i="8"/>
  <c r="AQ130" i="8"/>
  <c r="AP130" i="8"/>
  <c r="AO130" i="8"/>
  <c r="AI130" i="8"/>
  <c r="BL129" i="8"/>
  <c r="BJ129" i="8"/>
  <c r="BH129" i="8"/>
  <c r="BG129" i="8"/>
  <c r="BR129" i="8" s="1"/>
  <c r="BE129" i="8"/>
  <c r="BD129" i="8"/>
  <c r="BC129" i="8"/>
  <c r="BB129" i="8"/>
  <c r="BA129" i="8"/>
  <c r="AZ129" i="8"/>
  <c r="BI129" i="8" s="1"/>
  <c r="AY129" i="8"/>
  <c r="AX129" i="8"/>
  <c r="AW129" i="8"/>
  <c r="AV129" i="8"/>
  <c r="AR129" i="8"/>
  <c r="AQ129" i="8"/>
  <c r="AP129" i="8"/>
  <c r="AO129" i="8"/>
  <c r="AI129" i="8"/>
  <c r="BL128" i="8"/>
  <c r="BJ128" i="8"/>
  <c r="BH128" i="8"/>
  <c r="BG128" i="8"/>
  <c r="BR128" i="8" s="1"/>
  <c r="EB128" i="8" s="1"/>
  <c r="BE128" i="8"/>
  <c r="BD128" i="8"/>
  <c r="BC128" i="8"/>
  <c r="BB128" i="8"/>
  <c r="BA128" i="8"/>
  <c r="AZ128" i="8"/>
  <c r="AY128" i="8"/>
  <c r="AX128" i="8"/>
  <c r="AW128" i="8"/>
  <c r="AV128" i="8"/>
  <c r="AR128" i="8"/>
  <c r="AQ128" i="8"/>
  <c r="AP128" i="8"/>
  <c r="AO128" i="8"/>
  <c r="AI128" i="8"/>
  <c r="EB127" i="8"/>
  <c r="BL127" i="8"/>
  <c r="BJ127" i="8"/>
  <c r="BH127" i="8"/>
  <c r="BG127" i="8"/>
  <c r="BR127" i="8" s="1"/>
  <c r="EO127" i="8" s="1"/>
  <c r="BE127" i="8"/>
  <c r="BD127" i="8"/>
  <c r="BC127" i="8"/>
  <c r="BB127" i="8"/>
  <c r="BA127" i="8"/>
  <c r="AZ127" i="8"/>
  <c r="BK127" i="8" s="1"/>
  <c r="AY127" i="8"/>
  <c r="AX127" i="8"/>
  <c r="AW127" i="8"/>
  <c r="AV127" i="8"/>
  <c r="AR127" i="8"/>
  <c r="AQ127" i="8"/>
  <c r="AP127" i="8"/>
  <c r="AO127" i="8"/>
  <c r="AI127" i="8"/>
  <c r="BL126" i="8"/>
  <c r="BJ126" i="8"/>
  <c r="BH126" i="8"/>
  <c r="BG126" i="8"/>
  <c r="BR126" i="8" s="1"/>
  <c r="EG126" i="8" s="1"/>
  <c r="BE126" i="8"/>
  <c r="BD126" i="8"/>
  <c r="BC126" i="8"/>
  <c r="BB126" i="8"/>
  <c r="BA126" i="8"/>
  <c r="AZ126" i="8"/>
  <c r="BK126" i="8" s="1"/>
  <c r="AY126" i="8"/>
  <c r="AX126" i="8"/>
  <c r="AW126" i="8"/>
  <c r="AV126" i="8"/>
  <c r="AR126" i="8"/>
  <c r="AQ126" i="8"/>
  <c r="AP126" i="8"/>
  <c r="AO126" i="8"/>
  <c r="AI126" i="8"/>
  <c r="EC125" i="8"/>
  <c r="BL125" i="8"/>
  <c r="BJ125" i="8"/>
  <c r="BH125" i="8"/>
  <c r="BG125" i="8"/>
  <c r="BR125" i="8" s="1"/>
  <c r="EI125" i="8" s="1"/>
  <c r="BE125" i="8"/>
  <c r="BD125" i="8"/>
  <c r="BC125" i="8"/>
  <c r="BB125" i="8"/>
  <c r="BA125" i="8"/>
  <c r="AZ125" i="8"/>
  <c r="AY125" i="8"/>
  <c r="AX125" i="8"/>
  <c r="AW125" i="8"/>
  <c r="AV125" i="8"/>
  <c r="AR125" i="8"/>
  <c r="AQ125" i="8"/>
  <c r="AP125" i="8"/>
  <c r="AO125" i="8"/>
  <c r="AS125" i="8" s="1"/>
  <c r="AI125" i="8"/>
  <c r="BL124" i="8"/>
  <c r="BK124" i="8"/>
  <c r="BJ124" i="8"/>
  <c r="BH124" i="8"/>
  <c r="BG124" i="8"/>
  <c r="BR124" i="8" s="1"/>
  <c r="ED124" i="8" s="1"/>
  <c r="BE124" i="8"/>
  <c r="BF124" i="8" s="1"/>
  <c r="BQ124" i="8" s="1"/>
  <c r="BD124" i="8"/>
  <c r="BC124" i="8"/>
  <c r="BB124" i="8"/>
  <c r="BA124" i="8"/>
  <c r="AZ124" i="8"/>
  <c r="AY124" i="8"/>
  <c r="AX124" i="8"/>
  <c r="AW124" i="8"/>
  <c r="AV124" i="8"/>
  <c r="AR124" i="8"/>
  <c r="AQ124" i="8"/>
  <c r="AP124" i="8"/>
  <c r="AO124" i="8"/>
  <c r="AI124" i="8"/>
  <c r="BL123" i="8"/>
  <c r="BJ123" i="8"/>
  <c r="BH123" i="8"/>
  <c r="BG123" i="8"/>
  <c r="BR123" i="8" s="1"/>
  <c r="EO123" i="8" s="1"/>
  <c r="BE123" i="8"/>
  <c r="BD123" i="8"/>
  <c r="BC123" i="8"/>
  <c r="BB123" i="8"/>
  <c r="BA123" i="8"/>
  <c r="AZ123" i="8"/>
  <c r="BK123" i="8" s="1"/>
  <c r="AY123" i="8"/>
  <c r="AX123" i="8"/>
  <c r="AW123" i="8"/>
  <c r="AV123" i="8"/>
  <c r="AR123" i="8"/>
  <c r="AQ123" i="8"/>
  <c r="AP123" i="8"/>
  <c r="AO123" i="8"/>
  <c r="AI123" i="8"/>
  <c r="FZ122" i="8"/>
  <c r="FY122" i="8"/>
  <c r="FX122" i="8"/>
  <c r="FW122" i="8"/>
  <c r="FV122" i="8"/>
  <c r="FU122" i="8"/>
  <c r="FT122" i="8"/>
  <c r="FS122" i="8"/>
  <c r="FR122" i="8"/>
  <c r="FQ122" i="8"/>
  <c r="FP122" i="8"/>
  <c r="FO122" i="8"/>
  <c r="FN122" i="8"/>
  <c r="FM122" i="8"/>
  <c r="FL122" i="8"/>
  <c r="FK122" i="8"/>
  <c r="FH122" i="8"/>
  <c r="FG122" i="8"/>
  <c r="FF122" i="8"/>
  <c r="FE122" i="8"/>
  <c r="FD122" i="8"/>
  <c r="FC122" i="8"/>
  <c r="FB122" i="8"/>
  <c r="FA122" i="8"/>
  <c r="EZ122" i="8"/>
  <c r="EY122" i="8"/>
  <c r="EX122" i="8"/>
  <c r="EW122" i="8"/>
  <c r="EV122" i="8"/>
  <c r="EU122" i="8"/>
  <c r="ET122" i="8"/>
  <c r="ES122" i="8"/>
  <c r="EP122" i="8"/>
  <c r="EO122" i="8"/>
  <c r="EN122" i="8"/>
  <c r="EM122" i="8"/>
  <c r="EL122" i="8"/>
  <c r="EK122" i="8"/>
  <c r="EJ122" i="8"/>
  <c r="EI122" i="8"/>
  <c r="EH122" i="8"/>
  <c r="EG122" i="8"/>
  <c r="EF122" i="8"/>
  <c r="EE122" i="8"/>
  <c r="ED122" i="8"/>
  <c r="EC122" i="8"/>
  <c r="EB122" i="8"/>
  <c r="EA122" i="8"/>
  <c r="DF122" i="8"/>
  <c r="DE122" i="8"/>
  <c r="DD122" i="8"/>
  <c r="DC122" i="8"/>
  <c r="DB122" i="8"/>
  <c r="DA122" i="8"/>
  <c r="CZ122" i="8"/>
  <c r="CY122" i="8"/>
  <c r="CX122" i="8"/>
  <c r="CW122" i="8"/>
  <c r="CV122" i="8"/>
  <c r="CU122" i="8"/>
  <c r="CT122" i="8"/>
  <c r="CS122" i="8"/>
  <c r="CR122" i="8"/>
  <c r="CQ122" i="8"/>
  <c r="BL122" i="8"/>
  <c r="BJ122" i="8"/>
  <c r="BH122" i="8"/>
  <c r="BG122" i="8"/>
  <c r="BE122" i="8"/>
  <c r="BD122" i="8"/>
  <c r="BC122" i="8"/>
  <c r="BB122" i="8"/>
  <c r="BA122" i="8"/>
  <c r="AZ122" i="8"/>
  <c r="BK122" i="8" s="1"/>
  <c r="AY122" i="8"/>
  <c r="AX122" i="8"/>
  <c r="AW122" i="8"/>
  <c r="AV122" i="8"/>
  <c r="AR122" i="8"/>
  <c r="AQ122" i="8"/>
  <c r="AP122" i="8"/>
  <c r="AO122" i="8"/>
  <c r="AI122" i="8"/>
  <c r="FZ121" i="8"/>
  <c r="FY121" i="8"/>
  <c r="FX121" i="8"/>
  <c r="FW121" i="8"/>
  <c r="FV121" i="8"/>
  <c r="FU121" i="8"/>
  <c r="FT121" i="8"/>
  <c r="FS121" i="8"/>
  <c r="FR121" i="8"/>
  <c r="FQ121" i="8"/>
  <c r="FP121" i="8"/>
  <c r="FO121" i="8"/>
  <c r="FN121" i="8"/>
  <c r="FM121" i="8"/>
  <c r="FL121" i="8"/>
  <c r="FK121" i="8"/>
  <c r="FH121" i="8"/>
  <c r="FG121" i="8"/>
  <c r="FF121" i="8"/>
  <c r="FE121" i="8"/>
  <c r="FD121" i="8"/>
  <c r="FC121" i="8"/>
  <c r="FB121" i="8"/>
  <c r="FA121" i="8"/>
  <c r="EZ121" i="8"/>
  <c r="EY121" i="8"/>
  <c r="EX121" i="8"/>
  <c r="EW121" i="8"/>
  <c r="EV121" i="8"/>
  <c r="EU121" i="8"/>
  <c r="ET121" i="8"/>
  <c r="ES121" i="8"/>
  <c r="EP121" i="8"/>
  <c r="EO121" i="8"/>
  <c r="EN121" i="8"/>
  <c r="EM121" i="8"/>
  <c r="EL121" i="8"/>
  <c r="EK121" i="8"/>
  <c r="EJ121" i="8"/>
  <c r="EI121" i="8"/>
  <c r="EH121" i="8"/>
  <c r="EG121" i="8"/>
  <c r="EF121" i="8"/>
  <c r="EE121" i="8"/>
  <c r="ED121" i="8"/>
  <c r="EC121" i="8"/>
  <c r="EB121" i="8"/>
  <c r="EA121" i="8"/>
  <c r="DF121" i="8"/>
  <c r="DE121" i="8"/>
  <c r="DD121" i="8"/>
  <c r="DC121" i="8"/>
  <c r="DB121" i="8"/>
  <c r="DA121" i="8"/>
  <c r="CZ121" i="8"/>
  <c r="CY121" i="8"/>
  <c r="CX121" i="8"/>
  <c r="CW121" i="8"/>
  <c r="CV121" i="8"/>
  <c r="CU121" i="8"/>
  <c r="CT121" i="8"/>
  <c r="CS121" i="8"/>
  <c r="CR121" i="8"/>
  <c r="CQ121" i="8"/>
  <c r="BL121" i="8"/>
  <c r="BJ121" i="8"/>
  <c r="BG121" i="8"/>
  <c r="BE121" i="8"/>
  <c r="BD121" i="8"/>
  <c r="BC121" i="8"/>
  <c r="BB121" i="8"/>
  <c r="BA121" i="8"/>
  <c r="AZ121" i="8"/>
  <c r="AY121" i="8"/>
  <c r="AX121" i="8"/>
  <c r="AW121" i="8"/>
  <c r="AV121" i="8"/>
  <c r="BH121" i="8" s="1"/>
  <c r="AR121" i="8"/>
  <c r="AQ121" i="8"/>
  <c r="AP121" i="8"/>
  <c r="AO121" i="8"/>
  <c r="AI121" i="8"/>
  <c r="BL120" i="8"/>
  <c r="BJ120" i="8"/>
  <c r="BG120" i="8"/>
  <c r="BR120" i="8" s="1"/>
  <c r="BE120" i="8"/>
  <c r="BD120" i="8"/>
  <c r="BC120" i="8"/>
  <c r="BB120" i="8"/>
  <c r="BA120" i="8"/>
  <c r="AZ120" i="8"/>
  <c r="AY120" i="8"/>
  <c r="AX120" i="8"/>
  <c r="AW120" i="8"/>
  <c r="AV120" i="8"/>
  <c r="BH120" i="8" s="1"/>
  <c r="AR120" i="8"/>
  <c r="AQ120" i="8"/>
  <c r="AP120" i="8"/>
  <c r="AO120" i="8"/>
  <c r="AI120" i="8"/>
  <c r="BL119" i="8"/>
  <c r="BJ119" i="8"/>
  <c r="BG119" i="8"/>
  <c r="BR119" i="8" s="1"/>
  <c r="BE119" i="8"/>
  <c r="BD119" i="8"/>
  <c r="BC119" i="8"/>
  <c r="BB119" i="8"/>
  <c r="BA119" i="8"/>
  <c r="AZ119" i="8"/>
  <c r="AY119" i="8"/>
  <c r="AX119" i="8"/>
  <c r="AW119" i="8"/>
  <c r="AV119" i="8"/>
  <c r="BH119" i="8" s="1"/>
  <c r="AR119" i="8"/>
  <c r="AQ119" i="8"/>
  <c r="AP119" i="8"/>
  <c r="AO119" i="8"/>
  <c r="AI119" i="8"/>
  <c r="BL118" i="8"/>
  <c r="BJ118" i="8"/>
  <c r="BG118" i="8"/>
  <c r="BR118" i="8" s="1"/>
  <c r="BE118" i="8"/>
  <c r="BD118" i="8"/>
  <c r="BC118" i="8"/>
  <c r="BB118" i="8"/>
  <c r="BA118" i="8"/>
  <c r="AZ118" i="8"/>
  <c r="AY118" i="8"/>
  <c r="AX118" i="8"/>
  <c r="AW118" i="8"/>
  <c r="AV118" i="8"/>
  <c r="BH118" i="8" s="1"/>
  <c r="AR118" i="8"/>
  <c r="AQ118" i="8"/>
  <c r="AP118" i="8"/>
  <c r="AO118" i="8"/>
  <c r="AI118" i="8"/>
  <c r="BL117" i="8"/>
  <c r="BJ117" i="8"/>
  <c r="BG117" i="8"/>
  <c r="BR117" i="8" s="1"/>
  <c r="BE117" i="8"/>
  <c r="BD117" i="8"/>
  <c r="BC117" i="8"/>
  <c r="BB117" i="8"/>
  <c r="BA117" i="8"/>
  <c r="AZ117" i="8"/>
  <c r="AY117" i="8"/>
  <c r="AX117" i="8"/>
  <c r="AW117" i="8"/>
  <c r="AV117" i="8"/>
  <c r="BH117" i="8" s="1"/>
  <c r="AR117" i="8"/>
  <c r="AQ117" i="8"/>
  <c r="AP117" i="8"/>
  <c r="AO117" i="8"/>
  <c r="AI117" i="8"/>
  <c r="BL116" i="8"/>
  <c r="BJ116" i="8"/>
  <c r="BG116" i="8"/>
  <c r="BR116" i="8" s="1"/>
  <c r="BE116" i="8"/>
  <c r="BD116" i="8"/>
  <c r="BC116" i="8"/>
  <c r="BB116" i="8"/>
  <c r="BA116" i="8"/>
  <c r="AZ116" i="8"/>
  <c r="AY116" i="8"/>
  <c r="AX116" i="8"/>
  <c r="AW116" i="8"/>
  <c r="AV116" i="8"/>
  <c r="BH116" i="8" s="1"/>
  <c r="AR116" i="8"/>
  <c r="AQ116" i="8"/>
  <c r="AP116" i="8"/>
  <c r="AO116" i="8"/>
  <c r="AI116" i="8"/>
  <c r="BL115" i="8"/>
  <c r="BJ115" i="8"/>
  <c r="BG115" i="8"/>
  <c r="BR115" i="8" s="1"/>
  <c r="BE115" i="8"/>
  <c r="BD115" i="8"/>
  <c r="BC115" i="8"/>
  <c r="BB115" i="8"/>
  <c r="BI115" i="8" s="1"/>
  <c r="BA115" i="8"/>
  <c r="AZ115" i="8"/>
  <c r="AY115" i="8"/>
  <c r="AX115" i="8"/>
  <c r="AW115" i="8"/>
  <c r="AV115" i="8"/>
  <c r="BH115" i="8" s="1"/>
  <c r="AR115" i="8"/>
  <c r="AQ115" i="8"/>
  <c r="AP115" i="8"/>
  <c r="AO115" i="8"/>
  <c r="AI115" i="8"/>
  <c r="BL114" i="8"/>
  <c r="BJ114" i="8"/>
  <c r="BG114" i="8"/>
  <c r="BR114" i="8" s="1"/>
  <c r="BE114" i="8"/>
  <c r="BD114" i="8"/>
  <c r="BC114" i="8"/>
  <c r="BB114" i="8"/>
  <c r="BA114" i="8"/>
  <c r="AZ114" i="8"/>
  <c r="BK114" i="8" s="1"/>
  <c r="AY114" i="8"/>
  <c r="AX114" i="8"/>
  <c r="AW114" i="8"/>
  <c r="AV114" i="8"/>
  <c r="BH114" i="8" s="1"/>
  <c r="AR114" i="8"/>
  <c r="AQ114" i="8"/>
  <c r="AP114" i="8"/>
  <c r="AO114" i="8"/>
  <c r="AS114" i="8" s="1"/>
  <c r="AI114" i="8"/>
  <c r="BL113" i="8"/>
  <c r="BJ113" i="8"/>
  <c r="BG113" i="8"/>
  <c r="BR113" i="8" s="1"/>
  <c r="BE113" i="8"/>
  <c r="BD113" i="8"/>
  <c r="BC113" i="8"/>
  <c r="BB113" i="8"/>
  <c r="BA113" i="8"/>
  <c r="AZ113" i="8"/>
  <c r="BK113" i="8" s="1"/>
  <c r="BT113" i="8" s="1"/>
  <c r="FP113" i="8" s="1"/>
  <c r="AY113" i="8"/>
  <c r="AX113" i="8"/>
  <c r="AW113" i="8"/>
  <c r="AV113" i="8"/>
  <c r="BH113" i="8" s="1"/>
  <c r="AR113" i="8"/>
  <c r="AQ113" i="8"/>
  <c r="AP113" i="8"/>
  <c r="AO113" i="8"/>
  <c r="AI113" i="8"/>
  <c r="BL112" i="8"/>
  <c r="BJ112" i="8"/>
  <c r="BH112" i="8"/>
  <c r="BG112" i="8"/>
  <c r="BR112" i="8" s="1"/>
  <c r="EJ112" i="8" s="1"/>
  <c r="BE112" i="8"/>
  <c r="BD112" i="8"/>
  <c r="BC112" i="8"/>
  <c r="BB112" i="8"/>
  <c r="BA112" i="8"/>
  <c r="AZ112" i="8"/>
  <c r="BK112" i="8" s="1"/>
  <c r="BT112" i="8" s="1"/>
  <c r="AY112" i="8"/>
  <c r="AX112" i="8"/>
  <c r="AW112" i="8"/>
  <c r="AV112" i="8"/>
  <c r="AR112" i="8"/>
  <c r="AQ112" i="8"/>
  <c r="AP112" i="8"/>
  <c r="AO112" i="8"/>
  <c r="AI112" i="8"/>
  <c r="BL111" i="8"/>
  <c r="BK111" i="8"/>
  <c r="BJ111" i="8"/>
  <c r="BH111" i="8"/>
  <c r="BG111" i="8"/>
  <c r="BR111" i="8" s="1"/>
  <c r="BE111" i="8"/>
  <c r="BD111" i="8"/>
  <c r="BC111" i="8"/>
  <c r="BB111" i="8"/>
  <c r="BA111" i="8"/>
  <c r="AZ111" i="8"/>
  <c r="AY111" i="8"/>
  <c r="AX111" i="8"/>
  <c r="AW111" i="8"/>
  <c r="AV111" i="8"/>
  <c r="AR111" i="8"/>
  <c r="AQ111" i="8"/>
  <c r="AP111" i="8"/>
  <c r="AO111" i="8"/>
  <c r="AI111" i="8"/>
  <c r="BL110" i="8"/>
  <c r="BJ110" i="8"/>
  <c r="BH110" i="8"/>
  <c r="BG110" i="8"/>
  <c r="BR110" i="8" s="1"/>
  <c r="BE110" i="8"/>
  <c r="BD110" i="8"/>
  <c r="BC110" i="8"/>
  <c r="BB110" i="8"/>
  <c r="BA110" i="8"/>
  <c r="AZ110" i="8"/>
  <c r="AY110" i="8"/>
  <c r="AX110" i="8"/>
  <c r="AW110" i="8"/>
  <c r="AV110" i="8"/>
  <c r="AR110" i="8"/>
  <c r="AQ110" i="8"/>
  <c r="AP110" i="8"/>
  <c r="AO110" i="8"/>
  <c r="AI110" i="8"/>
  <c r="BL109" i="8"/>
  <c r="BK109" i="8"/>
  <c r="BJ109" i="8"/>
  <c r="BH109" i="8"/>
  <c r="BG109" i="8"/>
  <c r="BR109" i="8" s="1"/>
  <c r="EK109" i="8" s="1"/>
  <c r="BE109" i="8"/>
  <c r="BD109" i="8"/>
  <c r="BC109" i="8"/>
  <c r="BB109" i="8"/>
  <c r="BA109" i="8"/>
  <c r="AZ109" i="8"/>
  <c r="AY109" i="8"/>
  <c r="AX109" i="8"/>
  <c r="AW109" i="8"/>
  <c r="AV109" i="8"/>
  <c r="AR109" i="8"/>
  <c r="AQ109" i="8"/>
  <c r="AP109" i="8"/>
  <c r="AO109" i="8"/>
  <c r="AI109" i="8"/>
  <c r="BL108" i="8"/>
  <c r="BK108" i="8"/>
  <c r="BJ108" i="8"/>
  <c r="BH108" i="8"/>
  <c r="BG108" i="8"/>
  <c r="BR108" i="8" s="1"/>
  <c r="EK108" i="8" s="1"/>
  <c r="BE108" i="8"/>
  <c r="BD108" i="8"/>
  <c r="BC108" i="8"/>
  <c r="BB108" i="8"/>
  <c r="BA108" i="8"/>
  <c r="AZ108" i="8"/>
  <c r="AY108" i="8"/>
  <c r="AX108" i="8"/>
  <c r="AW108" i="8"/>
  <c r="AV108" i="8"/>
  <c r="AR108" i="8"/>
  <c r="AQ108" i="8"/>
  <c r="AP108" i="8"/>
  <c r="AO108" i="8"/>
  <c r="AI108" i="8"/>
  <c r="BL107" i="8"/>
  <c r="BJ107" i="8"/>
  <c r="BH107" i="8"/>
  <c r="BG107" i="8"/>
  <c r="BR107" i="8" s="1"/>
  <c r="EK107" i="8" s="1"/>
  <c r="BE107" i="8"/>
  <c r="BD107" i="8"/>
  <c r="BC107" i="8"/>
  <c r="BB107" i="8"/>
  <c r="BA107" i="8"/>
  <c r="AZ107" i="8"/>
  <c r="AY107" i="8"/>
  <c r="AX107" i="8"/>
  <c r="AW107" i="8"/>
  <c r="AV107" i="8"/>
  <c r="AR107" i="8"/>
  <c r="AQ107" i="8"/>
  <c r="AP107" i="8"/>
  <c r="AO107" i="8"/>
  <c r="AI107" i="8"/>
  <c r="BL106" i="8"/>
  <c r="BJ106" i="8"/>
  <c r="BH106" i="8"/>
  <c r="BG106" i="8"/>
  <c r="BR106" i="8" s="1"/>
  <c r="BE106" i="8"/>
  <c r="BD106" i="8"/>
  <c r="BC106" i="8"/>
  <c r="BB106" i="8"/>
  <c r="BA106" i="8"/>
  <c r="AZ106" i="8"/>
  <c r="AY106" i="8"/>
  <c r="AX106" i="8"/>
  <c r="AW106" i="8"/>
  <c r="AV106" i="8"/>
  <c r="AR106" i="8"/>
  <c r="AQ106" i="8"/>
  <c r="AP106" i="8"/>
  <c r="AO106" i="8"/>
  <c r="AI106" i="8"/>
  <c r="BL105" i="8"/>
  <c r="BJ105" i="8"/>
  <c r="BH105" i="8"/>
  <c r="BG105" i="8"/>
  <c r="BR105" i="8" s="1"/>
  <c r="BE105" i="8"/>
  <c r="BD105" i="8"/>
  <c r="BC105" i="8"/>
  <c r="BB105" i="8"/>
  <c r="BA105" i="8"/>
  <c r="AZ105" i="8"/>
  <c r="AY105" i="8"/>
  <c r="AX105" i="8"/>
  <c r="AW105" i="8"/>
  <c r="AV105" i="8"/>
  <c r="AR105" i="8"/>
  <c r="AQ105" i="8"/>
  <c r="AP105" i="8"/>
  <c r="AO105" i="8"/>
  <c r="AI105" i="8"/>
  <c r="BL104" i="8"/>
  <c r="BJ104" i="8"/>
  <c r="BH104" i="8"/>
  <c r="BG104" i="8"/>
  <c r="BR104" i="8" s="1"/>
  <c r="BE104" i="8"/>
  <c r="BD104" i="8"/>
  <c r="BC104" i="8"/>
  <c r="BB104" i="8"/>
  <c r="BA104" i="8"/>
  <c r="AZ104" i="8"/>
  <c r="AY104" i="8"/>
  <c r="AX104" i="8"/>
  <c r="AW104" i="8"/>
  <c r="AV104" i="8"/>
  <c r="AR104" i="8"/>
  <c r="AQ104" i="8"/>
  <c r="AP104" i="8"/>
  <c r="AO104" i="8"/>
  <c r="AI104" i="8"/>
  <c r="BR103" i="8"/>
  <c r="EK103" i="8" s="1"/>
  <c r="BL103" i="8"/>
  <c r="BJ103" i="8"/>
  <c r="BH103" i="8"/>
  <c r="BG103" i="8"/>
  <c r="BE103" i="8"/>
  <c r="BD103" i="8"/>
  <c r="BC103" i="8"/>
  <c r="BB103" i="8"/>
  <c r="BA103" i="8"/>
  <c r="AZ103" i="8"/>
  <c r="AY103" i="8"/>
  <c r="AX103" i="8"/>
  <c r="AW103" i="8"/>
  <c r="AV103" i="8"/>
  <c r="AR103" i="8"/>
  <c r="AQ103" i="8"/>
  <c r="AP103" i="8"/>
  <c r="AO103" i="8"/>
  <c r="AI103" i="8"/>
  <c r="BR102" i="8"/>
  <c r="EK102" i="8" s="1"/>
  <c r="BL102" i="8"/>
  <c r="BJ102" i="8"/>
  <c r="BH102" i="8"/>
  <c r="BG102" i="8"/>
  <c r="BE102" i="8"/>
  <c r="BD102" i="8"/>
  <c r="BC102" i="8"/>
  <c r="BB102" i="8"/>
  <c r="BA102" i="8"/>
  <c r="AZ102" i="8"/>
  <c r="AY102" i="8"/>
  <c r="AX102" i="8"/>
  <c r="AW102" i="8"/>
  <c r="AV102" i="8"/>
  <c r="AR102" i="8"/>
  <c r="AQ102" i="8"/>
  <c r="AP102" i="8"/>
  <c r="AO102" i="8"/>
  <c r="AI102" i="8"/>
  <c r="BR101" i="8"/>
  <c r="EK101" i="8" s="1"/>
  <c r="BL101" i="8"/>
  <c r="BJ101" i="8"/>
  <c r="BH101" i="8"/>
  <c r="BG101" i="8"/>
  <c r="BE101" i="8"/>
  <c r="BD101" i="8"/>
  <c r="BC101" i="8"/>
  <c r="BB101" i="8"/>
  <c r="BA101" i="8"/>
  <c r="AZ101" i="8"/>
  <c r="BK101" i="8" s="1"/>
  <c r="AY101" i="8"/>
  <c r="AX101" i="8"/>
  <c r="AW101" i="8"/>
  <c r="AV101" i="8"/>
  <c r="AR101" i="8"/>
  <c r="AQ101" i="8"/>
  <c r="AP101" i="8"/>
  <c r="AS101" i="8" s="1"/>
  <c r="AO101" i="8"/>
  <c r="AI101" i="8"/>
  <c r="BL100" i="8"/>
  <c r="BJ100" i="8"/>
  <c r="BH100" i="8"/>
  <c r="BG100" i="8"/>
  <c r="BR100" i="8" s="1"/>
  <c r="BE100" i="8"/>
  <c r="BD100" i="8"/>
  <c r="BC100" i="8"/>
  <c r="BB100" i="8"/>
  <c r="BA100" i="8"/>
  <c r="AZ100" i="8"/>
  <c r="AY100" i="8"/>
  <c r="AX100" i="8"/>
  <c r="AW100" i="8"/>
  <c r="AV100" i="8"/>
  <c r="AR100" i="8"/>
  <c r="AQ100" i="8"/>
  <c r="AP100" i="8"/>
  <c r="AO100" i="8"/>
  <c r="AI100" i="8"/>
  <c r="BL99" i="8"/>
  <c r="BJ99" i="8"/>
  <c r="BH99" i="8"/>
  <c r="BG99" i="8"/>
  <c r="BR99" i="8" s="1"/>
  <c r="BE99" i="8"/>
  <c r="BD99" i="8"/>
  <c r="BC99" i="8"/>
  <c r="BB99" i="8"/>
  <c r="BA99" i="8"/>
  <c r="AZ99" i="8"/>
  <c r="BK99" i="8" s="1"/>
  <c r="BT99" i="8" s="1"/>
  <c r="AY99" i="8"/>
  <c r="AX99" i="8"/>
  <c r="AW99" i="8"/>
  <c r="AV99" i="8"/>
  <c r="AR99" i="8"/>
  <c r="AQ99" i="8"/>
  <c r="AP99" i="8"/>
  <c r="AO99" i="8"/>
  <c r="AI99" i="8"/>
  <c r="BL98" i="8"/>
  <c r="BJ98" i="8"/>
  <c r="BH98" i="8"/>
  <c r="BG98" i="8"/>
  <c r="BR98" i="8" s="1"/>
  <c r="BE98" i="8"/>
  <c r="BD98" i="8"/>
  <c r="BC98" i="8"/>
  <c r="BB98" i="8"/>
  <c r="BA98" i="8"/>
  <c r="AZ98" i="8"/>
  <c r="AY98" i="8"/>
  <c r="AX98" i="8"/>
  <c r="AW98" i="8"/>
  <c r="AV98" i="8"/>
  <c r="AR98" i="8"/>
  <c r="AQ98" i="8"/>
  <c r="AP98" i="8"/>
  <c r="AO98" i="8"/>
  <c r="AI98" i="8"/>
  <c r="BR97" i="8"/>
  <c r="BL97" i="8"/>
  <c r="BJ97" i="8"/>
  <c r="BH97" i="8"/>
  <c r="BG97" i="8"/>
  <c r="BE97" i="8"/>
  <c r="BD97" i="8"/>
  <c r="BC97" i="8"/>
  <c r="BB97" i="8"/>
  <c r="BA97" i="8"/>
  <c r="AZ97" i="8"/>
  <c r="AY97" i="8"/>
  <c r="AX97" i="8"/>
  <c r="AW97" i="8"/>
  <c r="AV97" i="8"/>
  <c r="AR97" i="8"/>
  <c r="AQ97" i="8"/>
  <c r="AP97" i="8"/>
  <c r="AO97" i="8"/>
  <c r="AI97" i="8"/>
  <c r="BL96" i="8"/>
  <c r="BJ96" i="8"/>
  <c r="BH96" i="8"/>
  <c r="BG96" i="8"/>
  <c r="BR96" i="8" s="1"/>
  <c r="EJ96" i="8" s="1"/>
  <c r="BE96" i="8"/>
  <c r="BD96" i="8"/>
  <c r="BC96" i="8"/>
  <c r="BB96" i="8"/>
  <c r="BA96" i="8"/>
  <c r="AZ96" i="8"/>
  <c r="BI96" i="8" s="1"/>
  <c r="AY96" i="8"/>
  <c r="AX96" i="8"/>
  <c r="AW96" i="8"/>
  <c r="AV96" i="8"/>
  <c r="AR96" i="8"/>
  <c r="AQ96" i="8"/>
  <c r="AP96" i="8"/>
  <c r="AO96" i="8"/>
  <c r="AI96" i="8"/>
  <c r="BL95" i="8"/>
  <c r="BJ95" i="8"/>
  <c r="BH95" i="8"/>
  <c r="BG95" i="8"/>
  <c r="BR95" i="8" s="1"/>
  <c r="EJ95" i="8" s="1"/>
  <c r="BE95" i="8"/>
  <c r="BD95" i="8"/>
  <c r="BC95" i="8"/>
  <c r="BB95" i="8"/>
  <c r="BA95" i="8"/>
  <c r="AZ95" i="8"/>
  <c r="AY95" i="8"/>
  <c r="AX95" i="8"/>
  <c r="AW95" i="8"/>
  <c r="AV95" i="8"/>
  <c r="AR95" i="8"/>
  <c r="AQ95" i="8"/>
  <c r="AP95" i="8"/>
  <c r="AO95" i="8"/>
  <c r="AI95" i="8"/>
  <c r="BR94" i="8"/>
  <c r="BL94" i="8"/>
  <c r="BJ94" i="8"/>
  <c r="BH94" i="8"/>
  <c r="BG94" i="8"/>
  <c r="BE94" i="8"/>
  <c r="BD94" i="8"/>
  <c r="BC94" i="8"/>
  <c r="BB94" i="8"/>
  <c r="BA94" i="8"/>
  <c r="AZ94" i="8"/>
  <c r="AY94" i="8"/>
  <c r="AX94" i="8"/>
  <c r="AW94" i="8"/>
  <c r="AV94" i="8"/>
  <c r="AR94" i="8"/>
  <c r="AQ94" i="8"/>
  <c r="AP94" i="8"/>
  <c r="AO94" i="8"/>
  <c r="AI94" i="8"/>
  <c r="BL93" i="8"/>
  <c r="BJ93" i="8"/>
  <c r="BH93" i="8"/>
  <c r="BG93" i="8"/>
  <c r="BR93" i="8" s="1"/>
  <c r="EG93" i="8" s="1"/>
  <c r="BE93" i="8"/>
  <c r="BD93" i="8"/>
  <c r="BC93" i="8"/>
  <c r="BB93" i="8"/>
  <c r="BA93" i="8"/>
  <c r="AZ93" i="8"/>
  <c r="BK93" i="8" s="1"/>
  <c r="BT93" i="8" s="1"/>
  <c r="AY93" i="8"/>
  <c r="AX93" i="8"/>
  <c r="AW93" i="8"/>
  <c r="AV93" i="8"/>
  <c r="AR93" i="8"/>
  <c r="AQ93" i="8"/>
  <c r="AP93" i="8"/>
  <c r="AO93" i="8"/>
  <c r="AS93" i="8" s="1"/>
  <c r="AI93" i="8"/>
  <c r="BL92" i="8"/>
  <c r="BJ92" i="8"/>
  <c r="BH92" i="8"/>
  <c r="BG92" i="8"/>
  <c r="BR92" i="8" s="1"/>
  <c r="EJ92" i="8" s="1"/>
  <c r="BE92" i="8"/>
  <c r="BD92" i="8"/>
  <c r="BC92" i="8"/>
  <c r="BB92" i="8"/>
  <c r="BA92" i="8"/>
  <c r="AZ92" i="8"/>
  <c r="BK92" i="8" s="1"/>
  <c r="BT92" i="8" s="1"/>
  <c r="AY92" i="8"/>
  <c r="AX92" i="8"/>
  <c r="AW92" i="8"/>
  <c r="AV92" i="8"/>
  <c r="AR92" i="8"/>
  <c r="AQ92" i="8"/>
  <c r="AP92" i="8"/>
  <c r="AO92" i="8"/>
  <c r="AI92" i="8"/>
  <c r="BL91" i="8"/>
  <c r="BJ91" i="8"/>
  <c r="BH91" i="8"/>
  <c r="BG91" i="8"/>
  <c r="BR91" i="8" s="1"/>
  <c r="EJ91" i="8" s="1"/>
  <c r="BE91" i="8"/>
  <c r="BD91" i="8"/>
  <c r="BC91" i="8"/>
  <c r="BB91" i="8"/>
  <c r="BA91" i="8"/>
  <c r="AZ91" i="8"/>
  <c r="AY91" i="8"/>
  <c r="AX91" i="8"/>
  <c r="AW91" i="8"/>
  <c r="AV91" i="8"/>
  <c r="AR91" i="8"/>
  <c r="AQ91" i="8"/>
  <c r="AP91" i="8"/>
  <c r="AO91" i="8"/>
  <c r="AI91" i="8"/>
  <c r="BL90" i="8"/>
  <c r="BK90" i="8"/>
  <c r="BJ90" i="8"/>
  <c r="BH90" i="8"/>
  <c r="BG90" i="8"/>
  <c r="BR90" i="8" s="1"/>
  <c r="BE90" i="8"/>
  <c r="BD90" i="8"/>
  <c r="BC90" i="8"/>
  <c r="BB90" i="8"/>
  <c r="BA90" i="8"/>
  <c r="AZ90" i="8"/>
  <c r="AY90" i="8"/>
  <c r="AX90" i="8"/>
  <c r="AW90" i="8"/>
  <c r="AV90" i="8"/>
  <c r="AR90" i="8"/>
  <c r="AQ90" i="8"/>
  <c r="AP90" i="8"/>
  <c r="AO90" i="8"/>
  <c r="AI90" i="8"/>
  <c r="BL89" i="8"/>
  <c r="BJ89" i="8"/>
  <c r="BH89" i="8"/>
  <c r="BG89" i="8"/>
  <c r="BR89" i="8" s="1"/>
  <c r="EO89" i="8" s="1"/>
  <c r="BE89" i="8"/>
  <c r="BD89" i="8"/>
  <c r="BC89" i="8"/>
  <c r="BB89" i="8"/>
  <c r="BA89" i="8"/>
  <c r="AZ89" i="8"/>
  <c r="BK89" i="8" s="1"/>
  <c r="AY89" i="8"/>
  <c r="AX89" i="8"/>
  <c r="AW89" i="8"/>
  <c r="AV89" i="8"/>
  <c r="AR89" i="8"/>
  <c r="AQ89" i="8"/>
  <c r="AP89" i="8"/>
  <c r="AO89" i="8"/>
  <c r="AI89" i="8"/>
  <c r="BL88" i="8"/>
  <c r="BJ88" i="8"/>
  <c r="BH88" i="8"/>
  <c r="BG88" i="8"/>
  <c r="BR88" i="8" s="1"/>
  <c r="EP88" i="8" s="1"/>
  <c r="BE88" i="8"/>
  <c r="BD88" i="8"/>
  <c r="BC88" i="8"/>
  <c r="BB88" i="8"/>
  <c r="BA88" i="8"/>
  <c r="AZ88" i="8"/>
  <c r="BK88" i="8" s="1"/>
  <c r="AY88" i="8"/>
  <c r="AX88" i="8"/>
  <c r="AW88" i="8"/>
  <c r="AV88" i="8"/>
  <c r="AR88" i="8"/>
  <c r="AQ88" i="8"/>
  <c r="AP88" i="8"/>
  <c r="AO88" i="8"/>
  <c r="AI88" i="8"/>
  <c r="BL87" i="8"/>
  <c r="BJ87" i="8"/>
  <c r="BH87" i="8"/>
  <c r="BG87" i="8"/>
  <c r="BR87" i="8" s="1"/>
  <c r="EP87" i="8" s="1"/>
  <c r="BE87" i="8"/>
  <c r="BD87" i="8"/>
  <c r="BC87" i="8"/>
  <c r="BB87" i="8"/>
  <c r="BA87" i="8"/>
  <c r="AZ87" i="8"/>
  <c r="BK87" i="8" s="1"/>
  <c r="AY87" i="8"/>
  <c r="AX87" i="8"/>
  <c r="AW87" i="8"/>
  <c r="AV87" i="8"/>
  <c r="AR87" i="8"/>
  <c r="AQ87" i="8"/>
  <c r="AP87" i="8"/>
  <c r="AO87" i="8"/>
  <c r="AI87" i="8"/>
  <c r="BL86" i="8"/>
  <c r="BJ86" i="8"/>
  <c r="BH86" i="8"/>
  <c r="BG86" i="8"/>
  <c r="BR86" i="8" s="1"/>
  <c r="EP86" i="8" s="1"/>
  <c r="BE86" i="8"/>
  <c r="BD86" i="8"/>
  <c r="BC86" i="8"/>
  <c r="BB86" i="8"/>
  <c r="BA86" i="8"/>
  <c r="AZ86" i="8"/>
  <c r="AY86" i="8"/>
  <c r="AX86" i="8"/>
  <c r="AW86" i="8"/>
  <c r="AV86" i="8"/>
  <c r="AR86" i="8"/>
  <c r="AQ86" i="8"/>
  <c r="AP86" i="8"/>
  <c r="AO86" i="8"/>
  <c r="AI86" i="8"/>
  <c r="BL85" i="8"/>
  <c r="BJ85" i="8"/>
  <c r="BH85" i="8"/>
  <c r="BG85" i="8"/>
  <c r="BR85" i="8" s="1"/>
  <c r="ED85" i="8" s="1"/>
  <c r="BE85" i="8"/>
  <c r="BD85" i="8"/>
  <c r="BC85" i="8"/>
  <c r="BB85" i="8"/>
  <c r="BA85" i="8"/>
  <c r="AZ85" i="8"/>
  <c r="AY85" i="8"/>
  <c r="AX85" i="8"/>
  <c r="AW85" i="8"/>
  <c r="AV85" i="8"/>
  <c r="AR85" i="8"/>
  <c r="AQ85" i="8"/>
  <c r="AP85" i="8"/>
  <c r="AO85" i="8"/>
  <c r="AI85" i="8"/>
  <c r="BL84" i="8"/>
  <c r="BJ84" i="8"/>
  <c r="BH84" i="8"/>
  <c r="BG84" i="8"/>
  <c r="BR84" i="8" s="1"/>
  <c r="EJ84" i="8" s="1"/>
  <c r="BE84" i="8"/>
  <c r="BD84" i="8"/>
  <c r="BC84" i="8"/>
  <c r="BB84" i="8"/>
  <c r="BA84" i="8"/>
  <c r="AZ84" i="8"/>
  <c r="AY84" i="8"/>
  <c r="AX84" i="8"/>
  <c r="AW84" i="8"/>
  <c r="AV84" i="8"/>
  <c r="AR84" i="8"/>
  <c r="AQ84" i="8"/>
  <c r="AP84" i="8"/>
  <c r="AO84" i="8"/>
  <c r="AI84" i="8"/>
  <c r="BL83" i="8"/>
  <c r="BJ83" i="8"/>
  <c r="BH83" i="8"/>
  <c r="BG83" i="8"/>
  <c r="BR83" i="8" s="1"/>
  <c r="EJ83" i="8" s="1"/>
  <c r="BE83" i="8"/>
  <c r="BD83" i="8"/>
  <c r="BC83" i="8"/>
  <c r="BB83" i="8"/>
  <c r="BA83" i="8"/>
  <c r="AZ83" i="8"/>
  <c r="AY83" i="8"/>
  <c r="AX83" i="8"/>
  <c r="AW83" i="8"/>
  <c r="AV83" i="8"/>
  <c r="AR83" i="8"/>
  <c r="AQ83" i="8"/>
  <c r="AP83" i="8"/>
  <c r="AO83" i="8"/>
  <c r="AI83" i="8"/>
  <c r="BL82" i="8"/>
  <c r="BJ82" i="8"/>
  <c r="BH82" i="8"/>
  <c r="BG82" i="8"/>
  <c r="BR82" i="8" s="1"/>
  <c r="BE82" i="8"/>
  <c r="BD82" i="8"/>
  <c r="BC82" i="8"/>
  <c r="BB82" i="8"/>
  <c r="BA82" i="8"/>
  <c r="AZ82" i="8"/>
  <c r="AY82" i="8"/>
  <c r="AX82" i="8"/>
  <c r="AW82" i="8"/>
  <c r="AV82" i="8"/>
  <c r="AR82" i="8"/>
  <c r="AQ82" i="8"/>
  <c r="AP82" i="8"/>
  <c r="AO82" i="8"/>
  <c r="AI82" i="8"/>
  <c r="BL81" i="8"/>
  <c r="BJ81" i="8"/>
  <c r="BH81" i="8"/>
  <c r="BG81" i="8"/>
  <c r="BR81" i="8" s="1"/>
  <c r="BE81" i="8"/>
  <c r="BD81" i="8"/>
  <c r="BC81" i="8"/>
  <c r="BB81" i="8"/>
  <c r="BA81" i="8"/>
  <c r="AZ81" i="8"/>
  <c r="AY81" i="8"/>
  <c r="AX81" i="8"/>
  <c r="AW81" i="8"/>
  <c r="AV81" i="8"/>
  <c r="AR81" i="8"/>
  <c r="AQ81" i="8"/>
  <c r="AP81" i="8"/>
  <c r="AO81" i="8"/>
  <c r="AI81" i="8"/>
  <c r="BL80" i="8"/>
  <c r="BJ80" i="8"/>
  <c r="BH80" i="8"/>
  <c r="BG80" i="8"/>
  <c r="BR80" i="8" s="1"/>
  <c r="BE80" i="8"/>
  <c r="BD80" i="8"/>
  <c r="BC80" i="8"/>
  <c r="BB80" i="8"/>
  <c r="BA80" i="8"/>
  <c r="AZ80" i="8"/>
  <c r="AY80" i="8"/>
  <c r="AX80" i="8"/>
  <c r="AW80" i="8"/>
  <c r="AV80" i="8"/>
  <c r="AR80" i="8"/>
  <c r="AQ80" i="8"/>
  <c r="AP80" i="8"/>
  <c r="AO80" i="8"/>
  <c r="AI80" i="8"/>
  <c r="BR79" i="8"/>
  <c r="EI79" i="8" s="1"/>
  <c r="BL79" i="8"/>
  <c r="BJ79" i="8"/>
  <c r="BH79" i="8"/>
  <c r="BG79" i="8"/>
  <c r="BE79" i="8"/>
  <c r="BD79" i="8"/>
  <c r="BC79" i="8"/>
  <c r="BB79" i="8"/>
  <c r="BA79" i="8"/>
  <c r="AZ79" i="8"/>
  <c r="AY79" i="8"/>
  <c r="AX79" i="8"/>
  <c r="AW79" i="8"/>
  <c r="AV79" i="8"/>
  <c r="AR79" i="8"/>
  <c r="AQ79" i="8"/>
  <c r="AP79" i="8"/>
  <c r="AO79" i="8"/>
  <c r="AI79" i="8"/>
  <c r="BL78" i="8"/>
  <c r="BJ78" i="8"/>
  <c r="BH78" i="8"/>
  <c r="BG78" i="8"/>
  <c r="BR78" i="8" s="1"/>
  <c r="BE78" i="8"/>
  <c r="BD78" i="8"/>
  <c r="BC78" i="8"/>
  <c r="BB78" i="8"/>
  <c r="BA78" i="8"/>
  <c r="AZ78" i="8"/>
  <c r="AY78" i="8"/>
  <c r="AX78" i="8"/>
  <c r="AW78" i="8"/>
  <c r="AV78" i="8"/>
  <c r="AR78" i="8"/>
  <c r="AQ78" i="8"/>
  <c r="AP78" i="8"/>
  <c r="AO78" i="8"/>
  <c r="AI78" i="8"/>
  <c r="BL77" i="8"/>
  <c r="BJ77" i="8"/>
  <c r="BH77" i="8"/>
  <c r="BG77" i="8"/>
  <c r="BR77" i="8" s="1"/>
  <c r="BE77" i="8"/>
  <c r="BD77" i="8"/>
  <c r="BC77" i="8"/>
  <c r="BB77" i="8"/>
  <c r="BA77" i="8"/>
  <c r="AZ77" i="8"/>
  <c r="AY77" i="8"/>
  <c r="AX77" i="8"/>
  <c r="AW77" i="8"/>
  <c r="AV77" i="8"/>
  <c r="AR77" i="8"/>
  <c r="AQ77" i="8"/>
  <c r="AP77" i="8"/>
  <c r="AO77" i="8"/>
  <c r="AI77" i="8"/>
  <c r="BL76" i="8"/>
  <c r="BJ76" i="8"/>
  <c r="BH76" i="8"/>
  <c r="BG76" i="8"/>
  <c r="BR76" i="8" s="1"/>
  <c r="EG76" i="8" s="1"/>
  <c r="BE76" i="8"/>
  <c r="BD76" i="8"/>
  <c r="BC76" i="8"/>
  <c r="BB76" i="8"/>
  <c r="BA76" i="8"/>
  <c r="AZ76" i="8"/>
  <c r="AY76" i="8"/>
  <c r="AX76" i="8"/>
  <c r="AW76" i="8"/>
  <c r="AV76" i="8"/>
  <c r="AR76" i="8"/>
  <c r="AQ76" i="8"/>
  <c r="AP76" i="8"/>
  <c r="AO76" i="8"/>
  <c r="AI76" i="8"/>
  <c r="BR75" i="8"/>
  <c r="BL75" i="8"/>
  <c r="BJ75" i="8"/>
  <c r="BH75" i="8"/>
  <c r="BG75" i="8"/>
  <c r="BE75" i="8"/>
  <c r="BD75" i="8"/>
  <c r="BC75" i="8"/>
  <c r="BB75" i="8"/>
  <c r="BA75" i="8"/>
  <c r="AZ75" i="8"/>
  <c r="AY75" i="8"/>
  <c r="AX75" i="8"/>
  <c r="AW75" i="8"/>
  <c r="AV75" i="8"/>
  <c r="AR75" i="8"/>
  <c r="AQ75" i="8"/>
  <c r="AP75" i="8"/>
  <c r="AO75" i="8"/>
  <c r="AI75" i="8"/>
  <c r="BR74" i="8"/>
  <c r="EL74" i="8" s="1"/>
  <c r="BL74" i="8"/>
  <c r="BJ74" i="8"/>
  <c r="BH74" i="8"/>
  <c r="BG74" i="8"/>
  <c r="BE74" i="8"/>
  <c r="BD74" i="8"/>
  <c r="BC74" i="8"/>
  <c r="BB74" i="8"/>
  <c r="BA74" i="8"/>
  <c r="AZ74" i="8"/>
  <c r="BK74" i="8" s="1"/>
  <c r="BT74" i="8" s="1"/>
  <c r="FV74" i="8" s="1"/>
  <c r="AY74" i="8"/>
  <c r="AX74" i="8"/>
  <c r="AW74" i="8"/>
  <c r="AV74" i="8"/>
  <c r="AR74" i="8"/>
  <c r="AQ74" i="8"/>
  <c r="AP74" i="8"/>
  <c r="AO74" i="8"/>
  <c r="AI74" i="8"/>
  <c r="BL73" i="8"/>
  <c r="BJ73" i="8"/>
  <c r="BH73" i="8"/>
  <c r="BG73" i="8"/>
  <c r="BR73" i="8" s="1"/>
  <c r="EE73" i="8" s="1"/>
  <c r="BE73" i="8"/>
  <c r="BD73" i="8"/>
  <c r="BC73" i="8"/>
  <c r="BB73" i="8"/>
  <c r="BA73" i="8"/>
  <c r="AZ73" i="8"/>
  <c r="AY73" i="8"/>
  <c r="AX73" i="8"/>
  <c r="AW73" i="8"/>
  <c r="AV73" i="8"/>
  <c r="AR73" i="8"/>
  <c r="AQ73" i="8"/>
  <c r="AP73" i="8"/>
  <c r="AO73" i="8"/>
  <c r="AI73" i="8"/>
  <c r="FZ72" i="8"/>
  <c r="FY72" i="8"/>
  <c r="FX72" i="8"/>
  <c r="FW72" i="8"/>
  <c r="FV72" i="8"/>
  <c r="FU72" i="8"/>
  <c r="FT72" i="8"/>
  <c r="FS72" i="8"/>
  <c r="FR72" i="8"/>
  <c r="FQ72" i="8"/>
  <c r="FP72" i="8"/>
  <c r="FO72" i="8"/>
  <c r="FN72" i="8"/>
  <c r="FM72" i="8"/>
  <c r="FL72" i="8"/>
  <c r="FK72" i="8"/>
  <c r="FH72" i="8"/>
  <c r="FG72" i="8"/>
  <c r="FF72" i="8"/>
  <c r="FE72" i="8"/>
  <c r="FD72" i="8"/>
  <c r="FC72" i="8"/>
  <c r="FB72" i="8"/>
  <c r="FA72" i="8"/>
  <c r="EZ72" i="8"/>
  <c r="EY72" i="8"/>
  <c r="EX72" i="8"/>
  <c r="EW72" i="8"/>
  <c r="EV72" i="8"/>
  <c r="EU72" i="8"/>
  <c r="ET72" i="8"/>
  <c r="ES72" i="8"/>
  <c r="EP72" i="8"/>
  <c r="EO72" i="8"/>
  <c r="EN72" i="8"/>
  <c r="EM72" i="8"/>
  <c r="EL72" i="8"/>
  <c r="EK72" i="8"/>
  <c r="EJ72" i="8"/>
  <c r="EI72" i="8"/>
  <c r="EH72" i="8"/>
  <c r="EG72" i="8"/>
  <c r="EF72" i="8"/>
  <c r="EE72" i="8"/>
  <c r="ED72" i="8"/>
  <c r="EC72" i="8"/>
  <c r="EB72" i="8"/>
  <c r="EA72" i="8"/>
  <c r="DF72" i="8"/>
  <c r="DE72" i="8"/>
  <c r="DD72" i="8"/>
  <c r="DC72" i="8"/>
  <c r="DB72" i="8"/>
  <c r="DA72" i="8"/>
  <c r="CZ72" i="8"/>
  <c r="CY72" i="8"/>
  <c r="CX72" i="8"/>
  <c r="CW72" i="8"/>
  <c r="CV72" i="8"/>
  <c r="CU72" i="8"/>
  <c r="CT72" i="8"/>
  <c r="CS72" i="8"/>
  <c r="CR72" i="8"/>
  <c r="CQ72" i="8"/>
  <c r="BL72" i="8"/>
  <c r="BJ72" i="8"/>
  <c r="BG72" i="8"/>
  <c r="BE72" i="8"/>
  <c r="BD72" i="8"/>
  <c r="BC72" i="8"/>
  <c r="BB72" i="8"/>
  <c r="BA72" i="8"/>
  <c r="AZ72" i="8"/>
  <c r="AY72" i="8"/>
  <c r="AX72" i="8"/>
  <c r="AW72" i="8"/>
  <c r="AV72" i="8"/>
  <c r="BH72" i="8" s="1"/>
  <c r="AR72" i="8"/>
  <c r="AQ72" i="8"/>
  <c r="AP72" i="8"/>
  <c r="AS72" i="8" s="1"/>
  <c r="AO72" i="8"/>
  <c r="AI72" i="8"/>
  <c r="FZ71" i="8"/>
  <c r="FY71" i="8"/>
  <c r="FX71" i="8"/>
  <c r="FW71" i="8"/>
  <c r="FV71" i="8"/>
  <c r="FU71" i="8"/>
  <c r="FT71" i="8"/>
  <c r="FS71" i="8"/>
  <c r="FR71" i="8"/>
  <c r="FQ71" i="8"/>
  <c r="FP71" i="8"/>
  <c r="FO71" i="8"/>
  <c r="FN71" i="8"/>
  <c r="FM71" i="8"/>
  <c r="FL71" i="8"/>
  <c r="FK71" i="8"/>
  <c r="FH71" i="8"/>
  <c r="FG71" i="8"/>
  <c r="FF71" i="8"/>
  <c r="FE71" i="8"/>
  <c r="FD71" i="8"/>
  <c r="FC71" i="8"/>
  <c r="FB71" i="8"/>
  <c r="FA71" i="8"/>
  <c r="EZ71" i="8"/>
  <c r="EY71" i="8"/>
  <c r="EX71" i="8"/>
  <c r="EW71" i="8"/>
  <c r="EV71" i="8"/>
  <c r="EU71" i="8"/>
  <c r="ET71" i="8"/>
  <c r="ES71" i="8"/>
  <c r="EP71" i="8"/>
  <c r="EO71" i="8"/>
  <c r="EN71" i="8"/>
  <c r="EM71" i="8"/>
  <c r="EL71" i="8"/>
  <c r="EK71" i="8"/>
  <c r="EJ71" i="8"/>
  <c r="EI71" i="8"/>
  <c r="EH71" i="8"/>
  <c r="EG71" i="8"/>
  <c r="EF71" i="8"/>
  <c r="EE71" i="8"/>
  <c r="ED71" i="8"/>
  <c r="EC71" i="8"/>
  <c r="EB71" i="8"/>
  <c r="EA71" i="8"/>
  <c r="DF71" i="8"/>
  <c r="DE71" i="8"/>
  <c r="DD71" i="8"/>
  <c r="DC71" i="8"/>
  <c r="DB71" i="8"/>
  <c r="DA71" i="8"/>
  <c r="CZ71" i="8"/>
  <c r="CY71" i="8"/>
  <c r="CX71" i="8"/>
  <c r="CW71" i="8"/>
  <c r="CV71" i="8"/>
  <c r="CU71" i="8"/>
  <c r="CT71" i="8"/>
  <c r="CS71" i="8"/>
  <c r="CR71" i="8"/>
  <c r="CQ71" i="8"/>
  <c r="BL71" i="8"/>
  <c r="BJ71" i="8"/>
  <c r="BG71" i="8"/>
  <c r="BE71" i="8"/>
  <c r="BD71" i="8"/>
  <c r="BC71" i="8"/>
  <c r="BB71" i="8"/>
  <c r="BA71" i="8"/>
  <c r="AZ71" i="8"/>
  <c r="BK71" i="8" s="1"/>
  <c r="AY71" i="8"/>
  <c r="AX71" i="8"/>
  <c r="AW71" i="8"/>
  <c r="AV71" i="8"/>
  <c r="BH71" i="8" s="1"/>
  <c r="AR71" i="8"/>
  <c r="AQ71" i="8"/>
  <c r="AP71" i="8"/>
  <c r="AO71" i="8"/>
  <c r="AI71" i="8"/>
  <c r="BL70" i="8"/>
  <c r="BJ70" i="8"/>
  <c r="BG70" i="8"/>
  <c r="BR70" i="8" s="1"/>
  <c r="BE70" i="8"/>
  <c r="BD70" i="8"/>
  <c r="BC70" i="8"/>
  <c r="BB70" i="8"/>
  <c r="BA70" i="8"/>
  <c r="AZ70" i="8"/>
  <c r="BK70" i="8" s="1"/>
  <c r="AY70" i="8"/>
  <c r="AX70" i="8"/>
  <c r="AW70" i="8"/>
  <c r="AV70" i="8"/>
  <c r="BH70" i="8" s="1"/>
  <c r="AR70" i="8"/>
  <c r="AQ70" i="8"/>
  <c r="AP70" i="8"/>
  <c r="AO70" i="8"/>
  <c r="AI70" i="8"/>
  <c r="BL69" i="8"/>
  <c r="BJ69" i="8"/>
  <c r="BG69" i="8"/>
  <c r="BR69" i="8" s="1"/>
  <c r="EG69" i="8" s="1"/>
  <c r="BE69" i="8"/>
  <c r="BD69" i="8"/>
  <c r="BC69" i="8"/>
  <c r="BB69" i="8"/>
  <c r="BA69" i="8"/>
  <c r="AZ69" i="8"/>
  <c r="AY69" i="8"/>
  <c r="AX69" i="8"/>
  <c r="AW69" i="8"/>
  <c r="AV69" i="8"/>
  <c r="BH69" i="8" s="1"/>
  <c r="AR69" i="8"/>
  <c r="AQ69" i="8"/>
  <c r="AP69" i="8"/>
  <c r="AO69" i="8"/>
  <c r="AI69" i="8"/>
  <c r="BL68" i="8"/>
  <c r="BJ68" i="8"/>
  <c r="BG68" i="8"/>
  <c r="BR68" i="8" s="1"/>
  <c r="EN68" i="8" s="1"/>
  <c r="BE68" i="8"/>
  <c r="BD68" i="8"/>
  <c r="BC68" i="8"/>
  <c r="BB68" i="8"/>
  <c r="BA68" i="8"/>
  <c r="AZ68" i="8"/>
  <c r="BK68" i="8" s="1"/>
  <c r="AY68" i="8"/>
  <c r="AX68" i="8"/>
  <c r="AW68" i="8"/>
  <c r="AV68" i="8"/>
  <c r="BH68" i="8" s="1"/>
  <c r="AR68" i="8"/>
  <c r="AQ68" i="8"/>
  <c r="AP68" i="8"/>
  <c r="AS68" i="8" s="1"/>
  <c r="AO68" i="8"/>
  <c r="AI68" i="8"/>
  <c r="BL67" i="8"/>
  <c r="BJ67" i="8"/>
  <c r="BG67" i="8"/>
  <c r="BR67" i="8" s="1"/>
  <c r="EN67" i="8" s="1"/>
  <c r="BE67" i="8"/>
  <c r="BD67" i="8"/>
  <c r="BC67" i="8"/>
  <c r="BB67" i="8"/>
  <c r="BA67" i="8"/>
  <c r="AZ67" i="8"/>
  <c r="AY67" i="8"/>
  <c r="AX67" i="8"/>
  <c r="AW67" i="8"/>
  <c r="AV67" i="8"/>
  <c r="BH67" i="8" s="1"/>
  <c r="AR67" i="8"/>
  <c r="AQ67" i="8"/>
  <c r="AP67" i="8"/>
  <c r="AO67" i="8"/>
  <c r="AI67" i="8"/>
  <c r="BL66" i="8"/>
  <c r="BJ66" i="8"/>
  <c r="BG66" i="8"/>
  <c r="BR66" i="8" s="1"/>
  <c r="EO66" i="8" s="1"/>
  <c r="BE66" i="8"/>
  <c r="BD66" i="8"/>
  <c r="BC66" i="8"/>
  <c r="BB66" i="8"/>
  <c r="BA66" i="8"/>
  <c r="AZ66" i="8"/>
  <c r="BK66" i="8" s="1"/>
  <c r="BT66" i="8" s="1"/>
  <c r="AY66" i="8"/>
  <c r="AX66" i="8"/>
  <c r="AW66" i="8"/>
  <c r="AV66" i="8"/>
  <c r="BH66" i="8" s="1"/>
  <c r="AR66" i="8"/>
  <c r="AQ66" i="8"/>
  <c r="AP66" i="8"/>
  <c r="AO66" i="8"/>
  <c r="AI66" i="8"/>
  <c r="EK65" i="8"/>
  <c r="EC65" i="8"/>
  <c r="BL65" i="8"/>
  <c r="BJ65" i="8"/>
  <c r="BG65" i="8"/>
  <c r="BR65" i="8" s="1"/>
  <c r="EI65" i="8" s="1"/>
  <c r="BE65" i="8"/>
  <c r="BD65" i="8"/>
  <c r="BC65" i="8"/>
  <c r="BB65" i="8"/>
  <c r="BA65" i="8"/>
  <c r="AZ65" i="8"/>
  <c r="AY65" i="8"/>
  <c r="AX65" i="8"/>
  <c r="AW65" i="8"/>
  <c r="AV65" i="8"/>
  <c r="BH65" i="8" s="1"/>
  <c r="AR65" i="8"/>
  <c r="AQ65" i="8"/>
  <c r="AP65" i="8"/>
  <c r="AO65" i="8"/>
  <c r="AI65" i="8"/>
  <c r="BL64" i="8"/>
  <c r="BJ64" i="8"/>
  <c r="BG64" i="8"/>
  <c r="BR64" i="8" s="1"/>
  <c r="EO64" i="8" s="1"/>
  <c r="BE64" i="8"/>
  <c r="BD64" i="8"/>
  <c r="BC64" i="8"/>
  <c r="BI64" i="8" s="1"/>
  <c r="BS64" i="8" s="1"/>
  <c r="BB64" i="8"/>
  <c r="BA64" i="8"/>
  <c r="AZ64" i="8"/>
  <c r="AY64" i="8"/>
  <c r="AX64" i="8"/>
  <c r="AW64" i="8"/>
  <c r="AV64" i="8"/>
  <c r="BH64" i="8" s="1"/>
  <c r="AR64" i="8"/>
  <c r="AQ64" i="8"/>
  <c r="AP64" i="8"/>
  <c r="AO64" i="8"/>
  <c r="AI64" i="8"/>
  <c r="BL63" i="8"/>
  <c r="BJ63" i="8"/>
  <c r="BG63" i="8"/>
  <c r="BR63" i="8" s="1"/>
  <c r="EO63" i="8" s="1"/>
  <c r="BE63" i="8"/>
  <c r="BD63" i="8"/>
  <c r="BC63" i="8"/>
  <c r="BB63" i="8"/>
  <c r="BA63" i="8"/>
  <c r="AZ63" i="8"/>
  <c r="AY63" i="8"/>
  <c r="AX63" i="8"/>
  <c r="AW63" i="8"/>
  <c r="AV63" i="8"/>
  <c r="BH63" i="8" s="1"/>
  <c r="AR63" i="8"/>
  <c r="AQ63" i="8"/>
  <c r="AP63" i="8"/>
  <c r="AO63" i="8"/>
  <c r="AI63" i="8"/>
  <c r="BR62" i="8"/>
  <c r="EI62" i="8" s="1"/>
  <c r="BL62" i="8"/>
  <c r="BJ62" i="8"/>
  <c r="BH62" i="8"/>
  <c r="BG62" i="8"/>
  <c r="BE62" i="8"/>
  <c r="BD62" i="8"/>
  <c r="BC62" i="8"/>
  <c r="BB62" i="8"/>
  <c r="BA62" i="8"/>
  <c r="AZ62" i="8"/>
  <c r="BK62" i="8" s="1"/>
  <c r="AY62" i="8"/>
  <c r="AX62" i="8"/>
  <c r="AW62" i="8"/>
  <c r="AV62" i="8"/>
  <c r="AR62" i="8"/>
  <c r="AQ62" i="8"/>
  <c r="AP62" i="8"/>
  <c r="AO62" i="8"/>
  <c r="AI62" i="8"/>
  <c r="BR61" i="8"/>
  <c r="EI61" i="8" s="1"/>
  <c r="BL61" i="8"/>
  <c r="BJ61" i="8"/>
  <c r="BH61" i="8"/>
  <c r="BG61" i="8"/>
  <c r="BE61" i="8"/>
  <c r="BD61" i="8"/>
  <c r="BC61" i="8"/>
  <c r="BB61" i="8"/>
  <c r="BA61" i="8"/>
  <c r="AZ61" i="8"/>
  <c r="AY61" i="8"/>
  <c r="AX61" i="8"/>
  <c r="AW61" i="8"/>
  <c r="AV61" i="8"/>
  <c r="AR61" i="8"/>
  <c r="AQ61" i="8"/>
  <c r="AP61" i="8"/>
  <c r="AO61" i="8"/>
  <c r="AI61" i="8"/>
  <c r="BL60" i="8"/>
  <c r="BK60" i="8"/>
  <c r="BJ60" i="8"/>
  <c r="BH60" i="8"/>
  <c r="BG60" i="8"/>
  <c r="BR60" i="8" s="1"/>
  <c r="EI60" i="8" s="1"/>
  <c r="BE60" i="8"/>
  <c r="BD60" i="8"/>
  <c r="BC60" i="8"/>
  <c r="BB60" i="8"/>
  <c r="BA60" i="8"/>
  <c r="AZ60" i="8"/>
  <c r="AY60" i="8"/>
  <c r="AX60" i="8"/>
  <c r="AW60" i="8"/>
  <c r="AV60" i="8"/>
  <c r="AR60" i="8"/>
  <c r="AQ60" i="8"/>
  <c r="AP60" i="8"/>
  <c r="AS60" i="8" s="1"/>
  <c r="AT60" i="8" s="1"/>
  <c r="AO60" i="8"/>
  <c r="AI60" i="8"/>
  <c r="BL59" i="8"/>
  <c r="BJ59" i="8"/>
  <c r="BH59" i="8"/>
  <c r="BG59" i="8"/>
  <c r="BR59" i="8" s="1"/>
  <c r="BE59" i="8"/>
  <c r="BD59" i="8"/>
  <c r="BC59" i="8"/>
  <c r="BB59" i="8"/>
  <c r="BA59" i="8"/>
  <c r="AZ59" i="8"/>
  <c r="AY59" i="8"/>
  <c r="AX59" i="8"/>
  <c r="AW59" i="8"/>
  <c r="AV59" i="8"/>
  <c r="AR59" i="8"/>
  <c r="AQ59" i="8"/>
  <c r="AP59" i="8"/>
  <c r="AO59" i="8"/>
  <c r="AI59" i="8"/>
  <c r="BL58" i="8"/>
  <c r="BJ58" i="8"/>
  <c r="BH58" i="8"/>
  <c r="BG58" i="8"/>
  <c r="BR58" i="8" s="1"/>
  <c r="BE58" i="8"/>
  <c r="BD58" i="8"/>
  <c r="BC58" i="8"/>
  <c r="BB58" i="8"/>
  <c r="BA58" i="8"/>
  <c r="AZ58" i="8"/>
  <c r="BK58" i="8" s="1"/>
  <c r="AY58" i="8"/>
  <c r="AX58" i="8"/>
  <c r="AW58" i="8"/>
  <c r="AV58" i="8"/>
  <c r="AR58" i="8"/>
  <c r="AQ58" i="8"/>
  <c r="AP58" i="8"/>
  <c r="AO58" i="8"/>
  <c r="AI58" i="8"/>
  <c r="BL57" i="8"/>
  <c r="BJ57" i="8"/>
  <c r="BH57" i="8"/>
  <c r="BG57" i="8"/>
  <c r="BR57" i="8" s="1"/>
  <c r="EP57" i="8" s="1"/>
  <c r="BE57" i="8"/>
  <c r="BD57" i="8"/>
  <c r="BC57" i="8"/>
  <c r="BB57" i="8"/>
  <c r="BA57" i="8"/>
  <c r="AZ57" i="8"/>
  <c r="BK57" i="8" s="1"/>
  <c r="AY57" i="8"/>
  <c r="AX57" i="8"/>
  <c r="AW57" i="8"/>
  <c r="AV57" i="8"/>
  <c r="AR57" i="8"/>
  <c r="AQ57" i="8"/>
  <c r="AP57" i="8"/>
  <c r="AO57" i="8"/>
  <c r="AI57" i="8"/>
  <c r="BL56" i="8"/>
  <c r="BJ56" i="8"/>
  <c r="BH56" i="8"/>
  <c r="BG56" i="8"/>
  <c r="BR56" i="8" s="1"/>
  <c r="EP56" i="8" s="1"/>
  <c r="BE56" i="8"/>
  <c r="BD56" i="8"/>
  <c r="BC56" i="8"/>
  <c r="BB56" i="8"/>
  <c r="BA56" i="8"/>
  <c r="AZ56" i="8"/>
  <c r="AY56" i="8"/>
  <c r="AX56" i="8"/>
  <c r="AW56" i="8"/>
  <c r="AV56" i="8"/>
  <c r="AR56" i="8"/>
  <c r="AQ56" i="8"/>
  <c r="AP56" i="8"/>
  <c r="AO56" i="8"/>
  <c r="AI56" i="8"/>
  <c r="BL55" i="8"/>
  <c r="BJ55" i="8"/>
  <c r="BH55" i="8"/>
  <c r="BG55" i="8"/>
  <c r="BR55" i="8" s="1"/>
  <c r="BE55" i="8"/>
  <c r="BD55" i="8"/>
  <c r="BC55" i="8"/>
  <c r="BB55" i="8"/>
  <c r="BA55" i="8"/>
  <c r="AZ55" i="8"/>
  <c r="BK55" i="8" s="1"/>
  <c r="AY55" i="8"/>
  <c r="AX55" i="8"/>
  <c r="AW55" i="8"/>
  <c r="AV55" i="8"/>
  <c r="AR55" i="8"/>
  <c r="AQ55" i="8"/>
  <c r="AP55" i="8"/>
  <c r="AO55" i="8"/>
  <c r="AI55" i="8"/>
  <c r="BL54" i="8"/>
  <c r="BJ54" i="8"/>
  <c r="BH54" i="8"/>
  <c r="BG54" i="8"/>
  <c r="BR54" i="8" s="1"/>
  <c r="BE54" i="8"/>
  <c r="BD54" i="8"/>
  <c r="BC54" i="8"/>
  <c r="BB54" i="8"/>
  <c r="BA54" i="8"/>
  <c r="AZ54" i="8"/>
  <c r="AY54" i="8"/>
  <c r="AX54" i="8"/>
  <c r="AW54" i="8"/>
  <c r="AV54" i="8"/>
  <c r="AR54" i="8"/>
  <c r="AQ54" i="8"/>
  <c r="AP54" i="8"/>
  <c r="AO54" i="8"/>
  <c r="AI54" i="8"/>
  <c r="BL53" i="8"/>
  <c r="BJ53" i="8"/>
  <c r="BH53" i="8"/>
  <c r="BG53" i="8"/>
  <c r="BR53" i="8" s="1"/>
  <c r="BE53" i="8"/>
  <c r="BD53" i="8"/>
  <c r="BC53" i="8"/>
  <c r="BB53" i="8"/>
  <c r="BA53" i="8"/>
  <c r="AZ53" i="8"/>
  <c r="AY53" i="8"/>
  <c r="AX53" i="8"/>
  <c r="AW53" i="8"/>
  <c r="AV53" i="8"/>
  <c r="AR53" i="8"/>
  <c r="AQ53" i="8"/>
  <c r="AP53" i="8"/>
  <c r="AO53" i="8"/>
  <c r="AI53" i="8"/>
  <c r="BL52" i="8"/>
  <c r="BJ52" i="8"/>
  <c r="BH52" i="8"/>
  <c r="BG52" i="8"/>
  <c r="BR52" i="8" s="1"/>
  <c r="BE52" i="8"/>
  <c r="BD52" i="8"/>
  <c r="BC52" i="8"/>
  <c r="BB52" i="8"/>
  <c r="BA52" i="8"/>
  <c r="AZ52" i="8"/>
  <c r="AY52" i="8"/>
  <c r="AX52" i="8"/>
  <c r="AW52" i="8"/>
  <c r="AV52" i="8"/>
  <c r="AR52" i="8"/>
  <c r="AQ52" i="8"/>
  <c r="AP52" i="8"/>
  <c r="AO52" i="8"/>
  <c r="AI52" i="8"/>
  <c r="BL51" i="8"/>
  <c r="BJ51" i="8"/>
  <c r="BH51" i="8"/>
  <c r="BG51" i="8"/>
  <c r="BR51" i="8" s="1"/>
  <c r="BE51" i="8"/>
  <c r="BD51" i="8"/>
  <c r="BC51" i="8"/>
  <c r="BB51" i="8"/>
  <c r="BA51" i="8"/>
  <c r="AZ51" i="8"/>
  <c r="BK51" i="8" s="1"/>
  <c r="AY51" i="8"/>
  <c r="AX51" i="8"/>
  <c r="AW51" i="8"/>
  <c r="AV51" i="8"/>
  <c r="AR51" i="8"/>
  <c r="AQ51" i="8"/>
  <c r="AP51" i="8"/>
  <c r="AO51" i="8"/>
  <c r="AI51" i="8"/>
  <c r="BL50" i="8"/>
  <c r="BJ50" i="8"/>
  <c r="BH50" i="8"/>
  <c r="BG50" i="8"/>
  <c r="BR50" i="8" s="1"/>
  <c r="BE50" i="8"/>
  <c r="BD50" i="8"/>
  <c r="BC50" i="8"/>
  <c r="BB50" i="8"/>
  <c r="BA50" i="8"/>
  <c r="AZ50" i="8"/>
  <c r="BK50" i="8" s="1"/>
  <c r="AY50" i="8"/>
  <c r="AX50" i="8"/>
  <c r="AW50" i="8"/>
  <c r="AV50" i="8"/>
  <c r="AR50" i="8"/>
  <c r="AQ50" i="8"/>
  <c r="AP50" i="8"/>
  <c r="AO50" i="8"/>
  <c r="AI50" i="8"/>
  <c r="BL49" i="8"/>
  <c r="BJ49" i="8"/>
  <c r="BH49" i="8"/>
  <c r="BG49" i="8"/>
  <c r="BR49" i="8" s="1"/>
  <c r="BE49" i="8"/>
  <c r="BD49" i="8"/>
  <c r="BC49" i="8"/>
  <c r="BB49" i="8"/>
  <c r="BA49" i="8"/>
  <c r="AZ49" i="8"/>
  <c r="AY49" i="8"/>
  <c r="AX49" i="8"/>
  <c r="AW49" i="8"/>
  <c r="AV49" i="8"/>
  <c r="AR49" i="8"/>
  <c r="AQ49" i="8"/>
  <c r="AP49" i="8"/>
  <c r="AO49" i="8"/>
  <c r="AI49" i="8"/>
  <c r="BL48" i="8"/>
  <c r="BJ48" i="8"/>
  <c r="BH48" i="8"/>
  <c r="BG48" i="8"/>
  <c r="BR48" i="8" s="1"/>
  <c r="EK48" i="8" s="1"/>
  <c r="BE48" i="8"/>
  <c r="BD48" i="8"/>
  <c r="BC48" i="8"/>
  <c r="BB48" i="8"/>
  <c r="BA48" i="8"/>
  <c r="AZ48" i="8"/>
  <c r="BK48" i="8" s="1"/>
  <c r="BT48" i="8" s="1"/>
  <c r="FU48" i="8" s="1"/>
  <c r="AY48" i="8"/>
  <c r="AX48" i="8"/>
  <c r="AW48" i="8"/>
  <c r="AV48" i="8"/>
  <c r="AR48" i="8"/>
  <c r="AQ48" i="8"/>
  <c r="AP48" i="8"/>
  <c r="AO48" i="8"/>
  <c r="AI48" i="8"/>
  <c r="BL47" i="8"/>
  <c r="BJ47" i="8"/>
  <c r="BH47" i="8"/>
  <c r="BG47" i="8"/>
  <c r="BR47" i="8" s="1"/>
  <c r="BE47" i="8"/>
  <c r="BD47" i="8"/>
  <c r="BC47" i="8"/>
  <c r="BB47" i="8"/>
  <c r="BA47" i="8"/>
  <c r="AZ47" i="8"/>
  <c r="BK47" i="8" s="1"/>
  <c r="AY47" i="8"/>
  <c r="AX47" i="8"/>
  <c r="AW47" i="8"/>
  <c r="AV47" i="8"/>
  <c r="AR47" i="8"/>
  <c r="AQ47" i="8"/>
  <c r="AP47" i="8"/>
  <c r="AO47" i="8"/>
  <c r="AI47" i="8"/>
  <c r="BL46" i="8"/>
  <c r="BJ46" i="8"/>
  <c r="BH46" i="8"/>
  <c r="BG46" i="8"/>
  <c r="BR46" i="8" s="1"/>
  <c r="EM46" i="8" s="1"/>
  <c r="BE46" i="8"/>
  <c r="BD46" i="8"/>
  <c r="BC46" i="8"/>
  <c r="BB46" i="8"/>
  <c r="BA46" i="8"/>
  <c r="AZ46" i="8"/>
  <c r="AY46" i="8"/>
  <c r="AX46" i="8"/>
  <c r="AW46" i="8"/>
  <c r="AV46" i="8"/>
  <c r="AR46" i="8"/>
  <c r="AQ46" i="8"/>
  <c r="AP46" i="8"/>
  <c r="AO46" i="8"/>
  <c r="AI46" i="8"/>
  <c r="BL45" i="8"/>
  <c r="BJ45" i="8"/>
  <c r="BH45" i="8"/>
  <c r="BG45" i="8"/>
  <c r="BR45" i="8" s="1"/>
  <c r="BE45" i="8"/>
  <c r="BD45" i="8"/>
  <c r="BC45" i="8"/>
  <c r="BB45" i="8"/>
  <c r="BA45" i="8"/>
  <c r="AZ45" i="8"/>
  <c r="AY45" i="8"/>
  <c r="AX45" i="8"/>
  <c r="AW45" i="8"/>
  <c r="AV45" i="8"/>
  <c r="AR45" i="8"/>
  <c r="AQ45" i="8"/>
  <c r="AP45" i="8"/>
  <c r="AO45" i="8"/>
  <c r="AI45" i="8"/>
  <c r="BL44" i="8"/>
  <c r="BJ44" i="8"/>
  <c r="BH44" i="8"/>
  <c r="BG44" i="8"/>
  <c r="BR44" i="8" s="1"/>
  <c r="EO44" i="8" s="1"/>
  <c r="BE44" i="8"/>
  <c r="BD44" i="8"/>
  <c r="BC44" i="8"/>
  <c r="BB44" i="8"/>
  <c r="BA44" i="8"/>
  <c r="AZ44" i="8"/>
  <c r="AY44" i="8"/>
  <c r="AX44" i="8"/>
  <c r="AW44" i="8"/>
  <c r="AV44" i="8"/>
  <c r="AR44" i="8"/>
  <c r="AQ44" i="8"/>
  <c r="AP44" i="8"/>
  <c r="AS44" i="8" s="1"/>
  <c r="AO44" i="8"/>
  <c r="AI44" i="8"/>
  <c r="BL43" i="8"/>
  <c r="BJ43" i="8"/>
  <c r="BH43" i="8"/>
  <c r="BG43" i="8"/>
  <c r="BR43" i="8" s="1"/>
  <c r="BE43" i="8"/>
  <c r="BD43" i="8"/>
  <c r="BC43" i="8"/>
  <c r="BB43" i="8"/>
  <c r="BA43" i="8"/>
  <c r="AZ43" i="8"/>
  <c r="AY43" i="8"/>
  <c r="AX43" i="8"/>
  <c r="AW43" i="8"/>
  <c r="AV43" i="8"/>
  <c r="AR43" i="8"/>
  <c r="AQ43" i="8"/>
  <c r="AP43" i="8"/>
  <c r="AO43" i="8"/>
  <c r="AI43" i="8"/>
  <c r="BL42" i="8"/>
  <c r="BJ42" i="8"/>
  <c r="BH42" i="8"/>
  <c r="BG42" i="8"/>
  <c r="BR42" i="8" s="1"/>
  <c r="EK42" i="8" s="1"/>
  <c r="BE42" i="8"/>
  <c r="BD42" i="8"/>
  <c r="BC42" i="8"/>
  <c r="BB42" i="8"/>
  <c r="BA42" i="8"/>
  <c r="AZ42" i="8"/>
  <c r="AY42" i="8"/>
  <c r="AX42" i="8"/>
  <c r="AW42" i="8"/>
  <c r="AV42" i="8"/>
  <c r="AR42" i="8"/>
  <c r="AQ42" i="8"/>
  <c r="AP42" i="8"/>
  <c r="AO42" i="8"/>
  <c r="AI42" i="8"/>
  <c r="BL41" i="8"/>
  <c r="BJ41" i="8"/>
  <c r="BH41" i="8"/>
  <c r="BG41" i="8"/>
  <c r="BR41" i="8" s="1"/>
  <c r="EK41" i="8" s="1"/>
  <c r="BE41" i="8"/>
  <c r="BD41" i="8"/>
  <c r="BC41" i="8"/>
  <c r="BB41" i="8"/>
  <c r="BA41" i="8"/>
  <c r="AZ41" i="8"/>
  <c r="AY41" i="8"/>
  <c r="AX41" i="8"/>
  <c r="AW41" i="8"/>
  <c r="AV41" i="8"/>
  <c r="AR41" i="8"/>
  <c r="AQ41" i="8"/>
  <c r="AP41" i="8"/>
  <c r="AO41" i="8"/>
  <c r="AI41" i="8"/>
  <c r="BL40" i="8"/>
  <c r="BJ40" i="8"/>
  <c r="BH40" i="8"/>
  <c r="BG40" i="8"/>
  <c r="BR40" i="8" s="1"/>
  <c r="EM40" i="8" s="1"/>
  <c r="BE40" i="8"/>
  <c r="BD40" i="8"/>
  <c r="BC40" i="8"/>
  <c r="BB40" i="8"/>
  <c r="BA40" i="8"/>
  <c r="AZ40" i="8"/>
  <c r="AY40" i="8"/>
  <c r="AX40" i="8"/>
  <c r="AW40" i="8"/>
  <c r="AV40" i="8"/>
  <c r="AR40" i="8"/>
  <c r="AQ40" i="8"/>
  <c r="AP40" i="8"/>
  <c r="AO40" i="8"/>
  <c r="AI40" i="8"/>
  <c r="BL39" i="8"/>
  <c r="BJ39" i="8"/>
  <c r="BH39" i="8"/>
  <c r="BG39" i="8"/>
  <c r="BR39" i="8" s="1"/>
  <c r="EK39" i="8" s="1"/>
  <c r="BE39" i="8"/>
  <c r="BD39" i="8"/>
  <c r="BC39" i="8"/>
  <c r="BB39" i="8"/>
  <c r="BA39" i="8"/>
  <c r="AZ39" i="8"/>
  <c r="AY39" i="8"/>
  <c r="AX39" i="8"/>
  <c r="AW39" i="8"/>
  <c r="AV39" i="8"/>
  <c r="AR39" i="8"/>
  <c r="AQ39" i="8"/>
  <c r="AP39" i="8"/>
  <c r="AO39" i="8"/>
  <c r="AI39" i="8"/>
  <c r="BL38" i="8"/>
  <c r="BJ38" i="8"/>
  <c r="BH38" i="8"/>
  <c r="BG38" i="8"/>
  <c r="BR38" i="8" s="1"/>
  <c r="EE38" i="8" s="1"/>
  <c r="BE38" i="8"/>
  <c r="BD38" i="8"/>
  <c r="BC38" i="8"/>
  <c r="BB38" i="8"/>
  <c r="BA38" i="8"/>
  <c r="AZ38" i="8"/>
  <c r="AY38" i="8"/>
  <c r="AX38" i="8"/>
  <c r="AW38" i="8"/>
  <c r="AV38" i="8"/>
  <c r="AR38" i="8"/>
  <c r="AQ38" i="8"/>
  <c r="AP38" i="8"/>
  <c r="AO38" i="8"/>
  <c r="AI38" i="8"/>
  <c r="BR37" i="8"/>
  <c r="ED37" i="8" s="1"/>
  <c r="BL37" i="8"/>
  <c r="BJ37" i="8"/>
  <c r="BH37" i="8"/>
  <c r="BG37" i="8"/>
  <c r="BE37" i="8"/>
  <c r="BD37" i="8"/>
  <c r="BC37" i="8"/>
  <c r="BB37" i="8"/>
  <c r="BA37" i="8"/>
  <c r="AZ37" i="8"/>
  <c r="AY37" i="8"/>
  <c r="AX37" i="8"/>
  <c r="AW37" i="8"/>
  <c r="AV37" i="8"/>
  <c r="AR37" i="8"/>
  <c r="AQ37" i="8"/>
  <c r="AP37" i="8"/>
  <c r="AO37" i="8"/>
  <c r="AI37" i="8"/>
  <c r="BL36" i="8"/>
  <c r="BJ36" i="8"/>
  <c r="BH36" i="8"/>
  <c r="BG36" i="8"/>
  <c r="BR36" i="8" s="1"/>
  <c r="BE36" i="8"/>
  <c r="BD36" i="8"/>
  <c r="BC36" i="8"/>
  <c r="BB36" i="8"/>
  <c r="BA36" i="8"/>
  <c r="AZ36" i="8"/>
  <c r="AY36" i="8"/>
  <c r="AX36" i="8"/>
  <c r="AW36" i="8"/>
  <c r="AV36" i="8"/>
  <c r="AR36" i="8"/>
  <c r="AQ36" i="8"/>
  <c r="AP36" i="8"/>
  <c r="AO36" i="8"/>
  <c r="AI36" i="8"/>
  <c r="BL35" i="8"/>
  <c r="BJ35" i="8"/>
  <c r="BH35" i="8"/>
  <c r="BG35" i="8"/>
  <c r="BR35" i="8" s="1"/>
  <c r="BE35" i="8"/>
  <c r="BD35" i="8"/>
  <c r="BC35" i="8"/>
  <c r="BB35" i="8"/>
  <c r="BA35" i="8"/>
  <c r="AZ35" i="8"/>
  <c r="AY35" i="8"/>
  <c r="AX35" i="8"/>
  <c r="AW35" i="8"/>
  <c r="AV35" i="8"/>
  <c r="AR35" i="8"/>
  <c r="AQ35" i="8"/>
  <c r="AP35" i="8"/>
  <c r="AO35" i="8"/>
  <c r="AI35" i="8"/>
  <c r="BL34" i="8"/>
  <c r="BJ34" i="8"/>
  <c r="BH34" i="8"/>
  <c r="BG34" i="8"/>
  <c r="BR34" i="8" s="1"/>
  <c r="EE34" i="8" s="1"/>
  <c r="BE34" i="8"/>
  <c r="BD34" i="8"/>
  <c r="BC34" i="8"/>
  <c r="BB34" i="8"/>
  <c r="BA34" i="8"/>
  <c r="AZ34" i="8"/>
  <c r="AY34" i="8"/>
  <c r="AX34" i="8"/>
  <c r="AW34" i="8"/>
  <c r="AV34" i="8"/>
  <c r="AR34" i="8"/>
  <c r="AQ34" i="8"/>
  <c r="AP34" i="8"/>
  <c r="AO34" i="8"/>
  <c r="AI34" i="8"/>
  <c r="BL33" i="8"/>
  <c r="BJ33" i="8"/>
  <c r="BH33" i="8"/>
  <c r="BG33" i="8"/>
  <c r="BR33" i="8" s="1"/>
  <c r="EK33" i="8" s="1"/>
  <c r="BE33" i="8"/>
  <c r="BD33" i="8"/>
  <c r="BC33" i="8"/>
  <c r="BB33" i="8"/>
  <c r="BA33" i="8"/>
  <c r="AZ33" i="8"/>
  <c r="AY33" i="8"/>
  <c r="AX33" i="8"/>
  <c r="AW33" i="8"/>
  <c r="AV33" i="8"/>
  <c r="AR33" i="8"/>
  <c r="AQ33" i="8"/>
  <c r="AP33" i="8"/>
  <c r="AO33" i="8"/>
  <c r="AI33" i="8"/>
  <c r="BL32" i="8"/>
  <c r="BJ32" i="8"/>
  <c r="BH32" i="8"/>
  <c r="BG32" i="8"/>
  <c r="BR32" i="8" s="1"/>
  <c r="EK32" i="8" s="1"/>
  <c r="BE32" i="8"/>
  <c r="BD32" i="8"/>
  <c r="BC32" i="8"/>
  <c r="BB32" i="8"/>
  <c r="BA32" i="8"/>
  <c r="AZ32" i="8"/>
  <c r="AY32" i="8"/>
  <c r="AX32" i="8"/>
  <c r="AW32" i="8"/>
  <c r="AV32" i="8"/>
  <c r="AR32" i="8"/>
  <c r="AQ32" i="8"/>
  <c r="AP32" i="8"/>
  <c r="AO32" i="8"/>
  <c r="AI32" i="8"/>
  <c r="BR31" i="8"/>
  <c r="EC31" i="8" s="1"/>
  <c r="BL31" i="8"/>
  <c r="BJ31" i="8"/>
  <c r="BH31" i="8"/>
  <c r="BG31" i="8"/>
  <c r="BE31" i="8"/>
  <c r="BD31" i="8"/>
  <c r="BC31" i="8"/>
  <c r="BB31" i="8"/>
  <c r="BA31" i="8"/>
  <c r="AZ31" i="8"/>
  <c r="AY31" i="8"/>
  <c r="AX31" i="8"/>
  <c r="AW31" i="8"/>
  <c r="AV31" i="8"/>
  <c r="AR31" i="8"/>
  <c r="AQ31" i="8"/>
  <c r="AP31" i="8"/>
  <c r="AO31" i="8"/>
  <c r="AI31" i="8"/>
  <c r="BL30" i="8"/>
  <c r="BJ30" i="8"/>
  <c r="BH30" i="8"/>
  <c r="BG30" i="8"/>
  <c r="BR30" i="8" s="1"/>
  <c r="BE30" i="8"/>
  <c r="BD30" i="8"/>
  <c r="BC30" i="8"/>
  <c r="BB30" i="8"/>
  <c r="BA30" i="8"/>
  <c r="AZ30" i="8"/>
  <c r="AY30" i="8"/>
  <c r="AX30" i="8"/>
  <c r="AW30" i="8"/>
  <c r="AV30" i="8"/>
  <c r="AR30" i="8"/>
  <c r="AQ30" i="8"/>
  <c r="AP30" i="8"/>
  <c r="AO30" i="8"/>
  <c r="AI30" i="8"/>
  <c r="BR29" i="8"/>
  <c r="EK29" i="8" s="1"/>
  <c r="BL29" i="8"/>
  <c r="BJ29" i="8"/>
  <c r="BH29" i="8"/>
  <c r="BG29" i="8"/>
  <c r="BE29" i="8"/>
  <c r="BD29" i="8"/>
  <c r="BC29" i="8"/>
  <c r="BB29" i="8"/>
  <c r="BA29" i="8"/>
  <c r="AZ29" i="8"/>
  <c r="AY29" i="8"/>
  <c r="AX29" i="8"/>
  <c r="AW29" i="8"/>
  <c r="AV29" i="8"/>
  <c r="AR29" i="8"/>
  <c r="AQ29" i="8"/>
  <c r="AP29" i="8"/>
  <c r="AO29" i="8"/>
  <c r="AI29" i="8"/>
  <c r="BL28" i="8"/>
  <c r="BJ28" i="8"/>
  <c r="BH28" i="8"/>
  <c r="BG28" i="8"/>
  <c r="BR28" i="8" s="1"/>
  <c r="BE28" i="8"/>
  <c r="BD28" i="8"/>
  <c r="BC28" i="8"/>
  <c r="BB28" i="8"/>
  <c r="BA28" i="8"/>
  <c r="AZ28" i="8"/>
  <c r="BK28" i="8" s="1"/>
  <c r="BT28" i="8" s="1"/>
  <c r="AY28" i="8"/>
  <c r="AX28" i="8"/>
  <c r="AW28" i="8"/>
  <c r="AV28" i="8"/>
  <c r="AR28" i="8"/>
  <c r="AQ28" i="8"/>
  <c r="AP28" i="8"/>
  <c r="AO28" i="8"/>
  <c r="AI28" i="8"/>
  <c r="BL27" i="8"/>
  <c r="BJ27" i="8"/>
  <c r="BH27" i="8"/>
  <c r="BG27" i="8"/>
  <c r="BR27" i="8" s="1"/>
  <c r="BE27" i="8"/>
  <c r="BD27" i="8"/>
  <c r="BC27" i="8"/>
  <c r="BB27" i="8"/>
  <c r="BA27" i="8"/>
  <c r="AZ27" i="8"/>
  <c r="BK27" i="8" s="1"/>
  <c r="BT27" i="8" s="1"/>
  <c r="AY27" i="8"/>
  <c r="AX27" i="8"/>
  <c r="AW27" i="8"/>
  <c r="AV27" i="8"/>
  <c r="AR27" i="8"/>
  <c r="AQ27" i="8"/>
  <c r="AP27" i="8"/>
  <c r="AO27" i="8"/>
  <c r="AI27" i="8"/>
  <c r="BL26" i="8"/>
  <c r="BJ26" i="8"/>
  <c r="BH26" i="8"/>
  <c r="BG26" i="8"/>
  <c r="BR26" i="8" s="1"/>
  <c r="BE26" i="8"/>
  <c r="BD26" i="8"/>
  <c r="BC26" i="8"/>
  <c r="BB26" i="8"/>
  <c r="BA26" i="8"/>
  <c r="AZ26" i="8"/>
  <c r="BK26" i="8" s="1"/>
  <c r="AY26" i="8"/>
  <c r="AX26" i="8"/>
  <c r="AW26" i="8"/>
  <c r="AV26" i="8"/>
  <c r="AR26" i="8"/>
  <c r="AQ26" i="8"/>
  <c r="AP26" i="8"/>
  <c r="AO26" i="8"/>
  <c r="AI26" i="8"/>
  <c r="BL25" i="8"/>
  <c r="BJ25" i="8"/>
  <c r="BG25" i="8"/>
  <c r="BR25" i="8" s="1"/>
  <c r="BE25" i="8"/>
  <c r="BD25" i="8"/>
  <c r="BC25" i="8"/>
  <c r="BB25" i="8"/>
  <c r="BA25" i="8"/>
  <c r="AZ25" i="8"/>
  <c r="BK25" i="8" s="1"/>
  <c r="AY25" i="8"/>
  <c r="AX25" i="8"/>
  <c r="AW25" i="8"/>
  <c r="AV25" i="8"/>
  <c r="AR25" i="8"/>
  <c r="AQ25" i="8"/>
  <c r="AP25" i="8"/>
  <c r="AO25" i="8"/>
  <c r="AI25" i="8"/>
  <c r="BL24" i="8"/>
  <c r="BJ24" i="8"/>
  <c r="BG24" i="8"/>
  <c r="BR24" i="8" s="1"/>
  <c r="BE24" i="8"/>
  <c r="BD24" i="8"/>
  <c r="BC24" i="8"/>
  <c r="BB24" i="8"/>
  <c r="BA24" i="8"/>
  <c r="AZ24" i="8"/>
  <c r="BK24" i="8" s="1"/>
  <c r="AY24" i="8"/>
  <c r="AX24" i="8"/>
  <c r="AW24" i="8"/>
  <c r="AV24" i="8"/>
  <c r="AR24" i="8"/>
  <c r="AQ24" i="8"/>
  <c r="AP24" i="8"/>
  <c r="AO24" i="8"/>
  <c r="AI24" i="8"/>
  <c r="BL23" i="8"/>
  <c r="BJ23" i="8"/>
  <c r="BG23" i="8"/>
  <c r="BR23" i="8" s="1"/>
  <c r="BE23" i="8"/>
  <c r="BD23" i="8"/>
  <c r="BC23" i="8"/>
  <c r="BB23" i="8"/>
  <c r="BA23" i="8"/>
  <c r="AZ23" i="8"/>
  <c r="BK23" i="8" s="1"/>
  <c r="AY23" i="8"/>
  <c r="AX23" i="8"/>
  <c r="AW23" i="8"/>
  <c r="AV23" i="8"/>
  <c r="AR23" i="8"/>
  <c r="AQ23" i="8"/>
  <c r="AP23" i="8"/>
  <c r="AO23" i="8"/>
  <c r="AS23" i="8" s="1"/>
  <c r="AT23" i="8" s="1"/>
  <c r="AI23" i="8"/>
  <c r="BL22" i="8"/>
  <c r="BJ22" i="8"/>
  <c r="BG22" i="8"/>
  <c r="BR22" i="8" s="1"/>
  <c r="BE22" i="8"/>
  <c r="BD22" i="8"/>
  <c r="BC22" i="8"/>
  <c r="BB22" i="8"/>
  <c r="BA22" i="8"/>
  <c r="AZ22" i="8"/>
  <c r="AY22" i="8"/>
  <c r="AX22" i="8"/>
  <c r="AW22" i="8"/>
  <c r="AV22" i="8"/>
  <c r="AR22" i="8"/>
  <c r="AQ22" i="8"/>
  <c r="AP22" i="8"/>
  <c r="AO22" i="8"/>
  <c r="AI22" i="8"/>
  <c r="BL21" i="8"/>
  <c r="BJ21" i="8"/>
  <c r="BG21" i="8"/>
  <c r="BR21" i="8" s="1"/>
  <c r="BE21" i="8"/>
  <c r="BD21" i="8"/>
  <c r="BC21" i="8"/>
  <c r="BB21" i="8"/>
  <c r="BA21" i="8"/>
  <c r="AZ21" i="8"/>
  <c r="AY21" i="8"/>
  <c r="AX21" i="8"/>
  <c r="AW21" i="8"/>
  <c r="AV21" i="8"/>
  <c r="AR21" i="8"/>
  <c r="AQ21" i="8"/>
  <c r="AP21" i="8"/>
  <c r="AO21" i="8"/>
  <c r="AI21" i="8"/>
  <c r="J47" i="6" l="1"/>
  <c r="M47" i="6" s="1"/>
  <c r="J55" i="6"/>
  <c r="M55" i="6" s="1"/>
  <c r="J31" i="6"/>
  <c r="M31" i="6" s="1"/>
  <c r="J39" i="6"/>
  <c r="M39" i="6" s="1"/>
  <c r="J54" i="6"/>
  <c r="M54" i="6" s="1"/>
  <c r="J46" i="6"/>
  <c r="M46" i="6" s="1"/>
  <c r="J38" i="6"/>
  <c r="M38" i="6" s="1"/>
  <c r="J30" i="6"/>
  <c r="M30" i="6" s="1"/>
  <c r="J22" i="6"/>
  <c r="M22" i="6" s="1"/>
  <c r="J14" i="6"/>
  <c r="M14" i="6" s="1"/>
  <c r="J23" i="6"/>
  <c r="M23" i="6" s="1"/>
  <c r="J53" i="6"/>
  <c r="M53" i="6" s="1"/>
  <c r="J45" i="6"/>
  <c r="M45" i="6" s="1"/>
  <c r="J37" i="6"/>
  <c r="M37" i="6" s="1"/>
  <c r="J29" i="6"/>
  <c r="M29" i="6" s="1"/>
  <c r="J21" i="6"/>
  <c r="M21" i="6" s="1"/>
  <c r="J13" i="6"/>
  <c r="M13" i="6" s="1"/>
  <c r="J15" i="6"/>
  <c r="M15" i="6" s="1"/>
  <c r="J52" i="6"/>
  <c r="M52" i="6" s="1"/>
  <c r="J44" i="6"/>
  <c r="M44" i="6" s="1"/>
  <c r="J36" i="6"/>
  <c r="M36" i="6" s="1"/>
  <c r="J28" i="6"/>
  <c r="M28" i="6" s="1"/>
  <c r="J20" i="6"/>
  <c r="M20" i="6" s="1"/>
  <c r="J12" i="6"/>
  <c r="M12" i="6" s="1"/>
  <c r="J51" i="6"/>
  <c r="M51" i="6" s="1"/>
  <c r="J43" i="6"/>
  <c r="M43" i="6" s="1"/>
  <c r="J35" i="6"/>
  <c r="M35" i="6" s="1"/>
  <c r="J27" i="6"/>
  <c r="M27" i="6" s="1"/>
  <c r="J19" i="6"/>
  <c r="M19" i="6" s="1"/>
  <c r="J11" i="6"/>
  <c r="M11" i="6" s="1"/>
  <c r="J50" i="6"/>
  <c r="M50" i="6" s="1"/>
  <c r="J42" i="6"/>
  <c r="M42" i="6" s="1"/>
  <c r="J34" i="6"/>
  <c r="M34" i="6" s="1"/>
  <c r="J26" i="6"/>
  <c r="M26" i="6" s="1"/>
  <c r="J18" i="6"/>
  <c r="M18" i="6" s="1"/>
  <c r="J10" i="6"/>
  <c r="M10" i="6" s="1"/>
  <c r="J49" i="6"/>
  <c r="M49" i="6" s="1"/>
  <c r="J41" i="6"/>
  <c r="M41" i="6" s="1"/>
  <c r="J33" i="6"/>
  <c r="M33" i="6" s="1"/>
  <c r="J25" i="6"/>
  <c r="M25" i="6" s="1"/>
  <c r="J17" i="6"/>
  <c r="M17" i="6" s="1"/>
  <c r="J48" i="6"/>
  <c r="M48" i="6" s="1"/>
  <c r="J40" i="6"/>
  <c r="M40" i="6" s="1"/>
  <c r="J32" i="6"/>
  <c r="M32" i="6" s="1"/>
  <c r="J24" i="6"/>
  <c r="M24" i="6" s="1"/>
  <c r="J16" i="6"/>
  <c r="M16" i="6" s="1"/>
  <c r="FP167" i="8"/>
  <c r="FS167" i="8"/>
  <c r="EJ77" i="8"/>
  <c r="EN77" i="8"/>
  <c r="EI77" i="8"/>
  <c r="EA77" i="8"/>
  <c r="EJ90" i="8"/>
  <c r="EM90" i="8"/>
  <c r="BI70" i="8"/>
  <c r="BP105" i="8"/>
  <c r="DD105" i="8" s="1"/>
  <c r="EH137" i="8"/>
  <c r="BP23" i="8"/>
  <c r="EG66" i="8"/>
  <c r="BK69" i="8"/>
  <c r="FK74" i="8"/>
  <c r="EF102" i="8"/>
  <c r="AS107" i="8"/>
  <c r="AT107" i="8" s="1"/>
  <c r="BF132" i="8"/>
  <c r="BI137" i="8"/>
  <c r="AS146" i="8"/>
  <c r="AS159" i="8"/>
  <c r="EE199" i="8"/>
  <c r="EN66" i="8"/>
  <c r="AS121" i="8"/>
  <c r="BI162" i="8"/>
  <c r="BF78" i="8"/>
  <c r="EK126" i="8"/>
  <c r="EI159" i="8"/>
  <c r="EN63" i="8"/>
  <c r="BP75" i="8"/>
  <c r="DD75" i="8" s="1"/>
  <c r="BF63" i="8"/>
  <c r="EA101" i="8"/>
  <c r="EO126" i="8"/>
  <c r="BI132" i="8"/>
  <c r="BS132" i="8" s="1"/>
  <c r="EP141" i="8"/>
  <c r="AS157" i="8"/>
  <c r="AT157" i="8" s="1"/>
  <c r="BT199" i="8"/>
  <c r="EA103" i="8"/>
  <c r="AS108" i="8"/>
  <c r="BI110" i="8"/>
  <c r="BS110" i="8" s="1"/>
  <c r="AS116" i="8"/>
  <c r="BI116" i="8"/>
  <c r="AS186" i="8"/>
  <c r="AS42" i="8"/>
  <c r="AS47" i="8"/>
  <c r="AT47" i="8" s="1"/>
  <c r="BP64" i="8"/>
  <c r="BF64" i="8"/>
  <c r="BQ64" i="8" s="1"/>
  <c r="AS110" i="8"/>
  <c r="AT110" i="8" s="1"/>
  <c r="BK121" i="8"/>
  <c r="BF128" i="8"/>
  <c r="BQ128" i="8" s="1"/>
  <c r="ED147" i="8"/>
  <c r="EP186" i="8"/>
  <c r="BF192" i="8"/>
  <c r="EI139" i="8"/>
  <c r="EG139" i="8"/>
  <c r="EP55" i="8"/>
  <c r="EO55" i="8"/>
  <c r="EA55" i="8"/>
  <c r="EP202" i="8"/>
  <c r="EC202" i="8"/>
  <c r="EK106" i="8"/>
  <c r="EJ106" i="8"/>
  <c r="EI106" i="8"/>
  <c r="EB106" i="8"/>
  <c r="EB120" i="8"/>
  <c r="EP120" i="8"/>
  <c r="EN120" i="8"/>
  <c r="EE120" i="8"/>
  <c r="EF30" i="8"/>
  <c r="EI30" i="8"/>
  <c r="ED30" i="8"/>
  <c r="EG50" i="8"/>
  <c r="EM50" i="8"/>
  <c r="EL98" i="8"/>
  <c r="EO98" i="8"/>
  <c r="EF98" i="8"/>
  <c r="EL113" i="8"/>
  <c r="EN113" i="8"/>
  <c r="EH113" i="8"/>
  <c r="EF113" i="8"/>
  <c r="EA113" i="8"/>
  <c r="EE150" i="8"/>
  <c r="ED150" i="8"/>
  <c r="EI176" i="8"/>
  <c r="EE176" i="8"/>
  <c r="EP176" i="8"/>
  <c r="EF176" i="8"/>
  <c r="EI154" i="8"/>
  <c r="EM154" i="8"/>
  <c r="EB154" i="8"/>
  <c r="EK111" i="8"/>
  <c r="EJ111" i="8"/>
  <c r="EI111" i="8"/>
  <c r="EB111" i="8"/>
  <c r="EN190" i="8"/>
  <c r="EP190" i="8"/>
  <c r="EO190" i="8"/>
  <c r="EI190" i="8"/>
  <c r="EH190" i="8"/>
  <c r="EB190" i="8"/>
  <c r="EA190" i="8"/>
  <c r="EN119" i="8"/>
  <c r="EG119" i="8"/>
  <c r="EI52" i="8"/>
  <c r="EO52" i="8"/>
  <c r="EE52" i="8"/>
  <c r="ED52" i="8"/>
  <c r="EA52" i="8"/>
  <c r="EJ82" i="8"/>
  <c r="EB82" i="8"/>
  <c r="EK105" i="8"/>
  <c r="EN105" i="8"/>
  <c r="EA105" i="8"/>
  <c r="AS58" i="8"/>
  <c r="AT58" i="8" s="1"/>
  <c r="AS63" i="8"/>
  <c r="AT63" i="8" s="1"/>
  <c r="EJ65" i="8"/>
  <c r="BI69" i="8"/>
  <c r="BF84" i="8"/>
  <c r="BK96" i="8"/>
  <c r="BT96" i="8" s="1"/>
  <c r="FX96" i="8" s="1"/>
  <c r="AS99" i="8"/>
  <c r="BF102" i="8"/>
  <c r="AS103" i="8"/>
  <c r="AT103" i="8" s="1"/>
  <c r="AS104" i="8"/>
  <c r="AT104" i="8" s="1"/>
  <c r="AS106" i="8"/>
  <c r="AT106" i="8" s="1"/>
  <c r="BI106" i="8"/>
  <c r="EA108" i="8"/>
  <c r="EG109" i="8"/>
  <c r="AS113" i="8"/>
  <c r="BI117" i="8"/>
  <c r="AS118" i="8"/>
  <c r="EG127" i="8"/>
  <c r="EE153" i="8"/>
  <c r="AT159" i="8"/>
  <c r="BI159" i="8"/>
  <c r="AS166" i="8"/>
  <c r="AT166" i="8" s="1"/>
  <c r="EK178" i="8"/>
  <c r="AS187" i="8"/>
  <c r="EF203" i="8"/>
  <c r="BF43" i="8"/>
  <c r="BQ43" i="8" s="1"/>
  <c r="AS67" i="8"/>
  <c r="AS70" i="8"/>
  <c r="AT70" i="8" s="1"/>
  <c r="BP74" i="8"/>
  <c r="DB74" i="8" s="1"/>
  <c r="BP91" i="8"/>
  <c r="CX91" i="8" s="1"/>
  <c r="BF91" i="8"/>
  <c r="BF95" i="8"/>
  <c r="AS102" i="8"/>
  <c r="AT102" i="8" s="1"/>
  <c r="BP108" i="8"/>
  <c r="BF108" i="8"/>
  <c r="EB108" i="8"/>
  <c r="BF130" i="8"/>
  <c r="BQ130" i="8" s="1"/>
  <c r="EA136" i="8"/>
  <c r="AS150" i="8"/>
  <c r="BI161" i="8"/>
  <c r="BS203" i="8"/>
  <c r="EK203" i="8"/>
  <c r="EL31" i="8"/>
  <c r="AS38" i="8"/>
  <c r="AS41" i="8"/>
  <c r="AS57" i="8"/>
  <c r="AT57" i="8" s="1"/>
  <c r="EG60" i="8"/>
  <c r="EN65" i="8"/>
  <c r="EN73" i="8"/>
  <c r="AS77" i="8"/>
  <c r="AS105" i="8"/>
  <c r="AT105" i="8" s="1"/>
  <c r="EJ108" i="8"/>
  <c r="BF111" i="8"/>
  <c r="BP115" i="8"/>
  <c r="CV115" i="8" s="1"/>
  <c r="BK116" i="8"/>
  <c r="BT116" i="8" s="1"/>
  <c r="FW116" i="8" s="1"/>
  <c r="AS119" i="8"/>
  <c r="BT123" i="8"/>
  <c r="BP128" i="8"/>
  <c r="CZ128" i="8" s="1"/>
  <c r="AS133" i="8"/>
  <c r="EH136" i="8"/>
  <c r="EI157" i="8"/>
  <c r="EG159" i="8"/>
  <c r="AS168" i="8"/>
  <c r="AS170" i="8"/>
  <c r="BT181" i="8"/>
  <c r="FV181" i="8" s="1"/>
  <c r="BP63" i="8"/>
  <c r="BS116" i="8"/>
  <c r="BP124" i="8"/>
  <c r="DA124" i="8" s="1"/>
  <c r="EI136" i="8"/>
  <c r="EG156" i="8"/>
  <c r="BP174" i="8"/>
  <c r="AS192" i="8"/>
  <c r="AT192" i="8" s="1"/>
  <c r="BT203" i="8"/>
  <c r="EC41" i="8"/>
  <c r="BI26" i="8"/>
  <c r="BS26" i="8" s="1"/>
  <c r="AS29" i="8"/>
  <c r="AS49" i="8"/>
  <c r="EG57" i="8"/>
  <c r="BP62" i="8"/>
  <c r="EG62" i="8"/>
  <c r="BI65" i="8"/>
  <c r="BS65" i="8" s="1"/>
  <c r="BK65" i="8"/>
  <c r="BT65" i="8" s="1"/>
  <c r="FY65" i="8" s="1"/>
  <c r="AS71" i="8"/>
  <c r="BP73" i="8"/>
  <c r="CU73" i="8" s="1"/>
  <c r="AS91" i="8"/>
  <c r="EF101" i="8"/>
  <c r="EG102" i="8"/>
  <c r="EF103" i="8"/>
  <c r="AS109" i="8"/>
  <c r="AT109" i="8" s="1"/>
  <c r="BK120" i="8"/>
  <c r="BT120" i="8" s="1"/>
  <c r="BP126" i="8"/>
  <c r="CS126" i="8" s="1"/>
  <c r="AS139" i="8"/>
  <c r="EI156" i="8"/>
  <c r="AT158" i="8"/>
  <c r="AS164" i="8"/>
  <c r="EF168" i="8"/>
  <c r="EC46" i="8"/>
  <c r="EO57" i="8"/>
  <c r="AS97" i="8"/>
  <c r="BI97" i="8"/>
  <c r="EI101" i="8"/>
  <c r="EN102" i="8"/>
  <c r="BP103" i="8"/>
  <c r="DE103" i="8" s="1"/>
  <c r="EO103" i="8"/>
  <c r="AS111" i="8"/>
  <c r="BI111" i="8"/>
  <c r="AS120" i="8"/>
  <c r="AS131" i="8"/>
  <c r="BI131" i="8"/>
  <c r="AS149" i="8"/>
  <c r="AT149" i="8" s="1"/>
  <c r="EN156" i="8"/>
  <c r="AS184" i="8"/>
  <c r="AS27" i="8"/>
  <c r="BI40" i="8"/>
  <c r="BS40" i="8" s="1"/>
  <c r="AS55" i="8"/>
  <c r="AT55" i="8" s="1"/>
  <c r="AS61" i="8"/>
  <c r="AT61" i="8" s="1"/>
  <c r="BF65" i="8"/>
  <c r="BQ65" i="8" s="1"/>
  <c r="BI66" i="8"/>
  <c r="BS66" i="8" s="1"/>
  <c r="FD66" i="8" s="1"/>
  <c r="AS69" i="8"/>
  <c r="AT69" i="8" s="1"/>
  <c r="AS76" i="8"/>
  <c r="AT76" i="8" s="1"/>
  <c r="BF81" i="8"/>
  <c r="BI91" i="8"/>
  <c r="EI93" i="8"/>
  <c r="EO101" i="8"/>
  <c r="EO102" i="8"/>
  <c r="AT108" i="8"/>
  <c r="BI134" i="8"/>
  <c r="BS134" i="8" s="1"/>
  <c r="EO156" i="8"/>
  <c r="EH158" i="8"/>
  <c r="AS160" i="8"/>
  <c r="AT160" i="8" s="1"/>
  <c r="BF161" i="8"/>
  <c r="AS163" i="8"/>
  <c r="AT163" i="8" s="1"/>
  <c r="AS178" i="8"/>
  <c r="AT101" i="8"/>
  <c r="BI172" i="8"/>
  <c r="AS185" i="8"/>
  <c r="AS190" i="8"/>
  <c r="BI192" i="8"/>
  <c r="BQ197" i="8"/>
  <c r="DM197" i="8" s="1"/>
  <c r="EA203" i="8"/>
  <c r="EP54" i="8"/>
  <c r="EA54" i="8"/>
  <c r="EO54" i="8"/>
  <c r="EI54" i="8"/>
  <c r="EG54" i="8"/>
  <c r="FK66" i="8"/>
  <c r="FX66" i="8"/>
  <c r="FO66" i="8"/>
  <c r="FY66" i="8"/>
  <c r="FQ66" i="8"/>
  <c r="FW27" i="8"/>
  <c r="FV27" i="8"/>
  <c r="FT27" i="8"/>
  <c r="FP27" i="8"/>
  <c r="FL27" i="8"/>
  <c r="FS27" i="8"/>
  <c r="EA53" i="8"/>
  <c r="EO53" i="8"/>
  <c r="EG53" i="8"/>
  <c r="EP58" i="8"/>
  <c r="EO58" i="8"/>
  <c r="EI58" i="8"/>
  <c r="EG58" i="8"/>
  <c r="EA58" i="8"/>
  <c r="EA51" i="8"/>
  <c r="ED51" i="8"/>
  <c r="EI51" i="8"/>
  <c r="EG51" i="8"/>
  <c r="EE51" i="8"/>
  <c r="EP59" i="8"/>
  <c r="EO59" i="8"/>
  <c r="EI59" i="8"/>
  <c r="EG59" i="8"/>
  <c r="EA59" i="8"/>
  <c r="ED36" i="8"/>
  <c r="EK36" i="8"/>
  <c r="EE36" i="8"/>
  <c r="BK45" i="8"/>
  <c r="BI59" i="8"/>
  <c r="BK59" i="8"/>
  <c r="BT59" i="8" s="1"/>
  <c r="EG70" i="8"/>
  <c r="EI70" i="8"/>
  <c r="BF79" i="8"/>
  <c r="BP79" i="8"/>
  <c r="CQ79" i="8" s="1"/>
  <c r="EI81" i="8"/>
  <c r="EJ81" i="8"/>
  <c r="EA81" i="8"/>
  <c r="FV99" i="8"/>
  <c r="FK99" i="8"/>
  <c r="EK110" i="8"/>
  <c r="EA110" i="8"/>
  <c r="EO110" i="8"/>
  <c r="EN110" i="8"/>
  <c r="EJ110" i="8"/>
  <c r="EI110" i="8"/>
  <c r="EG110" i="8"/>
  <c r="EF110" i="8"/>
  <c r="EB110" i="8"/>
  <c r="BP29" i="8"/>
  <c r="EC37" i="8"/>
  <c r="BP38" i="8"/>
  <c r="BF39" i="8"/>
  <c r="BQ39" i="8" s="1"/>
  <c r="BI39" i="8"/>
  <c r="BS39" i="8" s="1"/>
  <c r="AS40" i="8"/>
  <c r="AT40" i="8" s="1"/>
  <c r="AS43" i="8"/>
  <c r="EG55" i="8"/>
  <c r="EA56" i="8"/>
  <c r="AS59" i="8"/>
  <c r="AT59" i="8" s="1"/>
  <c r="EG61" i="8"/>
  <c r="EO62" i="8"/>
  <c r="EK63" i="8"/>
  <c r="EH63" i="8"/>
  <c r="EE63" i="8"/>
  <c r="BI93" i="8"/>
  <c r="BS93" i="8" s="1"/>
  <c r="EJ94" i="8"/>
  <c r="EM94" i="8"/>
  <c r="EI94" i="8"/>
  <c r="EF94" i="8"/>
  <c r="EB94" i="8"/>
  <c r="AT99" i="8"/>
  <c r="EA100" i="8"/>
  <c r="EO100" i="8"/>
  <c r="EI100" i="8"/>
  <c r="EF100" i="8"/>
  <c r="EL116" i="8"/>
  <c r="EM116" i="8"/>
  <c r="EI116" i="8"/>
  <c r="EH116" i="8"/>
  <c r="EF116" i="8"/>
  <c r="EE116" i="8"/>
  <c r="EB116" i="8"/>
  <c r="EP116" i="8"/>
  <c r="EA116" i="8"/>
  <c r="EN116" i="8"/>
  <c r="EJ116" i="8"/>
  <c r="EK30" i="8"/>
  <c r="BP22" i="8"/>
  <c r="BI25" i="8"/>
  <c r="BF26" i="8"/>
  <c r="BQ26" i="8" s="1"/>
  <c r="BT26" i="8"/>
  <c r="EN30" i="8"/>
  <c r="AS32" i="8"/>
  <c r="BP33" i="8"/>
  <c r="CU33" i="8" s="1"/>
  <c r="AS34" i="8"/>
  <c r="AS39" i="8"/>
  <c r="AT39" i="8" s="1"/>
  <c r="AT42" i="8"/>
  <c r="BF42" i="8"/>
  <c r="BQ42" i="8" s="1"/>
  <c r="BI42" i="8"/>
  <c r="BS42" i="8" s="1"/>
  <c r="FC42" i="8" s="1"/>
  <c r="BP50" i="8"/>
  <c r="CY50" i="8" s="1"/>
  <c r="EI50" i="8"/>
  <c r="EG52" i="8"/>
  <c r="EI55" i="8"/>
  <c r="EG56" i="8"/>
  <c r="EA57" i="8"/>
  <c r="BP61" i="8"/>
  <c r="EO61" i="8"/>
  <c r="BT68" i="8"/>
  <c r="BF75" i="8"/>
  <c r="BK75" i="8"/>
  <c r="BT75" i="8" s="1"/>
  <c r="FN75" i="8" s="1"/>
  <c r="BI75" i="8"/>
  <c r="ED79" i="8"/>
  <c r="EA79" i="8"/>
  <c r="EJ79" i="8"/>
  <c r="BP80" i="8"/>
  <c r="DB80" i="8" s="1"/>
  <c r="BP24" i="8"/>
  <c r="BP25" i="8"/>
  <c r="CU25" i="8" s="1"/>
  <c r="BI54" i="8"/>
  <c r="EI56" i="8"/>
  <c r="BP58" i="8"/>
  <c r="BP60" i="8"/>
  <c r="BP66" i="8"/>
  <c r="CU66" i="8" s="1"/>
  <c r="BF66" i="8"/>
  <c r="EO69" i="8"/>
  <c r="EM69" i="8"/>
  <c r="EF69" i="8"/>
  <c r="EA69" i="8"/>
  <c r="EO70" i="8"/>
  <c r="BF73" i="8"/>
  <c r="BQ73" i="8" s="1"/>
  <c r="BK73" i="8"/>
  <c r="BI73" i="8"/>
  <c r="BS73" i="8" s="1"/>
  <c r="EJ80" i="8"/>
  <c r="EB80" i="8"/>
  <c r="EA80" i="8"/>
  <c r="EL117" i="8"/>
  <c r="EH117" i="8"/>
  <c r="EN117" i="8"/>
  <c r="EB117" i="8"/>
  <c r="EJ117" i="8"/>
  <c r="EI117" i="8"/>
  <c r="EG117" i="8"/>
  <c r="EF117" i="8"/>
  <c r="EE117" i="8"/>
  <c r="EP117" i="8"/>
  <c r="EA117" i="8"/>
  <c r="EO117" i="8"/>
  <c r="EM117" i="8"/>
  <c r="BT23" i="8"/>
  <c r="BF40" i="8"/>
  <c r="BQ40" i="8" s="1"/>
  <c r="DV40" i="8" s="1"/>
  <c r="BI43" i="8"/>
  <c r="BS43" i="8" s="1"/>
  <c r="EX43" i="8" s="1"/>
  <c r="BI22" i="8"/>
  <c r="AS21" i="8"/>
  <c r="AT21" i="8" s="1"/>
  <c r="BF21" i="8"/>
  <c r="BK21" i="8"/>
  <c r="BT21" i="8" s="1"/>
  <c r="BT24" i="8"/>
  <c r="BI23" i="8"/>
  <c r="AS24" i="8"/>
  <c r="AT24" i="8" s="1"/>
  <c r="BF25" i="8"/>
  <c r="BQ25" i="8" s="1"/>
  <c r="BP27" i="8"/>
  <c r="AS30" i="8"/>
  <c r="AT30" i="8" s="1"/>
  <c r="EC30" i="8"/>
  <c r="AT41" i="8"/>
  <c r="BF41" i="8"/>
  <c r="BQ41" i="8" s="1"/>
  <c r="BI41" i="8"/>
  <c r="BS41" i="8" s="1"/>
  <c r="FC41" i="8" s="1"/>
  <c r="BP45" i="8"/>
  <c r="CY45" i="8" s="1"/>
  <c r="BF46" i="8"/>
  <c r="BQ46" i="8" s="1"/>
  <c r="AS54" i="8"/>
  <c r="AT54" i="8" s="1"/>
  <c r="BK54" i="8"/>
  <c r="BT54" i="8" s="1"/>
  <c r="BI55" i="8"/>
  <c r="BT55" i="8"/>
  <c r="FY55" i="8" s="1"/>
  <c r="EO56" i="8"/>
  <c r="EI57" i="8"/>
  <c r="BP59" i="8"/>
  <c r="CX59" i="8" s="1"/>
  <c r="EO60" i="8"/>
  <c r="EF63" i="8"/>
  <c r="AS65" i="8"/>
  <c r="EA66" i="8"/>
  <c r="EE66" i="8"/>
  <c r="AS73" i="8"/>
  <c r="BT73" i="8"/>
  <c r="AS75" i="8"/>
  <c r="AT75" i="8" s="1"/>
  <c r="AS95" i="8"/>
  <c r="AT95" i="8" s="1"/>
  <c r="EC42" i="8"/>
  <c r="BI56" i="8"/>
  <c r="AT71" i="8"/>
  <c r="EJ75" i="8"/>
  <c r="EN75" i="8"/>
  <c r="ED75" i="8"/>
  <c r="AT77" i="8"/>
  <c r="EA99" i="8"/>
  <c r="EN99" i="8"/>
  <c r="EG99" i="8"/>
  <c r="EK104" i="8"/>
  <c r="EF104" i="8"/>
  <c r="EA104" i="8"/>
  <c r="EO104" i="8"/>
  <c r="EN104" i="8"/>
  <c r="EI104" i="8"/>
  <c r="EG104" i="8"/>
  <c r="EL114" i="8"/>
  <c r="EJ114" i="8"/>
  <c r="EP114" i="8"/>
  <c r="EA114" i="8"/>
  <c r="EN114" i="8"/>
  <c r="EM114" i="8"/>
  <c r="EI114" i="8"/>
  <c r="EH114" i="8"/>
  <c r="EF114" i="8"/>
  <c r="EE114" i="8"/>
  <c r="EB114" i="8"/>
  <c r="EL118" i="8"/>
  <c r="EH118" i="8"/>
  <c r="EP118" i="8"/>
  <c r="EF118" i="8"/>
  <c r="EN118" i="8"/>
  <c r="EB118" i="8"/>
  <c r="EE118" i="8"/>
  <c r="EA118" i="8"/>
  <c r="EO118" i="8"/>
  <c r="EM118" i="8"/>
  <c r="EJ118" i="8"/>
  <c r="EI118" i="8"/>
  <c r="EG118" i="8"/>
  <c r="BT25" i="8"/>
  <c r="BP28" i="8"/>
  <c r="EE30" i="8"/>
  <c r="AS31" i="8"/>
  <c r="BP32" i="8"/>
  <c r="CU32" i="8" s="1"/>
  <c r="AS33" i="8"/>
  <c r="AT33" i="8" s="1"/>
  <c r="BP34" i="8"/>
  <c r="DC34" i="8" s="1"/>
  <c r="AS35" i="8"/>
  <c r="BP39" i="8"/>
  <c r="EM39" i="8"/>
  <c r="BP43" i="8"/>
  <c r="CU43" i="8" s="1"/>
  <c r="BT50" i="8"/>
  <c r="BP51" i="8"/>
  <c r="AS52" i="8"/>
  <c r="AT52" i="8" s="1"/>
  <c r="AS53" i="8"/>
  <c r="AS56" i="8"/>
  <c r="AT56" i="8" s="1"/>
  <c r="BK56" i="8"/>
  <c r="BT56" i="8" s="1"/>
  <c r="BT57" i="8"/>
  <c r="BI61" i="8"/>
  <c r="BS61" i="8" s="1"/>
  <c r="BK61" i="8"/>
  <c r="BT61" i="8"/>
  <c r="EE69" i="8"/>
  <c r="FW92" i="8"/>
  <c r="FV92" i="8"/>
  <c r="FK92" i="8"/>
  <c r="EG97" i="8"/>
  <c r="EF97" i="8"/>
  <c r="EE97" i="8"/>
  <c r="ED97" i="8"/>
  <c r="EO97" i="8"/>
  <c r="EB97" i="8"/>
  <c r="EM97" i="8"/>
  <c r="EJ97" i="8"/>
  <c r="EI97" i="8"/>
  <c r="BI21" i="8"/>
  <c r="AS22" i="8"/>
  <c r="AT22" i="8" s="1"/>
  <c r="BF22" i="8"/>
  <c r="BQ22" i="8" s="1"/>
  <c r="BK22" i="8"/>
  <c r="BT22" i="8" s="1"/>
  <c r="BP21" i="8"/>
  <c r="BI24" i="8"/>
  <c r="AS25" i="8"/>
  <c r="AT25" i="8" s="1"/>
  <c r="BP26" i="8"/>
  <c r="BI27" i="8"/>
  <c r="BS27" i="8" s="1"/>
  <c r="AS37" i="8"/>
  <c r="AT37" i="8" s="1"/>
  <c r="AT44" i="8"/>
  <c r="AT53" i="8"/>
  <c r="BI58" i="8"/>
  <c r="BT58" i="8"/>
  <c r="BS59" i="8"/>
  <c r="BQ63" i="8"/>
  <c r="EK64" i="8"/>
  <c r="EF64" i="8"/>
  <c r="AT67" i="8"/>
  <c r="EF75" i="8"/>
  <c r="EN76" i="8"/>
  <c r="EJ76" i="8"/>
  <c r="EI76" i="8"/>
  <c r="EA76" i="8"/>
  <c r="EI80" i="8"/>
  <c r="BP81" i="8"/>
  <c r="CT81" i="8" s="1"/>
  <c r="EN97" i="8"/>
  <c r="AT111" i="8"/>
  <c r="EL115" i="8"/>
  <c r="EN115" i="8"/>
  <c r="EA115" i="8"/>
  <c r="EH115" i="8"/>
  <c r="EF115" i="8"/>
  <c r="EE115" i="8"/>
  <c r="EB115" i="8"/>
  <c r="EP115" i="8"/>
  <c r="EM115" i="8"/>
  <c r="EJ115" i="8"/>
  <c r="EI115" i="8"/>
  <c r="EB90" i="8"/>
  <c r="AT91" i="8"/>
  <c r="BP92" i="8"/>
  <c r="EB93" i="8"/>
  <c r="BI94" i="8"/>
  <c r="BS94" i="8" s="1"/>
  <c r="AS98" i="8"/>
  <c r="EO105" i="8"/>
  <c r="BP106" i="8"/>
  <c r="CY106" i="8" s="1"/>
  <c r="BF106" i="8"/>
  <c r="EF106" i="8"/>
  <c r="BI107" i="8"/>
  <c r="BK107" i="8"/>
  <c r="EI107" i="8"/>
  <c r="EN108" i="8"/>
  <c r="EA109" i="8"/>
  <c r="BP110" i="8"/>
  <c r="BF110" i="8"/>
  <c r="EF111" i="8"/>
  <c r="BF113" i="8"/>
  <c r="EB113" i="8"/>
  <c r="EP113" i="8"/>
  <c r="EJ139" i="8"/>
  <c r="EH139" i="8"/>
  <c r="EP139" i="8"/>
  <c r="EF139" i="8"/>
  <c r="EO139" i="8"/>
  <c r="EE139" i="8"/>
  <c r="EN139" i="8"/>
  <c r="ED139" i="8"/>
  <c r="EM139" i="8"/>
  <c r="EA139" i="8"/>
  <c r="EH194" i="8"/>
  <c r="EF194" i="8"/>
  <c r="EE194" i="8"/>
  <c r="ED194" i="8"/>
  <c r="EO194" i="8"/>
  <c r="EN194" i="8"/>
  <c r="EM194" i="8"/>
  <c r="EG194" i="8"/>
  <c r="BS196" i="8"/>
  <c r="EW196" i="8" s="1"/>
  <c r="BT70" i="8"/>
  <c r="FY70" i="8" s="1"/>
  <c r="AS78" i="8"/>
  <c r="BI78" i="8"/>
  <c r="ED83" i="8"/>
  <c r="BP84" i="8"/>
  <c r="DC84" i="8" s="1"/>
  <c r="BP90" i="8"/>
  <c r="EF90" i="8"/>
  <c r="BP93" i="8"/>
  <c r="ED93" i="8"/>
  <c r="BK94" i="8"/>
  <c r="BT94" i="8" s="1"/>
  <c r="BF96" i="8"/>
  <c r="BK97" i="8"/>
  <c r="BT97" i="8" s="1"/>
  <c r="EA98" i="8"/>
  <c r="BP100" i="8"/>
  <c r="DE100" i="8" s="1"/>
  <c r="EI102" i="8"/>
  <c r="CY103" i="8"/>
  <c r="CQ105" i="8"/>
  <c r="EG106" i="8"/>
  <c r="EJ107" i="8"/>
  <c r="EO108" i="8"/>
  <c r="BP109" i="8"/>
  <c r="DF109" i="8" s="1"/>
  <c r="BF109" i="8"/>
  <c r="BQ109" i="8" s="1"/>
  <c r="EB109" i="8"/>
  <c r="EG111" i="8"/>
  <c r="AS112" i="8"/>
  <c r="EE113" i="8"/>
  <c r="BF114" i="8"/>
  <c r="EE119" i="8"/>
  <c r="EL120" i="8"/>
  <c r="EM120" i="8"/>
  <c r="EH120" i="8"/>
  <c r="EG120" i="8"/>
  <c r="EF120" i="8"/>
  <c r="AS143" i="8"/>
  <c r="AT143" i="8" s="1"/>
  <c r="EJ152" i="8"/>
  <c r="EB152" i="8"/>
  <c r="EO173" i="8"/>
  <c r="EA173" i="8"/>
  <c r="EN192" i="8"/>
  <c r="EG192" i="8"/>
  <c r="EB192" i="8"/>
  <c r="EA192" i="8"/>
  <c r="EO192" i="8"/>
  <c r="EJ192" i="8"/>
  <c r="EI192" i="8"/>
  <c r="EH192" i="8"/>
  <c r="EJ197" i="8"/>
  <c r="EM197" i="8"/>
  <c r="EE197" i="8"/>
  <c r="BK63" i="8"/>
  <c r="BK64" i="8"/>
  <c r="BI74" i="8"/>
  <c r="BS74" i="8" s="1"/>
  <c r="BF80" i="8"/>
  <c r="BQ80" i="8" s="1"/>
  <c r="BP86" i="8"/>
  <c r="BP88" i="8"/>
  <c r="EI90" i="8"/>
  <c r="AS92" i="8"/>
  <c r="BI92" i="8"/>
  <c r="BS92" i="8" s="1"/>
  <c r="EF93" i="8"/>
  <c r="AS94" i="8"/>
  <c r="AT94" i="8" s="1"/>
  <c r="BK95" i="8"/>
  <c r="BF97" i="8"/>
  <c r="ED98" i="8"/>
  <c r="BK104" i="8"/>
  <c r="BT104" i="8" s="1"/>
  <c r="FK104" i="8" s="1"/>
  <c r="CY105" i="8"/>
  <c r="EN107" i="8"/>
  <c r="EF109" i="8"/>
  <c r="BT111" i="8"/>
  <c r="FT111" i="8" s="1"/>
  <c r="BI113" i="8"/>
  <c r="BP117" i="8"/>
  <c r="EN133" i="8"/>
  <c r="EI133" i="8"/>
  <c r="EP138" i="8"/>
  <c r="EG138" i="8"/>
  <c r="EL145" i="8"/>
  <c r="EA145" i="8"/>
  <c r="ED151" i="8"/>
  <c r="EE151" i="8"/>
  <c r="EJ151" i="8"/>
  <c r="BK162" i="8"/>
  <c r="EJ181" i="8"/>
  <c r="EB181" i="8"/>
  <c r="EP192" i="8"/>
  <c r="EN193" i="8"/>
  <c r="EO193" i="8"/>
  <c r="EJ193" i="8"/>
  <c r="EI193" i="8"/>
  <c r="EG193" i="8"/>
  <c r="EB193" i="8"/>
  <c r="EA193" i="8"/>
  <c r="EP193" i="8"/>
  <c r="BK102" i="8"/>
  <c r="BT102" i="8" s="1"/>
  <c r="BK106" i="8"/>
  <c r="EO107" i="8"/>
  <c r="BI114" i="8"/>
  <c r="BS114" i="8" s="1"/>
  <c r="BP116" i="8"/>
  <c r="EJ119" i="8"/>
  <c r="EK123" i="8"/>
  <c r="ED123" i="8"/>
  <c r="EB123" i="8"/>
  <c r="BK136" i="8"/>
  <c r="BI136" i="8"/>
  <c r="EJ146" i="8"/>
  <c r="ED146" i="8"/>
  <c r="EN146" i="8"/>
  <c r="EI146" i="8"/>
  <c r="EG146" i="8"/>
  <c r="BF149" i="8"/>
  <c r="BK149" i="8"/>
  <c r="BT149" i="8" s="1"/>
  <c r="AT162" i="8"/>
  <c r="EK204" i="8"/>
  <c r="EC204" i="8"/>
  <c r="EJ204" i="8"/>
  <c r="EB204" i="8"/>
  <c r="EI204" i="8"/>
  <c r="EA204" i="8"/>
  <c r="EP204" i="8"/>
  <c r="EO204" i="8"/>
  <c r="EG204" i="8"/>
  <c r="EN204" i="8"/>
  <c r="EF204" i="8"/>
  <c r="EM204" i="8"/>
  <c r="EE204" i="8"/>
  <c r="EL204" i="8"/>
  <c r="ED204" i="8"/>
  <c r="BI62" i="8"/>
  <c r="BT62" i="8"/>
  <c r="BP65" i="8"/>
  <c r="EA65" i="8"/>
  <c r="AS66" i="8"/>
  <c r="AT66" i="8" s="1"/>
  <c r="BI67" i="8"/>
  <c r="BI71" i="8"/>
  <c r="EG77" i="8"/>
  <c r="EI82" i="8"/>
  <c r="BP83" i="8"/>
  <c r="BI90" i="8"/>
  <c r="BT90" i="8"/>
  <c r="EJ93" i="8"/>
  <c r="BI95" i="8"/>
  <c r="BS95" i="8" s="1"/>
  <c r="BP96" i="8"/>
  <c r="CS96" i="8" s="1"/>
  <c r="EG98" i="8"/>
  <c r="EG101" i="8"/>
  <c r="EG103" i="8"/>
  <c r="EF105" i="8"/>
  <c r="EN106" i="8"/>
  <c r="EA107" i="8"/>
  <c r="EF108" i="8"/>
  <c r="BI109" i="8"/>
  <c r="BS109" i="8" s="1"/>
  <c r="BT109" i="8"/>
  <c r="EI109" i="8"/>
  <c r="BK110" i="8"/>
  <c r="BT110" i="8" s="1"/>
  <c r="EN111" i="8"/>
  <c r="BP112" i="8"/>
  <c r="EI113" i="8"/>
  <c r="BT114" i="8"/>
  <c r="BF116" i="8"/>
  <c r="BN116" i="8" s="1"/>
  <c r="BP119" i="8"/>
  <c r="CV119" i="8" s="1"/>
  <c r="EM119" i="8"/>
  <c r="EJ120" i="8"/>
  <c r="AS188" i="8"/>
  <c r="EP189" i="8"/>
  <c r="EM189" i="8"/>
  <c r="EF189" i="8"/>
  <c r="EN191" i="8"/>
  <c r="EE191" i="8"/>
  <c r="EP191" i="8"/>
  <c r="EB191" i="8"/>
  <c r="EO191" i="8"/>
  <c r="EA191" i="8"/>
  <c r="EJ191" i="8"/>
  <c r="EI191" i="8"/>
  <c r="EH191" i="8"/>
  <c r="EG191" i="8"/>
  <c r="BP82" i="8"/>
  <c r="BF82" i="8"/>
  <c r="BF92" i="8"/>
  <c r="BN92" i="8" s="1"/>
  <c r="EM93" i="8"/>
  <c r="BP94" i="8"/>
  <c r="BS96" i="8"/>
  <c r="BP97" i="8"/>
  <c r="DB97" i="8" s="1"/>
  <c r="EI98" i="8"/>
  <c r="EI103" i="8"/>
  <c r="EG105" i="8"/>
  <c r="EO106" i="8"/>
  <c r="BP107" i="8"/>
  <c r="CY107" i="8" s="1"/>
  <c r="BF107" i="8"/>
  <c r="BN107" i="8" s="1"/>
  <c r="EB107" i="8"/>
  <c r="EG108" i="8"/>
  <c r="EJ109" i="8"/>
  <c r="EO111" i="8"/>
  <c r="EJ113" i="8"/>
  <c r="EC123" i="8"/>
  <c r="BI146" i="8"/>
  <c r="EI173" i="8"/>
  <c r="EO174" i="8"/>
  <c r="EI174" i="8"/>
  <c r="EA174" i="8"/>
  <c r="EL177" i="8"/>
  <c r="EF177" i="8"/>
  <c r="EE177" i="8"/>
  <c r="EA177" i="8"/>
  <c r="EN177" i="8"/>
  <c r="EM177" i="8"/>
  <c r="EI177" i="8"/>
  <c r="EH177" i="8"/>
  <c r="EM191" i="8"/>
  <c r="EH193" i="8"/>
  <c r="FH204" i="8"/>
  <c r="EX204" i="8"/>
  <c r="EU204" i="8"/>
  <c r="ES204" i="8"/>
  <c r="FF204" i="8"/>
  <c r="FC204" i="8"/>
  <c r="FA204" i="8"/>
  <c r="BI60" i="8"/>
  <c r="BT60" i="8"/>
  <c r="AS62" i="8"/>
  <c r="AT62" i="8" s="1"/>
  <c r="BI63" i="8"/>
  <c r="BS63" i="8" s="1"/>
  <c r="EF65" i="8"/>
  <c r="AT68" i="8"/>
  <c r="BI68" i="8"/>
  <c r="EM68" i="8"/>
  <c r="AS79" i="8"/>
  <c r="AT79" i="8" s="1"/>
  <c r="ED84" i="8"/>
  <c r="BP85" i="8"/>
  <c r="CT85" i="8" s="1"/>
  <c r="BP87" i="8"/>
  <c r="BP89" i="8"/>
  <c r="CX89" i="8" s="1"/>
  <c r="AS90" i="8"/>
  <c r="AT90" i="8" s="1"/>
  <c r="BK91" i="8"/>
  <c r="AT93" i="8"/>
  <c r="BF93" i="8"/>
  <c r="EN93" i="8"/>
  <c r="BS97" i="8"/>
  <c r="AS100" i="8"/>
  <c r="AT100" i="8" s="1"/>
  <c r="BT101" i="8"/>
  <c r="FM101" i="8" s="1"/>
  <c r="EN101" i="8"/>
  <c r="EA102" i="8"/>
  <c r="BF103" i="8"/>
  <c r="EN103" i="8"/>
  <c r="BF105" i="8"/>
  <c r="BK105" i="8"/>
  <c r="EI105" i="8"/>
  <c r="EA106" i="8"/>
  <c r="EF107" i="8"/>
  <c r="BI108" i="8"/>
  <c r="BS108" i="8" s="1"/>
  <c r="BT108" i="8"/>
  <c r="EI108" i="8"/>
  <c r="EN109" i="8"/>
  <c r="EA111" i="8"/>
  <c r="EM113" i="8"/>
  <c r="BF115" i="8"/>
  <c r="BQ115" i="8" s="1"/>
  <c r="BF117" i="8"/>
  <c r="EO120" i="8"/>
  <c r="AS122" i="8"/>
  <c r="AT122" i="8" s="1"/>
  <c r="BP123" i="8"/>
  <c r="BF123" i="8"/>
  <c r="BQ123" i="8" s="1"/>
  <c r="EG123" i="8"/>
  <c r="BP125" i="8"/>
  <c r="CW125" i="8" s="1"/>
  <c r="FX131" i="8"/>
  <c r="FS131" i="8"/>
  <c r="EP177" i="8"/>
  <c r="EJ180" i="8"/>
  <c r="ED180" i="8"/>
  <c r="EA180" i="8"/>
  <c r="BP95" i="8"/>
  <c r="BP99" i="8"/>
  <c r="DB99" i="8" s="1"/>
  <c r="EG107" i="8"/>
  <c r="EO109" i="8"/>
  <c r="BP111" i="8"/>
  <c r="BS113" i="8"/>
  <c r="EL119" i="8"/>
  <c r="EH119" i="8"/>
  <c r="EF119" i="8"/>
  <c r="EP119" i="8"/>
  <c r="EO119" i="8"/>
  <c r="EB119" i="8"/>
  <c r="EJ123" i="8"/>
  <c r="EK125" i="8"/>
  <c r="EG125" i="8"/>
  <c r="EJ125" i="8"/>
  <c r="BF127" i="8"/>
  <c r="BQ127" i="8" s="1"/>
  <c r="FH132" i="8"/>
  <c r="ET132" i="8"/>
  <c r="EP135" i="8"/>
  <c r="EH135" i="8"/>
  <c r="EB141" i="8"/>
  <c r="EL141" i="8"/>
  <c r="EI141" i="8"/>
  <c r="EH141" i="8"/>
  <c r="EG141" i="8"/>
  <c r="ED141" i="8"/>
  <c r="BF150" i="8"/>
  <c r="BK150" i="8"/>
  <c r="BT150" i="8" s="1"/>
  <c r="EC128" i="8"/>
  <c r="BI130" i="8"/>
  <c r="BF134" i="8"/>
  <c r="BT135" i="8"/>
  <c r="ED143" i="8"/>
  <c r="BS146" i="8"/>
  <c r="FF146" i="8" s="1"/>
  <c r="ED149" i="8"/>
  <c r="BI154" i="8"/>
  <c r="BS154" i="8" s="1"/>
  <c r="BK159" i="8"/>
  <c r="BI179" i="8"/>
  <c r="BN198" i="8"/>
  <c r="EK202" i="8"/>
  <c r="AS117" i="8"/>
  <c r="BK117" i="8"/>
  <c r="BT117" i="8" s="1"/>
  <c r="FX117" i="8" s="1"/>
  <c r="BT127" i="8"/>
  <c r="EJ128" i="8"/>
  <c r="BK129" i="8"/>
  <c r="BT129" i="8" s="1"/>
  <c r="EE132" i="8"/>
  <c r="BF136" i="8"/>
  <c r="BQ136" i="8" s="1"/>
  <c r="BF137" i="8"/>
  <c r="EI140" i="8"/>
  <c r="BP141" i="8"/>
  <c r="DC141" i="8" s="1"/>
  <c r="EG143" i="8"/>
  <c r="AS145" i="8"/>
  <c r="EE148" i="8"/>
  <c r="BP149" i="8"/>
  <c r="BP150" i="8"/>
  <c r="BI155" i="8"/>
  <c r="BK155" i="8"/>
  <c r="BT155" i="8" s="1"/>
  <c r="FS155" i="8" s="1"/>
  <c r="AS161" i="8"/>
  <c r="AT161" i="8" s="1"/>
  <c r="BF162" i="8"/>
  <c r="BI163" i="8"/>
  <c r="BT163" i="8"/>
  <c r="BT165" i="8"/>
  <c r="FU167" i="8"/>
  <c r="EK168" i="8"/>
  <c r="AS171" i="8"/>
  <c r="BF172" i="8"/>
  <c r="BN172" i="8" s="1"/>
  <c r="AS176" i="8"/>
  <c r="BI178" i="8"/>
  <c r="BS178" i="8" s="1"/>
  <c r="EB178" i="8"/>
  <c r="BP190" i="8"/>
  <c r="BF190" i="8"/>
  <c r="EE190" i="8"/>
  <c r="BT194" i="8"/>
  <c r="BS197" i="8"/>
  <c r="FA197" i="8" s="1"/>
  <c r="EE198" i="8"/>
  <c r="BS200" i="8"/>
  <c r="EM202" i="8"/>
  <c r="EN203" i="8"/>
  <c r="BF125" i="8"/>
  <c r="EK128" i="8"/>
  <c r="EF132" i="8"/>
  <c r="BI133" i="8"/>
  <c r="BS133" i="8" s="1"/>
  <c r="BI138" i="8"/>
  <c r="BP139" i="8"/>
  <c r="CX139" i="8" s="1"/>
  <c r="BF140" i="8"/>
  <c r="EH143" i="8"/>
  <c r="BI147" i="8"/>
  <c r="BP153" i="8"/>
  <c r="DC153" i="8" s="1"/>
  <c r="AS156" i="8"/>
  <c r="AT156" i="8" s="1"/>
  <c r="EF157" i="8"/>
  <c r="BP164" i="8"/>
  <c r="BP166" i="8"/>
  <c r="DA166" i="8" s="1"/>
  <c r="FW167" i="8"/>
  <c r="EM168" i="8"/>
  <c r="BF169" i="8"/>
  <c r="BQ169" i="8" s="1"/>
  <c r="BI171" i="8"/>
  <c r="EA176" i="8"/>
  <c r="ED178" i="8"/>
  <c r="AS179" i="8"/>
  <c r="EG190" i="8"/>
  <c r="AS191" i="8"/>
  <c r="AS194" i="8"/>
  <c r="AT194" i="8" s="1"/>
  <c r="EE196" i="8"/>
  <c r="BT197" i="8"/>
  <c r="EM198" i="8"/>
  <c r="BP199" i="8"/>
  <c r="BQ199" i="8"/>
  <c r="BS201" i="8"/>
  <c r="DM202" i="8"/>
  <c r="EN202" i="8"/>
  <c r="BP204" i="8"/>
  <c r="BQ204" i="8"/>
  <c r="BI123" i="8"/>
  <c r="BN123" i="8" s="1"/>
  <c r="BK125" i="8"/>
  <c r="BT126" i="8"/>
  <c r="BK128" i="8"/>
  <c r="BT128" i="8" s="1"/>
  <c r="BP130" i="8"/>
  <c r="CV130" i="8" s="1"/>
  <c r="EH132" i="8"/>
  <c r="BT134" i="8"/>
  <c r="FO134" i="8" s="1"/>
  <c r="BT137" i="8"/>
  <c r="AT146" i="8"/>
  <c r="EH157" i="8"/>
  <c r="BT158" i="8"/>
  <c r="FR158" i="8" s="1"/>
  <c r="BT162" i="8"/>
  <c r="BI167" i="8"/>
  <c r="BS167" i="8" s="1"/>
  <c r="EN168" i="8"/>
  <c r="EE178" i="8"/>
  <c r="BP180" i="8"/>
  <c r="CU180" i="8" s="1"/>
  <c r="BP181" i="8"/>
  <c r="DF181" i="8" s="1"/>
  <c r="BF181" i="8"/>
  <c r="AT183" i="8"/>
  <c r="EM196" i="8"/>
  <c r="BN199" i="8"/>
  <c r="BT200" i="8"/>
  <c r="EA202" i="8"/>
  <c r="BP203" i="8"/>
  <c r="BQ203" i="8"/>
  <c r="DX203" i="8" s="1"/>
  <c r="BS117" i="8"/>
  <c r="BQ117" i="8"/>
  <c r="DM117" i="8" s="1"/>
  <c r="AT118" i="8"/>
  <c r="BK118" i="8"/>
  <c r="BT118" i="8" s="1"/>
  <c r="AT119" i="8"/>
  <c r="BK119" i="8"/>
  <c r="BF122" i="8"/>
  <c r="BI122" i="8"/>
  <c r="BN122" i="8" s="1"/>
  <c r="AT125" i="8"/>
  <c r="EC127" i="8"/>
  <c r="BP129" i="8"/>
  <c r="BF129" i="8"/>
  <c r="BQ129" i="8" s="1"/>
  <c r="BF133" i="8"/>
  <c r="EE134" i="8"/>
  <c r="BF135" i="8"/>
  <c r="EA137" i="8"/>
  <c r="BF138" i="8"/>
  <c r="BQ138" i="8" s="1"/>
  <c r="BI140" i="8"/>
  <c r="AS148" i="8"/>
  <c r="AT148" i="8" s="1"/>
  <c r="BP151" i="8"/>
  <c r="DC151" i="8" s="1"/>
  <c r="EJ153" i="8"/>
  <c r="BP154" i="8"/>
  <c r="BF154" i="8"/>
  <c r="EE154" i="8"/>
  <c r="EN157" i="8"/>
  <c r="BF159" i="8"/>
  <c r="BF160" i="8"/>
  <c r="BF164" i="8"/>
  <c r="BQ164" i="8" s="1"/>
  <c r="EK167" i="8"/>
  <c r="BT169" i="8"/>
  <c r="BI170" i="8"/>
  <c r="BS170" i="8" s="1"/>
  <c r="EC170" i="8"/>
  <c r="EH176" i="8"/>
  <c r="AS177" i="8"/>
  <c r="AT177" i="8" s="1"/>
  <c r="EM178" i="8"/>
  <c r="BP179" i="8"/>
  <c r="EJ190" i="8"/>
  <c r="BF191" i="8"/>
  <c r="BT196" i="8"/>
  <c r="FO196" i="8" s="1"/>
  <c r="BT198" i="8"/>
  <c r="FQ198" i="8" s="1"/>
  <c r="EM199" i="8"/>
  <c r="BP200" i="8"/>
  <c r="BQ200" i="8"/>
  <c r="EE202" i="8"/>
  <c r="EC203" i="8"/>
  <c r="BF146" i="8"/>
  <c r="AS147" i="8"/>
  <c r="AT147" i="8" s="1"/>
  <c r="EJ154" i="8"/>
  <c r="EP156" i="8"/>
  <c r="EO157" i="8"/>
  <c r="BP163" i="8"/>
  <c r="BF165" i="8"/>
  <c r="BQ165" i="8" s="1"/>
  <c r="BP167" i="8"/>
  <c r="DA167" i="8" s="1"/>
  <c r="AS169" i="8"/>
  <c r="EN178" i="8"/>
  <c r="BI181" i="8"/>
  <c r="BS181" i="8" s="1"/>
  <c r="EM190" i="8"/>
  <c r="AS193" i="8"/>
  <c r="AT193" i="8" s="1"/>
  <c r="BN200" i="8"/>
  <c r="EF202" i="8"/>
  <c r="BP127" i="8"/>
  <c r="DA127" i="8" s="1"/>
  <c r="EK127" i="8"/>
  <c r="BP131" i="8"/>
  <c r="CU131" i="8" s="1"/>
  <c r="BF131" i="8"/>
  <c r="BQ131" i="8" s="1"/>
  <c r="AS132" i="8"/>
  <c r="BI135" i="8"/>
  <c r="BS135" i="8" s="1"/>
  <c r="AT150" i="8"/>
  <c r="BT160" i="8"/>
  <c r="BK161" i="8"/>
  <c r="BT161" i="8" s="1"/>
  <c r="BI164" i="8"/>
  <c r="BI168" i="8"/>
  <c r="BS168" i="8" s="1"/>
  <c r="FA168" i="8" s="1"/>
  <c r="BI169" i="8"/>
  <c r="BS169" i="8" s="1"/>
  <c r="BT186" i="8"/>
  <c r="AT190" i="8"/>
  <c r="BI190" i="8"/>
  <c r="BS190" i="8" s="1"/>
  <c r="BP191" i="8"/>
  <c r="BN192" i="8"/>
  <c r="BP196" i="8"/>
  <c r="DC196" i="8" s="1"/>
  <c r="BQ196" i="8"/>
  <c r="DM196" i="8" s="1"/>
  <c r="BP198" i="8"/>
  <c r="BQ198" i="8"/>
  <c r="BP201" i="8"/>
  <c r="BQ201" i="8"/>
  <c r="EI202" i="8"/>
  <c r="EI203" i="8"/>
  <c r="EN35" i="8"/>
  <c r="EF35" i="8"/>
  <c r="EJ35" i="8"/>
  <c r="EB35" i="8"/>
  <c r="EI35" i="8"/>
  <c r="EA35" i="8"/>
  <c r="EP35" i="8"/>
  <c r="EH35" i="8"/>
  <c r="EO35" i="8"/>
  <c r="EG35" i="8"/>
  <c r="ED35" i="8"/>
  <c r="EC35" i="8"/>
  <c r="EL35" i="8"/>
  <c r="EK35" i="8"/>
  <c r="EM35" i="8"/>
  <c r="EE35" i="8"/>
  <c r="CX25" i="8"/>
  <c r="CR25" i="8"/>
  <c r="DV41" i="8"/>
  <c r="DN41" i="8"/>
  <c r="DU41" i="8"/>
  <c r="DM41" i="8"/>
  <c r="DT41" i="8"/>
  <c r="DL41" i="8"/>
  <c r="DR41" i="8"/>
  <c r="DJ41" i="8"/>
  <c r="DQ41" i="8"/>
  <c r="DI41" i="8"/>
  <c r="DX41" i="8"/>
  <c r="DP41" i="8"/>
  <c r="DW41" i="8"/>
  <c r="DO41" i="8"/>
  <c r="DK41" i="8"/>
  <c r="DS41" i="8"/>
  <c r="FZ25" i="8"/>
  <c r="FR25" i="8"/>
  <c r="FX25" i="8"/>
  <c r="FO25" i="8"/>
  <c r="FW25" i="8"/>
  <c r="FN25" i="8"/>
  <c r="FV25" i="8"/>
  <c r="FM25" i="8"/>
  <c r="FU25" i="8"/>
  <c r="FL25" i="8"/>
  <c r="FS25" i="8"/>
  <c r="FQ25" i="8"/>
  <c r="FY25" i="8"/>
  <c r="FP25" i="8"/>
  <c r="FT25" i="8"/>
  <c r="FK25" i="8"/>
  <c r="CZ28" i="8"/>
  <c r="CR28" i="8"/>
  <c r="DF28" i="8"/>
  <c r="CX28" i="8"/>
  <c r="DE28" i="8"/>
  <c r="CW28" i="8"/>
  <c r="CY28" i="8"/>
  <c r="CV28" i="8"/>
  <c r="CU28" i="8"/>
  <c r="CT28" i="8"/>
  <c r="DD28" i="8"/>
  <c r="DC28" i="8"/>
  <c r="CQ28" i="8"/>
  <c r="DB28" i="8"/>
  <c r="DA28" i="8"/>
  <c r="CS28" i="8"/>
  <c r="EC22" i="8"/>
  <c r="EO22" i="8"/>
  <c r="EJ22" i="8"/>
  <c r="EB22" i="8"/>
  <c r="EI22" i="8"/>
  <c r="EA22" i="8"/>
  <c r="EG22" i="8"/>
  <c r="EP22" i="8"/>
  <c r="EH22" i="8"/>
  <c r="EN22" i="8"/>
  <c r="EF22" i="8"/>
  <c r="EM22" i="8"/>
  <c r="EE22" i="8"/>
  <c r="EL22" i="8"/>
  <c r="ED22" i="8"/>
  <c r="EK22" i="8"/>
  <c r="CS21" i="8"/>
  <c r="DE21" i="8"/>
  <c r="CZ21" i="8"/>
  <c r="CR21" i="8"/>
  <c r="CW21" i="8"/>
  <c r="DF21" i="8"/>
  <c r="CX21" i="8"/>
  <c r="DD21" i="8"/>
  <c r="CV21" i="8"/>
  <c r="DC21" i="8"/>
  <c r="CU21" i="8"/>
  <c r="DA21" i="8"/>
  <c r="CQ21" i="8"/>
  <c r="DB21" i="8"/>
  <c r="CT21" i="8"/>
  <c r="CY21" i="8"/>
  <c r="EJ23" i="8"/>
  <c r="EB23" i="8"/>
  <c r="EI23" i="8"/>
  <c r="EA23" i="8"/>
  <c r="EP23" i="8"/>
  <c r="EH23" i="8"/>
  <c r="EN23" i="8"/>
  <c r="EF23" i="8"/>
  <c r="EC23" i="8"/>
  <c r="EM23" i="8"/>
  <c r="EE23" i="8"/>
  <c r="EO23" i="8"/>
  <c r="EG23" i="8"/>
  <c r="EL23" i="8"/>
  <c r="ED23" i="8"/>
  <c r="EK23" i="8"/>
  <c r="DF26" i="8"/>
  <c r="CX26" i="8"/>
  <c r="CR26" i="8"/>
  <c r="BU26" i="8"/>
  <c r="CZ26" i="8"/>
  <c r="CQ26" i="8"/>
  <c r="CY26" i="8"/>
  <c r="CW26" i="8"/>
  <c r="DD26" i="8"/>
  <c r="CU26" i="8"/>
  <c r="DC26" i="8"/>
  <c r="CT26" i="8"/>
  <c r="DE26" i="8"/>
  <c r="DB26" i="8"/>
  <c r="CS26" i="8"/>
  <c r="DA26" i="8"/>
  <c r="CV26" i="8"/>
  <c r="EJ28" i="8"/>
  <c r="EB28" i="8"/>
  <c r="EP28" i="8"/>
  <c r="EH28" i="8"/>
  <c r="EO28" i="8"/>
  <c r="EG28" i="8"/>
  <c r="EN28" i="8"/>
  <c r="EC28" i="8"/>
  <c r="EI28" i="8"/>
  <c r="EM28" i="8"/>
  <c r="EA28" i="8"/>
  <c r="EL28" i="8"/>
  <c r="EK28" i="8"/>
  <c r="EF28" i="8"/>
  <c r="EE28" i="8"/>
  <c r="ED28" i="8"/>
  <c r="FT24" i="8"/>
  <c r="FL24" i="8"/>
  <c r="FS24" i="8"/>
  <c r="FK24" i="8"/>
  <c r="FQ24" i="8"/>
  <c r="FZ24" i="8"/>
  <c r="FR24" i="8"/>
  <c r="FY24" i="8"/>
  <c r="FX24" i="8"/>
  <c r="FP24" i="8"/>
  <c r="FW24" i="8"/>
  <c r="FO24" i="8"/>
  <c r="FV24" i="8"/>
  <c r="FN24" i="8"/>
  <c r="FU24" i="8"/>
  <c r="FM24" i="8"/>
  <c r="DX25" i="8"/>
  <c r="DP25" i="8"/>
  <c r="DO25" i="8"/>
  <c r="DW25" i="8"/>
  <c r="DN25" i="8"/>
  <c r="DV25" i="8"/>
  <c r="DM25" i="8"/>
  <c r="DU25" i="8"/>
  <c r="DL25" i="8"/>
  <c r="DS25" i="8"/>
  <c r="DJ25" i="8"/>
  <c r="DR25" i="8"/>
  <c r="DI25" i="8"/>
  <c r="DK25" i="8"/>
  <c r="DQ25" i="8"/>
  <c r="DT25" i="8"/>
  <c r="FH26" i="8"/>
  <c r="EZ26" i="8"/>
  <c r="FG26" i="8"/>
  <c r="EY26" i="8"/>
  <c r="FD26" i="8"/>
  <c r="FC26" i="8"/>
  <c r="ES26" i="8"/>
  <c r="FB26" i="8"/>
  <c r="FA26" i="8"/>
  <c r="EW26" i="8"/>
  <c r="FF26" i="8"/>
  <c r="EV26" i="8"/>
  <c r="EX26" i="8"/>
  <c r="FE26" i="8"/>
  <c r="EU26" i="8"/>
  <c r="ET26" i="8"/>
  <c r="EP27" i="8"/>
  <c r="EH27" i="8"/>
  <c r="EO27" i="8"/>
  <c r="EG27" i="8"/>
  <c r="EL27" i="8"/>
  <c r="EB27" i="8"/>
  <c r="EK27" i="8"/>
  <c r="EA27" i="8"/>
  <c r="EJ27" i="8"/>
  <c r="EI27" i="8"/>
  <c r="EE27" i="8"/>
  <c r="EN27" i="8"/>
  <c r="ED27" i="8"/>
  <c r="EM27" i="8"/>
  <c r="EC27" i="8"/>
  <c r="EF27" i="8"/>
  <c r="BQ21" i="8"/>
  <c r="FQ23" i="8"/>
  <c r="FT23" i="8"/>
  <c r="FL23" i="8"/>
  <c r="FS23" i="8"/>
  <c r="FK23" i="8"/>
  <c r="FZ23" i="8"/>
  <c r="FR23" i="8"/>
  <c r="FX23" i="8"/>
  <c r="FP23" i="8"/>
  <c r="FU23" i="8"/>
  <c r="FW23" i="8"/>
  <c r="FO23" i="8"/>
  <c r="FY23" i="8"/>
  <c r="FV23" i="8"/>
  <c r="FN23" i="8"/>
  <c r="FM23" i="8"/>
  <c r="DA24" i="8"/>
  <c r="DE24" i="8"/>
  <c r="CZ24" i="8"/>
  <c r="CR24" i="8"/>
  <c r="CY24" i="8"/>
  <c r="CQ24" i="8"/>
  <c r="DF24" i="8"/>
  <c r="CX24" i="8"/>
  <c r="DD24" i="8"/>
  <c r="CV24" i="8"/>
  <c r="DC24" i="8"/>
  <c r="CU24" i="8"/>
  <c r="DB24" i="8"/>
  <c r="CT24" i="8"/>
  <c r="CS24" i="8"/>
  <c r="CW24" i="8"/>
  <c r="EP26" i="8"/>
  <c r="EH26" i="8"/>
  <c r="EO26" i="8"/>
  <c r="EG26" i="8"/>
  <c r="EF26" i="8"/>
  <c r="EE26" i="8"/>
  <c r="EB26" i="8"/>
  <c r="EN26" i="8"/>
  <c r="ED26" i="8"/>
  <c r="EM26" i="8"/>
  <c r="EC26" i="8"/>
  <c r="EK26" i="8"/>
  <c r="EA26" i="8"/>
  <c r="EJ26" i="8"/>
  <c r="EI26" i="8"/>
  <c r="EL26" i="8"/>
  <c r="DI40" i="8"/>
  <c r="DM40" i="8"/>
  <c r="FF40" i="8"/>
  <c r="EX40" i="8"/>
  <c r="FD40" i="8"/>
  <c r="EV40" i="8"/>
  <c r="FB40" i="8"/>
  <c r="ET40" i="8"/>
  <c r="FA40" i="8"/>
  <c r="ES40" i="8"/>
  <c r="FH40" i="8"/>
  <c r="EZ40" i="8"/>
  <c r="FG40" i="8"/>
  <c r="EY40" i="8"/>
  <c r="EW40" i="8"/>
  <c r="FE40" i="8"/>
  <c r="FC40" i="8"/>
  <c r="EU40" i="8"/>
  <c r="DX43" i="8"/>
  <c r="DP43" i="8"/>
  <c r="DS43" i="8"/>
  <c r="DJ43" i="8"/>
  <c r="DR43" i="8"/>
  <c r="DI43" i="8"/>
  <c r="DQ43" i="8"/>
  <c r="DW43" i="8"/>
  <c r="DN43" i="8"/>
  <c r="DV43" i="8"/>
  <c r="DM43" i="8"/>
  <c r="DU43" i="8"/>
  <c r="DL43" i="8"/>
  <c r="DT43" i="8"/>
  <c r="DK43" i="8"/>
  <c r="DO43" i="8"/>
  <c r="DF27" i="8"/>
  <c r="CX27" i="8"/>
  <c r="DE27" i="8"/>
  <c r="CW27" i="8"/>
  <c r="DB27" i="8"/>
  <c r="CR27" i="8"/>
  <c r="DA27" i="8"/>
  <c r="CQ27" i="8"/>
  <c r="CZ27" i="8"/>
  <c r="CY27" i="8"/>
  <c r="CV27" i="8"/>
  <c r="CU27" i="8"/>
  <c r="DD27" i="8"/>
  <c r="CT27" i="8"/>
  <c r="DC27" i="8"/>
  <c r="CS27" i="8"/>
  <c r="FT28" i="8"/>
  <c r="FL28" i="8"/>
  <c r="FZ28" i="8"/>
  <c r="FR28" i="8"/>
  <c r="FY28" i="8"/>
  <c r="FQ28" i="8"/>
  <c r="FS28" i="8"/>
  <c r="FX28" i="8"/>
  <c r="FP28" i="8"/>
  <c r="FO28" i="8"/>
  <c r="FN28" i="8"/>
  <c r="FW28" i="8"/>
  <c r="FK28" i="8"/>
  <c r="FV28" i="8"/>
  <c r="FM28" i="8"/>
  <c r="FU28" i="8"/>
  <c r="DV39" i="8"/>
  <c r="DN39" i="8"/>
  <c r="DT39" i="8"/>
  <c r="DL39" i="8"/>
  <c r="DR39" i="8"/>
  <c r="DJ39" i="8"/>
  <c r="DQ39" i="8"/>
  <c r="DI39" i="8"/>
  <c r="DX39" i="8"/>
  <c r="DP39" i="8"/>
  <c r="DW39" i="8"/>
  <c r="DO39" i="8"/>
  <c r="DU39" i="8"/>
  <c r="DS39" i="8"/>
  <c r="DM39" i="8"/>
  <c r="DK39" i="8"/>
  <c r="CS23" i="8"/>
  <c r="CW23" i="8"/>
  <c r="CZ23" i="8"/>
  <c r="CR23" i="8"/>
  <c r="CY23" i="8"/>
  <c r="CQ23" i="8"/>
  <c r="DF23" i="8"/>
  <c r="CX23" i="8"/>
  <c r="DD23" i="8"/>
  <c r="CV23" i="8"/>
  <c r="DA23" i="8"/>
  <c r="DC23" i="8"/>
  <c r="CU23" i="8"/>
  <c r="DE23" i="8"/>
  <c r="DB23" i="8"/>
  <c r="CT23" i="8"/>
  <c r="EP25" i="8"/>
  <c r="EH25" i="8"/>
  <c r="EJ25" i="8"/>
  <c r="EA25" i="8"/>
  <c r="EN25" i="8"/>
  <c r="EI25" i="8"/>
  <c r="EG25" i="8"/>
  <c r="EO25" i="8"/>
  <c r="EF25" i="8"/>
  <c r="EM25" i="8"/>
  <c r="ED25" i="8"/>
  <c r="EL25" i="8"/>
  <c r="EC25" i="8"/>
  <c r="EK25" i="8"/>
  <c r="EB25" i="8"/>
  <c r="EE25" i="8"/>
  <c r="EJ21" i="8"/>
  <c r="EB21" i="8"/>
  <c r="EA21" i="8"/>
  <c r="EG21" i="8"/>
  <c r="EP21" i="8"/>
  <c r="EH21" i="8"/>
  <c r="EN21" i="8"/>
  <c r="EF21" i="8"/>
  <c r="EK21" i="8"/>
  <c r="EO21" i="8"/>
  <c r="EM21" i="8"/>
  <c r="EE21" i="8"/>
  <c r="EI21" i="8"/>
  <c r="EL21" i="8"/>
  <c r="ED21" i="8"/>
  <c r="EC21" i="8"/>
  <c r="CZ22" i="8"/>
  <c r="CR22" i="8"/>
  <c r="CY22" i="8"/>
  <c r="CW22" i="8"/>
  <c r="CQ22" i="8"/>
  <c r="DF22" i="8"/>
  <c r="CX22" i="8"/>
  <c r="DD22" i="8"/>
  <c r="CV22" i="8"/>
  <c r="DC22" i="8"/>
  <c r="CU22" i="8"/>
  <c r="DA22" i="8"/>
  <c r="DE22" i="8"/>
  <c r="DB22" i="8"/>
  <c r="CT22" i="8"/>
  <c r="CS22" i="8"/>
  <c r="EO24" i="8"/>
  <c r="EJ24" i="8"/>
  <c r="EB24" i="8"/>
  <c r="EI24" i="8"/>
  <c r="EA24" i="8"/>
  <c r="EP24" i="8"/>
  <c r="EH24" i="8"/>
  <c r="EN24" i="8"/>
  <c r="EF24" i="8"/>
  <c r="EM24" i="8"/>
  <c r="EE24" i="8"/>
  <c r="EL24" i="8"/>
  <c r="ED24" i="8"/>
  <c r="EK24" i="8"/>
  <c r="EC24" i="8"/>
  <c r="EG24" i="8"/>
  <c r="DX26" i="8"/>
  <c r="DP26" i="8"/>
  <c r="DL26" i="8"/>
  <c r="DQ26" i="8"/>
  <c r="DT26" i="8"/>
  <c r="DK26" i="8"/>
  <c r="DS26" i="8"/>
  <c r="DJ26" i="8"/>
  <c r="DR26" i="8"/>
  <c r="DI26" i="8"/>
  <c r="DO26" i="8"/>
  <c r="DW26" i="8"/>
  <c r="DN26" i="8"/>
  <c r="DV26" i="8"/>
  <c r="DM26" i="8"/>
  <c r="DU26" i="8"/>
  <c r="FZ26" i="8"/>
  <c r="FR26" i="8"/>
  <c r="FY26" i="8"/>
  <c r="FQ26" i="8"/>
  <c r="FL26" i="8"/>
  <c r="FO26" i="8"/>
  <c r="FX26" i="8"/>
  <c r="FN26" i="8"/>
  <c r="FW26" i="8"/>
  <c r="FM26" i="8"/>
  <c r="FU26" i="8"/>
  <c r="FK26" i="8"/>
  <c r="FT26" i="8"/>
  <c r="FS26" i="8"/>
  <c r="FP26" i="8"/>
  <c r="FV26" i="8"/>
  <c r="DV42" i="8"/>
  <c r="DN42" i="8"/>
  <c r="DU42" i="8"/>
  <c r="DM42" i="8"/>
  <c r="DT42" i="8"/>
  <c r="DL42" i="8"/>
  <c r="DR42" i="8"/>
  <c r="DJ42" i="8"/>
  <c r="DQ42" i="8"/>
  <c r="DI42" i="8"/>
  <c r="DX42" i="8"/>
  <c r="DP42" i="8"/>
  <c r="DW42" i="8"/>
  <c r="DO42" i="8"/>
  <c r="DS42" i="8"/>
  <c r="DK42" i="8"/>
  <c r="CZ29" i="8"/>
  <c r="CR29" i="8"/>
  <c r="DF29" i="8"/>
  <c r="CX29" i="8"/>
  <c r="DE29" i="8"/>
  <c r="CW29" i="8"/>
  <c r="DB32" i="8"/>
  <c r="BH21" i="8"/>
  <c r="BS21" i="8" s="1"/>
  <c r="BH22" i="8"/>
  <c r="BS22" i="8" s="1"/>
  <c r="BH23" i="8"/>
  <c r="BS23" i="8" s="1"/>
  <c r="BH24" i="8"/>
  <c r="BS24" i="8" s="1"/>
  <c r="BH25" i="8"/>
  <c r="FM27" i="8"/>
  <c r="CQ29" i="8"/>
  <c r="DC29" i="8"/>
  <c r="EF29" i="8"/>
  <c r="EE31" i="8"/>
  <c r="EE32" i="8"/>
  <c r="EE33" i="8"/>
  <c r="CU34" i="8"/>
  <c r="EN37" i="8"/>
  <c r="EF37" i="8"/>
  <c r="EJ37" i="8"/>
  <c r="EB37" i="8"/>
  <c r="EI37" i="8"/>
  <c r="EA37" i="8"/>
  <c r="EP37" i="8"/>
  <c r="EH37" i="8"/>
  <c r="EO37" i="8"/>
  <c r="EG37" i="8"/>
  <c r="EL37" i="8"/>
  <c r="CS39" i="8"/>
  <c r="EC39" i="8"/>
  <c r="EK40" i="8"/>
  <c r="BP41" i="8"/>
  <c r="EU42" i="8"/>
  <c r="EP45" i="8"/>
  <c r="EH45" i="8"/>
  <c r="EJ45" i="8"/>
  <c r="EB45" i="8"/>
  <c r="EM45" i="8"/>
  <c r="EC45" i="8"/>
  <c r="EL45" i="8"/>
  <c r="EA45" i="8"/>
  <c r="EK45" i="8"/>
  <c r="EG45" i="8"/>
  <c r="EF45" i="8"/>
  <c r="EO45" i="8"/>
  <c r="EE45" i="8"/>
  <c r="EN45" i="8"/>
  <c r="ED45" i="8"/>
  <c r="AS46" i="8"/>
  <c r="AT46" i="8" s="1"/>
  <c r="EP48" i="8"/>
  <c r="EH48" i="8"/>
  <c r="EJ48" i="8"/>
  <c r="EB48" i="8"/>
  <c r="EN48" i="8"/>
  <c r="ED48" i="8"/>
  <c r="EM48" i="8"/>
  <c r="EC48" i="8"/>
  <c r="EL48" i="8"/>
  <c r="EA48" i="8"/>
  <c r="EI48" i="8"/>
  <c r="EG48" i="8"/>
  <c r="EF48" i="8"/>
  <c r="EO48" i="8"/>
  <c r="EE48" i="8"/>
  <c r="AT49" i="8"/>
  <c r="DD32" i="8"/>
  <c r="CV32" i="8"/>
  <c r="CZ32" i="8"/>
  <c r="CR32" i="8"/>
  <c r="DF32" i="8"/>
  <c r="CX32" i="8"/>
  <c r="DE32" i="8"/>
  <c r="CW32" i="8"/>
  <c r="EL32" i="8"/>
  <c r="DD33" i="8"/>
  <c r="CV33" i="8"/>
  <c r="CZ33" i="8"/>
  <c r="CR33" i="8"/>
  <c r="DF33" i="8"/>
  <c r="CX33" i="8"/>
  <c r="DE33" i="8"/>
  <c r="CW33" i="8"/>
  <c r="EL33" i="8"/>
  <c r="EN34" i="8"/>
  <c r="EF34" i="8"/>
  <c r="EJ34" i="8"/>
  <c r="EB34" i="8"/>
  <c r="EP34" i="8"/>
  <c r="EH34" i="8"/>
  <c r="EO34" i="8"/>
  <c r="EG34" i="8"/>
  <c r="EN38" i="8"/>
  <c r="EF38" i="8"/>
  <c r="EL38" i="8"/>
  <c r="ED38" i="8"/>
  <c r="EJ38" i="8"/>
  <c r="EB38" i="8"/>
  <c r="EI38" i="8"/>
  <c r="EA38" i="8"/>
  <c r="EP38" i="8"/>
  <c r="EH38" i="8"/>
  <c r="EO38" i="8"/>
  <c r="EG38" i="8"/>
  <c r="FZ27" i="8"/>
  <c r="FR27" i="8"/>
  <c r="FY27" i="8"/>
  <c r="FQ27" i="8"/>
  <c r="FN27" i="8"/>
  <c r="FX27" i="8"/>
  <c r="CS29" i="8"/>
  <c r="DD29" i="8"/>
  <c r="EI29" i="8"/>
  <c r="BP30" i="8"/>
  <c r="EJ30" i="8"/>
  <c r="EB30" i="8"/>
  <c r="EP30" i="8"/>
  <c r="EH30" i="8"/>
  <c r="EO30" i="8"/>
  <c r="EG30" i="8"/>
  <c r="EL30" i="8"/>
  <c r="AT31" i="8"/>
  <c r="EI31" i="8"/>
  <c r="CY32" i="8"/>
  <c r="EI32" i="8"/>
  <c r="CY33" i="8"/>
  <c r="EI33" i="8"/>
  <c r="CY34" i="8"/>
  <c r="EI34" i="8"/>
  <c r="BF36" i="8"/>
  <c r="BQ36" i="8" s="1"/>
  <c r="BK36" i="8"/>
  <c r="BI36" i="8"/>
  <c r="BS36" i="8" s="1"/>
  <c r="EC36" i="8"/>
  <c r="BP37" i="8"/>
  <c r="EM37" i="8"/>
  <c r="CU39" i="8"/>
  <c r="EE39" i="8"/>
  <c r="EN41" i="8"/>
  <c r="EF41" i="8"/>
  <c r="EM41" i="8"/>
  <c r="EE41" i="8"/>
  <c r="EL41" i="8"/>
  <c r="ED41" i="8"/>
  <c r="EJ41" i="8"/>
  <c r="EB41" i="8"/>
  <c r="EI41" i="8"/>
  <c r="EA41" i="8"/>
  <c r="EP41" i="8"/>
  <c r="EH41" i="8"/>
  <c r="EO41" i="8"/>
  <c r="EG41" i="8"/>
  <c r="BF52" i="8"/>
  <c r="BQ52" i="8" s="1"/>
  <c r="BK52" i="8"/>
  <c r="BI52" i="8"/>
  <c r="BS52" i="8" s="1"/>
  <c r="BN26" i="8"/>
  <c r="FO27" i="8"/>
  <c r="BF28" i="8"/>
  <c r="BQ28" i="8" s="1"/>
  <c r="CT29" i="8"/>
  <c r="EA30" i="8"/>
  <c r="EM30" i="8"/>
  <c r="BF31" i="8"/>
  <c r="BK31" i="8"/>
  <c r="BT31" i="8" s="1"/>
  <c r="BI31" i="8"/>
  <c r="BS31" i="8" s="1"/>
  <c r="EK31" i="8"/>
  <c r="DA32" i="8"/>
  <c r="DA33" i="8"/>
  <c r="DA34" i="8"/>
  <c r="EK34" i="8"/>
  <c r="AS36" i="8"/>
  <c r="AT36" i="8" s="1"/>
  <c r="BT36" i="8"/>
  <c r="EC38" i="8"/>
  <c r="BP40" i="8"/>
  <c r="BP42" i="8"/>
  <c r="EN42" i="8"/>
  <c r="EF42" i="8"/>
  <c r="EM42" i="8"/>
  <c r="EE42" i="8"/>
  <c r="EL42" i="8"/>
  <c r="ED42" i="8"/>
  <c r="EJ42" i="8"/>
  <c r="EB42" i="8"/>
  <c r="EI42" i="8"/>
  <c r="EA42" i="8"/>
  <c r="EP42" i="8"/>
  <c r="EH42" i="8"/>
  <c r="EO42" i="8"/>
  <c r="EG42" i="8"/>
  <c r="EI45" i="8"/>
  <c r="FZ48" i="8"/>
  <c r="FR48" i="8"/>
  <c r="FT48" i="8"/>
  <c r="FL48" i="8"/>
  <c r="FX48" i="8"/>
  <c r="FN48" i="8"/>
  <c r="FW48" i="8"/>
  <c r="FM48" i="8"/>
  <c r="FV48" i="8"/>
  <c r="FK48" i="8"/>
  <c r="FS48" i="8"/>
  <c r="FQ48" i="8"/>
  <c r="FP48" i="8"/>
  <c r="FY48" i="8"/>
  <c r="FO48" i="8"/>
  <c r="EP43" i="8"/>
  <c r="EH43" i="8"/>
  <c r="EJ43" i="8"/>
  <c r="EB43" i="8"/>
  <c r="EO43" i="8"/>
  <c r="EE43" i="8"/>
  <c r="EN43" i="8"/>
  <c r="ED43" i="8"/>
  <c r="EM43" i="8"/>
  <c r="EC43" i="8"/>
  <c r="EK43" i="8"/>
  <c r="EI43" i="8"/>
  <c r="EG43" i="8"/>
  <c r="EF43" i="8"/>
  <c r="EJ29" i="8"/>
  <c r="EB29" i="8"/>
  <c r="EP29" i="8"/>
  <c r="EH29" i="8"/>
  <c r="EO29" i="8"/>
  <c r="EG29" i="8"/>
  <c r="EN32" i="8"/>
  <c r="EF32" i="8"/>
  <c r="EJ32" i="8"/>
  <c r="EB32" i="8"/>
  <c r="EP32" i="8"/>
  <c r="EH32" i="8"/>
  <c r="EO32" i="8"/>
  <c r="EG32" i="8"/>
  <c r="EN33" i="8"/>
  <c r="EF33" i="8"/>
  <c r="EJ33" i="8"/>
  <c r="EB33" i="8"/>
  <c r="EP33" i="8"/>
  <c r="EH33" i="8"/>
  <c r="EO33" i="8"/>
  <c r="EG33" i="8"/>
  <c r="DB34" i="8"/>
  <c r="BP35" i="8"/>
  <c r="FF41" i="8"/>
  <c r="EX41" i="8"/>
  <c r="FE41" i="8"/>
  <c r="EW41" i="8"/>
  <c r="FD41" i="8"/>
  <c r="EV41" i="8"/>
  <c r="FB41" i="8"/>
  <c r="ET41" i="8"/>
  <c r="FA41" i="8"/>
  <c r="ES41" i="8"/>
  <c r="FH41" i="8"/>
  <c r="EZ41" i="8"/>
  <c r="FG41" i="8"/>
  <c r="EY41" i="8"/>
  <c r="DF43" i="8"/>
  <c r="CX43" i="8"/>
  <c r="CY43" i="8"/>
  <c r="CW43" i="8"/>
  <c r="DE43" i="8"/>
  <c r="CV43" i="8"/>
  <c r="DC43" i="8"/>
  <c r="CT43" i="8"/>
  <c r="DB43" i="8"/>
  <c r="CS43" i="8"/>
  <c r="DA43" i="8"/>
  <c r="CR43" i="8"/>
  <c r="CZ43" i="8"/>
  <c r="CQ43" i="8"/>
  <c r="EP47" i="8"/>
  <c r="EH47" i="8"/>
  <c r="EJ47" i="8"/>
  <c r="EB47" i="8"/>
  <c r="EK47" i="8"/>
  <c r="EI47" i="8"/>
  <c r="EG47" i="8"/>
  <c r="EO47" i="8"/>
  <c r="EE47" i="8"/>
  <c r="EN47" i="8"/>
  <c r="ED47" i="8"/>
  <c r="EM47" i="8"/>
  <c r="EC47" i="8"/>
  <c r="EL47" i="8"/>
  <c r="EA47" i="8"/>
  <c r="CV29" i="8"/>
  <c r="EA29" i="8"/>
  <c r="EM29" i="8"/>
  <c r="BF30" i="8"/>
  <c r="BQ30" i="8" s="1"/>
  <c r="BK30" i="8"/>
  <c r="BT30" i="8" s="1"/>
  <c r="BI30" i="8"/>
  <c r="BS30" i="8" s="1"/>
  <c r="EM31" i="8"/>
  <c r="DC32" i="8"/>
  <c r="EM32" i="8"/>
  <c r="DC33" i="8"/>
  <c r="EM33" i="8"/>
  <c r="EM34" i="8"/>
  <c r="BF37" i="8"/>
  <c r="BQ37" i="8" s="1"/>
  <c r="BK37" i="8"/>
  <c r="BT37" i="8" s="1"/>
  <c r="BI37" i="8"/>
  <c r="BS37" i="8" s="1"/>
  <c r="DD38" i="8"/>
  <c r="CV38" i="8"/>
  <c r="DB38" i="8"/>
  <c r="CT38" i="8"/>
  <c r="CZ38" i="8"/>
  <c r="CR38" i="8"/>
  <c r="CY38" i="8"/>
  <c r="CQ38" i="8"/>
  <c r="DF38" i="8"/>
  <c r="CX38" i="8"/>
  <c r="DE38" i="8"/>
  <c r="CW38" i="8"/>
  <c r="DA38" i="8"/>
  <c r="EK38" i="8"/>
  <c r="DD39" i="8"/>
  <c r="CV39" i="8"/>
  <c r="DB39" i="8"/>
  <c r="CT39" i="8"/>
  <c r="CZ39" i="8"/>
  <c r="CR39" i="8"/>
  <c r="CY39" i="8"/>
  <c r="CQ39" i="8"/>
  <c r="DF39" i="8"/>
  <c r="CX39" i="8"/>
  <c r="DE39" i="8"/>
  <c r="CW39" i="8"/>
  <c r="FF42" i="8"/>
  <c r="EX42" i="8"/>
  <c r="FE42" i="8"/>
  <c r="EW42" i="8"/>
  <c r="FD42" i="8"/>
  <c r="EV42" i="8"/>
  <c r="FB42" i="8"/>
  <c r="ET42" i="8"/>
  <c r="FA42" i="8"/>
  <c r="ES42" i="8"/>
  <c r="FH42" i="8"/>
  <c r="EZ42" i="8"/>
  <c r="FG42" i="8"/>
  <c r="EY42" i="8"/>
  <c r="DD43" i="8"/>
  <c r="EE44" i="8"/>
  <c r="FS58" i="8"/>
  <c r="FK58" i="8"/>
  <c r="FZ58" i="8"/>
  <c r="FR58" i="8"/>
  <c r="FY58" i="8"/>
  <c r="FQ58" i="8"/>
  <c r="FX58" i="8"/>
  <c r="FP58" i="8"/>
  <c r="FW58" i="8"/>
  <c r="FO58" i="8"/>
  <c r="FV58" i="8"/>
  <c r="FN58" i="8"/>
  <c r="FU58" i="8"/>
  <c r="FM58" i="8"/>
  <c r="FT58" i="8"/>
  <c r="FL58" i="8"/>
  <c r="FA59" i="8"/>
  <c r="ES59" i="8"/>
  <c r="FH59" i="8"/>
  <c r="EZ59" i="8"/>
  <c r="FG59" i="8"/>
  <c r="EY59" i="8"/>
  <c r="FF59" i="8"/>
  <c r="EX59" i="8"/>
  <c r="FE59" i="8"/>
  <c r="EW59" i="8"/>
  <c r="FD59" i="8"/>
  <c r="EV59" i="8"/>
  <c r="FC59" i="8"/>
  <c r="EU59" i="8"/>
  <c r="FB59" i="8"/>
  <c r="ET59" i="8"/>
  <c r="FS62" i="8"/>
  <c r="FK62" i="8"/>
  <c r="FZ62" i="8"/>
  <c r="FR62" i="8"/>
  <c r="FY62" i="8"/>
  <c r="FQ62" i="8"/>
  <c r="FX62" i="8"/>
  <c r="FP62" i="8"/>
  <c r="FW62" i="8"/>
  <c r="FO62" i="8"/>
  <c r="FV62" i="8"/>
  <c r="FN62" i="8"/>
  <c r="FU62" i="8"/>
  <c r="FM62" i="8"/>
  <c r="FT62" i="8"/>
  <c r="FL62" i="8"/>
  <c r="DB65" i="8"/>
  <c r="CT65" i="8"/>
  <c r="DF65" i="8"/>
  <c r="CX65" i="8"/>
  <c r="CV65" i="8"/>
  <c r="DE65" i="8"/>
  <c r="CU65" i="8"/>
  <c r="BU65" i="8"/>
  <c r="DD65" i="8"/>
  <c r="CS65" i="8"/>
  <c r="DC65" i="8"/>
  <c r="CR65" i="8"/>
  <c r="DA65" i="8"/>
  <c r="CQ65" i="8"/>
  <c r="CZ65" i="8"/>
  <c r="CY65" i="8"/>
  <c r="CW65" i="8"/>
  <c r="CU29" i="8"/>
  <c r="DD34" i="8"/>
  <c r="CV34" i="8"/>
  <c r="CZ34" i="8"/>
  <c r="CR34" i="8"/>
  <c r="DF34" i="8"/>
  <c r="CX34" i="8"/>
  <c r="DE34" i="8"/>
  <c r="CW34" i="8"/>
  <c r="BI28" i="8"/>
  <c r="BS28" i="8" s="1"/>
  <c r="AT29" i="8"/>
  <c r="CY29" i="8"/>
  <c r="EC29" i="8"/>
  <c r="EN29" i="8"/>
  <c r="EA31" i="8"/>
  <c r="CQ32" i="8"/>
  <c r="EA32" i="8"/>
  <c r="CQ33" i="8"/>
  <c r="EA33" i="8"/>
  <c r="CQ34" i="8"/>
  <c r="EA34" i="8"/>
  <c r="EN36" i="8"/>
  <c r="EF36" i="8"/>
  <c r="EJ36" i="8"/>
  <c r="EB36" i="8"/>
  <c r="EI36" i="8"/>
  <c r="EA36" i="8"/>
  <c r="EP36" i="8"/>
  <c r="EH36" i="8"/>
  <c r="EO36" i="8"/>
  <c r="EG36" i="8"/>
  <c r="EL36" i="8"/>
  <c r="DC38" i="8"/>
  <c r="EM38" i="8"/>
  <c r="EN39" i="8"/>
  <c r="EF39" i="8"/>
  <c r="EL39" i="8"/>
  <c r="ED39" i="8"/>
  <c r="EJ39" i="8"/>
  <c r="EB39" i="8"/>
  <c r="EI39" i="8"/>
  <c r="EA39" i="8"/>
  <c r="EP39" i="8"/>
  <c r="EH39" i="8"/>
  <c r="EO39" i="8"/>
  <c r="EG39" i="8"/>
  <c r="AT43" i="8"/>
  <c r="FH43" i="8"/>
  <c r="EZ43" i="8"/>
  <c r="FB43" i="8"/>
  <c r="ET43" i="8"/>
  <c r="FC43" i="8"/>
  <c r="FA43" i="8"/>
  <c r="EY43" i="8"/>
  <c r="FG43" i="8"/>
  <c r="EW43" i="8"/>
  <c r="FF43" i="8"/>
  <c r="EV43" i="8"/>
  <c r="FE43" i="8"/>
  <c r="EU43" i="8"/>
  <c r="FD43" i="8"/>
  <c r="ES43" i="8"/>
  <c r="BK44" i="8"/>
  <c r="BT44" i="8" s="1"/>
  <c r="EP46" i="8"/>
  <c r="EH46" i="8"/>
  <c r="EJ46" i="8"/>
  <c r="EB46" i="8"/>
  <c r="EF46" i="8"/>
  <c r="EO46" i="8"/>
  <c r="EE46" i="8"/>
  <c r="EN46" i="8"/>
  <c r="ED46" i="8"/>
  <c r="EL46" i="8"/>
  <c r="EA46" i="8"/>
  <c r="EK46" i="8"/>
  <c r="EI46" i="8"/>
  <c r="EG46" i="8"/>
  <c r="BT47" i="8"/>
  <c r="EF47" i="8"/>
  <c r="EP49" i="8"/>
  <c r="EH49" i="8"/>
  <c r="EN49" i="8"/>
  <c r="EF49" i="8"/>
  <c r="EK49" i="8"/>
  <c r="EC49" i="8"/>
  <c r="EJ49" i="8"/>
  <c r="EB49" i="8"/>
  <c r="ED49" i="8"/>
  <c r="EA49" i="8"/>
  <c r="EO49" i="8"/>
  <c r="EL49" i="8"/>
  <c r="EI49" i="8"/>
  <c r="EG49" i="8"/>
  <c r="EE49" i="8"/>
  <c r="DB33" i="8"/>
  <c r="EL34" i="8"/>
  <c r="EN40" i="8"/>
  <c r="EF40" i="8"/>
  <c r="EL40" i="8"/>
  <c r="ED40" i="8"/>
  <c r="EJ40" i="8"/>
  <c r="EB40" i="8"/>
  <c r="EI40" i="8"/>
  <c r="EA40" i="8"/>
  <c r="EP40" i="8"/>
  <c r="EH40" i="8"/>
  <c r="EO40" i="8"/>
  <c r="EG40" i="8"/>
  <c r="EP44" i="8"/>
  <c r="EH44" i="8"/>
  <c r="EJ44" i="8"/>
  <c r="EB44" i="8"/>
  <c r="EI44" i="8"/>
  <c r="EG44" i="8"/>
  <c r="EF44" i="8"/>
  <c r="EN44" i="8"/>
  <c r="ED44" i="8"/>
  <c r="EM44" i="8"/>
  <c r="EC44" i="8"/>
  <c r="EL44" i="8"/>
  <c r="EA44" i="8"/>
  <c r="EK44" i="8"/>
  <c r="BF23" i="8"/>
  <c r="BQ23" i="8" s="1"/>
  <c r="BF24" i="8"/>
  <c r="BN24" i="8" s="1"/>
  <c r="AS26" i="8"/>
  <c r="AT26" i="8" s="1"/>
  <c r="BF27" i="8"/>
  <c r="BQ27" i="8" s="1"/>
  <c r="FK27" i="8"/>
  <c r="FU27" i="8"/>
  <c r="BF29" i="8"/>
  <c r="BQ29" i="8" s="1"/>
  <c r="BK29" i="8"/>
  <c r="BT29" i="8" s="1"/>
  <c r="BI29" i="8"/>
  <c r="BS29" i="8" s="1"/>
  <c r="DA29" i="8"/>
  <c r="ED29" i="8"/>
  <c r="AT32" i="8"/>
  <c r="BF32" i="8"/>
  <c r="BQ32" i="8" s="1"/>
  <c r="BK32" i="8"/>
  <c r="BT32" i="8" s="1"/>
  <c r="BI32" i="8"/>
  <c r="BS32" i="8" s="1"/>
  <c r="CS32" i="8"/>
  <c r="EC32" i="8"/>
  <c r="BF33" i="8"/>
  <c r="BQ33" i="8" s="1"/>
  <c r="BK33" i="8"/>
  <c r="BI33" i="8"/>
  <c r="BS33" i="8" s="1"/>
  <c r="CS33" i="8"/>
  <c r="EC33" i="8"/>
  <c r="AT34" i="8"/>
  <c r="BF34" i="8"/>
  <c r="BQ34" i="8" s="1"/>
  <c r="BK34" i="8"/>
  <c r="BT34" i="8" s="1"/>
  <c r="BI34" i="8"/>
  <c r="BS34" i="8" s="1"/>
  <c r="CS34" i="8"/>
  <c r="EC34" i="8"/>
  <c r="AT35" i="8"/>
  <c r="BF35" i="8"/>
  <c r="BQ35" i="8" s="1"/>
  <c r="BK35" i="8"/>
  <c r="BT35" i="8" s="1"/>
  <c r="BI35" i="8"/>
  <c r="BS35" i="8" s="1"/>
  <c r="BP36" i="8"/>
  <c r="EM36" i="8"/>
  <c r="EE37" i="8"/>
  <c r="EC40" i="8"/>
  <c r="EA43" i="8"/>
  <c r="CQ45" i="8"/>
  <c r="EM49" i="8"/>
  <c r="DF50" i="8"/>
  <c r="CX50" i="8"/>
  <c r="DD50" i="8"/>
  <c r="CV50" i="8"/>
  <c r="DA50" i="8"/>
  <c r="CS50" i="8"/>
  <c r="CZ50" i="8"/>
  <c r="CR50" i="8"/>
  <c r="DE50" i="8"/>
  <c r="DC50" i="8"/>
  <c r="DB50" i="8"/>
  <c r="CW50" i="8"/>
  <c r="CU50" i="8"/>
  <c r="CT50" i="8"/>
  <c r="CQ50" i="8"/>
  <c r="BN52" i="8"/>
  <c r="EL29" i="8"/>
  <c r="AT27" i="8"/>
  <c r="AS28" i="8"/>
  <c r="AT28" i="8" s="1"/>
  <c r="DB29" i="8"/>
  <c r="EE29" i="8"/>
  <c r="BP31" i="8"/>
  <c r="EN31" i="8"/>
  <c r="EF31" i="8"/>
  <c r="EJ31" i="8"/>
  <c r="EB31" i="8"/>
  <c r="EP31" i="8"/>
  <c r="EH31" i="8"/>
  <c r="EO31" i="8"/>
  <c r="EG31" i="8"/>
  <c r="ED31" i="8"/>
  <c r="CT32" i="8"/>
  <c r="ED32" i="8"/>
  <c r="BT33" i="8"/>
  <c r="CT33" i="8"/>
  <c r="ED33" i="8"/>
  <c r="CT34" i="8"/>
  <c r="ED34" i="8"/>
  <c r="EK37" i="8"/>
  <c r="AT38" i="8"/>
  <c r="BF38" i="8"/>
  <c r="BQ38" i="8" s="1"/>
  <c r="BK38" i="8"/>
  <c r="BT38" i="8" s="1"/>
  <c r="BI38" i="8"/>
  <c r="BS38" i="8" s="1"/>
  <c r="EE40" i="8"/>
  <c r="EU41" i="8"/>
  <c r="EL43" i="8"/>
  <c r="BF49" i="8"/>
  <c r="BK49" i="8"/>
  <c r="BT49" i="8" s="1"/>
  <c r="BI49" i="8"/>
  <c r="BS49" i="8" s="1"/>
  <c r="BK39" i="8"/>
  <c r="BT39" i="8" s="1"/>
  <c r="BK40" i="8"/>
  <c r="BK41" i="8"/>
  <c r="BT41" i="8" s="1"/>
  <c r="BK42" i="8"/>
  <c r="BN42" i="8" s="1"/>
  <c r="BK43" i="8"/>
  <c r="BN43" i="8" s="1"/>
  <c r="BF45" i="8"/>
  <c r="BI45" i="8"/>
  <c r="BS45" i="8" s="1"/>
  <c r="BT45" i="8"/>
  <c r="BP49" i="8"/>
  <c r="AS50" i="8"/>
  <c r="AT50" i="8" s="1"/>
  <c r="BF50" i="8"/>
  <c r="BI50" i="8"/>
  <c r="BS50" i="8" s="1"/>
  <c r="EA50" i="8"/>
  <c r="DC51" i="8"/>
  <c r="EM51" i="8"/>
  <c r="BP52" i="8"/>
  <c r="FK55" i="8"/>
  <c r="CY58" i="8"/>
  <c r="CQ58" i="8"/>
  <c r="DF58" i="8"/>
  <c r="CX58" i="8"/>
  <c r="DE58" i="8"/>
  <c r="CW58" i="8"/>
  <c r="DD58" i="8"/>
  <c r="CV58" i="8"/>
  <c r="DC58" i="8"/>
  <c r="CU58" i="8"/>
  <c r="DB58" i="8"/>
  <c r="CT58" i="8"/>
  <c r="DA58" i="8"/>
  <c r="CS58" i="8"/>
  <c r="CZ58" i="8"/>
  <c r="CR58" i="8"/>
  <c r="CY62" i="8"/>
  <c r="CQ62" i="8"/>
  <c r="DF62" i="8"/>
  <c r="CX62" i="8"/>
  <c r="DE62" i="8"/>
  <c r="CW62" i="8"/>
  <c r="DD62" i="8"/>
  <c r="CV62" i="8"/>
  <c r="DC62" i="8"/>
  <c r="CU62" i="8"/>
  <c r="DB62" i="8"/>
  <c r="CT62" i="8"/>
  <c r="DA62" i="8"/>
  <c r="CS62" i="8"/>
  <c r="CZ62" i="8"/>
  <c r="CR62" i="8"/>
  <c r="DB63" i="8"/>
  <c r="CT63" i="8"/>
  <c r="DE63" i="8"/>
  <c r="CV63" i="8"/>
  <c r="DD63" i="8"/>
  <c r="CU63" i="8"/>
  <c r="DC63" i="8"/>
  <c r="CS63" i="8"/>
  <c r="DA63" i="8"/>
  <c r="CR63" i="8"/>
  <c r="CZ63" i="8"/>
  <c r="CQ63" i="8"/>
  <c r="CY63" i="8"/>
  <c r="CX63" i="8"/>
  <c r="DF63" i="8"/>
  <c r="CW63" i="8"/>
  <c r="DT64" i="8"/>
  <c r="DL64" i="8"/>
  <c r="DW64" i="8"/>
  <c r="DN64" i="8"/>
  <c r="DV64" i="8"/>
  <c r="DM64" i="8"/>
  <c r="DU64" i="8"/>
  <c r="DK64" i="8"/>
  <c r="DS64" i="8"/>
  <c r="DJ64" i="8"/>
  <c r="DR64" i="8"/>
  <c r="DI64" i="8"/>
  <c r="DQ64" i="8"/>
  <c r="DP64" i="8"/>
  <c r="DX64" i="8"/>
  <c r="DO64" i="8"/>
  <c r="BS68" i="8"/>
  <c r="BP46" i="8"/>
  <c r="AS48" i="8"/>
  <c r="AT48" i="8" s="1"/>
  <c r="FZ50" i="8"/>
  <c r="FR50" i="8"/>
  <c r="FX50" i="8"/>
  <c r="FP50" i="8"/>
  <c r="FU50" i="8"/>
  <c r="FM50" i="8"/>
  <c r="FT50" i="8"/>
  <c r="FL50" i="8"/>
  <c r="ED50" i="8"/>
  <c r="FN50" i="8"/>
  <c r="DE51" i="8"/>
  <c r="EO51" i="8"/>
  <c r="EP52" i="8"/>
  <c r="EH52" i="8"/>
  <c r="EN52" i="8"/>
  <c r="EF52" i="8"/>
  <c r="EK52" i="8"/>
  <c r="EC52" i="8"/>
  <c r="EJ52" i="8"/>
  <c r="EB52" i="8"/>
  <c r="EL52" i="8"/>
  <c r="FQ55" i="8"/>
  <c r="DF59" i="8"/>
  <c r="DB59" i="8"/>
  <c r="CY61" i="8"/>
  <c r="CQ61" i="8"/>
  <c r="DF61" i="8"/>
  <c r="CX61" i="8"/>
  <c r="DE61" i="8"/>
  <c r="CW61" i="8"/>
  <c r="DD61" i="8"/>
  <c r="CV61" i="8"/>
  <c r="DC61" i="8"/>
  <c r="CU61" i="8"/>
  <c r="DB61" i="8"/>
  <c r="CT61" i="8"/>
  <c r="DA61" i="8"/>
  <c r="CS61" i="8"/>
  <c r="CZ61" i="8"/>
  <c r="CR61" i="8"/>
  <c r="AS45" i="8"/>
  <c r="AT45" i="8" s="1"/>
  <c r="BF47" i="8"/>
  <c r="BI47" i="8"/>
  <c r="BS47" i="8" s="1"/>
  <c r="EE50" i="8"/>
  <c r="FO50" i="8"/>
  <c r="AS51" i="8"/>
  <c r="AT51" i="8" s="1"/>
  <c r="BF51" i="8"/>
  <c r="BI51" i="8"/>
  <c r="BS51" i="8" s="1"/>
  <c r="CQ51" i="8"/>
  <c r="EM52" i="8"/>
  <c r="BP53" i="8"/>
  <c r="EP53" i="8"/>
  <c r="EH53" i="8"/>
  <c r="EN53" i="8"/>
  <c r="EF53" i="8"/>
  <c r="EM53" i="8"/>
  <c r="EE53" i="8"/>
  <c r="EL53" i="8"/>
  <c r="ED53" i="8"/>
  <c r="EK53" i="8"/>
  <c r="EC53" i="8"/>
  <c r="EJ53" i="8"/>
  <c r="EB53" i="8"/>
  <c r="EI53" i="8"/>
  <c r="BP54" i="8"/>
  <c r="BP55" i="8"/>
  <c r="FS55" i="8"/>
  <c r="BP56" i="8"/>
  <c r="CY60" i="8"/>
  <c r="CQ60" i="8"/>
  <c r="DF60" i="8"/>
  <c r="CX60" i="8"/>
  <c r="DE60" i="8"/>
  <c r="CW60" i="8"/>
  <c r="DD60" i="8"/>
  <c r="CV60" i="8"/>
  <c r="DC60" i="8"/>
  <c r="CU60" i="8"/>
  <c r="DB60" i="8"/>
  <c r="CT60" i="8"/>
  <c r="DA60" i="8"/>
  <c r="CS60" i="8"/>
  <c r="CZ60" i="8"/>
  <c r="CR60" i="8"/>
  <c r="BF44" i="8"/>
  <c r="BI44" i="8"/>
  <c r="BS44" i="8" s="1"/>
  <c r="BP48" i="8"/>
  <c r="BT51" i="8"/>
  <c r="CT51" i="8"/>
  <c r="BI57" i="8"/>
  <c r="BS57" i="8" s="1"/>
  <c r="FS57" i="8"/>
  <c r="FK57" i="8"/>
  <c r="FZ57" i="8"/>
  <c r="FR57" i="8"/>
  <c r="FY57" i="8"/>
  <c r="FQ57" i="8"/>
  <c r="FX57" i="8"/>
  <c r="FP57" i="8"/>
  <c r="FW57" i="8"/>
  <c r="FO57" i="8"/>
  <c r="FV57" i="8"/>
  <c r="FN57" i="8"/>
  <c r="FU57" i="8"/>
  <c r="FM57" i="8"/>
  <c r="FT57" i="8"/>
  <c r="FL57" i="8"/>
  <c r="BS58" i="8"/>
  <c r="BS62" i="8"/>
  <c r="FV68" i="8"/>
  <c r="FN68" i="8"/>
  <c r="FU68" i="8"/>
  <c r="FM68" i="8"/>
  <c r="FT68" i="8"/>
  <c r="FL68" i="8"/>
  <c r="FZ68" i="8"/>
  <c r="FR68" i="8"/>
  <c r="FY68" i="8"/>
  <c r="FX68" i="8"/>
  <c r="FW68" i="8"/>
  <c r="FS68" i="8"/>
  <c r="FQ68" i="8"/>
  <c r="FP68" i="8"/>
  <c r="FO68" i="8"/>
  <c r="FK68" i="8"/>
  <c r="BI46" i="8"/>
  <c r="BS46" i="8" s="1"/>
  <c r="EP50" i="8"/>
  <c r="EH50" i="8"/>
  <c r="EN50" i="8"/>
  <c r="EF50" i="8"/>
  <c r="EK50" i="8"/>
  <c r="EC50" i="8"/>
  <c r="EJ50" i="8"/>
  <c r="EB50" i="8"/>
  <c r="EL50" i="8"/>
  <c r="BT52" i="8"/>
  <c r="BS54" i="8"/>
  <c r="BS55" i="8"/>
  <c r="BS56" i="8"/>
  <c r="BS60" i="8"/>
  <c r="FS61" i="8"/>
  <c r="FK61" i="8"/>
  <c r="FZ61" i="8"/>
  <c r="FR61" i="8"/>
  <c r="FY61" i="8"/>
  <c r="FQ61" i="8"/>
  <c r="FX61" i="8"/>
  <c r="FP61" i="8"/>
  <c r="FW61" i="8"/>
  <c r="FO61" i="8"/>
  <c r="FV61" i="8"/>
  <c r="FN61" i="8"/>
  <c r="FU61" i="8"/>
  <c r="FM61" i="8"/>
  <c r="FT61" i="8"/>
  <c r="FL61" i="8"/>
  <c r="FD64" i="8"/>
  <c r="EV64" i="8"/>
  <c r="FB64" i="8"/>
  <c r="ES64" i="8"/>
  <c r="FA64" i="8"/>
  <c r="EZ64" i="8"/>
  <c r="FH64" i="8"/>
  <c r="EY64" i="8"/>
  <c r="FG64" i="8"/>
  <c r="EX64" i="8"/>
  <c r="FF64" i="8"/>
  <c r="EW64" i="8"/>
  <c r="FE64" i="8"/>
  <c r="EU64" i="8"/>
  <c r="FC64" i="8"/>
  <c r="ET64" i="8"/>
  <c r="DT65" i="8"/>
  <c r="DL65" i="8"/>
  <c r="DX65" i="8"/>
  <c r="DP65" i="8"/>
  <c r="DS65" i="8"/>
  <c r="DI65" i="8"/>
  <c r="DR65" i="8"/>
  <c r="DQ65" i="8"/>
  <c r="DO65" i="8"/>
  <c r="DN65" i="8"/>
  <c r="DW65" i="8"/>
  <c r="DM65" i="8"/>
  <c r="DV65" i="8"/>
  <c r="DK65" i="8"/>
  <c r="DU65" i="8"/>
  <c r="DJ65" i="8"/>
  <c r="EZ66" i="8"/>
  <c r="FA66" i="8"/>
  <c r="BS67" i="8"/>
  <c r="BS69" i="8"/>
  <c r="BP47" i="8"/>
  <c r="DF51" i="8"/>
  <c r="CX51" i="8"/>
  <c r="DD51" i="8"/>
  <c r="CV51" i="8"/>
  <c r="DA51" i="8"/>
  <c r="CS51" i="8"/>
  <c r="CZ51" i="8"/>
  <c r="CR51" i="8"/>
  <c r="CY51" i="8"/>
  <c r="BI53" i="8"/>
  <c r="BS53" i="8" s="1"/>
  <c r="BF53" i="8"/>
  <c r="FZ55" i="8"/>
  <c r="FR55" i="8"/>
  <c r="FX55" i="8"/>
  <c r="FP55" i="8"/>
  <c r="FW55" i="8"/>
  <c r="FO55" i="8"/>
  <c r="FV55" i="8"/>
  <c r="FN55" i="8"/>
  <c r="FU55" i="8"/>
  <c r="FM55" i="8"/>
  <c r="FT55" i="8"/>
  <c r="FL55" i="8"/>
  <c r="FS60" i="8"/>
  <c r="FK60" i="8"/>
  <c r="FZ60" i="8"/>
  <c r="FR60" i="8"/>
  <c r="FY60" i="8"/>
  <c r="FQ60" i="8"/>
  <c r="FX60" i="8"/>
  <c r="FP60" i="8"/>
  <c r="FW60" i="8"/>
  <c r="FO60" i="8"/>
  <c r="FV60" i="8"/>
  <c r="FN60" i="8"/>
  <c r="FU60" i="8"/>
  <c r="FM60" i="8"/>
  <c r="FT60" i="8"/>
  <c r="FL60" i="8"/>
  <c r="FD63" i="8"/>
  <c r="EV63" i="8"/>
  <c r="FE63" i="8"/>
  <c r="EU63" i="8"/>
  <c r="FC63" i="8"/>
  <c r="ET63" i="8"/>
  <c r="FB63" i="8"/>
  <c r="ES63" i="8"/>
  <c r="FA63" i="8"/>
  <c r="EZ63" i="8"/>
  <c r="FH63" i="8"/>
  <c r="EY63" i="8"/>
  <c r="FG63" i="8"/>
  <c r="EX63" i="8"/>
  <c r="FF63" i="8"/>
  <c r="EW63" i="8"/>
  <c r="BP44" i="8"/>
  <c r="BK46" i="8"/>
  <c r="BT46" i="8" s="1"/>
  <c r="BF48" i="8"/>
  <c r="BQ48" i="8" s="1"/>
  <c r="BI48" i="8"/>
  <c r="BS48" i="8" s="1"/>
  <c r="EO50" i="8"/>
  <c r="BQ51" i="8"/>
  <c r="EP51" i="8"/>
  <c r="EH51" i="8"/>
  <c r="EN51" i="8"/>
  <c r="EF51" i="8"/>
  <c r="EK51" i="8"/>
  <c r="EC51" i="8"/>
  <c r="EJ51" i="8"/>
  <c r="EB51" i="8"/>
  <c r="DB51" i="8"/>
  <c r="EL51" i="8"/>
  <c r="BK53" i="8"/>
  <c r="BT53" i="8" s="1"/>
  <c r="BP57" i="8"/>
  <c r="DT63" i="8"/>
  <c r="DL63" i="8"/>
  <c r="DP63" i="8"/>
  <c r="DX63" i="8"/>
  <c r="DO63" i="8"/>
  <c r="DW63" i="8"/>
  <c r="DN63" i="8"/>
  <c r="DV63" i="8"/>
  <c r="DM63" i="8"/>
  <c r="DU63" i="8"/>
  <c r="DK63" i="8"/>
  <c r="DS63" i="8"/>
  <c r="DJ63" i="8"/>
  <c r="DR63" i="8"/>
  <c r="DI63" i="8"/>
  <c r="DQ63" i="8"/>
  <c r="DB64" i="8"/>
  <c r="CT64" i="8"/>
  <c r="DC64" i="8"/>
  <c r="CS64" i="8"/>
  <c r="DA64" i="8"/>
  <c r="CR64" i="8"/>
  <c r="CZ64" i="8"/>
  <c r="CQ64" i="8"/>
  <c r="CY64" i="8"/>
  <c r="CX64" i="8"/>
  <c r="DF64" i="8"/>
  <c r="CW64" i="8"/>
  <c r="DE64" i="8"/>
  <c r="CV64" i="8"/>
  <c r="DD64" i="8"/>
  <c r="CU64" i="8"/>
  <c r="FD65" i="8"/>
  <c r="EV65" i="8"/>
  <c r="FH65" i="8"/>
  <c r="EZ65" i="8"/>
  <c r="FC65" i="8"/>
  <c r="ES65" i="8"/>
  <c r="FB65" i="8"/>
  <c r="FA65" i="8"/>
  <c r="EY65" i="8"/>
  <c r="EX65" i="8"/>
  <c r="FG65" i="8"/>
  <c r="EW65" i="8"/>
  <c r="FF65" i="8"/>
  <c r="EU65" i="8"/>
  <c r="FE65" i="8"/>
  <c r="ET65" i="8"/>
  <c r="BF54" i="8"/>
  <c r="BQ54" i="8" s="1"/>
  <c r="EB54" i="8"/>
  <c r="EJ54" i="8"/>
  <c r="BF55" i="8"/>
  <c r="BQ55" i="8" s="1"/>
  <c r="EB55" i="8"/>
  <c r="EJ55" i="8"/>
  <c r="BF56" i="8"/>
  <c r="BQ56" i="8" s="1"/>
  <c r="EB56" i="8"/>
  <c r="EJ56" i="8"/>
  <c r="BF57" i="8"/>
  <c r="BN57" i="8" s="1"/>
  <c r="EB57" i="8"/>
  <c r="EJ57" i="8"/>
  <c r="BF58" i="8"/>
  <c r="BN58" i="8" s="1"/>
  <c r="EB58" i="8"/>
  <c r="EJ58" i="8"/>
  <c r="BF59" i="8"/>
  <c r="BN59" i="8" s="1"/>
  <c r="EB59" i="8"/>
  <c r="EJ59" i="8"/>
  <c r="BF60" i="8"/>
  <c r="BN60" i="8" s="1"/>
  <c r="EB60" i="8"/>
  <c r="EJ60" i="8"/>
  <c r="BF61" i="8"/>
  <c r="BN61" i="8" s="1"/>
  <c r="EB61" i="8"/>
  <c r="EJ61" i="8"/>
  <c r="BF62" i="8"/>
  <c r="BN62" i="8" s="1"/>
  <c r="EB62" i="8"/>
  <c r="EJ62" i="8"/>
  <c r="EB63" i="8"/>
  <c r="BN64" i="8"/>
  <c r="EI64" i="8"/>
  <c r="AT65" i="8"/>
  <c r="EG65" i="8"/>
  <c r="FS65" i="8"/>
  <c r="DA66" i="8"/>
  <c r="EI66" i="8"/>
  <c r="FS66" i="8"/>
  <c r="BK67" i="8"/>
  <c r="BT67" i="8" s="1"/>
  <c r="EF67" i="8"/>
  <c r="EA68" i="8"/>
  <c r="BF69" i="8"/>
  <c r="BN69" i="8" s="1"/>
  <c r="BT69" i="8"/>
  <c r="EA70" i="8"/>
  <c r="FK70" i="8"/>
  <c r="EP78" i="8"/>
  <c r="EH78" i="8"/>
  <c r="EN78" i="8"/>
  <c r="EF78" i="8"/>
  <c r="EM78" i="8"/>
  <c r="EE78" i="8"/>
  <c r="EK78" i="8"/>
  <c r="EC78" i="8"/>
  <c r="EJ78" i="8"/>
  <c r="EI78" i="8"/>
  <c r="EG78" i="8"/>
  <c r="ED78" i="8"/>
  <c r="EB78" i="8"/>
  <c r="EA78" i="8"/>
  <c r="EO78" i="8"/>
  <c r="EC54" i="8"/>
  <c r="EK54" i="8"/>
  <c r="EC55" i="8"/>
  <c r="EK55" i="8"/>
  <c r="EC56" i="8"/>
  <c r="EK56" i="8"/>
  <c r="EC57" i="8"/>
  <c r="EK57" i="8"/>
  <c r="EC58" i="8"/>
  <c r="EK58" i="8"/>
  <c r="EC59" i="8"/>
  <c r="EK59" i="8"/>
  <c r="EC60" i="8"/>
  <c r="EK60" i="8"/>
  <c r="EC61" i="8"/>
  <c r="EK61" i="8"/>
  <c r="EC62" i="8"/>
  <c r="EK62" i="8"/>
  <c r="EL63" i="8"/>
  <c r="ED63" i="8"/>
  <c r="EC63" i="8"/>
  <c r="EM63" i="8"/>
  <c r="EA64" i="8"/>
  <c r="EJ64" i="8"/>
  <c r="BN65" i="8"/>
  <c r="FU65" i="8"/>
  <c r="DC66" i="8"/>
  <c r="EM66" i="8"/>
  <c r="FW66" i="8"/>
  <c r="EG67" i="8"/>
  <c r="EE68" i="8"/>
  <c r="EN69" i="8"/>
  <c r="EL69" i="8"/>
  <c r="ED69" i="8"/>
  <c r="EK69" i="8"/>
  <c r="EC69" i="8"/>
  <c r="EJ69" i="8"/>
  <c r="EB69" i="8"/>
  <c r="EP69" i="8"/>
  <c r="EH69" i="8"/>
  <c r="FQ70" i="8"/>
  <c r="AT73" i="8"/>
  <c r="CV84" i="8"/>
  <c r="DB84" i="8"/>
  <c r="ED54" i="8"/>
  <c r="EL54" i="8"/>
  <c r="ED55" i="8"/>
  <c r="EL55" i="8"/>
  <c r="ED56" i="8"/>
  <c r="EL56" i="8"/>
  <c r="ED57" i="8"/>
  <c r="EL57" i="8"/>
  <c r="ED58" i="8"/>
  <c r="EL58" i="8"/>
  <c r="ED59" i="8"/>
  <c r="EL59" i="8"/>
  <c r="ED60" i="8"/>
  <c r="EL60" i="8"/>
  <c r="ED61" i="8"/>
  <c r="EL61" i="8"/>
  <c r="ED62" i="8"/>
  <c r="EL62" i="8"/>
  <c r="BT63" i="8"/>
  <c r="EB64" i="8"/>
  <c r="FW65" i="8"/>
  <c r="CQ66" i="8"/>
  <c r="DD66" i="8"/>
  <c r="EI67" i="8"/>
  <c r="EF68" i="8"/>
  <c r="FS70" i="8"/>
  <c r="DB73" i="8"/>
  <c r="CT73" i="8"/>
  <c r="DA73" i="8"/>
  <c r="CS73" i="8"/>
  <c r="CZ73" i="8"/>
  <c r="CR73" i="8"/>
  <c r="CY73" i="8"/>
  <c r="CQ73" i="8"/>
  <c r="DF73" i="8"/>
  <c r="CX73" i="8"/>
  <c r="DE73" i="8"/>
  <c r="CW73" i="8"/>
  <c r="BU73" i="8"/>
  <c r="DD73" i="8"/>
  <c r="CV73" i="8"/>
  <c r="FH73" i="8"/>
  <c r="EZ73" i="8"/>
  <c r="FG73" i="8"/>
  <c r="EX73" i="8"/>
  <c r="FF73" i="8"/>
  <c r="EW73" i="8"/>
  <c r="FE73" i="8"/>
  <c r="EV73" i="8"/>
  <c r="FD73" i="8"/>
  <c r="EU73" i="8"/>
  <c r="FC73" i="8"/>
  <c r="ET73" i="8"/>
  <c r="FB73" i="8"/>
  <c r="ES73" i="8"/>
  <c r="FA73" i="8"/>
  <c r="EP74" i="8"/>
  <c r="EH74" i="8"/>
  <c r="EK74" i="8"/>
  <c r="EC74" i="8"/>
  <c r="EJ74" i="8"/>
  <c r="EI74" i="8"/>
  <c r="EG74" i="8"/>
  <c r="EF74" i="8"/>
  <c r="EO74" i="8"/>
  <c r="EE74" i="8"/>
  <c r="EN74" i="8"/>
  <c r="ED74" i="8"/>
  <c r="EM74" i="8"/>
  <c r="EB74" i="8"/>
  <c r="DF75" i="8"/>
  <c r="CX75" i="8"/>
  <c r="DA75" i="8"/>
  <c r="CS75" i="8"/>
  <c r="DC75" i="8"/>
  <c r="CR75" i="8"/>
  <c r="DB75" i="8"/>
  <c r="CQ75" i="8"/>
  <c r="CZ75" i="8"/>
  <c r="CY75" i="8"/>
  <c r="CW75" i="8"/>
  <c r="CV75" i="8"/>
  <c r="DE75" i="8"/>
  <c r="CU75" i="8"/>
  <c r="FZ75" i="8"/>
  <c r="FR75" i="8"/>
  <c r="FW75" i="8"/>
  <c r="FO75" i="8"/>
  <c r="FU75" i="8"/>
  <c r="FM75" i="8"/>
  <c r="FY75" i="8"/>
  <c r="FL75" i="8"/>
  <c r="FX75" i="8"/>
  <c r="FK75" i="8"/>
  <c r="FV75" i="8"/>
  <c r="FT75" i="8"/>
  <c r="FS75" i="8"/>
  <c r="FQ75" i="8"/>
  <c r="FP75" i="8"/>
  <c r="BF76" i="8"/>
  <c r="BF77" i="8"/>
  <c r="BQ77" i="8" s="1"/>
  <c r="BP78" i="8"/>
  <c r="DF82" i="8"/>
  <c r="CX82" i="8"/>
  <c r="DE82" i="8"/>
  <c r="CW82" i="8"/>
  <c r="DD82" i="8"/>
  <c r="CV82" i="8"/>
  <c r="DC82" i="8"/>
  <c r="CU82" i="8"/>
  <c r="DA82" i="8"/>
  <c r="CS82" i="8"/>
  <c r="DB82" i="8"/>
  <c r="CZ82" i="8"/>
  <c r="CY82" i="8"/>
  <c r="CT82" i="8"/>
  <c r="CR82" i="8"/>
  <c r="CQ82" i="8"/>
  <c r="EE54" i="8"/>
  <c r="EM54" i="8"/>
  <c r="EE55" i="8"/>
  <c r="EM55" i="8"/>
  <c r="EE56" i="8"/>
  <c r="EM56" i="8"/>
  <c r="EE57" i="8"/>
  <c r="EM57" i="8"/>
  <c r="EE58" i="8"/>
  <c r="EM58" i="8"/>
  <c r="EE59" i="8"/>
  <c r="EM59" i="8"/>
  <c r="EE60" i="8"/>
  <c r="EM60" i="8"/>
  <c r="EE61" i="8"/>
  <c r="EM61" i="8"/>
  <c r="EE62" i="8"/>
  <c r="EM62" i="8"/>
  <c r="EL64" i="8"/>
  <c r="ED64" i="8"/>
  <c r="EC64" i="8"/>
  <c r="EM64" i="8"/>
  <c r="FK65" i="8"/>
  <c r="FX65" i="8"/>
  <c r="CS66" i="8"/>
  <c r="DE66" i="8"/>
  <c r="EM67" i="8"/>
  <c r="EG68" i="8"/>
  <c r="AT72" i="8"/>
  <c r="EY73" i="8"/>
  <c r="DF80" i="8"/>
  <c r="CX80" i="8"/>
  <c r="DE80" i="8"/>
  <c r="CW80" i="8"/>
  <c r="DD80" i="8"/>
  <c r="CV80" i="8"/>
  <c r="DC80" i="8"/>
  <c r="CU80" i="8"/>
  <c r="DA80" i="8"/>
  <c r="CS80" i="8"/>
  <c r="CZ80" i="8"/>
  <c r="CY80" i="8"/>
  <c r="CT80" i="8"/>
  <c r="CR80" i="8"/>
  <c r="CQ80" i="8"/>
  <c r="EF54" i="8"/>
  <c r="EN54" i="8"/>
  <c r="EF55" i="8"/>
  <c r="EN55" i="8"/>
  <c r="EF56" i="8"/>
  <c r="EN56" i="8"/>
  <c r="EF57" i="8"/>
  <c r="EN57" i="8"/>
  <c r="EF58" i="8"/>
  <c r="EN58" i="8"/>
  <c r="EF59" i="8"/>
  <c r="EN59" i="8"/>
  <c r="EF60" i="8"/>
  <c r="EN60" i="8"/>
  <c r="EF61" i="8"/>
  <c r="EN61" i="8"/>
  <c r="EF62" i="8"/>
  <c r="EN62" i="8"/>
  <c r="EG63" i="8"/>
  <c r="EP63" i="8"/>
  <c r="BT64" i="8"/>
  <c r="EE64" i="8"/>
  <c r="EN64" i="8"/>
  <c r="EL65" i="8"/>
  <c r="ED65" i="8"/>
  <c r="EP65" i="8"/>
  <c r="EH65" i="8"/>
  <c r="EB65" i="8"/>
  <c r="EM65" i="8"/>
  <c r="FM65" i="8"/>
  <c r="BQ66" i="8"/>
  <c r="BP67" i="8"/>
  <c r="BF67" i="8"/>
  <c r="BN67" i="8" s="1"/>
  <c r="EI68" i="8"/>
  <c r="BS70" i="8"/>
  <c r="BF71" i="8"/>
  <c r="BI72" i="8"/>
  <c r="EP73" i="8"/>
  <c r="EH73" i="8"/>
  <c r="EM73" i="8"/>
  <c r="ED73" i="8"/>
  <c r="EL73" i="8"/>
  <c r="EC73" i="8"/>
  <c r="EK73" i="8"/>
  <c r="EB73" i="8"/>
  <c r="EJ73" i="8"/>
  <c r="EA73" i="8"/>
  <c r="EI73" i="8"/>
  <c r="EG73" i="8"/>
  <c r="EO73" i="8"/>
  <c r="EF73" i="8"/>
  <c r="DF74" i="8"/>
  <c r="CX74" i="8"/>
  <c r="DA74" i="8"/>
  <c r="CS74" i="8"/>
  <c r="CZ74" i="8"/>
  <c r="CY74" i="8"/>
  <c r="CW74" i="8"/>
  <c r="CV74" i="8"/>
  <c r="DE74" i="8"/>
  <c r="CU74" i="8"/>
  <c r="DD74" i="8"/>
  <c r="CT74" i="8"/>
  <c r="DC74" i="8"/>
  <c r="CR74" i="8"/>
  <c r="CQ74" i="8"/>
  <c r="BS75" i="8"/>
  <c r="CT75" i="8"/>
  <c r="EL78" i="8"/>
  <c r="DF79" i="8"/>
  <c r="CX79" i="8"/>
  <c r="DE79" i="8"/>
  <c r="CW79" i="8"/>
  <c r="DD79" i="8"/>
  <c r="CV79" i="8"/>
  <c r="DC79" i="8"/>
  <c r="CU79" i="8"/>
  <c r="DA79" i="8"/>
  <c r="CS79" i="8"/>
  <c r="DB79" i="8"/>
  <c r="CZ79" i="8"/>
  <c r="CY79" i="8"/>
  <c r="CT79" i="8"/>
  <c r="CR79" i="8"/>
  <c r="DF83" i="8"/>
  <c r="CX83" i="8"/>
  <c r="DE83" i="8"/>
  <c r="CW83" i="8"/>
  <c r="DD83" i="8"/>
  <c r="CV83" i="8"/>
  <c r="DC83" i="8"/>
  <c r="CU83" i="8"/>
  <c r="DA83" i="8"/>
  <c r="CS83" i="8"/>
  <c r="CY83" i="8"/>
  <c r="CQ83" i="8"/>
  <c r="DB83" i="8"/>
  <c r="CZ83" i="8"/>
  <c r="CT83" i="8"/>
  <c r="CR83" i="8"/>
  <c r="FV65" i="8"/>
  <c r="FN65" i="8"/>
  <c r="FT65" i="8"/>
  <c r="FL65" i="8"/>
  <c r="FZ65" i="8"/>
  <c r="FR65" i="8"/>
  <c r="FO65" i="8"/>
  <c r="DB66" i="8"/>
  <c r="CT66" i="8"/>
  <c r="CZ66" i="8"/>
  <c r="CR66" i="8"/>
  <c r="DF66" i="8"/>
  <c r="CX66" i="8"/>
  <c r="CV66" i="8"/>
  <c r="EL67" i="8"/>
  <c r="ED67" i="8"/>
  <c r="EK67" i="8"/>
  <c r="EC67" i="8"/>
  <c r="EJ67" i="8"/>
  <c r="EB67" i="8"/>
  <c r="EP67" i="8"/>
  <c r="EH67" i="8"/>
  <c r="EO67" i="8"/>
  <c r="BF70" i="8"/>
  <c r="BN70" i="8" s="1"/>
  <c r="EH54" i="8"/>
  <c r="EH55" i="8"/>
  <c r="EH56" i="8"/>
  <c r="EH57" i="8"/>
  <c r="EH58" i="8"/>
  <c r="EH59" i="8"/>
  <c r="EH60" i="8"/>
  <c r="EP60" i="8"/>
  <c r="EH61" i="8"/>
  <c r="EP61" i="8"/>
  <c r="EH62" i="8"/>
  <c r="EP62" i="8"/>
  <c r="BN63" i="8"/>
  <c r="EI63" i="8"/>
  <c r="AS64" i="8"/>
  <c r="AT64" i="8" s="1"/>
  <c r="EG64" i="8"/>
  <c r="EP64" i="8"/>
  <c r="EE65" i="8"/>
  <c r="EO65" i="8"/>
  <c r="FP65" i="8"/>
  <c r="EL66" i="8"/>
  <c r="ED66" i="8"/>
  <c r="EK66" i="8"/>
  <c r="EC66" i="8"/>
  <c r="EJ66" i="8"/>
  <c r="EB66" i="8"/>
  <c r="EP66" i="8"/>
  <c r="EH66" i="8"/>
  <c r="FV66" i="8"/>
  <c r="FN66" i="8"/>
  <c r="FU66" i="8"/>
  <c r="FM66" i="8"/>
  <c r="FT66" i="8"/>
  <c r="FL66" i="8"/>
  <c r="FZ66" i="8"/>
  <c r="FR66" i="8"/>
  <c r="CW66" i="8"/>
  <c r="EF66" i="8"/>
  <c r="FP66" i="8"/>
  <c r="EA67" i="8"/>
  <c r="BF68" i="8"/>
  <c r="BQ68" i="8" s="1"/>
  <c r="EI69" i="8"/>
  <c r="EN70" i="8"/>
  <c r="EF70" i="8"/>
  <c r="EM70" i="8"/>
  <c r="EE70" i="8"/>
  <c r="EL70" i="8"/>
  <c r="ED70" i="8"/>
  <c r="EK70" i="8"/>
  <c r="EC70" i="8"/>
  <c r="EJ70" i="8"/>
  <c r="EB70" i="8"/>
  <c r="EP70" i="8"/>
  <c r="EH70" i="8"/>
  <c r="DT73" i="8"/>
  <c r="DL73" i="8"/>
  <c r="DS73" i="8"/>
  <c r="DK73" i="8"/>
  <c r="DR73" i="8"/>
  <c r="DJ73" i="8"/>
  <c r="DQ73" i="8"/>
  <c r="DI73" i="8"/>
  <c r="DX73" i="8"/>
  <c r="DP73" i="8"/>
  <c r="DW73" i="8"/>
  <c r="DO73" i="8"/>
  <c r="DV73" i="8"/>
  <c r="DN73" i="8"/>
  <c r="DC73" i="8"/>
  <c r="EA60" i="8"/>
  <c r="EA61" i="8"/>
  <c r="EA62" i="8"/>
  <c r="EA63" i="8"/>
  <c r="EJ63" i="8"/>
  <c r="EH64" i="8"/>
  <c r="FQ65" i="8"/>
  <c r="CY66" i="8"/>
  <c r="EE67" i="8"/>
  <c r="EL68" i="8"/>
  <c r="ED68" i="8"/>
  <c r="EK68" i="8"/>
  <c r="EC68" i="8"/>
  <c r="EJ68" i="8"/>
  <c r="EB68" i="8"/>
  <c r="EP68" i="8"/>
  <c r="EH68" i="8"/>
  <c r="EO68" i="8"/>
  <c r="FX70" i="8"/>
  <c r="FP70" i="8"/>
  <c r="FW70" i="8"/>
  <c r="FO70" i="8"/>
  <c r="FV70" i="8"/>
  <c r="FN70" i="8"/>
  <c r="FU70" i="8"/>
  <c r="FM70" i="8"/>
  <c r="FT70" i="8"/>
  <c r="FL70" i="8"/>
  <c r="FZ70" i="8"/>
  <c r="FR70" i="8"/>
  <c r="FZ73" i="8"/>
  <c r="FR73" i="8"/>
  <c r="FS73" i="8"/>
  <c r="FQ73" i="8"/>
  <c r="FY73" i="8"/>
  <c r="FP73" i="8"/>
  <c r="FX73" i="8"/>
  <c r="FO73" i="8"/>
  <c r="FW73" i="8"/>
  <c r="FN73" i="8"/>
  <c r="FV73" i="8"/>
  <c r="FM73" i="8"/>
  <c r="FU73" i="8"/>
  <c r="FL73" i="8"/>
  <c r="FZ74" i="8"/>
  <c r="FR74" i="8"/>
  <c r="FU74" i="8"/>
  <c r="FM74" i="8"/>
  <c r="FT74" i="8"/>
  <c r="FS74" i="8"/>
  <c r="FQ74" i="8"/>
  <c r="FP74" i="8"/>
  <c r="FY74" i="8"/>
  <c r="FO74" i="8"/>
  <c r="FX74" i="8"/>
  <c r="FN74" i="8"/>
  <c r="FW74" i="8"/>
  <c r="FL74" i="8"/>
  <c r="EA74" i="8"/>
  <c r="BP76" i="8"/>
  <c r="BP77" i="8"/>
  <c r="DF81" i="8"/>
  <c r="CX81" i="8"/>
  <c r="DE81" i="8"/>
  <c r="CW81" i="8"/>
  <c r="DD81" i="8"/>
  <c r="CV81" i="8"/>
  <c r="DC81" i="8"/>
  <c r="CU81" i="8"/>
  <c r="DA81" i="8"/>
  <c r="CS81" i="8"/>
  <c r="CR81" i="8"/>
  <c r="CQ81" i="8"/>
  <c r="DB81" i="8"/>
  <c r="CZ81" i="8"/>
  <c r="CY81" i="8"/>
  <c r="AS83" i="8"/>
  <c r="AT83" i="8" s="1"/>
  <c r="BK83" i="8"/>
  <c r="BT83" i="8" s="1"/>
  <c r="BI83" i="8"/>
  <c r="BS83" i="8" s="1"/>
  <c r="BT87" i="8"/>
  <c r="BT89" i="8"/>
  <c r="DA92" i="8"/>
  <c r="CS92" i="8"/>
  <c r="DF92" i="8"/>
  <c r="CX92" i="8"/>
  <c r="CY92" i="8"/>
  <c r="CW92" i="8"/>
  <c r="CV92" i="8"/>
  <c r="DE92" i="8"/>
  <c r="CU92" i="8"/>
  <c r="DD92" i="8"/>
  <c r="CT92" i="8"/>
  <c r="DC92" i="8"/>
  <c r="CR92" i="8"/>
  <c r="DB92" i="8"/>
  <c r="CQ92" i="8"/>
  <c r="CZ92" i="8"/>
  <c r="BK72" i="8"/>
  <c r="EE75" i="8"/>
  <c r="EO75" i="8"/>
  <c r="EP76" i="8"/>
  <c r="EH76" i="8"/>
  <c r="EM76" i="8"/>
  <c r="EE76" i="8"/>
  <c r="EK76" i="8"/>
  <c r="EC76" i="8"/>
  <c r="EL76" i="8"/>
  <c r="EP77" i="8"/>
  <c r="EH77" i="8"/>
  <c r="EM77" i="8"/>
  <c r="EE77" i="8"/>
  <c r="EK77" i="8"/>
  <c r="EC77" i="8"/>
  <c r="EL77" i="8"/>
  <c r="BQ79" i="8"/>
  <c r="EP79" i="8"/>
  <c r="EH79" i="8"/>
  <c r="EO79" i="8"/>
  <c r="EG79" i="8"/>
  <c r="EN79" i="8"/>
  <c r="EF79" i="8"/>
  <c r="EM79" i="8"/>
  <c r="EE79" i="8"/>
  <c r="EK79" i="8"/>
  <c r="EC79" i="8"/>
  <c r="EL79" i="8"/>
  <c r="ED80" i="8"/>
  <c r="BQ82" i="8"/>
  <c r="EB83" i="8"/>
  <c r="DA90" i="8"/>
  <c r="CS90" i="8"/>
  <c r="DF90" i="8"/>
  <c r="CX90" i="8"/>
  <c r="DD90" i="8"/>
  <c r="CT90" i="8"/>
  <c r="DC90" i="8"/>
  <c r="CR90" i="8"/>
  <c r="DB90" i="8"/>
  <c r="CQ90" i="8"/>
  <c r="CZ90" i="8"/>
  <c r="CY90" i="8"/>
  <c r="CW90" i="8"/>
  <c r="CV90" i="8"/>
  <c r="DE90" i="8"/>
  <c r="CU90" i="8"/>
  <c r="DA93" i="8"/>
  <c r="CS93" i="8"/>
  <c r="DF93" i="8"/>
  <c r="CX93" i="8"/>
  <c r="DB93" i="8"/>
  <c r="CQ93" i="8"/>
  <c r="CZ93" i="8"/>
  <c r="CY93" i="8"/>
  <c r="CW93" i="8"/>
  <c r="CV93" i="8"/>
  <c r="DE93" i="8"/>
  <c r="CU93" i="8"/>
  <c r="DD93" i="8"/>
  <c r="CT93" i="8"/>
  <c r="DC93" i="8"/>
  <c r="CR93" i="8"/>
  <c r="FU97" i="8"/>
  <c r="FM97" i="8"/>
  <c r="FT97" i="8"/>
  <c r="FL97" i="8"/>
  <c r="FZ97" i="8"/>
  <c r="FR97" i="8"/>
  <c r="FO97" i="8"/>
  <c r="FY97" i="8"/>
  <c r="FN97" i="8"/>
  <c r="FX97" i="8"/>
  <c r="FK97" i="8"/>
  <c r="FW97" i="8"/>
  <c r="FV97" i="8"/>
  <c r="FS97" i="8"/>
  <c r="FQ97" i="8"/>
  <c r="FP97" i="8"/>
  <c r="AT98" i="8"/>
  <c r="BS78" i="8"/>
  <c r="AS81" i="8"/>
  <c r="AT81" i="8" s="1"/>
  <c r="BK81" i="8"/>
  <c r="BT81" i="8" s="1"/>
  <c r="BI81" i="8"/>
  <c r="EP82" i="8"/>
  <c r="EH82" i="8"/>
  <c r="EO82" i="8"/>
  <c r="EG82" i="8"/>
  <c r="EN82" i="8"/>
  <c r="EF82" i="8"/>
  <c r="EM82" i="8"/>
  <c r="EE82" i="8"/>
  <c r="EK82" i="8"/>
  <c r="EC82" i="8"/>
  <c r="EL82" i="8"/>
  <c r="BQ84" i="8"/>
  <c r="EP84" i="8"/>
  <c r="EH84" i="8"/>
  <c r="EO84" i="8"/>
  <c r="EG84" i="8"/>
  <c r="EN84" i="8"/>
  <c r="EF84" i="8"/>
  <c r="EM84" i="8"/>
  <c r="EE84" i="8"/>
  <c r="EK84" i="8"/>
  <c r="EC84" i="8"/>
  <c r="EI84" i="8"/>
  <c r="EA84" i="8"/>
  <c r="EL84" i="8"/>
  <c r="DF85" i="8"/>
  <c r="CX85" i="8"/>
  <c r="DE85" i="8"/>
  <c r="CW85" i="8"/>
  <c r="DD85" i="8"/>
  <c r="CV85" i="8"/>
  <c r="DC85" i="8"/>
  <c r="CU85" i="8"/>
  <c r="DA85" i="8"/>
  <c r="CS85" i="8"/>
  <c r="CZ85" i="8"/>
  <c r="CR85" i="8"/>
  <c r="CY85" i="8"/>
  <c r="CQ85" i="8"/>
  <c r="DB85" i="8"/>
  <c r="DF86" i="8"/>
  <c r="CX86" i="8"/>
  <c r="DE86" i="8"/>
  <c r="CW86" i="8"/>
  <c r="DD86" i="8"/>
  <c r="CV86" i="8"/>
  <c r="DC86" i="8"/>
  <c r="CU86" i="8"/>
  <c r="DB86" i="8"/>
  <c r="CT86" i="8"/>
  <c r="DA86" i="8"/>
  <c r="CS86" i="8"/>
  <c r="CZ86" i="8"/>
  <c r="CR86" i="8"/>
  <c r="CY86" i="8"/>
  <c r="CQ86" i="8"/>
  <c r="DF88" i="8"/>
  <c r="CX88" i="8"/>
  <c r="DE88" i="8"/>
  <c r="CW88" i="8"/>
  <c r="DD88" i="8"/>
  <c r="CV88" i="8"/>
  <c r="DC88" i="8"/>
  <c r="CU88" i="8"/>
  <c r="DB88" i="8"/>
  <c r="CT88" i="8"/>
  <c r="DA88" i="8"/>
  <c r="CS88" i="8"/>
  <c r="CZ88" i="8"/>
  <c r="CR88" i="8"/>
  <c r="CY88" i="8"/>
  <c r="CQ88" i="8"/>
  <c r="AT97" i="8"/>
  <c r="BP68" i="8"/>
  <c r="BP69" i="8"/>
  <c r="BP70" i="8"/>
  <c r="AS74" i="8"/>
  <c r="AT74" i="8" s="1"/>
  <c r="EG75" i="8"/>
  <c r="BI76" i="8"/>
  <c r="BS76" i="8" s="1"/>
  <c r="EB76" i="8"/>
  <c r="EO76" i="8"/>
  <c r="BI77" i="8"/>
  <c r="EB77" i="8"/>
  <c r="EO77" i="8"/>
  <c r="EB81" i="8"/>
  <c r="BS90" i="8"/>
  <c r="DF91" i="8"/>
  <c r="CR91" i="8"/>
  <c r="BF72" i="8"/>
  <c r="BQ75" i="8"/>
  <c r="BN75" i="8"/>
  <c r="EI75" i="8"/>
  <c r="ED76" i="8"/>
  <c r="ED77" i="8"/>
  <c r="BK78" i="8"/>
  <c r="BT78" i="8" s="1"/>
  <c r="BK79" i="8"/>
  <c r="BT79" i="8" s="1"/>
  <c r="BI79" i="8"/>
  <c r="EP80" i="8"/>
  <c r="EH80" i="8"/>
  <c r="EO80" i="8"/>
  <c r="EG80" i="8"/>
  <c r="EN80" i="8"/>
  <c r="EF80" i="8"/>
  <c r="EM80" i="8"/>
  <c r="EE80" i="8"/>
  <c r="EK80" i="8"/>
  <c r="EC80" i="8"/>
  <c r="EL80" i="8"/>
  <c r="ED81" i="8"/>
  <c r="EP83" i="8"/>
  <c r="EH83" i="8"/>
  <c r="EO83" i="8"/>
  <c r="EG83" i="8"/>
  <c r="EN83" i="8"/>
  <c r="EF83" i="8"/>
  <c r="EM83" i="8"/>
  <c r="EE83" i="8"/>
  <c r="EK83" i="8"/>
  <c r="EC83" i="8"/>
  <c r="EI83" i="8"/>
  <c r="EA83" i="8"/>
  <c r="EL83" i="8"/>
  <c r="BK85" i="8"/>
  <c r="BT85" i="8" s="1"/>
  <c r="BI85" i="8"/>
  <c r="BS85" i="8" s="1"/>
  <c r="BF85" i="8"/>
  <c r="BN85" i="8" s="1"/>
  <c r="BK86" i="8"/>
  <c r="BT86" i="8" s="1"/>
  <c r="BI86" i="8"/>
  <c r="BS86" i="8" s="1"/>
  <c r="BF86" i="8"/>
  <c r="BT88" i="8"/>
  <c r="FU90" i="8"/>
  <c r="FM90" i="8"/>
  <c r="FZ90" i="8"/>
  <c r="FR90" i="8"/>
  <c r="FX90" i="8"/>
  <c r="FN90" i="8"/>
  <c r="FW90" i="8"/>
  <c r="FL90" i="8"/>
  <c r="FV90" i="8"/>
  <c r="FK90" i="8"/>
  <c r="FT90" i="8"/>
  <c r="FS90" i="8"/>
  <c r="FQ90" i="8"/>
  <c r="FP90" i="8"/>
  <c r="FY90" i="8"/>
  <c r="FO90" i="8"/>
  <c r="DA96" i="8"/>
  <c r="CU96" i="8"/>
  <c r="BN97" i="8"/>
  <c r="BK76" i="8"/>
  <c r="BT76" i="8" s="1"/>
  <c r="EF76" i="8"/>
  <c r="BK77" i="8"/>
  <c r="BT77" i="8" s="1"/>
  <c r="EF77" i="8"/>
  <c r="AT78" i="8"/>
  <c r="EB79" i="8"/>
  <c r="AS82" i="8"/>
  <c r="AT82" i="8" s="1"/>
  <c r="BK82" i="8"/>
  <c r="BT82" i="8" s="1"/>
  <c r="BI82" i="8"/>
  <c r="EA82" i="8"/>
  <c r="BS91" i="8"/>
  <c r="AT92" i="8"/>
  <c r="FU93" i="8"/>
  <c r="FM93" i="8"/>
  <c r="FZ93" i="8"/>
  <c r="FR93" i="8"/>
  <c r="FV93" i="8"/>
  <c r="FK93" i="8"/>
  <c r="FT93" i="8"/>
  <c r="FS93" i="8"/>
  <c r="FQ93" i="8"/>
  <c r="FP93" i="8"/>
  <c r="FY93" i="8"/>
  <c r="FO93" i="8"/>
  <c r="FX93" i="8"/>
  <c r="FN93" i="8"/>
  <c r="FW93" i="8"/>
  <c r="FL93" i="8"/>
  <c r="DA94" i="8"/>
  <c r="CS94" i="8"/>
  <c r="DF94" i="8"/>
  <c r="CX94" i="8"/>
  <c r="DD94" i="8"/>
  <c r="CT94" i="8"/>
  <c r="DC94" i="8"/>
  <c r="CR94" i="8"/>
  <c r="DB94" i="8"/>
  <c r="CQ94" i="8"/>
  <c r="CZ94" i="8"/>
  <c r="CY94" i="8"/>
  <c r="CW94" i="8"/>
  <c r="CV94" i="8"/>
  <c r="DE94" i="8"/>
  <c r="CU94" i="8"/>
  <c r="FC96" i="8"/>
  <c r="EU96" i="8"/>
  <c r="FH96" i="8"/>
  <c r="EZ96" i="8"/>
  <c r="FF96" i="8"/>
  <c r="EV96" i="8"/>
  <c r="FE96" i="8"/>
  <c r="ET96" i="8"/>
  <c r="FD96" i="8"/>
  <c r="ES96" i="8"/>
  <c r="FB96" i="8"/>
  <c r="FA96" i="8"/>
  <c r="EY96" i="8"/>
  <c r="EX96" i="8"/>
  <c r="FG96" i="8"/>
  <c r="EW96" i="8"/>
  <c r="CX97" i="8"/>
  <c r="CU97" i="8"/>
  <c r="EP75" i="8"/>
  <c r="EH75" i="8"/>
  <c r="EK75" i="8"/>
  <c r="EC75" i="8"/>
  <c r="EA75" i="8"/>
  <c r="EL75" i="8"/>
  <c r="BQ81" i="8"/>
  <c r="BF83" i="8"/>
  <c r="BQ83" i="8" s="1"/>
  <c r="AS84" i="8"/>
  <c r="AT84" i="8" s="1"/>
  <c r="BK84" i="8"/>
  <c r="BT84" i="8" s="1"/>
  <c r="BI84" i="8"/>
  <c r="EP85" i="8"/>
  <c r="EH85" i="8"/>
  <c r="EO85" i="8"/>
  <c r="EG85" i="8"/>
  <c r="EN85" i="8"/>
  <c r="EF85" i="8"/>
  <c r="EM85" i="8"/>
  <c r="EE85" i="8"/>
  <c r="EK85" i="8"/>
  <c r="EC85" i="8"/>
  <c r="EJ85" i="8"/>
  <c r="EB85" i="8"/>
  <c r="EI85" i="8"/>
  <c r="EA85" i="8"/>
  <c r="EL85" i="8"/>
  <c r="DF87" i="8"/>
  <c r="CX87" i="8"/>
  <c r="DE87" i="8"/>
  <c r="CW87" i="8"/>
  <c r="DD87" i="8"/>
  <c r="CV87" i="8"/>
  <c r="DC87" i="8"/>
  <c r="CU87" i="8"/>
  <c r="DB87" i="8"/>
  <c r="CT87" i="8"/>
  <c r="DA87" i="8"/>
  <c r="CS87" i="8"/>
  <c r="CZ87" i="8"/>
  <c r="CR87" i="8"/>
  <c r="CY87" i="8"/>
  <c r="CQ87" i="8"/>
  <c r="DF89" i="8"/>
  <c r="DB89" i="8"/>
  <c r="FC97" i="8"/>
  <c r="EU97" i="8"/>
  <c r="FB97" i="8"/>
  <c r="ET97" i="8"/>
  <c r="FH97" i="8"/>
  <c r="EZ97" i="8"/>
  <c r="EY97" i="8"/>
  <c r="EX97" i="8"/>
  <c r="EW97" i="8"/>
  <c r="FG97" i="8"/>
  <c r="EV97" i="8"/>
  <c r="FF97" i="8"/>
  <c r="ES97" i="8"/>
  <c r="FE97" i="8"/>
  <c r="FD97" i="8"/>
  <c r="FA97" i="8"/>
  <c r="FU101" i="8"/>
  <c r="FV101" i="8"/>
  <c r="BF74" i="8"/>
  <c r="BQ74" i="8" s="1"/>
  <c r="EB75" i="8"/>
  <c r="EM75" i="8"/>
  <c r="BQ78" i="8"/>
  <c r="AS80" i="8"/>
  <c r="AT80" i="8" s="1"/>
  <c r="BK80" i="8"/>
  <c r="BT80" i="8" s="1"/>
  <c r="BI80" i="8"/>
  <c r="EP81" i="8"/>
  <c r="EH81" i="8"/>
  <c r="EO81" i="8"/>
  <c r="EG81" i="8"/>
  <c r="EN81" i="8"/>
  <c r="EF81" i="8"/>
  <c r="EM81" i="8"/>
  <c r="EE81" i="8"/>
  <c r="EK81" i="8"/>
  <c r="EC81" i="8"/>
  <c r="EL81" i="8"/>
  <c r="ED82" i="8"/>
  <c r="EB84" i="8"/>
  <c r="DA95" i="8"/>
  <c r="CS95" i="8"/>
  <c r="DF95" i="8"/>
  <c r="CX95" i="8"/>
  <c r="CV95" i="8"/>
  <c r="DE95" i="8"/>
  <c r="CU95" i="8"/>
  <c r="DD95" i="8"/>
  <c r="CT95" i="8"/>
  <c r="DC95" i="8"/>
  <c r="CR95" i="8"/>
  <c r="DB95" i="8"/>
  <c r="CQ95" i="8"/>
  <c r="CZ95" i="8"/>
  <c r="CY95" i="8"/>
  <c r="CW95" i="8"/>
  <c r="EA86" i="8"/>
  <c r="EI86" i="8"/>
  <c r="EA87" i="8"/>
  <c r="EI87" i="8"/>
  <c r="EA88" i="8"/>
  <c r="EI88" i="8"/>
  <c r="EB89" i="8"/>
  <c r="EM89" i="8"/>
  <c r="EE90" i="8"/>
  <c r="EO90" i="8"/>
  <c r="BQ91" i="8"/>
  <c r="EG91" i="8"/>
  <c r="FT92" i="8"/>
  <c r="EE94" i="8"/>
  <c r="EO94" i="8"/>
  <c r="BQ95" i="8"/>
  <c r="EG95" i="8"/>
  <c r="EK99" i="8"/>
  <c r="EC99" i="8"/>
  <c r="EJ99" i="8"/>
  <c r="EB99" i="8"/>
  <c r="EP99" i="8"/>
  <c r="EH99" i="8"/>
  <c r="EM99" i="8"/>
  <c r="EE99" i="8"/>
  <c r="EL99" i="8"/>
  <c r="DD100" i="8"/>
  <c r="BP102" i="8"/>
  <c r="CW103" i="8"/>
  <c r="BS106" i="8"/>
  <c r="BS107" i="8"/>
  <c r="DA110" i="8"/>
  <c r="CS110" i="8"/>
  <c r="CZ110" i="8"/>
  <c r="CR110" i="8"/>
  <c r="CY110" i="8"/>
  <c r="CQ110" i="8"/>
  <c r="DF110" i="8"/>
  <c r="CX110" i="8"/>
  <c r="DE110" i="8"/>
  <c r="CW110" i="8"/>
  <c r="DD110" i="8"/>
  <c r="CV110" i="8"/>
  <c r="DC110" i="8"/>
  <c r="CU110" i="8"/>
  <c r="DB110" i="8"/>
  <c r="CT110" i="8"/>
  <c r="EB86" i="8"/>
  <c r="EJ86" i="8"/>
  <c r="BF87" i="8"/>
  <c r="BQ87" i="8" s="1"/>
  <c r="EB87" i="8"/>
  <c r="EJ87" i="8"/>
  <c r="BF88" i="8"/>
  <c r="BQ88" i="8" s="1"/>
  <c r="EB88" i="8"/>
  <c r="EJ88" i="8"/>
  <c r="BF89" i="8"/>
  <c r="BQ89" i="8" s="1"/>
  <c r="ED89" i="8"/>
  <c r="EN89" i="8"/>
  <c r="BN91" i="8"/>
  <c r="EI91" i="8"/>
  <c r="EK92" i="8"/>
  <c r="EC92" i="8"/>
  <c r="EP92" i="8"/>
  <c r="EH92" i="8"/>
  <c r="EA92" i="8"/>
  <c r="EL92" i="8"/>
  <c r="BN95" i="8"/>
  <c r="EI95" i="8"/>
  <c r="EK96" i="8"/>
  <c r="EC96" i="8"/>
  <c r="EP96" i="8"/>
  <c r="EH96" i="8"/>
  <c r="EA96" i="8"/>
  <c r="EL96" i="8"/>
  <c r="DA99" i="8"/>
  <c r="CS99" i="8"/>
  <c r="CZ99" i="8"/>
  <c r="CR99" i="8"/>
  <c r="DF99" i="8"/>
  <c r="CX99" i="8"/>
  <c r="DC99" i="8"/>
  <c r="CU99" i="8"/>
  <c r="FU99" i="8"/>
  <c r="FM99" i="8"/>
  <c r="FT99" i="8"/>
  <c r="FL99" i="8"/>
  <c r="FZ99" i="8"/>
  <c r="FR99" i="8"/>
  <c r="FW99" i="8"/>
  <c r="FO99" i="8"/>
  <c r="DD99" i="8"/>
  <c r="FX99" i="8"/>
  <c r="CQ109" i="8"/>
  <c r="CU109" i="8"/>
  <c r="BS111" i="8"/>
  <c r="FD116" i="8"/>
  <c r="EV116" i="8"/>
  <c r="FC116" i="8"/>
  <c r="EU116" i="8"/>
  <c r="FA116" i="8"/>
  <c r="ES116" i="8"/>
  <c r="FH116" i="8"/>
  <c r="EZ116" i="8"/>
  <c r="FG116" i="8"/>
  <c r="EY116" i="8"/>
  <c r="FF116" i="8"/>
  <c r="FE116" i="8"/>
  <c r="FB116" i="8"/>
  <c r="EX116" i="8"/>
  <c r="EW116" i="8"/>
  <c r="ET116" i="8"/>
  <c r="EC86" i="8"/>
  <c r="EK86" i="8"/>
  <c r="EC87" i="8"/>
  <c r="EK87" i="8"/>
  <c r="EC88" i="8"/>
  <c r="EK88" i="8"/>
  <c r="EE89" i="8"/>
  <c r="EG90" i="8"/>
  <c r="EB92" i="8"/>
  <c r="EM92" i="8"/>
  <c r="FL92" i="8"/>
  <c r="EE93" i="8"/>
  <c r="EO93" i="8"/>
  <c r="EG94" i="8"/>
  <c r="EB96" i="8"/>
  <c r="EM96" i="8"/>
  <c r="BF98" i="8"/>
  <c r="BQ98" i="8" s="1"/>
  <c r="BI98" i="8"/>
  <c r="BS98" i="8" s="1"/>
  <c r="DE99" i="8"/>
  <c r="EO99" i="8"/>
  <c r="FY99" i="8"/>
  <c r="EK100" i="8"/>
  <c r="EC100" i="8"/>
  <c r="EJ100" i="8"/>
  <c r="EB100" i="8"/>
  <c r="EP100" i="8"/>
  <c r="EH100" i="8"/>
  <c r="EM100" i="8"/>
  <c r="EE100" i="8"/>
  <c r="EL100" i="8"/>
  <c r="ED100" i="8"/>
  <c r="EG100" i="8"/>
  <c r="BP101" i="8"/>
  <c r="BK103" i="8"/>
  <c r="BT103" i="8" s="1"/>
  <c r="DD103" i="8"/>
  <c r="CV105" i="8"/>
  <c r="BQ108" i="8"/>
  <c r="FL111" i="8"/>
  <c r="FP111" i="8"/>
  <c r="ED86" i="8"/>
  <c r="EL86" i="8"/>
  <c r="ED87" i="8"/>
  <c r="EL87" i="8"/>
  <c r="ED88" i="8"/>
  <c r="EL88" i="8"/>
  <c r="EK89" i="8"/>
  <c r="EC89" i="8"/>
  <c r="EP89" i="8"/>
  <c r="EH89" i="8"/>
  <c r="EF89" i="8"/>
  <c r="EK91" i="8"/>
  <c r="EC91" i="8"/>
  <c r="EP91" i="8"/>
  <c r="EH91" i="8"/>
  <c r="EA91" i="8"/>
  <c r="EL91" i="8"/>
  <c r="FU92" i="8"/>
  <c r="FM92" i="8"/>
  <c r="FZ92" i="8"/>
  <c r="FR92" i="8"/>
  <c r="ED92" i="8"/>
  <c r="EN92" i="8"/>
  <c r="FN92" i="8"/>
  <c r="FX92" i="8"/>
  <c r="EK95" i="8"/>
  <c r="EC95" i="8"/>
  <c r="EP95" i="8"/>
  <c r="EH95" i="8"/>
  <c r="EA95" i="8"/>
  <c r="EL95" i="8"/>
  <c r="ED96" i="8"/>
  <c r="EN96" i="8"/>
  <c r="FN96" i="8"/>
  <c r="CQ99" i="8"/>
  <c r="DA100" i="8"/>
  <c r="CS100" i="8"/>
  <c r="CZ100" i="8"/>
  <c r="CR100" i="8"/>
  <c r="DF100" i="8"/>
  <c r="CX100" i="8"/>
  <c r="DC100" i="8"/>
  <c r="CU100" i="8"/>
  <c r="DB100" i="8"/>
  <c r="CT100" i="8"/>
  <c r="FU104" i="8"/>
  <c r="FM104" i="8"/>
  <c r="FT104" i="8"/>
  <c r="FL104" i="8"/>
  <c r="FZ104" i="8"/>
  <c r="FR104" i="8"/>
  <c r="FY104" i="8"/>
  <c r="FQ104" i="8"/>
  <c r="FW104" i="8"/>
  <c r="FO104" i="8"/>
  <c r="FV104" i="8"/>
  <c r="FN104" i="8"/>
  <c r="FP104" i="8"/>
  <c r="BN106" i="8"/>
  <c r="DA108" i="8"/>
  <c r="CS108" i="8"/>
  <c r="CZ108" i="8"/>
  <c r="CR108" i="8"/>
  <c r="CY108" i="8"/>
  <c r="CQ108" i="8"/>
  <c r="DF108" i="8"/>
  <c r="CX108" i="8"/>
  <c r="DE108" i="8"/>
  <c r="CW108" i="8"/>
  <c r="DD108" i="8"/>
  <c r="CV108" i="8"/>
  <c r="DC108" i="8"/>
  <c r="CU108" i="8"/>
  <c r="DB108" i="8"/>
  <c r="CT108" i="8"/>
  <c r="FD114" i="8"/>
  <c r="EV114" i="8"/>
  <c r="FC114" i="8"/>
  <c r="EU114" i="8"/>
  <c r="FH114" i="8"/>
  <c r="EZ114" i="8"/>
  <c r="FG114" i="8"/>
  <c r="EY114" i="8"/>
  <c r="ES114" i="8"/>
  <c r="FF114" i="8"/>
  <c r="FE114" i="8"/>
  <c r="FB114" i="8"/>
  <c r="FA114" i="8"/>
  <c r="EX114" i="8"/>
  <c r="EW114" i="8"/>
  <c r="ET114" i="8"/>
  <c r="EE86" i="8"/>
  <c r="EM86" i="8"/>
  <c r="BI87" i="8"/>
  <c r="BS87" i="8" s="1"/>
  <c r="EE87" i="8"/>
  <c r="EM87" i="8"/>
  <c r="BI88" i="8"/>
  <c r="BS88" i="8" s="1"/>
  <c r="EE88" i="8"/>
  <c r="EM88" i="8"/>
  <c r="BI89" i="8"/>
  <c r="BS89" i="8" s="1"/>
  <c r="EG89" i="8"/>
  <c r="BF90" i="8"/>
  <c r="BQ90" i="8" s="1"/>
  <c r="EB91" i="8"/>
  <c r="EM91" i="8"/>
  <c r="EE92" i="8"/>
  <c r="EO92" i="8"/>
  <c r="FO92" i="8"/>
  <c r="FY92" i="8"/>
  <c r="BQ93" i="8"/>
  <c r="BF94" i="8"/>
  <c r="BQ94" i="8" s="1"/>
  <c r="EB95" i="8"/>
  <c r="EM95" i="8"/>
  <c r="AS96" i="8"/>
  <c r="AT96" i="8" s="1"/>
  <c r="EE96" i="8"/>
  <c r="EO96" i="8"/>
  <c r="BQ97" i="8"/>
  <c r="BK98" i="8"/>
  <c r="BT98" i="8" s="1"/>
  <c r="BF99" i="8"/>
  <c r="BQ99" i="8" s="1"/>
  <c r="BI99" i="8"/>
  <c r="BS99" i="8" s="1"/>
  <c r="CT99" i="8"/>
  <c r="ED99" i="8"/>
  <c r="FN99" i="8"/>
  <c r="CQ100" i="8"/>
  <c r="EN100" i="8"/>
  <c r="BP104" i="8"/>
  <c r="FS104" i="8"/>
  <c r="BQ105" i="8"/>
  <c r="BT105" i="8"/>
  <c r="FU109" i="8"/>
  <c r="FM109" i="8"/>
  <c r="FT109" i="8"/>
  <c r="FL109" i="8"/>
  <c r="FS109" i="8"/>
  <c r="FK109" i="8"/>
  <c r="FZ109" i="8"/>
  <c r="FR109" i="8"/>
  <c r="FY109" i="8"/>
  <c r="FQ109" i="8"/>
  <c r="FX109" i="8"/>
  <c r="FP109" i="8"/>
  <c r="FW109" i="8"/>
  <c r="FO109" i="8"/>
  <c r="FV109" i="8"/>
  <c r="FN109" i="8"/>
  <c r="DA112" i="8"/>
  <c r="CS112" i="8"/>
  <c r="DE112" i="8"/>
  <c r="CW112" i="8"/>
  <c r="CV112" i="8"/>
  <c r="DF112" i="8"/>
  <c r="CU112" i="8"/>
  <c r="DD112" i="8"/>
  <c r="CT112" i="8"/>
  <c r="DC112" i="8"/>
  <c r="CR112" i="8"/>
  <c r="DB112" i="8"/>
  <c r="CQ112" i="8"/>
  <c r="CZ112" i="8"/>
  <c r="CY112" i="8"/>
  <c r="CX112" i="8"/>
  <c r="FV114" i="8"/>
  <c r="FN114" i="8"/>
  <c r="FU114" i="8"/>
  <c r="FM114" i="8"/>
  <c r="FZ114" i="8"/>
  <c r="FR114" i="8"/>
  <c r="FY114" i="8"/>
  <c r="FQ114" i="8"/>
  <c r="FK114" i="8"/>
  <c r="FX114" i="8"/>
  <c r="FW114" i="8"/>
  <c r="FT114" i="8"/>
  <c r="FS114" i="8"/>
  <c r="FP114" i="8"/>
  <c r="FO114" i="8"/>
  <c r="FL114" i="8"/>
  <c r="FW120" i="8"/>
  <c r="FO120" i="8"/>
  <c r="FV120" i="8"/>
  <c r="FN120" i="8"/>
  <c r="FU120" i="8"/>
  <c r="FM120" i="8"/>
  <c r="FT120" i="8"/>
  <c r="FL120" i="8"/>
  <c r="FS120" i="8"/>
  <c r="FK120" i="8"/>
  <c r="FZ120" i="8"/>
  <c r="FR120" i="8"/>
  <c r="FY120" i="8"/>
  <c r="FQ120" i="8"/>
  <c r="FX120" i="8"/>
  <c r="FP120" i="8"/>
  <c r="AS85" i="8"/>
  <c r="AT85" i="8" s="1"/>
  <c r="AS86" i="8"/>
  <c r="AT86" i="8" s="1"/>
  <c r="EF86" i="8"/>
  <c r="EN86" i="8"/>
  <c r="AS87" i="8"/>
  <c r="AT87" i="8" s="1"/>
  <c r="EF87" i="8"/>
  <c r="EN87" i="8"/>
  <c r="AS88" i="8"/>
  <c r="AT88" i="8" s="1"/>
  <c r="EF88" i="8"/>
  <c r="EN88" i="8"/>
  <c r="AS89" i="8"/>
  <c r="AT89" i="8" s="1"/>
  <c r="EI89" i="8"/>
  <c r="EK90" i="8"/>
  <c r="EC90" i="8"/>
  <c r="EP90" i="8"/>
  <c r="EH90" i="8"/>
  <c r="EA90" i="8"/>
  <c r="EL90" i="8"/>
  <c r="BT91" i="8"/>
  <c r="ED91" i="8"/>
  <c r="EN91" i="8"/>
  <c r="EF92" i="8"/>
  <c r="FP92" i="8"/>
  <c r="EK94" i="8"/>
  <c r="EC94" i="8"/>
  <c r="EP94" i="8"/>
  <c r="EH94" i="8"/>
  <c r="EA94" i="8"/>
  <c r="EL94" i="8"/>
  <c r="BT95" i="8"/>
  <c r="ED95" i="8"/>
  <c r="EN95" i="8"/>
  <c r="EF96" i="8"/>
  <c r="CV99" i="8"/>
  <c r="EF99" i="8"/>
  <c r="FP99" i="8"/>
  <c r="CV100" i="8"/>
  <c r="BF101" i="8"/>
  <c r="BQ101" i="8" s="1"/>
  <c r="BQ103" i="8"/>
  <c r="FX104" i="8"/>
  <c r="DA105" i="8"/>
  <c r="CS105" i="8"/>
  <c r="CZ105" i="8"/>
  <c r="CR105" i="8"/>
  <c r="DF105" i="8"/>
  <c r="CX105" i="8"/>
  <c r="DE105" i="8"/>
  <c r="CW105" i="8"/>
  <c r="DC105" i="8"/>
  <c r="CU105" i="8"/>
  <c r="DB105" i="8"/>
  <c r="CT105" i="8"/>
  <c r="BQ106" i="8"/>
  <c r="BQ107" i="8"/>
  <c r="BU107" i="8" s="1"/>
  <c r="FD117" i="8"/>
  <c r="EV117" i="8"/>
  <c r="FC117" i="8"/>
  <c r="EU117" i="8"/>
  <c r="FB117" i="8"/>
  <c r="ET117" i="8"/>
  <c r="FA117" i="8"/>
  <c r="ES117" i="8"/>
  <c r="FH117" i="8"/>
  <c r="EZ117" i="8"/>
  <c r="FG117" i="8"/>
  <c r="EY117" i="8"/>
  <c r="FF117" i="8"/>
  <c r="FE117" i="8"/>
  <c r="EX117" i="8"/>
  <c r="EW117" i="8"/>
  <c r="FW118" i="8"/>
  <c r="FO118" i="8"/>
  <c r="FV118" i="8"/>
  <c r="FN118" i="8"/>
  <c r="FU118" i="8"/>
  <c r="FM118" i="8"/>
  <c r="FT118" i="8"/>
  <c r="FL118" i="8"/>
  <c r="FS118" i="8"/>
  <c r="FK118" i="8"/>
  <c r="FZ118" i="8"/>
  <c r="FR118" i="8"/>
  <c r="FY118" i="8"/>
  <c r="FQ118" i="8"/>
  <c r="FX118" i="8"/>
  <c r="FP118" i="8"/>
  <c r="EG86" i="8"/>
  <c r="EO86" i="8"/>
  <c r="EG87" i="8"/>
  <c r="EO87" i="8"/>
  <c r="EG88" i="8"/>
  <c r="EO88" i="8"/>
  <c r="EJ89" i="8"/>
  <c r="EE91" i="8"/>
  <c r="EO91" i="8"/>
  <c r="BQ92" i="8"/>
  <c r="BU92" i="8" s="1"/>
  <c r="EG92" i="8"/>
  <c r="FQ92" i="8"/>
  <c r="EE95" i="8"/>
  <c r="EO95" i="8"/>
  <c r="BQ96" i="8"/>
  <c r="EG96" i="8"/>
  <c r="CW99" i="8"/>
  <c r="FQ99" i="8"/>
  <c r="BF100" i="8"/>
  <c r="BI100" i="8"/>
  <c r="BS100" i="8" s="1"/>
  <c r="CW100" i="8"/>
  <c r="DA103" i="8"/>
  <c r="CS103" i="8"/>
  <c r="CZ103" i="8"/>
  <c r="CR103" i="8"/>
  <c r="DF103" i="8"/>
  <c r="CX103" i="8"/>
  <c r="DC103" i="8"/>
  <c r="CU103" i="8"/>
  <c r="DB103" i="8"/>
  <c r="CT103" i="8"/>
  <c r="CQ103" i="8"/>
  <c r="DA106" i="8"/>
  <c r="CS106" i="8"/>
  <c r="CZ106" i="8"/>
  <c r="CR106" i="8"/>
  <c r="DF106" i="8"/>
  <c r="CX106" i="8"/>
  <c r="DE106" i="8"/>
  <c r="CW106" i="8"/>
  <c r="DD106" i="8"/>
  <c r="CV106" i="8"/>
  <c r="DC106" i="8"/>
  <c r="CU106" i="8"/>
  <c r="DB106" i="8"/>
  <c r="CT106" i="8"/>
  <c r="DA107" i="8"/>
  <c r="CS107" i="8"/>
  <c r="CZ107" i="8"/>
  <c r="CR107" i="8"/>
  <c r="DF107" i="8"/>
  <c r="CX107" i="8"/>
  <c r="DE107" i="8"/>
  <c r="CW107" i="8"/>
  <c r="DD107" i="8"/>
  <c r="CV107" i="8"/>
  <c r="DC107" i="8"/>
  <c r="CU107" i="8"/>
  <c r="DB107" i="8"/>
  <c r="CT107" i="8"/>
  <c r="FU108" i="8"/>
  <c r="FM108" i="8"/>
  <c r="FT108" i="8"/>
  <c r="FL108" i="8"/>
  <c r="FS108" i="8"/>
  <c r="FK108" i="8"/>
  <c r="FZ108" i="8"/>
  <c r="FR108" i="8"/>
  <c r="FY108" i="8"/>
  <c r="FQ108" i="8"/>
  <c r="FX108" i="8"/>
  <c r="FP108" i="8"/>
  <c r="FW108" i="8"/>
  <c r="FO108" i="8"/>
  <c r="FV108" i="8"/>
  <c r="FN108" i="8"/>
  <c r="BQ111" i="8"/>
  <c r="BS115" i="8"/>
  <c r="DB116" i="8"/>
  <c r="CT116" i="8"/>
  <c r="DA116" i="8"/>
  <c r="CS116" i="8"/>
  <c r="CY116" i="8"/>
  <c r="CQ116" i="8"/>
  <c r="DF116" i="8"/>
  <c r="CX116" i="8"/>
  <c r="DE116" i="8"/>
  <c r="CW116" i="8"/>
  <c r="DD116" i="8"/>
  <c r="DC116" i="8"/>
  <c r="CZ116" i="8"/>
  <c r="CV116" i="8"/>
  <c r="CU116" i="8"/>
  <c r="CR116" i="8"/>
  <c r="EH86" i="8"/>
  <c r="EH87" i="8"/>
  <c r="EH88" i="8"/>
  <c r="EA89" i="8"/>
  <c r="EL89" i="8"/>
  <c r="ED90" i="8"/>
  <c r="EN90" i="8"/>
  <c r="EF91" i="8"/>
  <c r="EI92" i="8"/>
  <c r="FS92" i="8"/>
  <c r="EK93" i="8"/>
  <c r="EC93" i="8"/>
  <c r="EP93" i="8"/>
  <c r="EH93" i="8"/>
  <c r="EA93" i="8"/>
  <c r="EL93" i="8"/>
  <c r="ED94" i="8"/>
  <c r="EN94" i="8"/>
  <c r="EF95" i="8"/>
  <c r="EI96" i="8"/>
  <c r="EK97" i="8"/>
  <c r="EC97" i="8"/>
  <c r="EP97" i="8"/>
  <c r="EH97" i="8"/>
  <c r="EA97" i="8"/>
  <c r="EL97" i="8"/>
  <c r="BP98" i="8"/>
  <c r="EK98" i="8"/>
  <c r="EC98" i="8"/>
  <c r="EJ98" i="8"/>
  <c r="EB98" i="8"/>
  <c r="EP98" i="8"/>
  <c r="EH98" i="8"/>
  <c r="EM98" i="8"/>
  <c r="EE98" i="8"/>
  <c r="EN98" i="8"/>
  <c r="CY99" i="8"/>
  <c r="EI99" i="8"/>
  <c r="FS99" i="8"/>
  <c r="BK100" i="8"/>
  <c r="BT100" i="8" s="1"/>
  <c r="CY100" i="8"/>
  <c r="BQ102" i="8"/>
  <c r="CV103" i="8"/>
  <c r="BF104" i="8"/>
  <c r="CQ106" i="8"/>
  <c r="CQ107" i="8"/>
  <c r="BQ110" i="8"/>
  <c r="DA111" i="8"/>
  <c r="CS111" i="8"/>
  <c r="CZ111" i="8"/>
  <c r="CR111" i="8"/>
  <c r="CY111" i="8"/>
  <c r="CQ111" i="8"/>
  <c r="DF111" i="8"/>
  <c r="CX111" i="8"/>
  <c r="DE111" i="8"/>
  <c r="CW111" i="8"/>
  <c r="DD111" i="8"/>
  <c r="CV111" i="8"/>
  <c r="DC111" i="8"/>
  <c r="CU111" i="8"/>
  <c r="DB111" i="8"/>
  <c r="CT111" i="8"/>
  <c r="FV112" i="8"/>
  <c r="FN112" i="8"/>
  <c r="FU112" i="8"/>
  <c r="FM112" i="8"/>
  <c r="FY112" i="8"/>
  <c r="FQ112" i="8"/>
  <c r="FS112" i="8"/>
  <c r="FR112" i="8"/>
  <c r="FP112" i="8"/>
  <c r="FO112" i="8"/>
  <c r="FZ112" i="8"/>
  <c r="FL112" i="8"/>
  <c r="FX112" i="8"/>
  <c r="FK112" i="8"/>
  <c r="FW112" i="8"/>
  <c r="FT112" i="8"/>
  <c r="FD113" i="8"/>
  <c r="EV113" i="8"/>
  <c r="FC113" i="8"/>
  <c r="EU113" i="8"/>
  <c r="FG113" i="8"/>
  <c r="EY113" i="8"/>
  <c r="FF113" i="8"/>
  <c r="ES113" i="8"/>
  <c r="FE113" i="8"/>
  <c r="FB113" i="8"/>
  <c r="FA113" i="8"/>
  <c r="EZ113" i="8"/>
  <c r="EX113" i="8"/>
  <c r="EW113" i="8"/>
  <c r="FH113" i="8"/>
  <c r="ET113" i="8"/>
  <c r="ED101" i="8"/>
  <c r="EL101" i="8"/>
  <c r="ED102" i="8"/>
  <c r="EL102" i="8"/>
  <c r="ED103" i="8"/>
  <c r="EL103" i="8"/>
  <c r="ED104" i="8"/>
  <c r="EL104" i="8"/>
  <c r="ED105" i="8"/>
  <c r="EL105" i="8"/>
  <c r="ED106" i="8"/>
  <c r="EL106" i="8"/>
  <c r="ED107" i="8"/>
  <c r="EL107" i="8"/>
  <c r="ED108" i="8"/>
  <c r="EL108" i="8"/>
  <c r="ED109" i="8"/>
  <c r="EL109" i="8"/>
  <c r="ED110" i="8"/>
  <c r="EL110" i="8"/>
  <c r="ED111" i="8"/>
  <c r="EL111" i="8"/>
  <c r="EH112" i="8"/>
  <c r="FW113" i="8"/>
  <c r="BN114" i="8"/>
  <c r="FP116" i="8"/>
  <c r="BI119" i="8"/>
  <c r="BF119" i="8"/>
  <c r="BQ119" i="8" s="1"/>
  <c r="BT119" i="8"/>
  <c r="DF124" i="8"/>
  <c r="CX124" i="8"/>
  <c r="DD124" i="8"/>
  <c r="CV124" i="8"/>
  <c r="DC124" i="8"/>
  <c r="CU124" i="8"/>
  <c r="CZ124" i="8"/>
  <c r="CY124" i="8"/>
  <c r="CW124" i="8"/>
  <c r="CT124" i="8"/>
  <c r="CS124" i="8"/>
  <c r="DE124" i="8"/>
  <c r="CR124" i="8"/>
  <c r="DB124" i="8"/>
  <c r="CQ124" i="8"/>
  <c r="FS127" i="8"/>
  <c r="FK127" i="8"/>
  <c r="FZ127" i="8"/>
  <c r="FR127" i="8"/>
  <c r="FX127" i="8"/>
  <c r="FP127" i="8"/>
  <c r="FW127" i="8"/>
  <c r="FO127" i="8"/>
  <c r="FV127" i="8"/>
  <c r="FN127" i="8"/>
  <c r="FT127" i="8"/>
  <c r="FQ127" i="8"/>
  <c r="FM127" i="8"/>
  <c r="FL127" i="8"/>
  <c r="FY127" i="8"/>
  <c r="CY128" i="8"/>
  <c r="CQ128" i="8"/>
  <c r="DF128" i="8"/>
  <c r="CX128" i="8"/>
  <c r="DE128" i="8"/>
  <c r="CW128" i="8"/>
  <c r="DD128" i="8"/>
  <c r="CV128" i="8"/>
  <c r="DC128" i="8"/>
  <c r="CU128" i="8"/>
  <c r="DB128" i="8"/>
  <c r="CT128" i="8"/>
  <c r="CS128" i="8"/>
  <c r="CR128" i="8"/>
  <c r="DA128" i="8"/>
  <c r="CZ129" i="8"/>
  <c r="CR129" i="8"/>
  <c r="CY129" i="8"/>
  <c r="CQ129" i="8"/>
  <c r="DF129" i="8"/>
  <c r="CX129" i="8"/>
  <c r="DE129" i="8"/>
  <c r="CW129" i="8"/>
  <c r="DD129" i="8"/>
  <c r="CV129" i="8"/>
  <c r="DC129" i="8"/>
  <c r="CU129" i="8"/>
  <c r="DB129" i="8"/>
  <c r="CT129" i="8"/>
  <c r="DA129" i="8"/>
  <c r="CS129" i="8"/>
  <c r="DE130" i="8"/>
  <c r="CW130" i="8"/>
  <c r="DD130" i="8"/>
  <c r="CU130" i="8"/>
  <c r="DC130" i="8"/>
  <c r="CT130" i="8"/>
  <c r="DB130" i="8"/>
  <c r="CS130" i="8"/>
  <c r="DA130" i="8"/>
  <c r="CR130" i="8"/>
  <c r="CZ130" i="8"/>
  <c r="CQ130" i="8"/>
  <c r="CY130" i="8"/>
  <c r="CX130" i="8"/>
  <c r="DF130" i="8"/>
  <c r="BI101" i="8"/>
  <c r="BS101" i="8" s="1"/>
  <c r="EE101" i="8"/>
  <c r="EM101" i="8"/>
  <c r="BI102" i="8"/>
  <c r="EE102" i="8"/>
  <c r="EM102" i="8"/>
  <c r="BI103" i="8"/>
  <c r="BS103" i="8" s="1"/>
  <c r="EE103" i="8"/>
  <c r="EM103" i="8"/>
  <c r="BI104" i="8"/>
  <c r="BS104" i="8" s="1"/>
  <c r="EE104" i="8"/>
  <c r="EM104" i="8"/>
  <c r="BI105" i="8"/>
  <c r="BS105" i="8" s="1"/>
  <c r="EE105" i="8"/>
  <c r="EM105" i="8"/>
  <c r="EE106" i="8"/>
  <c r="EM106" i="8"/>
  <c r="EE107" i="8"/>
  <c r="EM107" i="8"/>
  <c r="EE108" i="8"/>
  <c r="EM108" i="8"/>
  <c r="EE109" i="8"/>
  <c r="EM109" i="8"/>
  <c r="EE110" i="8"/>
  <c r="EM110" i="8"/>
  <c r="EE111" i="8"/>
  <c r="EM111" i="8"/>
  <c r="EI112" i="8"/>
  <c r="BN113" i="8"/>
  <c r="FK113" i="8"/>
  <c r="FX113" i="8"/>
  <c r="BQ114" i="8"/>
  <c r="BP114" i="8"/>
  <c r="BK115" i="8"/>
  <c r="BT115" i="8" s="1"/>
  <c r="FT116" i="8"/>
  <c r="BP118" i="8"/>
  <c r="BI120" i="8"/>
  <c r="BS120" i="8" s="1"/>
  <c r="BF120" i="8"/>
  <c r="BQ120" i="8" s="1"/>
  <c r="FZ123" i="8"/>
  <c r="FR123" i="8"/>
  <c r="FX123" i="8"/>
  <c r="FP123" i="8"/>
  <c r="FW123" i="8"/>
  <c r="FO123" i="8"/>
  <c r="FS123" i="8"/>
  <c r="FQ123" i="8"/>
  <c r="FN123" i="8"/>
  <c r="FM123" i="8"/>
  <c r="FY123" i="8"/>
  <c r="FL123" i="8"/>
  <c r="FV123" i="8"/>
  <c r="FK123" i="8"/>
  <c r="FU123" i="8"/>
  <c r="FT123" i="8"/>
  <c r="DX124" i="8"/>
  <c r="DP124" i="8"/>
  <c r="DV124" i="8"/>
  <c r="DN124" i="8"/>
  <c r="DU124" i="8"/>
  <c r="DM124" i="8"/>
  <c r="DO124" i="8"/>
  <c r="DL124" i="8"/>
  <c r="DK124" i="8"/>
  <c r="DW124" i="8"/>
  <c r="DJ124" i="8"/>
  <c r="DT124" i="8"/>
  <c r="DI124" i="8"/>
  <c r="DS124" i="8"/>
  <c r="DR124" i="8"/>
  <c r="DW130" i="8"/>
  <c r="DO130" i="8"/>
  <c r="DP130" i="8"/>
  <c r="DX130" i="8"/>
  <c r="DN130" i="8"/>
  <c r="DV130" i="8"/>
  <c r="DM130" i="8"/>
  <c r="DU130" i="8"/>
  <c r="DL130" i="8"/>
  <c r="DT130" i="8"/>
  <c r="DK130" i="8"/>
  <c r="DS130" i="8"/>
  <c r="DJ130" i="8"/>
  <c r="DR130" i="8"/>
  <c r="DI130" i="8"/>
  <c r="DQ130" i="8"/>
  <c r="BT106" i="8"/>
  <c r="BT107" i="8"/>
  <c r="BQ113" i="8"/>
  <c r="BP113" i="8"/>
  <c r="FL113" i="8"/>
  <c r="FZ113" i="8"/>
  <c r="CR115" i="8"/>
  <c r="DT117" i="8"/>
  <c r="DL117" i="8"/>
  <c r="DS117" i="8"/>
  <c r="DK117" i="8"/>
  <c r="DR117" i="8"/>
  <c r="DJ117" i="8"/>
  <c r="DQ117" i="8"/>
  <c r="DI117" i="8"/>
  <c r="DX117" i="8"/>
  <c r="DP117" i="8"/>
  <c r="DW117" i="8"/>
  <c r="DO117" i="8"/>
  <c r="FV117" i="8"/>
  <c r="FZ117" i="8"/>
  <c r="BS119" i="8"/>
  <c r="BI121" i="8"/>
  <c r="BF121" i="8"/>
  <c r="EP124" i="8"/>
  <c r="EH124" i="8"/>
  <c r="EN124" i="8"/>
  <c r="EF124" i="8"/>
  <c r="EM124" i="8"/>
  <c r="EE124" i="8"/>
  <c r="EC124" i="8"/>
  <c r="EO124" i="8"/>
  <c r="EB124" i="8"/>
  <c r="EL124" i="8"/>
  <c r="EA124" i="8"/>
  <c r="EK124" i="8"/>
  <c r="EJ124" i="8"/>
  <c r="EI124" i="8"/>
  <c r="EG124" i="8"/>
  <c r="DQ124" i="8"/>
  <c r="FU127" i="8"/>
  <c r="DQ128" i="8"/>
  <c r="DI128" i="8"/>
  <c r="DX128" i="8"/>
  <c r="DP128" i="8"/>
  <c r="DW128" i="8"/>
  <c r="DO128" i="8"/>
  <c r="DV128" i="8"/>
  <c r="DN128" i="8"/>
  <c r="DU128" i="8"/>
  <c r="DM128" i="8"/>
  <c r="DT128" i="8"/>
  <c r="DL128" i="8"/>
  <c r="DS128" i="8"/>
  <c r="DR128" i="8"/>
  <c r="DK128" i="8"/>
  <c r="DJ128" i="8"/>
  <c r="FG134" i="8"/>
  <c r="EY134" i="8"/>
  <c r="FF134" i="8"/>
  <c r="EX134" i="8"/>
  <c r="FD134" i="8"/>
  <c r="EV134" i="8"/>
  <c r="FC134" i="8"/>
  <c r="EU134" i="8"/>
  <c r="ET134" i="8"/>
  <c r="ES134" i="8"/>
  <c r="FH134" i="8"/>
  <c r="FE134" i="8"/>
  <c r="FB134" i="8"/>
  <c r="FA134" i="8"/>
  <c r="EZ134" i="8"/>
  <c r="EW134" i="8"/>
  <c r="EK142" i="8"/>
  <c r="EC142" i="8"/>
  <c r="EJ142" i="8"/>
  <c r="EB142" i="8"/>
  <c r="EI142" i="8"/>
  <c r="EA142" i="8"/>
  <c r="EN142" i="8"/>
  <c r="EF142" i="8"/>
  <c r="EM142" i="8"/>
  <c r="EE142" i="8"/>
  <c r="EH142" i="8"/>
  <c r="EG142" i="8"/>
  <c r="ED142" i="8"/>
  <c r="EP142" i="8"/>
  <c r="EO142" i="8"/>
  <c r="EL142" i="8"/>
  <c r="BF112" i="8"/>
  <c r="BQ112" i="8" s="1"/>
  <c r="EK112" i="8"/>
  <c r="EC112" i="8"/>
  <c r="EO112" i="8"/>
  <c r="EG112" i="8"/>
  <c r="EA112" i="8"/>
  <c r="EL112" i="8"/>
  <c r="FO113" i="8"/>
  <c r="CU115" i="8"/>
  <c r="FV116" i="8"/>
  <c r="FN116" i="8"/>
  <c r="FU116" i="8"/>
  <c r="FM116" i="8"/>
  <c r="FS116" i="8"/>
  <c r="FK116" i="8"/>
  <c r="FZ116" i="8"/>
  <c r="FR116" i="8"/>
  <c r="FY116" i="8"/>
  <c r="FQ116" i="8"/>
  <c r="FX116" i="8"/>
  <c r="CY126" i="8"/>
  <c r="CQ126" i="8"/>
  <c r="DF126" i="8"/>
  <c r="CX126" i="8"/>
  <c r="DD126" i="8"/>
  <c r="CV126" i="8"/>
  <c r="DC126" i="8"/>
  <c r="CU126" i="8"/>
  <c r="DB126" i="8"/>
  <c r="CT126" i="8"/>
  <c r="CR126" i="8"/>
  <c r="DE126" i="8"/>
  <c r="DA126" i="8"/>
  <c r="CZ126" i="8"/>
  <c r="CW126" i="8"/>
  <c r="DQ127" i="8"/>
  <c r="DI127" i="8"/>
  <c r="DX127" i="8"/>
  <c r="DP127" i="8"/>
  <c r="DV127" i="8"/>
  <c r="DN127" i="8"/>
  <c r="DU127" i="8"/>
  <c r="DM127" i="8"/>
  <c r="DT127" i="8"/>
  <c r="DL127" i="8"/>
  <c r="DW127" i="8"/>
  <c r="DS127" i="8"/>
  <c r="DR127" i="8"/>
  <c r="DO127" i="8"/>
  <c r="DK127" i="8"/>
  <c r="DJ127" i="8"/>
  <c r="EH101" i="8"/>
  <c r="EP101" i="8"/>
  <c r="EH102" i="8"/>
  <c r="EP102" i="8"/>
  <c r="EH103" i="8"/>
  <c r="EP103" i="8"/>
  <c r="EH104" i="8"/>
  <c r="EP104" i="8"/>
  <c r="EH105" i="8"/>
  <c r="EP105" i="8"/>
  <c r="EH106" i="8"/>
  <c r="EP106" i="8"/>
  <c r="EH107" i="8"/>
  <c r="EP107" i="8"/>
  <c r="EH108" i="8"/>
  <c r="EP108" i="8"/>
  <c r="EH109" i="8"/>
  <c r="EP109" i="8"/>
  <c r="EH110" i="8"/>
  <c r="EP110" i="8"/>
  <c r="EH111" i="8"/>
  <c r="EP111" i="8"/>
  <c r="AT112" i="8"/>
  <c r="EB112" i="8"/>
  <c r="EM112" i="8"/>
  <c r="AT114" i="8"/>
  <c r="AS115" i="8"/>
  <c r="AT115" i="8" s="1"/>
  <c r="AT116" i="8"/>
  <c r="DB117" i="8"/>
  <c r="CT117" i="8"/>
  <c r="DA117" i="8"/>
  <c r="CS117" i="8"/>
  <c r="CZ117" i="8"/>
  <c r="CR117" i="8"/>
  <c r="CY117" i="8"/>
  <c r="CQ117" i="8"/>
  <c r="DF117" i="8"/>
  <c r="CX117" i="8"/>
  <c r="DE117" i="8"/>
  <c r="CW117" i="8"/>
  <c r="DN117" i="8"/>
  <c r="DC119" i="8"/>
  <c r="CU119" i="8"/>
  <c r="DB119" i="8"/>
  <c r="CT119" i="8"/>
  <c r="DA119" i="8"/>
  <c r="CS119" i="8"/>
  <c r="CZ119" i="8"/>
  <c r="CR119" i="8"/>
  <c r="CY119" i="8"/>
  <c r="CQ119" i="8"/>
  <c r="DF119" i="8"/>
  <c r="CX119" i="8"/>
  <c r="DE119" i="8"/>
  <c r="CW119" i="8"/>
  <c r="DD119" i="8"/>
  <c r="BN108" i="8"/>
  <c r="BN111" i="8"/>
  <c r="ED112" i="8"/>
  <c r="EN112" i="8"/>
  <c r="AT113" i="8"/>
  <c r="FV113" i="8"/>
  <c r="FN113" i="8"/>
  <c r="FU113" i="8"/>
  <c r="FM113" i="8"/>
  <c r="FY113" i="8"/>
  <c r="FQ113" i="8"/>
  <c r="FR113" i="8"/>
  <c r="DE115" i="8"/>
  <c r="AT117" i="8"/>
  <c r="DU117" i="8"/>
  <c r="BI118" i="8"/>
  <c r="BS118" i="8" s="1"/>
  <c r="BF118" i="8"/>
  <c r="BQ118" i="8" s="1"/>
  <c r="DF123" i="8"/>
  <c r="CX123" i="8"/>
  <c r="DD123" i="8"/>
  <c r="CV123" i="8"/>
  <c r="DC123" i="8"/>
  <c r="CU123" i="8"/>
  <c r="CY123" i="8"/>
  <c r="CW123" i="8"/>
  <c r="CT123" i="8"/>
  <c r="CS123" i="8"/>
  <c r="DE123" i="8"/>
  <c r="CR123" i="8"/>
  <c r="DB123" i="8"/>
  <c r="CQ123" i="8"/>
  <c r="DA123" i="8"/>
  <c r="DE131" i="8"/>
  <c r="CW131" i="8"/>
  <c r="DC131" i="8"/>
  <c r="CT131" i="8"/>
  <c r="DB131" i="8"/>
  <c r="CS131" i="8"/>
  <c r="DA131" i="8"/>
  <c r="CR131" i="8"/>
  <c r="CZ131" i="8"/>
  <c r="CQ131" i="8"/>
  <c r="CY131" i="8"/>
  <c r="CX131" i="8"/>
  <c r="DF131" i="8"/>
  <c r="CV131" i="8"/>
  <c r="DD131" i="8"/>
  <c r="EB101" i="8"/>
  <c r="EJ101" i="8"/>
  <c r="EB102" i="8"/>
  <c r="EJ102" i="8"/>
  <c r="EB103" i="8"/>
  <c r="EJ103" i="8"/>
  <c r="EB104" i="8"/>
  <c r="EJ104" i="8"/>
  <c r="EB105" i="8"/>
  <c r="EJ105" i="8"/>
  <c r="BI112" i="8"/>
  <c r="BS112" i="8" s="1"/>
  <c r="EE112" i="8"/>
  <c r="EP112" i="8"/>
  <c r="FS113" i="8"/>
  <c r="FL116" i="8"/>
  <c r="DV117" i="8"/>
  <c r="AT120" i="8"/>
  <c r="DF125" i="8"/>
  <c r="CX125" i="8"/>
  <c r="DD125" i="8"/>
  <c r="CV125" i="8"/>
  <c r="DC125" i="8"/>
  <c r="CU125" i="8"/>
  <c r="DB125" i="8"/>
  <c r="CT125" i="8"/>
  <c r="CS125" i="8"/>
  <c r="CR125" i="8"/>
  <c r="CQ125" i="8"/>
  <c r="DE125" i="8"/>
  <c r="DA125" i="8"/>
  <c r="CZ125" i="8"/>
  <c r="CY125" i="8"/>
  <c r="BQ125" i="8"/>
  <c r="FS126" i="8"/>
  <c r="FK126" i="8"/>
  <c r="FZ126" i="8"/>
  <c r="FR126" i="8"/>
  <c r="FX126" i="8"/>
  <c r="FP126" i="8"/>
  <c r="FW126" i="8"/>
  <c r="FO126" i="8"/>
  <c r="FV126" i="8"/>
  <c r="FN126" i="8"/>
  <c r="FL126" i="8"/>
  <c r="FY126" i="8"/>
  <c r="FU126" i="8"/>
  <c r="FT126" i="8"/>
  <c r="FQ126" i="8"/>
  <c r="FM126" i="8"/>
  <c r="CY127" i="8"/>
  <c r="CQ127" i="8"/>
  <c r="DF127" i="8"/>
  <c r="CX127" i="8"/>
  <c r="DD127" i="8"/>
  <c r="CV127" i="8"/>
  <c r="DC127" i="8"/>
  <c r="CU127" i="8"/>
  <c r="DB127" i="8"/>
  <c r="CT127" i="8"/>
  <c r="CZ127" i="8"/>
  <c r="CW127" i="8"/>
  <c r="CS127" i="8"/>
  <c r="CR127" i="8"/>
  <c r="DE127" i="8"/>
  <c r="EO131" i="8"/>
  <c r="EG131" i="8"/>
  <c r="EL131" i="8"/>
  <c r="EK131" i="8"/>
  <c r="EC131" i="8"/>
  <c r="EN131" i="8"/>
  <c r="EB131" i="8"/>
  <c r="EM131" i="8"/>
  <c r="EA131" i="8"/>
  <c r="EJ131" i="8"/>
  <c r="EI131" i="8"/>
  <c r="EH131" i="8"/>
  <c r="EF131" i="8"/>
  <c r="EE131" i="8"/>
  <c r="EP131" i="8"/>
  <c r="ED131" i="8"/>
  <c r="EC101" i="8"/>
  <c r="EC102" i="8"/>
  <c r="EC103" i="8"/>
  <c r="EC104" i="8"/>
  <c r="EC105" i="8"/>
  <c r="EC106" i="8"/>
  <c r="EC107" i="8"/>
  <c r="EC108" i="8"/>
  <c r="EC109" i="8"/>
  <c r="EC110" i="8"/>
  <c r="EC111" i="8"/>
  <c r="EF112" i="8"/>
  <c r="FT113" i="8"/>
  <c r="FO116" i="8"/>
  <c r="CU117" i="8"/>
  <c r="AT121" i="8"/>
  <c r="CZ123" i="8"/>
  <c r="EG113" i="8"/>
  <c r="EO113" i="8"/>
  <c r="EG114" i="8"/>
  <c r="EO114" i="8"/>
  <c r="EG115" i="8"/>
  <c r="EO115" i="8"/>
  <c r="EG116" i="8"/>
  <c r="EO116" i="8"/>
  <c r="EO129" i="8"/>
  <c r="EG129" i="8"/>
  <c r="EK129" i="8"/>
  <c r="EB129" i="8"/>
  <c r="EJ129" i="8"/>
  <c r="EA129" i="8"/>
  <c r="EI129" i="8"/>
  <c r="EH129" i="8"/>
  <c r="EP129" i="8"/>
  <c r="EF129" i="8"/>
  <c r="EN129" i="8"/>
  <c r="EE129" i="8"/>
  <c r="EM129" i="8"/>
  <c r="ED129" i="8"/>
  <c r="FY134" i="8"/>
  <c r="FQ134" i="8"/>
  <c r="FX134" i="8"/>
  <c r="FP134" i="8"/>
  <c r="FV134" i="8"/>
  <c r="FN134" i="8"/>
  <c r="FU134" i="8"/>
  <c r="FM134" i="8"/>
  <c r="FL134" i="8"/>
  <c r="FK134" i="8"/>
  <c r="FZ134" i="8"/>
  <c r="FW134" i="8"/>
  <c r="FT134" i="8"/>
  <c r="FS134" i="8"/>
  <c r="FR134" i="8"/>
  <c r="BS129" i="8"/>
  <c r="EO130" i="8"/>
  <c r="EG130" i="8"/>
  <c r="EJ130" i="8"/>
  <c r="EA130" i="8"/>
  <c r="EI130" i="8"/>
  <c r="EH130" i="8"/>
  <c r="EP130" i="8"/>
  <c r="EF130" i="8"/>
  <c r="EN130" i="8"/>
  <c r="EE130" i="8"/>
  <c r="EM130" i="8"/>
  <c r="ED130" i="8"/>
  <c r="EL130" i="8"/>
  <c r="EC130" i="8"/>
  <c r="FY135" i="8"/>
  <c r="FQ135" i="8"/>
  <c r="FX135" i="8"/>
  <c r="FP135" i="8"/>
  <c r="FW135" i="8"/>
  <c r="FO135" i="8"/>
  <c r="FV135" i="8"/>
  <c r="FN135" i="8"/>
  <c r="FU135" i="8"/>
  <c r="FM135" i="8"/>
  <c r="FT135" i="8"/>
  <c r="FL135" i="8"/>
  <c r="FK135" i="8"/>
  <c r="FZ135" i="8"/>
  <c r="FS135" i="8"/>
  <c r="FY137" i="8"/>
  <c r="FQ137" i="8"/>
  <c r="FX137" i="8"/>
  <c r="FP137" i="8"/>
  <c r="FW137" i="8"/>
  <c r="FO137" i="8"/>
  <c r="FV137" i="8"/>
  <c r="FN137" i="8"/>
  <c r="FU137" i="8"/>
  <c r="FM137" i="8"/>
  <c r="FT137" i="8"/>
  <c r="FL137" i="8"/>
  <c r="FZ137" i="8"/>
  <c r="FS137" i="8"/>
  <c r="FR137" i="8"/>
  <c r="EA119" i="8"/>
  <c r="EI119" i="8"/>
  <c r="BN120" i="8"/>
  <c r="EA120" i="8"/>
  <c r="EI120" i="8"/>
  <c r="EI123" i="8"/>
  <c r="EB126" i="8"/>
  <c r="EJ127" i="8"/>
  <c r="AS128" i="8"/>
  <c r="AT128" i="8" s="1"/>
  <c r="EI128" i="8"/>
  <c r="EA128" i="8"/>
  <c r="EP128" i="8"/>
  <c r="EH128" i="8"/>
  <c r="EO128" i="8"/>
  <c r="EG128" i="8"/>
  <c r="EN128" i="8"/>
  <c r="EF128" i="8"/>
  <c r="EM128" i="8"/>
  <c r="EE128" i="8"/>
  <c r="EL128" i="8"/>
  <c r="ED128" i="8"/>
  <c r="EB130" i="8"/>
  <c r="BP120" i="8"/>
  <c r="EP125" i="8"/>
  <c r="EH125" i="8"/>
  <c r="EN125" i="8"/>
  <c r="EF125" i="8"/>
  <c r="EM125" i="8"/>
  <c r="EE125" i="8"/>
  <c r="EL125" i="8"/>
  <c r="ED125" i="8"/>
  <c r="EO125" i="8"/>
  <c r="EC126" i="8"/>
  <c r="BI128" i="8"/>
  <c r="BS128" i="8" s="1"/>
  <c r="EK130" i="8"/>
  <c r="EC113" i="8"/>
  <c r="EK113" i="8"/>
  <c r="EC114" i="8"/>
  <c r="EK114" i="8"/>
  <c r="EC115" i="8"/>
  <c r="EK115" i="8"/>
  <c r="EC116" i="8"/>
  <c r="EK116" i="8"/>
  <c r="EC117" i="8"/>
  <c r="EK117" i="8"/>
  <c r="EC118" i="8"/>
  <c r="EK118" i="8"/>
  <c r="EC119" i="8"/>
  <c r="EK119" i="8"/>
  <c r="EC120" i="8"/>
  <c r="EK120" i="8"/>
  <c r="AS123" i="8"/>
  <c r="AT123" i="8" s="1"/>
  <c r="AS124" i="8"/>
  <c r="AT124" i="8" s="1"/>
  <c r="BI125" i="8"/>
  <c r="BN125" i="8" s="1"/>
  <c r="EA125" i="8"/>
  <c r="BF126" i="8"/>
  <c r="BQ126" i="8" s="1"/>
  <c r="EC129" i="8"/>
  <c r="BH136" i="8"/>
  <c r="BS136" i="8" s="1"/>
  <c r="BP136" i="8"/>
  <c r="DA139" i="8"/>
  <c r="CS139" i="8"/>
  <c r="DF139" i="8"/>
  <c r="CW139" i="8"/>
  <c r="DE139" i="8"/>
  <c r="CV139" i="8"/>
  <c r="DD139" i="8"/>
  <c r="CU139" i="8"/>
  <c r="DC139" i="8"/>
  <c r="CT139" i="8"/>
  <c r="DB139" i="8"/>
  <c r="CR139" i="8"/>
  <c r="CZ139" i="8"/>
  <c r="CQ139" i="8"/>
  <c r="CY139" i="8"/>
  <c r="ED113" i="8"/>
  <c r="ED114" i="8"/>
  <c r="ED115" i="8"/>
  <c r="ED116" i="8"/>
  <c r="ED117" i="8"/>
  <c r="ED118" i="8"/>
  <c r="ED119" i="8"/>
  <c r="ED120" i="8"/>
  <c r="EP123" i="8"/>
  <c r="EH123" i="8"/>
  <c r="EN123" i="8"/>
  <c r="EF123" i="8"/>
  <c r="EM123" i="8"/>
  <c r="EE123" i="8"/>
  <c r="EA123" i="8"/>
  <c r="EL123" i="8"/>
  <c r="BI124" i="8"/>
  <c r="BN124" i="8" s="1"/>
  <c r="BT125" i="8"/>
  <c r="EB125" i="8"/>
  <c r="AS126" i="8"/>
  <c r="AT126" i="8" s="1"/>
  <c r="EI126" i="8"/>
  <c r="EA126" i="8"/>
  <c r="EP126" i="8"/>
  <c r="EH126" i="8"/>
  <c r="EN126" i="8"/>
  <c r="EF126" i="8"/>
  <c r="EM126" i="8"/>
  <c r="EE126" i="8"/>
  <c r="EL126" i="8"/>
  <c r="ED126" i="8"/>
  <c r="EJ126" i="8"/>
  <c r="AS127" i="8"/>
  <c r="AT127" i="8" s="1"/>
  <c r="EI127" i="8"/>
  <c r="EA127" i="8"/>
  <c r="EP127" i="8"/>
  <c r="EH127" i="8"/>
  <c r="EN127" i="8"/>
  <c r="EF127" i="8"/>
  <c r="EM127" i="8"/>
  <c r="EE127" i="8"/>
  <c r="EL127" i="8"/>
  <c r="ED127" i="8"/>
  <c r="EL129" i="8"/>
  <c r="BP140" i="8"/>
  <c r="BN140" i="8"/>
  <c r="BT124" i="8"/>
  <c r="BI126" i="8"/>
  <c r="BS126" i="8" s="1"/>
  <c r="BI127" i="8"/>
  <c r="BS127" i="8" s="1"/>
  <c r="BN129" i="8"/>
  <c r="FG132" i="8"/>
  <c r="EY132" i="8"/>
  <c r="FD132" i="8"/>
  <c r="EV132" i="8"/>
  <c r="FC132" i="8"/>
  <c r="EU132" i="8"/>
  <c r="FF132" i="8"/>
  <c r="ES132" i="8"/>
  <c r="FE132" i="8"/>
  <c r="FB132" i="8"/>
  <c r="FA132" i="8"/>
  <c r="EZ132" i="8"/>
  <c r="EX132" i="8"/>
  <c r="EW132" i="8"/>
  <c r="FR135" i="8"/>
  <c r="FK137" i="8"/>
  <c r="CV141" i="8"/>
  <c r="CU141" i="8"/>
  <c r="FT131" i="8"/>
  <c r="BQ133" i="8"/>
  <c r="BP133" i="8"/>
  <c r="EJ133" i="8"/>
  <c r="EH134" i="8"/>
  <c r="EI135" i="8"/>
  <c r="BH138" i="8"/>
  <c r="BS138" i="8" s="1"/>
  <c r="BP138" i="8"/>
  <c r="BK130" i="8"/>
  <c r="BT130" i="8" s="1"/>
  <c r="BH130" i="8"/>
  <c r="BS130" i="8" s="1"/>
  <c r="AT131" i="8"/>
  <c r="FW131" i="8"/>
  <c r="EI132" i="8"/>
  <c r="EM133" i="8"/>
  <c r="BN134" i="8"/>
  <c r="EI134" i="8"/>
  <c r="BN135" i="8"/>
  <c r="EO136" i="8"/>
  <c r="EG136" i="8"/>
  <c r="EN136" i="8"/>
  <c r="EF136" i="8"/>
  <c r="EM136" i="8"/>
  <c r="EE136" i="8"/>
  <c r="EL136" i="8"/>
  <c r="ED136" i="8"/>
  <c r="EK136" i="8"/>
  <c r="EC136" i="8"/>
  <c r="EJ136" i="8"/>
  <c r="EB136" i="8"/>
  <c r="EI137" i="8"/>
  <c r="AT139" i="8"/>
  <c r="BF139" i="8"/>
  <c r="BK139" i="8"/>
  <c r="BT139" i="8" s="1"/>
  <c r="BI139" i="8"/>
  <c r="BS139" i="8" s="1"/>
  <c r="BS140" i="8"/>
  <c r="BF141" i="8"/>
  <c r="BK141" i="8"/>
  <c r="BT141" i="8" s="1"/>
  <c r="BI141" i="8"/>
  <c r="BS141" i="8" s="1"/>
  <c r="AS129" i="8"/>
  <c r="AT129" i="8" s="1"/>
  <c r="BH131" i="8"/>
  <c r="BS131" i="8" s="1"/>
  <c r="FK131" i="8"/>
  <c r="BQ132" i="8"/>
  <c r="BP132" i="8"/>
  <c r="EJ132" i="8"/>
  <c r="EA133" i="8"/>
  <c r="BQ134" i="8"/>
  <c r="BP134" i="8"/>
  <c r="EJ134" i="8"/>
  <c r="BQ135" i="8"/>
  <c r="BP135" i="8"/>
  <c r="EK138" i="8"/>
  <c r="EC138" i="8"/>
  <c r="EO138" i="8"/>
  <c r="EF138" i="8"/>
  <c r="EN138" i="8"/>
  <c r="EE138" i="8"/>
  <c r="EM138" i="8"/>
  <c r="ED138" i="8"/>
  <c r="EL138" i="8"/>
  <c r="EB138" i="8"/>
  <c r="EJ138" i="8"/>
  <c r="EA138" i="8"/>
  <c r="EI138" i="8"/>
  <c r="EH138" i="8"/>
  <c r="FY131" i="8"/>
  <c r="FQ131" i="8"/>
  <c r="FV131" i="8"/>
  <c r="FN131" i="8"/>
  <c r="FU131" i="8"/>
  <c r="FM131" i="8"/>
  <c r="FL131" i="8"/>
  <c r="FZ131" i="8"/>
  <c r="AT133" i="8"/>
  <c r="EO133" i="8"/>
  <c r="EG133" i="8"/>
  <c r="EL133" i="8"/>
  <c r="ED133" i="8"/>
  <c r="EK133" i="8"/>
  <c r="EC133" i="8"/>
  <c r="EB133" i="8"/>
  <c r="EP133" i="8"/>
  <c r="EM134" i="8"/>
  <c r="BT136" i="8"/>
  <c r="BT138" i="8"/>
  <c r="AS130" i="8"/>
  <c r="AT130" i="8" s="1"/>
  <c r="FO131" i="8"/>
  <c r="EA132" i="8"/>
  <c r="BK133" i="8"/>
  <c r="EE133" i="8"/>
  <c r="BH137" i="8"/>
  <c r="BS137" i="8" s="1"/>
  <c r="BP137" i="8"/>
  <c r="BQ137" i="8"/>
  <c r="FP131" i="8"/>
  <c r="AT132" i="8"/>
  <c r="EO132" i="8"/>
  <c r="EG132" i="8"/>
  <c r="EL132" i="8"/>
  <c r="ED132" i="8"/>
  <c r="EK132" i="8"/>
  <c r="EC132" i="8"/>
  <c r="EB132" i="8"/>
  <c r="EP132" i="8"/>
  <c r="EF133" i="8"/>
  <c r="EO134" i="8"/>
  <c r="EG134" i="8"/>
  <c r="EN134" i="8"/>
  <c r="EF134" i="8"/>
  <c r="EL134" i="8"/>
  <c r="ED134" i="8"/>
  <c r="EK134" i="8"/>
  <c r="EC134" i="8"/>
  <c r="EA134" i="8"/>
  <c r="EO135" i="8"/>
  <c r="EG135" i="8"/>
  <c r="EN135" i="8"/>
  <c r="EF135" i="8"/>
  <c r="EM135" i="8"/>
  <c r="EE135" i="8"/>
  <c r="EL135" i="8"/>
  <c r="ED135" i="8"/>
  <c r="EK135" i="8"/>
  <c r="EC135" i="8"/>
  <c r="EJ135" i="8"/>
  <c r="EB135" i="8"/>
  <c r="BP146" i="8"/>
  <c r="BN146" i="8"/>
  <c r="FR131" i="8"/>
  <c r="BK132" i="8"/>
  <c r="BN132" i="8" s="1"/>
  <c r="EH133" i="8"/>
  <c r="AS134" i="8"/>
  <c r="AT134" i="8" s="1"/>
  <c r="EB134" i="8"/>
  <c r="AS135" i="8"/>
  <c r="AT135" i="8" s="1"/>
  <c r="EA135" i="8"/>
  <c r="EO137" i="8"/>
  <c r="EG137" i="8"/>
  <c r="EN137" i="8"/>
  <c r="EF137" i="8"/>
  <c r="EM137" i="8"/>
  <c r="EE137" i="8"/>
  <c r="EL137" i="8"/>
  <c r="ED137" i="8"/>
  <c r="EK137" i="8"/>
  <c r="EC137" i="8"/>
  <c r="EJ137" i="8"/>
  <c r="EB137" i="8"/>
  <c r="EK144" i="8"/>
  <c r="EC144" i="8"/>
  <c r="EJ144" i="8"/>
  <c r="EB144" i="8"/>
  <c r="EI144" i="8"/>
  <c r="EA144" i="8"/>
  <c r="EN144" i="8"/>
  <c r="EF144" i="8"/>
  <c r="EM144" i="8"/>
  <c r="EE144" i="8"/>
  <c r="EH144" i="8"/>
  <c r="EG144" i="8"/>
  <c r="ED144" i="8"/>
  <c r="EP144" i="8"/>
  <c r="EO144" i="8"/>
  <c r="AT145" i="8"/>
  <c r="DF150" i="8"/>
  <c r="CX150" i="8"/>
  <c r="DD150" i="8"/>
  <c r="CV150" i="8"/>
  <c r="DA150" i="8"/>
  <c r="CS150" i="8"/>
  <c r="CT150" i="8"/>
  <c r="DE150" i="8"/>
  <c r="CR150" i="8"/>
  <c r="DC150" i="8"/>
  <c r="CQ150" i="8"/>
  <c r="DB150" i="8"/>
  <c r="CY150" i="8"/>
  <c r="CW150" i="8"/>
  <c r="CU150" i="8"/>
  <c r="AS154" i="8"/>
  <c r="AT154" i="8" s="1"/>
  <c r="BP142" i="8"/>
  <c r="BF143" i="8"/>
  <c r="BQ143" i="8" s="1"/>
  <c r="BI143" i="8"/>
  <c r="BS143" i="8" s="1"/>
  <c r="BT143" i="8"/>
  <c r="BP144" i="8"/>
  <c r="BF145" i="8"/>
  <c r="BQ145" i="8" s="1"/>
  <c r="BI145" i="8"/>
  <c r="BS145" i="8" s="1"/>
  <c r="BT145" i="8"/>
  <c r="FZ146" i="8"/>
  <c r="FR146" i="8"/>
  <c r="FU146" i="8"/>
  <c r="FM146" i="8"/>
  <c r="FW146" i="8"/>
  <c r="FL146" i="8"/>
  <c r="FV146" i="8"/>
  <c r="FK146" i="8"/>
  <c r="FT146" i="8"/>
  <c r="FP146" i="8"/>
  <c r="FY146" i="8"/>
  <c r="FO146" i="8"/>
  <c r="FN146" i="8"/>
  <c r="FZ147" i="8"/>
  <c r="FR147" i="8"/>
  <c r="FX147" i="8"/>
  <c r="FP147" i="8"/>
  <c r="FU147" i="8"/>
  <c r="FM147" i="8"/>
  <c r="FN147" i="8"/>
  <c r="FY147" i="8"/>
  <c r="FL147" i="8"/>
  <c r="FW147" i="8"/>
  <c r="FK147" i="8"/>
  <c r="FS147" i="8"/>
  <c r="FQ147" i="8"/>
  <c r="DF149" i="8"/>
  <c r="CX149" i="8"/>
  <c r="DD149" i="8"/>
  <c r="CV149" i="8"/>
  <c r="DA149" i="8"/>
  <c r="CS149" i="8"/>
  <c r="CT149" i="8"/>
  <c r="DE149" i="8"/>
  <c r="CR149" i="8"/>
  <c r="DC149" i="8"/>
  <c r="CQ149" i="8"/>
  <c r="DB149" i="8"/>
  <c r="CY149" i="8"/>
  <c r="CW149" i="8"/>
  <c r="CU149" i="8"/>
  <c r="CZ150" i="8"/>
  <c r="FA154" i="8"/>
  <c r="ES154" i="8"/>
  <c r="FH154" i="8"/>
  <c r="EZ154" i="8"/>
  <c r="FG154" i="8"/>
  <c r="EY154" i="8"/>
  <c r="FF154" i="8"/>
  <c r="EX154" i="8"/>
  <c r="FD154" i="8"/>
  <c r="EV154" i="8"/>
  <c r="FC154" i="8"/>
  <c r="EU154" i="8"/>
  <c r="FE154" i="8"/>
  <c r="FB154" i="8"/>
  <c r="ET154" i="8"/>
  <c r="EK140" i="8"/>
  <c r="EC140" i="8"/>
  <c r="EN140" i="8"/>
  <c r="EF140" i="8"/>
  <c r="EA140" i="8"/>
  <c r="EL140" i="8"/>
  <c r="EY146" i="8"/>
  <c r="FO147" i="8"/>
  <c r="EP148" i="8"/>
  <c r="EH148" i="8"/>
  <c r="EN148" i="8"/>
  <c r="EF148" i="8"/>
  <c r="EK148" i="8"/>
  <c r="EC148" i="8"/>
  <c r="EJ148" i="8"/>
  <c r="EI148" i="8"/>
  <c r="EG148" i="8"/>
  <c r="EO148" i="8"/>
  <c r="EB148" i="8"/>
  <c r="EM148" i="8"/>
  <c r="EA148" i="8"/>
  <c r="EB140" i="8"/>
  <c r="EM140" i="8"/>
  <c r="FS146" i="8"/>
  <c r="BP147" i="8"/>
  <c r="FT147" i="8"/>
  <c r="CZ149" i="8"/>
  <c r="EW154" i="8"/>
  <c r="BQ139" i="8"/>
  <c r="ED140" i="8"/>
  <c r="EO140" i="8"/>
  <c r="AS142" i="8"/>
  <c r="AT142" i="8" s="1"/>
  <c r="BH142" i="8"/>
  <c r="EK143" i="8"/>
  <c r="EC143" i="8"/>
  <c r="EJ143" i="8"/>
  <c r="EB143" i="8"/>
  <c r="EI143" i="8"/>
  <c r="EA143" i="8"/>
  <c r="EN143" i="8"/>
  <c r="EF143" i="8"/>
  <c r="EM143" i="8"/>
  <c r="EE143" i="8"/>
  <c r="EL143" i="8"/>
  <c r="AS144" i="8"/>
  <c r="AT144" i="8" s="1"/>
  <c r="BH144" i="8"/>
  <c r="EP145" i="8"/>
  <c r="EH145" i="8"/>
  <c r="EK145" i="8"/>
  <c r="EC145" i="8"/>
  <c r="EJ145" i="8"/>
  <c r="EI145" i="8"/>
  <c r="EG145" i="8"/>
  <c r="EN145" i="8"/>
  <c r="ED145" i="8"/>
  <c r="EM145" i="8"/>
  <c r="EB145" i="8"/>
  <c r="EE145" i="8"/>
  <c r="FX146" i="8"/>
  <c r="EP147" i="8"/>
  <c r="EH147" i="8"/>
  <c r="EN147" i="8"/>
  <c r="EF147" i="8"/>
  <c r="EK147" i="8"/>
  <c r="EC147" i="8"/>
  <c r="EJ147" i="8"/>
  <c r="EI147" i="8"/>
  <c r="EG147" i="8"/>
  <c r="EO147" i="8"/>
  <c r="EB147" i="8"/>
  <c r="EM147" i="8"/>
  <c r="EA147" i="8"/>
  <c r="EL147" i="8"/>
  <c r="FV147" i="8"/>
  <c r="BP148" i="8"/>
  <c r="AS140" i="8"/>
  <c r="AT140" i="8" s="1"/>
  <c r="BT140" i="8"/>
  <c r="EE140" i="8"/>
  <c r="EP140" i="8"/>
  <c r="BF142" i="8"/>
  <c r="BI142" i="8"/>
  <c r="BT142" i="8"/>
  <c r="BP143" i="8"/>
  <c r="EO143" i="8"/>
  <c r="BF144" i="8"/>
  <c r="BQ144" i="8" s="1"/>
  <c r="BI144" i="8"/>
  <c r="BT144" i="8"/>
  <c r="EF145" i="8"/>
  <c r="BF147" i="8"/>
  <c r="BQ147" i="8" s="1"/>
  <c r="FW155" i="8"/>
  <c r="FO155" i="8"/>
  <c r="FV155" i="8"/>
  <c r="FN155" i="8"/>
  <c r="FT155" i="8"/>
  <c r="FL155" i="8"/>
  <c r="FR155" i="8"/>
  <c r="FQ155" i="8"/>
  <c r="FP155" i="8"/>
  <c r="FZ155" i="8"/>
  <c r="FM155" i="8"/>
  <c r="FX155" i="8"/>
  <c r="FU155" i="8"/>
  <c r="FY155" i="8"/>
  <c r="FK155" i="8"/>
  <c r="FW156" i="8"/>
  <c r="FO156" i="8"/>
  <c r="FV156" i="8"/>
  <c r="FN156" i="8"/>
  <c r="FU156" i="8"/>
  <c r="FM156" i="8"/>
  <c r="FT156" i="8"/>
  <c r="FL156" i="8"/>
  <c r="FQ156" i="8"/>
  <c r="FP156" i="8"/>
  <c r="FK156" i="8"/>
  <c r="FZ156" i="8"/>
  <c r="FY156" i="8"/>
  <c r="FS156" i="8"/>
  <c r="FR156" i="8"/>
  <c r="FX156" i="8"/>
  <c r="AS136" i="8"/>
  <c r="AT136" i="8" s="1"/>
  <c r="AS137" i="8"/>
  <c r="AT137" i="8" s="1"/>
  <c r="AS138" i="8"/>
  <c r="AT138" i="8" s="1"/>
  <c r="EG140" i="8"/>
  <c r="CY154" i="8"/>
  <c r="CQ154" i="8"/>
  <c r="DF154" i="8"/>
  <c r="CX154" i="8"/>
  <c r="DE154" i="8"/>
  <c r="CW154" i="8"/>
  <c r="DD154" i="8"/>
  <c r="CV154" i="8"/>
  <c r="DB154" i="8"/>
  <c r="CT154" i="8"/>
  <c r="DA154" i="8"/>
  <c r="CS154" i="8"/>
  <c r="CU154" i="8"/>
  <c r="CR154" i="8"/>
  <c r="DC154" i="8"/>
  <c r="CZ154" i="8"/>
  <c r="EK139" i="8"/>
  <c r="EC139" i="8"/>
  <c r="EB139" i="8"/>
  <c r="EL139" i="8"/>
  <c r="BQ140" i="8"/>
  <c r="EH140" i="8"/>
  <c r="AS141" i="8"/>
  <c r="AT141" i="8" s="1"/>
  <c r="EK141" i="8"/>
  <c r="EC141" i="8"/>
  <c r="EN141" i="8"/>
  <c r="EF141" i="8"/>
  <c r="EM141" i="8"/>
  <c r="EE141" i="8"/>
  <c r="EA141" i="8"/>
  <c r="EO141" i="8"/>
  <c r="BP145" i="8"/>
  <c r="EO145" i="8"/>
  <c r="BQ146" i="8"/>
  <c r="BS147" i="8"/>
  <c r="BF148" i="8"/>
  <c r="BQ148" i="8" s="1"/>
  <c r="BT148" i="8"/>
  <c r="ED148" i="8"/>
  <c r="EP149" i="8"/>
  <c r="EH149" i="8"/>
  <c r="EN149" i="8"/>
  <c r="EF149" i="8"/>
  <c r="EK149" i="8"/>
  <c r="EC149" i="8"/>
  <c r="EL149" i="8"/>
  <c r="EP150" i="8"/>
  <c r="EH150" i="8"/>
  <c r="EN150" i="8"/>
  <c r="EF150" i="8"/>
  <c r="EK150" i="8"/>
  <c r="EC150" i="8"/>
  <c r="EL150" i="8"/>
  <c r="AS151" i="8"/>
  <c r="AT151" i="8" s="1"/>
  <c r="CZ151" i="8"/>
  <c r="BP152" i="8"/>
  <c r="AS153" i="8"/>
  <c r="AT153" i="8" s="1"/>
  <c r="CZ153" i="8"/>
  <c r="BN154" i="8"/>
  <c r="BI156" i="8"/>
  <c r="EE146" i="8"/>
  <c r="EO146" i="8"/>
  <c r="EA149" i="8"/>
  <c r="EM149" i="8"/>
  <c r="EA150" i="8"/>
  <c r="EM150" i="8"/>
  <c r="BI151" i="8"/>
  <c r="BS151" i="8" s="1"/>
  <c r="DB151" i="8"/>
  <c r="EB151" i="8"/>
  <c r="EI152" i="8"/>
  <c r="EA152" i="8"/>
  <c r="EP152" i="8"/>
  <c r="EH152" i="8"/>
  <c r="EO152" i="8"/>
  <c r="EG152" i="8"/>
  <c r="EN152" i="8"/>
  <c r="EF152" i="8"/>
  <c r="EK152" i="8"/>
  <c r="EC152" i="8"/>
  <c r="EL152" i="8"/>
  <c r="BI153" i="8"/>
  <c r="BS153" i="8" s="1"/>
  <c r="DB153" i="8"/>
  <c r="EB153" i="8"/>
  <c r="EM155" i="8"/>
  <c r="EE155" i="8"/>
  <c r="EL155" i="8"/>
  <c r="ED155" i="8"/>
  <c r="EJ155" i="8"/>
  <c r="EB155" i="8"/>
  <c r="EO155" i="8"/>
  <c r="EA155" i="8"/>
  <c r="EN155" i="8"/>
  <c r="EK155" i="8"/>
  <c r="EI155" i="8"/>
  <c r="EG155" i="8"/>
  <c r="EF155" i="8"/>
  <c r="EF146" i="8"/>
  <c r="BI148" i="8"/>
  <c r="BN148" i="8" s="1"/>
  <c r="BI149" i="8"/>
  <c r="BS149" i="8" s="1"/>
  <c r="EB149" i="8"/>
  <c r="EO149" i="8"/>
  <c r="BI150" i="8"/>
  <c r="BS150" i="8" s="1"/>
  <c r="EB150" i="8"/>
  <c r="EO150" i="8"/>
  <c r="BT151" i="8"/>
  <c r="BF152" i="8"/>
  <c r="BQ152" i="8" s="1"/>
  <c r="EM152" i="8"/>
  <c r="BT153" i="8"/>
  <c r="FW158" i="8"/>
  <c r="FO158" i="8"/>
  <c r="FV158" i="8"/>
  <c r="FN158" i="8"/>
  <c r="FU158" i="8"/>
  <c r="FM158" i="8"/>
  <c r="FT158" i="8"/>
  <c r="FL158" i="8"/>
  <c r="FK158" i="8"/>
  <c r="FZ158" i="8"/>
  <c r="FY158" i="8"/>
  <c r="FX158" i="8"/>
  <c r="FS158" i="8"/>
  <c r="FQ158" i="8"/>
  <c r="FP158" i="8"/>
  <c r="BT159" i="8"/>
  <c r="EN162" i="8"/>
  <c r="EF162" i="8"/>
  <c r="EM162" i="8"/>
  <c r="EE162" i="8"/>
  <c r="EL162" i="8"/>
  <c r="ED162" i="8"/>
  <c r="EK162" i="8"/>
  <c r="EC162" i="8"/>
  <c r="EJ162" i="8"/>
  <c r="EB162" i="8"/>
  <c r="EI162" i="8"/>
  <c r="EA162" i="8"/>
  <c r="EP162" i="8"/>
  <c r="EH162" i="8"/>
  <c r="EO162" i="8"/>
  <c r="EG162" i="8"/>
  <c r="DF164" i="8"/>
  <c r="CX164" i="8"/>
  <c r="DE164" i="8"/>
  <c r="CW164" i="8"/>
  <c r="DC164" i="8"/>
  <c r="CS164" i="8"/>
  <c r="DB164" i="8"/>
  <c r="CR164" i="8"/>
  <c r="DA164" i="8"/>
  <c r="CQ164" i="8"/>
  <c r="CZ164" i="8"/>
  <c r="CY164" i="8"/>
  <c r="CV164" i="8"/>
  <c r="CU164" i="8"/>
  <c r="DD164" i="8"/>
  <c r="CT164" i="8"/>
  <c r="DQ169" i="8"/>
  <c r="DI169" i="8"/>
  <c r="DX169" i="8"/>
  <c r="DP169" i="8"/>
  <c r="DW169" i="8"/>
  <c r="DO169" i="8"/>
  <c r="DU169" i="8"/>
  <c r="DM169" i="8"/>
  <c r="DT169" i="8"/>
  <c r="DL169" i="8"/>
  <c r="DR169" i="8"/>
  <c r="DJ169" i="8"/>
  <c r="DN169" i="8"/>
  <c r="DK169" i="8"/>
  <c r="DV169" i="8"/>
  <c r="DS169" i="8"/>
  <c r="CY151" i="8"/>
  <c r="CQ151" i="8"/>
  <c r="DF151" i="8"/>
  <c r="CX151" i="8"/>
  <c r="DE151" i="8"/>
  <c r="CW151" i="8"/>
  <c r="DD151" i="8"/>
  <c r="CV151" i="8"/>
  <c r="DA151" i="8"/>
  <c r="CS151" i="8"/>
  <c r="AS152" i="8"/>
  <c r="AT152" i="8" s="1"/>
  <c r="CY153" i="8"/>
  <c r="CQ153" i="8"/>
  <c r="DF153" i="8"/>
  <c r="CX153" i="8"/>
  <c r="DE153" i="8"/>
  <c r="CW153" i="8"/>
  <c r="DD153" i="8"/>
  <c r="CV153" i="8"/>
  <c r="DA153" i="8"/>
  <c r="CS153" i="8"/>
  <c r="BQ149" i="8"/>
  <c r="EG149" i="8"/>
  <c r="BQ150" i="8"/>
  <c r="EG150" i="8"/>
  <c r="EI151" i="8"/>
  <c r="EA151" i="8"/>
  <c r="EP151" i="8"/>
  <c r="EH151" i="8"/>
  <c r="EO151" i="8"/>
  <c r="EG151" i="8"/>
  <c r="EN151" i="8"/>
  <c r="EF151" i="8"/>
  <c r="EK151" i="8"/>
  <c r="EC151" i="8"/>
  <c r="CR151" i="8"/>
  <c r="EL151" i="8"/>
  <c r="BI152" i="8"/>
  <c r="BS152" i="8" s="1"/>
  <c r="EI153" i="8"/>
  <c r="EA153" i="8"/>
  <c r="EP153" i="8"/>
  <c r="EH153" i="8"/>
  <c r="EO153" i="8"/>
  <c r="EG153" i="8"/>
  <c r="EN153" i="8"/>
  <c r="EF153" i="8"/>
  <c r="EK153" i="8"/>
  <c r="EC153" i="8"/>
  <c r="CR153" i="8"/>
  <c r="EL153" i="8"/>
  <c r="BT154" i="8"/>
  <c r="EP146" i="8"/>
  <c r="EH146" i="8"/>
  <c r="EK146" i="8"/>
  <c r="EC146" i="8"/>
  <c r="EA146" i="8"/>
  <c r="EL146" i="8"/>
  <c r="EI149" i="8"/>
  <c r="BN150" i="8"/>
  <c r="EI150" i="8"/>
  <c r="BF151" i="8"/>
  <c r="BQ151" i="8" s="1"/>
  <c r="CT151" i="8"/>
  <c r="EM151" i="8"/>
  <c r="BT152" i="8"/>
  <c r="ED152" i="8"/>
  <c r="BF153" i="8"/>
  <c r="BQ153" i="8" s="1"/>
  <c r="CT153" i="8"/>
  <c r="EM153" i="8"/>
  <c r="EH155" i="8"/>
  <c r="EB146" i="8"/>
  <c r="EM146" i="8"/>
  <c r="EJ149" i="8"/>
  <c r="EJ150" i="8"/>
  <c r="CU151" i="8"/>
  <c r="EE152" i="8"/>
  <c r="CU153" i="8"/>
  <c r="BQ154" i="8"/>
  <c r="EP155" i="8"/>
  <c r="EC154" i="8"/>
  <c r="EK154" i="8"/>
  <c r="BI157" i="8"/>
  <c r="BK157" i="8"/>
  <c r="BT157" i="8" s="1"/>
  <c r="EG157" i="8"/>
  <c r="EF158" i="8"/>
  <c r="EM159" i="8"/>
  <c r="EE159" i="8"/>
  <c r="EL159" i="8"/>
  <c r="ED159" i="8"/>
  <c r="EK159" i="8"/>
  <c r="EC159" i="8"/>
  <c r="EJ159" i="8"/>
  <c r="EB159" i="8"/>
  <c r="EP159" i="8"/>
  <c r="EH159" i="8"/>
  <c r="EA159" i="8"/>
  <c r="BS162" i="8"/>
  <c r="BQ162" i="8"/>
  <c r="BS163" i="8"/>
  <c r="ED154" i="8"/>
  <c r="EL154" i="8"/>
  <c r="BI158" i="8"/>
  <c r="EG158" i="8"/>
  <c r="BQ160" i="8"/>
  <c r="FZ163" i="8"/>
  <c r="FR163" i="8"/>
  <c r="FY163" i="8"/>
  <c r="FQ163" i="8"/>
  <c r="FS163" i="8"/>
  <c r="FP163" i="8"/>
  <c r="FO163" i="8"/>
  <c r="FX163" i="8"/>
  <c r="FN163" i="8"/>
  <c r="FW163" i="8"/>
  <c r="FM163" i="8"/>
  <c r="FV163" i="8"/>
  <c r="FL163" i="8"/>
  <c r="FU163" i="8"/>
  <c r="FK163" i="8"/>
  <c r="FT163" i="8"/>
  <c r="FZ165" i="8"/>
  <c r="FR165" i="8"/>
  <c r="FY165" i="8"/>
  <c r="FQ165" i="8"/>
  <c r="FT165" i="8"/>
  <c r="FL165" i="8"/>
  <c r="FV165" i="8"/>
  <c r="FU165" i="8"/>
  <c r="FS165" i="8"/>
  <c r="FP165" i="8"/>
  <c r="FO165" i="8"/>
  <c r="FN165" i="8"/>
  <c r="FX165" i="8"/>
  <c r="FM165" i="8"/>
  <c r="FW165" i="8"/>
  <c r="FK165" i="8"/>
  <c r="EF154" i="8"/>
  <c r="EN154" i="8"/>
  <c r="AS155" i="8"/>
  <c r="AT155" i="8" s="1"/>
  <c r="BH156" i="8"/>
  <c r="BP156" i="8"/>
  <c r="EI158" i="8"/>
  <c r="EN160" i="8"/>
  <c r="EF160" i="8"/>
  <c r="EM160" i="8"/>
  <c r="EE160" i="8"/>
  <c r="EL160" i="8"/>
  <c r="ED160" i="8"/>
  <c r="EK160" i="8"/>
  <c r="EC160" i="8"/>
  <c r="EJ160" i="8"/>
  <c r="EB160" i="8"/>
  <c r="EP160" i="8"/>
  <c r="EH160" i="8"/>
  <c r="EO160" i="8"/>
  <c r="EG160" i="8"/>
  <c r="BS161" i="8"/>
  <c r="BQ161" i="8"/>
  <c r="FX162" i="8"/>
  <c r="FP162" i="8"/>
  <c r="FW162" i="8"/>
  <c r="FO162" i="8"/>
  <c r="FV162" i="8"/>
  <c r="FN162" i="8"/>
  <c r="FU162" i="8"/>
  <c r="FM162" i="8"/>
  <c r="FT162" i="8"/>
  <c r="FL162" i="8"/>
  <c r="FS162" i="8"/>
  <c r="FK162" i="8"/>
  <c r="FZ162" i="8"/>
  <c r="FR162" i="8"/>
  <c r="FY162" i="8"/>
  <c r="FQ162" i="8"/>
  <c r="EP164" i="8"/>
  <c r="EH164" i="8"/>
  <c r="EO164" i="8"/>
  <c r="EG164" i="8"/>
  <c r="EM164" i="8"/>
  <c r="EC164" i="8"/>
  <c r="EL164" i="8"/>
  <c r="EB164" i="8"/>
  <c r="EK164" i="8"/>
  <c r="EA164" i="8"/>
  <c r="EJ164" i="8"/>
  <c r="EI164" i="8"/>
  <c r="EF164" i="8"/>
  <c r="EE164" i="8"/>
  <c r="EN164" i="8"/>
  <c r="ED164" i="8"/>
  <c r="FH167" i="8"/>
  <c r="EZ167" i="8"/>
  <c r="FG167" i="8"/>
  <c r="EY167" i="8"/>
  <c r="FD167" i="8"/>
  <c r="EV167" i="8"/>
  <c r="FB167" i="8"/>
  <c r="ET167" i="8"/>
  <c r="EX167" i="8"/>
  <c r="EW167" i="8"/>
  <c r="EU167" i="8"/>
  <c r="ES167" i="8"/>
  <c r="FF167" i="8"/>
  <c r="FE167" i="8"/>
  <c r="FC167" i="8"/>
  <c r="FA167" i="8"/>
  <c r="EG154" i="8"/>
  <c r="EO154" i="8"/>
  <c r="BH157" i="8"/>
  <c r="BP157" i="8"/>
  <c r="EN158" i="8"/>
  <c r="FX160" i="8"/>
  <c r="FP160" i="8"/>
  <c r="FW160" i="8"/>
  <c r="FO160" i="8"/>
  <c r="FV160" i="8"/>
  <c r="FN160" i="8"/>
  <c r="FU160" i="8"/>
  <c r="FM160" i="8"/>
  <c r="FT160" i="8"/>
  <c r="FL160" i="8"/>
  <c r="FZ160" i="8"/>
  <c r="FR160" i="8"/>
  <c r="FY160" i="8"/>
  <c r="FQ160" i="8"/>
  <c r="BN161" i="8"/>
  <c r="BS164" i="8"/>
  <c r="EH154" i="8"/>
  <c r="EP154" i="8"/>
  <c r="BH155" i="8"/>
  <c r="BS155" i="8" s="1"/>
  <c r="BP155" i="8"/>
  <c r="EM156" i="8"/>
  <c r="EE156" i="8"/>
  <c r="EL156" i="8"/>
  <c r="ED156" i="8"/>
  <c r="EK156" i="8"/>
  <c r="EC156" i="8"/>
  <c r="EJ156" i="8"/>
  <c r="EB156" i="8"/>
  <c r="EA156" i="8"/>
  <c r="BF157" i="8"/>
  <c r="BQ157" i="8" s="1"/>
  <c r="BH158" i="8"/>
  <c r="BP158" i="8"/>
  <c r="EO158" i="8"/>
  <c r="EO159" i="8"/>
  <c r="BI160" i="8"/>
  <c r="BN160" i="8" s="1"/>
  <c r="EN161" i="8"/>
  <c r="EF161" i="8"/>
  <c r="EM161" i="8"/>
  <c r="EE161" i="8"/>
  <c r="EL161" i="8"/>
  <c r="ED161" i="8"/>
  <c r="EK161" i="8"/>
  <c r="EC161" i="8"/>
  <c r="EJ161" i="8"/>
  <c r="EB161" i="8"/>
  <c r="EI161" i="8"/>
  <c r="EA161" i="8"/>
  <c r="EP161" i="8"/>
  <c r="EH161" i="8"/>
  <c r="EO161" i="8"/>
  <c r="EG161" i="8"/>
  <c r="FS169" i="8"/>
  <c r="FK169" i="8"/>
  <c r="FZ169" i="8"/>
  <c r="FR169" i="8"/>
  <c r="FY169" i="8"/>
  <c r="FQ169" i="8"/>
  <c r="FW169" i="8"/>
  <c r="FO169" i="8"/>
  <c r="FV169" i="8"/>
  <c r="FN169" i="8"/>
  <c r="FT169" i="8"/>
  <c r="FL169" i="8"/>
  <c r="FX169" i="8"/>
  <c r="FU169" i="8"/>
  <c r="FP169" i="8"/>
  <c r="FM169" i="8"/>
  <c r="EA154" i="8"/>
  <c r="EF156" i="8"/>
  <c r="EM157" i="8"/>
  <c r="EE157" i="8"/>
  <c r="EL157" i="8"/>
  <c r="ED157" i="8"/>
  <c r="EK157" i="8"/>
  <c r="EC157" i="8"/>
  <c r="EJ157" i="8"/>
  <c r="EB157" i="8"/>
  <c r="EA157" i="8"/>
  <c r="BF158" i="8"/>
  <c r="BH159" i="8"/>
  <c r="BS159" i="8" s="1"/>
  <c r="BP159" i="8"/>
  <c r="BQ159" i="8"/>
  <c r="EA160" i="8"/>
  <c r="DF163" i="8"/>
  <c r="CX163" i="8"/>
  <c r="CZ163" i="8"/>
  <c r="CQ163" i="8"/>
  <c r="CY163" i="8"/>
  <c r="CW163" i="8"/>
  <c r="DE163" i="8"/>
  <c r="CV163" i="8"/>
  <c r="DD163" i="8"/>
  <c r="CU163" i="8"/>
  <c r="DC163" i="8"/>
  <c r="CT163" i="8"/>
  <c r="DB163" i="8"/>
  <c r="CS163" i="8"/>
  <c r="DA163" i="8"/>
  <c r="CR163" i="8"/>
  <c r="DX165" i="8"/>
  <c r="DP165" i="8"/>
  <c r="DW165" i="8"/>
  <c r="DO165" i="8"/>
  <c r="DU165" i="8"/>
  <c r="DK165" i="8"/>
  <c r="DT165" i="8"/>
  <c r="DJ165" i="8"/>
  <c r="DS165" i="8"/>
  <c r="DI165" i="8"/>
  <c r="DR165" i="8"/>
  <c r="DQ165" i="8"/>
  <c r="DN165" i="8"/>
  <c r="DM165" i="8"/>
  <c r="DV165" i="8"/>
  <c r="DL165" i="8"/>
  <c r="EM158" i="8"/>
  <c r="EE158" i="8"/>
  <c r="EL158" i="8"/>
  <c r="ED158" i="8"/>
  <c r="EK158" i="8"/>
  <c r="EC158" i="8"/>
  <c r="EJ158" i="8"/>
  <c r="EB158" i="8"/>
  <c r="EA158" i="8"/>
  <c r="EP163" i="8"/>
  <c r="EH163" i="8"/>
  <c r="EO163" i="8"/>
  <c r="EG163" i="8"/>
  <c r="EI163" i="8"/>
  <c r="EF163" i="8"/>
  <c r="EE163" i="8"/>
  <c r="EN163" i="8"/>
  <c r="ED163" i="8"/>
  <c r="EM163" i="8"/>
  <c r="EC163" i="8"/>
  <c r="EL163" i="8"/>
  <c r="EB163" i="8"/>
  <c r="EK163" i="8"/>
  <c r="EA163" i="8"/>
  <c r="EJ163" i="8"/>
  <c r="EP165" i="8"/>
  <c r="EH165" i="8"/>
  <c r="EO165" i="8"/>
  <c r="EG165" i="8"/>
  <c r="EI165" i="8"/>
  <c r="EF165" i="8"/>
  <c r="EE165" i="8"/>
  <c r="EN165" i="8"/>
  <c r="ED165" i="8"/>
  <c r="EM165" i="8"/>
  <c r="EC165" i="8"/>
  <c r="EL165" i="8"/>
  <c r="EB165" i="8"/>
  <c r="EK165" i="8"/>
  <c r="EA165" i="8"/>
  <c r="EJ165" i="8"/>
  <c r="EV168" i="8"/>
  <c r="FE168" i="8"/>
  <c r="BP165" i="8"/>
  <c r="EK166" i="8"/>
  <c r="CY167" i="8"/>
  <c r="EI169" i="8"/>
  <c r="EA169" i="8"/>
  <c r="EP169" i="8"/>
  <c r="EH169" i="8"/>
  <c r="EO169" i="8"/>
  <c r="EG169" i="8"/>
  <c r="EM169" i="8"/>
  <c r="EE169" i="8"/>
  <c r="EL169" i="8"/>
  <c r="ED169" i="8"/>
  <c r="EJ169" i="8"/>
  <c r="EB169" i="8"/>
  <c r="BT170" i="8"/>
  <c r="AT171" i="8"/>
  <c r="BT173" i="8"/>
  <c r="DF166" i="8"/>
  <c r="CX166" i="8"/>
  <c r="DE166" i="8"/>
  <c r="CW166" i="8"/>
  <c r="DB166" i="8"/>
  <c r="CT166" i="8"/>
  <c r="CZ166" i="8"/>
  <c r="CR166" i="8"/>
  <c r="DC166" i="8"/>
  <c r="AT169" i="8"/>
  <c r="BN162" i="8"/>
  <c r="EP166" i="8"/>
  <c r="EH166" i="8"/>
  <c r="EO166" i="8"/>
  <c r="EG166" i="8"/>
  <c r="EL166" i="8"/>
  <c r="ED166" i="8"/>
  <c r="EJ166" i="8"/>
  <c r="EB166" i="8"/>
  <c r="DD166" i="8"/>
  <c r="EN166" i="8"/>
  <c r="DF167" i="8"/>
  <c r="CX167" i="8"/>
  <c r="DE167" i="8"/>
  <c r="CW167" i="8"/>
  <c r="DB167" i="8"/>
  <c r="CT167" i="8"/>
  <c r="CZ167" i="8"/>
  <c r="CR167" i="8"/>
  <c r="DC167" i="8"/>
  <c r="EC169" i="8"/>
  <c r="FA170" i="8"/>
  <c r="ES170" i="8"/>
  <c r="FH170" i="8"/>
  <c r="EZ170" i="8"/>
  <c r="FG170" i="8"/>
  <c r="EY170" i="8"/>
  <c r="FF170" i="8"/>
  <c r="EX170" i="8"/>
  <c r="FE170" i="8"/>
  <c r="EW170" i="8"/>
  <c r="FD170" i="8"/>
  <c r="EV170" i="8"/>
  <c r="FB170" i="8"/>
  <c r="ET170" i="8"/>
  <c r="EK175" i="8"/>
  <c r="EC175" i="8"/>
  <c r="EJ175" i="8"/>
  <c r="EB175" i="8"/>
  <c r="EO175" i="8"/>
  <c r="EG175" i="8"/>
  <c r="EF175" i="8"/>
  <c r="EE175" i="8"/>
  <c r="EP175" i="8"/>
  <c r="ED175" i="8"/>
  <c r="EN175" i="8"/>
  <c r="EA175" i="8"/>
  <c r="EM175" i="8"/>
  <c r="EL175" i="8"/>
  <c r="EI175" i="8"/>
  <c r="EH175" i="8"/>
  <c r="BF155" i="8"/>
  <c r="BQ155" i="8" s="1"/>
  <c r="BF156" i="8"/>
  <c r="BQ156" i="8" s="1"/>
  <c r="BP160" i="8"/>
  <c r="BP161" i="8"/>
  <c r="BP162" i="8"/>
  <c r="BF163" i="8"/>
  <c r="BN163" i="8" s="1"/>
  <c r="CQ166" i="8"/>
  <c r="EA166" i="8"/>
  <c r="EP167" i="8"/>
  <c r="EH167" i="8"/>
  <c r="EO167" i="8"/>
  <c r="EG167" i="8"/>
  <c r="EL167" i="8"/>
  <c r="ED167" i="8"/>
  <c r="EJ167" i="8"/>
  <c r="EB167" i="8"/>
  <c r="FZ167" i="8"/>
  <c r="FR167" i="8"/>
  <c r="FY167" i="8"/>
  <c r="FQ167" i="8"/>
  <c r="FV167" i="8"/>
  <c r="FN167" i="8"/>
  <c r="FT167" i="8"/>
  <c r="FL167" i="8"/>
  <c r="DD167" i="8"/>
  <c r="EN167" i="8"/>
  <c r="FX167" i="8"/>
  <c r="BP168" i="8"/>
  <c r="EF169" i="8"/>
  <c r="EU170" i="8"/>
  <c r="AS172" i="8"/>
  <c r="AT172" i="8" s="1"/>
  <c r="DE174" i="8"/>
  <c r="CW174" i="8"/>
  <c r="DD174" i="8"/>
  <c r="CV174" i="8"/>
  <c r="DC174" i="8"/>
  <c r="CU174" i="8"/>
  <c r="DB174" i="8"/>
  <c r="CT174" i="8"/>
  <c r="DA174" i="8"/>
  <c r="CS174" i="8"/>
  <c r="CZ174" i="8"/>
  <c r="CR174" i="8"/>
  <c r="CY174" i="8"/>
  <c r="CQ174" i="8"/>
  <c r="DF174" i="8"/>
  <c r="CX174" i="8"/>
  <c r="BI165" i="8"/>
  <c r="BS165" i="8" s="1"/>
  <c r="BK166" i="8"/>
  <c r="BT166" i="8" s="1"/>
  <c r="BF166" i="8"/>
  <c r="BI166" i="8"/>
  <c r="BS166" i="8" s="1"/>
  <c r="CS166" i="8"/>
  <c r="EC166" i="8"/>
  <c r="AT167" i="8"/>
  <c r="CQ167" i="8"/>
  <c r="EA167" i="8"/>
  <c r="FK167" i="8"/>
  <c r="EI168" i="8"/>
  <c r="EA168" i="8"/>
  <c r="EP168" i="8"/>
  <c r="EH168" i="8"/>
  <c r="EO168" i="8"/>
  <c r="EG168" i="8"/>
  <c r="EL168" i="8"/>
  <c r="ED168" i="8"/>
  <c r="EJ168" i="8"/>
  <c r="EB168" i="8"/>
  <c r="FA169" i="8"/>
  <c r="ES169" i="8"/>
  <c r="FH169" i="8"/>
  <c r="EZ169" i="8"/>
  <c r="FG169" i="8"/>
  <c r="EY169" i="8"/>
  <c r="FE169" i="8"/>
  <c r="EW169" i="8"/>
  <c r="FD169" i="8"/>
  <c r="EV169" i="8"/>
  <c r="FB169" i="8"/>
  <c r="ET169" i="8"/>
  <c r="EK169" i="8"/>
  <c r="FC170" i="8"/>
  <c r="FU175" i="8"/>
  <c r="FM175" i="8"/>
  <c r="FT175" i="8"/>
  <c r="FL175" i="8"/>
  <c r="FY175" i="8"/>
  <c r="FQ175" i="8"/>
  <c r="FW175" i="8"/>
  <c r="FV175" i="8"/>
  <c r="FS175" i="8"/>
  <c r="FR175" i="8"/>
  <c r="FP175" i="8"/>
  <c r="FO175" i="8"/>
  <c r="FZ175" i="8"/>
  <c r="FN175" i="8"/>
  <c r="FX175" i="8"/>
  <c r="FK175" i="8"/>
  <c r="CU166" i="8"/>
  <c r="EE166" i="8"/>
  <c r="CS167" i="8"/>
  <c r="EC167" i="8"/>
  <c r="FM167" i="8"/>
  <c r="AT168" i="8"/>
  <c r="EN169" i="8"/>
  <c r="BF170" i="8"/>
  <c r="BQ170" i="8" s="1"/>
  <c r="BP173" i="8"/>
  <c r="AT164" i="8"/>
  <c r="AS165" i="8"/>
  <c r="AT165" i="8" s="1"/>
  <c r="CV166" i="8"/>
  <c r="EF166" i="8"/>
  <c r="CU167" i="8"/>
  <c r="EE167" i="8"/>
  <c r="FO167" i="8"/>
  <c r="BK168" i="8"/>
  <c r="BT168" i="8" s="1"/>
  <c r="EC168" i="8"/>
  <c r="EU169" i="8"/>
  <c r="EI170" i="8"/>
  <c r="EA170" i="8"/>
  <c r="EP170" i="8"/>
  <c r="EH170" i="8"/>
  <c r="EO170" i="8"/>
  <c r="EG170" i="8"/>
  <c r="EN170" i="8"/>
  <c r="EF170" i="8"/>
  <c r="EM170" i="8"/>
  <c r="EE170" i="8"/>
  <c r="EL170" i="8"/>
  <c r="ED170" i="8"/>
  <c r="EJ170" i="8"/>
  <c r="EB170" i="8"/>
  <c r="BT174" i="8"/>
  <c r="BK164" i="8"/>
  <c r="BT164" i="8" s="1"/>
  <c r="CY166" i="8"/>
  <c r="EI166" i="8"/>
  <c r="CV167" i="8"/>
  <c r="EF167" i="8"/>
  <c r="BN169" i="8"/>
  <c r="AT170" i="8"/>
  <c r="BF167" i="8"/>
  <c r="BQ167" i="8" s="1"/>
  <c r="BF168" i="8"/>
  <c r="BQ168" i="8" s="1"/>
  <c r="BP169" i="8"/>
  <c r="BP170" i="8"/>
  <c r="BF171" i="8"/>
  <c r="BN171" i="8" s="1"/>
  <c r="EH173" i="8"/>
  <c r="EP173" i="8"/>
  <c r="EH174" i="8"/>
  <c r="EP174" i="8"/>
  <c r="BP175" i="8"/>
  <c r="BP176" i="8"/>
  <c r="EL176" i="8"/>
  <c r="ED176" i="8"/>
  <c r="EK176" i="8"/>
  <c r="EC176" i="8"/>
  <c r="EJ176" i="8"/>
  <c r="EB176" i="8"/>
  <c r="EO176" i="8"/>
  <c r="EG176" i="8"/>
  <c r="EN176" i="8"/>
  <c r="BH177" i="8"/>
  <c r="BS177" i="8" s="1"/>
  <c r="BP177" i="8"/>
  <c r="BF178" i="8"/>
  <c r="FZ179" i="8"/>
  <c r="FR179" i="8"/>
  <c r="FY179" i="8"/>
  <c r="FQ179" i="8"/>
  <c r="FU179" i="8"/>
  <c r="FM179" i="8"/>
  <c r="FN179" i="8"/>
  <c r="FX179" i="8"/>
  <c r="FL179" i="8"/>
  <c r="FW179" i="8"/>
  <c r="FK179" i="8"/>
  <c r="FV179" i="8"/>
  <c r="FS179" i="8"/>
  <c r="FP179" i="8"/>
  <c r="FO179" i="8"/>
  <c r="DF179" i="8"/>
  <c r="CX179" i="8"/>
  <c r="DE179" i="8"/>
  <c r="CW179" i="8"/>
  <c r="DA179" i="8"/>
  <c r="CS179" i="8"/>
  <c r="CT179" i="8"/>
  <c r="DD179" i="8"/>
  <c r="CR179" i="8"/>
  <c r="DC179" i="8"/>
  <c r="CQ179" i="8"/>
  <c r="DB179" i="8"/>
  <c r="CY179" i="8"/>
  <c r="CV179" i="8"/>
  <c r="CU181" i="8"/>
  <c r="DB181" i="8"/>
  <c r="BF173" i="8"/>
  <c r="EB173" i="8"/>
  <c r="EJ173" i="8"/>
  <c r="BF174" i="8"/>
  <c r="BQ174" i="8" s="1"/>
  <c r="EB174" i="8"/>
  <c r="EJ174" i="8"/>
  <c r="BF175" i="8"/>
  <c r="EP179" i="8"/>
  <c r="EH179" i="8"/>
  <c r="EO179" i="8"/>
  <c r="EG179" i="8"/>
  <c r="EK179" i="8"/>
  <c r="EC179" i="8"/>
  <c r="EJ179" i="8"/>
  <c r="EI179" i="8"/>
  <c r="EF179" i="8"/>
  <c r="EE179" i="8"/>
  <c r="EN179" i="8"/>
  <c r="EB179" i="8"/>
  <c r="EM179" i="8"/>
  <c r="EA179" i="8"/>
  <c r="EL179" i="8"/>
  <c r="EC173" i="8"/>
  <c r="EK173" i="8"/>
  <c r="EC174" i="8"/>
  <c r="EK174" i="8"/>
  <c r="AT176" i="8"/>
  <c r="BS179" i="8"/>
  <c r="ED173" i="8"/>
  <c r="EL173" i="8"/>
  <c r="ED174" i="8"/>
  <c r="EL174" i="8"/>
  <c r="BF176" i="8"/>
  <c r="BK176" i="8"/>
  <c r="BT176" i="8" s="1"/>
  <c r="BI176" i="8"/>
  <c r="BS176" i="8" s="1"/>
  <c r="BF177" i="8"/>
  <c r="FD178" i="8"/>
  <c r="BQ178" i="8"/>
  <c r="CU179" i="8"/>
  <c r="BI173" i="8"/>
  <c r="BS173" i="8" s="1"/>
  <c r="EE173" i="8"/>
  <c r="EM173" i="8"/>
  <c r="BI174" i="8"/>
  <c r="BS174" i="8" s="1"/>
  <c r="EE174" i="8"/>
  <c r="EM174" i="8"/>
  <c r="BI175" i="8"/>
  <c r="BS175" i="8" s="1"/>
  <c r="EV178" i="8"/>
  <c r="CZ179" i="8"/>
  <c r="DF180" i="8"/>
  <c r="CX180" i="8"/>
  <c r="DE180" i="8"/>
  <c r="CW180" i="8"/>
  <c r="DD180" i="8"/>
  <c r="CV180" i="8"/>
  <c r="DA180" i="8"/>
  <c r="CS180" i="8"/>
  <c r="DC180" i="8"/>
  <c r="DB180" i="8"/>
  <c r="CZ180" i="8"/>
  <c r="CY180" i="8"/>
  <c r="CT180" i="8"/>
  <c r="CR180" i="8"/>
  <c r="CQ180" i="8"/>
  <c r="FZ181" i="8"/>
  <c r="FR181" i="8"/>
  <c r="FY181" i="8"/>
  <c r="FQ181" i="8"/>
  <c r="FX181" i="8"/>
  <c r="FP181" i="8"/>
  <c r="FW181" i="8"/>
  <c r="FO181" i="8"/>
  <c r="FU181" i="8"/>
  <c r="FM181" i="8"/>
  <c r="FL181" i="8"/>
  <c r="FK181" i="8"/>
  <c r="FT181" i="8"/>
  <c r="FS181" i="8"/>
  <c r="FN181" i="8"/>
  <c r="AS173" i="8"/>
  <c r="AT173" i="8" s="1"/>
  <c r="EF173" i="8"/>
  <c r="EN173" i="8"/>
  <c r="AS174" i="8"/>
  <c r="AT174" i="8" s="1"/>
  <c r="EF174" i="8"/>
  <c r="EN174" i="8"/>
  <c r="AS175" i="8"/>
  <c r="AT175" i="8" s="1"/>
  <c r="FT179" i="8"/>
  <c r="FW183" i="8"/>
  <c r="FO183" i="8"/>
  <c r="FT183" i="8"/>
  <c r="FL183" i="8"/>
  <c r="FZ183" i="8"/>
  <c r="FP183" i="8"/>
  <c r="FY183" i="8"/>
  <c r="FN183" i="8"/>
  <c r="FX183" i="8"/>
  <c r="FM183" i="8"/>
  <c r="FV183" i="8"/>
  <c r="FK183" i="8"/>
  <c r="FS183" i="8"/>
  <c r="FR183" i="8"/>
  <c r="FQ183" i="8"/>
  <c r="FU183" i="8"/>
  <c r="EG173" i="8"/>
  <c r="EG174" i="8"/>
  <c r="EM176" i="8"/>
  <c r="AT178" i="8"/>
  <c r="AS180" i="8"/>
  <c r="AT180" i="8" s="1"/>
  <c r="EP182" i="8"/>
  <c r="EH182" i="8"/>
  <c r="EO182" i="8"/>
  <c r="EG182" i="8"/>
  <c r="EN182" i="8"/>
  <c r="EF182" i="8"/>
  <c r="EM182" i="8"/>
  <c r="EE182" i="8"/>
  <c r="EK182" i="8"/>
  <c r="EC182" i="8"/>
  <c r="EJ182" i="8"/>
  <c r="EB182" i="8"/>
  <c r="EL182" i="8"/>
  <c r="BK177" i="8"/>
  <c r="BT177" i="8" s="1"/>
  <c r="EG177" i="8"/>
  <c r="EO177" i="8"/>
  <c r="BK178" i="8"/>
  <c r="BT178" i="8" s="1"/>
  <c r="EC178" i="8"/>
  <c r="EL178" i="8"/>
  <c r="BI180" i="8"/>
  <c r="BS180" i="8" s="1"/>
  <c r="EB180" i="8"/>
  <c r="AS181" i="8"/>
  <c r="AT181" i="8" s="1"/>
  <c r="EM183" i="8"/>
  <c r="EE183" i="8"/>
  <c r="EJ183" i="8"/>
  <c r="EB183" i="8"/>
  <c r="EP183" i="8"/>
  <c r="EF183" i="8"/>
  <c r="EO183" i="8"/>
  <c r="ED183" i="8"/>
  <c r="EN183" i="8"/>
  <c r="EC183" i="8"/>
  <c r="EL183" i="8"/>
  <c r="EA183" i="8"/>
  <c r="EI183" i="8"/>
  <c r="EH183" i="8"/>
  <c r="EG183" i="8"/>
  <c r="BT180" i="8"/>
  <c r="EA181" i="8"/>
  <c r="BP182" i="8"/>
  <c r="EB177" i="8"/>
  <c r="EJ177" i="8"/>
  <c r="BP178" i="8"/>
  <c r="EF178" i="8"/>
  <c r="EP178" i="8"/>
  <c r="EI180" i="8"/>
  <c r="ED181" i="8"/>
  <c r="BI184" i="8"/>
  <c r="BF184" i="8"/>
  <c r="BK184" i="8"/>
  <c r="BT184" i="8" s="1"/>
  <c r="EP185" i="8"/>
  <c r="EH185" i="8"/>
  <c r="EO185" i="8"/>
  <c r="EG185" i="8"/>
  <c r="EM185" i="8"/>
  <c r="EE185" i="8"/>
  <c r="EJ185" i="8"/>
  <c r="EB185" i="8"/>
  <c r="EN185" i="8"/>
  <c r="EL185" i="8"/>
  <c r="EK185" i="8"/>
  <c r="EI185" i="8"/>
  <c r="ED185" i="8"/>
  <c r="EC185" i="8"/>
  <c r="EA185" i="8"/>
  <c r="FT187" i="8"/>
  <c r="FL187" i="8"/>
  <c r="FY187" i="8"/>
  <c r="FQ187" i="8"/>
  <c r="FP187" i="8"/>
  <c r="FZ187" i="8"/>
  <c r="FO187" i="8"/>
  <c r="FX187" i="8"/>
  <c r="FN187" i="8"/>
  <c r="FV187" i="8"/>
  <c r="FK187" i="8"/>
  <c r="FU187" i="8"/>
  <c r="FS187" i="8"/>
  <c r="FR187" i="8"/>
  <c r="FW187" i="8"/>
  <c r="FM187" i="8"/>
  <c r="EC177" i="8"/>
  <c r="EK177" i="8"/>
  <c r="BF179" i="8"/>
  <c r="BQ179" i="8" s="1"/>
  <c r="BQ181" i="8"/>
  <c r="EI181" i="8"/>
  <c r="AS182" i="8"/>
  <c r="AT182" i="8" s="1"/>
  <c r="BK182" i="8"/>
  <c r="BT182" i="8" s="1"/>
  <c r="BI182" i="8"/>
  <c r="BS182" i="8" s="1"/>
  <c r="BF182" i="8"/>
  <c r="BQ182" i="8" s="1"/>
  <c r="EA182" i="8"/>
  <c r="AT184" i="8"/>
  <c r="ED177" i="8"/>
  <c r="EO178" i="8"/>
  <c r="EG178" i="8"/>
  <c r="EI178" i="8"/>
  <c r="AT179" i="8"/>
  <c r="BF180" i="8"/>
  <c r="BQ180" i="8" s="1"/>
  <c r="EP180" i="8"/>
  <c r="EH180" i="8"/>
  <c r="EO180" i="8"/>
  <c r="EG180" i="8"/>
  <c r="EN180" i="8"/>
  <c r="EF180" i="8"/>
  <c r="EK180" i="8"/>
  <c r="EC180" i="8"/>
  <c r="EL180" i="8"/>
  <c r="ED182" i="8"/>
  <c r="EA178" i="8"/>
  <c r="EJ178" i="8"/>
  <c r="EM180" i="8"/>
  <c r="EP181" i="8"/>
  <c r="EH181" i="8"/>
  <c r="EO181" i="8"/>
  <c r="EG181" i="8"/>
  <c r="EN181" i="8"/>
  <c r="EF181" i="8"/>
  <c r="EM181" i="8"/>
  <c r="EE181" i="8"/>
  <c r="EK181" i="8"/>
  <c r="EC181" i="8"/>
  <c r="EL181" i="8"/>
  <c r="EI182" i="8"/>
  <c r="BP183" i="8"/>
  <c r="BH183" i="8"/>
  <c r="EP184" i="8"/>
  <c r="EH184" i="8"/>
  <c r="EO184" i="8"/>
  <c r="EG184" i="8"/>
  <c r="EM184" i="8"/>
  <c r="EE184" i="8"/>
  <c r="EJ184" i="8"/>
  <c r="EB184" i="8"/>
  <c r="EA184" i="8"/>
  <c r="EJ187" i="8"/>
  <c r="EB187" i="8"/>
  <c r="EK187" i="8"/>
  <c r="EA187" i="8"/>
  <c r="EI187" i="8"/>
  <c r="EH187" i="8"/>
  <c r="EO187" i="8"/>
  <c r="EF187" i="8"/>
  <c r="EN187" i="8"/>
  <c r="EE187" i="8"/>
  <c r="EM187" i="8"/>
  <c r="ED187" i="8"/>
  <c r="EL187" i="8"/>
  <c r="EC187" i="8"/>
  <c r="EJ188" i="8"/>
  <c r="EB188" i="8"/>
  <c r="EO188" i="8"/>
  <c r="EG188" i="8"/>
  <c r="EN188" i="8"/>
  <c r="EF188" i="8"/>
  <c r="EP188" i="8"/>
  <c r="EC188" i="8"/>
  <c r="EM188" i="8"/>
  <c r="EA188" i="8"/>
  <c r="EL188" i="8"/>
  <c r="EI188" i="8"/>
  <c r="EH188" i="8"/>
  <c r="EE188" i="8"/>
  <c r="ED188" i="8"/>
  <c r="EC184" i="8"/>
  <c r="EK188" i="8"/>
  <c r="BH184" i="8"/>
  <c r="ED184" i="8"/>
  <c r="AT185" i="8"/>
  <c r="BK185" i="8"/>
  <c r="BT185" i="8" s="1"/>
  <c r="BI185" i="8"/>
  <c r="BS185" i="8" s="1"/>
  <c r="BF185" i="8"/>
  <c r="BQ185" i="8" s="1"/>
  <c r="BP186" i="8"/>
  <c r="AT187" i="8"/>
  <c r="EI184" i="8"/>
  <c r="EJ186" i="8"/>
  <c r="EB186" i="8"/>
  <c r="EL186" i="8"/>
  <c r="EC186" i="8"/>
  <c r="EK186" i="8"/>
  <c r="EA186" i="8"/>
  <c r="EH186" i="8"/>
  <c r="EO186" i="8"/>
  <c r="EF186" i="8"/>
  <c r="EN186" i="8"/>
  <c r="EE186" i="8"/>
  <c r="ED186" i="8"/>
  <c r="EP187" i="8"/>
  <c r="FF190" i="8"/>
  <c r="EX190" i="8"/>
  <c r="FD190" i="8"/>
  <c r="EV190" i="8"/>
  <c r="FC190" i="8"/>
  <c r="EU190" i="8"/>
  <c r="EZ190" i="8"/>
  <c r="EY190" i="8"/>
  <c r="EW190" i="8"/>
  <c r="FH190" i="8"/>
  <c r="ET190" i="8"/>
  <c r="FE190" i="8"/>
  <c r="FB190" i="8"/>
  <c r="FA190" i="8"/>
  <c r="ES190" i="8"/>
  <c r="FG190" i="8"/>
  <c r="EK184" i="8"/>
  <c r="EL184" i="8"/>
  <c r="BP185" i="8"/>
  <c r="AT186" i="8"/>
  <c r="FT186" i="8"/>
  <c r="FL186" i="8"/>
  <c r="FR186" i="8"/>
  <c r="FZ186" i="8"/>
  <c r="FQ186" i="8"/>
  <c r="FY186" i="8"/>
  <c r="FP186" i="8"/>
  <c r="FW186" i="8"/>
  <c r="FN186" i="8"/>
  <c r="FV186" i="8"/>
  <c r="FM186" i="8"/>
  <c r="FU186" i="8"/>
  <c r="FK186" i="8"/>
  <c r="FS186" i="8"/>
  <c r="EI186" i="8"/>
  <c r="FO186" i="8"/>
  <c r="DD190" i="8"/>
  <c r="CV190" i="8"/>
  <c r="DB190" i="8"/>
  <c r="CT190" i="8"/>
  <c r="DA190" i="8"/>
  <c r="CS190" i="8"/>
  <c r="CU190" i="8"/>
  <c r="DF190" i="8"/>
  <c r="CR190" i="8"/>
  <c r="DE190" i="8"/>
  <c r="CQ190" i="8"/>
  <c r="DC190" i="8"/>
  <c r="CY190" i="8"/>
  <c r="CX190" i="8"/>
  <c r="CW190" i="8"/>
  <c r="CZ190" i="8"/>
  <c r="BI183" i="8"/>
  <c r="BF183" i="8"/>
  <c r="BQ183" i="8" s="1"/>
  <c r="BP184" i="8"/>
  <c r="EN184" i="8"/>
  <c r="EM186" i="8"/>
  <c r="FX186" i="8"/>
  <c r="BF186" i="8"/>
  <c r="BI186" i="8"/>
  <c r="BS186" i="8" s="1"/>
  <c r="FT194" i="8"/>
  <c r="FL194" i="8"/>
  <c r="FR194" i="8"/>
  <c r="FZ194" i="8"/>
  <c r="FQ194" i="8"/>
  <c r="FY194" i="8"/>
  <c r="FP194" i="8"/>
  <c r="FX194" i="8"/>
  <c r="FO194" i="8"/>
  <c r="FW194" i="8"/>
  <c r="FN194" i="8"/>
  <c r="FV194" i="8"/>
  <c r="FM194" i="8"/>
  <c r="FU194" i="8"/>
  <c r="FK194" i="8"/>
  <c r="FS194" i="8"/>
  <c r="AT188" i="8"/>
  <c r="BF188" i="8"/>
  <c r="BK188" i="8"/>
  <c r="BT188" i="8" s="1"/>
  <c r="BI188" i="8"/>
  <c r="BS188" i="8" s="1"/>
  <c r="BP189" i="8"/>
  <c r="DD191" i="8"/>
  <c r="CV191" i="8"/>
  <c r="DB191" i="8"/>
  <c r="CT191" i="8"/>
  <c r="DA191" i="8"/>
  <c r="CS191" i="8"/>
  <c r="CU191" i="8"/>
  <c r="DF191" i="8"/>
  <c r="CR191" i="8"/>
  <c r="DE191" i="8"/>
  <c r="CQ191" i="8"/>
  <c r="DC191" i="8"/>
  <c r="CY191" i="8"/>
  <c r="CX191" i="8"/>
  <c r="CW191" i="8"/>
  <c r="CZ191" i="8"/>
  <c r="BF187" i="8"/>
  <c r="BI187" i="8"/>
  <c r="BS187" i="8" s="1"/>
  <c r="EN189" i="8"/>
  <c r="EK189" i="8"/>
  <c r="EC189" i="8"/>
  <c r="EG189" i="8"/>
  <c r="EO189" i="8"/>
  <c r="EE189" i="8"/>
  <c r="EJ189" i="8"/>
  <c r="EA189" i="8"/>
  <c r="EI189" i="8"/>
  <c r="EB189" i="8"/>
  <c r="ED189" i="8"/>
  <c r="BP188" i="8"/>
  <c r="BF189" i="8"/>
  <c r="BK189" i="8"/>
  <c r="BT189" i="8" s="1"/>
  <c r="BI189" i="8"/>
  <c r="BS189" i="8" s="1"/>
  <c r="EH189" i="8"/>
  <c r="BP187" i="8"/>
  <c r="AS189" i="8"/>
  <c r="AT189" i="8" s="1"/>
  <c r="EL189" i="8"/>
  <c r="CL192" i="8"/>
  <c r="CD192" i="8"/>
  <c r="CK192" i="8"/>
  <c r="CC192" i="8"/>
  <c r="CJ192" i="8"/>
  <c r="CB192" i="8"/>
  <c r="CI192" i="8"/>
  <c r="CA192" i="8"/>
  <c r="CN192" i="8"/>
  <c r="CF192" i="8"/>
  <c r="CE192" i="8"/>
  <c r="BZ192" i="8"/>
  <c r="BY192" i="8"/>
  <c r="BX192" i="8"/>
  <c r="CM192" i="8"/>
  <c r="CH192" i="8"/>
  <c r="CG192" i="8"/>
  <c r="BT193" i="8"/>
  <c r="BI191" i="8"/>
  <c r="BS191" i="8" s="1"/>
  <c r="BS192" i="8"/>
  <c r="BQ192" i="8"/>
  <c r="BP192" i="8"/>
  <c r="BI193" i="8"/>
  <c r="BS193" i="8" s="1"/>
  <c r="BF194" i="8"/>
  <c r="BQ194" i="8" s="1"/>
  <c r="ET197" i="8"/>
  <c r="EX197" i="8"/>
  <c r="BT190" i="8"/>
  <c r="BT191" i="8"/>
  <c r="AT191" i="8"/>
  <c r="BI194" i="8"/>
  <c r="BS194" i="8" s="1"/>
  <c r="EJ195" i="8"/>
  <c r="EB195" i="8"/>
  <c r="EP195" i="8"/>
  <c r="EK195" i="8"/>
  <c r="EC195" i="8"/>
  <c r="EO195" i="8"/>
  <c r="EE195" i="8"/>
  <c r="EN195" i="8"/>
  <c r="ED195" i="8"/>
  <c r="EM195" i="8"/>
  <c r="EA195" i="8"/>
  <c r="EL195" i="8"/>
  <c r="EI195" i="8"/>
  <c r="EH195" i="8"/>
  <c r="EG195" i="8"/>
  <c r="EF195" i="8"/>
  <c r="BQ190" i="8"/>
  <c r="BN190" i="8"/>
  <c r="BQ191" i="8"/>
  <c r="BT192" i="8"/>
  <c r="BF193" i="8"/>
  <c r="CH198" i="8"/>
  <c r="BZ198" i="8"/>
  <c r="CG198" i="8"/>
  <c r="BY198" i="8"/>
  <c r="CN198" i="8"/>
  <c r="CF198" i="8"/>
  <c r="BX198" i="8"/>
  <c r="CM198" i="8"/>
  <c r="CE198" i="8"/>
  <c r="CL198" i="8"/>
  <c r="CD198" i="8"/>
  <c r="CK198" i="8"/>
  <c r="CC198" i="8"/>
  <c r="CJ198" i="8"/>
  <c r="CB198" i="8"/>
  <c r="CI198" i="8"/>
  <c r="CA198" i="8"/>
  <c r="FT199" i="8"/>
  <c r="FL199" i="8"/>
  <c r="FS199" i="8"/>
  <c r="FK199" i="8"/>
  <c r="FZ199" i="8"/>
  <c r="FR199" i="8"/>
  <c r="FY199" i="8"/>
  <c r="FQ199" i="8"/>
  <c r="FX199" i="8"/>
  <c r="FP199" i="8"/>
  <c r="FW199" i="8"/>
  <c r="FO199" i="8"/>
  <c r="FV199" i="8"/>
  <c r="FN199" i="8"/>
  <c r="FU199" i="8"/>
  <c r="FM199" i="8"/>
  <c r="FB196" i="8"/>
  <c r="ET196" i="8"/>
  <c r="FA196" i="8"/>
  <c r="ES196" i="8"/>
  <c r="FH196" i="8"/>
  <c r="EZ196" i="8"/>
  <c r="FG196" i="8"/>
  <c r="EY196" i="8"/>
  <c r="FF196" i="8"/>
  <c r="EX196" i="8"/>
  <c r="FD196" i="8"/>
  <c r="EV196" i="8"/>
  <c r="FC196" i="8"/>
  <c r="EU196" i="8"/>
  <c r="FB200" i="8"/>
  <c r="ET200" i="8"/>
  <c r="FA200" i="8"/>
  <c r="ES200" i="8"/>
  <c r="FH200" i="8"/>
  <c r="EZ200" i="8"/>
  <c r="FG200" i="8"/>
  <c r="EY200" i="8"/>
  <c r="FF200" i="8"/>
  <c r="EX200" i="8"/>
  <c r="FE200" i="8"/>
  <c r="EW200" i="8"/>
  <c r="FD200" i="8"/>
  <c r="EV200" i="8"/>
  <c r="FC200" i="8"/>
  <c r="EU200" i="8"/>
  <c r="BP193" i="8"/>
  <c r="BP194" i="8"/>
  <c r="BF195" i="8"/>
  <c r="BQ195" i="8" s="1"/>
  <c r="BI195" i="8"/>
  <c r="BS195" i="8" s="1"/>
  <c r="CZ199" i="8"/>
  <c r="CR199" i="8"/>
  <c r="CY199" i="8"/>
  <c r="CQ199" i="8"/>
  <c r="DF199" i="8"/>
  <c r="CX199" i="8"/>
  <c r="DE199" i="8"/>
  <c r="CW199" i="8"/>
  <c r="BU199" i="8"/>
  <c r="DD199" i="8"/>
  <c r="CV199" i="8"/>
  <c r="DC199" i="8"/>
  <c r="CU199" i="8"/>
  <c r="DB199" i="8"/>
  <c r="CT199" i="8"/>
  <c r="DA199" i="8"/>
  <c r="CS199" i="8"/>
  <c r="DR199" i="8"/>
  <c r="DJ199" i="8"/>
  <c r="DQ199" i="8"/>
  <c r="DI199" i="8"/>
  <c r="DX199" i="8"/>
  <c r="DP199" i="8"/>
  <c r="DW199" i="8"/>
  <c r="DO199" i="8"/>
  <c r="DV199" i="8"/>
  <c r="DN199" i="8"/>
  <c r="DU199" i="8"/>
  <c r="DM199" i="8"/>
  <c r="DT199" i="8"/>
  <c r="DL199" i="8"/>
  <c r="DS199" i="8"/>
  <c r="DK199" i="8"/>
  <c r="FH201" i="8"/>
  <c r="EZ201" i="8"/>
  <c r="FG201" i="8"/>
  <c r="EY201" i="8"/>
  <c r="FD201" i="8"/>
  <c r="EV201" i="8"/>
  <c r="FB201" i="8"/>
  <c r="ET201" i="8"/>
  <c r="EW201" i="8"/>
  <c r="EU201" i="8"/>
  <c r="ES201" i="8"/>
  <c r="FF201" i="8"/>
  <c r="FE201" i="8"/>
  <c r="FC201" i="8"/>
  <c r="FA201" i="8"/>
  <c r="EX201" i="8"/>
  <c r="EC190" i="8"/>
  <c r="EK190" i="8"/>
  <c r="EC191" i="8"/>
  <c r="EK191" i="8"/>
  <c r="EC192" i="8"/>
  <c r="EK192" i="8"/>
  <c r="EC193" i="8"/>
  <c r="EK193" i="8"/>
  <c r="FE196" i="8"/>
  <c r="FT197" i="8"/>
  <c r="FL197" i="8"/>
  <c r="FS197" i="8"/>
  <c r="FK197" i="8"/>
  <c r="FZ197" i="8"/>
  <c r="FR197" i="8"/>
  <c r="FY197" i="8"/>
  <c r="FQ197" i="8"/>
  <c r="FX197" i="8"/>
  <c r="FP197" i="8"/>
  <c r="FW197" i="8"/>
  <c r="FO197" i="8"/>
  <c r="FV197" i="8"/>
  <c r="FN197" i="8"/>
  <c r="FU197" i="8"/>
  <c r="FM197" i="8"/>
  <c r="CH199" i="8"/>
  <c r="BZ199" i="8"/>
  <c r="CG199" i="8"/>
  <c r="BY199" i="8"/>
  <c r="CN199" i="8"/>
  <c r="CF199" i="8"/>
  <c r="BX199" i="8"/>
  <c r="CM199" i="8"/>
  <c r="CE199" i="8"/>
  <c r="CL199" i="8"/>
  <c r="CD199" i="8"/>
  <c r="CK199" i="8"/>
  <c r="CC199" i="8"/>
  <c r="CJ199" i="8"/>
  <c r="CB199" i="8"/>
  <c r="CI199" i="8"/>
  <c r="CA199" i="8"/>
  <c r="FT200" i="8"/>
  <c r="FL200" i="8"/>
  <c r="FS200" i="8"/>
  <c r="FK200" i="8"/>
  <c r="FZ200" i="8"/>
  <c r="FR200" i="8"/>
  <c r="FY200" i="8"/>
  <c r="FQ200" i="8"/>
  <c r="FX200" i="8"/>
  <c r="FP200" i="8"/>
  <c r="FW200" i="8"/>
  <c r="FO200" i="8"/>
  <c r="FV200" i="8"/>
  <c r="FN200" i="8"/>
  <c r="FU200" i="8"/>
  <c r="FM200" i="8"/>
  <c r="ED190" i="8"/>
  <c r="EL190" i="8"/>
  <c r="ED191" i="8"/>
  <c r="EL191" i="8"/>
  <c r="ED192" i="8"/>
  <c r="EL192" i="8"/>
  <c r="ED193" i="8"/>
  <c r="EL193" i="8"/>
  <c r="EJ194" i="8"/>
  <c r="EB194" i="8"/>
  <c r="EI194" i="8"/>
  <c r="AS195" i="8"/>
  <c r="AT195" i="8" s="1"/>
  <c r="BK195" i="8"/>
  <c r="BT195" i="8" s="1"/>
  <c r="CU196" i="8"/>
  <c r="FB198" i="8"/>
  <c r="ET198" i="8"/>
  <c r="FA198" i="8"/>
  <c r="ES198" i="8"/>
  <c r="FH198" i="8"/>
  <c r="EZ198" i="8"/>
  <c r="FG198" i="8"/>
  <c r="EY198" i="8"/>
  <c r="FF198" i="8"/>
  <c r="EX198" i="8"/>
  <c r="FE198" i="8"/>
  <c r="EW198" i="8"/>
  <c r="FD198" i="8"/>
  <c r="EV198" i="8"/>
  <c r="FC198" i="8"/>
  <c r="EU198" i="8"/>
  <c r="FZ201" i="8"/>
  <c r="FR201" i="8"/>
  <c r="FY201" i="8"/>
  <c r="FQ201" i="8"/>
  <c r="FV201" i="8"/>
  <c r="FN201" i="8"/>
  <c r="FT201" i="8"/>
  <c r="FL201" i="8"/>
  <c r="FO201" i="8"/>
  <c r="FM201" i="8"/>
  <c r="FK201" i="8"/>
  <c r="FX201" i="8"/>
  <c r="FW201" i="8"/>
  <c r="FU201" i="8"/>
  <c r="FS201" i="8"/>
  <c r="FP201" i="8"/>
  <c r="FH202" i="8"/>
  <c r="EZ202" i="8"/>
  <c r="FG202" i="8"/>
  <c r="EY202" i="8"/>
  <c r="FD202" i="8"/>
  <c r="EV202" i="8"/>
  <c r="FC202" i="8"/>
  <c r="EU202" i="8"/>
  <c r="FB202" i="8"/>
  <c r="ET202" i="8"/>
  <c r="FA202" i="8"/>
  <c r="ES202" i="8"/>
  <c r="FF202" i="8"/>
  <c r="FE202" i="8"/>
  <c r="EX202" i="8"/>
  <c r="EW202" i="8"/>
  <c r="EE192" i="8"/>
  <c r="EM192" i="8"/>
  <c r="EE193" i="8"/>
  <c r="EM193" i="8"/>
  <c r="EA194" i="8"/>
  <c r="EK194" i="8"/>
  <c r="FT196" i="8"/>
  <c r="FL196" i="8"/>
  <c r="FS196" i="8"/>
  <c r="FK196" i="8"/>
  <c r="FZ196" i="8"/>
  <c r="FR196" i="8"/>
  <c r="FY196" i="8"/>
  <c r="FQ196" i="8"/>
  <c r="FX196" i="8"/>
  <c r="FP196" i="8"/>
  <c r="FV196" i="8"/>
  <c r="FN196" i="8"/>
  <c r="FU196" i="8"/>
  <c r="FM196" i="8"/>
  <c r="FW196" i="8"/>
  <c r="BP197" i="8"/>
  <c r="DR197" i="8"/>
  <c r="DJ197" i="8"/>
  <c r="DQ197" i="8"/>
  <c r="DI197" i="8"/>
  <c r="DX197" i="8"/>
  <c r="DP197" i="8"/>
  <c r="DW197" i="8"/>
  <c r="DO197" i="8"/>
  <c r="DV197" i="8"/>
  <c r="DN197" i="8"/>
  <c r="DT197" i="8"/>
  <c r="DL197" i="8"/>
  <c r="DS197" i="8"/>
  <c r="DK197" i="8"/>
  <c r="DU197" i="8"/>
  <c r="FY198" i="8"/>
  <c r="FU198" i="8"/>
  <c r="CZ200" i="8"/>
  <c r="CR200" i="8"/>
  <c r="CY200" i="8"/>
  <c r="CQ200" i="8"/>
  <c r="DF200" i="8"/>
  <c r="CX200" i="8"/>
  <c r="DE200" i="8"/>
  <c r="CW200" i="8"/>
  <c r="BU200" i="8"/>
  <c r="DD200" i="8"/>
  <c r="CV200" i="8"/>
  <c r="DC200" i="8"/>
  <c r="CU200" i="8"/>
  <c r="DB200" i="8"/>
  <c r="CT200" i="8"/>
  <c r="DA200" i="8"/>
  <c r="CS200" i="8"/>
  <c r="DR200" i="8"/>
  <c r="DJ200" i="8"/>
  <c r="DQ200" i="8"/>
  <c r="DI200" i="8"/>
  <c r="DX200" i="8"/>
  <c r="DP200" i="8"/>
  <c r="DW200" i="8"/>
  <c r="DO200" i="8"/>
  <c r="DV200" i="8"/>
  <c r="DN200" i="8"/>
  <c r="DU200" i="8"/>
  <c r="DM200" i="8"/>
  <c r="DT200" i="8"/>
  <c r="DL200" i="8"/>
  <c r="DS200" i="8"/>
  <c r="DK200" i="8"/>
  <c r="EF190" i="8"/>
  <c r="EF191" i="8"/>
  <c r="EF192" i="8"/>
  <c r="EF193" i="8"/>
  <c r="EC194" i="8"/>
  <c r="EL194" i="8"/>
  <c r="BP195" i="8"/>
  <c r="CH200" i="8"/>
  <c r="BZ200" i="8"/>
  <c r="CG200" i="8"/>
  <c r="BY200" i="8"/>
  <c r="CN200" i="8"/>
  <c r="CF200" i="8"/>
  <c r="BX200" i="8"/>
  <c r="CM200" i="8"/>
  <c r="CE200" i="8"/>
  <c r="CL200" i="8"/>
  <c r="CD200" i="8"/>
  <c r="CK200" i="8"/>
  <c r="CC200" i="8"/>
  <c r="CJ200" i="8"/>
  <c r="CB200" i="8"/>
  <c r="CI200" i="8"/>
  <c r="CA200" i="8"/>
  <c r="CZ196" i="8"/>
  <c r="CR196" i="8"/>
  <c r="CY196" i="8"/>
  <c r="CQ196" i="8"/>
  <c r="DF196" i="8"/>
  <c r="CX196" i="8"/>
  <c r="DE196" i="8"/>
  <c r="CW196" i="8"/>
  <c r="DD196" i="8"/>
  <c r="CV196" i="8"/>
  <c r="DB196" i="8"/>
  <c r="CT196" i="8"/>
  <c r="DA196" i="8"/>
  <c r="CS196" i="8"/>
  <c r="DW196" i="8"/>
  <c r="DU196" i="8"/>
  <c r="CZ198" i="8"/>
  <c r="CR198" i="8"/>
  <c r="CY198" i="8"/>
  <c r="CQ198" i="8"/>
  <c r="DF198" i="8"/>
  <c r="CX198" i="8"/>
  <c r="DE198" i="8"/>
  <c r="CW198" i="8"/>
  <c r="DD198" i="8"/>
  <c r="CV198" i="8"/>
  <c r="DC198" i="8"/>
  <c r="CU198" i="8"/>
  <c r="DB198" i="8"/>
  <c r="CT198" i="8"/>
  <c r="DA198" i="8"/>
  <c r="CS198" i="8"/>
  <c r="DR198" i="8"/>
  <c r="DJ198" i="8"/>
  <c r="DQ198" i="8"/>
  <c r="DI198" i="8"/>
  <c r="DX198" i="8"/>
  <c r="DP198" i="8"/>
  <c r="DW198" i="8"/>
  <c r="DO198" i="8"/>
  <c r="DV198" i="8"/>
  <c r="DN198" i="8"/>
  <c r="DU198" i="8"/>
  <c r="DM198" i="8"/>
  <c r="DT198" i="8"/>
  <c r="DL198" i="8"/>
  <c r="DS198" i="8"/>
  <c r="DK198" i="8"/>
  <c r="FB199" i="8"/>
  <c r="ET199" i="8"/>
  <c r="FA199" i="8"/>
  <c r="ES199" i="8"/>
  <c r="FH199" i="8"/>
  <c r="EZ199" i="8"/>
  <c r="FG199" i="8"/>
  <c r="EY199" i="8"/>
  <c r="FF199" i="8"/>
  <c r="EX199" i="8"/>
  <c r="FE199" i="8"/>
  <c r="EW199" i="8"/>
  <c r="FD199" i="8"/>
  <c r="EV199" i="8"/>
  <c r="FC199" i="8"/>
  <c r="EU199" i="8"/>
  <c r="DF201" i="8"/>
  <c r="CX201" i="8"/>
  <c r="DB201" i="8"/>
  <c r="CZ201" i="8"/>
  <c r="CR201" i="8"/>
  <c r="CW201" i="8"/>
  <c r="CV201" i="8"/>
  <c r="CU201" i="8"/>
  <c r="DE201" i="8"/>
  <c r="CT201" i="8"/>
  <c r="BU201" i="8"/>
  <c r="DD201" i="8"/>
  <c r="CS201" i="8"/>
  <c r="DC201" i="8"/>
  <c r="CQ201" i="8"/>
  <c r="DA201" i="8"/>
  <c r="CY201" i="8"/>
  <c r="DX201" i="8"/>
  <c r="DP201" i="8"/>
  <c r="DW201" i="8"/>
  <c r="DO201" i="8"/>
  <c r="DT201" i="8"/>
  <c r="DL201" i="8"/>
  <c r="DR201" i="8"/>
  <c r="DJ201" i="8"/>
  <c r="DM201" i="8"/>
  <c r="DK201" i="8"/>
  <c r="DI201" i="8"/>
  <c r="DV201" i="8"/>
  <c r="DU201" i="8"/>
  <c r="DS201" i="8"/>
  <c r="DQ201" i="8"/>
  <c r="DN201" i="8"/>
  <c r="EC196" i="8"/>
  <c r="EK196" i="8"/>
  <c r="EC197" i="8"/>
  <c r="EK197" i="8"/>
  <c r="EC198" i="8"/>
  <c r="EK198" i="8"/>
  <c r="EC199" i="8"/>
  <c r="EK199" i="8"/>
  <c r="EC200" i="8"/>
  <c r="EK200" i="8"/>
  <c r="FZ202" i="8"/>
  <c r="FR202" i="8"/>
  <c r="FY202" i="8"/>
  <c r="FQ202" i="8"/>
  <c r="FV202" i="8"/>
  <c r="FN202" i="8"/>
  <c r="FU202" i="8"/>
  <c r="FM202" i="8"/>
  <c r="FT202" i="8"/>
  <c r="FL202" i="8"/>
  <c r="FS202" i="8"/>
  <c r="FK202" i="8"/>
  <c r="DQ202" i="8"/>
  <c r="FP202" i="8"/>
  <c r="FZ203" i="8"/>
  <c r="FR203" i="8"/>
  <c r="FY203" i="8"/>
  <c r="FQ203" i="8"/>
  <c r="FX203" i="8"/>
  <c r="FP203" i="8"/>
  <c r="FW203" i="8"/>
  <c r="FO203" i="8"/>
  <c r="FV203" i="8"/>
  <c r="FN203" i="8"/>
  <c r="FU203" i="8"/>
  <c r="FM203" i="8"/>
  <c r="FT203" i="8"/>
  <c r="FL203" i="8"/>
  <c r="FS203" i="8"/>
  <c r="FK203" i="8"/>
  <c r="ED196" i="8"/>
  <c r="EL196" i="8"/>
  <c r="ED197" i="8"/>
  <c r="EL197" i="8"/>
  <c r="ED198" i="8"/>
  <c r="EL198" i="8"/>
  <c r="ED199" i="8"/>
  <c r="EL199" i="8"/>
  <c r="ED200" i="8"/>
  <c r="EL200" i="8"/>
  <c r="EP201" i="8"/>
  <c r="EH201" i="8"/>
  <c r="EO201" i="8"/>
  <c r="EG201" i="8"/>
  <c r="EL201" i="8"/>
  <c r="ED201" i="8"/>
  <c r="EJ201" i="8"/>
  <c r="EB201" i="8"/>
  <c r="EI201" i="8"/>
  <c r="DU202" i="8"/>
  <c r="FW202" i="8"/>
  <c r="EE200" i="8"/>
  <c r="EM200" i="8"/>
  <c r="EK201" i="8"/>
  <c r="FX202" i="8"/>
  <c r="DF204" i="8"/>
  <c r="CX204" i="8"/>
  <c r="DE204" i="8"/>
  <c r="CW204" i="8"/>
  <c r="BU204" i="8"/>
  <c r="DD204" i="8"/>
  <c r="CV204" i="8"/>
  <c r="DC204" i="8"/>
  <c r="CU204" i="8"/>
  <c r="DB204" i="8"/>
  <c r="CT204" i="8"/>
  <c r="DA204" i="8"/>
  <c r="CS204" i="8"/>
  <c r="CZ204" i="8"/>
  <c r="CR204" i="8"/>
  <c r="CY204" i="8"/>
  <c r="CQ204" i="8"/>
  <c r="DX204" i="8"/>
  <c r="DP204" i="8"/>
  <c r="DW204" i="8"/>
  <c r="DO204" i="8"/>
  <c r="DV204" i="8"/>
  <c r="DN204" i="8"/>
  <c r="DU204" i="8"/>
  <c r="DM204" i="8"/>
  <c r="DT204" i="8"/>
  <c r="DL204" i="8"/>
  <c r="DS204" i="8"/>
  <c r="DK204" i="8"/>
  <c r="DR204" i="8"/>
  <c r="DJ204" i="8"/>
  <c r="DQ204" i="8"/>
  <c r="DI204" i="8"/>
  <c r="EF196" i="8"/>
  <c r="EN196" i="8"/>
  <c r="EF197" i="8"/>
  <c r="EN197" i="8"/>
  <c r="EF198" i="8"/>
  <c r="EN198" i="8"/>
  <c r="EF199" i="8"/>
  <c r="EN199" i="8"/>
  <c r="EF200" i="8"/>
  <c r="EN200" i="8"/>
  <c r="EM201" i="8"/>
  <c r="DF203" i="8"/>
  <c r="CX203" i="8"/>
  <c r="DE203" i="8"/>
  <c r="CW203" i="8"/>
  <c r="DD203" i="8"/>
  <c r="CV203" i="8"/>
  <c r="DC203" i="8"/>
  <c r="CU203" i="8"/>
  <c r="DB203" i="8"/>
  <c r="CT203" i="8"/>
  <c r="DA203" i="8"/>
  <c r="CS203" i="8"/>
  <c r="CZ203" i="8"/>
  <c r="CR203" i="8"/>
  <c r="CY203" i="8"/>
  <c r="CQ203" i="8"/>
  <c r="DM203" i="8"/>
  <c r="DI203" i="8"/>
  <c r="EG196" i="8"/>
  <c r="EO196" i="8"/>
  <c r="EG197" i="8"/>
  <c r="EO197" i="8"/>
  <c r="EG198" i="8"/>
  <c r="EO198" i="8"/>
  <c r="EG199" i="8"/>
  <c r="EO199" i="8"/>
  <c r="EG200" i="8"/>
  <c r="EO200" i="8"/>
  <c r="EN201" i="8"/>
  <c r="EH196" i="8"/>
  <c r="EP196" i="8"/>
  <c r="EH197" i="8"/>
  <c r="EP197" i="8"/>
  <c r="EH198" i="8"/>
  <c r="EP198" i="8"/>
  <c r="EH199" i="8"/>
  <c r="EP199" i="8"/>
  <c r="EH200" i="8"/>
  <c r="EP200" i="8"/>
  <c r="EA201" i="8"/>
  <c r="BP202" i="8"/>
  <c r="DX202" i="8"/>
  <c r="DP202" i="8"/>
  <c r="DW202" i="8"/>
  <c r="DO202" i="8"/>
  <c r="DT202" i="8"/>
  <c r="DL202" i="8"/>
  <c r="DS202" i="8"/>
  <c r="DK202" i="8"/>
  <c r="DR202" i="8"/>
  <c r="DJ202" i="8"/>
  <c r="BN202" i="8"/>
  <c r="DI202" i="8"/>
  <c r="BN196" i="8"/>
  <c r="EA196" i="8"/>
  <c r="EI196" i="8"/>
  <c r="BN197" i="8"/>
  <c r="EA197" i="8"/>
  <c r="EI197" i="8"/>
  <c r="EA198" i="8"/>
  <c r="EI198" i="8"/>
  <c r="EA199" i="8"/>
  <c r="EI199" i="8"/>
  <c r="EA200" i="8"/>
  <c r="EI200" i="8"/>
  <c r="BN201" i="8"/>
  <c r="EC201" i="8"/>
  <c r="FH203" i="8"/>
  <c r="EZ203" i="8"/>
  <c r="FG203" i="8"/>
  <c r="EY203" i="8"/>
  <c r="FF203" i="8"/>
  <c r="EX203" i="8"/>
  <c r="FE203" i="8"/>
  <c r="EW203" i="8"/>
  <c r="FD203" i="8"/>
  <c r="EV203" i="8"/>
  <c r="FC203" i="8"/>
  <c r="EU203" i="8"/>
  <c r="FB203" i="8"/>
  <c r="ET203" i="8"/>
  <c r="FA203" i="8"/>
  <c r="ES203" i="8"/>
  <c r="EB196" i="8"/>
  <c r="EB197" i="8"/>
  <c r="EB198" i="8"/>
  <c r="EB199" i="8"/>
  <c r="EB200" i="8"/>
  <c r="EE201" i="8"/>
  <c r="DN202" i="8"/>
  <c r="FO202" i="8"/>
  <c r="BN203" i="8"/>
  <c r="BN204" i="8"/>
  <c r="FK204" i="8"/>
  <c r="FS204" i="8"/>
  <c r="EB202" i="8"/>
  <c r="EJ202" i="8"/>
  <c r="EB203" i="8"/>
  <c r="EJ203" i="8"/>
  <c r="ET204" i="8"/>
  <c r="FB204" i="8"/>
  <c r="FL204" i="8"/>
  <c r="FT204" i="8"/>
  <c r="FM204" i="8"/>
  <c r="FU204" i="8"/>
  <c r="ED202" i="8"/>
  <c r="EL202" i="8"/>
  <c r="ED203" i="8"/>
  <c r="EL203" i="8"/>
  <c r="EV204" i="8"/>
  <c r="FD204" i="8"/>
  <c r="FN204" i="8"/>
  <c r="FV204" i="8"/>
  <c r="EE203" i="8"/>
  <c r="EM203" i="8"/>
  <c r="EW204" i="8"/>
  <c r="FE204" i="8"/>
  <c r="FO204" i="8"/>
  <c r="FW204" i="8"/>
  <c r="FP204" i="8"/>
  <c r="FX204" i="8"/>
  <c r="EG202" i="8"/>
  <c r="EO202" i="8"/>
  <c r="EG203" i="8"/>
  <c r="EO203" i="8"/>
  <c r="EY204" i="8"/>
  <c r="FG204" i="8"/>
  <c r="FQ204" i="8"/>
  <c r="FY204" i="8"/>
  <c r="EH202" i="8"/>
  <c r="EH203" i="8"/>
  <c r="EZ204" i="8"/>
  <c r="FR204" i="8"/>
  <c r="FH93" i="8" l="1"/>
  <c r="ET93" i="8"/>
  <c r="EZ93" i="8"/>
  <c r="FD93" i="8"/>
  <c r="EX93" i="8"/>
  <c r="ES93" i="8"/>
  <c r="FE93" i="8"/>
  <c r="FG93" i="8"/>
  <c r="FB93" i="8"/>
  <c r="EW93" i="8"/>
  <c r="FA93" i="8"/>
  <c r="EU93" i="8"/>
  <c r="FF93" i="8"/>
  <c r="EY93" i="8"/>
  <c r="FC93" i="8"/>
  <c r="EV93" i="8"/>
  <c r="DO123" i="8"/>
  <c r="DM123" i="8"/>
  <c r="DR123" i="8"/>
  <c r="DL123" i="8"/>
  <c r="DQ123" i="8"/>
  <c r="DS123" i="8"/>
  <c r="DK123" i="8"/>
  <c r="DX123" i="8"/>
  <c r="DW123" i="8"/>
  <c r="DP123" i="8"/>
  <c r="DJ123" i="8"/>
  <c r="DV123" i="8"/>
  <c r="DT123" i="8"/>
  <c r="DU123" i="8"/>
  <c r="DN123" i="8"/>
  <c r="DI123" i="8"/>
  <c r="DM164" i="8"/>
  <c r="DI164" i="8"/>
  <c r="DV164" i="8"/>
  <c r="DR164" i="8"/>
  <c r="DN164" i="8"/>
  <c r="DX164" i="8"/>
  <c r="DL164" i="8"/>
  <c r="DP164" i="8"/>
  <c r="DU164" i="8"/>
  <c r="DW164" i="8"/>
  <c r="DK164" i="8"/>
  <c r="DS164" i="8"/>
  <c r="DO164" i="8"/>
  <c r="DT164" i="8"/>
  <c r="DQ164" i="8"/>
  <c r="DJ164" i="8"/>
  <c r="BN175" i="8"/>
  <c r="CT181" i="8"/>
  <c r="DC181" i="8"/>
  <c r="FF168" i="8"/>
  <c r="FD168" i="8"/>
  <c r="BU154" i="8"/>
  <c r="EU146" i="8"/>
  <c r="DF141" i="8"/>
  <c r="DD141" i="8"/>
  <c r="CX115" i="8"/>
  <c r="FK117" i="8"/>
  <c r="FO117" i="8"/>
  <c r="BU105" i="8"/>
  <c r="BU111" i="8"/>
  <c r="BU96" i="8"/>
  <c r="FY111" i="8"/>
  <c r="FV111" i="8"/>
  <c r="DC109" i="8"/>
  <c r="CY109" i="8"/>
  <c r="FK101" i="8"/>
  <c r="FO101" i="8"/>
  <c r="CQ89" i="8"/>
  <c r="CU89" i="8"/>
  <c r="DE97" i="8"/>
  <c r="DF97" i="8"/>
  <c r="CZ96" i="8"/>
  <c r="DE96" i="8"/>
  <c r="DC91" i="8"/>
  <c r="CS91" i="8"/>
  <c r="BQ67" i="8"/>
  <c r="CR84" i="8"/>
  <c r="DD84" i="8"/>
  <c r="FE66" i="8"/>
  <c r="FH66" i="8"/>
  <c r="BN47" i="8"/>
  <c r="CU59" i="8"/>
  <c r="CQ59" i="8"/>
  <c r="CT45" i="8"/>
  <c r="DB45" i="8"/>
  <c r="DK40" i="8"/>
  <c r="DQ40" i="8"/>
  <c r="DA25" i="8"/>
  <c r="DF25" i="8"/>
  <c r="DQ203" i="8"/>
  <c r="DU203" i="8"/>
  <c r="DK196" i="8"/>
  <c r="DP196" i="8"/>
  <c r="FN198" i="8"/>
  <c r="FR198" i="8"/>
  <c r="FF197" i="8"/>
  <c r="FB197" i="8"/>
  <c r="DJ203" i="8"/>
  <c r="DN203" i="8"/>
  <c r="DS196" i="8"/>
  <c r="DX196" i="8"/>
  <c r="FV198" i="8"/>
  <c r="FZ198" i="8"/>
  <c r="BN191" i="8"/>
  <c r="EU197" i="8"/>
  <c r="EY197" i="8"/>
  <c r="CY181" i="8"/>
  <c r="CV181" i="8"/>
  <c r="EU168" i="8"/>
  <c r="EY168" i="8"/>
  <c r="FA146" i="8"/>
  <c r="FB146" i="8"/>
  <c r="FC146" i="8"/>
  <c r="CW141" i="8"/>
  <c r="CS141" i="8"/>
  <c r="FP117" i="8"/>
  <c r="DF115" i="8"/>
  <c r="FS117" i="8"/>
  <c r="FW117" i="8"/>
  <c r="BQ116" i="8"/>
  <c r="BU116" i="8" s="1"/>
  <c r="BN102" i="8"/>
  <c r="FQ111" i="8"/>
  <c r="FN111" i="8"/>
  <c r="CV109" i="8"/>
  <c r="CR109" i="8"/>
  <c r="FT96" i="8"/>
  <c r="BN80" i="8"/>
  <c r="FP101" i="8"/>
  <c r="FW101" i="8"/>
  <c r="CY89" i="8"/>
  <c r="DC89" i="8"/>
  <c r="CV97" i="8"/>
  <c r="CS97" i="8"/>
  <c r="CQ96" i="8"/>
  <c r="CV96" i="8"/>
  <c r="BN96" i="8"/>
  <c r="CT91" i="8"/>
  <c r="DA91" i="8"/>
  <c r="CQ84" i="8"/>
  <c r="CW84" i="8"/>
  <c r="FF66" i="8"/>
  <c r="ET66" i="8"/>
  <c r="DC59" i="8"/>
  <c r="CY59" i="8"/>
  <c r="BN50" i="8"/>
  <c r="DD45" i="8"/>
  <c r="CS45" i="8"/>
  <c r="DS40" i="8"/>
  <c r="DJ40" i="8"/>
  <c r="CQ25" i="8"/>
  <c r="CS25" i="8"/>
  <c r="FK198" i="8"/>
  <c r="EW168" i="8"/>
  <c r="ES146" i="8"/>
  <c r="EZ146" i="8"/>
  <c r="CX141" i="8"/>
  <c r="DA141" i="8"/>
  <c r="CS115" i="8"/>
  <c r="BN110" i="8"/>
  <c r="FL117" i="8"/>
  <c r="CQ115" i="8"/>
  <c r="FS96" i="8"/>
  <c r="BU97" i="8"/>
  <c r="FR96" i="8"/>
  <c r="FZ111" i="8"/>
  <c r="FW111" i="8"/>
  <c r="DD109" i="8"/>
  <c r="CZ109" i="8"/>
  <c r="FQ101" i="8"/>
  <c r="FR101" i="8"/>
  <c r="CR89" i="8"/>
  <c r="CV89" i="8"/>
  <c r="CW97" i="8"/>
  <c r="DA97" i="8"/>
  <c r="DB96" i="8"/>
  <c r="CW96" i="8"/>
  <c r="CW91" i="8"/>
  <c r="DD91" i="8"/>
  <c r="BU66" i="8"/>
  <c r="CY84" i="8"/>
  <c r="DE84" i="8"/>
  <c r="FG66" i="8"/>
  <c r="FB66" i="8"/>
  <c r="CR59" i="8"/>
  <c r="CV59" i="8"/>
  <c r="BN40" i="8"/>
  <c r="CU45" i="8"/>
  <c r="DC45" i="8"/>
  <c r="DU40" i="8"/>
  <c r="DR40" i="8"/>
  <c r="DD25" i="8"/>
  <c r="DB25" i="8"/>
  <c r="FK96" i="8"/>
  <c r="CZ181" i="8"/>
  <c r="CQ181" i="8"/>
  <c r="CW181" i="8"/>
  <c r="EX168" i="8"/>
  <c r="EZ168" i="8"/>
  <c r="FD146" i="8"/>
  <c r="FH146" i="8"/>
  <c r="CY141" i="8"/>
  <c r="BN117" i="8"/>
  <c r="DA115" i="8"/>
  <c r="BN109" i="8"/>
  <c r="FT117" i="8"/>
  <c r="FY96" i="8"/>
  <c r="FZ96" i="8"/>
  <c r="FR111" i="8"/>
  <c r="FM111" i="8"/>
  <c r="FL96" i="8"/>
  <c r="CW109" i="8"/>
  <c r="CS109" i="8"/>
  <c r="FS101" i="8"/>
  <c r="FZ101" i="8"/>
  <c r="CZ89" i="8"/>
  <c r="DD89" i="8"/>
  <c r="CR97" i="8"/>
  <c r="CY97" i="8"/>
  <c r="CR96" i="8"/>
  <c r="CY96" i="8"/>
  <c r="CY91" i="8"/>
  <c r="CU91" i="8"/>
  <c r="CS84" i="8"/>
  <c r="CX84" i="8"/>
  <c r="ES66" i="8"/>
  <c r="EU66" i="8"/>
  <c r="CZ59" i="8"/>
  <c r="DD59" i="8"/>
  <c r="DE45" i="8"/>
  <c r="CR45" i="8"/>
  <c r="BS25" i="8"/>
  <c r="DO40" i="8"/>
  <c r="DL40" i="8"/>
  <c r="CV25" i="8"/>
  <c r="CT25" i="8"/>
  <c r="BN93" i="8"/>
  <c r="CG93" i="8" s="1"/>
  <c r="FV96" i="8"/>
  <c r="DV203" i="8"/>
  <c r="FO198" i="8"/>
  <c r="FG168" i="8"/>
  <c r="DK203" i="8"/>
  <c r="DO203" i="8"/>
  <c r="BU203" i="8"/>
  <c r="DT196" i="8"/>
  <c r="DQ196" i="8"/>
  <c r="FW198" i="8"/>
  <c r="FS198" i="8"/>
  <c r="EV197" i="8"/>
  <c r="EZ197" i="8"/>
  <c r="DS203" i="8"/>
  <c r="DW203" i="8"/>
  <c r="DN196" i="8"/>
  <c r="DJ196" i="8"/>
  <c r="BU196" i="8"/>
  <c r="FP198" i="8"/>
  <c r="FL198" i="8"/>
  <c r="FD197" i="8"/>
  <c r="FH197" i="8"/>
  <c r="CR181" i="8"/>
  <c r="DE181" i="8"/>
  <c r="FC168" i="8"/>
  <c r="FH168" i="8"/>
  <c r="BN158" i="8"/>
  <c r="EW146" i="8"/>
  <c r="BN133" i="8"/>
  <c r="CR141" i="8"/>
  <c r="CZ141" i="8"/>
  <c r="DC115" i="8"/>
  <c r="CZ115" i="8"/>
  <c r="CT115" i="8"/>
  <c r="BU117" i="8"/>
  <c r="FQ117" i="8"/>
  <c r="FM117" i="8"/>
  <c r="FP96" i="8"/>
  <c r="FO96" i="8"/>
  <c r="FM96" i="8"/>
  <c r="FS111" i="8"/>
  <c r="FU111" i="8"/>
  <c r="DE109" i="8"/>
  <c r="DA109" i="8"/>
  <c r="FX101" i="8"/>
  <c r="FL101" i="8"/>
  <c r="CS89" i="8"/>
  <c r="CW89" i="8"/>
  <c r="BN78" i="8"/>
  <c r="DC97" i="8"/>
  <c r="CZ97" i="8"/>
  <c r="DC96" i="8"/>
  <c r="CX96" i="8"/>
  <c r="CZ91" i="8"/>
  <c r="DE91" i="8"/>
  <c r="BN71" i="8"/>
  <c r="DA84" i="8"/>
  <c r="DF84" i="8"/>
  <c r="EW66" i="8"/>
  <c r="FC66" i="8"/>
  <c r="CS59" i="8"/>
  <c r="CW59" i="8"/>
  <c r="CV45" i="8"/>
  <c r="CZ45" i="8"/>
  <c r="DW40" i="8"/>
  <c r="DT40" i="8"/>
  <c r="DE25" i="8"/>
  <c r="DC25" i="8"/>
  <c r="FW96" i="8"/>
  <c r="DR203" i="8"/>
  <c r="DI196" i="8"/>
  <c r="DD181" i="8"/>
  <c r="DL203" i="8"/>
  <c r="DP203" i="8"/>
  <c r="DV196" i="8"/>
  <c r="DR196" i="8"/>
  <c r="FX198" i="8"/>
  <c r="FT198" i="8"/>
  <c r="EW197" i="8"/>
  <c r="ES197" i="8"/>
  <c r="BN181" i="8"/>
  <c r="CS181" i="8"/>
  <c r="CX181" i="8"/>
  <c r="ET168" i="8"/>
  <c r="ES168" i="8"/>
  <c r="ET146" i="8"/>
  <c r="FG146" i="8"/>
  <c r="CT141" i="8"/>
  <c r="CQ141" i="8"/>
  <c r="CY115" i="8"/>
  <c r="DB115" i="8"/>
  <c r="FY117" i="8"/>
  <c r="FU117" i="8"/>
  <c r="DD115" i="8"/>
  <c r="FU96" i="8"/>
  <c r="FO111" i="8"/>
  <c r="FK111" i="8"/>
  <c r="CT109" i="8"/>
  <c r="CX109" i="8"/>
  <c r="FY101" i="8"/>
  <c r="FT101" i="8"/>
  <c r="DA89" i="8"/>
  <c r="DE89" i="8"/>
  <c r="CT97" i="8"/>
  <c r="CQ97" i="8"/>
  <c r="CT96" i="8"/>
  <c r="DF96" i="8"/>
  <c r="CQ91" i="8"/>
  <c r="CV91" i="8"/>
  <c r="CT84" i="8"/>
  <c r="CU84" i="8"/>
  <c r="EX66" i="8"/>
  <c r="EV66" i="8"/>
  <c r="DA59" i="8"/>
  <c r="DE59" i="8"/>
  <c r="CW45" i="8"/>
  <c r="CX45" i="8"/>
  <c r="DP40" i="8"/>
  <c r="DN40" i="8"/>
  <c r="CW25" i="8"/>
  <c r="CZ25" i="8"/>
  <c r="DL196" i="8"/>
  <c r="FC197" i="8"/>
  <c r="FG197" i="8"/>
  <c r="DT203" i="8"/>
  <c r="BU198" i="8"/>
  <c r="DO196" i="8"/>
  <c r="FM198" i="8"/>
  <c r="FE197" i="8"/>
  <c r="BU181" i="8"/>
  <c r="DA181" i="8"/>
  <c r="FB168" i="8"/>
  <c r="FE146" i="8"/>
  <c r="EV146" i="8"/>
  <c r="EX146" i="8"/>
  <c r="DE141" i="8"/>
  <c r="DB141" i="8"/>
  <c r="BS123" i="8"/>
  <c r="CW115" i="8"/>
  <c r="FR117" i="8"/>
  <c r="FN117" i="8"/>
  <c r="FQ96" i="8"/>
  <c r="FX111" i="8"/>
  <c r="DB109" i="8"/>
  <c r="FN101" i="8"/>
  <c r="CT89" i="8"/>
  <c r="DD97" i="8"/>
  <c r="BN82" i="8"/>
  <c r="DD96" i="8"/>
  <c r="DB91" i="8"/>
  <c r="BN66" i="8"/>
  <c r="CZ84" i="8"/>
  <c r="EY66" i="8"/>
  <c r="CT59" i="8"/>
  <c r="DA45" i="8"/>
  <c r="DF45" i="8"/>
  <c r="DX40" i="8"/>
  <c r="CY25" i="8"/>
  <c r="FG61" i="8"/>
  <c r="FC61" i="8"/>
  <c r="EY61" i="8"/>
  <c r="EU61" i="8"/>
  <c r="FF61" i="8"/>
  <c r="FB61" i="8"/>
  <c r="EX61" i="8"/>
  <c r="ET61" i="8"/>
  <c r="FA61" i="8"/>
  <c r="FE61" i="8"/>
  <c r="ES61" i="8"/>
  <c r="EW61" i="8"/>
  <c r="FH61" i="8"/>
  <c r="FD61" i="8"/>
  <c r="EZ61" i="8"/>
  <c r="EV61" i="8"/>
  <c r="FY56" i="8"/>
  <c r="FX56" i="8"/>
  <c r="FT56" i="8"/>
  <c r="FP56" i="8"/>
  <c r="FL56" i="8"/>
  <c r="FW56" i="8"/>
  <c r="FO56" i="8"/>
  <c r="FS56" i="8"/>
  <c r="FV56" i="8"/>
  <c r="FQ56" i="8"/>
  <c r="FK56" i="8"/>
  <c r="FN56" i="8"/>
  <c r="FZ56" i="8"/>
  <c r="FU56" i="8"/>
  <c r="FR56" i="8"/>
  <c r="FM56" i="8"/>
  <c r="FH109" i="8"/>
  <c r="FD109" i="8"/>
  <c r="EZ109" i="8"/>
  <c r="EV109" i="8"/>
  <c r="FC109" i="8"/>
  <c r="FG109" i="8"/>
  <c r="EU109" i="8"/>
  <c r="EY109" i="8"/>
  <c r="FB109" i="8"/>
  <c r="FF109" i="8"/>
  <c r="ET109" i="8"/>
  <c r="EX109" i="8"/>
  <c r="FA109" i="8"/>
  <c r="FE109" i="8"/>
  <c r="ES109" i="8"/>
  <c r="EW109" i="8"/>
  <c r="BN180" i="8"/>
  <c r="BN173" i="8"/>
  <c r="BS125" i="8"/>
  <c r="BN188" i="8"/>
  <c r="CE188" i="8" s="1"/>
  <c r="BN121" i="8"/>
  <c r="BN104" i="8"/>
  <c r="BN41" i="8"/>
  <c r="BT43" i="8"/>
  <c r="FX43" i="8" s="1"/>
  <c r="BQ104" i="8"/>
  <c r="BN98" i="8"/>
  <c r="BN73" i="8"/>
  <c r="BN186" i="8"/>
  <c r="CL186" i="8" s="1"/>
  <c r="BS156" i="8"/>
  <c r="BN86" i="8"/>
  <c r="CK86" i="8" s="1"/>
  <c r="CJ123" i="8"/>
  <c r="BY123" i="8"/>
  <c r="CL123" i="8"/>
  <c r="CB123" i="8"/>
  <c r="CD123" i="8"/>
  <c r="CA123" i="8"/>
  <c r="CK123" i="8"/>
  <c r="CM123" i="8"/>
  <c r="CC123" i="8"/>
  <c r="BZ123" i="8"/>
  <c r="CI123" i="8"/>
  <c r="CN123" i="8"/>
  <c r="CH123" i="8"/>
  <c r="CF123" i="8"/>
  <c r="CG123" i="8"/>
  <c r="BX123" i="8"/>
  <c r="CE123" i="8"/>
  <c r="FN94" i="8"/>
  <c r="FP94" i="8"/>
  <c r="FW94" i="8"/>
  <c r="FY94" i="8"/>
  <c r="FL94" i="8"/>
  <c r="FO94" i="8"/>
  <c r="FU94" i="8"/>
  <c r="FV94" i="8"/>
  <c r="FM94" i="8"/>
  <c r="FK94" i="8"/>
  <c r="FZ94" i="8"/>
  <c r="FT94" i="8"/>
  <c r="FR94" i="8"/>
  <c r="FS94" i="8"/>
  <c r="FX94" i="8"/>
  <c r="FQ94" i="8"/>
  <c r="FH27" i="8"/>
  <c r="FE27" i="8"/>
  <c r="EZ27" i="8"/>
  <c r="EU27" i="8"/>
  <c r="FG27" i="8"/>
  <c r="ET27" i="8"/>
  <c r="EY27" i="8"/>
  <c r="FC27" i="8"/>
  <c r="EX27" i="8"/>
  <c r="ES27" i="8"/>
  <c r="EW27" i="8"/>
  <c r="FB27" i="8"/>
  <c r="FF27" i="8"/>
  <c r="FD27" i="8"/>
  <c r="EV27" i="8"/>
  <c r="FA27" i="8"/>
  <c r="FY59" i="8"/>
  <c r="FU59" i="8"/>
  <c r="FQ59" i="8"/>
  <c r="FM59" i="8"/>
  <c r="FX59" i="8"/>
  <c r="FT59" i="8"/>
  <c r="FP59" i="8"/>
  <c r="FL59" i="8"/>
  <c r="FS59" i="8"/>
  <c r="FW59" i="8"/>
  <c r="FK59" i="8"/>
  <c r="FO59" i="8"/>
  <c r="FZ59" i="8"/>
  <c r="FV59" i="8"/>
  <c r="FR59" i="8"/>
  <c r="FN59" i="8"/>
  <c r="FR21" i="8"/>
  <c r="FN21" i="8"/>
  <c r="FX21" i="8"/>
  <c r="FY21" i="8"/>
  <c r="FQ21" i="8"/>
  <c r="FP21" i="8"/>
  <c r="FT21" i="8"/>
  <c r="FU21" i="8"/>
  <c r="FL21" i="8"/>
  <c r="FW21" i="8"/>
  <c r="FK21" i="8"/>
  <c r="FO21" i="8"/>
  <c r="FS21" i="8"/>
  <c r="FM21" i="8"/>
  <c r="FZ21" i="8"/>
  <c r="FV21" i="8"/>
  <c r="EV39" i="8"/>
  <c r="EY39" i="8"/>
  <c r="EW39" i="8"/>
  <c r="FB39" i="8"/>
  <c r="EU39" i="8"/>
  <c r="ET39" i="8"/>
  <c r="FA39" i="8"/>
  <c r="FC39" i="8"/>
  <c r="ES39" i="8"/>
  <c r="FF39" i="8"/>
  <c r="FH39" i="8"/>
  <c r="EX39" i="8"/>
  <c r="EZ39" i="8"/>
  <c r="FE39" i="8"/>
  <c r="FD39" i="8"/>
  <c r="FG39" i="8"/>
  <c r="FU161" i="8"/>
  <c r="FY161" i="8"/>
  <c r="FX161" i="8"/>
  <c r="FM161" i="8"/>
  <c r="FQ161" i="8"/>
  <c r="FT161" i="8"/>
  <c r="FP161" i="8"/>
  <c r="FL161" i="8"/>
  <c r="FW161" i="8"/>
  <c r="FS161" i="8"/>
  <c r="FO161" i="8"/>
  <c r="FK161" i="8"/>
  <c r="FV161" i="8"/>
  <c r="FZ161" i="8"/>
  <c r="FN161" i="8"/>
  <c r="FR161" i="8"/>
  <c r="FD95" i="8"/>
  <c r="FF95" i="8"/>
  <c r="ES95" i="8"/>
  <c r="EV95" i="8"/>
  <c r="FB95" i="8"/>
  <c r="FE95" i="8"/>
  <c r="FA95" i="8"/>
  <c r="ET95" i="8"/>
  <c r="FC95" i="8"/>
  <c r="EY95" i="8"/>
  <c r="EU95" i="8"/>
  <c r="EX95" i="8"/>
  <c r="FH95" i="8"/>
  <c r="FG95" i="8"/>
  <c r="EZ95" i="8"/>
  <c r="EW95" i="8"/>
  <c r="FT149" i="8"/>
  <c r="FX149" i="8"/>
  <c r="FK149" i="8"/>
  <c r="FP149" i="8"/>
  <c r="FV149" i="8"/>
  <c r="FU149" i="8"/>
  <c r="FS149" i="8"/>
  <c r="FM149" i="8"/>
  <c r="FQ149" i="8"/>
  <c r="FN149" i="8"/>
  <c r="FO149" i="8"/>
  <c r="FY149" i="8"/>
  <c r="FZ149" i="8"/>
  <c r="FL149" i="8"/>
  <c r="FR149" i="8"/>
  <c r="FW149" i="8"/>
  <c r="DI136" i="8"/>
  <c r="DO136" i="8"/>
  <c r="DK136" i="8"/>
  <c r="DV136" i="8"/>
  <c r="DR136" i="8"/>
  <c r="DN136" i="8"/>
  <c r="DJ136" i="8"/>
  <c r="DU136" i="8"/>
  <c r="DX136" i="8"/>
  <c r="DM136" i="8"/>
  <c r="DQ136" i="8"/>
  <c r="DT136" i="8"/>
  <c r="DP136" i="8"/>
  <c r="DL136" i="8"/>
  <c r="DW136" i="8"/>
  <c r="DS136" i="8"/>
  <c r="CN107" i="8"/>
  <c r="CC107" i="8"/>
  <c r="CF107" i="8"/>
  <c r="CJ107" i="8"/>
  <c r="BX107" i="8"/>
  <c r="CB107" i="8"/>
  <c r="BY107" i="8"/>
  <c r="CM107" i="8"/>
  <c r="CG107" i="8"/>
  <c r="CI107" i="8"/>
  <c r="CE107" i="8"/>
  <c r="CA107" i="8"/>
  <c r="CL107" i="8"/>
  <c r="CH107" i="8"/>
  <c r="CD107" i="8"/>
  <c r="BZ107" i="8"/>
  <c r="CK107" i="8"/>
  <c r="DI109" i="8"/>
  <c r="DM109" i="8"/>
  <c r="DX109" i="8"/>
  <c r="DT109" i="8"/>
  <c r="DP109" i="8"/>
  <c r="DL109" i="8"/>
  <c r="BU109" i="8"/>
  <c r="DS109" i="8"/>
  <c r="DW109" i="8"/>
  <c r="DK109" i="8"/>
  <c r="DO109" i="8"/>
  <c r="DR109" i="8"/>
  <c r="DV109" i="8"/>
  <c r="DJ109" i="8"/>
  <c r="DN109" i="8"/>
  <c r="DQ109" i="8"/>
  <c r="DU109" i="8"/>
  <c r="FY54" i="8"/>
  <c r="FQ54" i="8"/>
  <c r="FO54" i="8"/>
  <c r="FV54" i="8"/>
  <c r="FN54" i="8"/>
  <c r="FZ54" i="8"/>
  <c r="FU54" i="8"/>
  <c r="FR54" i="8"/>
  <c r="FM54" i="8"/>
  <c r="FK54" i="8"/>
  <c r="FX54" i="8"/>
  <c r="FT54" i="8"/>
  <c r="FP54" i="8"/>
  <c r="FL54" i="8"/>
  <c r="FS54" i="8"/>
  <c r="FW54" i="8"/>
  <c r="DS129" i="8"/>
  <c r="DO129" i="8"/>
  <c r="DR129" i="8"/>
  <c r="DV129" i="8"/>
  <c r="DJ129" i="8"/>
  <c r="DN129" i="8"/>
  <c r="DQ129" i="8"/>
  <c r="DU129" i="8"/>
  <c r="DI129" i="8"/>
  <c r="DM129" i="8"/>
  <c r="DX129" i="8"/>
  <c r="DT129" i="8"/>
  <c r="DP129" i="8"/>
  <c r="DL129" i="8"/>
  <c r="DK129" i="8"/>
  <c r="DW129" i="8"/>
  <c r="FU128" i="8"/>
  <c r="FL128" i="8"/>
  <c r="FM128" i="8"/>
  <c r="FK128" i="8"/>
  <c r="FO128" i="8"/>
  <c r="FZ128" i="8"/>
  <c r="FV128" i="8"/>
  <c r="FR128" i="8"/>
  <c r="FN128" i="8"/>
  <c r="FY128" i="8"/>
  <c r="FQ128" i="8"/>
  <c r="FX128" i="8"/>
  <c r="FT128" i="8"/>
  <c r="FP128" i="8"/>
  <c r="FS128" i="8"/>
  <c r="FW128" i="8"/>
  <c r="FR129" i="8"/>
  <c r="FY129" i="8"/>
  <c r="FV129" i="8"/>
  <c r="FQ129" i="8"/>
  <c r="FM129" i="8"/>
  <c r="FZ129" i="8"/>
  <c r="FU129" i="8"/>
  <c r="FP129" i="8"/>
  <c r="FL129" i="8"/>
  <c r="FX129" i="8"/>
  <c r="FT129" i="8"/>
  <c r="FO129" i="8"/>
  <c r="FK129" i="8"/>
  <c r="FW129" i="8"/>
  <c r="FS129" i="8"/>
  <c r="FN129" i="8"/>
  <c r="CM93" i="8"/>
  <c r="CH93" i="8"/>
  <c r="CC93" i="8"/>
  <c r="CL93" i="8"/>
  <c r="CB93" i="8"/>
  <c r="CN93" i="8"/>
  <c r="CK93" i="8"/>
  <c r="BX93" i="8"/>
  <c r="CD93" i="8"/>
  <c r="BY93" i="8"/>
  <c r="CN92" i="8"/>
  <c r="BY92" i="8"/>
  <c r="CF92" i="8"/>
  <c r="CH92" i="8"/>
  <c r="BX92" i="8"/>
  <c r="CG92" i="8"/>
  <c r="CL92" i="8"/>
  <c r="CE92" i="8"/>
  <c r="CB92" i="8"/>
  <c r="CD92" i="8"/>
  <c r="CK92" i="8"/>
  <c r="CM92" i="8"/>
  <c r="CI92" i="8"/>
  <c r="BZ92" i="8"/>
  <c r="CC92" i="8"/>
  <c r="CA92" i="8"/>
  <c r="CJ92" i="8"/>
  <c r="EX74" i="8"/>
  <c r="EU74" i="8"/>
  <c r="ES74" i="8"/>
  <c r="FG74" i="8"/>
  <c r="FB74" i="8"/>
  <c r="EW74" i="8"/>
  <c r="FA74" i="8"/>
  <c r="FF74" i="8"/>
  <c r="EY74" i="8"/>
  <c r="EV74" i="8"/>
  <c r="FH74" i="8"/>
  <c r="FE74" i="8"/>
  <c r="EZ74" i="8"/>
  <c r="ET74" i="8"/>
  <c r="FC74" i="8"/>
  <c r="FD74" i="8"/>
  <c r="FZ22" i="8"/>
  <c r="FV22" i="8"/>
  <c r="FR22" i="8"/>
  <c r="FN22" i="8"/>
  <c r="FM22" i="8"/>
  <c r="FX22" i="8"/>
  <c r="FT22" i="8"/>
  <c r="FP22" i="8"/>
  <c r="FL22" i="8"/>
  <c r="FW22" i="8"/>
  <c r="FS22" i="8"/>
  <c r="FO22" i="8"/>
  <c r="FK22" i="8"/>
  <c r="FQ22" i="8"/>
  <c r="FY22" i="8"/>
  <c r="FU22" i="8"/>
  <c r="DS46" i="8"/>
  <c r="DK46" i="8"/>
  <c r="DQ46" i="8"/>
  <c r="DO46" i="8"/>
  <c r="DX46" i="8"/>
  <c r="DN46" i="8"/>
  <c r="DP46" i="8"/>
  <c r="DW46" i="8"/>
  <c r="DR46" i="8"/>
  <c r="DM46" i="8"/>
  <c r="DJ46" i="8"/>
  <c r="DV46" i="8"/>
  <c r="DT46" i="8"/>
  <c r="DL46" i="8"/>
  <c r="DI46" i="8"/>
  <c r="DU46" i="8"/>
  <c r="BN195" i="8"/>
  <c r="EV135" i="8"/>
  <c r="ES135" i="8"/>
  <c r="FG135" i="8"/>
  <c r="FC135" i="8"/>
  <c r="EY135" i="8"/>
  <c r="EU135" i="8"/>
  <c r="FF135" i="8"/>
  <c r="FB135" i="8"/>
  <c r="EX135" i="8"/>
  <c r="ET135" i="8"/>
  <c r="FE135" i="8"/>
  <c r="FH135" i="8"/>
  <c r="EW135" i="8"/>
  <c r="FA135" i="8"/>
  <c r="FD135" i="8"/>
  <c r="EZ135" i="8"/>
  <c r="FE178" i="8"/>
  <c r="EW178" i="8"/>
  <c r="EU178" i="8"/>
  <c r="FA178" i="8"/>
  <c r="ET178" i="8"/>
  <c r="FH178" i="8"/>
  <c r="FC178" i="8"/>
  <c r="EZ178" i="8"/>
  <c r="ES178" i="8"/>
  <c r="FG178" i="8"/>
  <c r="FB178" i="8"/>
  <c r="EY178" i="8"/>
  <c r="EX178" i="8"/>
  <c r="FF178" i="8"/>
  <c r="FP150" i="8"/>
  <c r="FV150" i="8"/>
  <c r="FU150" i="8"/>
  <c r="FS150" i="8"/>
  <c r="FM150" i="8"/>
  <c r="FQ150" i="8"/>
  <c r="FT150" i="8"/>
  <c r="FN150" i="8"/>
  <c r="FO150" i="8"/>
  <c r="FY150" i="8"/>
  <c r="FZ150" i="8"/>
  <c r="FL150" i="8"/>
  <c r="FR150" i="8"/>
  <c r="FW150" i="8"/>
  <c r="FX150" i="8"/>
  <c r="FK150" i="8"/>
  <c r="FS110" i="8"/>
  <c r="FW110" i="8"/>
  <c r="FK110" i="8"/>
  <c r="FO110" i="8"/>
  <c r="FZ110" i="8"/>
  <c r="FV110" i="8"/>
  <c r="FR110" i="8"/>
  <c r="FN110" i="8"/>
  <c r="FU110" i="8"/>
  <c r="FY110" i="8"/>
  <c r="FM110" i="8"/>
  <c r="FQ110" i="8"/>
  <c r="FT110" i="8"/>
  <c r="FX110" i="8"/>
  <c r="FL110" i="8"/>
  <c r="FP110" i="8"/>
  <c r="DP22" i="8"/>
  <c r="DL22" i="8"/>
  <c r="DV22" i="8"/>
  <c r="DW22" i="8"/>
  <c r="DK22" i="8"/>
  <c r="DN22" i="8"/>
  <c r="DR22" i="8"/>
  <c r="DU22" i="8"/>
  <c r="DJ22" i="8"/>
  <c r="DM22" i="8"/>
  <c r="DQ22" i="8"/>
  <c r="DS22" i="8"/>
  <c r="DI22" i="8"/>
  <c r="DO22" i="8"/>
  <c r="DX22" i="8"/>
  <c r="DT22" i="8"/>
  <c r="DS138" i="8"/>
  <c r="DQ138" i="8"/>
  <c r="DK138" i="8"/>
  <c r="DP138" i="8"/>
  <c r="DV138" i="8"/>
  <c r="DU138" i="8"/>
  <c r="DX138" i="8"/>
  <c r="DL138" i="8"/>
  <c r="DO138" i="8"/>
  <c r="DT138" i="8"/>
  <c r="DW138" i="8"/>
  <c r="DJ138" i="8"/>
  <c r="DN138" i="8"/>
  <c r="DM138" i="8"/>
  <c r="DR138" i="8"/>
  <c r="DI138" i="8"/>
  <c r="ES108" i="8"/>
  <c r="EW108" i="8"/>
  <c r="FH108" i="8"/>
  <c r="FD108" i="8"/>
  <c r="EZ108" i="8"/>
  <c r="EV108" i="8"/>
  <c r="FC108" i="8"/>
  <c r="FG108" i="8"/>
  <c r="EU108" i="8"/>
  <c r="EY108" i="8"/>
  <c r="BU108" i="8"/>
  <c r="FB108" i="8"/>
  <c r="FF108" i="8"/>
  <c r="ET108" i="8"/>
  <c r="EX108" i="8"/>
  <c r="FA108" i="8"/>
  <c r="FE108" i="8"/>
  <c r="FF92" i="8"/>
  <c r="EY92" i="8"/>
  <c r="EV92" i="8"/>
  <c r="EX92" i="8"/>
  <c r="FE92" i="8"/>
  <c r="FG92" i="8"/>
  <c r="ET92" i="8"/>
  <c r="EW92" i="8"/>
  <c r="FC92" i="8"/>
  <c r="FD92" i="8"/>
  <c r="EU92" i="8"/>
  <c r="ES92" i="8"/>
  <c r="FH92" i="8"/>
  <c r="FB92" i="8"/>
  <c r="EZ92" i="8"/>
  <c r="FA92" i="8"/>
  <c r="BN179" i="8"/>
  <c r="BN145" i="8"/>
  <c r="BN139" i="8"/>
  <c r="CC139" i="8" s="1"/>
  <c r="BN138" i="8"/>
  <c r="CE138" i="8" s="1"/>
  <c r="BS124" i="8"/>
  <c r="EX124" i="8" s="1"/>
  <c r="BN100" i="8"/>
  <c r="BN105" i="8"/>
  <c r="BS80" i="8"/>
  <c r="BN76" i="8"/>
  <c r="CN76" i="8" s="1"/>
  <c r="BN23" i="8"/>
  <c r="CW51" i="8"/>
  <c r="CU51" i="8"/>
  <c r="BN187" i="8"/>
  <c r="BZ187" i="8" s="1"/>
  <c r="BS184" i="8"/>
  <c r="BN184" i="8"/>
  <c r="BN170" i="8"/>
  <c r="BN166" i="8"/>
  <c r="CE166" i="8" s="1"/>
  <c r="BN136" i="8"/>
  <c r="BT132" i="8"/>
  <c r="BN118" i="8"/>
  <c r="CI118" i="8" s="1"/>
  <c r="BN84" i="8"/>
  <c r="CN84" i="8" s="1"/>
  <c r="BN89" i="8"/>
  <c r="BQ85" i="8"/>
  <c r="BQ70" i="8"/>
  <c r="BQ50" i="8"/>
  <c r="BN55" i="8"/>
  <c r="FK50" i="8"/>
  <c r="FW50" i="8"/>
  <c r="FV50" i="8"/>
  <c r="FS50" i="8"/>
  <c r="FQ50" i="8"/>
  <c r="FY50" i="8"/>
  <c r="BN189" i="8"/>
  <c r="CN189" i="8" s="1"/>
  <c r="BN141" i="8"/>
  <c r="CC141" i="8" s="1"/>
  <c r="BS82" i="8"/>
  <c r="BU82" i="8" s="1"/>
  <c r="BN79" i="8"/>
  <c r="CL79" i="8" s="1"/>
  <c r="BN72" i="8"/>
  <c r="BQ69" i="8"/>
  <c r="BN44" i="8"/>
  <c r="BX44" i="8" s="1"/>
  <c r="BN38" i="8"/>
  <c r="FS160" i="8"/>
  <c r="FK160" i="8"/>
  <c r="FK73" i="8"/>
  <c r="FT73" i="8"/>
  <c r="BN177" i="8"/>
  <c r="CJ177" i="8" s="1"/>
  <c r="BN99" i="8"/>
  <c r="BU91" i="8"/>
  <c r="BN37" i="8"/>
  <c r="BN31" i="8"/>
  <c r="BX31" i="8" s="1"/>
  <c r="DA39" i="8"/>
  <c r="DC39" i="8"/>
  <c r="BS142" i="8"/>
  <c r="BU129" i="8"/>
  <c r="BN77" i="8"/>
  <c r="CF77" i="8" s="1"/>
  <c r="BN53" i="8"/>
  <c r="CJ53" i="8" s="1"/>
  <c r="BQ58" i="8"/>
  <c r="BN45" i="8"/>
  <c r="BN49" i="8"/>
  <c r="CH49" i="8" s="1"/>
  <c r="CV117" i="8"/>
  <c r="DC117" i="8"/>
  <c r="DD117" i="8"/>
  <c r="BQ173" i="8"/>
  <c r="BN165" i="8"/>
  <c r="BN142" i="8"/>
  <c r="CD142" i="8" s="1"/>
  <c r="BN144" i="8"/>
  <c r="BU115" i="8"/>
  <c r="BN103" i="8"/>
  <c r="CA103" i="8" s="1"/>
  <c r="BN56" i="8"/>
  <c r="CF56" i="8" s="1"/>
  <c r="BN30" i="8"/>
  <c r="CH30" i="8" s="1"/>
  <c r="BN193" i="8"/>
  <c r="BN176" i="8"/>
  <c r="CM176" i="8" s="1"/>
  <c r="BQ141" i="8"/>
  <c r="BU141" i="8" s="1"/>
  <c r="BU131" i="8"/>
  <c r="BN119" i="8"/>
  <c r="BN115" i="8"/>
  <c r="BU106" i="8"/>
  <c r="BQ100" i="8"/>
  <c r="DX100" i="8" s="1"/>
  <c r="BN81" i="8"/>
  <c r="BN54" i="8"/>
  <c r="BU21" i="8"/>
  <c r="EX169" i="8"/>
  <c r="FF169" i="8"/>
  <c r="FC169" i="8"/>
  <c r="DU73" i="8"/>
  <c r="DM73" i="8"/>
  <c r="CS38" i="8"/>
  <c r="CU38" i="8"/>
  <c r="DQ153" i="8"/>
  <c r="DI153" i="8"/>
  <c r="DX153" i="8"/>
  <c r="DP153" i="8"/>
  <c r="DW153" i="8"/>
  <c r="DO153" i="8"/>
  <c r="DV153" i="8"/>
  <c r="DN153" i="8"/>
  <c r="DS153" i="8"/>
  <c r="DK153" i="8"/>
  <c r="DT153" i="8"/>
  <c r="DR153" i="8"/>
  <c r="DM153" i="8"/>
  <c r="DL153" i="8"/>
  <c r="DU153" i="8"/>
  <c r="DJ153" i="8"/>
  <c r="BU153" i="8"/>
  <c r="FU103" i="8"/>
  <c r="FM103" i="8"/>
  <c r="FT103" i="8"/>
  <c r="FL103" i="8"/>
  <c r="FZ103" i="8"/>
  <c r="FR103" i="8"/>
  <c r="FW103" i="8"/>
  <c r="FO103" i="8"/>
  <c r="FV103" i="8"/>
  <c r="FN103" i="8"/>
  <c r="FP103" i="8"/>
  <c r="FK103" i="8"/>
  <c r="FY103" i="8"/>
  <c r="FX103" i="8"/>
  <c r="FS103" i="8"/>
  <c r="FQ103" i="8"/>
  <c r="BU103" i="8"/>
  <c r="FZ80" i="8"/>
  <c r="FR80" i="8"/>
  <c r="FY80" i="8"/>
  <c r="FQ80" i="8"/>
  <c r="FX80" i="8"/>
  <c r="FP80" i="8"/>
  <c r="FW80" i="8"/>
  <c r="FO80" i="8"/>
  <c r="FU80" i="8"/>
  <c r="FM80" i="8"/>
  <c r="FT80" i="8"/>
  <c r="FS80" i="8"/>
  <c r="FN80" i="8"/>
  <c r="FL80" i="8"/>
  <c r="FK80" i="8"/>
  <c r="FV80" i="8"/>
  <c r="CJ69" i="8"/>
  <c r="CB69" i="8"/>
  <c r="CI69" i="8"/>
  <c r="CA69" i="8"/>
  <c r="CH69" i="8"/>
  <c r="BZ69" i="8"/>
  <c r="CN69" i="8"/>
  <c r="CF69" i="8"/>
  <c r="BX69" i="8"/>
  <c r="CK69" i="8"/>
  <c r="CG69" i="8"/>
  <c r="CE69" i="8"/>
  <c r="CD69" i="8"/>
  <c r="CC69" i="8"/>
  <c r="BY69" i="8"/>
  <c r="CM69" i="8"/>
  <c r="CL69" i="8"/>
  <c r="FH44" i="8"/>
  <c r="EZ44" i="8"/>
  <c r="FB44" i="8"/>
  <c r="ET44" i="8"/>
  <c r="FF44" i="8"/>
  <c r="EV44" i="8"/>
  <c r="FE44" i="8"/>
  <c r="EU44" i="8"/>
  <c r="FD44" i="8"/>
  <c r="ES44" i="8"/>
  <c r="FA44" i="8"/>
  <c r="EY44" i="8"/>
  <c r="EX44" i="8"/>
  <c r="FG44" i="8"/>
  <c r="EW44" i="8"/>
  <c r="FC44" i="8"/>
  <c r="FX39" i="8"/>
  <c r="FP39" i="8"/>
  <c r="FV39" i="8"/>
  <c r="FN39" i="8"/>
  <c r="FT39" i="8"/>
  <c r="FL39" i="8"/>
  <c r="FS39" i="8"/>
  <c r="FK39" i="8"/>
  <c r="FZ39" i="8"/>
  <c r="FR39" i="8"/>
  <c r="FY39" i="8"/>
  <c r="FQ39" i="8"/>
  <c r="FW39" i="8"/>
  <c r="FU39" i="8"/>
  <c r="FO39" i="8"/>
  <c r="FM39" i="8"/>
  <c r="BU39" i="8"/>
  <c r="DR29" i="8"/>
  <c r="DJ29" i="8"/>
  <c r="DX29" i="8"/>
  <c r="DP29" i="8"/>
  <c r="DW29" i="8"/>
  <c r="DO29" i="8"/>
  <c r="DQ29" i="8"/>
  <c r="DN29" i="8"/>
  <c r="DM29" i="8"/>
  <c r="DV29" i="8"/>
  <c r="DL29" i="8"/>
  <c r="DU29" i="8"/>
  <c r="DI29" i="8"/>
  <c r="DT29" i="8"/>
  <c r="DS29" i="8"/>
  <c r="DK29" i="8"/>
  <c r="BU29" i="8"/>
  <c r="FF193" i="8"/>
  <c r="EX193" i="8"/>
  <c r="FE193" i="8"/>
  <c r="EW193" i="8"/>
  <c r="FD193" i="8"/>
  <c r="EV193" i="8"/>
  <c r="FC193" i="8"/>
  <c r="EU193" i="8"/>
  <c r="FB193" i="8"/>
  <c r="ET193" i="8"/>
  <c r="FH193" i="8"/>
  <c r="EZ193" i="8"/>
  <c r="FG193" i="8"/>
  <c r="FA193" i="8"/>
  <c r="ES193" i="8"/>
  <c r="EY193" i="8"/>
  <c r="FH180" i="8"/>
  <c r="EZ180" i="8"/>
  <c r="FG180" i="8"/>
  <c r="EY180" i="8"/>
  <c r="FF180" i="8"/>
  <c r="EX180" i="8"/>
  <c r="FC180" i="8"/>
  <c r="EU180" i="8"/>
  <c r="FE180" i="8"/>
  <c r="FD180" i="8"/>
  <c r="FB180" i="8"/>
  <c r="FA180" i="8"/>
  <c r="EV180" i="8"/>
  <c r="ET180" i="8"/>
  <c r="ES180" i="8"/>
  <c r="EW180" i="8"/>
  <c r="FH165" i="8"/>
  <c r="EZ165" i="8"/>
  <c r="FG165" i="8"/>
  <c r="EY165" i="8"/>
  <c r="FB165" i="8"/>
  <c r="FF165" i="8"/>
  <c r="EU165" i="8"/>
  <c r="FE165" i="8"/>
  <c r="ET165" i="8"/>
  <c r="FD165" i="8"/>
  <c r="ES165" i="8"/>
  <c r="FC165" i="8"/>
  <c r="FA165" i="8"/>
  <c r="EX165" i="8"/>
  <c r="EW165" i="8"/>
  <c r="EV165" i="8"/>
  <c r="DU156" i="8"/>
  <c r="DM156" i="8"/>
  <c r="DT156" i="8"/>
  <c r="DL156" i="8"/>
  <c r="DS156" i="8"/>
  <c r="DK156" i="8"/>
  <c r="DR156" i="8"/>
  <c r="DJ156" i="8"/>
  <c r="DN156" i="8"/>
  <c r="DI156" i="8"/>
  <c r="DX156" i="8"/>
  <c r="DW156" i="8"/>
  <c r="DQ156" i="8"/>
  <c r="DP156" i="8"/>
  <c r="DO156" i="8"/>
  <c r="DV156" i="8"/>
  <c r="CD141" i="8"/>
  <c r="CE141" i="8"/>
  <c r="CN141" i="8"/>
  <c r="FV115" i="8"/>
  <c r="FN115" i="8"/>
  <c r="FU115" i="8"/>
  <c r="FM115" i="8"/>
  <c r="FZ115" i="8"/>
  <c r="FR115" i="8"/>
  <c r="FY115" i="8"/>
  <c r="FQ115" i="8"/>
  <c r="FS115" i="8"/>
  <c r="FP115" i="8"/>
  <c r="FO115" i="8"/>
  <c r="FL115" i="8"/>
  <c r="FK115" i="8"/>
  <c r="FX115" i="8"/>
  <c r="FW115" i="8"/>
  <c r="FT115" i="8"/>
  <c r="FC89" i="8"/>
  <c r="EU89" i="8"/>
  <c r="FH89" i="8"/>
  <c r="EZ89" i="8"/>
  <c r="EX89" i="8"/>
  <c r="FG89" i="8"/>
  <c r="EW89" i="8"/>
  <c r="FF89" i="8"/>
  <c r="EV89" i="8"/>
  <c r="FE89" i="8"/>
  <c r="ET89" i="8"/>
  <c r="FD89" i="8"/>
  <c r="ES89" i="8"/>
  <c r="FB89" i="8"/>
  <c r="FA89" i="8"/>
  <c r="EY89" i="8"/>
  <c r="FC98" i="8"/>
  <c r="EU98" i="8"/>
  <c r="FB98" i="8"/>
  <c r="ET98" i="8"/>
  <c r="FH98" i="8"/>
  <c r="EZ98" i="8"/>
  <c r="FE98" i="8"/>
  <c r="EW98" i="8"/>
  <c r="FF98" i="8"/>
  <c r="FD98" i="8"/>
  <c r="FA98" i="8"/>
  <c r="EY98" i="8"/>
  <c r="EX98" i="8"/>
  <c r="EV98" i="8"/>
  <c r="ES98" i="8"/>
  <c r="FG98" i="8"/>
  <c r="FH86" i="8"/>
  <c r="EZ86" i="8"/>
  <c r="FG86" i="8"/>
  <c r="EY86" i="8"/>
  <c r="FF86" i="8"/>
  <c r="EX86" i="8"/>
  <c r="FE86" i="8"/>
  <c r="EW86" i="8"/>
  <c r="FD86" i="8"/>
  <c r="EV86" i="8"/>
  <c r="FC86" i="8"/>
  <c r="EU86" i="8"/>
  <c r="FB86" i="8"/>
  <c r="ET86" i="8"/>
  <c r="FA86" i="8"/>
  <c r="ES86" i="8"/>
  <c r="CE79" i="8"/>
  <c r="CJ79" i="8"/>
  <c r="CH79" i="8"/>
  <c r="CG59" i="8"/>
  <c r="BY59" i="8"/>
  <c r="CN59" i="8"/>
  <c r="CF59" i="8"/>
  <c r="BX59" i="8"/>
  <c r="CM59" i="8"/>
  <c r="CE59" i="8"/>
  <c r="CL59" i="8"/>
  <c r="CD59" i="8"/>
  <c r="CK59" i="8"/>
  <c r="CC59" i="8"/>
  <c r="CJ59" i="8"/>
  <c r="CB59" i="8"/>
  <c r="CI59" i="8"/>
  <c r="CA59" i="8"/>
  <c r="CH59" i="8"/>
  <c r="BZ59" i="8"/>
  <c r="CN44" i="8"/>
  <c r="CF44" i="8"/>
  <c r="BZ44" i="8"/>
  <c r="CB44" i="8"/>
  <c r="CK44" i="8"/>
  <c r="CA44" i="8"/>
  <c r="CJ44" i="8"/>
  <c r="CE44" i="8"/>
  <c r="CM44" i="8"/>
  <c r="CC44" i="8"/>
  <c r="CI44" i="8"/>
  <c r="FX38" i="8"/>
  <c r="FP38" i="8"/>
  <c r="FV38" i="8"/>
  <c r="FN38" i="8"/>
  <c r="FT38" i="8"/>
  <c r="FL38" i="8"/>
  <c r="FS38" i="8"/>
  <c r="FK38" i="8"/>
  <c r="FZ38" i="8"/>
  <c r="FR38" i="8"/>
  <c r="FY38" i="8"/>
  <c r="FQ38" i="8"/>
  <c r="FW38" i="8"/>
  <c r="FU38" i="8"/>
  <c r="FO38" i="8"/>
  <c r="FM38" i="8"/>
  <c r="FX31" i="8"/>
  <c r="FP31" i="8"/>
  <c r="FT31" i="8"/>
  <c r="FL31" i="8"/>
  <c r="FZ31" i="8"/>
  <c r="FR31" i="8"/>
  <c r="FY31" i="8"/>
  <c r="FQ31" i="8"/>
  <c r="FN31" i="8"/>
  <c r="FM31" i="8"/>
  <c r="FK31" i="8"/>
  <c r="FW31" i="8"/>
  <c r="FU31" i="8"/>
  <c r="FS31" i="8"/>
  <c r="FO31" i="8"/>
  <c r="FV31" i="8"/>
  <c r="FH52" i="8"/>
  <c r="EZ52" i="8"/>
  <c r="FF52" i="8"/>
  <c r="EX52" i="8"/>
  <c r="FC52" i="8"/>
  <c r="EU52" i="8"/>
  <c r="FB52" i="8"/>
  <c r="ET52" i="8"/>
  <c r="EY52" i="8"/>
  <c r="EW52" i="8"/>
  <c r="EV52" i="8"/>
  <c r="FG52" i="8"/>
  <c r="FE52" i="8"/>
  <c r="FD52" i="8"/>
  <c r="FA52" i="8"/>
  <c r="ES52" i="8"/>
  <c r="DQ126" i="8"/>
  <c r="DI126" i="8"/>
  <c r="DX126" i="8"/>
  <c r="DP126" i="8"/>
  <c r="DV126" i="8"/>
  <c r="DN126" i="8"/>
  <c r="DU126" i="8"/>
  <c r="DM126" i="8"/>
  <c r="DT126" i="8"/>
  <c r="DL126" i="8"/>
  <c r="DO126" i="8"/>
  <c r="DK126" i="8"/>
  <c r="DJ126" i="8"/>
  <c r="DW126" i="8"/>
  <c r="DS126" i="8"/>
  <c r="DR126" i="8"/>
  <c r="BU126" i="8"/>
  <c r="FH83" i="8"/>
  <c r="EZ83" i="8"/>
  <c r="FG83" i="8"/>
  <c r="EY83" i="8"/>
  <c r="FF83" i="8"/>
  <c r="EX83" i="8"/>
  <c r="FE83" i="8"/>
  <c r="EW83" i="8"/>
  <c r="FC83" i="8"/>
  <c r="EU83" i="8"/>
  <c r="FA83" i="8"/>
  <c r="ES83" i="8"/>
  <c r="FB83" i="8"/>
  <c r="EV83" i="8"/>
  <c r="ET83" i="8"/>
  <c r="FD83" i="8"/>
  <c r="DX54" i="8"/>
  <c r="DP54" i="8"/>
  <c r="DV54" i="8"/>
  <c r="DN54" i="8"/>
  <c r="DU54" i="8"/>
  <c r="DM54" i="8"/>
  <c r="DT54" i="8"/>
  <c r="DL54" i="8"/>
  <c r="DS54" i="8"/>
  <c r="DK54" i="8"/>
  <c r="DR54" i="8"/>
  <c r="DJ54" i="8"/>
  <c r="DW54" i="8"/>
  <c r="DQ54" i="8"/>
  <c r="DO54" i="8"/>
  <c r="DI54" i="8"/>
  <c r="FH51" i="8"/>
  <c r="EZ51" i="8"/>
  <c r="FF51" i="8"/>
  <c r="EX51" i="8"/>
  <c r="FC51" i="8"/>
  <c r="EU51" i="8"/>
  <c r="FB51" i="8"/>
  <c r="ET51" i="8"/>
  <c r="FD51" i="8"/>
  <c r="FA51" i="8"/>
  <c r="EY51" i="8"/>
  <c r="EV51" i="8"/>
  <c r="ES51" i="8"/>
  <c r="FG51" i="8"/>
  <c r="FE51" i="8"/>
  <c r="EW51" i="8"/>
  <c r="BU51" i="8"/>
  <c r="FF36" i="8"/>
  <c r="EX36" i="8"/>
  <c r="FB36" i="8"/>
  <c r="ET36" i="8"/>
  <c r="FA36" i="8"/>
  <c r="ES36" i="8"/>
  <c r="FH36" i="8"/>
  <c r="EZ36" i="8"/>
  <c r="FG36" i="8"/>
  <c r="EY36" i="8"/>
  <c r="EU36" i="8"/>
  <c r="FD36" i="8"/>
  <c r="FE36" i="8"/>
  <c r="FC36" i="8"/>
  <c r="EW36" i="8"/>
  <c r="EV36" i="8"/>
  <c r="FT188" i="8"/>
  <c r="FL188" i="8"/>
  <c r="FY188" i="8"/>
  <c r="FQ188" i="8"/>
  <c r="FX188" i="8"/>
  <c r="FP188" i="8"/>
  <c r="FS188" i="8"/>
  <c r="FR188" i="8"/>
  <c r="FO188" i="8"/>
  <c r="FZ188" i="8"/>
  <c r="FM188" i="8"/>
  <c r="FW188" i="8"/>
  <c r="FK188" i="8"/>
  <c r="FV188" i="8"/>
  <c r="FU188" i="8"/>
  <c r="FN188" i="8"/>
  <c r="FG173" i="8"/>
  <c r="EY173" i="8"/>
  <c r="FF173" i="8"/>
  <c r="EX173" i="8"/>
  <c r="FE173" i="8"/>
  <c r="EW173" i="8"/>
  <c r="FD173" i="8"/>
  <c r="EV173" i="8"/>
  <c r="FC173" i="8"/>
  <c r="EU173" i="8"/>
  <c r="FB173" i="8"/>
  <c r="ET173" i="8"/>
  <c r="FA173" i="8"/>
  <c r="ES173" i="8"/>
  <c r="FH173" i="8"/>
  <c r="EZ173" i="8"/>
  <c r="CN177" i="8"/>
  <c r="CM177" i="8"/>
  <c r="BX177" i="8"/>
  <c r="CL177" i="8"/>
  <c r="FZ164" i="8"/>
  <c r="FR164" i="8"/>
  <c r="FY164" i="8"/>
  <c r="FQ164" i="8"/>
  <c r="FW164" i="8"/>
  <c r="FM164" i="8"/>
  <c r="FV164" i="8"/>
  <c r="FL164" i="8"/>
  <c r="FU164" i="8"/>
  <c r="FK164" i="8"/>
  <c r="FT164" i="8"/>
  <c r="FS164" i="8"/>
  <c r="FP164" i="8"/>
  <c r="FO164" i="8"/>
  <c r="FX164" i="8"/>
  <c r="FN164" i="8"/>
  <c r="DU157" i="8"/>
  <c r="DM157" i="8"/>
  <c r="DT157" i="8"/>
  <c r="DL157" i="8"/>
  <c r="DS157" i="8"/>
  <c r="DK157" i="8"/>
  <c r="DR157" i="8"/>
  <c r="DJ157" i="8"/>
  <c r="DN157" i="8"/>
  <c r="DI157" i="8"/>
  <c r="DX157" i="8"/>
  <c r="DW157" i="8"/>
  <c r="DV157" i="8"/>
  <c r="DP157" i="8"/>
  <c r="DO157" i="8"/>
  <c r="DQ157" i="8"/>
  <c r="FH150" i="8"/>
  <c r="EZ150" i="8"/>
  <c r="FF150" i="8"/>
  <c r="EX150" i="8"/>
  <c r="FC150" i="8"/>
  <c r="EU150" i="8"/>
  <c r="EY150" i="8"/>
  <c r="EW150" i="8"/>
  <c r="EV150" i="8"/>
  <c r="FG150" i="8"/>
  <c r="ET150" i="8"/>
  <c r="FD150" i="8"/>
  <c r="FB150" i="8"/>
  <c r="FA150" i="8"/>
  <c r="FE150" i="8"/>
  <c r="ES150" i="8"/>
  <c r="DX147" i="8"/>
  <c r="DP147" i="8"/>
  <c r="DV147" i="8"/>
  <c r="DN147" i="8"/>
  <c r="DS147" i="8"/>
  <c r="DK147" i="8"/>
  <c r="DU147" i="8"/>
  <c r="DI147" i="8"/>
  <c r="DT147" i="8"/>
  <c r="DR147" i="8"/>
  <c r="DM147" i="8"/>
  <c r="DL147" i="8"/>
  <c r="DO147" i="8"/>
  <c r="DJ147" i="8"/>
  <c r="DW147" i="8"/>
  <c r="DQ147" i="8"/>
  <c r="FH145" i="8"/>
  <c r="EZ145" i="8"/>
  <c r="FC145" i="8"/>
  <c r="EU145" i="8"/>
  <c r="FG145" i="8"/>
  <c r="EW145" i="8"/>
  <c r="FF145" i="8"/>
  <c r="EV145" i="8"/>
  <c r="FE145" i="8"/>
  <c r="ET145" i="8"/>
  <c r="FA145" i="8"/>
  <c r="EY145" i="8"/>
  <c r="FD145" i="8"/>
  <c r="FB145" i="8"/>
  <c r="EX145" i="8"/>
  <c r="ES145" i="8"/>
  <c r="FC101" i="8"/>
  <c r="EU101" i="8"/>
  <c r="FB101" i="8"/>
  <c r="ET101" i="8"/>
  <c r="FH101" i="8"/>
  <c r="EZ101" i="8"/>
  <c r="FE101" i="8"/>
  <c r="EW101" i="8"/>
  <c r="FD101" i="8"/>
  <c r="EV101" i="8"/>
  <c r="FA101" i="8"/>
  <c r="EY101" i="8"/>
  <c r="EX101" i="8"/>
  <c r="ES101" i="8"/>
  <c r="FG101" i="8"/>
  <c r="FF101" i="8"/>
  <c r="DX89" i="8"/>
  <c r="DP89" i="8"/>
  <c r="DW89" i="8"/>
  <c r="DO89" i="8"/>
  <c r="DV89" i="8"/>
  <c r="DN89" i="8"/>
  <c r="DU89" i="8"/>
  <c r="DM89" i="8"/>
  <c r="DT89" i="8"/>
  <c r="DL89" i="8"/>
  <c r="DS89" i="8"/>
  <c r="DK89" i="8"/>
  <c r="DR89" i="8"/>
  <c r="DJ89" i="8"/>
  <c r="DQ89" i="8"/>
  <c r="DI89" i="8"/>
  <c r="BU89" i="8"/>
  <c r="DX83" i="8"/>
  <c r="DP83" i="8"/>
  <c r="DW83" i="8"/>
  <c r="DO83" i="8"/>
  <c r="DV83" i="8"/>
  <c r="DN83" i="8"/>
  <c r="DU83" i="8"/>
  <c r="DM83" i="8"/>
  <c r="DS83" i="8"/>
  <c r="DK83" i="8"/>
  <c r="DQ83" i="8"/>
  <c r="DI83" i="8"/>
  <c r="DR83" i="8"/>
  <c r="DL83" i="8"/>
  <c r="DJ83" i="8"/>
  <c r="DT83" i="8"/>
  <c r="BU83" i="8"/>
  <c r="CN82" i="8"/>
  <c r="CF82" i="8"/>
  <c r="BX82" i="8"/>
  <c r="CM82" i="8"/>
  <c r="CE82" i="8"/>
  <c r="CL82" i="8"/>
  <c r="CD82" i="8"/>
  <c r="CK82" i="8"/>
  <c r="CC82" i="8"/>
  <c r="CI82" i="8"/>
  <c r="CA82" i="8"/>
  <c r="CH82" i="8"/>
  <c r="CG82" i="8"/>
  <c r="CB82" i="8"/>
  <c r="BZ82" i="8"/>
  <c r="BY82" i="8"/>
  <c r="CJ82" i="8"/>
  <c r="FZ86" i="8"/>
  <c r="FR86" i="8"/>
  <c r="FY86" i="8"/>
  <c r="FQ86" i="8"/>
  <c r="FX86" i="8"/>
  <c r="FP86" i="8"/>
  <c r="FW86" i="8"/>
  <c r="FO86" i="8"/>
  <c r="FV86" i="8"/>
  <c r="FN86" i="8"/>
  <c r="FU86" i="8"/>
  <c r="FM86" i="8"/>
  <c r="FT86" i="8"/>
  <c r="FL86" i="8"/>
  <c r="FS86" i="8"/>
  <c r="FK86" i="8"/>
  <c r="DQ56" i="8"/>
  <c r="DI56" i="8"/>
  <c r="DX56" i="8"/>
  <c r="DP56" i="8"/>
  <c r="DV56" i="8"/>
  <c r="DN56" i="8"/>
  <c r="DU56" i="8"/>
  <c r="DM56" i="8"/>
  <c r="DT56" i="8"/>
  <c r="DL56" i="8"/>
  <c r="DS56" i="8"/>
  <c r="DK56" i="8"/>
  <c r="DR56" i="8"/>
  <c r="DJ56" i="8"/>
  <c r="DO56" i="8"/>
  <c r="DW56" i="8"/>
  <c r="FH45" i="8"/>
  <c r="EZ45" i="8"/>
  <c r="FB45" i="8"/>
  <c r="ET45" i="8"/>
  <c r="EY45" i="8"/>
  <c r="EX45" i="8"/>
  <c r="FG45" i="8"/>
  <c r="EW45" i="8"/>
  <c r="FE45" i="8"/>
  <c r="EU45" i="8"/>
  <c r="FD45" i="8"/>
  <c r="ES45" i="8"/>
  <c r="FC45" i="8"/>
  <c r="FA45" i="8"/>
  <c r="FF45" i="8"/>
  <c r="EV45" i="8"/>
  <c r="DV32" i="8"/>
  <c r="DN32" i="8"/>
  <c r="DR32" i="8"/>
  <c r="DJ32" i="8"/>
  <c r="DX32" i="8"/>
  <c r="DP32" i="8"/>
  <c r="DW32" i="8"/>
  <c r="DO32" i="8"/>
  <c r="DL32" i="8"/>
  <c r="DK32" i="8"/>
  <c r="DI32" i="8"/>
  <c r="DT32" i="8"/>
  <c r="DU32" i="8"/>
  <c r="DS32" i="8"/>
  <c r="DQ32" i="8"/>
  <c r="DM32" i="8"/>
  <c r="BU32" i="8"/>
  <c r="FB28" i="8"/>
  <c r="ET28" i="8"/>
  <c r="FH28" i="8"/>
  <c r="EZ28" i="8"/>
  <c r="FG28" i="8"/>
  <c r="EY28" i="8"/>
  <c r="FD28" i="8"/>
  <c r="FC28" i="8"/>
  <c r="FA28" i="8"/>
  <c r="EX28" i="8"/>
  <c r="EW28" i="8"/>
  <c r="EV28" i="8"/>
  <c r="FF28" i="8"/>
  <c r="EU28" i="8"/>
  <c r="FE28" i="8"/>
  <c r="ES28" i="8"/>
  <c r="DR30" i="8"/>
  <c r="DJ30" i="8"/>
  <c r="DX30" i="8"/>
  <c r="DP30" i="8"/>
  <c r="DW30" i="8"/>
  <c r="DO30" i="8"/>
  <c r="DT30" i="8"/>
  <c r="DS30" i="8"/>
  <c r="DQ30" i="8"/>
  <c r="DM30" i="8"/>
  <c r="DN30" i="8"/>
  <c r="DL30" i="8"/>
  <c r="DV30" i="8"/>
  <c r="DK30" i="8"/>
  <c r="DU30" i="8"/>
  <c r="DI30" i="8"/>
  <c r="CD31" i="8"/>
  <c r="DR195" i="8"/>
  <c r="DJ195" i="8"/>
  <c r="DS195" i="8"/>
  <c r="DK195" i="8"/>
  <c r="DQ195" i="8"/>
  <c r="DP195" i="8"/>
  <c r="DO195" i="8"/>
  <c r="DX195" i="8"/>
  <c r="DN195" i="8"/>
  <c r="DW195" i="8"/>
  <c r="DM195" i="8"/>
  <c r="DV195" i="8"/>
  <c r="DL195" i="8"/>
  <c r="DU195" i="8"/>
  <c r="DI195" i="8"/>
  <c r="DT195" i="8"/>
  <c r="DU183" i="8"/>
  <c r="DM183" i="8"/>
  <c r="DR183" i="8"/>
  <c r="DJ183" i="8"/>
  <c r="DS183" i="8"/>
  <c r="DQ183" i="8"/>
  <c r="DP183" i="8"/>
  <c r="DO183" i="8"/>
  <c r="DW183" i="8"/>
  <c r="DL183" i="8"/>
  <c r="DV183" i="8"/>
  <c r="DK183" i="8"/>
  <c r="DT183" i="8"/>
  <c r="DX183" i="8"/>
  <c r="DN183" i="8"/>
  <c r="DI183" i="8"/>
  <c r="FH185" i="8"/>
  <c r="EZ185" i="8"/>
  <c r="FG185" i="8"/>
  <c r="EY185" i="8"/>
  <c r="FE185" i="8"/>
  <c r="EW185" i="8"/>
  <c r="FC185" i="8"/>
  <c r="EU185" i="8"/>
  <c r="FB185" i="8"/>
  <c r="ET185" i="8"/>
  <c r="FF185" i="8"/>
  <c r="FD185" i="8"/>
  <c r="EX185" i="8"/>
  <c r="EV185" i="8"/>
  <c r="ES185" i="8"/>
  <c r="FA185" i="8"/>
  <c r="DW174" i="8"/>
  <c r="DO174" i="8"/>
  <c r="DV174" i="8"/>
  <c r="DN174" i="8"/>
  <c r="DU174" i="8"/>
  <c r="DM174" i="8"/>
  <c r="DT174" i="8"/>
  <c r="DL174" i="8"/>
  <c r="DS174" i="8"/>
  <c r="DK174" i="8"/>
  <c r="DR174" i="8"/>
  <c r="DJ174" i="8"/>
  <c r="DQ174" i="8"/>
  <c r="DI174" i="8"/>
  <c r="DX174" i="8"/>
  <c r="DP174" i="8"/>
  <c r="BU174" i="8"/>
  <c r="DU120" i="8"/>
  <c r="DM120" i="8"/>
  <c r="DT120" i="8"/>
  <c r="DL120" i="8"/>
  <c r="DS120" i="8"/>
  <c r="DK120" i="8"/>
  <c r="DR120" i="8"/>
  <c r="DJ120" i="8"/>
  <c r="DQ120" i="8"/>
  <c r="DI120" i="8"/>
  <c r="DX120" i="8"/>
  <c r="DP120" i="8"/>
  <c r="DW120" i="8"/>
  <c r="DO120" i="8"/>
  <c r="DV120" i="8"/>
  <c r="DN120" i="8"/>
  <c r="CN77" i="8"/>
  <c r="BX77" i="8"/>
  <c r="CK77" i="8"/>
  <c r="CC77" i="8"/>
  <c r="CI77" i="8"/>
  <c r="CA77" i="8"/>
  <c r="CD77" i="8"/>
  <c r="CB77" i="8"/>
  <c r="BZ77" i="8"/>
  <c r="CL77" i="8"/>
  <c r="BY77" i="8"/>
  <c r="CJ77" i="8"/>
  <c r="CH77" i="8"/>
  <c r="CG77" i="8"/>
  <c r="CE77" i="8"/>
  <c r="CG61" i="8"/>
  <c r="BY61" i="8"/>
  <c r="CN61" i="8"/>
  <c r="CF61" i="8"/>
  <c r="BX61" i="8"/>
  <c r="CM61" i="8"/>
  <c r="CE61" i="8"/>
  <c r="CL61" i="8"/>
  <c r="CD61" i="8"/>
  <c r="CK61" i="8"/>
  <c r="CC61" i="8"/>
  <c r="CJ61" i="8"/>
  <c r="CB61" i="8"/>
  <c r="CI61" i="8"/>
  <c r="CA61" i="8"/>
  <c r="CH61" i="8"/>
  <c r="BZ61" i="8"/>
  <c r="FZ53" i="8"/>
  <c r="FR53" i="8"/>
  <c r="FX53" i="8"/>
  <c r="FP53" i="8"/>
  <c r="FW53" i="8"/>
  <c r="FO53" i="8"/>
  <c r="FV53" i="8"/>
  <c r="FN53" i="8"/>
  <c r="FU53" i="8"/>
  <c r="FM53" i="8"/>
  <c r="FT53" i="8"/>
  <c r="FL53" i="8"/>
  <c r="FY53" i="8"/>
  <c r="FS53" i="8"/>
  <c r="FQ53" i="8"/>
  <c r="FK53" i="8"/>
  <c r="FZ46" i="8"/>
  <c r="FR46" i="8"/>
  <c r="FT46" i="8"/>
  <c r="FL46" i="8"/>
  <c r="FP46" i="8"/>
  <c r="FY46" i="8"/>
  <c r="FO46" i="8"/>
  <c r="FX46" i="8"/>
  <c r="FN46" i="8"/>
  <c r="FV46" i="8"/>
  <c r="FK46" i="8"/>
  <c r="FU46" i="8"/>
  <c r="FS46" i="8"/>
  <c r="FQ46" i="8"/>
  <c r="FW46" i="8"/>
  <c r="FM46" i="8"/>
  <c r="CF53" i="8"/>
  <c r="BX53" i="8"/>
  <c r="CL53" i="8"/>
  <c r="CD53" i="8"/>
  <c r="CK53" i="8"/>
  <c r="CC53" i="8"/>
  <c r="CI53" i="8"/>
  <c r="CA53" i="8"/>
  <c r="CH53" i="8"/>
  <c r="BZ53" i="8"/>
  <c r="CM53" i="8"/>
  <c r="CG53" i="8"/>
  <c r="CF49" i="8"/>
  <c r="BX49" i="8"/>
  <c r="CL49" i="8"/>
  <c r="CD49" i="8"/>
  <c r="CI49" i="8"/>
  <c r="CA49" i="8"/>
  <c r="CB49" i="8"/>
  <c r="BY49" i="8"/>
  <c r="CM49" i="8"/>
  <c r="CJ49" i="8"/>
  <c r="CG49" i="8"/>
  <c r="CE49" i="8"/>
  <c r="DX27" i="8"/>
  <c r="DP27" i="8"/>
  <c r="DW27" i="8"/>
  <c r="DO27" i="8"/>
  <c r="DN27" i="8"/>
  <c r="DM27" i="8"/>
  <c r="DV27" i="8"/>
  <c r="DL27" i="8"/>
  <c r="DU27" i="8"/>
  <c r="DK27" i="8"/>
  <c r="DS27" i="8"/>
  <c r="DI27" i="8"/>
  <c r="DR27" i="8"/>
  <c r="DT27" i="8"/>
  <c r="DQ27" i="8"/>
  <c r="DJ27" i="8"/>
  <c r="BU27" i="8"/>
  <c r="DR194" i="8"/>
  <c r="DJ194" i="8"/>
  <c r="DQ194" i="8"/>
  <c r="DP194" i="8"/>
  <c r="DX194" i="8"/>
  <c r="DO194" i="8"/>
  <c r="DW194" i="8"/>
  <c r="DN194" i="8"/>
  <c r="DV194" i="8"/>
  <c r="DM194" i="8"/>
  <c r="DU194" i="8"/>
  <c r="DL194" i="8"/>
  <c r="DT194" i="8"/>
  <c r="DK194" i="8"/>
  <c r="DS194" i="8"/>
  <c r="DI194" i="8"/>
  <c r="FW157" i="8"/>
  <c r="FO157" i="8"/>
  <c r="FV157" i="8"/>
  <c r="FN157" i="8"/>
  <c r="FU157" i="8"/>
  <c r="FM157" i="8"/>
  <c r="FT157" i="8"/>
  <c r="FL157" i="8"/>
  <c r="FP157" i="8"/>
  <c r="FK157" i="8"/>
  <c r="FZ157" i="8"/>
  <c r="FY157" i="8"/>
  <c r="FX157" i="8"/>
  <c r="FR157" i="8"/>
  <c r="FQ157" i="8"/>
  <c r="FS157" i="8"/>
  <c r="DS143" i="8"/>
  <c r="DK143" i="8"/>
  <c r="DR143" i="8"/>
  <c r="DJ143" i="8"/>
  <c r="DQ143" i="8"/>
  <c r="DI143" i="8"/>
  <c r="DV143" i="8"/>
  <c r="DN143" i="8"/>
  <c r="DU143" i="8"/>
  <c r="DM143" i="8"/>
  <c r="DW143" i="8"/>
  <c r="DT143" i="8"/>
  <c r="DP143" i="8"/>
  <c r="DO143" i="8"/>
  <c r="DL143" i="8"/>
  <c r="DX143" i="8"/>
  <c r="DU119" i="8"/>
  <c r="DM119" i="8"/>
  <c r="DT119" i="8"/>
  <c r="DL119" i="8"/>
  <c r="DS119" i="8"/>
  <c r="DK119" i="8"/>
  <c r="DR119" i="8"/>
  <c r="DJ119" i="8"/>
  <c r="DQ119" i="8"/>
  <c r="DI119" i="8"/>
  <c r="DX119" i="8"/>
  <c r="DP119" i="8"/>
  <c r="DW119" i="8"/>
  <c r="DO119" i="8"/>
  <c r="DV119" i="8"/>
  <c r="DN119" i="8"/>
  <c r="BU119" i="8"/>
  <c r="CG62" i="8"/>
  <c r="BY62" i="8"/>
  <c r="CN62" i="8"/>
  <c r="CF62" i="8"/>
  <c r="BX62" i="8"/>
  <c r="CM62" i="8"/>
  <c r="CE62" i="8"/>
  <c r="CL62" i="8"/>
  <c r="CD62" i="8"/>
  <c r="CK62" i="8"/>
  <c r="CC62" i="8"/>
  <c r="CJ62" i="8"/>
  <c r="CB62" i="8"/>
  <c r="CI62" i="8"/>
  <c r="CA62" i="8"/>
  <c r="CH62" i="8"/>
  <c r="BZ62" i="8"/>
  <c r="FB30" i="8"/>
  <c r="ET30" i="8"/>
  <c r="FH30" i="8"/>
  <c r="EZ30" i="8"/>
  <c r="FG30" i="8"/>
  <c r="EY30" i="8"/>
  <c r="EW30" i="8"/>
  <c r="EV30" i="8"/>
  <c r="FF30" i="8"/>
  <c r="EU30" i="8"/>
  <c r="FE30" i="8"/>
  <c r="ES30" i="8"/>
  <c r="FC30" i="8"/>
  <c r="FA30" i="8"/>
  <c r="FD30" i="8"/>
  <c r="EX30" i="8"/>
  <c r="FT185" i="8"/>
  <c r="FL185" i="8"/>
  <c r="FS185" i="8"/>
  <c r="FR185" i="8"/>
  <c r="FY185" i="8"/>
  <c r="FP185" i="8"/>
  <c r="FW185" i="8"/>
  <c r="FN185" i="8"/>
  <c r="FV185" i="8"/>
  <c r="FM185" i="8"/>
  <c r="FO185" i="8"/>
  <c r="FK185" i="8"/>
  <c r="FX185" i="8"/>
  <c r="FU185" i="8"/>
  <c r="FQ185" i="8"/>
  <c r="FZ185" i="8"/>
  <c r="FC175" i="8"/>
  <c r="EU175" i="8"/>
  <c r="FB175" i="8"/>
  <c r="ET175" i="8"/>
  <c r="FG175" i="8"/>
  <c r="EY175" i="8"/>
  <c r="FH175" i="8"/>
  <c r="EV175" i="8"/>
  <c r="FF175" i="8"/>
  <c r="ES175" i="8"/>
  <c r="FE175" i="8"/>
  <c r="FD175" i="8"/>
  <c r="FA175" i="8"/>
  <c r="EZ175" i="8"/>
  <c r="EX175" i="8"/>
  <c r="EW175" i="8"/>
  <c r="FS168" i="8"/>
  <c r="FK168" i="8"/>
  <c r="FZ168" i="8"/>
  <c r="FR168" i="8"/>
  <c r="FY168" i="8"/>
  <c r="FQ168" i="8"/>
  <c r="FV168" i="8"/>
  <c r="FN168" i="8"/>
  <c r="FT168" i="8"/>
  <c r="FL168" i="8"/>
  <c r="FX168" i="8"/>
  <c r="FW168" i="8"/>
  <c r="FU168" i="8"/>
  <c r="FP168" i="8"/>
  <c r="FO168" i="8"/>
  <c r="FM168" i="8"/>
  <c r="BY142" i="8"/>
  <c r="CL142" i="8"/>
  <c r="CE142" i="8"/>
  <c r="CB142" i="8"/>
  <c r="CI103" i="8"/>
  <c r="DS101" i="8"/>
  <c r="DK101" i="8"/>
  <c r="DR101" i="8"/>
  <c r="DJ101" i="8"/>
  <c r="DX101" i="8"/>
  <c r="DP101" i="8"/>
  <c r="DU101" i="8"/>
  <c r="DM101" i="8"/>
  <c r="DT101" i="8"/>
  <c r="DL101" i="8"/>
  <c r="DW101" i="8"/>
  <c r="DV101" i="8"/>
  <c r="DQ101" i="8"/>
  <c r="DO101" i="8"/>
  <c r="DN101" i="8"/>
  <c r="DI101" i="8"/>
  <c r="FC99" i="8"/>
  <c r="EU99" i="8"/>
  <c r="FB99" i="8"/>
  <c r="ET99" i="8"/>
  <c r="FH99" i="8"/>
  <c r="EZ99" i="8"/>
  <c r="FE99" i="8"/>
  <c r="EW99" i="8"/>
  <c r="FA99" i="8"/>
  <c r="EY99" i="8"/>
  <c r="EX99" i="8"/>
  <c r="EV99" i="8"/>
  <c r="ES99" i="8"/>
  <c r="FG99" i="8"/>
  <c r="FF99" i="8"/>
  <c r="FD99" i="8"/>
  <c r="CN85" i="8"/>
  <c r="CF85" i="8"/>
  <c r="BX85" i="8"/>
  <c r="CM85" i="8"/>
  <c r="CE85" i="8"/>
  <c r="CL85" i="8"/>
  <c r="CD85" i="8"/>
  <c r="CK85" i="8"/>
  <c r="CC85" i="8"/>
  <c r="CI85" i="8"/>
  <c r="CA85" i="8"/>
  <c r="CH85" i="8"/>
  <c r="BZ85" i="8"/>
  <c r="CG85" i="8"/>
  <c r="BY85" i="8"/>
  <c r="CB85" i="8"/>
  <c r="CJ85" i="8"/>
  <c r="FV67" i="8"/>
  <c r="FN67" i="8"/>
  <c r="FU67" i="8"/>
  <c r="FM67" i="8"/>
  <c r="FT67" i="8"/>
  <c r="FL67" i="8"/>
  <c r="FZ67" i="8"/>
  <c r="FR67" i="8"/>
  <c r="FO67" i="8"/>
  <c r="FK67" i="8"/>
  <c r="FY67" i="8"/>
  <c r="FX67" i="8"/>
  <c r="FW67" i="8"/>
  <c r="FS67" i="8"/>
  <c r="FQ67" i="8"/>
  <c r="FP67" i="8"/>
  <c r="CG58" i="8"/>
  <c r="BY58" i="8"/>
  <c r="CN58" i="8"/>
  <c r="CF58" i="8"/>
  <c r="BX58" i="8"/>
  <c r="CM58" i="8"/>
  <c r="CE58" i="8"/>
  <c r="CL58" i="8"/>
  <c r="CD58" i="8"/>
  <c r="CK58" i="8"/>
  <c r="CC58" i="8"/>
  <c r="CJ58" i="8"/>
  <c r="CB58" i="8"/>
  <c r="CI58" i="8"/>
  <c r="CA58" i="8"/>
  <c r="CH58" i="8"/>
  <c r="BZ58" i="8"/>
  <c r="FH53" i="8"/>
  <c r="EZ53" i="8"/>
  <c r="FF53" i="8"/>
  <c r="EX53" i="8"/>
  <c r="FE53" i="8"/>
  <c r="EW53" i="8"/>
  <c r="FD53" i="8"/>
  <c r="EV53" i="8"/>
  <c r="FC53" i="8"/>
  <c r="EU53" i="8"/>
  <c r="FB53" i="8"/>
  <c r="ET53" i="8"/>
  <c r="FG53" i="8"/>
  <c r="FA53" i="8"/>
  <c r="EY53" i="8"/>
  <c r="ES53" i="8"/>
  <c r="CN43" i="8"/>
  <c r="CF43" i="8"/>
  <c r="CM43" i="8"/>
  <c r="CD43" i="8"/>
  <c r="CL43" i="8"/>
  <c r="CC43" i="8"/>
  <c r="CK43" i="8"/>
  <c r="CB43" i="8"/>
  <c r="CI43" i="8"/>
  <c r="BZ43" i="8"/>
  <c r="CH43" i="8"/>
  <c r="BY43" i="8"/>
  <c r="CG43" i="8"/>
  <c r="BX43" i="8"/>
  <c r="CE43" i="8"/>
  <c r="CJ43" i="8"/>
  <c r="CA43" i="8"/>
  <c r="DV33" i="8"/>
  <c r="DN33" i="8"/>
  <c r="DR33" i="8"/>
  <c r="DJ33" i="8"/>
  <c r="DX33" i="8"/>
  <c r="DP33" i="8"/>
  <c r="DW33" i="8"/>
  <c r="DO33" i="8"/>
  <c r="DL33" i="8"/>
  <c r="DK33" i="8"/>
  <c r="DI33" i="8"/>
  <c r="DU33" i="8"/>
  <c r="DS33" i="8"/>
  <c r="DQ33" i="8"/>
  <c r="DM33" i="8"/>
  <c r="DT33" i="8"/>
  <c r="BU33" i="8"/>
  <c r="CI175" i="8"/>
  <c r="CA175" i="8"/>
  <c r="CH175" i="8"/>
  <c r="BZ175" i="8"/>
  <c r="CM175" i="8"/>
  <c r="CE175" i="8"/>
  <c r="CN175" i="8"/>
  <c r="CB175" i="8"/>
  <c r="CL175" i="8"/>
  <c r="BY175" i="8"/>
  <c r="CK175" i="8"/>
  <c r="BX175" i="8"/>
  <c r="CJ175" i="8"/>
  <c r="CG175" i="8"/>
  <c r="CF175" i="8"/>
  <c r="CD175" i="8"/>
  <c r="CC175" i="8"/>
  <c r="CK158" i="8"/>
  <c r="CC158" i="8"/>
  <c r="CJ158" i="8"/>
  <c r="CB158" i="8"/>
  <c r="CI158" i="8"/>
  <c r="CA158" i="8"/>
  <c r="CH158" i="8"/>
  <c r="BZ158" i="8"/>
  <c r="BY158" i="8"/>
  <c r="CN158" i="8"/>
  <c r="BX158" i="8"/>
  <c r="CM158" i="8"/>
  <c r="CL158" i="8"/>
  <c r="CG158" i="8"/>
  <c r="CE158" i="8"/>
  <c r="CD158" i="8"/>
  <c r="CF158" i="8"/>
  <c r="DX87" i="8"/>
  <c r="DP87" i="8"/>
  <c r="DW87" i="8"/>
  <c r="DO87" i="8"/>
  <c r="DV87" i="8"/>
  <c r="DN87" i="8"/>
  <c r="DU87" i="8"/>
  <c r="DM87" i="8"/>
  <c r="DT87" i="8"/>
  <c r="DL87" i="8"/>
  <c r="DS87" i="8"/>
  <c r="DK87" i="8"/>
  <c r="DR87" i="8"/>
  <c r="DJ87" i="8"/>
  <c r="DQ87" i="8"/>
  <c r="DI87" i="8"/>
  <c r="BU87" i="8"/>
  <c r="BX86" i="8"/>
  <c r="CM86" i="8"/>
  <c r="CE86" i="8"/>
  <c r="CL86" i="8"/>
  <c r="CD86" i="8"/>
  <c r="CB86" i="8"/>
  <c r="CI86" i="8"/>
  <c r="CA86" i="8"/>
  <c r="CH86" i="8"/>
  <c r="BZ86" i="8"/>
  <c r="FX37" i="8"/>
  <c r="FP37" i="8"/>
  <c r="FT37" i="8"/>
  <c r="FL37" i="8"/>
  <c r="FS37" i="8"/>
  <c r="FK37" i="8"/>
  <c r="FZ37" i="8"/>
  <c r="FR37" i="8"/>
  <c r="FY37" i="8"/>
  <c r="FQ37" i="8"/>
  <c r="FW37" i="8"/>
  <c r="FV37" i="8"/>
  <c r="FO37" i="8"/>
  <c r="FN37" i="8"/>
  <c r="FM37" i="8"/>
  <c r="FU37" i="8"/>
  <c r="FB186" i="8"/>
  <c r="ET186" i="8"/>
  <c r="FF186" i="8"/>
  <c r="EW186" i="8"/>
  <c r="FE186" i="8"/>
  <c r="EV186" i="8"/>
  <c r="FC186" i="8"/>
  <c r="ES186" i="8"/>
  <c r="EZ186" i="8"/>
  <c r="FH186" i="8"/>
  <c r="EY186" i="8"/>
  <c r="FG186" i="8"/>
  <c r="FD186" i="8"/>
  <c r="EX186" i="8"/>
  <c r="EU186" i="8"/>
  <c r="FA186" i="8"/>
  <c r="FB182" i="8"/>
  <c r="EZ182" i="8"/>
  <c r="FH182" i="8"/>
  <c r="EY182" i="8"/>
  <c r="FG182" i="8"/>
  <c r="EX182" i="8"/>
  <c r="FF182" i="8"/>
  <c r="EW182" i="8"/>
  <c r="FD182" i="8"/>
  <c r="EU182" i="8"/>
  <c r="FC182" i="8"/>
  <c r="ET182" i="8"/>
  <c r="FE182" i="8"/>
  <c r="EV182" i="8"/>
  <c r="ES182" i="8"/>
  <c r="FA182" i="8"/>
  <c r="CI176" i="8"/>
  <c r="CA176" i="8"/>
  <c r="CH176" i="8"/>
  <c r="BZ176" i="8"/>
  <c r="CE176" i="8"/>
  <c r="CD176" i="8"/>
  <c r="CC176" i="8"/>
  <c r="CN176" i="8"/>
  <c r="CB176" i="8"/>
  <c r="CL176" i="8"/>
  <c r="BY176" i="8"/>
  <c r="BX176" i="8"/>
  <c r="CJ176" i="8"/>
  <c r="CG176" i="8"/>
  <c r="CF176" i="8"/>
  <c r="CN163" i="8"/>
  <c r="CF163" i="8"/>
  <c r="BX163" i="8"/>
  <c r="CE163" i="8"/>
  <c r="CM163" i="8"/>
  <c r="CD163" i="8"/>
  <c r="CL163" i="8"/>
  <c r="CC163" i="8"/>
  <c r="CK163" i="8"/>
  <c r="CB163" i="8"/>
  <c r="CJ163" i="8"/>
  <c r="CA163" i="8"/>
  <c r="CI163" i="8"/>
  <c r="BZ163" i="8"/>
  <c r="CH163" i="8"/>
  <c r="BY163" i="8"/>
  <c r="CG163" i="8"/>
  <c r="CL160" i="8"/>
  <c r="CD160" i="8"/>
  <c r="CK160" i="8"/>
  <c r="CC160" i="8"/>
  <c r="CJ160" i="8"/>
  <c r="CB160" i="8"/>
  <c r="CI160" i="8"/>
  <c r="CA160" i="8"/>
  <c r="CH160" i="8"/>
  <c r="BZ160" i="8"/>
  <c r="CN160" i="8"/>
  <c r="CF160" i="8"/>
  <c r="BX160" i="8"/>
  <c r="CM160" i="8"/>
  <c r="CE160" i="8"/>
  <c r="CG160" i="8"/>
  <c r="BY160" i="8"/>
  <c r="DQ151" i="8"/>
  <c r="DI151" i="8"/>
  <c r="DX151" i="8"/>
  <c r="DP151" i="8"/>
  <c r="DW151" i="8"/>
  <c r="DO151" i="8"/>
  <c r="DV151" i="8"/>
  <c r="DN151" i="8"/>
  <c r="DS151" i="8"/>
  <c r="DK151" i="8"/>
  <c r="DT151" i="8"/>
  <c r="DR151" i="8"/>
  <c r="DM151" i="8"/>
  <c r="DL151" i="8"/>
  <c r="DU151" i="8"/>
  <c r="DJ151" i="8"/>
  <c r="BU151" i="8"/>
  <c r="FH149" i="8"/>
  <c r="EZ149" i="8"/>
  <c r="FF149" i="8"/>
  <c r="EX149" i="8"/>
  <c r="FC149" i="8"/>
  <c r="EU149" i="8"/>
  <c r="EY149" i="8"/>
  <c r="EW149" i="8"/>
  <c r="EV149" i="8"/>
  <c r="FG149" i="8"/>
  <c r="ET149" i="8"/>
  <c r="FD149" i="8"/>
  <c r="FB149" i="8"/>
  <c r="FA149" i="8"/>
  <c r="ES149" i="8"/>
  <c r="FE149" i="8"/>
  <c r="FA151" i="8"/>
  <c r="ES151" i="8"/>
  <c r="FH151" i="8"/>
  <c r="EZ151" i="8"/>
  <c r="FG151" i="8"/>
  <c r="EY151" i="8"/>
  <c r="FF151" i="8"/>
  <c r="EX151" i="8"/>
  <c r="FC151" i="8"/>
  <c r="EU151" i="8"/>
  <c r="ET151" i="8"/>
  <c r="FE151" i="8"/>
  <c r="FB151" i="8"/>
  <c r="EW151" i="8"/>
  <c r="EV151" i="8"/>
  <c r="FD151" i="8"/>
  <c r="DS112" i="8"/>
  <c r="DK112" i="8"/>
  <c r="DW112" i="8"/>
  <c r="DO112" i="8"/>
  <c r="DT112" i="8"/>
  <c r="DI112" i="8"/>
  <c r="DR112" i="8"/>
  <c r="DQ112" i="8"/>
  <c r="DP112" i="8"/>
  <c r="DN112" i="8"/>
  <c r="DX112" i="8"/>
  <c r="DM112" i="8"/>
  <c r="DV112" i="8"/>
  <c r="DL112" i="8"/>
  <c r="DU112" i="8"/>
  <c r="DJ112" i="8"/>
  <c r="BU112" i="8"/>
  <c r="FC100" i="8"/>
  <c r="EU100" i="8"/>
  <c r="FB100" i="8"/>
  <c r="ET100" i="8"/>
  <c r="FH100" i="8"/>
  <c r="EZ100" i="8"/>
  <c r="FE100" i="8"/>
  <c r="EW100" i="8"/>
  <c r="FD100" i="8"/>
  <c r="EV100" i="8"/>
  <c r="EX100" i="8"/>
  <c r="ES100" i="8"/>
  <c r="FG100" i="8"/>
  <c r="FF100" i="8"/>
  <c r="FA100" i="8"/>
  <c r="EY100" i="8"/>
  <c r="DS99" i="8"/>
  <c r="DK99" i="8"/>
  <c r="DR99" i="8"/>
  <c r="DJ99" i="8"/>
  <c r="DX99" i="8"/>
  <c r="DP99" i="8"/>
  <c r="DU99" i="8"/>
  <c r="DM99" i="8"/>
  <c r="DQ99" i="8"/>
  <c r="DO99" i="8"/>
  <c r="DN99" i="8"/>
  <c r="DL99" i="8"/>
  <c r="DI99" i="8"/>
  <c r="DW99" i="8"/>
  <c r="DV99" i="8"/>
  <c r="DT99" i="8"/>
  <c r="BU99" i="8"/>
  <c r="DX88" i="8"/>
  <c r="DP88" i="8"/>
  <c r="DW88" i="8"/>
  <c r="DO88" i="8"/>
  <c r="DV88" i="8"/>
  <c r="DN88" i="8"/>
  <c r="DU88" i="8"/>
  <c r="DM88" i="8"/>
  <c r="DT88" i="8"/>
  <c r="DL88" i="8"/>
  <c r="DS88" i="8"/>
  <c r="DK88" i="8"/>
  <c r="DR88" i="8"/>
  <c r="DJ88" i="8"/>
  <c r="DQ88" i="8"/>
  <c r="DI88" i="8"/>
  <c r="BU88" i="8"/>
  <c r="CN81" i="8"/>
  <c r="CF81" i="8"/>
  <c r="BX81" i="8"/>
  <c r="CM81" i="8"/>
  <c r="CE81" i="8"/>
  <c r="CL81" i="8"/>
  <c r="CD81" i="8"/>
  <c r="CK81" i="8"/>
  <c r="CC81" i="8"/>
  <c r="CI81" i="8"/>
  <c r="CA81" i="8"/>
  <c r="CJ81" i="8"/>
  <c r="CH81" i="8"/>
  <c r="CG81" i="8"/>
  <c r="CB81" i="8"/>
  <c r="BZ81" i="8"/>
  <c r="BY81" i="8"/>
  <c r="DT68" i="8"/>
  <c r="DL68" i="8"/>
  <c r="DS68" i="8"/>
  <c r="DK68" i="8"/>
  <c r="DR68" i="8"/>
  <c r="DJ68" i="8"/>
  <c r="DX68" i="8"/>
  <c r="DP68" i="8"/>
  <c r="DW68" i="8"/>
  <c r="DV68" i="8"/>
  <c r="DU68" i="8"/>
  <c r="DQ68" i="8"/>
  <c r="DO68" i="8"/>
  <c r="DN68" i="8"/>
  <c r="DM68" i="8"/>
  <c r="DI68" i="8"/>
  <c r="DX55" i="8"/>
  <c r="DP55" i="8"/>
  <c r="DV55" i="8"/>
  <c r="DN55" i="8"/>
  <c r="DU55" i="8"/>
  <c r="DM55" i="8"/>
  <c r="DT55" i="8"/>
  <c r="DL55" i="8"/>
  <c r="DS55" i="8"/>
  <c r="DK55" i="8"/>
  <c r="DR55" i="8"/>
  <c r="DJ55" i="8"/>
  <c r="DW55" i="8"/>
  <c r="DQ55" i="8"/>
  <c r="DO55" i="8"/>
  <c r="DI55" i="8"/>
  <c r="FH47" i="8"/>
  <c r="EZ47" i="8"/>
  <c r="FB47" i="8"/>
  <c r="ET47" i="8"/>
  <c r="FG47" i="8"/>
  <c r="EW47" i="8"/>
  <c r="FF47" i="8"/>
  <c r="EV47" i="8"/>
  <c r="FE47" i="8"/>
  <c r="EU47" i="8"/>
  <c r="FC47" i="8"/>
  <c r="FA47" i="8"/>
  <c r="EY47" i="8"/>
  <c r="EX47" i="8"/>
  <c r="FD47" i="8"/>
  <c r="ES47" i="8"/>
  <c r="CL42" i="8"/>
  <c r="CD42" i="8"/>
  <c r="CK42" i="8"/>
  <c r="CC42" i="8"/>
  <c r="CJ42" i="8"/>
  <c r="CB42" i="8"/>
  <c r="CH42" i="8"/>
  <c r="BZ42" i="8"/>
  <c r="CG42" i="8"/>
  <c r="BY42" i="8"/>
  <c r="CN42" i="8"/>
  <c r="CF42" i="8"/>
  <c r="BX42" i="8"/>
  <c r="CM42" i="8"/>
  <c r="CE42" i="8"/>
  <c r="CI42" i="8"/>
  <c r="CA42" i="8"/>
  <c r="CI24" i="8"/>
  <c r="CE24" i="8"/>
  <c r="CH24" i="8"/>
  <c r="BZ24" i="8"/>
  <c r="BY24" i="8"/>
  <c r="CM24" i="8"/>
  <c r="CG24" i="8"/>
  <c r="CN24" i="8"/>
  <c r="CF24" i="8"/>
  <c r="BX24" i="8"/>
  <c r="CL24" i="8"/>
  <c r="CD24" i="8"/>
  <c r="CK24" i="8"/>
  <c r="CC24" i="8"/>
  <c r="CJ24" i="8"/>
  <c r="CB24" i="8"/>
  <c r="CA24" i="8"/>
  <c r="CH186" i="8"/>
  <c r="BZ186" i="8"/>
  <c r="CF186" i="8"/>
  <c r="CN186" i="8"/>
  <c r="BX186" i="8"/>
  <c r="FW182" i="8"/>
  <c r="FT182" i="8"/>
  <c r="FL182" i="8"/>
  <c r="FU182" i="8"/>
  <c r="FK182" i="8"/>
  <c r="FS182" i="8"/>
  <c r="FR182" i="8"/>
  <c r="FQ182" i="8"/>
  <c r="FY182" i="8"/>
  <c r="FO182" i="8"/>
  <c r="FX182" i="8"/>
  <c r="FN182" i="8"/>
  <c r="FV182" i="8"/>
  <c r="FP182" i="8"/>
  <c r="FM182" i="8"/>
  <c r="FZ182" i="8"/>
  <c r="CM173" i="8"/>
  <c r="CE173" i="8"/>
  <c r="CL173" i="8"/>
  <c r="CD173" i="8"/>
  <c r="CK173" i="8"/>
  <c r="CC173" i="8"/>
  <c r="CJ173" i="8"/>
  <c r="CB173" i="8"/>
  <c r="CI173" i="8"/>
  <c r="CA173" i="8"/>
  <c r="CH173" i="8"/>
  <c r="BZ173" i="8"/>
  <c r="CG173" i="8"/>
  <c r="BY173" i="8"/>
  <c r="CN173" i="8"/>
  <c r="CF173" i="8"/>
  <c r="BX173" i="8"/>
  <c r="DQ152" i="8"/>
  <c r="DI152" i="8"/>
  <c r="DX152" i="8"/>
  <c r="DP152" i="8"/>
  <c r="DW152" i="8"/>
  <c r="DO152" i="8"/>
  <c r="DV152" i="8"/>
  <c r="DN152" i="8"/>
  <c r="DS152" i="8"/>
  <c r="DK152" i="8"/>
  <c r="DJ152" i="8"/>
  <c r="DU152" i="8"/>
  <c r="DR152" i="8"/>
  <c r="DM152" i="8"/>
  <c r="DL152" i="8"/>
  <c r="DT152" i="8"/>
  <c r="CN148" i="8"/>
  <c r="CF148" i="8"/>
  <c r="BX148" i="8"/>
  <c r="CL148" i="8"/>
  <c r="CD148" i="8"/>
  <c r="CI148" i="8"/>
  <c r="CA148" i="8"/>
  <c r="CE148" i="8"/>
  <c r="CC148" i="8"/>
  <c r="CB148" i="8"/>
  <c r="CJ148" i="8"/>
  <c r="CH148" i="8"/>
  <c r="CM148" i="8"/>
  <c r="CK148" i="8"/>
  <c r="CG148" i="8"/>
  <c r="BZ148" i="8"/>
  <c r="BY148" i="8"/>
  <c r="CI139" i="8"/>
  <c r="BY139" i="8"/>
  <c r="CG139" i="8"/>
  <c r="CD139" i="8"/>
  <c r="FD112" i="8"/>
  <c r="FC112" i="8"/>
  <c r="EU112" i="8"/>
  <c r="FG112" i="8"/>
  <c r="EY112" i="8"/>
  <c r="FE112" i="8"/>
  <c r="ES112" i="8"/>
  <c r="FB112" i="8"/>
  <c r="FA112" i="8"/>
  <c r="EZ112" i="8"/>
  <c r="EX112" i="8"/>
  <c r="EW112" i="8"/>
  <c r="FH112" i="8"/>
  <c r="EV112" i="8"/>
  <c r="FF112" i="8"/>
  <c r="ET112" i="8"/>
  <c r="CI100" i="8"/>
  <c r="CA100" i="8"/>
  <c r="CH100" i="8"/>
  <c r="BZ100" i="8"/>
  <c r="CN100" i="8"/>
  <c r="CF100" i="8"/>
  <c r="BX100" i="8"/>
  <c r="CK100" i="8"/>
  <c r="CC100" i="8"/>
  <c r="CJ100" i="8"/>
  <c r="CD100" i="8"/>
  <c r="CB100" i="8"/>
  <c r="BY100" i="8"/>
  <c r="CM100" i="8"/>
  <c r="CL100" i="8"/>
  <c r="CG100" i="8"/>
  <c r="CE100" i="8"/>
  <c r="FU98" i="8"/>
  <c r="FM98" i="8"/>
  <c r="FT98" i="8"/>
  <c r="FL98" i="8"/>
  <c r="FZ98" i="8"/>
  <c r="FR98" i="8"/>
  <c r="FW98" i="8"/>
  <c r="FO98" i="8"/>
  <c r="FX98" i="8"/>
  <c r="FV98" i="8"/>
  <c r="FS98" i="8"/>
  <c r="FQ98" i="8"/>
  <c r="FP98" i="8"/>
  <c r="FN98" i="8"/>
  <c r="FK98" i="8"/>
  <c r="FY98" i="8"/>
  <c r="DX74" i="8"/>
  <c r="DP74" i="8"/>
  <c r="DS74" i="8"/>
  <c r="DK74" i="8"/>
  <c r="DW74" i="8"/>
  <c r="DM74" i="8"/>
  <c r="DV74" i="8"/>
  <c r="DL74" i="8"/>
  <c r="DU74" i="8"/>
  <c r="DJ74" i="8"/>
  <c r="DT74" i="8"/>
  <c r="DI74" i="8"/>
  <c r="DR74" i="8"/>
  <c r="DQ74" i="8"/>
  <c r="DO74" i="8"/>
  <c r="DN74" i="8"/>
  <c r="BU74" i="8"/>
  <c r="FH76" i="8"/>
  <c r="EZ76" i="8"/>
  <c r="FE76" i="8"/>
  <c r="EW76" i="8"/>
  <c r="FC76" i="8"/>
  <c r="EU76" i="8"/>
  <c r="EX76" i="8"/>
  <c r="EV76" i="8"/>
  <c r="FG76" i="8"/>
  <c r="ET76" i="8"/>
  <c r="FF76" i="8"/>
  <c r="ES76" i="8"/>
  <c r="FD76" i="8"/>
  <c r="FB76" i="8"/>
  <c r="FA76" i="8"/>
  <c r="EY76" i="8"/>
  <c r="FZ81" i="8"/>
  <c r="FR81" i="8"/>
  <c r="FY81" i="8"/>
  <c r="FQ81" i="8"/>
  <c r="FX81" i="8"/>
  <c r="FP81" i="8"/>
  <c r="FW81" i="8"/>
  <c r="FO81" i="8"/>
  <c r="FU81" i="8"/>
  <c r="FM81" i="8"/>
  <c r="FL81" i="8"/>
  <c r="FK81" i="8"/>
  <c r="FV81" i="8"/>
  <c r="FT81" i="8"/>
  <c r="FS81" i="8"/>
  <c r="FN81" i="8"/>
  <c r="CL70" i="8"/>
  <c r="CD70" i="8"/>
  <c r="CK70" i="8"/>
  <c r="CC70" i="8"/>
  <c r="CJ70" i="8"/>
  <c r="CB70" i="8"/>
  <c r="CI70" i="8"/>
  <c r="CA70" i="8"/>
  <c r="CH70" i="8"/>
  <c r="BZ70" i="8"/>
  <c r="CN70" i="8"/>
  <c r="CF70" i="8"/>
  <c r="BX70" i="8"/>
  <c r="CM70" i="8"/>
  <c r="CG70" i="8"/>
  <c r="CE70" i="8"/>
  <c r="BY70" i="8"/>
  <c r="CA76" i="8"/>
  <c r="CD76" i="8"/>
  <c r="CH76" i="8"/>
  <c r="CG76" i="8"/>
  <c r="CG60" i="8"/>
  <c r="BY60" i="8"/>
  <c r="CN60" i="8"/>
  <c r="CF60" i="8"/>
  <c r="BX60" i="8"/>
  <c r="CM60" i="8"/>
  <c r="CE60" i="8"/>
  <c r="CL60" i="8"/>
  <c r="CD60" i="8"/>
  <c r="CK60" i="8"/>
  <c r="CC60" i="8"/>
  <c r="CJ60" i="8"/>
  <c r="CB60" i="8"/>
  <c r="CI60" i="8"/>
  <c r="CA60" i="8"/>
  <c r="CH60" i="8"/>
  <c r="BZ60" i="8"/>
  <c r="CN47" i="8"/>
  <c r="CF47" i="8"/>
  <c r="BX47" i="8"/>
  <c r="CH47" i="8"/>
  <c r="BZ47" i="8"/>
  <c r="CM47" i="8"/>
  <c r="CC47" i="8"/>
  <c r="CL47" i="8"/>
  <c r="CB47" i="8"/>
  <c r="CK47" i="8"/>
  <c r="CA47" i="8"/>
  <c r="CI47" i="8"/>
  <c r="CG47" i="8"/>
  <c r="CE47" i="8"/>
  <c r="CD47" i="8"/>
  <c r="CJ47" i="8"/>
  <c r="BY47" i="8"/>
  <c r="FX41" i="8"/>
  <c r="FP41" i="8"/>
  <c r="FW41" i="8"/>
  <c r="FO41" i="8"/>
  <c r="FV41" i="8"/>
  <c r="FN41" i="8"/>
  <c r="FT41" i="8"/>
  <c r="FL41" i="8"/>
  <c r="FS41" i="8"/>
  <c r="FK41" i="8"/>
  <c r="FZ41" i="8"/>
  <c r="FR41" i="8"/>
  <c r="FY41" i="8"/>
  <c r="FQ41" i="8"/>
  <c r="FU41" i="8"/>
  <c r="FM41" i="8"/>
  <c r="DV34" i="8"/>
  <c r="DN34" i="8"/>
  <c r="DR34" i="8"/>
  <c r="DJ34" i="8"/>
  <c r="DX34" i="8"/>
  <c r="DP34" i="8"/>
  <c r="DW34" i="8"/>
  <c r="DO34" i="8"/>
  <c r="DL34" i="8"/>
  <c r="DK34" i="8"/>
  <c r="DI34" i="8"/>
  <c r="DU34" i="8"/>
  <c r="DS34" i="8"/>
  <c r="DQ34" i="8"/>
  <c r="DT34" i="8"/>
  <c r="DM34" i="8"/>
  <c r="BU34" i="8"/>
  <c r="DS23" i="8"/>
  <c r="DW23" i="8"/>
  <c r="DR23" i="8"/>
  <c r="DJ23" i="8"/>
  <c r="DQ23" i="8"/>
  <c r="DI23" i="8"/>
  <c r="DX23" i="8"/>
  <c r="DP23" i="8"/>
  <c r="DV23" i="8"/>
  <c r="DN23" i="8"/>
  <c r="DU23" i="8"/>
  <c r="DM23" i="8"/>
  <c r="DT23" i="8"/>
  <c r="DL23" i="8"/>
  <c r="DK23" i="8"/>
  <c r="DO23" i="8"/>
  <c r="BU23" i="8"/>
  <c r="DR28" i="8"/>
  <c r="DJ28" i="8"/>
  <c r="DX28" i="8"/>
  <c r="DP28" i="8"/>
  <c r="DW28" i="8"/>
  <c r="DO28" i="8"/>
  <c r="DM28" i="8"/>
  <c r="DT28" i="8"/>
  <c r="DL28" i="8"/>
  <c r="DV28" i="8"/>
  <c r="DK28" i="8"/>
  <c r="DU28" i="8"/>
  <c r="DI28" i="8"/>
  <c r="DS28" i="8"/>
  <c r="DQ28" i="8"/>
  <c r="DN28" i="8"/>
  <c r="BU28" i="8"/>
  <c r="FF189" i="8"/>
  <c r="EX189" i="8"/>
  <c r="FC189" i="8"/>
  <c r="EU189" i="8"/>
  <c r="FD189" i="8"/>
  <c r="ES189" i="8"/>
  <c r="FA189" i="8"/>
  <c r="FH189" i="8"/>
  <c r="EW189" i="8"/>
  <c r="FG189" i="8"/>
  <c r="EV189" i="8"/>
  <c r="FE189" i="8"/>
  <c r="EZ189" i="8"/>
  <c r="EY189" i="8"/>
  <c r="ET189" i="8"/>
  <c r="FB189" i="8"/>
  <c r="CH187" i="8"/>
  <c r="BY187" i="8"/>
  <c r="CF187" i="8"/>
  <c r="CG187" i="8"/>
  <c r="BX187" i="8"/>
  <c r="CN184" i="8"/>
  <c r="CK184" i="8"/>
  <c r="CC184" i="8"/>
  <c r="CH184" i="8"/>
  <c r="BZ184" i="8"/>
  <c r="CD184" i="8"/>
  <c r="CM184" i="8"/>
  <c r="CB184" i="8"/>
  <c r="CL184" i="8"/>
  <c r="CA184" i="8"/>
  <c r="CJ184" i="8"/>
  <c r="BY184" i="8"/>
  <c r="CG184" i="8"/>
  <c r="CF184" i="8"/>
  <c r="CE184" i="8"/>
  <c r="CI184" i="8"/>
  <c r="BX184" i="8"/>
  <c r="FW177" i="8"/>
  <c r="FO177" i="8"/>
  <c r="FV177" i="8"/>
  <c r="FN177" i="8"/>
  <c r="FU177" i="8"/>
  <c r="FM177" i="8"/>
  <c r="FT177" i="8"/>
  <c r="FL177" i="8"/>
  <c r="FZ177" i="8"/>
  <c r="FR177" i="8"/>
  <c r="FY177" i="8"/>
  <c r="FQ177" i="8"/>
  <c r="FX177" i="8"/>
  <c r="FS177" i="8"/>
  <c r="FP177" i="8"/>
  <c r="FK177" i="8"/>
  <c r="FG174" i="8"/>
  <c r="EY174" i="8"/>
  <c r="FF174" i="8"/>
  <c r="EX174" i="8"/>
  <c r="FE174" i="8"/>
  <c r="EW174" i="8"/>
  <c r="FD174" i="8"/>
  <c r="EV174" i="8"/>
  <c r="FC174" i="8"/>
  <c r="EU174" i="8"/>
  <c r="FB174" i="8"/>
  <c r="ET174" i="8"/>
  <c r="FA174" i="8"/>
  <c r="ES174" i="8"/>
  <c r="FH174" i="8"/>
  <c r="EZ174" i="8"/>
  <c r="BX166" i="8"/>
  <c r="CM166" i="8"/>
  <c r="CD166" i="8"/>
  <c r="CC166" i="8"/>
  <c r="FA153" i="8"/>
  <c r="ES153" i="8"/>
  <c r="FH153" i="8"/>
  <c r="EZ153" i="8"/>
  <c r="FG153" i="8"/>
  <c r="EY153" i="8"/>
  <c r="FF153" i="8"/>
  <c r="EX153" i="8"/>
  <c r="FC153" i="8"/>
  <c r="EU153" i="8"/>
  <c r="ET153" i="8"/>
  <c r="FE153" i="8"/>
  <c r="FB153" i="8"/>
  <c r="EW153" i="8"/>
  <c r="EV153" i="8"/>
  <c r="FD153" i="8"/>
  <c r="DS144" i="8"/>
  <c r="DK144" i="8"/>
  <c r="DR144" i="8"/>
  <c r="DJ144" i="8"/>
  <c r="DQ144" i="8"/>
  <c r="DI144" i="8"/>
  <c r="DV144" i="8"/>
  <c r="DN144" i="8"/>
  <c r="DU144" i="8"/>
  <c r="DM144" i="8"/>
  <c r="DL144" i="8"/>
  <c r="DX144" i="8"/>
  <c r="DW144" i="8"/>
  <c r="DT144" i="8"/>
  <c r="DP144" i="8"/>
  <c r="DO144" i="8"/>
  <c r="FC143" i="8"/>
  <c r="EU143" i="8"/>
  <c r="FB143" i="8"/>
  <c r="ET143" i="8"/>
  <c r="FA143" i="8"/>
  <c r="ES143" i="8"/>
  <c r="FF143" i="8"/>
  <c r="EX143" i="8"/>
  <c r="FE143" i="8"/>
  <c r="EW143" i="8"/>
  <c r="EV143" i="8"/>
  <c r="FH143" i="8"/>
  <c r="FG143" i="8"/>
  <c r="FD143" i="8"/>
  <c r="EZ143" i="8"/>
  <c r="EY143" i="8"/>
  <c r="FA127" i="8"/>
  <c r="ES127" i="8"/>
  <c r="FH127" i="8"/>
  <c r="EZ127" i="8"/>
  <c r="FF127" i="8"/>
  <c r="EX127" i="8"/>
  <c r="FE127" i="8"/>
  <c r="EW127" i="8"/>
  <c r="FD127" i="8"/>
  <c r="EV127" i="8"/>
  <c r="EU127" i="8"/>
  <c r="ET127" i="8"/>
  <c r="FG127" i="8"/>
  <c r="FC127" i="8"/>
  <c r="FB127" i="8"/>
  <c r="EY127" i="8"/>
  <c r="BU127" i="8"/>
  <c r="FA128" i="8"/>
  <c r="ES128" i="8"/>
  <c r="FH128" i="8"/>
  <c r="EZ128" i="8"/>
  <c r="FG128" i="8"/>
  <c r="EY128" i="8"/>
  <c r="FF128" i="8"/>
  <c r="EX128" i="8"/>
  <c r="FE128" i="8"/>
  <c r="EW128" i="8"/>
  <c r="FD128" i="8"/>
  <c r="EV128" i="8"/>
  <c r="FC128" i="8"/>
  <c r="FB128" i="8"/>
  <c r="EU128" i="8"/>
  <c r="ET128" i="8"/>
  <c r="BU128" i="8"/>
  <c r="CJ118" i="8"/>
  <c r="CB118" i="8"/>
  <c r="CN118" i="8"/>
  <c r="CF118" i="8"/>
  <c r="CI102" i="8"/>
  <c r="CA102" i="8"/>
  <c r="CH102" i="8"/>
  <c r="BZ102" i="8"/>
  <c r="CN102" i="8"/>
  <c r="CF102" i="8"/>
  <c r="BX102" i="8"/>
  <c r="CK102" i="8"/>
  <c r="CC102" i="8"/>
  <c r="CJ102" i="8"/>
  <c r="CB102" i="8"/>
  <c r="CM102" i="8"/>
  <c r="CL102" i="8"/>
  <c r="CG102" i="8"/>
  <c r="CE102" i="8"/>
  <c r="CD102" i="8"/>
  <c r="BY102" i="8"/>
  <c r="DS94" i="8"/>
  <c r="DK94" i="8"/>
  <c r="DX94" i="8"/>
  <c r="DP94" i="8"/>
  <c r="DQ94" i="8"/>
  <c r="DO94" i="8"/>
  <c r="DN94" i="8"/>
  <c r="DW94" i="8"/>
  <c r="DM94" i="8"/>
  <c r="DV94" i="8"/>
  <c r="DL94" i="8"/>
  <c r="DU94" i="8"/>
  <c r="DJ94" i="8"/>
  <c r="DT94" i="8"/>
  <c r="DI94" i="8"/>
  <c r="DR94" i="8"/>
  <c r="BU94" i="8"/>
  <c r="DS90" i="8"/>
  <c r="DK90" i="8"/>
  <c r="DX90" i="8"/>
  <c r="DP90" i="8"/>
  <c r="DQ90" i="8"/>
  <c r="DO90" i="8"/>
  <c r="DN90" i="8"/>
  <c r="DW90" i="8"/>
  <c r="DM90" i="8"/>
  <c r="DV90" i="8"/>
  <c r="DL90" i="8"/>
  <c r="DU90" i="8"/>
  <c r="DJ90" i="8"/>
  <c r="DT90" i="8"/>
  <c r="DI90" i="8"/>
  <c r="DR90" i="8"/>
  <c r="BU90" i="8"/>
  <c r="FH87" i="8"/>
  <c r="EZ87" i="8"/>
  <c r="FG87" i="8"/>
  <c r="EY87" i="8"/>
  <c r="FF87" i="8"/>
  <c r="EX87" i="8"/>
  <c r="FE87" i="8"/>
  <c r="EW87" i="8"/>
  <c r="FD87" i="8"/>
  <c r="EV87" i="8"/>
  <c r="FC87" i="8"/>
  <c r="EU87" i="8"/>
  <c r="FB87" i="8"/>
  <c r="ET87" i="8"/>
  <c r="FA87" i="8"/>
  <c r="ES87" i="8"/>
  <c r="CD84" i="8"/>
  <c r="CK84" i="8"/>
  <c r="CH84" i="8"/>
  <c r="CB84" i="8"/>
  <c r="BU80" i="8"/>
  <c r="CG57" i="8"/>
  <c r="BY57" i="8"/>
  <c r="CN57" i="8"/>
  <c r="CF57" i="8"/>
  <c r="BX57" i="8"/>
  <c r="CM57" i="8"/>
  <c r="CE57" i="8"/>
  <c r="CL57" i="8"/>
  <c r="CD57" i="8"/>
  <c r="CK57" i="8"/>
  <c r="CC57" i="8"/>
  <c r="CJ57" i="8"/>
  <c r="CB57" i="8"/>
  <c r="CI57" i="8"/>
  <c r="CA57" i="8"/>
  <c r="CH57" i="8"/>
  <c r="BZ57" i="8"/>
  <c r="CL40" i="8"/>
  <c r="CD40" i="8"/>
  <c r="CJ40" i="8"/>
  <c r="CB40" i="8"/>
  <c r="CH40" i="8"/>
  <c r="BZ40" i="8"/>
  <c r="CG40" i="8"/>
  <c r="BY40" i="8"/>
  <c r="CN40" i="8"/>
  <c r="CF40" i="8"/>
  <c r="BX40" i="8"/>
  <c r="CM40" i="8"/>
  <c r="CE40" i="8"/>
  <c r="CK40" i="8"/>
  <c r="CC40" i="8"/>
  <c r="CI40" i="8"/>
  <c r="CA40" i="8"/>
  <c r="FX35" i="8"/>
  <c r="FP35" i="8"/>
  <c r="FT35" i="8"/>
  <c r="FL35" i="8"/>
  <c r="FS35" i="8"/>
  <c r="FK35" i="8"/>
  <c r="FZ35" i="8"/>
  <c r="FR35" i="8"/>
  <c r="FY35" i="8"/>
  <c r="FQ35" i="8"/>
  <c r="FW35" i="8"/>
  <c r="FV35" i="8"/>
  <c r="FN35" i="8"/>
  <c r="FU35" i="8"/>
  <c r="FO35" i="8"/>
  <c r="FM35" i="8"/>
  <c r="FT29" i="8"/>
  <c r="FL29" i="8"/>
  <c r="FZ29" i="8"/>
  <c r="FR29" i="8"/>
  <c r="FY29" i="8"/>
  <c r="FQ29" i="8"/>
  <c r="FV29" i="8"/>
  <c r="FU29" i="8"/>
  <c r="FS29" i="8"/>
  <c r="FO29" i="8"/>
  <c r="FP29" i="8"/>
  <c r="FN29" i="8"/>
  <c r="FX29" i="8"/>
  <c r="FM29" i="8"/>
  <c r="FW29" i="8"/>
  <c r="FK29" i="8"/>
  <c r="FF37" i="8"/>
  <c r="EX37" i="8"/>
  <c r="FB37" i="8"/>
  <c r="ET37" i="8"/>
  <c r="FA37" i="8"/>
  <c r="ES37" i="8"/>
  <c r="FH37" i="8"/>
  <c r="EZ37" i="8"/>
  <c r="FG37" i="8"/>
  <c r="EY37" i="8"/>
  <c r="FE37" i="8"/>
  <c r="FD37" i="8"/>
  <c r="FC37" i="8"/>
  <c r="EW37" i="8"/>
  <c r="EV37" i="8"/>
  <c r="EU37" i="8"/>
  <c r="FX192" i="8"/>
  <c r="FP192" i="8"/>
  <c r="FW192" i="8"/>
  <c r="FO192" i="8"/>
  <c r="FV192" i="8"/>
  <c r="FN192" i="8"/>
  <c r="FU192" i="8"/>
  <c r="FM192" i="8"/>
  <c r="FT192" i="8"/>
  <c r="FL192" i="8"/>
  <c r="FZ192" i="8"/>
  <c r="FR192" i="8"/>
  <c r="FY192" i="8"/>
  <c r="FS192" i="8"/>
  <c r="FQ192" i="8"/>
  <c r="FK192" i="8"/>
  <c r="FX190" i="8"/>
  <c r="FP190" i="8"/>
  <c r="FV190" i="8"/>
  <c r="FN190" i="8"/>
  <c r="FU190" i="8"/>
  <c r="FM190" i="8"/>
  <c r="FO190" i="8"/>
  <c r="FZ190" i="8"/>
  <c r="FL190" i="8"/>
  <c r="FY190" i="8"/>
  <c r="FK190" i="8"/>
  <c r="FW190" i="8"/>
  <c r="FS190" i="8"/>
  <c r="FR190" i="8"/>
  <c r="FT190" i="8"/>
  <c r="FQ190" i="8"/>
  <c r="FB194" i="8"/>
  <c r="ET194" i="8"/>
  <c r="FG194" i="8"/>
  <c r="EX194" i="8"/>
  <c r="FF194" i="8"/>
  <c r="EW194" i="8"/>
  <c r="FE194" i="8"/>
  <c r="EV194" i="8"/>
  <c r="FD194" i="8"/>
  <c r="EU194" i="8"/>
  <c r="FC194" i="8"/>
  <c r="ES194" i="8"/>
  <c r="FA194" i="8"/>
  <c r="EZ194" i="8"/>
  <c r="FH194" i="8"/>
  <c r="EY194" i="8"/>
  <c r="CZ187" i="8"/>
  <c r="CR187" i="8"/>
  <c r="DE187" i="8"/>
  <c r="CV187" i="8"/>
  <c r="DD187" i="8"/>
  <c r="CU187" i="8"/>
  <c r="DC187" i="8"/>
  <c r="CT187" i="8"/>
  <c r="DA187" i="8"/>
  <c r="CQ187" i="8"/>
  <c r="CY187" i="8"/>
  <c r="CX187" i="8"/>
  <c r="DF187" i="8"/>
  <c r="CW187" i="8"/>
  <c r="CS187" i="8"/>
  <c r="DB187" i="8"/>
  <c r="CH188" i="8"/>
  <c r="BZ188" i="8"/>
  <c r="CM188" i="8"/>
  <c r="CF188" i="8"/>
  <c r="CD188" i="8"/>
  <c r="CN188" i="8"/>
  <c r="CC188" i="8"/>
  <c r="CK188" i="8"/>
  <c r="CA188" i="8"/>
  <c r="CJ188" i="8"/>
  <c r="CI188" i="8"/>
  <c r="BX188" i="8"/>
  <c r="CG188" i="8"/>
  <c r="CL188" i="8"/>
  <c r="CB188" i="8"/>
  <c r="BN183" i="8"/>
  <c r="CN180" i="8"/>
  <c r="CF180" i="8"/>
  <c r="BX180" i="8"/>
  <c r="CM180" i="8"/>
  <c r="CE180" i="8"/>
  <c r="CL180" i="8"/>
  <c r="CD180" i="8"/>
  <c r="CI180" i="8"/>
  <c r="CA180" i="8"/>
  <c r="CK180" i="8"/>
  <c r="CJ180" i="8"/>
  <c r="CH180" i="8"/>
  <c r="CG180" i="8"/>
  <c r="CB180" i="8"/>
  <c r="BZ180" i="8"/>
  <c r="BY180" i="8"/>
  <c r="CC180" i="8"/>
  <c r="DW178" i="8"/>
  <c r="DO178" i="8"/>
  <c r="DP178" i="8"/>
  <c r="DX178" i="8"/>
  <c r="DN178" i="8"/>
  <c r="DV178" i="8"/>
  <c r="DM178" i="8"/>
  <c r="DU178" i="8"/>
  <c r="DL178" i="8"/>
  <c r="DS178" i="8"/>
  <c r="DJ178" i="8"/>
  <c r="DR178" i="8"/>
  <c r="DI178" i="8"/>
  <c r="DT178" i="8"/>
  <c r="DQ178" i="8"/>
  <c r="DK178" i="8"/>
  <c r="FV176" i="8"/>
  <c r="FN176" i="8"/>
  <c r="FU176" i="8"/>
  <c r="FM176" i="8"/>
  <c r="FT176" i="8"/>
  <c r="FL176" i="8"/>
  <c r="FY176" i="8"/>
  <c r="FQ176" i="8"/>
  <c r="FW176" i="8"/>
  <c r="FS176" i="8"/>
  <c r="FR176" i="8"/>
  <c r="FP176" i="8"/>
  <c r="FO176" i="8"/>
  <c r="FK176" i="8"/>
  <c r="FZ176" i="8"/>
  <c r="FX176" i="8"/>
  <c r="CG170" i="8"/>
  <c r="BY170" i="8"/>
  <c r="CN170" i="8"/>
  <c r="CF170" i="8"/>
  <c r="BX170" i="8"/>
  <c r="CM170" i="8"/>
  <c r="CE170" i="8"/>
  <c r="CL170" i="8"/>
  <c r="CD170" i="8"/>
  <c r="CK170" i="8"/>
  <c r="CC170" i="8"/>
  <c r="CJ170" i="8"/>
  <c r="CB170" i="8"/>
  <c r="CH170" i="8"/>
  <c r="BZ170" i="8"/>
  <c r="CI170" i="8"/>
  <c r="CA170" i="8"/>
  <c r="FH166" i="8"/>
  <c r="EZ166" i="8"/>
  <c r="FG166" i="8"/>
  <c r="EY166" i="8"/>
  <c r="FD166" i="8"/>
  <c r="EV166" i="8"/>
  <c r="FB166" i="8"/>
  <c r="ET166" i="8"/>
  <c r="FA166" i="8"/>
  <c r="EX166" i="8"/>
  <c r="EW166" i="8"/>
  <c r="EU166" i="8"/>
  <c r="ES166" i="8"/>
  <c r="FF166" i="8"/>
  <c r="FE166" i="8"/>
  <c r="FC166" i="8"/>
  <c r="CL162" i="8"/>
  <c r="CD162" i="8"/>
  <c r="CK162" i="8"/>
  <c r="CC162" i="8"/>
  <c r="CJ162" i="8"/>
  <c r="CB162" i="8"/>
  <c r="CI162" i="8"/>
  <c r="CA162" i="8"/>
  <c r="CH162" i="8"/>
  <c r="BZ162" i="8"/>
  <c r="CG162" i="8"/>
  <c r="BY162" i="8"/>
  <c r="CN162" i="8"/>
  <c r="CF162" i="8"/>
  <c r="BX162" i="8"/>
  <c r="CM162" i="8"/>
  <c r="CE162" i="8"/>
  <c r="FE159" i="8"/>
  <c r="EW159" i="8"/>
  <c r="FD159" i="8"/>
  <c r="EV159" i="8"/>
  <c r="FC159" i="8"/>
  <c r="EU159" i="8"/>
  <c r="FB159" i="8"/>
  <c r="ET159" i="8"/>
  <c r="FH159" i="8"/>
  <c r="EZ159" i="8"/>
  <c r="EX159" i="8"/>
  <c r="ES159" i="8"/>
  <c r="FG159" i="8"/>
  <c r="FA159" i="8"/>
  <c r="EY159" i="8"/>
  <c r="FF159" i="8"/>
  <c r="DC155" i="8"/>
  <c r="CU155" i="8"/>
  <c r="DB155" i="8"/>
  <c r="CT155" i="8"/>
  <c r="CZ155" i="8"/>
  <c r="CR155" i="8"/>
  <c r="CX155" i="8"/>
  <c r="BU155" i="8"/>
  <c r="CW155" i="8"/>
  <c r="CV155" i="8"/>
  <c r="DF155" i="8"/>
  <c r="CS155" i="8"/>
  <c r="DD155" i="8"/>
  <c r="DA155" i="8"/>
  <c r="DE155" i="8"/>
  <c r="CY155" i="8"/>
  <c r="CQ155" i="8"/>
  <c r="FH163" i="8"/>
  <c r="EZ163" i="8"/>
  <c r="FG163" i="8"/>
  <c r="EY163" i="8"/>
  <c r="FE163" i="8"/>
  <c r="EU163" i="8"/>
  <c r="FD163" i="8"/>
  <c r="ET163" i="8"/>
  <c r="FC163" i="8"/>
  <c r="ES163" i="8"/>
  <c r="FB163" i="8"/>
  <c r="FA163" i="8"/>
  <c r="EX163" i="8"/>
  <c r="EW163" i="8"/>
  <c r="FF163" i="8"/>
  <c r="EV163" i="8"/>
  <c r="CN150" i="8"/>
  <c r="CF150" i="8"/>
  <c r="BX150" i="8"/>
  <c r="CL150" i="8"/>
  <c r="CD150" i="8"/>
  <c r="CI150" i="8"/>
  <c r="CA150" i="8"/>
  <c r="CE150" i="8"/>
  <c r="CC150" i="8"/>
  <c r="CB150" i="8"/>
  <c r="CM150" i="8"/>
  <c r="BZ150" i="8"/>
  <c r="CJ150" i="8"/>
  <c r="CH150" i="8"/>
  <c r="CG150" i="8"/>
  <c r="BY150" i="8"/>
  <c r="CK150" i="8"/>
  <c r="BQ166" i="8"/>
  <c r="CG154" i="8"/>
  <c r="BY154" i="8"/>
  <c r="CN154" i="8"/>
  <c r="CF154" i="8"/>
  <c r="BX154" i="8"/>
  <c r="CM154" i="8"/>
  <c r="CE154" i="8"/>
  <c r="CL154" i="8"/>
  <c r="CD154" i="8"/>
  <c r="CJ154" i="8"/>
  <c r="CB154" i="8"/>
  <c r="CI154" i="8"/>
  <c r="CA154" i="8"/>
  <c r="CK154" i="8"/>
  <c r="CH154" i="8"/>
  <c r="BZ154" i="8"/>
  <c r="CC154" i="8"/>
  <c r="BS148" i="8"/>
  <c r="BU148" i="8" s="1"/>
  <c r="BN143" i="8"/>
  <c r="DF148" i="8"/>
  <c r="CX148" i="8"/>
  <c r="DD148" i="8"/>
  <c r="CV148" i="8"/>
  <c r="DA148" i="8"/>
  <c r="CS148" i="8"/>
  <c r="CT148" i="8"/>
  <c r="DE148" i="8"/>
  <c r="CR148" i="8"/>
  <c r="DC148" i="8"/>
  <c r="CQ148" i="8"/>
  <c r="CY148" i="8"/>
  <c r="CW148" i="8"/>
  <c r="DB148" i="8"/>
  <c r="CZ148" i="8"/>
  <c r="CU148" i="8"/>
  <c r="BN147" i="8"/>
  <c r="DA142" i="8"/>
  <c r="CS142" i="8"/>
  <c r="CZ142" i="8"/>
  <c r="CR142" i="8"/>
  <c r="CY142" i="8"/>
  <c r="CQ142" i="8"/>
  <c r="DD142" i="8"/>
  <c r="CV142" i="8"/>
  <c r="DC142" i="8"/>
  <c r="CU142" i="8"/>
  <c r="DF142" i="8"/>
  <c r="DE142" i="8"/>
  <c r="DB142" i="8"/>
  <c r="CX142" i="8"/>
  <c r="CW142" i="8"/>
  <c r="CT142" i="8"/>
  <c r="DE137" i="8"/>
  <c r="CW137" i="8"/>
  <c r="BU137" i="8"/>
  <c r="DD137" i="8"/>
  <c r="CV137" i="8"/>
  <c r="DC137" i="8"/>
  <c r="CU137" i="8"/>
  <c r="DB137" i="8"/>
  <c r="CT137" i="8"/>
  <c r="DA137" i="8"/>
  <c r="CS137" i="8"/>
  <c r="CZ137" i="8"/>
  <c r="CR137" i="8"/>
  <c r="DF137" i="8"/>
  <c r="CY137" i="8"/>
  <c r="CX137" i="8"/>
  <c r="CQ137" i="8"/>
  <c r="FG131" i="8"/>
  <c r="EY131" i="8"/>
  <c r="FD131" i="8"/>
  <c r="EV131" i="8"/>
  <c r="FC131" i="8"/>
  <c r="EU131" i="8"/>
  <c r="FB131" i="8"/>
  <c r="FA131" i="8"/>
  <c r="EZ131" i="8"/>
  <c r="EX131" i="8"/>
  <c r="EW131" i="8"/>
  <c r="FH131" i="8"/>
  <c r="ET131" i="8"/>
  <c r="FF131" i="8"/>
  <c r="ES131" i="8"/>
  <c r="FE131" i="8"/>
  <c r="DE133" i="8"/>
  <c r="CW133" i="8"/>
  <c r="DB133" i="8"/>
  <c r="CT133" i="8"/>
  <c r="DA133" i="8"/>
  <c r="CS133" i="8"/>
  <c r="DD133" i="8"/>
  <c r="CQ133" i="8"/>
  <c r="DC133" i="8"/>
  <c r="CZ133" i="8"/>
  <c r="CY133" i="8"/>
  <c r="CX133" i="8"/>
  <c r="CV133" i="8"/>
  <c r="CU133" i="8"/>
  <c r="DF133" i="8"/>
  <c r="CR133" i="8"/>
  <c r="BN131" i="8"/>
  <c r="FZ125" i="8"/>
  <c r="FR125" i="8"/>
  <c r="FX125" i="8"/>
  <c r="FP125" i="8"/>
  <c r="FW125" i="8"/>
  <c r="FO125" i="8"/>
  <c r="FV125" i="8"/>
  <c r="FN125" i="8"/>
  <c r="FM125" i="8"/>
  <c r="FL125" i="8"/>
  <c r="FK125" i="8"/>
  <c r="FY125" i="8"/>
  <c r="FU125" i="8"/>
  <c r="FT125" i="8"/>
  <c r="FS125" i="8"/>
  <c r="FQ125" i="8"/>
  <c r="DC120" i="8"/>
  <c r="CU120" i="8"/>
  <c r="DB120" i="8"/>
  <c r="CT120" i="8"/>
  <c r="DA120" i="8"/>
  <c r="CS120" i="8"/>
  <c r="CZ120" i="8"/>
  <c r="CR120" i="8"/>
  <c r="CY120" i="8"/>
  <c r="CQ120" i="8"/>
  <c r="DF120" i="8"/>
  <c r="CX120" i="8"/>
  <c r="DE120" i="8"/>
  <c r="CW120" i="8"/>
  <c r="BU120" i="8"/>
  <c r="DD120" i="8"/>
  <c r="CV120" i="8"/>
  <c r="CI110" i="8"/>
  <c r="CA110" i="8"/>
  <c r="CH110" i="8"/>
  <c r="BZ110" i="8"/>
  <c r="CG110" i="8"/>
  <c r="BY110" i="8"/>
  <c r="CN110" i="8"/>
  <c r="CF110" i="8"/>
  <c r="BX110" i="8"/>
  <c r="CM110" i="8"/>
  <c r="CE110" i="8"/>
  <c r="CL110" i="8"/>
  <c r="CD110" i="8"/>
  <c r="CK110" i="8"/>
  <c r="CC110" i="8"/>
  <c r="CJ110" i="8"/>
  <c r="CB110" i="8"/>
  <c r="FU106" i="8"/>
  <c r="FM106" i="8"/>
  <c r="FT106" i="8"/>
  <c r="FL106" i="8"/>
  <c r="FZ106" i="8"/>
  <c r="FR106" i="8"/>
  <c r="FY106" i="8"/>
  <c r="FQ106" i="8"/>
  <c r="FX106" i="8"/>
  <c r="FP106" i="8"/>
  <c r="FW106" i="8"/>
  <c r="FO106" i="8"/>
  <c r="FV106" i="8"/>
  <c r="FN106" i="8"/>
  <c r="FS106" i="8"/>
  <c r="FK106" i="8"/>
  <c r="DB114" i="8"/>
  <c r="CT114" i="8"/>
  <c r="DA114" i="8"/>
  <c r="CS114" i="8"/>
  <c r="DF114" i="8"/>
  <c r="CX114" i="8"/>
  <c r="DE114" i="8"/>
  <c r="CW114" i="8"/>
  <c r="BU114" i="8"/>
  <c r="CU114" i="8"/>
  <c r="CR114" i="8"/>
  <c r="CQ114" i="8"/>
  <c r="DD114" i="8"/>
  <c r="DC114" i="8"/>
  <c r="CZ114" i="8"/>
  <c r="CY114" i="8"/>
  <c r="CV114" i="8"/>
  <c r="CJ114" i="8"/>
  <c r="CB114" i="8"/>
  <c r="CI114" i="8"/>
  <c r="CA114" i="8"/>
  <c r="CN114" i="8"/>
  <c r="CF114" i="8"/>
  <c r="BX114" i="8"/>
  <c r="CM114" i="8"/>
  <c r="CE114" i="8"/>
  <c r="CC114" i="8"/>
  <c r="BZ114" i="8"/>
  <c r="BY114" i="8"/>
  <c r="CL114" i="8"/>
  <c r="CK114" i="8"/>
  <c r="CH114" i="8"/>
  <c r="CG114" i="8"/>
  <c r="CD114" i="8"/>
  <c r="CI99" i="8"/>
  <c r="CA99" i="8"/>
  <c r="CH99" i="8"/>
  <c r="BZ99" i="8"/>
  <c r="CN99" i="8"/>
  <c r="CF99" i="8"/>
  <c r="BX99" i="8"/>
  <c r="CK99" i="8"/>
  <c r="CC99" i="8"/>
  <c r="CG99" i="8"/>
  <c r="CE99" i="8"/>
  <c r="CD99" i="8"/>
  <c r="CB99" i="8"/>
  <c r="BY99" i="8"/>
  <c r="CM99" i="8"/>
  <c r="CL99" i="8"/>
  <c r="CJ99" i="8"/>
  <c r="FU95" i="8"/>
  <c r="FM95" i="8"/>
  <c r="FZ95" i="8"/>
  <c r="FR95" i="8"/>
  <c r="FP95" i="8"/>
  <c r="FY95" i="8"/>
  <c r="FO95" i="8"/>
  <c r="FX95" i="8"/>
  <c r="FN95" i="8"/>
  <c r="FW95" i="8"/>
  <c r="FL95" i="8"/>
  <c r="FV95" i="8"/>
  <c r="FK95" i="8"/>
  <c r="FT95" i="8"/>
  <c r="FS95" i="8"/>
  <c r="FQ95" i="8"/>
  <c r="DS105" i="8"/>
  <c r="DK105" i="8"/>
  <c r="DR105" i="8"/>
  <c r="DJ105" i="8"/>
  <c r="DX105" i="8"/>
  <c r="DP105" i="8"/>
  <c r="DW105" i="8"/>
  <c r="DO105" i="8"/>
  <c r="DU105" i="8"/>
  <c r="DM105" i="8"/>
  <c r="DT105" i="8"/>
  <c r="DL105" i="8"/>
  <c r="DQ105" i="8"/>
  <c r="DN105" i="8"/>
  <c r="DI105" i="8"/>
  <c r="DV105" i="8"/>
  <c r="DS104" i="8"/>
  <c r="DK104" i="8"/>
  <c r="DR104" i="8"/>
  <c r="DJ104" i="8"/>
  <c r="DX104" i="8"/>
  <c r="DP104" i="8"/>
  <c r="DW104" i="8"/>
  <c r="DO104" i="8"/>
  <c r="DU104" i="8"/>
  <c r="DM104" i="8"/>
  <c r="DT104" i="8"/>
  <c r="DL104" i="8"/>
  <c r="DV104" i="8"/>
  <c r="DQ104" i="8"/>
  <c r="DN104" i="8"/>
  <c r="DI104" i="8"/>
  <c r="FZ84" i="8"/>
  <c r="FR84" i="8"/>
  <c r="FY84" i="8"/>
  <c r="FQ84" i="8"/>
  <c r="FX84" i="8"/>
  <c r="FP84" i="8"/>
  <c r="FW84" i="8"/>
  <c r="FO84" i="8"/>
  <c r="FU84" i="8"/>
  <c r="FM84" i="8"/>
  <c r="FS84" i="8"/>
  <c r="FK84" i="8"/>
  <c r="FL84" i="8"/>
  <c r="FV84" i="8"/>
  <c r="FT84" i="8"/>
  <c r="FN84" i="8"/>
  <c r="FC91" i="8"/>
  <c r="EU91" i="8"/>
  <c r="FH91" i="8"/>
  <c r="EZ91" i="8"/>
  <c r="FD91" i="8"/>
  <c r="ES91" i="8"/>
  <c r="FB91" i="8"/>
  <c r="FA91" i="8"/>
  <c r="EY91" i="8"/>
  <c r="EX91" i="8"/>
  <c r="FG91" i="8"/>
  <c r="EW91" i="8"/>
  <c r="FF91" i="8"/>
  <c r="EV91" i="8"/>
  <c r="FE91" i="8"/>
  <c r="ET91" i="8"/>
  <c r="FZ76" i="8"/>
  <c r="FR76" i="8"/>
  <c r="FW76" i="8"/>
  <c r="FO76" i="8"/>
  <c r="FU76" i="8"/>
  <c r="FM76" i="8"/>
  <c r="FY76" i="8"/>
  <c r="FL76" i="8"/>
  <c r="FX76" i="8"/>
  <c r="FK76" i="8"/>
  <c r="FV76" i="8"/>
  <c r="FT76" i="8"/>
  <c r="FS76" i="8"/>
  <c r="FQ76" i="8"/>
  <c r="FP76" i="8"/>
  <c r="FN76" i="8"/>
  <c r="FC90" i="8"/>
  <c r="EU90" i="8"/>
  <c r="FH90" i="8"/>
  <c r="EZ90" i="8"/>
  <c r="FA90" i="8"/>
  <c r="EY90" i="8"/>
  <c r="EX90" i="8"/>
  <c r="FG90" i="8"/>
  <c r="EW90" i="8"/>
  <c r="FF90" i="8"/>
  <c r="EV90" i="8"/>
  <c r="FE90" i="8"/>
  <c r="ET90" i="8"/>
  <c r="FD90" i="8"/>
  <c r="ES90" i="8"/>
  <c r="FB90" i="8"/>
  <c r="FZ78" i="8"/>
  <c r="FR78" i="8"/>
  <c r="FX78" i="8"/>
  <c r="FP78" i="8"/>
  <c r="FW78" i="8"/>
  <c r="FO78" i="8"/>
  <c r="FU78" i="8"/>
  <c r="FM78" i="8"/>
  <c r="FT78" i="8"/>
  <c r="FS78" i="8"/>
  <c r="FQ78" i="8"/>
  <c r="FN78" i="8"/>
  <c r="FL78" i="8"/>
  <c r="FK78" i="8"/>
  <c r="FY78" i="8"/>
  <c r="FV78" i="8"/>
  <c r="FH78" i="8"/>
  <c r="EZ78" i="8"/>
  <c r="FF78" i="8"/>
  <c r="EX78" i="8"/>
  <c r="FE78" i="8"/>
  <c r="EW78" i="8"/>
  <c r="FC78" i="8"/>
  <c r="EU78" i="8"/>
  <c r="FB78" i="8"/>
  <c r="FA78" i="8"/>
  <c r="EY78" i="8"/>
  <c r="EV78" i="8"/>
  <c r="ET78" i="8"/>
  <c r="ES78" i="8"/>
  <c r="FG78" i="8"/>
  <c r="FD78" i="8"/>
  <c r="BQ86" i="8"/>
  <c r="DF77" i="8"/>
  <c r="CX77" i="8"/>
  <c r="DC77" i="8"/>
  <c r="CU77" i="8"/>
  <c r="DA77" i="8"/>
  <c r="CS77" i="8"/>
  <c r="DE77" i="8"/>
  <c r="CR77" i="8"/>
  <c r="DD77" i="8"/>
  <c r="CQ77" i="8"/>
  <c r="DB77" i="8"/>
  <c r="CZ77" i="8"/>
  <c r="CY77" i="8"/>
  <c r="CW77" i="8"/>
  <c r="CV77" i="8"/>
  <c r="CT77" i="8"/>
  <c r="DV70" i="8"/>
  <c r="DN70" i="8"/>
  <c r="DU70" i="8"/>
  <c r="DM70" i="8"/>
  <c r="DT70" i="8"/>
  <c r="DL70" i="8"/>
  <c r="DS70" i="8"/>
  <c r="DK70" i="8"/>
  <c r="DR70" i="8"/>
  <c r="DJ70" i="8"/>
  <c r="DX70" i="8"/>
  <c r="DP70" i="8"/>
  <c r="DW70" i="8"/>
  <c r="DQ70" i="8"/>
  <c r="DO70" i="8"/>
  <c r="DI70" i="8"/>
  <c r="DT67" i="8"/>
  <c r="DL67" i="8"/>
  <c r="DS67" i="8"/>
  <c r="DK67" i="8"/>
  <c r="DR67" i="8"/>
  <c r="DJ67" i="8"/>
  <c r="DX67" i="8"/>
  <c r="DP67" i="8"/>
  <c r="DM67" i="8"/>
  <c r="DI67" i="8"/>
  <c r="DW67" i="8"/>
  <c r="DV67" i="8"/>
  <c r="DU67" i="8"/>
  <c r="DQ67" i="8"/>
  <c r="DO67" i="8"/>
  <c r="DN67" i="8"/>
  <c r="FF69" i="8"/>
  <c r="EX69" i="8"/>
  <c r="FD69" i="8"/>
  <c r="EV69" i="8"/>
  <c r="FC69" i="8"/>
  <c r="EU69" i="8"/>
  <c r="FB69" i="8"/>
  <c r="ET69" i="8"/>
  <c r="FH69" i="8"/>
  <c r="EZ69" i="8"/>
  <c r="FG69" i="8"/>
  <c r="FE69" i="8"/>
  <c r="FA69" i="8"/>
  <c r="EY69" i="8"/>
  <c r="EW69" i="8"/>
  <c r="ES69" i="8"/>
  <c r="FA57" i="8"/>
  <c r="ES57" i="8"/>
  <c r="FH57" i="8"/>
  <c r="EZ57" i="8"/>
  <c r="FG57" i="8"/>
  <c r="EY57" i="8"/>
  <c r="FF57" i="8"/>
  <c r="EX57" i="8"/>
  <c r="FE57" i="8"/>
  <c r="EW57" i="8"/>
  <c r="FD57" i="8"/>
  <c r="EV57" i="8"/>
  <c r="FC57" i="8"/>
  <c r="EU57" i="8"/>
  <c r="FB57" i="8"/>
  <c r="ET57" i="8"/>
  <c r="BN39" i="8"/>
  <c r="FZ49" i="8"/>
  <c r="FR49" i="8"/>
  <c r="FX49" i="8"/>
  <c r="FP49" i="8"/>
  <c r="FU49" i="8"/>
  <c r="FM49" i="8"/>
  <c r="FT49" i="8"/>
  <c r="FL49" i="8"/>
  <c r="FN49" i="8"/>
  <c r="FK49" i="8"/>
  <c r="FY49" i="8"/>
  <c r="FV49" i="8"/>
  <c r="FS49" i="8"/>
  <c r="FQ49" i="8"/>
  <c r="FO49" i="8"/>
  <c r="FW49" i="8"/>
  <c r="FX32" i="8"/>
  <c r="FP32" i="8"/>
  <c r="FT32" i="8"/>
  <c r="FL32" i="8"/>
  <c r="FZ32" i="8"/>
  <c r="FR32" i="8"/>
  <c r="FY32" i="8"/>
  <c r="FQ32" i="8"/>
  <c r="FN32" i="8"/>
  <c r="FM32" i="8"/>
  <c r="FK32" i="8"/>
  <c r="FW32" i="8"/>
  <c r="FU32" i="8"/>
  <c r="FS32" i="8"/>
  <c r="FO32" i="8"/>
  <c r="FV32" i="8"/>
  <c r="FF35" i="8"/>
  <c r="EX35" i="8"/>
  <c r="FB35" i="8"/>
  <c r="ET35" i="8"/>
  <c r="FA35" i="8"/>
  <c r="ES35" i="8"/>
  <c r="FH35" i="8"/>
  <c r="EZ35" i="8"/>
  <c r="FG35" i="8"/>
  <c r="EY35" i="8"/>
  <c r="FC35" i="8"/>
  <c r="EW35" i="8"/>
  <c r="EV35" i="8"/>
  <c r="EU35" i="8"/>
  <c r="FE35" i="8"/>
  <c r="FD35" i="8"/>
  <c r="FB29" i="8"/>
  <c r="ET29" i="8"/>
  <c r="FH29" i="8"/>
  <c r="EZ29" i="8"/>
  <c r="FG29" i="8"/>
  <c r="EY29" i="8"/>
  <c r="FF29" i="8"/>
  <c r="EU29" i="8"/>
  <c r="FE29" i="8"/>
  <c r="ES29" i="8"/>
  <c r="FD29" i="8"/>
  <c r="FC29" i="8"/>
  <c r="EX29" i="8"/>
  <c r="EW29" i="8"/>
  <c r="EV29" i="8"/>
  <c r="FA29" i="8"/>
  <c r="BT42" i="8"/>
  <c r="BN33" i="8"/>
  <c r="DD41" i="8"/>
  <c r="CV41" i="8"/>
  <c r="DC41" i="8"/>
  <c r="CU41" i="8"/>
  <c r="DB41" i="8"/>
  <c r="CT41" i="8"/>
  <c r="CZ41" i="8"/>
  <c r="CR41" i="8"/>
  <c r="CY41" i="8"/>
  <c r="CQ41" i="8"/>
  <c r="DF41" i="8"/>
  <c r="CX41" i="8"/>
  <c r="DE41" i="8"/>
  <c r="CW41" i="8"/>
  <c r="BU41" i="8"/>
  <c r="DA41" i="8"/>
  <c r="CS41" i="8"/>
  <c r="BN28" i="8"/>
  <c r="EK207" i="8"/>
  <c r="EJ207" i="8"/>
  <c r="EF206" i="8"/>
  <c r="EP206" i="8"/>
  <c r="CZ195" i="8"/>
  <c r="CR195" i="8"/>
  <c r="DE195" i="8"/>
  <c r="CV195" i="8"/>
  <c r="DD195" i="8"/>
  <c r="CU195" i="8"/>
  <c r="DC195" i="8"/>
  <c r="CT195" i="8"/>
  <c r="DB195" i="8"/>
  <c r="CS195" i="8"/>
  <c r="DA195" i="8"/>
  <c r="CQ195" i="8"/>
  <c r="BU195" i="8"/>
  <c r="CY195" i="8"/>
  <c r="CX195" i="8"/>
  <c r="DF195" i="8"/>
  <c r="CW195" i="8"/>
  <c r="CL191" i="8"/>
  <c r="CD191" i="8"/>
  <c r="CJ191" i="8"/>
  <c r="CB191" i="8"/>
  <c r="CI191" i="8"/>
  <c r="CA191" i="8"/>
  <c r="CF191" i="8"/>
  <c r="CE191" i="8"/>
  <c r="CC191" i="8"/>
  <c r="CN191" i="8"/>
  <c r="BZ191" i="8"/>
  <c r="CK191" i="8"/>
  <c r="BX191" i="8"/>
  <c r="CH191" i="8"/>
  <c r="CG191" i="8"/>
  <c r="BY191" i="8"/>
  <c r="CM191" i="8"/>
  <c r="BS183" i="8"/>
  <c r="DX180" i="8"/>
  <c r="DP180" i="8"/>
  <c r="DW180" i="8"/>
  <c r="DO180" i="8"/>
  <c r="DV180" i="8"/>
  <c r="DN180" i="8"/>
  <c r="DS180" i="8"/>
  <c r="DK180" i="8"/>
  <c r="DU180" i="8"/>
  <c r="DT180" i="8"/>
  <c r="DR180" i="8"/>
  <c r="DQ180" i="8"/>
  <c r="DL180" i="8"/>
  <c r="DJ180" i="8"/>
  <c r="DI180" i="8"/>
  <c r="DM180" i="8"/>
  <c r="FZ180" i="8"/>
  <c r="FR180" i="8"/>
  <c r="FY180" i="8"/>
  <c r="FQ180" i="8"/>
  <c r="FX180" i="8"/>
  <c r="FP180" i="8"/>
  <c r="FU180" i="8"/>
  <c r="FM180" i="8"/>
  <c r="FW180" i="8"/>
  <c r="FV180" i="8"/>
  <c r="FT180" i="8"/>
  <c r="FS180" i="8"/>
  <c r="FN180" i="8"/>
  <c r="FL180" i="8"/>
  <c r="FK180" i="8"/>
  <c r="FO180" i="8"/>
  <c r="DX182" i="8"/>
  <c r="DP182" i="8"/>
  <c r="DW182" i="8"/>
  <c r="DO182" i="8"/>
  <c r="DV182" i="8"/>
  <c r="DN182" i="8"/>
  <c r="DU182" i="8"/>
  <c r="DM182" i="8"/>
  <c r="DS182" i="8"/>
  <c r="DK182" i="8"/>
  <c r="DR182" i="8"/>
  <c r="DJ182" i="8"/>
  <c r="DT182" i="8"/>
  <c r="DL182" i="8"/>
  <c r="DI182" i="8"/>
  <c r="DQ182" i="8"/>
  <c r="BU180" i="8"/>
  <c r="FY174" i="8"/>
  <c r="FQ174" i="8"/>
  <c r="FX174" i="8"/>
  <c r="FP174" i="8"/>
  <c r="FW174" i="8"/>
  <c r="FO174" i="8"/>
  <c r="FV174" i="8"/>
  <c r="FN174" i="8"/>
  <c r="FU174" i="8"/>
  <c r="FM174" i="8"/>
  <c r="FT174" i="8"/>
  <c r="FL174" i="8"/>
  <c r="FS174" i="8"/>
  <c r="FK174" i="8"/>
  <c r="FZ174" i="8"/>
  <c r="FR174" i="8"/>
  <c r="DU155" i="8"/>
  <c r="DM155" i="8"/>
  <c r="DT155" i="8"/>
  <c r="DL155" i="8"/>
  <c r="DR155" i="8"/>
  <c r="DJ155" i="8"/>
  <c r="DN155" i="8"/>
  <c r="DX155" i="8"/>
  <c r="DK155" i="8"/>
  <c r="DW155" i="8"/>
  <c r="DI155" i="8"/>
  <c r="DV155" i="8"/>
  <c r="DQ155" i="8"/>
  <c r="DP155" i="8"/>
  <c r="DS155" i="8"/>
  <c r="DO155" i="8"/>
  <c r="CN179" i="8"/>
  <c r="CF179" i="8"/>
  <c r="BX179" i="8"/>
  <c r="CM179" i="8"/>
  <c r="CE179" i="8"/>
  <c r="CG179" i="8"/>
  <c r="CD179" i="8"/>
  <c r="CC179" i="8"/>
  <c r="CL179" i="8"/>
  <c r="CB179" i="8"/>
  <c r="CJ179" i="8"/>
  <c r="BZ179" i="8"/>
  <c r="CI179" i="8"/>
  <c r="BY179" i="8"/>
  <c r="CK179" i="8"/>
  <c r="CH179" i="8"/>
  <c r="CA179" i="8"/>
  <c r="FS170" i="8"/>
  <c r="FK170" i="8"/>
  <c r="FZ170" i="8"/>
  <c r="FR170" i="8"/>
  <c r="FY170" i="8"/>
  <c r="FQ170" i="8"/>
  <c r="FX170" i="8"/>
  <c r="FP170" i="8"/>
  <c r="FW170" i="8"/>
  <c r="FO170" i="8"/>
  <c r="FV170" i="8"/>
  <c r="FN170" i="8"/>
  <c r="FT170" i="8"/>
  <c r="FL170" i="8"/>
  <c r="FU170" i="8"/>
  <c r="FM170" i="8"/>
  <c r="DF165" i="8"/>
  <c r="CX165" i="8"/>
  <c r="DE165" i="8"/>
  <c r="CW165" i="8"/>
  <c r="BU165" i="8"/>
  <c r="CY165" i="8"/>
  <c r="CV165" i="8"/>
  <c r="CU165" i="8"/>
  <c r="DD165" i="8"/>
  <c r="CT165" i="8"/>
  <c r="DC165" i="8"/>
  <c r="CS165" i="8"/>
  <c r="DB165" i="8"/>
  <c r="CR165" i="8"/>
  <c r="DA165" i="8"/>
  <c r="CQ165" i="8"/>
  <c r="CZ165" i="8"/>
  <c r="FE155" i="8"/>
  <c r="EW155" i="8"/>
  <c r="FD155" i="8"/>
  <c r="EV155" i="8"/>
  <c r="FB155" i="8"/>
  <c r="ET155" i="8"/>
  <c r="FC155" i="8"/>
  <c r="FA155" i="8"/>
  <c r="EZ155" i="8"/>
  <c r="EY155" i="8"/>
  <c r="FH155" i="8"/>
  <c r="EU155" i="8"/>
  <c r="FG155" i="8"/>
  <c r="ES155" i="8"/>
  <c r="FF155" i="8"/>
  <c r="EX155" i="8"/>
  <c r="DV160" i="8"/>
  <c r="DN160" i="8"/>
  <c r="DU160" i="8"/>
  <c r="DM160" i="8"/>
  <c r="DT160" i="8"/>
  <c r="DL160" i="8"/>
  <c r="DS160" i="8"/>
  <c r="DK160" i="8"/>
  <c r="DR160" i="8"/>
  <c r="DJ160" i="8"/>
  <c r="DX160" i="8"/>
  <c r="DP160" i="8"/>
  <c r="DW160" i="8"/>
  <c r="DO160" i="8"/>
  <c r="DQ160" i="8"/>
  <c r="DI160" i="8"/>
  <c r="DV162" i="8"/>
  <c r="DN162" i="8"/>
  <c r="DU162" i="8"/>
  <c r="DM162" i="8"/>
  <c r="DT162" i="8"/>
  <c r="DL162" i="8"/>
  <c r="DS162" i="8"/>
  <c r="DK162" i="8"/>
  <c r="DR162" i="8"/>
  <c r="DJ162" i="8"/>
  <c r="DQ162" i="8"/>
  <c r="DI162" i="8"/>
  <c r="DX162" i="8"/>
  <c r="DP162" i="8"/>
  <c r="DW162" i="8"/>
  <c r="DO162" i="8"/>
  <c r="BN153" i="8"/>
  <c r="DX150" i="8"/>
  <c r="DP150" i="8"/>
  <c r="DV150" i="8"/>
  <c r="DN150" i="8"/>
  <c r="DS150" i="8"/>
  <c r="DK150" i="8"/>
  <c r="DU150" i="8"/>
  <c r="DI150" i="8"/>
  <c r="DT150" i="8"/>
  <c r="DR150" i="8"/>
  <c r="DQ150" i="8"/>
  <c r="DM150" i="8"/>
  <c r="DL150" i="8"/>
  <c r="DW150" i="8"/>
  <c r="DJ150" i="8"/>
  <c r="DO150" i="8"/>
  <c r="FZ148" i="8"/>
  <c r="FR148" i="8"/>
  <c r="FX148" i="8"/>
  <c r="FP148" i="8"/>
  <c r="FU148" i="8"/>
  <c r="FM148" i="8"/>
  <c r="FN148" i="8"/>
  <c r="FY148" i="8"/>
  <c r="FL148" i="8"/>
  <c r="FW148" i="8"/>
  <c r="FK148" i="8"/>
  <c r="FS148" i="8"/>
  <c r="FQ148" i="8"/>
  <c r="FO148" i="8"/>
  <c r="FV148" i="8"/>
  <c r="FT148" i="8"/>
  <c r="DA143" i="8"/>
  <c r="CS143" i="8"/>
  <c r="CZ143" i="8"/>
  <c r="CR143" i="8"/>
  <c r="CY143" i="8"/>
  <c r="CQ143" i="8"/>
  <c r="DD143" i="8"/>
  <c r="CV143" i="8"/>
  <c r="DC143" i="8"/>
  <c r="CU143" i="8"/>
  <c r="CX143" i="8"/>
  <c r="CW143" i="8"/>
  <c r="CT143" i="8"/>
  <c r="BU143" i="8"/>
  <c r="DF143" i="8"/>
  <c r="DE143" i="8"/>
  <c r="DB143" i="8"/>
  <c r="DS139" i="8"/>
  <c r="DK139" i="8"/>
  <c r="DQ139" i="8"/>
  <c r="DP139" i="8"/>
  <c r="DX139" i="8"/>
  <c r="DO139" i="8"/>
  <c r="DW139" i="8"/>
  <c r="DN139" i="8"/>
  <c r="DV139" i="8"/>
  <c r="DM139" i="8"/>
  <c r="DU139" i="8"/>
  <c r="DL139" i="8"/>
  <c r="DT139" i="8"/>
  <c r="DJ139" i="8"/>
  <c r="DR139" i="8"/>
  <c r="DI139" i="8"/>
  <c r="FA152" i="8"/>
  <c r="ES152" i="8"/>
  <c r="FH152" i="8"/>
  <c r="EZ152" i="8"/>
  <c r="FG152" i="8"/>
  <c r="EY152" i="8"/>
  <c r="FF152" i="8"/>
  <c r="EX152" i="8"/>
  <c r="FC152" i="8"/>
  <c r="EU152" i="8"/>
  <c r="FD152" i="8"/>
  <c r="FB152" i="8"/>
  <c r="EW152" i="8"/>
  <c r="EV152" i="8"/>
  <c r="FE152" i="8"/>
  <c r="ET152" i="8"/>
  <c r="CI144" i="8"/>
  <c r="CA144" i="8"/>
  <c r="CH144" i="8"/>
  <c r="BZ144" i="8"/>
  <c r="CG144" i="8"/>
  <c r="BY144" i="8"/>
  <c r="CL144" i="8"/>
  <c r="CD144" i="8"/>
  <c r="CK144" i="8"/>
  <c r="CC144" i="8"/>
  <c r="CM144" i="8"/>
  <c r="CJ144" i="8"/>
  <c r="CF144" i="8"/>
  <c r="CE144" i="8"/>
  <c r="CB144" i="8"/>
  <c r="BX144" i="8"/>
  <c r="CN144" i="8"/>
  <c r="CN146" i="8"/>
  <c r="CF146" i="8"/>
  <c r="BX146" i="8"/>
  <c r="CI146" i="8"/>
  <c r="CA146" i="8"/>
  <c r="CE146" i="8"/>
  <c r="CD146" i="8"/>
  <c r="CM146" i="8"/>
  <c r="CC146" i="8"/>
  <c r="CJ146" i="8"/>
  <c r="BY146" i="8"/>
  <c r="CH146" i="8"/>
  <c r="CL146" i="8"/>
  <c r="CK146" i="8"/>
  <c r="CG146" i="8"/>
  <c r="CB146" i="8"/>
  <c r="BZ146" i="8"/>
  <c r="FG137" i="8"/>
  <c r="EY137" i="8"/>
  <c r="FF137" i="8"/>
  <c r="EX137" i="8"/>
  <c r="FE137" i="8"/>
  <c r="EW137" i="8"/>
  <c r="FD137" i="8"/>
  <c r="EV137" i="8"/>
  <c r="FC137" i="8"/>
  <c r="EU137" i="8"/>
  <c r="FB137" i="8"/>
  <c r="ET137" i="8"/>
  <c r="FH137" i="8"/>
  <c r="FA137" i="8"/>
  <c r="EZ137" i="8"/>
  <c r="ES137" i="8"/>
  <c r="FU138" i="8"/>
  <c r="FM138" i="8"/>
  <c r="FT138" i="8"/>
  <c r="FK138" i="8"/>
  <c r="FS138" i="8"/>
  <c r="FR138" i="8"/>
  <c r="FZ138" i="8"/>
  <c r="FQ138" i="8"/>
  <c r="FY138" i="8"/>
  <c r="FP138" i="8"/>
  <c r="FX138" i="8"/>
  <c r="FO138" i="8"/>
  <c r="FW138" i="8"/>
  <c r="FN138" i="8"/>
  <c r="FL138" i="8"/>
  <c r="FV138" i="8"/>
  <c r="DE134" i="8"/>
  <c r="CW134" i="8"/>
  <c r="BU134" i="8"/>
  <c r="DD134" i="8"/>
  <c r="CV134" i="8"/>
  <c r="DB134" i="8"/>
  <c r="CT134" i="8"/>
  <c r="DA134" i="8"/>
  <c r="CS134" i="8"/>
  <c r="CR134" i="8"/>
  <c r="CQ134" i="8"/>
  <c r="DF134" i="8"/>
  <c r="DC134" i="8"/>
  <c r="CZ134" i="8"/>
  <c r="CY134" i="8"/>
  <c r="CX134" i="8"/>
  <c r="CU134" i="8"/>
  <c r="CM135" i="8"/>
  <c r="CE135" i="8"/>
  <c r="CL135" i="8"/>
  <c r="CD135" i="8"/>
  <c r="CJ135" i="8"/>
  <c r="CB135" i="8"/>
  <c r="CI135" i="8"/>
  <c r="CA135" i="8"/>
  <c r="BZ135" i="8"/>
  <c r="BY135" i="8"/>
  <c r="CN135" i="8"/>
  <c r="BX135" i="8"/>
  <c r="CK135" i="8"/>
  <c r="CH135" i="8"/>
  <c r="CG135" i="8"/>
  <c r="CF135" i="8"/>
  <c r="CC135" i="8"/>
  <c r="FG130" i="8"/>
  <c r="EY130" i="8"/>
  <c r="FD130" i="8"/>
  <c r="EU130" i="8"/>
  <c r="FC130" i="8"/>
  <c r="ET130" i="8"/>
  <c r="FB130" i="8"/>
  <c r="ES130" i="8"/>
  <c r="FA130" i="8"/>
  <c r="EZ130" i="8"/>
  <c r="FH130" i="8"/>
  <c r="EX130" i="8"/>
  <c r="FF130" i="8"/>
  <c r="EW130" i="8"/>
  <c r="FE130" i="8"/>
  <c r="EV130" i="8"/>
  <c r="CI138" i="8"/>
  <c r="CA138" i="8"/>
  <c r="CF138" i="8"/>
  <c r="CN138" i="8"/>
  <c r="CC138" i="8"/>
  <c r="CK138" i="8"/>
  <c r="CB138" i="8"/>
  <c r="CJ138" i="8"/>
  <c r="BX138" i="8"/>
  <c r="DW133" i="8"/>
  <c r="DO133" i="8"/>
  <c r="DT133" i="8"/>
  <c r="DL133" i="8"/>
  <c r="DS133" i="8"/>
  <c r="DK133" i="8"/>
  <c r="DR133" i="8"/>
  <c r="DQ133" i="8"/>
  <c r="DP133" i="8"/>
  <c r="DN133" i="8"/>
  <c r="DM133" i="8"/>
  <c r="DX133" i="8"/>
  <c r="DJ133" i="8"/>
  <c r="DV133" i="8"/>
  <c r="DI133" i="8"/>
  <c r="DU133" i="8"/>
  <c r="FA126" i="8"/>
  <c r="ES126" i="8"/>
  <c r="FH126" i="8"/>
  <c r="EZ126" i="8"/>
  <c r="FF126" i="8"/>
  <c r="EX126" i="8"/>
  <c r="FE126" i="8"/>
  <c r="EW126" i="8"/>
  <c r="FD126" i="8"/>
  <c r="EV126" i="8"/>
  <c r="FG126" i="8"/>
  <c r="FC126" i="8"/>
  <c r="FB126" i="8"/>
  <c r="EY126" i="8"/>
  <c r="EU126" i="8"/>
  <c r="ET126" i="8"/>
  <c r="FH124" i="8"/>
  <c r="EZ124" i="8"/>
  <c r="FF124" i="8"/>
  <c r="ES124" i="8"/>
  <c r="FC124" i="8"/>
  <c r="FB124" i="8"/>
  <c r="FA124" i="8"/>
  <c r="ET124" i="8"/>
  <c r="FG133" i="8"/>
  <c r="EY133" i="8"/>
  <c r="FF133" i="8"/>
  <c r="FD133" i="8"/>
  <c r="EV133" i="8"/>
  <c r="FC133" i="8"/>
  <c r="EU133" i="8"/>
  <c r="EW133" i="8"/>
  <c r="ET133" i="8"/>
  <c r="FH133" i="8"/>
  <c r="ES133" i="8"/>
  <c r="FE133" i="8"/>
  <c r="FB133" i="8"/>
  <c r="FA133" i="8"/>
  <c r="EZ133" i="8"/>
  <c r="EX133" i="8"/>
  <c r="CK120" i="8"/>
  <c r="CC120" i="8"/>
  <c r="CJ120" i="8"/>
  <c r="CB120" i="8"/>
  <c r="CI120" i="8"/>
  <c r="CA120" i="8"/>
  <c r="CH120" i="8"/>
  <c r="BZ120" i="8"/>
  <c r="CG120" i="8"/>
  <c r="BY120" i="8"/>
  <c r="CN120" i="8"/>
  <c r="CF120" i="8"/>
  <c r="BX120" i="8"/>
  <c r="CM120" i="8"/>
  <c r="CE120" i="8"/>
  <c r="CL120" i="8"/>
  <c r="CD120" i="8"/>
  <c r="FY132" i="8"/>
  <c r="FQ132" i="8"/>
  <c r="FV132" i="8"/>
  <c r="FN132" i="8"/>
  <c r="FU132" i="8"/>
  <c r="FM132" i="8"/>
  <c r="FT132" i="8"/>
  <c r="FS132" i="8"/>
  <c r="FR132" i="8"/>
  <c r="FP132" i="8"/>
  <c r="FO132" i="8"/>
  <c r="FZ132" i="8"/>
  <c r="FL132" i="8"/>
  <c r="FX132" i="8"/>
  <c r="FK132" i="8"/>
  <c r="FW132" i="8"/>
  <c r="CI109" i="8"/>
  <c r="CA109" i="8"/>
  <c r="CH109" i="8"/>
  <c r="BZ109" i="8"/>
  <c r="CG109" i="8"/>
  <c r="BY109" i="8"/>
  <c r="CN109" i="8"/>
  <c r="CF109" i="8"/>
  <c r="BX109" i="8"/>
  <c r="CM109" i="8"/>
  <c r="CE109" i="8"/>
  <c r="CL109" i="8"/>
  <c r="CD109" i="8"/>
  <c r="CK109" i="8"/>
  <c r="CC109" i="8"/>
  <c r="CJ109" i="8"/>
  <c r="CB109" i="8"/>
  <c r="CJ116" i="8"/>
  <c r="CB116" i="8"/>
  <c r="CI116" i="8"/>
  <c r="CA116" i="8"/>
  <c r="CG116" i="8"/>
  <c r="BY116" i="8"/>
  <c r="CN116" i="8"/>
  <c r="CF116" i="8"/>
  <c r="BX116" i="8"/>
  <c r="CM116" i="8"/>
  <c r="CE116" i="8"/>
  <c r="CH116" i="8"/>
  <c r="CD116" i="8"/>
  <c r="CC116" i="8"/>
  <c r="BZ116" i="8"/>
  <c r="CL116" i="8"/>
  <c r="CK116" i="8"/>
  <c r="DT114" i="8"/>
  <c r="DL114" i="8"/>
  <c r="DS114" i="8"/>
  <c r="DK114" i="8"/>
  <c r="DX114" i="8"/>
  <c r="DP114" i="8"/>
  <c r="DW114" i="8"/>
  <c r="DO114" i="8"/>
  <c r="DM114" i="8"/>
  <c r="DJ114" i="8"/>
  <c r="DI114" i="8"/>
  <c r="DV114" i="8"/>
  <c r="DU114" i="8"/>
  <c r="DR114" i="8"/>
  <c r="DQ114" i="8"/>
  <c r="DN114" i="8"/>
  <c r="CJ115" i="8"/>
  <c r="CB115" i="8"/>
  <c r="CI115" i="8"/>
  <c r="CA115" i="8"/>
  <c r="CN115" i="8"/>
  <c r="CF115" i="8"/>
  <c r="BX115" i="8"/>
  <c r="CM115" i="8"/>
  <c r="CE115" i="8"/>
  <c r="CK115" i="8"/>
  <c r="CH115" i="8"/>
  <c r="CG115" i="8"/>
  <c r="CD115" i="8"/>
  <c r="CC115" i="8"/>
  <c r="BZ115" i="8"/>
  <c r="BY115" i="8"/>
  <c r="CL115" i="8"/>
  <c r="DS111" i="8"/>
  <c r="DK111" i="8"/>
  <c r="DR111" i="8"/>
  <c r="DJ111" i="8"/>
  <c r="DQ111" i="8"/>
  <c r="DI111" i="8"/>
  <c r="DX111" i="8"/>
  <c r="DP111" i="8"/>
  <c r="DW111" i="8"/>
  <c r="DO111" i="8"/>
  <c r="DV111" i="8"/>
  <c r="DN111" i="8"/>
  <c r="DU111" i="8"/>
  <c r="DM111" i="8"/>
  <c r="DT111" i="8"/>
  <c r="DL111" i="8"/>
  <c r="FC104" i="8"/>
  <c r="EU104" i="8"/>
  <c r="FB104" i="8"/>
  <c r="ET104" i="8"/>
  <c r="FH104" i="8"/>
  <c r="EZ104" i="8"/>
  <c r="FG104" i="8"/>
  <c r="EY104" i="8"/>
  <c r="FE104" i="8"/>
  <c r="EW104" i="8"/>
  <c r="FD104" i="8"/>
  <c r="EV104" i="8"/>
  <c r="EX104" i="8"/>
  <c r="ES104" i="8"/>
  <c r="FF104" i="8"/>
  <c r="FA104" i="8"/>
  <c r="BN112" i="8"/>
  <c r="CI105" i="8"/>
  <c r="CA105" i="8"/>
  <c r="CH105" i="8"/>
  <c r="BZ105" i="8"/>
  <c r="CN105" i="8"/>
  <c r="CF105" i="8"/>
  <c r="BX105" i="8"/>
  <c r="CM105" i="8"/>
  <c r="CE105" i="8"/>
  <c r="CK105" i="8"/>
  <c r="CC105" i="8"/>
  <c r="CJ105" i="8"/>
  <c r="CB105" i="8"/>
  <c r="CG105" i="8"/>
  <c r="CD105" i="8"/>
  <c r="BY105" i="8"/>
  <c r="CL105" i="8"/>
  <c r="DS100" i="8"/>
  <c r="DK100" i="8"/>
  <c r="DR100" i="8"/>
  <c r="DJ100" i="8"/>
  <c r="DT100" i="8"/>
  <c r="DL100" i="8"/>
  <c r="DW100" i="8"/>
  <c r="DV100" i="8"/>
  <c r="CI95" i="8"/>
  <c r="CA95" i="8"/>
  <c r="CN95" i="8"/>
  <c r="CF95" i="8"/>
  <c r="BX95" i="8"/>
  <c r="CJ95" i="8"/>
  <c r="BY95" i="8"/>
  <c r="CH95" i="8"/>
  <c r="CG95" i="8"/>
  <c r="CE95" i="8"/>
  <c r="CD95" i="8"/>
  <c r="CM95" i="8"/>
  <c r="CC95" i="8"/>
  <c r="CL95" i="8"/>
  <c r="CB95" i="8"/>
  <c r="CK95" i="8"/>
  <c r="BZ95" i="8"/>
  <c r="CI91" i="8"/>
  <c r="CA91" i="8"/>
  <c r="CN91" i="8"/>
  <c r="CF91" i="8"/>
  <c r="BX91" i="8"/>
  <c r="CJ91" i="8"/>
  <c r="BY91" i="8"/>
  <c r="CH91" i="8"/>
  <c r="CG91" i="8"/>
  <c r="CE91" i="8"/>
  <c r="CD91" i="8"/>
  <c r="CM91" i="8"/>
  <c r="CC91" i="8"/>
  <c r="CL91" i="8"/>
  <c r="CB91" i="8"/>
  <c r="CK91" i="8"/>
  <c r="BZ91" i="8"/>
  <c r="FC103" i="8"/>
  <c r="EU103" i="8"/>
  <c r="FB103" i="8"/>
  <c r="ET103" i="8"/>
  <c r="FH103" i="8"/>
  <c r="EZ103" i="8"/>
  <c r="FE103" i="8"/>
  <c r="EW103" i="8"/>
  <c r="FD103" i="8"/>
  <c r="EV103" i="8"/>
  <c r="FG103" i="8"/>
  <c r="FF103" i="8"/>
  <c r="FA103" i="8"/>
  <c r="EY103" i="8"/>
  <c r="EX103" i="8"/>
  <c r="ES103" i="8"/>
  <c r="DS95" i="8"/>
  <c r="DK95" i="8"/>
  <c r="DX95" i="8"/>
  <c r="DP95" i="8"/>
  <c r="DT95" i="8"/>
  <c r="DI95" i="8"/>
  <c r="DR95" i="8"/>
  <c r="DQ95" i="8"/>
  <c r="DO95" i="8"/>
  <c r="DN95" i="8"/>
  <c r="DW95" i="8"/>
  <c r="DM95" i="8"/>
  <c r="DV95" i="8"/>
  <c r="DL95" i="8"/>
  <c r="DU95" i="8"/>
  <c r="DJ95" i="8"/>
  <c r="CI98" i="8"/>
  <c r="CA98" i="8"/>
  <c r="CH98" i="8"/>
  <c r="BZ98" i="8"/>
  <c r="CN98" i="8"/>
  <c r="CF98" i="8"/>
  <c r="BX98" i="8"/>
  <c r="CE98" i="8"/>
  <c r="CD98" i="8"/>
  <c r="CC98" i="8"/>
  <c r="CM98" i="8"/>
  <c r="CB98" i="8"/>
  <c r="CL98" i="8"/>
  <c r="BY98" i="8"/>
  <c r="CK98" i="8"/>
  <c r="CJ98" i="8"/>
  <c r="CG98" i="8"/>
  <c r="FZ82" i="8"/>
  <c r="FR82" i="8"/>
  <c r="FY82" i="8"/>
  <c r="FQ82" i="8"/>
  <c r="FX82" i="8"/>
  <c r="FP82" i="8"/>
  <c r="FW82" i="8"/>
  <c r="FO82" i="8"/>
  <c r="FU82" i="8"/>
  <c r="FM82" i="8"/>
  <c r="FV82" i="8"/>
  <c r="FT82" i="8"/>
  <c r="FS82" i="8"/>
  <c r="FN82" i="8"/>
  <c r="FL82" i="8"/>
  <c r="FK82" i="8"/>
  <c r="CN89" i="8"/>
  <c r="CF89" i="8"/>
  <c r="BX89" i="8"/>
  <c r="CM89" i="8"/>
  <c r="CE89" i="8"/>
  <c r="CL89" i="8"/>
  <c r="CD89" i="8"/>
  <c r="CK89" i="8"/>
  <c r="CC89" i="8"/>
  <c r="CJ89" i="8"/>
  <c r="CB89" i="8"/>
  <c r="CI89" i="8"/>
  <c r="CA89" i="8"/>
  <c r="CH89" i="8"/>
  <c r="BZ89" i="8"/>
  <c r="CG89" i="8"/>
  <c r="BY89" i="8"/>
  <c r="CI104" i="8"/>
  <c r="CA104" i="8"/>
  <c r="CH104" i="8"/>
  <c r="BZ104" i="8"/>
  <c r="CN104" i="8"/>
  <c r="CF104" i="8"/>
  <c r="BX104" i="8"/>
  <c r="CM104" i="8"/>
  <c r="CE104" i="8"/>
  <c r="CK104" i="8"/>
  <c r="CC104" i="8"/>
  <c r="CJ104" i="8"/>
  <c r="CB104" i="8"/>
  <c r="CL104" i="8"/>
  <c r="CG104" i="8"/>
  <c r="CD104" i="8"/>
  <c r="BY104" i="8"/>
  <c r="FH88" i="8"/>
  <c r="EZ88" i="8"/>
  <c r="FG88" i="8"/>
  <c r="EY88" i="8"/>
  <c r="FF88" i="8"/>
  <c r="EX88" i="8"/>
  <c r="FE88" i="8"/>
  <c r="EW88" i="8"/>
  <c r="FD88" i="8"/>
  <c r="EV88" i="8"/>
  <c r="FC88" i="8"/>
  <c r="EU88" i="8"/>
  <c r="FB88" i="8"/>
  <c r="ET88" i="8"/>
  <c r="FA88" i="8"/>
  <c r="ES88" i="8"/>
  <c r="BN101" i="8"/>
  <c r="FZ83" i="8"/>
  <c r="FR83" i="8"/>
  <c r="FY83" i="8"/>
  <c r="FQ83" i="8"/>
  <c r="FX83" i="8"/>
  <c r="FP83" i="8"/>
  <c r="FW83" i="8"/>
  <c r="FO83" i="8"/>
  <c r="FU83" i="8"/>
  <c r="FM83" i="8"/>
  <c r="FS83" i="8"/>
  <c r="FK83" i="8"/>
  <c r="FV83" i="8"/>
  <c r="FT83" i="8"/>
  <c r="FN83" i="8"/>
  <c r="FL83" i="8"/>
  <c r="DX85" i="8"/>
  <c r="DP85" i="8"/>
  <c r="DW85" i="8"/>
  <c r="DO85" i="8"/>
  <c r="DV85" i="8"/>
  <c r="DN85" i="8"/>
  <c r="DU85" i="8"/>
  <c r="DM85" i="8"/>
  <c r="DS85" i="8"/>
  <c r="DK85" i="8"/>
  <c r="DR85" i="8"/>
  <c r="DJ85" i="8"/>
  <c r="DQ85" i="8"/>
  <c r="DI85" i="8"/>
  <c r="DT85" i="8"/>
  <c r="DL85" i="8"/>
  <c r="DF76" i="8"/>
  <c r="CX76" i="8"/>
  <c r="DC76" i="8"/>
  <c r="CU76" i="8"/>
  <c r="DA76" i="8"/>
  <c r="CS76" i="8"/>
  <c r="DE76" i="8"/>
  <c r="CR76" i="8"/>
  <c r="DD76" i="8"/>
  <c r="CQ76" i="8"/>
  <c r="DB76" i="8"/>
  <c r="CZ76" i="8"/>
  <c r="CY76" i="8"/>
  <c r="CW76" i="8"/>
  <c r="CV76" i="8"/>
  <c r="CT76" i="8"/>
  <c r="CN80" i="8"/>
  <c r="CF80" i="8"/>
  <c r="BX80" i="8"/>
  <c r="CM80" i="8"/>
  <c r="CE80" i="8"/>
  <c r="CL80" i="8"/>
  <c r="CD80" i="8"/>
  <c r="CK80" i="8"/>
  <c r="CC80" i="8"/>
  <c r="CI80" i="8"/>
  <c r="CA80" i="8"/>
  <c r="CB80" i="8"/>
  <c r="BZ80" i="8"/>
  <c r="BY80" i="8"/>
  <c r="CJ80" i="8"/>
  <c r="CH80" i="8"/>
  <c r="CG80" i="8"/>
  <c r="DB67" i="8"/>
  <c r="CT67" i="8"/>
  <c r="DA67" i="8"/>
  <c r="CS67" i="8"/>
  <c r="CZ67" i="8"/>
  <c r="CR67" i="8"/>
  <c r="DF67" i="8"/>
  <c r="CX67" i="8"/>
  <c r="CU67" i="8"/>
  <c r="CQ67" i="8"/>
  <c r="DE67" i="8"/>
  <c r="BU67" i="8"/>
  <c r="DD67" i="8"/>
  <c r="DC67" i="8"/>
  <c r="CY67" i="8"/>
  <c r="CW67" i="8"/>
  <c r="CV67" i="8"/>
  <c r="DF78" i="8"/>
  <c r="CX78" i="8"/>
  <c r="DD78" i="8"/>
  <c r="CV78" i="8"/>
  <c r="DC78" i="8"/>
  <c r="CU78" i="8"/>
  <c r="DA78" i="8"/>
  <c r="CS78" i="8"/>
  <c r="CZ78" i="8"/>
  <c r="CY78" i="8"/>
  <c r="CW78" i="8"/>
  <c r="CT78" i="8"/>
  <c r="CR78" i="8"/>
  <c r="CQ78" i="8"/>
  <c r="DE78" i="8"/>
  <c r="BU78" i="8"/>
  <c r="DB78" i="8"/>
  <c r="DF44" i="8"/>
  <c r="CX44" i="8"/>
  <c r="CZ44" i="8"/>
  <c r="CR44" i="8"/>
  <c r="CY44" i="8"/>
  <c r="CW44" i="8"/>
  <c r="CV44" i="8"/>
  <c r="DD44" i="8"/>
  <c r="CT44" i="8"/>
  <c r="DC44" i="8"/>
  <c r="CS44" i="8"/>
  <c r="DB44" i="8"/>
  <c r="CQ44" i="8"/>
  <c r="DA44" i="8"/>
  <c r="DE44" i="8"/>
  <c r="CU44" i="8"/>
  <c r="FD67" i="8"/>
  <c r="EV67" i="8"/>
  <c r="FC67" i="8"/>
  <c r="EU67" i="8"/>
  <c r="FB67" i="8"/>
  <c r="ET67" i="8"/>
  <c r="FH67" i="8"/>
  <c r="EZ67" i="8"/>
  <c r="EW67" i="8"/>
  <c r="ES67" i="8"/>
  <c r="FG67" i="8"/>
  <c r="FF67" i="8"/>
  <c r="FE67" i="8"/>
  <c r="FA67" i="8"/>
  <c r="EY67" i="8"/>
  <c r="EX67" i="8"/>
  <c r="DX50" i="8"/>
  <c r="DP50" i="8"/>
  <c r="DV50" i="8"/>
  <c r="DN50" i="8"/>
  <c r="DS50" i="8"/>
  <c r="DK50" i="8"/>
  <c r="DR50" i="8"/>
  <c r="DJ50" i="8"/>
  <c r="DW50" i="8"/>
  <c r="DU50" i="8"/>
  <c r="DT50" i="8"/>
  <c r="DO50" i="8"/>
  <c r="DM50" i="8"/>
  <c r="DL50" i="8"/>
  <c r="DI50" i="8"/>
  <c r="DQ50" i="8"/>
  <c r="CG56" i="8"/>
  <c r="BY56" i="8"/>
  <c r="CN56" i="8"/>
  <c r="CD56" i="8"/>
  <c r="CK56" i="8"/>
  <c r="CC56" i="8"/>
  <c r="CJ56" i="8"/>
  <c r="CB56" i="8"/>
  <c r="BZ56" i="8"/>
  <c r="CE56" i="8"/>
  <c r="CM56" i="8"/>
  <c r="CY56" i="8"/>
  <c r="CQ56" i="8"/>
  <c r="DF56" i="8"/>
  <c r="CX56" i="8"/>
  <c r="DD56" i="8"/>
  <c r="CV56" i="8"/>
  <c r="DC56" i="8"/>
  <c r="CU56" i="8"/>
  <c r="DB56" i="8"/>
  <c r="CT56" i="8"/>
  <c r="DA56" i="8"/>
  <c r="CS56" i="8"/>
  <c r="CZ56" i="8"/>
  <c r="CR56" i="8"/>
  <c r="DE56" i="8"/>
  <c r="CW56" i="8"/>
  <c r="BU56" i="8"/>
  <c r="CL38" i="8"/>
  <c r="CD38" i="8"/>
  <c r="CJ38" i="8"/>
  <c r="CH38" i="8"/>
  <c r="BZ38" i="8"/>
  <c r="CG38" i="8"/>
  <c r="BY38" i="8"/>
  <c r="CN38" i="8"/>
  <c r="CF38" i="8"/>
  <c r="BX38" i="8"/>
  <c r="CM38" i="8"/>
  <c r="CE38" i="8"/>
  <c r="CC38" i="8"/>
  <c r="CB38" i="8"/>
  <c r="CA38" i="8"/>
  <c r="CK38" i="8"/>
  <c r="CI38" i="8"/>
  <c r="DQ58" i="8"/>
  <c r="DI58" i="8"/>
  <c r="DX58" i="8"/>
  <c r="DP58" i="8"/>
  <c r="DW58" i="8"/>
  <c r="DO58" i="8"/>
  <c r="DV58" i="8"/>
  <c r="DN58" i="8"/>
  <c r="DU58" i="8"/>
  <c r="DM58" i="8"/>
  <c r="DT58" i="8"/>
  <c r="DL58" i="8"/>
  <c r="DS58" i="8"/>
  <c r="DK58" i="8"/>
  <c r="DR58" i="8"/>
  <c r="DJ58" i="8"/>
  <c r="CN45" i="8"/>
  <c r="CF45" i="8"/>
  <c r="BX45" i="8"/>
  <c r="CH45" i="8"/>
  <c r="BZ45" i="8"/>
  <c r="CE45" i="8"/>
  <c r="CD45" i="8"/>
  <c r="CM45" i="8"/>
  <c r="CC45" i="8"/>
  <c r="CK45" i="8"/>
  <c r="CA45" i="8"/>
  <c r="CJ45" i="8"/>
  <c r="BY45" i="8"/>
  <c r="CI45" i="8"/>
  <c r="CG45" i="8"/>
  <c r="CL45" i="8"/>
  <c r="CB45" i="8"/>
  <c r="CN54" i="8"/>
  <c r="CF54" i="8"/>
  <c r="BX54" i="8"/>
  <c r="CL54" i="8"/>
  <c r="CD54" i="8"/>
  <c r="CK54" i="8"/>
  <c r="CC54" i="8"/>
  <c r="CJ54" i="8"/>
  <c r="CB54" i="8"/>
  <c r="CI54" i="8"/>
  <c r="CA54" i="8"/>
  <c r="CH54" i="8"/>
  <c r="BZ54" i="8"/>
  <c r="CM54" i="8"/>
  <c r="CG54" i="8"/>
  <c r="CE54" i="8"/>
  <c r="BY54" i="8"/>
  <c r="FR43" i="8"/>
  <c r="FT43" i="8"/>
  <c r="FL43" i="8"/>
  <c r="FY43" i="8"/>
  <c r="FO43" i="8"/>
  <c r="FM43" i="8"/>
  <c r="FU43" i="8"/>
  <c r="FS43" i="8"/>
  <c r="FQ43" i="8"/>
  <c r="FP43" i="8"/>
  <c r="BN35" i="8"/>
  <c r="CN55" i="8"/>
  <c r="CF55" i="8"/>
  <c r="BX55" i="8"/>
  <c r="CL55" i="8"/>
  <c r="CD55" i="8"/>
  <c r="CK55" i="8"/>
  <c r="CC55" i="8"/>
  <c r="CJ55" i="8"/>
  <c r="CB55" i="8"/>
  <c r="CI55" i="8"/>
  <c r="CA55" i="8"/>
  <c r="CH55" i="8"/>
  <c r="BZ55" i="8"/>
  <c r="CM55" i="8"/>
  <c r="CG55" i="8"/>
  <c r="CE55" i="8"/>
  <c r="BY55" i="8"/>
  <c r="FH48" i="8"/>
  <c r="EZ48" i="8"/>
  <c r="FB48" i="8"/>
  <c r="ET48" i="8"/>
  <c r="FA48" i="8"/>
  <c r="EY48" i="8"/>
  <c r="EX48" i="8"/>
  <c r="FF48" i="8"/>
  <c r="EV48" i="8"/>
  <c r="FE48" i="8"/>
  <c r="EU48" i="8"/>
  <c r="FD48" i="8"/>
  <c r="ES48" i="8"/>
  <c r="FC48" i="8"/>
  <c r="FG48" i="8"/>
  <c r="EW48" i="8"/>
  <c r="DV36" i="8"/>
  <c r="DN36" i="8"/>
  <c r="DR36" i="8"/>
  <c r="DJ36" i="8"/>
  <c r="DQ36" i="8"/>
  <c r="DI36" i="8"/>
  <c r="DX36" i="8"/>
  <c r="DP36" i="8"/>
  <c r="DW36" i="8"/>
  <c r="DO36" i="8"/>
  <c r="DT36" i="8"/>
  <c r="DS36" i="8"/>
  <c r="DK36" i="8"/>
  <c r="DM36" i="8"/>
  <c r="DL36" i="8"/>
  <c r="DU36" i="8"/>
  <c r="BN29" i="8"/>
  <c r="EC207" i="8"/>
  <c r="EF207" i="8"/>
  <c r="EE206" i="8"/>
  <c r="EO206" i="8"/>
  <c r="CN30" i="8"/>
  <c r="CF30" i="8"/>
  <c r="BX30" i="8"/>
  <c r="CM30" i="8"/>
  <c r="CE30" i="8"/>
  <c r="CC30" i="8"/>
  <c r="CA30" i="8"/>
  <c r="CK30" i="8"/>
  <c r="BY30" i="8"/>
  <c r="CI30" i="8"/>
  <c r="CG30" i="8"/>
  <c r="CD30" i="8"/>
  <c r="CH23" i="8"/>
  <c r="BZ23" i="8"/>
  <c r="CG23" i="8"/>
  <c r="BY23" i="8"/>
  <c r="CN23" i="8"/>
  <c r="CF23" i="8"/>
  <c r="BX23" i="8"/>
  <c r="CL23" i="8"/>
  <c r="CD23" i="8"/>
  <c r="CA23" i="8"/>
  <c r="CK23" i="8"/>
  <c r="CC23" i="8"/>
  <c r="CE23" i="8"/>
  <c r="CJ23" i="8"/>
  <c r="CB23" i="8"/>
  <c r="CI23" i="8"/>
  <c r="CM23" i="8"/>
  <c r="FX193" i="8"/>
  <c r="FP193" i="8"/>
  <c r="FW193" i="8"/>
  <c r="FO193" i="8"/>
  <c r="FV193" i="8"/>
  <c r="FN193" i="8"/>
  <c r="FU193" i="8"/>
  <c r="FM193" i="8"/>
  <c r="FT193" i="8"/>
  <c r="FL193" i="8"/>
  <c r="FZ193" i="8"/>
  <c r="FR193" i="8"/>
  <c r="FQ193" i="8"/>
  <c r="FK193" i="8"/>
  <c r="FY193" i="8"/>
  <c r="FS193" i="8"/>
  <c r="FH184" i="8"/>
  <c r="EZ184" i="8"/>
  <c r="FG184" i="8"/>
  <c r="EY184" i="8"/>
  <c r="FE184" i="8"/>
  <c r="EW184" i="8"/>
  <c r="FB184" i="8"/>
  <c r="ET184" i="8"/>
  <c r="FF184" i="8"/>
  <c r="FD184" i="8"/>
  <c r="FC184" i="8"/>
  <c r="FA184" i="8"/>
  <c r="EV184" i="8"/>
  <c r="EU184" i="8"/>
  <c r="ES184" i="8"/>
  <c r="EX184" i="8"/>
  <c r="FZ178" i="8"/>
  <c r="FR178" i="8"/>
  <c r="FY178" i="8"/>
  <c r="FQ178" i="8"/>
  <c r="FS178" i="8"/>
  <c r="FP178" i="8"/>
  <c r="FO178" i="8"/>
  <c r="FX178" i="8"/>
  <c r="FN178" i="8"/>
  <c r="FV178" i="8"/>
  <c r="FL178" i="8"/>
  <c r="FU178" i="8"/>
  <c r="FK178" i="8"/>
  <c r="FW178" i="8"/>
  <c r="FT178" i="8"/>
  <c r="FM178" i="8"/>
  <c r="BQ176" i="8"/>
  <c r="BU176" i="8" s="1"/>
  <c r="CH197" i="8"/>
  <c r="BZ197" i="8"/>
  <c r="CG197" i="8"/>
  <c r="BY197" i="8"/>
  <c r="CN197" i="8"/>
  <c r="CF197" i="8"/>
  <c r="BX197" i="8"/>
  <c r="CM197" i="8"/>
  <c r="CE197" i="8"/>
  <c r="CL197" i="8"/>
  <c r="CD197" i="8"/>
  <c r="CJ197" i="8"/>
  <c r="CB197" i="8"/>
  <c r="CI197" i="8"/>
  <c r="CA197" i="8"/>
  <c r="CK197" i="8"/>
  <c r="CC197" i="8"/>
  <c r="DF202" i="8"/>
  <c r="CX202" i="8"/>
  <c r="DE202" i="8"/>
  <c r="CW202" i="8"/>
  <c r="BU202" i="8"/>
  <c r="DB202" i="8"/>
  <c r="CT202" i="8"/>
  <c r="DA202" i="8"/>
  <c r="CS202" i="8"/>
  <c r="CZ202" i="8"/>
  <c r="CR202" i="8"/>
  <c r="CQ202" i="8"/>
  <c r="DD202" i="8"/>
  <c r="DC202" i="8"/>
  <c r="CY202" i="8"/>
  <c r="CV202" i="8"/>
  <c r="CU202" i="8"/>
  <c r="DD193" i="8"/>
  <c r="CV193" i="8"/>
  <c r="DC193" i="8"/>
  <c r="CU193" i="8"/>
  <c r="DB193" i="8"/>
  <c r="CT193" i="8"/>
  <c r="DA193" i="8"/>
  <c r="CS193" i="8"/>
  <c r="CZ193" i="8"/>
  <c r="CR193" i="8"/>
  <c r="DF193" i="8"/>
  <c r="CX193" i="8"/>
  <c r="DE193" i="8"/>
  <c r="CY193" i="8"/>
  <c r="CQ193" i="8"/>
  <c r="CW193" i="8"/>
  <c r="DV191" i="8"/>
  <c r="DN191" i="8"/>
  <c r="DT191" i="8"/>
  <c r="DL191" i="8"/>
  <c r="DS191" i="8"/>
  <c r="DK191" i="8"/>
  <c r="DW191" i="8"/>
  <c r="DI191" i="8"/>
  <c r="DU191" i="8"/>
  <c r="DR191" i="8"/>
  <c r="DQ191" i="8"/>
  <c r="DO191" i="8"/>
  <c r="DM191" i="8"/>
  <c r="DX191" i="8"/>
  <c r="DJ191" i="8"/>
  <c r="DP191" i="8"/>
  <c r="BQ186" i="8"/>
  <c r="BQ189" i="8"/>
  <c r="DC183" i="8"/>
  <c r="CU183" i="8"/>
  <c r="CZ183" i="8"/>
  <c r="CR183" i="8"/>
  <c r="DF183" i="8"/>
  <c r="CV183" i="8"/>
  <c r="DE183" i="8"/>
  <c r="CT183" i="8"/>
  <c r="BU183" i="8"/>
  <c r="DD183" i="8"/>
  <c r="CS183" i="8"/>
  <c r="DB183" i="8"/>
  <c r="CQ183" i="8"/>
  <c r="CY183" i="8"/>
  <c r="CX183" i="8"/>
  <c r="CW183" i="8"/>
  <c r="DA183" i="8"/>
  <c r="FH181" i="8"/>
  <c r="EZ181" i="8"/>
  <c r="FG181" i="8"/>
  <c r="EY181" i="8"/>
  <c r="FF181" i="8"/>
  <c r="EX181" i="8"/>
  <c r="FE181" i="8"/>
  <c r="EW181" i="8"/>
  <c r="FC181" i="8"/>
  <c r="EU181" i="8"/>
  <c r="FD181" i="8"/>
  <c r="FB181" i="8"/>
  <c r="EV181" i="8"/>
  <c r="ET181" i="8"/>
  <c r="ES181" i="8"/>
  <c r="FA181" i="8"/>
  <c r="DA176" i="8"/>
  <c r="CS176" i="8"/>
  <c r="CZ176" i="8"/>
  <c r="CR176" i="8"/>
  <c r="DE176" i="8"/>
  <c r="CW176" i="8"/>
  <c r="DF176" i="8"/>
  <c r="CT176" i="8"/>
  <c r="DD176" i="8"/>
  <c r="CQ176" i="8"/>
  <c r="DC176" i="8"/>
  <c r="DB176" i="8"/>
  <c r="CY176" i="8"/>
  <c r="CX176" i="8"/>
  <c r="CV176" i="8"/>
  <c r="CU176" i="8"/>
  <c r="CY170" i="8"/>
  <c r="CQ170" i="8"/>
  <c r="DF170" i="8"/>
  <c r="CX170" i="8"/>
  <c r="DE170" i="8"/>
  <c r="CW170" i="8"/>
  <c r="BU170" i="8"/>
  <c r="DD170" i="8"/>
  <c r="CV170" i="8"/>
  <c r="DC170" i="8"/>
  <c r="CU170" i="8"/>
  <c r="DB170" i="8"/>
  <c r="CT170" i="8"/>
  <c r="CZ170" i="8"/>
  <c r="CR170" i="8"/>
  <c r="DA170" i="8"/>
  <c r="CS170" i="8"/>
  <c r="CG169" i="8"/>
  <c r="BY169" i="8"/>
  <c r="CN169" i="8"/>
  <c r="CF169" i="8"/>
  <c r="BX169" i="8"/>
  <c r="CM169" i="8"/>
  <c r="CE169" i="8"/>
  <c r="CK169" i="8"/>
  <c r="CC169" i="8"/>
  <c r="CJ169" i="8"/>
  <c r="CB169" i="8"/>
  <c r="CH169" i="8"/>
  <c r="BZ169" i="8"/>
  <c r="CD169" i="8"/>
  <c r="CA169" i="8"/>
  <c r="CL169" i="8"/>
  <c r="CI169" i="8"/>
  <c r="FZ166" i="8"/>
  <c r="FR166" i="8"/>
  <c r="FY166" i="8"/>
  <c r="FQ166" i="8"/>
  <c r="FV166" i="8"/>
  <c r="FN166" i="8"/>
  <c r="FT166" i="8"/>
  <c r="FL166" i="8"/>
  <c r="FS166" i="8"/>
  <c r="FP166" i="8"/>
  <c r="FO166" i="8"/>
  <c r="FM166" i="8"/>
  <c r="FK166" i="8"/>
  <c r="FX166" i="8"/>
  <c r="FW166" i="8"/>
  <c r="FU166" i="8"/>
  <c r="BQ175" i="8"/>
  <c r="DV161" i="8"/>
  <c r="DN161" i="8"/>
  <c r="DU161" i="8"/>
  <c r="DM161" i="8"/>
  <c r="DT161" i="8"/>
  <c r="DL161" i="8"/>
  <c r="DS161" i="8"/>
  <c r="DK161" i="8"/>
  <c r="DR161" i="8"/>
  <c r="DJ161" i="8"/>
  <c r="DQ161" i="8"/>
  <c r="DI161" i="8"/>
  <c r="DX161" i="8"/>
  <c r="DP161" i="8"/>
  <c r="DW161" i="8"/>
  <c r="DO161" i="8"/>
  <c r="BS160" i="8"/>
  <c r="FF162" i="8"/>
  <c r="EX162" i="8"/>
  <c r="FE162" i="8"/>
  <c r="EW162" i="8"/>
  <c r="FD162" i="8"/>
  <c r="EV162" i="8"/>
  <c r="FC162" i="8"/>
  <c r="EU162" i="8"/>
  <c r="FB162" i="8"/>
  <c r="ET162" i="8"/>
  <c r="FA162" i="8"/>
  <c r="ES162" i="8"/>
  <c r="FH162" i="8"/>
  <c r="EZ162" i="8"/>
  <c r="FG162" i="8"/>
  <c r="EY162" i="8"/>
  <c r="BN149" i="8"/>
  <c r="BN156" i="8"/>
  <c r="FW159" i="8"/>
  <c r="FO159" i="8"/>
  <c r="FV159" i="8"/>
  <c r="FN159" i="8"/>
  <c r="FU159" i="8"/>
  <c r="FM159" i="8"/>
  <c r="FT159" i="8"/>
  <c r="FL159" i="8"/>
  <c r="FZ159" i="8"/>
  <c r="FR159" i="8"/>
  <c r="FS159" i="8"/>
  <c r="FQ159" i="8"/>
  <c r="FP159" i="8"/>
  <c r="FK159" i="8"/>
  <c r="FY159" i="8"/>
  <c r="FX159" i="8"/>
  <c r="FS153" i="8"/>
  <c r="FK153" i="8"/>
  <c r="FZ153" i="8"/>
  <c r="FR153" i="8"/>
  <c r="FY153" i="8"/>
  <c r="FQ153" i="8"/>
  <c r="FX153" i="8"/>
  <c r="FP153" i="8"/>
  <c r="FV153" i="8"/>
  <c r="FU153" i="8"/>
  <c r="FM153" i="8"/>
  <c r="FO153" i="8"/>
  <c r="FN153" i="8"/>
  <c r="FL153" i="8"/>
  <c r="FW153" i="8"/>
  <c r="FT153" i="8"/>
  <c r="BN152" i="8"/>
  <c r="DS140" i="8"/>
  <c r="DK140" i="8"/>
  <c r="DV140" i="8"/>
  <c r="DN140" i="8"/>
  <c r="DU140" i="8"/>
  <c r="DJ140" i="8"/>
  <c r="DT140" i="8"/>
  <c r="DI140" i="8"/>
  <c r="DR140" i="8"/>
  <c r="DQ140" i="8"/>
  <c r="DP140" i="8"/>
  <c r="DO140" i="8"/>
  <c r="DX140" i="8"/>
  <c r="DM140" i="8"/>
  <c r="DW140" i="8"/>
  <c r="DL140" i="8"/>
  <c r="DX145" i="8"/>
  <c r="DP145" i="8"/>
  <c r="DS145" i="8"/>
  <c r="DK145" i="8"/>
  <c r="DW145" i="8"/>
  <c r="DM145" i="8"/>
  <c r="DV145" i="8"/>
  <c r="DL145" i="8"/>
  <c r="DU145" i="8"/>
  <c r="DJ145" i="8"/>
  <c r="DQ145" i="8"/>
  <c r="DO145" i="8"/>
  <c r="DI145" i="8"/>
  <c r="DT145" i="8"/>
  <c r="DR145" i="8"/>
  <c r="DN145" i="8"/>
  <c r="FU142" i="8"/>
  <c r="FM142" i="8"/>
  <c r="FT142" i="8"/>
  <c r="FL142" i="8"/>
  <c r="FS142" i="8"/>
  <c r="FK142" i="8"/>
  <c r="FX142" i="8"/>
  <c r="FP142" i="8"/>
  <c r="FW142" i="8"/>
  <c r="FO142" i="8"/>
  <c r="FZ142" i="8"/>
  <c r="FY142" i="8"/>
  <c r="FV142" i="8"/>
  <c r="FR142" i="8"/>
  <c r="FQ142" i="8"/>
  <c r="FN142" i="8"/>
  <c r="DA144" i="8"/>
  <c r="CS144" i="8"/>
  <c r="CZ144" i="8"/>
  <c r="CR144" i="8"/>
  <c r="CY144" i="8"/>
  <c r="CQ144" i="8"/>
  <c r="DD144" i="8"/>
  <c r="CV144" i="8"/>
  <c r="DC144" i="8"/>
  <c r="CU144" i="8"/>
  <c r="DF144" i="8"/>
  <c r="DE144" i="8"/>
  <c r="DB144" i="8"/>
  <c r="CX144" i="8"/>
  <c r="CW144" i="8"/>
  <c r="CT144" i="8"/>
  <c r="DF146" i="8"/>
  <c r="CX146" i="8"/>
  <c r="DA146" i="8"/>
  <c r="CS146" i="8"/>
  <c r="DC146" i="8"/>
  <c r="CR146" i="8"/>
  <c r="DB146" i="8"/>
  <c r="CQ146" i="8"/>
  <c r="CZ146" i="8"/>
  <c r="CV146" i="8"/>
  <c r="DE146" i="8"/>
  <c r="CU146" i="8"/>
  <c r="BU146" i="8"/>
  <c r="CT146" i="8"/>
  <c r="DD146" i="8"/>
  <c r="CY146" i="8"/>
  <c r="CW146" i="8"/>
  <c r="FY136" i="8"/>
  <c r="FQ136" i="8"/>
  <c r="FX136" i="8"/>
  <c r="FP136" i="8"/>
  <c r="FW136" i="8"/>
  <c r="FO136" i="8"/>
  <c r="FV136" i="8"/>
  <c r="FN136" i="8"/>
  <c r="FU136" i="8"/>
  <c r="FM136" i="8"/>
  <c r="FT136" i="8"/>
  <c r="FL136" i="8"/>
  <c r="FZ136" i="8"/>
  <c r="FS136" i="8"/>
  <c r="FR136" i="8"/>
  <c r="FK136" i="8"/>
  <c r="DW134" i="8"/>
  <c r="DO134" i="8"/>
  <c r="DV134" i="8"/>
  <c r="DN134" i="8"/>
  <c r="DT134" i="8"/>
  <c r="DL134" i="8"/>
  <c r="DS134" i="8"/>
  <c r="DK134" i="8"/>
  <c r="DJ134" i="8"/>
  <c r="DI134" i="8"/>
  <c r="DX134" i="8"/>
  <c r="DU134" i="8"/>
  <c r="DR134" i="8"/>
  <c r="DQ134" i="8"/>
  <c r="DP134" i="8"/>
  <c r="DM134" i="8"/>
  <c r="FC141" i="8"/>
  <c r="EU141" i="8"/>
  <c r="FF141" i="8"/>
  <c r="EX141" i="8"/>
  <c r="FE141" i="8"/>
  <c r="EW141" i="8"/>
  <c r="FB141" i="8"/>
  <c r="FA141" i="8"/>
  <c r="EZ141" i="8"/>
  <c r="EY141" i="8"/>
  <c r="EV141" i="8"/>
  <c r="FH141" i="8"/>
  <c r="ET141" i="8"/>
  <c r="FG141" i="8"/>
  <c r="ES141" i="8"/>
  <c r="FD141" i="8"/>
  <c r="DA138" i="8"/>
  <c r="CS138" i="8"/>
  <c r="CZ138" i="8"/>
  <c r="CQ138" i="8"/>
  <c r="BU138" i="8"/>
  <c r="CY138" i="8"/>
  <c r="CX138" i="8"/>
  <c r="DF138" i="8"/>
  <c r="CW138" i="8"/>
  <c r="DE138" i="8"/>
  <c r="CV138" i="8"/>
  <c r="DD138" i="8"/>
  <c r="CU138" i="8"/>
  <c r="DC138" i="8"/>
  <c r="CT138" i="8"/>
  <c r="DB138" i="8"/>
  <c r="CR138" i="8"/>
  <c r="CN124" i="8"/>
  <c r="CF124" i="8"/>
  <c r="BX124" i="8"/>
  <c r="CL124" i="8"/>
  <c r="CD124" i="8"/>
  <c r="CK124" i="8"/>
  <c r="CC124" i="8"/>
  <c r="CJ124" i="8"/>
  <c r="BY124" i="8"/>
  <c r="CI124" i="8"/>
  <c r="CH124" i="8"/>
  <c r="CG124" i="8"/>
  <c r="CE124" i="8"/>
  <c r="CB124" i="8"/>
  <c r="CA124" i="8"/>
  <c r="BZ124" i="8"/>
  <c r="CM124" i="8"/>
  <c r="BN128" i="8"/>
  <c r="DX125" i="8"/>
  <c r="DP125" i="8"/>
  <c r="DV125" i="8"/>
  <c r="DN125" i="8"/>
  <c r="DU125" i="8"/>
  <c r="DM125" i="8"/>
  <c r="DT125" i="8"/>
  <c r="DL125" i="8"/>
  <c r="DK125" i="8"/>
  <c r="DJ125" i="8"/>
  <c r="DI125" i="8"/>
  <c r="DW125" i="8"/>
  <c r="DS125" i="8"/>
  <c r="DR125" i="8"/>
  <c r="DQ125" i="8"/>
  <c r="DO125" i="8"/>
  <c r="CI108" i="8"/>
  <c r="CA108" i="8"/>
  <c r="CH108" i="8"/>
  <c r="BZ108" i="8"/>
  <c r="CG108" i="8"/>
  <c r="BY108" i="8"/>
  <c r="CN108" i="8"/>
  <c r="CF108" i="8"/>
  <c r="BX108" i="8"/>
  <c r="CM108" i="8"/>
  <c r="CE108" i="8"/>
  <c r="CL108" i="8"/>
  <c r="CD108" i="8"/>
  <c r="CK108" i="8"/>
  <c r="CC108" i="8"/>
  <c r="CJ108" i="8"/>
  <c r="CB108" i="8"/>
  <c r="FW119" i="8"/>
  <c r="FO119" i="8"/>
  <c r="FV119" i="8"/>
  <c r="FN119" i="8"/>
  <c r="FU119" i="8"/>
  <c r="FM119" i="8"/>
  <c r="FT119" i="8"/>
  <c r="FL119" i="8"/>
  <c r="FS119" i="8"/>
  <c r="FK119" i="8"/>
  <c r="FZ119" i="8"/>
  <c r="FR119" i="8"/>
  <c r="FY119" i="8"/>
  <c r="FQ119" i="8"/>
  <c r="FX119" i="8"/>
  <c r="FP119" i="8"/>
  <c r="DS102" i="8"/>
  <c r="DK102" i="8"/>
  <c r="DR102" i="8"/>
  <c r="DJ102" i="8"/>
  <c r="DX102" i="8"/>
  <c r="DP102" i="8"/>
  <c r="DU102" i="8"/>
  <c r="DM102" i="8"/>
  <c r="DT102" i="8"/>
  <c r="DL102" i="8"/>
  <c r="DN102" i="8"/>
  <c r="DI102" i="8"/>
  <c r="DW102" i="8"/>
  <c r="DV102" i="8"/>
  <c r="DQ102" i="8"/>
  <c r="DO102" i="8"/>
  <c r="DA98" i="8"/>
  <c r="CS98" i="8"/>
  <c r="CZ98" i="8"/>
  <c r="CR98" i="8"/>
  <c r="DF98" i="8"/>
  <c r="CX98" i="8"/>
  <c r="CU98" i="8"/>
  <c r="DE98" i="8"/>
  <c r="CT98" i="8"/>
  <c r="DD98" i="8"/>
  <c r="CQ98" i="8"/>
  <c r="DC98" i="8"/>
  <c r="DB98" i="8"/>
  <c r="CY98" i="8"/>
  <c r="BU98" i="8"/>
  <c r="CW98" i="8"/>
  <c r="CV98" i="8"/>
  <c r="DS98" i="8"/>
  <c r="DK98" i="8"/>
  <c r="DR98" i="8"/>
  <c r="DJ98" i="8"/>
  <c r="DX98" i="8"/>
  <c r="DP98" i="8"/>
  <c r="DV98" i="8"/>
  <c r="DI98" i="8"/>
  <c r="DU98" i="8"/>
  <c r="DT98" i="8"/>
  <c r="DQ98" i="8"/>
  <c r="DO98" i="8"/>
  <c r="DN98" i="8"/>
  <c r="DM98" i="8"/>
  <c r="DW98" i="8"/>
  <c r="DL98" i="8"/>
  <c r="DS92" i="8"/>
  <c r="DK92" i="8"/>
  <c r="DX92" i="8"/>
  <c r="DP92" i="8"/>
  <c r="DV92" i="8"/>
  <c r="DL92" i="8"/>
  <c r="DU92" i="8"/>
  <c r="DJ92" i="8"/>
  <c r="DT92" i="8"/>
  <c r="DI92" i="8"/>
  <c r="DR92" i="8"/>
  <c r="DQ92" i="8"/>
  <c r="DO92" i="8"/>
  <c r="DN92" i="8"/>
  <c r="DW92" i="8"/>
  <c r="DM92" i="8"/>
  <c r="DA104" i="8"/>
  <c r="CS104" i="8"/>
  <c r="CZ104" i="8"/>
  <c r="CR104" i="8"/>
  <c r="DF104" i="8"/>
  <c r="CX104" i="8"/>
  <c r="DE104" i="8"/>
  <c r="CW104" i="8"/>
  <c r="BU104" i="8"/>
  <c r="DC104" i="8"/>
  <c r="CU104" i="8"/>
  <c r="DB104" i="8"/>
  <c r="CT104" i="8"/>
  <c r="DD104" i="8"/>
  <c r="CY104" i="8"/>
  <c r="CV104" i="8"/>
  <c r="CQ104" i="8"/>
  <c r="CI106" i="8"/>
  <c r="CA106" i="8"/>
  <c r="CH106" i="8"/>
  <c r="BZ106" i="8"/>
  <c r="CN106" i="8"/>
  <c r="CF106" i="8"/>
  <c r="BX106" i="8"/>
  <c r="CM106" i="8"/>
  <c r="CE106" i="8"/>
  <c r="CL106" i="8"/>
  <c r="CD106" i="8"/>
  <c r="CK106" i="8"/>
  <c r="CC106" i="8"/>
  <c r="CJ106" i="8"/>
  <c r="CB106" i="8"/>
  <c r="CG106" i="8"/>
  <c r="BY106" i="8"/>
  <c r="BN90" i="8"/>
  <c r="FU102" i="8"/>
  <c r="FM102" i="8"/>
  <c r="FT102" i="8"/>
  <c r="FL102" i="8"/>
  <c r="FZ102" i="8"/>
  <c r="FR102" i="8"/>
  <c r="FW102" i="8"/>
  <c r="FO102" i="8"/>
  <c r="FV102" i="8"/>
  <c r="FN102" i="8"/>
  <c r="FY102" i="8"/>
  <c r="FX102" i="8"/>
  <c r="FS102" i="8"/>
  <c r="FQ102" i="8"/>
  <c r="FP102" i="8"/>
  <c r="FK102" i="8"/>
  <c r="DX78" i="8"/>
  <c r="DP78" i="8"/>
  <c r="DV78" i="8"/>
  <c r="DN78" i="8"/>
  <c r="DU78" i="8"/>
  <c r="DM78" i="8"/>
  <c r="DS78" i="8"/>
  <c r="DK78" i="8"/>
  <c r="DR78" i="8"/>
  <c r="DQ78" i="8"/>
  <c r="DO78" i="8"/>
  <c r="DL78" i="8"/>
  <c r="DJ78" i="8"/>
  <c r="DI78" i="8"/>
  <c r="DW78" i="8"/>
  <c r="DT78" i="8"/>
  <c r="DX81" i="8"/>
  <c r="DP81" i="8"/>
  <c r="DW81" i="8"/>
  <c r="DO81" i="8"/>
  <c r="DV81" i="8"/>
  <c r="DN81" i="8"/>
  <c r="DU81" i="8"/>
  <c r="DM81" i="8"/>
  <c r="DS81" i="8"/>
  <c r="DK81" i="8"/>
  <c r="DQ81" i="8"/>
  <c r="DL81" i="8"/>
  <c r="DJ81" i="8"/>
  <c r="DI81" i="8"/>
  <c r="DT81" i="8"/>
  <c r="DR81" i="8"/>
  <c r="BN74" i="8"/>
  <c r="BN87" i="8"/>
  <c r="CI97" i="8"/>
  <c r="CA97" i="8"/>
  <c r="CN97" i="8"/>
  <c r="CF97" i="8"/>
  <c r="BX97" i="8"/>
  <c r="CD97" i="8"/>
  <c r="CM97" i="8"/>
  <c r="CC97" i="8"/>
  <c r="CL97" i="8"/>
  <c r="CB97" i="8"/>
  <c r="CK97" i="8"/>
  <c r="BZ97" i="8"/>
  <c r="CJ97" i="8"/>
  <c r="BY97" i="8"/>
  <c r="CH97" i="8"/>
  <c r="CG97" i="8"/>
  <c r="CE97" i="8"/>
  <c r="DX82" i="8"/>
  <c r="DP82" i="8"/>
  <c r="DW82" i="8"/>
  <c r="DO82" i="8"/>
  <c r="DV82" i="8"/>
  <c r="DN82" i="8"/>
  <c r="DU82" i="8"/>
  <c r="DM82" i="8"/>
  <c r="DS82" i="8"/>
  <c r="DK82" i="8"/>
  <c r="DI82" i="8"/>
  <c r="DT82" i="8"/>
  <c r="DR82" i="8"/>
  <c r="DQ82" i="8"/>
  <c r="DL82" i="8"/>
  <c r="DJ82" i="8"/>
  <c r="CJ63" i="8"/>
  <c r="CB63" i="8"/>
  <c r="CK63" i="8"/>
  <c r="CA63" i="8"/>
  <c r="CI63" i="8"/>
  <c r="BZ63" i="8"/>
  <c r="CH63" i="8"/>
  <c r="BY63" i="8"/>
  <c r="CG63" i="8"/>
  <c r="BX63" i="8"/>
  <c r="CF63" i="8"/>
  <c r="CN63" i="8"/>
  <c r="CE63" i="8"/>
  <c r="CM63" i="8"/>
  <c r="CD63" i="8"/>
  <c r="CL63" i="8"/>
  <c r="CC63" i="8"/>
  <c r="DT66" i="8"/>
  <c r="DL66" i="8"/>
  <c r="DS66" i="8"/>
  <c r="DK66" i="8"/>
  <c r="DR66" i="8"/>
  <c r="DJ66" i="8"/>
  <c r="DX66" i="8"/>
  <c r="DP66" i="8"/>
  <c r="DO66" i="8"/>
  <c r="DN66" i="8"/>
  <c r="DM66" i="8"/>
  <c r="DI66" i="8"/>
  <c r="DW66" i="8"/>
  <c r="DV66" i="8"/>
  <c r="DU66" i="8"/>
  <c r="DQ66" i="8"/>
  <c r="FV63" i="8"/>
  <c r="FN63" i="8"/>
  <c r="FY63" i="8"/>
  <c r="FP63" i="8"/>
  <c r="FX63" i="8"/>
  <c r="FO63" i="8"/>
  <c r="FW63" i="8"/>
  <c r="FM63" i="8"/>
  <c r="FU63" i="8"/>
  <c r="FL63" i="8"/>
  <c r="FT63" i="8"/>
  <c r="FK63" i="8"/>
  <c r="FS63" i="8"/>
  <c r="FR63" i="8"/>
  <c r="FZ63" i="8"/>
  <c r="FQ63" i="8"/>
  <c r="FX69" i="8"/>
  <c r="FP69" i="8"/>
  <c r="FV69" i="8"/>
  <c r="FN69" i="8"/>
  <c r="FU69" i="8"/>
  <c r="FM69" i="8"/>
  <c r="FT69" i="8"/>
  <c r="FL69" i="8"/>
  <c r="FZ69" i="8"/>
  <c r="FR69" i="8"/>
  <c r="FK69" i="8"/>
  <c r="FY69" i="8"/>
  <c r="FW69" i="8"/>
  <c r="FS69" i="8"/>
  <c r="FQ69" i="8"/>
  <c r="FO69" i="8"/>
  <c r="FA60" i="8"/>
  <c r="ES60" i="8"/>
  <c r="FH60" i="8"/>
  <c r="EZ60" i="8"/>
  <c r="FG60" i="8"/>
  <c r="EY60" i="8"/>
  <c r="FF60" i="8"/>
  <c r="EX60" i="8"/>
  <c r="FE60" i="8"/>
  <c r="EW60" i="8"/>
  <c r="FD60" i="8"/>
  <c r="EV60" i="8"/>
  <c r="FC60" i="8"/>
  <c r="EU60" i="8"/>
  <c r="FB60" i="8"/>
  <c r="ET60" i="8"/>
  <c r="FH46" i="8"/>
  <c r="EZ46" i="8"/>
  <c r="FB46" i="8"/>
  <c r="ET46" i="8"/>
  <c r="FD46" i="8"/>
  <c r="ES46" i="8"/>
  <c r="FC46" i="8"/>
  <c r="FA46" i="8"/>
  <c r="EX46" i="8"/>
  <c r="FG46" i="8"/>
  <c r="EW46" i="8"/>
  <c r="FF46" i="8"/>
  <c r="EV46" i="8"/>
  <c r="FE46" i="8"/>
  <c r="EU46" i="8"/>
  <c r="EY46" i="8"/>
  <c r="CL37" i="8"/>
  <c r="CD37" i="8"/>
  <c r="CH37" i="8"/>
  <c r="BZ37" i="8"/>
  <c r="CG37" i="8"/>
  <c r="BY37" i="8"/>
  <c r="CN37" i="8"/>
  <c r="CF37" i="8"/>
  <c r="BX37" i="8"/>
  <c r="CM37" i="8"/>
  <c r="CE37" i="8"/>
  <c r="CK37" i="8"/>
  <c r="CJ37" i="8"/>
  <c r="CI37" i="8"/>
  <c r="CC37" i="8"/>
  <c r="CB37" i="8"/>
  <c r="CA37" i="8"/>
  <c r="BN48" i="8"/>
  <c r="FF38" i="8"/>
  <c r="EX38" i="8"/>
  <c r="FD38" i="8"/>
  <c r="EV38" i="8"/>
  <c r="FB38" i="8"/>
  <c r="ET38" i="8"/>
  <c r="FA38" i="8"/>
  <c r="ES38" i="8"/>
  <c r="FH38" i="8"/>
  <c r="EZ38" i="8"/>
  <c r="FG38" i="8"/>
  <c r="EY38" i="8"/>
  <c r="EW38" i="8"/>
  <c r="EU38" i="8"/>
  <c r="FE38" i="8"/>
  <c r="FC38" i="8"/>
  <c r="FX34" i="8"/>
  <c r="FP34" i="8"/>
  <c r="FT34" i="8"/>
  <c r="FL34" i="8"/>
  <c r="FZ34" i="8"/>
  <c r="FR34" i="8"/>
  <c r="FY34" i="8"/>
  <c r="FQ34" i="8"/>
  <c r="FN34" i="8"/>
  <c r="FM34" i="8"/>
  <c r="FK34" i="8"/>
  <c r="FW34" i="8"/>
  <c r="FU34" i="8"/>
  <c r="FS34" i="8"/>
  <c r="FV34" i="8"/>
  <c r="FO34" i="8"/>
  <c r="DD31" i="8"/>
  <c r="CZ31" i="8"/>
  <c r="CR31" i="8"/>
  <c r="DF31" i="8"/>
  <c r="CX31" i="8"/>
  <c r="DE31" i="8"/>
  <c r="CW31" i="8"/>
  <c r="CU31" i="8"/>
  <c r="CT31" i="8"/>
  <c r="CS31" i="8"/>
  <c r="DB31" i="8"/>
  <c r="DC31" i="8"/>
  <c r="CQ31" i="8"/>
  <c r="DA31" i="8"/>
  <c r="CY31" i="8"/>
  <c r="CV31" i="8"/>
  <c r="CN52" i="8"/>
  <c r="CF52" i="8"/>
  <c r="BX52" i="8"/>
  <c r="CL52" i="8"/>
  <c r="CD52" i="8"/>
  <c r="CI52" i="8"/>
  <c r="CA52" i="8"/>
  <c r="CH52" i="8"/>
  <c r="BZ52" i="8"/>
  <c r="CE52" i="8"/>
  <c r="CC52" i="8"/>
  <c r="CB52" i="8"/>
  <c r="CM52" i="8"/>
  <c r="CK52" i="8"/>
  <c r="CJ52" i="8"/>
  <c r="CG52" i="8"/>
  <c r="BY52" i="8"/>
  <c r="BU50" i="8"/>
  <c r="DV35" i="8"/>
  <c r="DN35" i="8"/>
  <c r="DR35" i="8"/>
  <c r="DJ35" i="8"/>
  <c r="DQ35" i="8"/>
  <c r="DI35" i="8"/>
  <c r="DX35" i="8"/>
  <c r="DP35" i="8"/>
  <c r="DW35" i="8"/>
  <c r="DO35" i="8"/>
  <c r="DU35" i="8"/>
  <c r="DT35" i="8"/>
  <c r="DS35" i="8"/>
  <c r="DM35" i="8"/>
  <c r="DL35" i="8"/>
  <c r="DK35" i="8"/>
  <c r="FF32" i="8"/>
  <c r="EX32" i="8"/>
  <c r="FB32" i="8"/>
  <c r="ET32" i="8"/>
  <c r="FH32" i="8"/>
  <c r="EZ32" i="8"/>
  <c r="FG32" i="8"/>
  <c r="EY32" i="8"/>
  <c r="EV32" i="8"/>
  <c r="EU32" i="8"/>
  <c r="ES32" i="8"/>
  <c r="FE32" i="8"/>
  <c r="FD32" i="8"/>
  <c r="FC32" i="8"/>
  <c r="FA32" i="8"/>
  <c r="EW32" i="8"/>
  <c r="DD35" i="8"/>
  <c r="CV35" i="8"/>
  <c r="CZ35" i="8"/>
  <c r="CR35" i="8"/>
  <c r="CY35" i="8"/>
  <c r="CQ35" i="8"/>
  <c r="DF35" i="8"/>
  <c r="CX35" i="8"/>
  <c r="DE35" i="8"/>
  <c r="CW35" i="8"/>
  <c r="BU35" i="8"/>
  <c r="DC35" i="8"/>
  <c r="DB35" i="8"/>
  <c r="DA35" i="8"/>
  <c r="CU35" i="8"/>
  <c r="CT35" i="8"/>
  <c r="CS35" i="8"/>
  <c r="BQ47" i="8"/>
  <c r="FH25" i="8"/>
  <c r="EZ25" i="8"/>
  <c r="FD25" i="8"/>
  <c r="FC25" i="8"/>
  <c r="ET25" i="8"/>
  <c r="FB25" i="8"/>
  <c r="ES25" i="8"/>
  <c r="FA25" i="8"/>
  <c r="FG25" i="8"/>
  <c r="EX25" i="8"/>
  <c r="FF25" i="8"/>
  <c r="EW25" i="8"/>
  <c r="FE25" i="8"/>
  <c r="EV25" i="8"/>
  <c r="EU25" i="8"/>
  <c r="EY25" i="8"/>
  <c r="ED207" i="8"/>
  <c r="EN207" i="8"/>
  <c r="EB206" i="8"/>
  <c r="EG206" i="8"/>
  <c r="BQ31" i="8"/>
  <c r="CL190" i="8"/>
  <c r="CD190" i="8"/>
  <c r="CJ190" i="8"/>
  <c r="CB190" i="8"/>
  <c r="CI190" i="8"/>
  <c r="CA190" i="8"/>
  <c r="CF190" i="8"/>
  <c r="CE190" i="8"/>
  <c r="CC190" i="8"/>
  <c r="CN190" i="8"/>
  <c r="CK190" i="8"/>
  <c r="BX190" i="8"/>
  <c r="CH190" i="8"/>
  <c r="CM190" i="8"/>
  <c r="CG190" i="8"/>
  <c r="BY190" i="8"/>
  <c r="BZ190" i="8"/>
  <c r="DD192" i="8"/>
  <c r="CV192" i="8"/>
  <c r="DC192" i="8"/>
  <c r="CU192" i="8"/>
  <c r="DB192" i="8"/>
  <c r="CT192" i="8"/>
  <c r="DA192" i="8"/>
  <c r="CS192" i="8"/>
  <c r="DF192" i="8"/>
  <c r="CX192" i="8"/>
  <c r="CZ192" i="8"/>
  <c r="CY192" i="8"/>
  <c r="CW192" i="8"/>
  <c r="CR192" i="8"/>
  <c r="DE192" i="8"/>
  <c r="CQ192" i="8"/>
  <c r="BU192" i="8"/>
  <c r="BQ188" i="8"/>
  <c r="CZ186" i="8"/>
  <c r="CR186" i="8"/>
  <c r="DF186" i="8"/>
  <c r="CW186" i="8"/>
  <c r="DE186" i="8"/>
  <c r="CV186" i="8"/>
  <c r="DC186" i="8"/>
  <c r="CT186" i="8"/>
  <c r="DA186" i="8"/>
  <c r="CQ186" i="8"/>
  <c r="BU186" i="8"/>
  <c r="CY186" i="8"/>
  <c r="DD186" i="8"/>
  <c r="DB186" i="8"/>
  <c r="CU186" i="8"/>
  <c r="CS186" i="8"/>
  <c r="CX186" i="8"/>
  <c r="CY169" i="8"/>
  <c r="CQ169" i="8"/>
  <c r="DF169" i="8"/>
  <c r="CX169" i="8"/>
  <c r="DE169" i="8"/>
  <c r="CW169" i="8"/>
  <c r="BU169" i="8"/>
  <c r="DC169" i="8"/>
  <c r="CU169" i="8"/>
  <c r="DB169" i="8"/>
  <c r="CT169" i="8"/>
  <c r="CZ169" i="8"/>
  <c r="CR169" i="8"/>
  <c r="DD169" i="8"/>
  <c r="DA169" i="8"/>
  <c r="CV169" i="8"/>
  <c r="CS169" i="8"/>
  <c r="CY168" i="8"/>
  <c r="CQ168" i="8"/>
  <c r="DF168" i="8"/>
  <c r="CX168" i="8"/>
  <c r="DE168" i="8"/>
  <c r="CW168" i="8"/>
  <c r="BU168" i="8"/>
  <c r="DB168" i="8"/>
  <c r="CT168" i="8"/>
  <c r="CZ168" i="8"/>
  <c r="CR168" i="8"/>
  <c r="DD168" i="8"/>
  <c r="DC168" i="8"/>
  <c r="DA168" i="8"/>
  <c r="CV168" i="8"/>
  <c r="CU168" i="8"/>
  <c r="CS168" i="8"/>
  <c r="BN164" i="8"/>
  <c r="BQ163" i="8"/>
  <c r="BQ158" i="8"/>
  <c r="BU158" i="8" s="1"/>
  <c r="FF161" i="8"/>
  <c r="EX161" i="8"/>
  <c r="FE161" i="8"/>
  <c r="EW161" i="8"/>
  <c r="FD161" i="8"/>
  <c r="EV161" i="8"/>
  <c r="FC161" i="8"/>
  <c r="EU161" i="8"/>
  <c r="FB161" i="8"/>
  <c r="ET161" i="8"/>
  <c r="FA161" i="8"/>
  <c r="ES161" i="8"/>
  <c r="FH161" i="8"/>
  <c r="EZ161" i="8"/>
  <c r="FG161" i="8"/>
  <c r="EY161" i="8"/>
  <c r="FS152" i="8"/>
  <c r="FK152" i="8"/>
  <c r="FZ152" i="8"/>
  <c r="FR152" i="8"/>
  <c r="FY152" i="8"/>
  <c r="FQ152" i="8"/>
  <c r="FX152" i="8"/>
  <c r="FP152" i="8"/>
  <c r="FU152" i="8"/>
  <c r="FM152" i="8"/>
  <c r="FW152" i="8"/>
  <c r="FV152" i="8"/>
  <c r="FT152" i="8"/>
  <c r="FN152" i="8"/>
  <c r="FL152" i="8"/>
  <c r="FO152" i="8"/>
  <c r="DX149" i="8"/>
  <c r="DP149" i="8"/>
  <c r="DV149" i="8"/>
  <c r="DN149" i="8"/>
  <c r="DS149" i="8"/>
  <c r="DK149" i="8"/>
  <c r="DU149" i="8"/>
  <c r="DI149" i="8"/>
  <c r="DT149" i="8"/>
  <c r="DR149" i="8"/>
  <c r="DQ149" i="8"/>
  <c r="DM149" i="8"/>
  <c r="DL149" i="8"/>
  <c r="DW149" i="8"/>
  <c r="DJ149" i="8"/>
  <c r="DO149" i="8"/>
  <c r="FH147" i="8"/>
  <c r="EZ147" i="8"/>
  <c r="FF147" i="8"/>
  <c r="EX147" i="8"/>
  <c r="FC147" i="8"/>
  <c r="EU147" i="8"/>
  <c r="EY147" i="8"/>
  <c r="EW147" i="8"/>
  <c r="EV147" i="8"/>
  <c r="FD147" i="8"/>
  <c r="FB147" i="8"/>
  <c r="FA147" i="8"/>
  <c r="ET147" i="8"/>
  <c r="ES147" i="8"/>
  <c r="FG147" i="8"/>
  <c r="FE147" i="8"/>
  <c r="CN145" i="8"/>
  <c r="CF145" i="8"/>
  <c r="BX145" i="8"/>
  <c r="CI145" i="8"/>
  <c r="CA145" i="8"/>
  <c r="CM145" i="8"/>
  <c r="CC145" i="8"/>
  <c r="CL145" i="8"/>
  <c r="CB145" i="8"/>
  <c r="CK145" i="8"/>
  <c r="BZ145" i="8"/>
  <c r="CG145" i="8"/>
  <c r="CE145" i="8"/>
  <c r="CD145" i="8"/>
  <c r="BY145" i="8"/>
  <c r="CJ145" i="8"/>
  <c r="CH145" i="8"/>
  <c r="FU144" i="8"/>
  <c r="FM144" i="8"/>
  <c r="FT144" i="8"/>
  <c r="FL144" i="8"/>
  <c r="FS144" i="8"/>
  <c r="FK144" i="8"/>
  <c r="FX144" i="8"/>
  <c r="FP144" i="8"/>
  <c r="FW144" i="8"/>
  <c r="FO144" i="8"/>
  <c r="FZ144" i="8"/>
  <c r="FY144" i="8"/>
  <c r="FV144" i="8"/>
  <c r="FR144" i="8"/>
  <c r="FQ144" i="8"/>
  <c r="FN144" i="8"/>
  <c r="FU143" i="8"/>
  <c r="FM143" i="8"/>
  <c r="FT143" i="8"/>
  <c r="FL143" i="8"/>
  <c r="FS143" i="8"/>
  <c r="FK143" i="8"/>
  <c r="FX143" i="8"/>
  <c r="FP143" i="8"/>
  <c r="FW143" i="8"/>
  <c r="FO143" i="8"/>
  <c r="FR143" i="8"/>
  <c r="FQ143" i="8"/>
  <c r="FN143" i="8"/>
  <c r="FZ143" i="8"/>
  <c r="FY143" i="8"/>
  <c r="FV143" i="8"/>
  <c r="CM133" i="8"/>
  <c r="CE133" i="8"/>
  <c r="CJ133" i="8"/>
  <c r="CB133" i="8"/>
  <c r="CI133" i="8"/>
  <c r="CA133" i="8"/>
  <c r="CC133" i="8"/>
  <c r="CN133" i="8"/>
  <c r="BZ133" i="8"/>
  <c r="CL133" i="8"/>
  <c r="BY133" i="8"/>
  <c r="CK133" i="8"/>
  <c r="BX133" i="8"/>
  <c r="CH133" i="8"/>
  <c r="CG133" i="8"/>
  <c r="CF133" i="8"/>
  <c r="CD133" i="8"/>
  <c r="CM134" i="8"/>
  <c r="CE134" i="8"/>
  <c r="CL134" i="8"/>
  <c r="CD134" i="8"/>
  <c r="CJ134" i="8"/>
  <c r="CB134" i="8"/>
  <c r="CI134" i="8"/>
  <c r="CA134" i="8"/>
  <c r="BZ134" i="8"/>
  <c r="BY134" i="8"/>
  <c r="CN134" i="8"/>
  <c r="BX134" i="8"/>
  <c r="CK134" i="8"/>
  <c r="CH134" i="8"/>
  <c r="CG134" i="8"/>
  <c r="CF134" i="8"/>
  <c r="CC134" i="8"/>
  <c r="FC138" i="8"/>
  <c r="EU138" i="8"/>
  <c r="EZ138" i="8"/>
  <c r="FH138" i="8"/>
  <c r="EY138" i="8"/>
  <c r="FG138" i="8"/>
  <c r="EX138" i="8"/>
  <c r="FF138" i="8"/>
  <c r="EW138" i="8"/>
  <c r="FE138" i="8"/>
  <c r="EV138" i="8"/>
  <c r="FD138" i="8"/>
  <c r="ET138" i="8"/>
  <c r="FB138" i="8"/>
  <c r="ES138" i="8"/>
  <c r="FA138" i="8"/>
  <c r="FZ124" i="8"/>
  <c r="FR124" i="8"/>
  <c r="FX124" i="8"/>
  <c r="FP124" i="8"/>
  <c r="FW124" i="8"/>
  <c r="FO124" i="8"/>
  <c r="FT124" i="8"/>
  <c r="FS124" i="8"/>
  <c r="FQ124" i="8"/>
  <c r="FN124" i="8"/>
  <c r="FM124" i="8"/>
  <c r="FY124" i="8"/>
  <c r="FL124" i="8"/>
  <c r="FV124" i="8"/>
  <c r="FK124" i="8"/>
  <c r="FU124" i="8"/>
  <c r="FH123" i="8"/>
  <c r="EZ123" i="8"/>
  <c r="FF123" i="8"/>
  <c r="EX123" i="8"/>
  <c r="FE123" i="8"/>
  <c r="EW123" i="8"/>
  <c r="FC123" i="8"/>
  <c r="FB123" i="8"/>
  <c r="FA123" i="8"/>
  <c r="EY123" i="8"/>
  <c r="EV123" i="8"/>
  <c r="EU123" i="8"/>
  <c r="FG123" i="8"/>
  <c r="ET123" i="8"/>
  <c r="ES123" i="8"/>
  <c r="FD123" i="8"/>
  <c r="CM136" i="8"/>
  <c r="CE136" i="8"/>
  <c r="CL136" i="8"/>
  <c r="CD136" i="8"/>
  <c r="CK136" i="8"/>
  <c r="CC136" i="8"/>
  <c r="CJ136" i="8"/>
  <c r="CB136" i="8"/>
  <c r="CI136" i="8"/>
  <c r="CA136" i="8"/>
  <c r="CH136" i="8"/>
  <c r="BZ136" i="8"/>
  <c r="BX136" i="8"/>
  <c r="CN136" i="8"/>
  <c r="CG136" i="8"/>
  <c r="CF136" i="8"/>
  <c r="BY136" i="8"/>
  <c r="FY130" i="8"/>
  <c r="FQ130" i="8"/>
  <c r="FX130" i="8"/>
  <c r="FO130" i="8"/>
  <c r="FW130" i="8"/>
  <c r="FN130" i="8"/>
  <c r="FV130" i="8"/>
  <c r="FM130" i="8"/>
  <c r="FU130" i="8"/>
  <c r="FL130" i="8"/>
  <c r="FT130" i="8"/>
  <c r="FK130" i="8"/>
  <c r="FS130" i="8"/>
  <c r="FR130" i="8"/>
  <c r="FP130" i="8"/>
  <c r="FZ130" i="8"/>
  <c r="BN126" i="8"/>
  <c r="FG129" i="8"/>
  <c r="EY129" i="8"/>
  <c r="FE129" i="8"/>
  <c r="EV129" i="8"/>
  <c r="FD129" i="8"/>
  <c r="EU129" i="8"/>
  <c r="FC129" i="8"/>
  <c r="ET129" i="8"/>
  <c r="FB129" i="8"/>
  <c r="ES129" i="8"/>
  <c r="FA129" i="8"/>
  <c r="EZ129" i="8"/>
  <c r="FH129" i="8"/>
  <c r="EX129" i="8"/>
  <c r="EW129" i="8"/>
  <c r="FF129" i="8"/>
  <c r="CN125" i="8"/>
  <c r="CF125" i="8"/>
  <c r="BX125" i="8"/>
  <c r="CL125" i="8"/>
  <c r="CD125" i="8"/>
  <c r="CK125" i="8"/>
  <c r="CC125" i="8"/>
  <c r="CJ125" i="8"/>
  <c r="CB125" i="8"/>
  <c r="CA125" i="8"/>
  <c r="BZ125" i="8"/>
  <c r="BY125" i="8"/>
  <c r="CM125" i="8"/>
  <c r="CI125" i="8"/>
  <c r="CH125" i="8"/>
  <c r="CG125" i="8"/>
  <c r="CE125" i="8"/>
  <c r="DC118" i="8"/>
  <c r="CU118" i="8"/>
  <c r="DB118" i="8"/>
  <c r="CT118" i="8"/>
  <c r="DA118" i="8"/>
  <c r="CS118" i="8"/>
  <c r="CZ118" i="8"/>
  <c r="CR118" i="8"/>
  <c r="CY118" i="8"/>
  <c r="CQ118" i="8"/>
  <c r="DF118" i="8"/>
  <c r="CX118" i="8"/>
  <c r="DE118" i="8"/>
  <c r="CW118" i="8"/>
  <c r="BU118" i="8"/>
  <c r="DD118" i="8"/>
  <c r="CV118" i="8"/>
  <c r="DS110" i="8"/>
  <c r="DK110" i="8"/>
  <c r="DR110" i="8"/>
  <c r="DJ110" i="8"/>
  <c r="DQ110" i="8"/>
  <c r="DI110" i="8"/>
  <c r="DX110" i="8"/>
  <c r="DP110" i="8"/>
  <c r="DW110" i="8"/>
  <c r="DO110" i="8"/>
  <c r="DV110" i="8"/>
  <c r="DN110" i="8"/>
  <c r="DU110" i="8"/>
  <c r="DM110" i="8"/>
  <c r="DT110" i="8"/>
  <c r="DL110" i="8"/>
  <c r="FU91" i="8"/>
  <c r="FM91" i="8"/>
  <c r="FZ91" i="8"/>
  <c r="FR91" i="8"/>
  <c r="FP91" i="8"/>
  <c r="FY91" i="8"/>
  <c r="FO91" i="8"/>
  <c r="FX91" i="8"/>
  <c r="FN91" i="8"/>
  <c r="FW91" i="8"/>
  <c r="FL91" i="8"/>
  <c r="FV91" i="8"/>
  <c r="FK91" i="8"/>
  <c r="FT91" i="8"/>
  <c r="FS91" i="8"/>
  <c r="FQ91" i="8"/>
  <c r="BN94" i="8"/>
  <c r="BU110" i="8"/>
  <c r="DA102" i="8"/>
  <c r="CS102" i="8"/>
  <c r="CZ102" i="8"/>
  <c r="CR102" i="8"/>
  <c r="DF102" i="8"/>
  <c r="CX102" i="8"/>
  <c r="DC102" i="8"/>
  <c r="CU102" i="8"/>
  <c r="DB102" i="8"/>
  <c r="CT102" i="8"/>
  <c r="DE102" i="8"/>
  <c r="DD102" i="8"/>
  <c r="CY102" i="8"/>
  <c r="CW102" i="8"/>
  <c r="CV102" i="8"/>
  <c r="CQ102" i="8"/>
  <c r="BU95" i="8"/>
  <c r="FC94" i="8"/>
  <c r="EU94" i="8"/>
  <c r="FH94" i="8"/>
  <c r="EZ94" i="8"/>
  <c r="FA94" i="8"/>
  <c r="EY94" i="8"/>
  <c r="EX94" i="8"/>
  <c r="FG94" i="8"/>
  <c r="EW94" i="8"/>
  <c r="FF94" i="8"/>
  <c r="EV94" i="8"/>
  <c r="FE94" i="8"/>
  <c r="ET94" i="8"/>
  <c r="FD94" i="8"/>
  <c r="ES94" i="8"/>
  <c r="FB94" i="8"/>
  <c r="BS84" i="8"/>
  <c r="CN78" i="8"/>
  <c r="CF78" i="8"/>
  <c r="BX78" i="8"/>
  <c r="CL78" i="8"/>
  <c r="CD78" i="8"/>
  <c r="CK78" i="8"/>
  <c r="CC78" i="8"/>
  <c r="CI78" i="8"/>
  <c r="CA78" i="8"/>
  <c r="CH78" i="8"/>
  <c r="CG78" i="8"/>
  <c r="CE78" i="8"/>
  <c r="CB78" i="8"/>
  <c r="BZ78" i="8"/>
  <c r="BY78" i="8"/>
  <c r="CM78" i="8"/>
  <c r="CJ78" i="8"/>
  <c r="BN83" i="8"/>
  <c r="FZ79" i="8"/>
  <c r="FR79" i="8"/>
  <c r="FY79" i="8"/>
  <c r="FQ79" i="8"/>
  <c r="FX79" i="8"/>
  <c r="FP79" i="8"/>
  <c r="FW79" i="8"/>
  <c r="FO79" i="8"/>
  <c r="FU79" i="8"/>
  <c r="FM79" i="8"/>
  <c r="FV79" i="8"/>
  <c r="FT79" i="8"/>
  <c r="FS79" i="8"/>
  <c r="FN79" i="8"/>
  <c r="FL79" i="8"/>
  <c r="FK79" i="8"/>
  <c r="CN75" i="8"/>
  <c r="CF75" i="8"/>
  <c r="BX75" i="8"/>
  <c r="CI75" i="8"/>
  <c r="CA75" i="8"/>
  <c r="CE75" i="8"/>
  <c r="CD75" i="8"/>
  <c r="CM75" i="8"/>
  <c r="CC75" i="8"/>
  <c r="CL75" i="8"/>
  <c r="CB75" i="8"/>
  <c r="CK75" i="8"/>
  <c r="BZ75" i="8"/>
  <c r="CJ75" i="8"/>
  <c r="BY75" i="8"/>
  <c r="CH75" i="8"/>
  <c r="CG75" i="8"/>
  <c r="FH85" i="8"/>
  <c r="EZ85" i="8"/>
  <c r="FG85" i="8"/>
  <c r="EY85" i="8"/>
  <c r="FF85" i="8"/>
  <c r="EX85" i="8"/>
  <c r="FE85" i="8"/>
  <c r="EW85" i="8"/>
  <c r="FC85" i="8"/>
  <c r="EU85" i="8"/>
  <c r="FB85" i="8"/>
  <c r="ET85" i="8"/>
  <c r="FA85" i="8"/>
  <c r="ES85" i="8"/>
  <c r="EV85" i="8"/>
  <c r="FD85" i="8"/>
  <c r="BS77" i="8"/>
  <c r="BS81" i="8"/>
  <c r="FU89" i="8"/>
  <c r="FM89" i="8"/>
  <c r="FZ89" i="8"/>
  <c r="FR89" i="8"/>
  <c r="FV89" i="8"/>
  <c r="FK89" i="8"/>
  <c r="FT89" i="8"/>
  <c r="FS89" i="8"/>
  <c r="FQ89" i="8"/>
  <c r="FP89" i="8"/>
  <c r="FY89" i="8"/>
  <c r="FO89" i="8"/>
  <c r="FX89" i="8"/>
  <c r="FN89" i="8"/>
  <c r="FW89" i="8"/>
  <c r="FL89" i="8"/>
  <c r="FH75" i="8"/>
  <c r="EZ75" i="8"/>
  <c r="FC75" i="8"/>
  <c r="EU75" i="8"/>
  <c r="EY75" i="8"/>
  <c r="EX75" i="8"/>
  <c r="FG75" i="8"/>
  <c r="EW75" i="8"/>
  <c r="FF75" i="8"/>
  <c r="EV75" i="8"/>
  <c r="FE75" i="8"/>
  <c r="ET75" i="8"/>
  <c r="FD75" i="8"/>
  <c r="ES75" i="8"/>
  <c r="FB75" i="8"/>
  <c r="FA75" i="8"/>
  <c r="DX77" i="8"/>
  <c r="DP77" i="8"/>
  <c r="DU77" i="8"/>
  <c r="DM77" i="8"/>
  <c r="DS77" i="8"/>
  <c r="DK77" i="8"/>
  <c r="DT77" i="8"/>
  <c r="DR77" i="8"/>
  <c r="DQ77" i="8"/>
  <c r="DO77" i="8"/>
  <c r="DN77" i="8"/>
  <c r="DL77" i="8"/>
  <c r="DW77" i="8"/>
  <c r="DJ77" i="8"/>
  <c r="DV77" i="8"/>
  <c r="DI77" i="8"/>
  <c r="FA56" i="8"/>
  <c r="ES56" i="8"/>
  <c r="FH56" i="8"/>
  <c r="EZ56" i="8"/>
  <c r="FF56" i="8"/>
  <c r="EX56" i="8"/>
  <c r="FE56" i="8"/>
  <c r="EW56" i="8"/>
  <c r="FD56" i="8"/>
  <c r="EV56" i="8"/>
  <c r="FC56" i="8"/>
  <c r="EU56" i="8"/>
  <c r="FB56" i="8"/>
  <c r="ET56" i="8"/>
  <c r="FG56" i="8"/>
  <c r="EY56" i="8"/>
  <c r="FA62" i="8"/>
  <c r="ES62" i="8"/>
  <c r="FH62" i="8"/>
  <c r="EZ62" i="8"/>
  <c r="FG62" i="8"/>
  <c r="EY62" i="8"/>
  <c r="FF62" i="8"/>
  <c r="EX62" i="8"/>
  <c r="FE62" i="8"/>
  <c r="EW62" i="8"/>
  <c r="FD62" i="8"/>
  <c r="EV62" i="8"/>
  <c r="FC62" i="8"/>
  <c r="EU62" i="8"/>
  <c r="FB62" i="8"/>
  <c r="ET62" i="8"/>
  <c r="BQ61" i="8"/>
  <c r="DF55" i="8"/>
  <c r="CX55" i="8"/>
  <c r="DD55" i="8"/>
  <c r="CV55" i="8"/>
  <c r="DC55" i="8"/>
  <c r="CU55" i="8"/>
  <c r="DB55" i="8"/>
  <c r="CT55" i="8"/>
  <c r="DA55" i="8"/>
  <c r="CS55" i="8"/>
  <c r="CZ55" i="8"/>
  <c r="CR55" i="8"/>
  <c r="DE55" i="8"/>
  <c r="BU55" i="8"/>
  <c r="CY55" i="8"/>
  <c r="CW55" i="8"/>
  <c r="CQ55" i="8"/>
  <c r="DF53" i="8"/>
  <c r="CX53" i="8"/>
  <c r="DD53" i="8"/>
  <c r="CV53" i="8"/>
  <c r="DC53" i="8"/>
  <c r="CU53" i="8"/>
  <c r="DB53" i="8"/>
  <c r="CT53" i="8"/>
  <c r="DA53" i="8"/>
  <c r="CS53" i="8"/>
  <c r="CZ53" i="8"/>
  <c r="CR53" i="8"/>
  <c r="DE53" i="8"/>
  <c r="CY53" i="8"/>
  <c r="CW53" i="8"/>
  <c r="CQ53" i="8"/>
  <c r="BN36" i="8"/>
  <c r="BQ57" i="8"/>
  <c r="FH50" i="8"/>
  <c r="EZ50" i="8"/>
  <c r="FF50" i="8"/>
  <c r="EX50" i="8"/>
  <c r="FC50" i="8"/>
  <c r="EU50" i="8"/>
  <c r="FB50" i="8"/>
  <c r="ET50" i="8"/>
  <c r="FG50" i="8"/>
  <c r="FE50" i="8"/>
  <c r="FD50" i="8"/>
  <c r="EY50" i="8"/>
  <c r="EW50" i="8"/>
  <c r="EV50" i="8"/>
  <c r="ES50" i="8"/>
  <c r="FA50" i="8"/>
  <c r="BT40" i="8"/>
  <c r="BU40" i="8" s="1"/>
  <c r="BQ49" i="8"/>
  <c r="BU49" i="8" s="1"/>
  <c r="BN27" i="8"/>
  <c r="DD42" i="8"/>
  <c r="CV42" i="8"/>
  <c r="DC42" i="8"/>
  <c r="CU42" i="8"/>
  <c r="DB42" i="8"/>
  <c r="CT42" i="8"/>
  <c r="CZ42" i="8"/>
  <c r="CR42" i="8"/>
  <c r="CY42" i="8"/>
  <c r="CQ42" i="8"/>
  <c r="DF42" i="8"/>
  <c r="CX42" i="8"/>
  <c r="DE42" i="8"/>
  <c r="CW42" i="8"/>
  <c r="BU42" i="8"/>
  <c r="DA42" i="8"/>
  <c r="CS42" i="8"/>
  <c r="BN32" i="8"/>
  <c r="EU24" i="8"/>
  <c r="FG24" i="8"/>
  <c r="FB24" i="8"/>
  <c r="ET24" i="8"/>
  <c r="FA24" i="8"/>
  <c r="ES24" i="8"/>
  <c r="EY24" i="8"/>
  <c r="FH24" i="8"/>
  <c r="EZ24" i="8"/>
  <c r="FF24" i="8"/>
  <c r="EX24" i="8"/>
  <c r="FE24" i="8"/>
  <c r="EW24" i="8"/>
  <c r="FD24" i="8"/>
  <c r="EV24" i="8"/>
  <c r="FC24" i="8"/>
  <c r="EL207" i="8"/>
  <c r="EH207" i="8"/>
  <c r="EK206" i="8"/>
  <c r="EK208" i="8" s="1"/>
  <c r="EI206" i="8"/>
  <c r="CZ194" i="8"/>
  <c r="CR194" i="8"/>
  <c r="DF194" i="8"/>
  <c r="CW194" i="8"/>
  <c r="DE194" i="8"/>
  <c r="CV194" i="8"/>
  <c r="DD194" i="8"/>
  <c r="CU194" i="8"/>
  <c r="DC194" i="8"/>
  <c r="CT194" i="8"/>
  <c r="DB194" i="8"/>
  <c r="CS194" i="8"/>
  <c r="DA194" i="8"/>
  <c r="CQ194" i="8"/>
  <c r="CY194" i="8"/>
  <c r="BU194" i="8"/>
  <c r="CX194" i="8"/>
  <c r="CL193" i="8"/>
  <c r="CD193" i="8"/>
  <c r="CK193" i="8"/>
  <c r="CC193" i="8"/>
  <c r="CJ193" i="8"/>
  <c r="CB193" i="8"/>
  <c r="CI193" i="8"/>
  <c r="CA193" i="8"/>
  <c r="CH193" i="8"/>
  <c r="BZ193" i="8"/>
  <c r="CN193" i="8"/>
  <c r="CF193" i="8"/>
  <c r="BX193" i="8"/>
  <c r="CE193" i="8"/>
  <c r="BY193" i="8"/>
  <c r="CM193" i="8"/>
  <c r="CG193" i="8"/>
  <c r="DV190" i="8"/>
  <c r="DN190" i="8"/>
  <c r="DT190" i="8"/>
  <c r="DL190" i="8"/>
  <c r="DS190" i="8"/>
  <c r="DK190" i="8"/>
  <c r="DW190" i="8"/>
  <c r="DI190" i="8"/>
  <c r="DU190" i="8"/>
  <c r="DR190" i="8"/>
  <c r="DQ190" i="8"/>
  <c r="DO190" i="8"/>
  <c r="DM190" i="8"/>
  <c r="DX190" i="8"/>
  <c r="DP190" i="8"/>
  <c r="DJ190" i="8"/>
  <c r="DV192" i="8"/>
  <c r="DN192" i="8"/>
  <c r="DU192" i="8"/>
  <c r="DM192" i="8"/>
  <c r="DT192" i="8"/>
  <c r="DL192" i="8"/>
  <c r="DS192" i="8"/>
  <c r="DK192" i="8"/>
  <c r="DX192" i="8"/>
  <c r="DP192" i="8"/>
  <c r="DW192" i="8"/>
  <c r="DR192" i="8"/>
  <c r="DQ192" i="8"/>
  <c r="DJ192" i="8"/>
  <c r="DI192" i="8"/>
  <c r="DO192" i="8"/>
  <c r="FX189" i="8"/>
  <c r="FP189" i="8"/>
  <c r="FU189" i="8"/>
  <c r="FM189" i="8"/>
  <c r="FQ189" i="8"/>
  <c r="FY189" i="8"/>
  <c r="FN189" i="8"/>
  <c r="FT189" i="8"/>
  <c r="FS189" i="8"/>
  <c r="FL189" i="8"/>
  <c r="FK189" i="8"/>
  <c r="FW189" i="8"/>
  <c r="FV189" i="8"/>
  <c r="FR189" i="8"/>
  <c r="FO189" i="8"/>
  <c r="FZ189" i="8"/>
  <c r="BU190" i="8"/>
  <c r="FB188" i="8"/>
  <c r="ET188" i="8"/>
  <c r="FG188" i="8"/>
  <c r="EY188" i="8"/>
  <c r="FF188" i="8"/>
  <c r="EX188" i="8"/>
  <c r="FD188" i="8"/>
  <c r="FC188" i="8"/>
  <c r="FA188" i="8"/>
  <c r="EW188" i="8"/>
  <c r="EV188" i="8"/>
  <c r="FH188" i="8"/>
  <c r="EU188" i="8"/>
  <c r="FE188" i="8"/>
  <c r="ES188" i="8"/>
  <c r="EZ188" i="8"/>
  <c r="DX185" i="8"/>
  <c r="DP185" i="8"/>
  <c r="DW185" i="8"/>
  <c r="DO185" i="8"/>
  <c r="DU185" i="8"/>
  <c r="DM185" i="8"/>
  <c r="DR185" i="8"/>
  <c r="DJ185" i="8"/>
  <c r="DV185" i="8"/>
  <c r="DT185" i="8"/>
  <c r="DS185" i="8"/>
  <c r="DQ185" i="8"/>
  <c r="DL185" i="8"/>
  <c r="DK185" i="8"/>
  <c r="DI185" i="8"/>
  <c r="DN185" i="8"/>
  <c r="BN182" i="8"/>
  <c r="DE178" i="8"/>
  <c r="CW178" i="8"/>
  <c r="DD178" i="8"/>
  <c r="CU178" i="8"/>
  <c r="DC178" i="8"/>
  <c r="CT178" i="8"/>
  <c r="DB178" i="8"/>
  <c r="CS178" i="8"/>
  <c r="DA178" i="8"/>
  <c r="CR178" i="8"/>
  <c r="CY178" i="8"/>
  <c r="CX178" i="8"/>
  <c r="BU178" i="8"/>
  <c r="DF178" i="8"/>
  <c r="CZ178" i="8"/>
  <c r="CV178" i="8"/>
  <c r="CQ178" i="8"/>
  <c r="FZ184" i="8"/>
  <c r="FR184" i="8"/>
  <c r="FY184" i="8"/>
  <c r="FQ184" i="8"/>
  <c r="FW184" i="8"/>
  <c r="FO184" i="8"/>
  <c r="FT184" i="8"/>
  <c r="FL184" i="8"/>
  <c r="FX184" i="8"/>
  <c r="FV184" i="8"/>
  <c r="FU184" i="8"/>
  <c r="FS184" i="8"/>
  <c r="FN184" i="8"/>
  <c r="FM184" i="8"/>
  <c r="FK184" i="8"/>
  <c r="FP184" i="8"/>
  <c r="BN174" i="8"/>
  <c r="BN178" i="8"/>
  <c r="DA175" i="8"/>
  <c r="CS175" i="8"/>
  <c r="CZ175" i="8"/>
  <c r="CR175" i="8"/>
  <c r="DE175" i="8"/>
  <c r="CW175" i="8"/>
  <c r="BU175" i="8"/>
  <c r="DC175" i="8"/>
  <c r="DB175" i="8"/>
  <c r="CY175" i="8"/>
  <c r="CX175" i="8"/>
  <c r="CV175" i="8"/>
  <c r="CU175" i="8"/>
  <c r="DF175" i="8"/>
  <c r="CT175" i="8"/>
  <c r="DD175" i="8"/>
  <c r="CQ175" i="8"/>
  <c r="DQ168" i="8"/>
  <c r="DI168" i="8"/>
  <c r="DX168" i="8"/>
  <c r="DP168" i="8"/>
  <c r="DW168" i="8"/>
  <c r="DO168" i="8"/>
  <c r="DT168" i="8"/>
  <c r="DL168" i="8"/>
  <c r="DR168" i="8"/>
  <c r="DJ168" i="8"/>
  <c r="DV168" i="8"/>
  <c r="DU168" i="8"/>
  <c r="DS168" i="8"/>
  <c r="DN168" i="8"/>
  <c r="DM168" i="8"/>
  <c r="DK168" i="8"/>
  <c r="DW173" i="8"/>
  <c r="DO173" i="8"/>
  <c r="DV173" i="8"/>
  <c r="DN173" i="8"/>
  <c r="DU173" i="8"/>
  <c r="DM173" i="8"/>
  <c r="DT173" i="8"/>
  <c r="DL173" i="8"/>
  <c r="DS173" i="8"/>
  <c r="DK173" i="8"/>
  <c r="DR173" i="8"/>
  <c r="DJ173" i="8"/>
  <c r="DQ173" i="8"/>
  <c r="DI173" i="8"/>
  <c r="DX173" i="8"/>
  <c r="DP173" i="8"/>
  <c r="BN168" i="8"/>
  <c r="DC158" i="8"/>
  <c r="CU158" i="8"/>
  <c r="DB158" i="8"/>
  <c r="CT158" i="8"/>
  <c r="DA158" i="8"/>
  <c r="CS158" i="8"/>
  <c r="CZ158" i="8"/>
  <c r="CR158" i="8"/>
  <c r="CQ158" i="8"/>
  <c r="DF158" i="8"/>
  <c r="DE158" i="8"/>
  <c r="DD158" i="8"/>
  <c r="CY158" i="8"/>
  <c r="CW158" i="8"/>
  <c r="CV158" i="8"/>
  <c r="CX158" i="8"/>
  <c r="FH164" i="8"/>
  <c r="EZ164" i="8"/>
  <c r="FG164" i="8"/>
  <c r="EY164" i="8"/>
  <c r="FA164" i="8"/>
  <c r="EX164" i="8"/>
  <c r="EW164" i="8"/>
  <c r="FF164" i="8"/>
  <c r="EV164" i="8"/>
  <c r="FE164" i="8"/>
  <c r="EU164" i="8"/>
  <c r="FD164" i="8"/>
  <c r="ET164" i="8"/>
  <c r="FC164" i="8"/>
  <c r="ES164" i="8"/>
  <c r="FB164" i="8"/>
  <c r="DC156" i="8"/>
  <c r="CU156" i="8"/>
  <c r="DB156" i="8"/>
  <c r="CT156" i="8"/>
  <c r="DA156" i="8"/>
  <c r="CS156" i="8"/>
  <c r="CZ156" i="8"/>
  <c r="CR156" i="8"/>
  <c r="CV156" i="8"/>
  <c r="CQ156" i="8"/>
  <c r="DF156" i="8"/>
  <c r="DE156" i="8"/>
  <c r="BU156" i="8"/>
  <c r="CY156" i="8"/>
  <c r="CX156" i="8"/>
  <c r="DD156" i="8"/>
  <c r="CW156" i="8"/>
  <c r="FS154" i="8"/>
  <c r="FK154" i="8"/>
  <c r="FZ154" i="8"/>
  <c r="FR154" i="8"/>
  <c r="FY154" i="8"/>
  <c r="FQ154" i="8"/>
  <c r="FX154" i="8"/>
  <c r="FP154" i="8"/>
  <c r="FV154" i="8"/>
  <c r="FN154" i="8"/>
  <c r="FU154" i="8"/>
  <c r="FM154" i="8"/>
  <c r="FO154" i="8"/>
  <c r="FL154" i="8"/>
  <c r="FW154" i="8"/>
  <c r="FT154" i="8"/>
  <c r="DX148" i="8"/>
  <c r="DP148" i="8"/>
  <c r="DV148" i="8"/>
  <c r="DN148" i="8"/>
  <c r="DS148" i="8"/>
  <c r="DK148" i="8"/>
  <c r="DU148" i="8"/>
  <c r="DI148" i="8"/>
  <c r="DT148" i="8"/>
  <c r="DR148" i="8"/>
  <c r="DM148" i="8"/>
  <c r="DL148" i="8"/>
  <c r="DW148" i="8"/>
  <c r="DQ148" i="8"/>
  <c r="DO148" i="8"/>
  <c r="DJ148" i="8"/>
  <c r="CY152" i="8"/>
  <c r="CQ152" i="8"/>
  <c r="DF152" i="8"/>
  <c r="CX152" i="8"/>
  <c r="DE152" i="8"/>
  <c r="CW152" i="8"/>
  <c r="BU152" i="8"/>
  <c r="DD152" i="8"/>
  <c r="CV152" i="8"/>
  <c r="DA152" i="8"/>
  <c r="CS152" i="8"/>
  <c r="DC152" i="8"/>
  <c r="DB152" i="8"/>
  <c r="CZ152" i="8"/>
  <c r="CT152" i="8"/>
  <c r="CR152" i="8"/>
  <c r="CU152" i="8"/>
  <c r="FC142" i="8"/>
  <c r="EU142" i="8"/>
  <c r="FB142" i="8"/>
  <c r="ET142" i="8"/>
  <c r="FA142" i="8"/>
  <c r="ES142" i="8"/>
  <c r="FF142" i="8"/>
  <c r="EX142" i="8"/>
  <c r="FE142" i="8"/>
  <c r="EW142" i="8"/>
  <c r="FG142" i="8"/>
  <c r="FD142" i="8"/>
  <c r="EZ142" i="8"/>
  <c r="EY142" i="8"/>
  <c r="EV142" i="8"/>
  <c r="FH142" i="8"/>
  <c r="FU141" i="8"/>
  <c r="FM141" i="8"/>
  <c r="FT141" i="8"/>
  <c r="FL141" i="8"/>
  <c r="FX141" i="8"/>
  <c r="FP141" i="8"/>
  <c r="FW141" i="8"/>
  <c r="FO141" i="8"/>
  <c r="FS141" i="8"/>
  <c r="FR141" i="8"/>
  <c r="FQ141" i="8"/>
  <c r="FN141" i="8"/>
  <c r="FK141" i="8"/>
  <c r="FZ141" i="8"/>
  <c r="FY141" i="8"/>
  <c r="FV141" i="8"/>
  <c r="CI140" i="8"/>
  <c r="CA140" i="8"/>
  <c r="CL140" i="8"/>
  <c r="CD140" i="8"/>
  <c r="CK140" i="8"/>
  <c r="BZ140" i="8"/>
  <c r="CJ140" i="8"/>
  <c r="BY140" i="8"/>
  <c r="CH140" i="8"/>
  <c r="BX140" i="8"/>
  <c r="CG140" i="8"/>
  <c r="CF140" i="8"/>
  <c r="CE140" i="8"/>
  <c r="CN140" i="8"/>
  <c r="CC140" i="8"/>
  <c r="CM140" i="8"/>
  <c r="CB140" i="8"/>
  <c r="DE136" i="8"/>
  <c r="CW136" i="8"/>
  <c r="BU136" i="8"/>
  <c r="DD136" i="8"/>
  <c r="CV136" i="8"/>
  <c r="DC136" i="8"/>
  <c r="CU136" i="8"/>
  <c r="DB136" i="8"/>
  <c r="CT136" i="8"/>
  <c r="DA136" i="8"/>
  <c r="CS136" i="8"/>
  <c r="CZ136" i="8"/>
  <c r="CR136" i="8"/>
  <c r="DF136" i="8"/>
  <c r="CY136" i="8"/>
  <c r="CX136" i="8"/>
  <c r="CQ136" i="8"/>
  <c r="CK119" i="8"/>
  <c r="CC119" i="8"/>
  <c r="CJ119" i="8"/>
  <c r="CB119" i="8"/>
  <c r="CI119" i="8"/>
  <c r="CA119" i="8"/>
  <c r="CH119" i="8"/>
  <c r="BZ119" i="8"/>
  <c r="CG119" i="8"/>
  <c r="BY119" i="8"/>
  <c r="CN119" i="8"/>
  <c r="CF119" i="8"/>
  <c r="BX119" i="8"/>
  <c r="CM119" i="8"/>
  <c r="CE119" i="8"/>
  <c r="CL119" i="8"/>
  <c r="CD119" i="8"/>
  <c r="DT115" i="8"/>
  <c r="DL115" i="8"/>
  <c r="DS115" i="8"/>
  <c r="DK115" i="8"/>
  <c r="DX115" i="8"/>
  <c r="DP115" i="8"/>
  <c r="DW115" i="8"/>
  <c r="DO115" i="8"/>
  <c r="DU115" i="8"/>
  <c r="DR115" i="8"/>
  <c r="DQ115" i="8"/>
  <c r="DN115" i="8"/>
  <c r="DM115" i="8"/>
  <c r="DJ115" i="8"/>
  <c r="DI115" i="8"/>
  <c r="DV115" i="8"/>
  <c r="CJ113" i="8"/>
  <c r="CB113" i="8"/>
  <c r="CI113" i="8"/>
  <c r="CA113" i="8"/>
  <c r="CM113" i="8"/>
  <c r="CE113" i="8"/>
  <c r="CL113" i="8"/>
  <c r="BY113" i="8"/>
  <c r="CK113" i="8"/>
  <c r="BX113" i="8"/>
  <c r="CH113" i="8"/>
  <c r="CG113" i="8"/>
  <c r="CF113" i="8"/>
  <c r="CD113" i="8"/>
  <c r="CC113" i="8"/>
  <c r="CN113" i="8"/>
  <c r="BZ113" i="8"/>
  <c r="FU100" i="8"/>
  <c r="FM100" i="8"/>
  <c r="FT100" i="8"/>
  <c r="FL100" i="8"/>
  <c r="FZ100" i="8"/>
  <c r="FR100" i="8"/>
  <c r="FW100" i="8"/>
  <c r="FO100" i="8"/>
  <c r="FV100" i="8"/>
  <c r="FN100" i="8"/>
  <c r="FS100" i="8"/>
  <c r="FQ100" i="8"/>
  <c r="FP100" i="8"/>
  <c r="FK100" i="8"/>
  <c r="FY100" i="8"/>
  <c r="FX100" i="8"/>
  <c r="BS102" i="8"/>
  <c r="BU102" i="8" s="1"/>
  <c r="FC111" i="8"/>
  <c r="EU111" i="8"/>
  <c r="FB111" i="8"/>
  <c r="ET111" i="8"/>
  <c r="FA111" i="8"/>
  <c r="ES111" i="8"/>
  <c r="FH111" i="8"/>
  <c r="EZ111" i="8"/>
  <c r="FG111" i="8"/>
  <c r="EY111" i="8"/>
  <c r="FF111" i="8"/>
  <c r="EX111" i="8"/>
  <c r="FE111" i="8"/>
  <c r="EW111" i="8"/>
  <c r="FD111" i="8"/>
  <c r="EV111" i="8"/>
  <c r="BS79" i="8"/>
  <c r="DX75" i="8"/>
  <c r="DP75" i="8"/>
  <c r="DS75" i="8"/>
  <c r="DK75" i="8"/>
  <c r="DO75" i="8"/>
  <c r="DN75" i="8"/>
  <c r="DW75" i="8"/>
  <c r="DM75" i="8"/>
  <c r="DV75" i="8"/>
  <c r="DL75" i="8"/>
  <c r="DU75" i="8"/>
  <c r="DJ75" i="8"/>
  <c r="DT75" i="8"/>
  <c r="DI75" i="8"/>
  <c r="DR75" i="8"/>
  <c r="DQ75" i="8"/>
  <c r="DD70" i="8"/>
  <c r="CV70" i="8"/>
  <c r="DC70" i="8"/>
  <c r="CU70" i="8"/>
  <c r="DB70" i="8"/>
  <c r="CT70" i="8"/>
  <c r="DA70" i="8"/>
  <c r="CS70" i="8"/>
  <c r="CZ70" i="8"/>
  <c r="CR70" i="8"/>
  <c r="DF70" i="8"/>
  <c r="CX70" i="8"/>
  <c r="DE70" i="8"/>
  <c r="BU70" i="8"/>
  <c r="CY70" i="8"/>
  <c r="CW70" i="8"/>
  <c r="CQ70" i="8"/>
  <c r="FV64" i="8"/>
  <c r="FN64" i="8"/>
  <c r="FZ64" i="8"/>
  <c r="FW64" i="8"/>
  <c r="FM64" i="8"/>
  <c r="FU64" i="8"/>
  <c r="FL64" i="8"/>
  <c r="FT64" i="8"/>
  <c r="FK64" i="8"/>
  <c r="FS64" i="8"/>
  <c r="FR64" i="8"/>
  <c r="FQ64" i="8"/>
  <c r="FY64" i="8"/>
  <c r="FP64" i="8"/>
  <c r="FX64" i="8"/>
  <c r="FO64" i="8"/>
  <c r="DT69" i="8"/>
  <c r="DL69" i="8"/>
  <c r="DS69" i="8"/>
  <c r="DK69" i="8"/>
  <c r="DR69" i="8"/>
  <c r="DJ69" i="8"/>
  <c r="DX69" i="8"/>
  <c r="DP69" i="8"/>
  <c r="DU69" i="8"/>
  <c r="DQ69" i="8"/>
  <c r="DO69" i="8"/>
  <c r="DN69" i="8"/>
  <c r="DM69" i="8"/>
  <c r="DI69" i="8"/>
  <c r="DW69" i="8"/>
  <c r="DV69" i="8"/>
  <c r="DX51" i="8"/>
  <c r="DP51" i="8"/>
  <c r="DV51" i="8"/>
  <c r="DN51" i="8"/>
  <c r="DS51" i="8"/>
  <c r="DK51" i="8"/>
  <c r="DR51" i="8"/>
  <c r="DJ51" i="8"/>
  <c r="DT51" i="8"/>
  <c r="DQ51" i="8"/>
  <c r="DO51" i="8"/>
  <c r="DL51" i="8"/>
  <c r="DI51" i="8"/>
  <c r="DW51" i="8"/>
  <c r="DU51" i="8"/>
  <c r="DM51" i="8"/>
  <c r="FH55" i="8"/>
  <c r="EZ55" i="8"/>
  <c r="FF55" i="8"/>
  <c r="EX55" i="8"/>
  <c r="FE55" i="8"/>
  <c r="EW55" i="8"/>
  <c r="FD55" i="8"/>
  <c r="EV55" i="8"/>
  <c r="FC55" i="8"/>
  <c r="EU55" i="8"/>
  <c r="FB55" i="8"/>
  <c r="ET55" i="8"/>
  <c r="FG55" i="8"/>
  <c r="FA55" i="8"/>
  <c r="EY55" i="8"/>
  <c r="ES55" i="8"/>
  <c r="BQ60" i="8"/>
  <c r="BQ53" i="8"/>
  <c r="BU53" i="8" s="1"/>
  <c r="BN68" i="8"/>
  <c r="BU63" i="8"/>
  <c r="BU58" i="8"/>
  <c r="CN50" i="8"/>
  <c r="CF50" i="8"/>
  <c r="BX50" i="8"/>
  <c r="CL50" i="8"/>
  <c r="CD50" i="8"/>
  <c r="CI50" i="8"/>
  <c r="CA50" i="8"/>
  <c r="CH50" i="8"/>
  <c r="BZ50" i="8"/>
  <c r="CM50" i="8"/>
  <c r="CK50" i="8"/>
  <c r="CJ50" i="8"/>
  <c r="CE50" i="8"/>
  <c r="CC50" i="8"/>
  <c r="CB50" i="8"/>
  <c r="BY50" i="8"/>
  <c r="CG50" i="8"/>
  <c r="DV38" i="8"/>
  <c r="DN38" i="8"/>
  <c r="DT38" i="8"/>
  <c r="DL38" i="8"/>
  <c r="DR38" i="8"/>
  <c r="DJ38" i="8"/>
  <c r="DQ38" i="8"/>
  <c r="DI38" i="8"/>
  <c r="DX38" i="8"/>
  <c r="DP38" i="8"/>
  <c r="DW38" i="8"/>
  <c r="DO38" i="8"/>
  <c r="DM38" i="8"/>
  <c r="DK38" i="8"/>
  <c r="DU38" i="8"/>
  <c r="DS38" i="8"/>
  <c r="FF33" i="8"/>
  <c r="EX33" i="8"/>
  <c r="FB33" i="8"/>
  <c r="ET33" i="8"/>
  <c r="FH33" i="8"/>
  <c r="EZ33" i="8"/>
  <c r="FG33" i="8"/>
  <c r="EY33" i="8"/>
  <c r="EV33" i="8"/>
  <c r="EU33" i="8"/>
  <c r="FD33" i="8"/>
  <c r="ES33" i="8"/>
  <c r="FE33" i="8"/>
  <c r="FC33" i="8"/>
  <c r="FA33" i="8"/>
  <c r="EW33" i="8"/>
  <c r="BU43" i="8"/>
  <c r="BQ44" i="8"/>
  <c r="BU44" i="8" s="1"/>
  <c r="DD40" i="8"/>
  <c r="CV40" i="8"/>
  <c r="DB40" i="8"/>
  <c r="CT40" i="8"/>
  <c r="CZ40" i="8"/>
  <c r="CR40" i="8"/>
  <c r="CY40" i="8"/>
  <c r="CQ40" i="8"/>
  <c r="DF40" i="8"/>
  <c r="CX40" i="8"/>
  <c r="DE40" i="8"/>
  <c r="CW40" i="8"/>
  <c r="CU40" i="8"/>
  <c r="CS40" i="8"/>
  <c r="DC40" i="8"/>
  <c r="DA40" i="8"/>
  <c r="EU23" i="8"/>
  <c r="EY23" i="8"/>
  <c r="FB23" i="8"/>
  <c r="ET23" i="8"/>
  <c r="FA23" i="8"/>
  <c r="ES23" i="8"/>
  <c r="FG23" i="8"/>
  <c r="FH23" i="8"/>
  <c r="EZ23" i="8"/>
  <c r="FF23" i="8"/>
  <c r="EX23" i="8"/>
  <c r="FE23" i="8"/>
  <c r="EW23" i="8"/>
  <c r="FD23" i="8"/>
  <c r="EV23" i="8"/>
  <c r="FC23" i="8"/>
  <c r="EI207" i="8"/>
  <c r="EP207" i="8"/>
  <c r="EC206" i="8"/>
  <c r="EC208" i="8" s="1"/>
  <c r="EN206" i="8"/>
  <c r="EN208" i="8" s="1"/>
  <c r="DS21" i="8"/>
  <c r="DR21" i="8"/>
  <c r="DJ21" i="8"/>
  <c r="DI21" i="8"/>
  <c r="DO21" i="8"/>
  <c r="DX21" i="8"/>
  <c r="DP21" i="8"/>
  <c r="DV21" i="8"/>
  <c r="DN21" i="8"/>
  <c r="DM21" i="8"/>
  <c r="DK21" i="8"/>
  <c r="DQ21" i="8"/>
  <c r="DU21" i="8"/>
  <c r="DT21" i="8"/>
  <c r="DL21" i="8"/>
  <c r="DW21" i="8"/>
  <c r="CH195" i="8"/>
  <c r="BZ195" i="8"/>
  <c r="CK195" i="8"/>
  <c r="CB195" i="8"/>
  <c r="CJ195" i="8"/>
  <c r="CA195" i="8"/>
  <c r="CI195" i="8"/>
  <c r="BY195" i="8"/>
  <c r="CG195" i="8"/>
  <c r="BX195" i="8"/>
  <c r="CF195" i="8"/>
  <c r="CN195" i="8"/>
  <c r="CE195" i="8"/>
  <c r="CM195" i="8"/>
  <c r="CD195" i="8"/>
  <c r="CL195" i="8"/>
  <c r="CC195" i="8"/>
  <c r="CN201" i="8"/>
  <c r="CF201" i="8"/>
  <c r="BX201" i="8"/>
  <c r="CH201" i="8"/>
  <c r="CK201" i="8"/>
  <c r="CA201" i="8"/>
  <c r="CJ201" i="8"/>
  <c r="BZ201" i="8"/>
  <c r="CI201" i="8"/>
  <c r="BY201" i="8"/>
  <c r="CG201" i="8"/>
  <c r="CE201" i="8"/>
  <c r="CD201" i="8"/>
  <c r="CM201" i="8"/>
  <c r="CC201" i="8"/>
  <c r="CL201" i="8"/>
  <c r="CB201" i="8"/>
  <c r="CH196" i="8"/>
  <c r="BZ196" i="8"/>
  <c r="CG196" i="8"/>
  <c r="BY196" i="8"/>
  <c r="CN196" i="8"/>
  <c r="CF196" i="8"/>
  <c r="BX196" i="8"/>
  <c r="CM196" i="8"/>
  <c r="CE196" i="8"/>
  <c r="CL196" i="8"/>
  <c r="CD196" i="8"/>
  <c r="CJ196" i="8"/>
  <c r="CB196" i="8"/>
  <c r="CI196" i="8"/>
  <c r="CA196" i="8"/>
  <c r="CK196" i="8"/>
  <c r="CC196" i="8"/>
  <c r="FB195" i="8"/>
  <c r="ET195" i="8"/>
  <c r="FA195" i="8"/>
  <c r="ES195" i="8"/>
  <c r="FH195" i="8"/>
  <c r="EZ195" i="8"/>
  <c r="FG195" i="8"/>
  <c r="EY195" i="8"/>
  <c r="FF195" i="8"/>
  <c r="EX195" i="8"/>
  <c r="FC195" i="8"/>
  <c r="EU195" i="8"/>
  <c r="FE195" i="8"/>
  <c r="FD195" i="8"/>
  <c r="EW195" i="8"/>
  <c r="EV195" i="8"/>
  <c r="FF192" i="8"/>
  <c r="EX192" i="8"/>
  <c r="FE192" i="8"/>
  <c r="EW192" i="8"/>
  <c r="FD192" i="8"/>
  <c r="EV192" i="8"/>
  <c r="FC192" i="8"/>
  <c r="EU192" i="8"/>
  <c r="FB192" i="8"/>
  <c r="ET192" i="8"/>
  <c r="FH192" i="8"/>
  <c r="EZ192" i="8"/>
  <c r="ES192" i="8"/>
  <c r="FG192" i="8"/>
  <c r="FA192" i="8"/>
  <c r="EY192" i="8"/>
  <c r="CZ188" i="8"/>
  <c r="CR188" i="8"/>
  <c r="DE188" i="8"/>
  <c r="CW188" i="8"/>
  <c r="BU188" i="8"/>
  <c r="DC188" i="8"/>
  <c r="CS188" i="8"/>
  <c r="DB188" i="8"/>
  <c r="CQ188" i="8"/>
  <c r="DA188" i="8"/>
  <c r="CX188" i="8"/>
  <c r="CV188" i="8"/>
  <c r="DF188" i="8"/>
  <c r="CU188" i="8"/>
  <c r="DD188" i="8"/>
  <c r="CT188" i="8"/>
  <c r="CY188" i="8"/>
  <c r="CZ189" i="8"/>
  <c r="CR189" i="8"/>
  <c r="DE189" i="8"/>
  <c r="CW189" i="8"/>
  <c r="BU189" i="8"/>
  <c r="DD189" i="8"/>
  <c r="CV189" i="8"/>
  <c r="DC189" i="8"/>
  <c r="CQ189" i="8"/>
  <c r="DB189" i="8"/>
  <c r="DA189" i="8"/>
  <c r="CX189" i="8"/>
  <c r="CU189" i="8"/>
  <c r="CT189" i="8"/>
  <c r="DF189" i="8"/>
  <c r="CS189" i="8"/>
  <c r="CY189" i="8"/>
  <c r="BQ187" i="8"/>
  <c r="BU187" i="8" s="1"/>
  <c r="CN181" i="8"/>
  <c r="CF181" i="8"/>
  <c r="BX181" i="8"/>
  <c r="CM181" i="8"/>
  <c r="CE181" i="8"/>
  <c r="CL181" i="8"/>
  <c r="CD181" i="8"/>
  <c r="CK181" i="8"/>
  <c r="CC181" i="8"/>
  <c r="CI181" i="8"/>
  <c r="CA181" i="8"/>
  <c r="CJ181" i="8"/>
  <c r="CH181" i="8"/>
  <c r="CB181" i="8"/>
  <c r="BZ181" i="8"/>
  <c r="BY181" i="8"/>
  <c r="CG181" i="8"/>
  <c r="BQ184" i="8"/>
  <c r="BU184" i="8" s="1"/>
  <c r="BQ177" i="8"/>
  <c r="BU177" i="8" s="1"/>
  <c r="DX167" i="8"/>
  <c r="DP167" i="8"/>
  <c r="DW167" i="8"/>
  <c r="DO167" i="8"/>
  <c r="DT167" i="8"/>
  <c r="DL167" i="8"/>
  <c r="DR167" i="8"/>
  <c r="DJ167" i="8"/>
  <c r="DN167" i="8"/>
  <c r="DM167" i="8"/>
  <c r="DK167" i="8"/>
  <c r="DI167" i="8"/>
  <c r="DV167" i="8"/>
  <c r="DU167" i="8"/>
  <c r="DS167" i="8"/>
  <c r="DQ167" i="8"/>
  <c r="DD162" i="8"/>
  <c r="CV162" i="8"/>
  <c r="DC162" i="8"/>
  <c r="CU162" i="8"/>
  <c r="DB162" i="8"/>
  <c r="CT162" i="8"/>
  <c r="DA162" i="8"/>
  <c r="CS162" i="8"/>
  <c r="CZ162" i="8"/>
  <c r="CR162" i="8"/>
  <c r="CY162" i="8"/>
  <c r="CQ162" i="8"/>
  <c r="DF162" i="8"/>
  <c r="CX162" i="8"/>
  <c r="DE162" i="8"/>
  <c r="CW162" i="8"/>
  <c r="BU162" i="8"/>
  <c r="BS158" i="8"/>
  <c r="CL161" i="8"/>
  <c r="CD161" i="8"/>
  <c r="CK161" i="8"/>
  <c r="CC161" i="8"/>
  <c r="CJ161" i="8"/>
  <c r="CB161" i="8"/>
  <c r="CI161" i="8"/>
  <c r="CA161" i="8"/>
  <c r="CH161" i="8"/>
  <c r="BZ161" i="8"/>
  <c r="CG161" i="8"/>
  <c r="BY161" i="8"/>
  <c r="CN161" i="8"/>
  <c r="CF161" i="8"/>
  <c r="BX161" i="8"/>
  <c r="CM161" i="8"/>
  <c r="CE161" i="8"/>
  <c r="FE156" i="8"/>
  <c r="EW156" i="8"/>
  <c r="FD156" i="8"/>
  <c r="EV156" i="8"/>
  <c r="FC156" i="8"/>
  <c r="EU156" i="8"/>
  <c r="FB156" i="8"/>
  <c r="ET156" i="8"/>
  <c r="EY156" i="8"/>
  <c r="EX156" i="8"/>
  <c r="ES156" i="8"/>
  <c r="FH156" i="8"/>
  <c r="FG156" i="8"/>
  <c r="FA156" i="8"/>
  <c r="EZ156" i="8"/>
  <c r="FF156" i="8"/>
  <c r="DQ154" i="8"/>
  <c r="DI154" i="8"/>
  <c r="DX154" i="8"/>
  <c r="DP154" i="8"/>
  <c r="DW154" i="8"/>
  <c r="DO154" i="8"/>
  <c r="DV154" i="8"/>
  <c r="DN154" i="8"/>
  <c r="DT154" i="8"/>
  <c r="DL154" i="8"/>
  <c r="DS154" i="8"/>
  <c r="DK154" i="8"/>
  <c r="DU154" i="8"/>
  <c r="DR154" i="8"/>
  <c r="DJ154" i="8"/>
  <c r="DM154" i="8"/>
  <c r="BU164" i="8"/>
  <c r="FS151" i="8"/>
  <c r="FK151" i="8"/>
  <c r="FZ151" i="8"/>
  <c r="FR151" i="8"/>
  <c r="FY151" i="8"/>
  <c r="FQ151" i="8"/>
  <c r="FX151" i="8"/>
  <c r="FP151" i="8"/>
  <c r="FU151" i="8"/>
  <c r="FM151" i="8"/>
  <c r="FO151" i="8"/>
  <c r="FN151" i="8"/>
  <c r="FL151" i="8"/>
  <c r="FW151" i="8"/>
  <c r="FV151" i="8"/>
  <c r="FT151" i="8"/>
  <c r="BN159" i="8"/>
  <c r="DX146" i="8"/>
  <c r="DP146" i="8"/>
  <c r="DS146" i="8"/>
  <c r="DK146" i="8"/>
  <c r="DO146" i="8"/>
  <c r="DN146" i="8"/>
  <c r="DW146" i="8"/>
  <c r="DM146" i="8"/>
  <c r="DT146" i="8"/>
  <c r="DI146" i="8"/>
  <c r="DR146" i="8"/>
  <c r="DV146" i="8"/>
  <c r="DU146" i="8"/>
  <c r="DQ146" i="8"/>
  <c r="DL146" i="8"/>
  <c r="DJ146" i="8"/>
  <c r="DF147" i="8"/>
  <c r="CX147" i="8"/>
  <c r="DD147" i="8"/>
  <c r="DA147" i="8"/>
  <c r="CS147" i="8"/>
  <c r="CU147" i="8"/>
  <c r="BU147" i="8"/>
  <c r="DE147" i="8"/>
  <c r="CT147" i="8"/>
  <c r="DC147" i="8"/>
  <c r="CR147" i="8"/>
  <c r="CY147" i="8"/>
  <c r="CW147" i="8"/>
  <c r="DB147" i="8"/>
  <c r="CZ147" i="8"/>
  <c r="CV147" i="8"/>
  <c r="CQ147" i="8"/>
  <c r="BU149" i="8"/>
  <c r="FZ145" i="8"/>
  <c r="FR145" i="8"/>
  <c r="FU145" i="8"/>
  <c r="FM145" i="8"/>
  <c r="FT145" i="8"/>
  <c r="FS145" i="8"/>
  <c r="FQ145" i="8"/>
  <c r="FX145" i="8"/>
  <c r="FN145" i="8"/>
  <c r="FW145" i="8"/>
  <c r="FL145" i="8"/>
  <c r="FV145" i="8"/>
  <c r="FP145" i="8"/>
  <c r="FO145" i="8"/>
  <c r="FK145" i="8"/>
  <c r="FY145" i="8"/>
  <c r="DE132" i="8"/>
  <c r="CW132" i="8"/>
  <c r="BU132" i="8"/>
  <c r="DB132" i="8"/>
  <c r="CT132" i="8"/>
  <c r="DA132" i="8"/>
  <c r="CS132" i="8"/>
  <c r="CZ132" i="8"/>
  <c r="CY132" i="8"/>
  <c r="CX132" i="8"/>
  <c r="CV132" i="8"/>
  <c r="CU132" i="8"/>
  <c r="DF132" i="8"/>
  <c r="CR132" i="8"/>
  <c r="DD132" i="8"/>
  <c r="CQ132" i="8"/>
  <c r="DC132" i="8"/>
  <c r="FC140" i="8"/>
  <c r="EU140" i="8"/>
  <c r="FF140" i="8"/>
  <c r="EX140" i="8"/>
  <c r="FE140" i="8"/>
  <c r="ET140" i="8"/>
  <c r="FD140" i="8"/>
  <c r="ES140" i="8"/>
  <c r="FB140" i="8"/>
  <c r="FA140" i="8"/>
  <c r="EZ140" i="8"/>
  <c r="EY140" i="8"/>
  <c r="FH140" i="8"/>
  <c r="EW140" i="8"/>
  <c r="FG140" i="8"/>
  <c r="EV140" i="8"/>
  <c r="BN137" i="8"/>
  <c r="BN130" i="8"/>
  <c r="DA140" i="8"/>
  <c r="CS140" i="8"/>
  <c r="DD140" i="8"/>
  <c r="CV140" i="8"/>
  <c r="CX140" i="8"/>
  <c r="CW140" i="8"/>
  <c r="DF140" i="8"/>
  <c r="CU140" i="8"/>
  <c r="DE140" i="8"/>
  <c r="CT140" i="8"/>
  <c r="BU140" i="8"/>
  <c r="DC140" i="8"/>
  <c r="CR140" i="8"/>
  <c r="DB140" i="8"/>
  <c r="CQ140" i="8"/>
  <c r="CZ140" i="8"/>
  <c r="CY140" i="8"/>
  <c r="BU139" i="8"/>
  <c r="FG136" i="8"/>
  <c r="EY136" i="8"/>
  <c r="FF136" i="8"/>
  <c r="EX136" i="8"/>
  <c r="FE136" i="8"/>
  <c r="EW136" i="8"/>
  <c r="FD136" i="8"/>
  <c r="EV136" i="8"/>
  <c r="FC136" i="8"/>
  <c r="EU136" i="8"/>
  <c r="FB136" i="8"/>
  <c r="ET136" i="8"/>
  <c r="FH136" i="8"/>
  <c r="FA136" i="8"/>
  <c r="EZ136" i="8"/>
  <c r="ES136" i="8"/>
  <c r="BN127" i="8"/>
  <c r="FE120" i="8"/>
  <c r="EW120" i="8"/>
  <c r="FD120" i="8"/>
  <c r="EV120" i="8"/>
  <c r="FC120" i="8"/>
  <c r="EU120" i="8"/>
  <c r="FB120" i="8"/>
  <c r="ET120" i="8"/>
  <c r="FA120" i="8"/>
  <c r="ES120" i="8"/>
  <c r="FH120" i="8"/>
  <c r="EZ120" i="8"/>
  <c r="FG120" i="8"/>
  <c r="EY120" i="8"/>
  <c r="FF120" i="8"/>
  <c r="EX120" i="8"/>
  <c r="DB113" i="8"/>
  <c r="CT113" i="8"/>
  <c r="DA113" i="8"/>
  <c r="CS113" i="8"/>
  <c r="DE113" i="8"/>
  <c r="CW113" i="8"/>
  <c r="BU113" i="8"/>
  <c r="CZ113" i="8"/>
  <c r="CY113" i="8"/>
  <c r="CX113" i="8"/>
  <c r="CV113" i="8"/>
  <c r="CU113" i="8"/>
  <c r="DF113" i="8"/>
  <c r="CR113" i="8"/>
  <c r="DD113" i="8"/>
  <c r="CQ113" i="8"/>
  <c r="DC113" i="8"/>
  <c r="DT116" i="8"/>
  <c r="DL116" i="8"/>
  <c r="DS116" i="8"/>
  <c r="DK116" i="8"/>
  <c r="DQ116" i="8"/>
  <c r="DI116" i="8"/>
  <c r="DX116" i="8"/>
  <c r="DP116" i="8"/>
  <c r="DW116" i="8"/>
  <c r="DO116" i="8"/>
  <c r="DV116" i="8"/>
  <c r="DU116" i="8"/>
  <c r="DR116" i="8"/>
  <c r="DN116" i="8"/>
  <c r="DM116" i="8"/>
  <c r="DJ116" i="8"/>
  <c r="DS96" i="8"/>
  <c r="DK96" i="8"/>
  <c r="DX96" i="8"/>
  <c r="DP96" i="8"/>
  <c r="DV96" i="8"/>
  <c r="DL96" i="8"/>
  <c r="DU96" i="8"/>
  <c r="DJ96" i="8"/>
  <c r="DT96" i="8"/>
  <c r="DI96" i="8"/>
  <c r="DR96" i="8"/>
  <c r="DQ96" i="8"/>
  <c r="DO96" i="8"/>
  <c r="DN96" i="8"/>
  <c r="DW96" i="8"/>
  <c r="DM96" i="8"/>
  <c r="DS107" i="8"/>
  <c r="DK107" i="8"/>
  <c r="DR107" i="8"/>
  <c r="DJ107" i="8"/>
  <c r="DX107" i="8"/>
  <c r="DP107" i="8"/>
  <c r="DW107" i="8"/>
  <c r="DO107" i="8"/>
  <c r="DV107" i="8"/>
  <c r="DN107" i="8"/>
  <c r="DU107" i="8"/>
  <c r="DM107" i="8"/>
  <c r="DT107" i="8"/>
  <c r="DL107" i="8"/>
  <c r="DQ107" i="8"/>
  <c r="DI107" i="8"/>
  <c r="DS103" i="8"/>
  <c r="DK103" i="8"/>
  <c r="DR103" i="8"/>
  <c r="DJ103" i="8"/>
  <c r="DX103" i="8"/>
  <c r="DP103" i="8"/>
  <c r="DU103" i="8"/>
  <c r="DM103" i="8"/>
  <c r="DT103" i="8"/>
  <c r="DL103" i="8"/>
  <c r="DQ103" i="8"/>
  <c r="DO103" i="8"/>
  <c r="DN103" i="8"/>
  <c r="DI103" i="8"/>
  <c r="DW103" i="8"/>
  <c r="DV103" i="8"/>
  <c r="DA101" i="8"/>
  <c r="CS101" i="8"/>
  <c r="CZ101" i="8"/>
  <c r="CR101" i="8"/>
  <c r="DF101" i="8"/>
  <c r="CX101" i="8"/>
  <c r="DC101" i="8"/>
  <c r="CU101" i="8"/>
  <c r="DB101" i="8"/>
  <c r="CT101" i="8"/>
  <c r="DE101" i="8"/>
  <c r="DD101" i="8"/>
  <c r="CY101" i="8"/>
  <c r="CW101" i="8"/>
  <c r="CV101" i="8"/>
  <c r="BU101" i="8"/>
  <c r="CQ101" i="8"/>
  <c r="FH80" i="8"/>
  <c r="EZ80" i="8"/>
  <c r="FG80" i="8"/>
  <c r="EY80" i="8"/>
  <c r="FF80" i="8"/>
  <c r="EX80" i="8"/>
  <c r="FE80" i="8"/>
  <c r="EW80" i="8"/>
  <c r="FC80" i="8"/>
  <c r="EU80" i="8"/>
  <c r="EV80" i="8"/>
  <c r="ET80" i="8"/>
  <c r="ES80" i="8"/>
  <c r="FD80" i="8"/>
  <c r="FB80" i="8"/>
  <c r="FA80" i="8"/>
  <c r="FH82" i="8"/>
  <c r="EZ82" i="8"/>
  <c r="FG82" i="8"/>
  <c r="EY82" i="8"/>
  <c r="FF82" i="8"/>
  <c r="EX82" i="8"/>
  <c r="FE82" i="8"/>
  <c r="EW82" i="8"/>
  <c r="FC82" i="8"/>
  <c r="EU82" i="8"/>
  <c r="FB82" i="8"/>
  <c r="FA82" i="8"/>
  <c r="EV82" i="8"/>
  <c r="ET82" i="8"/>
  <c r="ES82" i="8"/>
  <c r="FD82" i="8"/>
  <c r="FZ88" i="8"/>
  <c r="FR88" i="8"/>
  <c r="FY88" i="8"/>
  <c r="FQ88" i="8"/>
  <c r="FX88" i="8"/>
  <c r="FP88" i="8"/>
  <c r="FW88" i="8"/>
  <c r="FO88" i="8"/>
  <c r="FV88" i="8"/>
  <c r="FN88" i="8"/>
  <c r="FU88" i="8"/>
  <c r="FM88" i="8"/>
  <c r="FT88" i="8"/>
  <c r="FL88" i="8"/>
  <c r="FS88" i="8"/>
  <c r="FK88" i="8"/>
  <c r="FZ85" i="8"/>
  <c r="FR85" i="8"/>
  <c r="FY85" i="8"/>
  <c r="FQ85" i="8"/>
  <c r="FX85" i="8"/>
  <c r="FP85" i="8"/>
  <c r="FW85" i="8"/>
  <c r="FO85" i="8"/>
  <c r="FU85" i="8"/>
  <c r="FM85" i="8"/>
  <c r="FT85" i="8"/>
  <c r="FL85" i="8"/>
  <c r="FS85" i="8"/>
  <c r="FK85" i="8"/>
  <c r="FV85" i="8"/>
  <c r="FN85" i="8"/>
  <c r="DB69" i="8"/>
  <c r="CT69" i="8"/>
  <c r="DA69" i="8"/>
  <c r="CS69" i="8"/>
  <c r="CZ69" i="8"/>
  <c r="CR69" i="8"/>
  <c r="DF69" i="8"/>
  <c r="CX69" i="8"/>
  <c r="DC69" i="8"/>
  <c r="CY69" i="8"/>
  <c r="CW69" i="8"/>
  <c r="CV69" i="8"/>
  <c r="CU69" i="8"/>
  <c r="CQ69" i="8"/>
  <c r="DE69" i="8"/>
  <c r="BU69" i="8"/>
  <c r="DD69" i="8"/>
  <c r="BU85" i="8"/>
  <c r="BN88" i="8"/>
  <c r="FF70" i="8"/>
  <c r="EX70" i="8"/>
  <c r="FE70" i="8"/>
  <c r="EW70" i="8"/>
  <c r="FD70" i="8"/>
  <c r="EV70" i="8"/>
  <c r="FC70" i="8"/>
  <c r="EU70" i="8"/>
  <c r="FB70" i="8"/>
  <c r="ET70" i="8"/>
  <c r="FH70" i="8"/>
  <c r="EZ70" i="8"/>
  <c r="FG70" i="8"/>
  <c r="FA70" i="8"/>
  <c r="EY70" i="8"/>
  <c r="ES70" i="8"/>
  <c r="CJ67" i="8"/>
  <c r="CB67" i="8"/>
  <c r="CI67" i="8"/>
  <c r="CA67" i="8"/>
  <c r="CH67" i="8"/>
  <c r="BZ67" i="8"/>
  <c r="CN67" i="8"/>
  <c r="CF67" i="8"/>
  <c r="BX67" i="8"/>
  <c r="CC67" i="8"/>
  <c r="BY67" i="8"/>
  <c r="CM67" i="8"/>
  <c r="CL67" i="8"/>
  <c r="CK67" i="8"/>
  <c r="CG67" i="8"/>
  <c r="CE67" i="8"/>
  <c r="CD67" i="8"/>
  <c r="BU64" i="8"/>
  <c r="FH54" i="8"/>
  <c r="EZ54" i="8"/>
  <c r="FF54" i="8"/>
  <c r="EX54" i="8"/>
  <c r="FE54" i="8"/>
  <c r="EW54" i="8"/>
  <c r="FD54" i="8"/>
  <c r="EV54" i="8"/>
  <c r="FC54" i="8"/>
  <c r="EU54" i="8"/>
  <c r="FB54" i="8"/>
  <c r="ET54" i="8"/>
  <c r="FG54" i="8"/>
  <c r="FA54" i="8"/>
  <c r="EY54" i="8"/>
  <c r="ES54" i="8"/>
  <c r="DF54" i="8"/>
  <c r="CX54" i="8"/>
  <c r="DD54" i="8"/>
  <c r="CV54" i="8"/>
  <c r="DC54" i="8"/>
  <c r="CU54" i="8"/>
  <c r="DB54" i="8"/>
  <c r="CT54" i="8"/>
  <c r="DA54" i="8"/>
  <c r="CS54" i="8"/>
  <c r="CZ54" i="8"/>
  <c r="CR54" i="8"/>
  <c r="DE54" i="8"/>
  <c r="BU54" i="8"/>
  <c r="CY54" i="8"/>
  <c r="CW54" i="8"/>
  <c r="CQ54" i="8"/>
  <c r="BQ62" i="8"/>
  <c r="DF46" i="8"/>
  <c r="CX46" i="8"/>
  <c r="CZ46" i="8"/>
  <c r="CR46" i="8"/>
  <c r="CV46" i="8"/>
  <c r="DE46" i="8"/>
  <c r="CU46" i="8"/>
  <c r="BU46" i="8"/>
  <c r="DD46" i="8"/>
  <c r="CT46" i="8"/>
  <c r="DB46" i="8"/>
  <c r="CQ46" i="8"/>
  <c r="DA46" i="8"/>
  <c r="CY46" i="8"/>
  <c r="CW46" i="8"/>
  <c r="DC46" i="8"/>
  <c r="CS46" i="8"/>
  <c r="BQ45" i="8"/>
  <c r="FX33" i="8"/>
  <c r="FP33" i="8"/>
  <c r="FT33" i="8"/>
  <c r="FL33" i="8"/>
  <c r="FZ33" i="8"/>
  <c r="FR33" i="8"/>
  <c r="FY33" i="8"/>
  <c r="FQ33" i="8"/>
  <c r="FN33" i="8"/>
  <c r="FM33" i="8"/>
  <c r="FK33" i="8"/>
  <c r="FW33" i="8"/>
  <c r="FV33" i="8"/>
  <c r="FU33" i="8"/>
  <c r="FS33" i="8"/>
  <c r="FO33" i="8"/>
  <c r="FH49" i="8"/>
  <c r="EZ49" i="8"/>
  <c r="FF49" i="8"/>
  <c r="EX49" i="8"/>
  <c r="FC49" i="8"/>
  <c r="EU49" i="8"/>
  <c r="FB49" i="8"/>
  <c r="ET49" i="8"/>
  <c r="EV49" i="8"/>
  <c r="ES49" i="8"/>
  <c r="FG49" i="8"/>
  <c r="FD49" i="8"/>
  <c r="FA49" i="8"/>
  <c r="EY49" i="8"/>
  <c r="EW49" i="8"/>
  <c r="FE49" i="8"/>
  <c r="FF31" i="8"/>
  <c r="EX31" i="8"/>
  <c r="FB31" i="8"/>
  <c r="ET31" i="8"/>
  <c r="FH31" i="8"/>
  <c r="EZ31" i="8"/>
  <c r="FG31" i="8"/>
  <c r="EY31" i="8"/>
  <c r="EV31" i="8"/>
  <c r="EU31" i="8"/>
  <c r="ES31" i="8"/>
  <c r="FD31" i="8"/>
  <c r="FE31" i="8"/>
  <c r="FC31" i="8"/>
  <c r="FA31" i="8"/>
  <c r="EW31" i="8"/>
  <c r="CN26" i="8"/>
  <c r="CF26" i="8"/>
  <c r="BX26" i="8"/>
  <c r="CK26" i="8"/>
  <c r="CE26" i="8"/>
  <c r="CM26" i="8"/>
  <c r="CD26" i="8"/>
  <c r="CL26" i="8"/>
  <c r="CC26" i="8"/>
  <c r="CJ26" i="8"/>
  <c r="CA26" i="8"/>
  <c r="CI26" i="8"/>
  <c r="BZ26" i="8"/>
  <c r="CB26" i="8"/>
  <c r="CH26" i="8"/>
  <c r="BY26" i="8"/>
  <c r="CG26" i="8"/>
  <c r="DD37" i="8"/>
  <c r="CV37" i="8"/>
  <c r="CZ37" i="8"/>
  <c r="CR37" i="8"/>
  <c r="CY37" i="8"/>
  <c r="CQ37" i="8"/>
  <c r="DF37" i="8"/>
  <c r="CX37" i="8"/>
  <c r="DE37" i="8"/>
  <c r="CW37" i="8"/>
  <c r="BU37" i="8"/>
  <c r="DA37" i="8"/>
  <c r="DC37" i="8"/>
  <c r="DB37" i="8"/>
  <c r="CU37" i="8"/>
  <c r="CT37" i="8"/>
  <c r="CS37" i="8"/>
  <c r="BN34" i="8"/>
  <c r="CZ30" i="8"/>
  <c r="CR30" i="8"/>
  <c r="DF30" i="8"/>
  <c r="CX30" i="8"/>
  <c r="DE30" i="8"/>
  <c r="CW30" i="8"/>
  <c r="BU30" i="8"/>
  <c r="DD30" i="8"/>
  <c r="CS30" i="8"/>
  <c r="CY30" i="8"/>
  <c r="DC30" i="8"/>
  <c r="CQ30" i="8"/>
  <c r="DB30" i="8"/>
  <c r="DA30" i="8"/>
  <c r="CV30" i="8"/>
  <c r="CU30" i="8"/>
  <c r="CT30" i="8"/>
  <c r="FC22" i="8"/>
  <c r="FG22" i="8"/>
  <c r="FB22" i="8"/>
  <c r="ET22" i="8"/>
  <c r="FA22" i="8"/>
  <c r="ES22" i="8"/>
  <c r="FH22" i="8"/>
  <c r="EZ22" i="8"/>
  <c r="FF22" i="8"/>
  <c r="EX22" i="8"/>
  <c r="FE22" i="8"/>
  <c r="EW22" i="8"/>
  <c r="EU22" i="8"/>
  <c r="EY22" i="8"/>
  <c r="FD22" i="8"/>
  <c r="EV22" i="8"/>
  <c r="BU22" i="8"/>
  <c r="EE207" i="8"/>
  <c r="EG207" i="8"/>
  <c r="EL206" i="8"/>
  <c r="EL208" i="8" s="1"/>
  <c r="EA206" i="8"/>
  <c r="BQ24" i="8"/>
  <c r="BN21" i="8"/>
  <c r="CZ197" i="8"/>
  <c r="CR197" i="8"/>
  <c r="CY197" i="8"/>
  <c r="CQ197" i="8"/>
  <c r="DF197" i="8"/>
  <c r="CX197" i="8"/>
  <c r="DE197" i="8"/>
  <c r="CW197" i="8"/>
  <c r="BU197" i="8"/>
  <c r="DD197" i="8"/>
  <c r="CV197" i="8"/>
  <c r="DB197" i="8"/>
  <c r="CT197" i="8"/>
  <c r="DA197" i="8"/>
  <c r="CS197" i="8"/>
  <c r="DC197" i="8"/>
  <c r="CU197" i="8"/>
  <c r="BN194" i="8"/>
  <c r="CN204" i="8"/>
  <c r="CF204" i="8"/>
  <c r="BX204" i="8"/>
  <c r="CM204" i="8"/>
  <c r="CE204" i="8"/>
  <c r="CL204" i="8"/>
  <c r="CD204" i="8"/>
  <c r="CK204" i="8"/>
  <c r="CC204" i="8"/>
  <c r="CJ204" i="8"/>
  <c r="CB204" i="8"/>
  <c r="CI204" i="8"/>
  <c r="CA204" i="8"/>
  <c r="CH204" i="8"/>
  <c r="BZ204" i="8"/>
  <c r="CG204" i="8"/>
  <c r="BY204" i="8"/>
  <c r="BQ193" i="8"/>
  <c r="FF191" i="8"/>
  <c r="EX191" i="8"/>
  <c r="FE191" i="8"/>
  <c r="EW191" i="8"/>
  <c r="FD191" i="8"/>
  <c r="EV191" i="8"/>
  <c r="FC191" i="8"/>
  <c r="EU191" i="8"/>
  <c r="FA191" i="8"/>
  <c r="EZ191" i="8"/>
  <c r="EY191" i="8"/>
  <c r="ET191" i="8"/>
  <c r="FH191" i="8"/>
  <c r="FG191" i="8"/>
  <c r="FB191" i="8"/>
  <c r="ES191" i="8"/>
  <c r="BU191" i="8"/>
  <c r="FB187" i="8"/>
  <c r="ET187" i="8"/>
  <c r="FE187" i="8"/>
  <c r="EV187" i="8"/>
  <c r="FD187" i="8"/>
  <c r="EU187" i="8"/>
  <c r="FC187" i="8"/>
  <c r="ES187" i="8"/>
  <c r="EZ187" i="8"/>
  <c r="FH187" i="8"/>
  <c r="EY187" i="8"/>
  <c r="FG187" i="8"/>
  <c r="EX187" i="8"/>
  <c r="FF187" i="8"/>
  <c r="EW187" i="8"/>
  <c r="FA187" i="8"/>
  <c r="DX181" i="8"/>
  <c r="DP181" i="8"/>
  <c r="DW181" i="8"/>
  <c r="DO181" i="8"/>
  <c r="DV181" i="8"/>
  <c r="DN181" i="8"/>
  <c r="DU181" i="8"/>
  <c r="DM181" i="8"/>
  <c r="DS181" i="8"/>
  <c r="DK181" i="8"/>
  <c r="DQ181" i="8"/>
  <c r="DL181" i="8"/>
  <c r="DJ181" i="8"/>
  <c r="DI181" i="8"/>
  <c r="DT181" i="8"/>
  <c r="DR181" i="8"/>
  <c r="BN185" i="8"/>
  <c r="FH179" i="8"/>
  <c r="EZ179" i="8"/>
  <c r="FG179" i="8"/>
  <c r="EY179" i="8"/>
  <c r="FC179" i="8"/>
  <c r="EU179" i="8"/>
  <c r="EX179" i="8"/>
  <c r="EW179" i="8"/>
  <c r="EV179" i="8"/>
  <c r="FF179" i="8"/>
  <c r="ET179" i="8"/>
  <c r="FD179" i="8"/>
  <c r="FB179" i="8"/>
  <c r="FE179" i="8"/>
  <c r="FA179" i="8"/>
  <c r="ES179" i="8"/>
  <c r="DB177" i="8"/>
  <c r="CT177" i="8"/>
  <c r="DA177" i="8"/>
  <c r="CS177" i="8"/>
  <c r="CZ177" i="8"/>
  <c r="CR177" i="8"/>
  <c r="DF177" i="8"/>
  <c r="CX177" i="8"/>
  <c r="DE177" i="8"/>
  <c r="CW177" i="8"/>
  <c r="DD177" i="8"/>
  <c r="DC177" i="8"/>
  <c r="CY177" i="8"/>
  <c r="CV177" i="8"/>
  <c r="CU177" i="8"/>
  <c r="CQ177" i="8"/>
  <c r="DE173" i="8"/>
  <c r="CW173" i="8"/>
  <c r="BU173" i="8"/>
  <c r="DD173" i="8"/>
  <c r="CV173" i="8"/>
  <c r="DC173" i="8"/>
  <c r="CU173" i="8"/>
  <c r="DB173" i="8"/>
  <c r="CT173" i="8"/>
  <c r="DA173" i="8"/>
  <c r="CS173" i="8"/>
  <c r="CZ173" i="8"/>
  <c r="CR173" i="8"/>
  <c r="CY173" i="8"/>
  <c r="CQ173" i="8"/>
  <c r="DF173" i="8"/>
  <c r="CX173" i="8"/>
  <c r="DD161" i="8"/>
  <c r="CV161" i="8"/>
  <c r="DC161" i="8"/>
  <c r="CU161" i="8"/>
  <c r="DB161" i="8"/>
  <c r="CT161" i="8"/>
  <c r="DA161" i="8"/>
  <c r="CS161" i="8"/>
  <c r="CZ161" i="8"/>
  <c r="CR161" i="8"/>
  <c r="CY161" i="8"/>
  <c r="CQ161" i="8"/>
  <c r="DF161" i="8"/>
  <c r="CX161" i="8"/>
  <c r="DE161" i="8"/>
  <c r="CW161" i="8"/>
  <c r="BU161" i="8"/>
  <c r="FY173" i="8"/>
  <c r="FQ173" i="8"/>
  <c r="FX173" i="8"/>
  <c r="FP173" i="8"/>
  <c r="FW173" i="8"/>
  <c r="FO173" i="8"/>
  <c r="FV173" i="8"/>
  <c r="FN173" i="8"/>
  <c r="FU173" i="8"/>
  <c r="FM173" i="8"/>
  <c r="FT173" i="8"/>
  <c r="FL173" i="8"/>
  <c r="FS173" i="8"/>
  <c r="FK173" i="8"/>
  <c r="FZ173" i="8"/>
  <c r="FR173" i="8"/>
  <c r="DU159" i="8"/>
  <c r="DM159" i="8"/>
  <c r="DT159" i="8"/>
  <c r="DL159" i="8"/>
  <c r="DS159" i="8"/>
  <c r="DK159" i="8"/>
  <c r="DR159" i="8"/>
  <c r="DJ159" i="8"/>
  <c r="DX159" i="8"/>
  <c r="DW159" i="8"/>
  <c r="DV159" i="8"/>
  <c r="DQ159" i="8"/>
  <c r="DP159" i="8"/>
  <c r="DN159" i="8"/>
  <c r="DI159" i="8"/>
  <c r="DO159" i="8"/>
  <c r="CN165" i="8"/>
  <c r="CF165" i="8"/>
  <c r="BX165" i="8"/>
  <c r="CM165" i="8"/>
  <c r="CE165" i="8"/>
  <c r="CK165" i="8"/>
  <c r="CA165" i="8"/>
  <c r="CJ165" i="8"/>
  <c r="BZ165" i="8"/>
  <c r="CI165" i="8"/>
  <c r="BY165" i="8"/>
  <c r="CH165" i="8"/>
  <c r="CG165" i="8"/>
  <c r="CD165" i="8"/>
  <c r="CC165" i="8"/>
  <c r="CL165" i="8"/>
  <c r="CB165" i="8"/>
  <c r="BN157" i="8"/>
  <c r="DC157" i="8"/>
  <c r="CU157" i="8"/>
  <c r="DB157" i="8"/>
  <c r="CT157" i="8"/>
  <c r="DA157" i="8"/>
  <c r="CS157" i="8"/>
  <c r="CZ157" i="8"/>
  <c r="CR157" i="8"/>
  <c r="CV157" i="8"/>
  <c r="CQ157" i="8"/>
  <c r="DF157" i="8"/>
  <c r="DE157" i="8"/>
  <c r="DD157" i="8"/>
  <c r="CX157" i="8"/>
  <c r="CW157" i="8"/>
  <c r="CY157" i="8"/>
  <c r="DS141" i="8"/>
  <c r="DK141" i="8"/>
  <c r="DV141" i="8"/>
  <c r="DN141" i="8"/>
  <c r="DO141" i="8"/>
  <c r="DX141" i="8"/>
  <c r="DM141" i="8"/>
  <c r="DW141" i="8"/>
  <c r="DL141" i="8"/>
  <c r="DU141" i="8"/>
  <c r="DJ141" i="8"/>
  <c r="DT141" i="8"/>
  <c r="DI141" i="8"/>
  <c r="DR141" i="8"/>
  <c r="DQ141" i="8"/>
  <c r="DP141" i="8"/>
  <c r="BQ142" i="8"/>
  <c r="BU150" i="8"/>
  <c r="DE135" i="8"/>
  <c r="CW135" i="8"/>
  <c r="BU135" i="8"/>
  <c r="DD135" i="8"/>
  <c r="CV135" i="8"/>
  <c r="DC135" i="8"/>
  <c r="DB135" i="8"/>
  <c r="CT135" i="8"/>
  <c r="DA135" i="8"/>
  <c r="CS135" i="8"/>
  <c r="CZ135" i="8"/>
  <c r="CR135" i="8"/>
  <c r="CU135" i="8"/>
  <c r="CQ135" i="8"/>
  <c r="DF135" i="8"/>
  <c r="CY135" i="8"/>
  <c r="CX135" i="8"/>
  <c r="DW132" i="8"/>
  <c r="DO132" i="8"/>
  <c r="DT132" i="8"/>
  <c r="DL132" i="8"/>
  <c r="DS132" i="8"/>
  <c r="DK132" i="8"/>
  <c r="DP132" i="8"/>
  <c r="DN132" i="8"/>
  <c r="DM132" i="8"/>
  <c r="DX132" i="8"/>
  <c r="DJ132" i="8"/>
  <c r="DV132" i="8"/>
  <c r="DI132" i="8"/>
  <c r="DU132" i="8"/>
  <c r="DR132" i="8"/>
  <c r="DQ132" i="8"/>
  <c r="FU139" i="8"/>
  <c r="FM139" i="8"/>
  <c r="FZ139" i="8"/>
  <c r="FQ139" i="8"/>
  <c r="FY139" i="8"/>
  <c r="FP139" i="8"/>
  <c r="FX139" i="8"/>
  <c r="FO139" i="8"/>
  <c r="FW139" i="8"/>
  <c r="FN139" i="8"/>
  <c r="FV139" i="8"/>
  <c r="FL139" i="8"/>
  <c r="FT139" i="8"/>
  <c r="FK139" i="8"/>
  <c r="FS139" i="8"/>
  <c r="FR139" i="8"/>
  <c r="CM132" i="8"/>
  <c r="CE132" i="8"/>
  <c r="CJ132" i="8"/>
  <c r="CB132" i="8"/>
  <c r="CI132" i="8"/>
  <c r="CA132" i="8"/>
  <c r="CL132" i="8"/>
  <c r="BY132" i="8"/>
  <c r="CK132" i="8"/>
  <c r="BX132" i="8"/>
  <c r="CH132" i="8"/>
  <c r="CG132" i="8"/>
  <c r="CF132" i="8"/>
  <c r="CD132" i="8"/>
  <c r="CC132" i="8"/>
  <c r="CN132" i="8"/>
  <c r="BZ132" i="8"/>
  <c r="CH129" i="8"/>
  <c r="BZ129" i="8"/>
  <c r="CG129" i="8"/>
  <c r="BY129" i="8"/>
  <c r="CN129" i="8"/>
  <c r="CF129" i="8"/>
  <c r="BX129" i="8"/>
  <c r="CM129" i="8"/>
  <c r="CE129" i="8"/>
  <c r="CL129" i="8"/>
  <c r="CD129" i="8"/>
  <c r="CK129" i="8"/>
  <c r="CC129" i="8"/>
  <c r="CJ129" i="8"/>
  <c r="CB129" i="8"/>
  <c r="CA129" i="8"/>
  <c r="CI129" i="8"/>
  <c r="BT133" i="8"/>
  <c r="FH125" i="8"/>
  <c r="EZ125" i="8"/>
  <c r="FF125" i="8"/>
  <c r="EX125" i="8"/>
  <c r="FE125" i="8"/>
  <c r="EW125" i="8"/>
  <c r="FD125" i="8"/>
  <c r="EV125" i="8"/>
  <c r="EU125" i="8"/>
  <c r="ET125" i="8"/>
  <c r="ES125" i="8"/>
  <c r="FG125" i="8"/>
  <c r="FC125" i="8"/>
  <c r="FB125" i="8"/>
  <c r="FA125" i="8"/>
  <c r="EY125" i="8"/>
  <c r="CJ117" i="8"/>
  <c r="CB117" i="8"/>
  <c r="CI117" i="8"/>
  <c r="CA117" i="8"/>
  <c r="CH117" i="8"/>
  <c r="BZ117" i="8"/>
  <c r="CG117" i="8"/>
  <c r="BY117" i="8"/>
  <c r="CN117" i="8"/>
  <c r="CF117" i="8"/>
  <c r="BX117" i="8"/>
  <c r="CM117" i="8"/>
  <c r="CE117" i="8"/>
  <c r="CL117" i="8"/>
  <c r="CK117" i="8"/>
  <c r="CD117" i="8"/>
  <c r="CC117" i="8"/>
  <c r="DU118" i="8"/>
  <c r="DM118" i="8"/>
  <c r="DT118" i="8"/>
  <c r="DL118" i="8"/>
  <c r="DS118" i="8"/>
  <c r="DK118" i="8"/>
  <c r="DR118" i="8"/>
  <c r="DJ118" i="8"/>
  <c r="DQ118" i="8"/>
  <c r="DI118" i="8"/>
  <c r="DX118" i="8"/>
  <c r="DP118" i="8"/>
  <c r="DW118" i="8"/>
  <c r="DO118" i="8"/>
  <c r="DV118" i="8"/>
  <c r="DN118" i="8"/>
  <c r="BU125" i="8"/>
  <c r="BU123" i="8"/>
  <c r="FE119" i="8"/>
  <c r="EW119" i="8"/>
  <c r="FD119" i="8"/>
  <c r="EV119" i="8"/>
  <c r="FC119" i="8"/>
  <c r="EU119" i="8"/>
  <c r="FB119" i="8"/>
  <c r="ET119" i="8"/>
  <c r="FA119" i="8"/>
  <c r="ES119" i="8"/>
  <c r="FH119" i="8"/>
  <c r="EZ119" i="8"/>
  <c r="FG119" i="8"/>
  <c r="EY119" i="8"/>
  <c r="FF119" i="8"/>
  <c r="EX119" i="8"/>
  <c r="DT113" i="8"/>
  <c r="DL113" i="8"/>
  <c r="DS113" i="8"/>
  <c r="DK113" i="8"/>
  <c r="DW113" i="8"/>
  <c r="DO113" i="8"/>
  <c r="DP113" i="8"/>
  <c r="DN113" i="8"/>
  <c r="DM113" i="8"/>
  <c r="DX113" i="8"/>
  <c r="DJ113" i="8"/>
  <c r="DV113" i="8"/>
  <c r="DI113" i="8"/>
  <c r="DU113" i="8"/>
  <c r="DR113" i="8"/>
  <c r="DQ113" i="8"/>
  <c r="FC105" i="8"/>
  <c r="EU105" i="8"/>
  <c r="FB105" i="8"/>
  <c r="ET105" i="8"/>
  <c r="FH105" i="8"/>
  <c r="EZ105" i="8"/>
  <c r="FG105" i="8"/>
  <c r="EY105" i="8"/>
  <c r="FE105" i="8"/>
  <c r="EW105" i="8"/>
  <c r="FD105" i="8"/>
  <c r="EV105" i="8"/>
  <c r="ES105" i="8"/>
  <c r="FF105" i="8"/>
  <c r="FA105" i="8"/>
  <c r="EX105" i="8"/>
  <c r="DS106" i="8"/>
  <c r="DK106" i="8"/>
  <c r="DR106" i="8"/>
  <c r="DJ106" i="8"/>
  <c r="DX106" i="8"/>
  <c r="DP106" i="8"/>
  <c r="DW106" i="8"/>
  <c r="DO106" i="8"/>
  <c r="DV106" i="8"/>
  <c r="DN106" i="8"/>
  <c r="DU106" i="8"/>
  <c r="DM106" i="8"/>
  <c r="DT106" i="8"/>
  <c r="DL106" i="8"/>
  <c r="DQ106" i="8"/>
  <c r="DI106" i="8"/>
  <c r="DS97" i="8"/>
  <c r="DK97" i="8"/>
  <c r="DX97" i="8"/>
  <c r="DP97" i="8"/>
  <c r="DN97" i="8"/>
  <c r="DW97" i="8"/>
  <c r="DM97" i="8"/>
  <c r="DV97" i="8"/>
  <c r="DL97" i="8"/>
  <c r="DU97" i="8"/>
  <c r="DJ97" i="8"/>
  <c r="DT97" i="8"/>
  <c r="DI97" i="8"/>
  <c r="DR97" i="8"/>
  <c r="DQ97" i="8"/>
  <c r="DO97" i="8"/>
  <c r="FC110" i="8"/>
  <c r="EU110" i="8"/>
  <c r="FB110" i="8"/>
  <c r="ET110" i="8"/>
  <c r="FA110" i="8"/>
  <c r="ES110" i="8"/>
  <c r="FH110" i="8"/>
  <c r="EZ110" i="8"/>
  <c r="FG110" i="8"/>
  <c r="EY110" i="8"/>
  <c r="FF110" i="8"/>
  <c r="EX110" i="8"/>
  <c r="FE110" i="8"/>
  <c r="EW110" i="8"/>
  <c r="FD110" i="8"/>
  <c r="EV110" i="8"/>
  <c r="FC107" i="8"/>
  <c r="EU107" i="8"/>
  <c r="FB107" i="8"/>
  <c r="ET107" i="8"/>
  <c r="FA107" i="8"/>
  <c r="FH107" i="8"/>
  <c r="EZ107" i="8"/>
  <c r="FG107" i="8"/>
  <c r="EY107" i="8"/>
  <c r="FF107" i="8"/>
  <c r="EX107" i="8"/>
  <c r="FE107" i="8"/>
  <c r="EW107" i="8"/>
  <c r="FD107" i="8"/>
  <c r="EV107" i="8"/>
  <c r="ES107" i="8"/>
  <c r="DS91" i="8"/>
  <c r="DK91" i="8"/>
  <c r="DX91" i="8"/>
  <c r="DP91" i="8"/>
  <c r="DT91" i="8"/>
  <c r="DI91" i="8"/>
  <c r="DR91" i="8"/>
  <c r="DQ91" i="8"/>
  <c r="DO91" i="8"/>
  <c r="DN91" i="8"/>
  <c r="DW91" i="8"/>
  <c r="DM91" i="8"/>
  <c r="DV91" i="8"/>
  <c r="DL91" i="8"/>
  <c r="DU91" i="8"/>
  <c r="DJ91" i="8"/>
  <c r="FZ77" i="8"/>
  <c r="FR77" i="8"/>
  <c r="FW77" i="8"/>
  <c r="FO77" i="8"/>
  <c r="FU77" i="8"/>
  <c r="FM77" i="8"/>
  <c r="FY77" i="8"/>
  <c r="FL77" i="8"/>
  <c r="FX77" i="8"/>
  <c r="FK77" i="8"/>
  <c r="FV77" i="8"/>
  <c r="FT77" i="8"/>
  <c r="FS77" i="8"/>
  <c r="FQ77" i="8"/>
  <c r="FP77" i="8"/>
  <c r="FN77" i="8"/>
  <c r="CI96" i="8"/>
  <c r="CA96" i="8"/>
  <c r="CN96" i="8"/>
  <c r="CF96" i="8"/>
  <c r="BX96" i="8"/>
  <c r="CL96" i="8"/>
  <c r="CB96" i="8"/>
  <c r="CK96" i="8"/>
  <c r="BZ96" i="8"/>
  <c r="CJ96" i="8"/>
  <c r="BY96" i="8"/>
  <c r="CH96" i="8"/>
  <c r="CG96" i="8"/>
  <c r="CE96" i="8"/>
  <c r="CD96" i="8"/>
  <c r="CM96" i="8"/>
  <c r="CC96" i="8"/>
  <c r="DB68" i="8"/>
  <c r="CT68" i="8"/>
  <c r="DA68" i="8"/>
  <c r="CS68" i="8"/>
  <c r="CZ68" i="8"/>
  <c r="CR68" i="8"/>
  <c r="DF68" i="8"/>
  <c r="CX68" i="8"/>
  <c r="DE68" i="8"/>
  <c r="BU68" i="8"/>
  <c r="DD68" i="8"/>
  <c r="DC68" i="8"/>
  <c r="CY68" i="8"/>
  <c r="CW68" i="8"/>
  <c r="CV68" i="8"/>
  <c r="CU68" i="8"/>
  <c r="CQ68" i="8"/>
  <c r="FZ87" i="8"/>
  <c r="FR87" i="8"/>
  <c r="FY87" i="8"/>
  <c r="FQ87" i="8"/>
  <c r="FX87" i="8"/>
  <c r="FP87" i="8"/>
  <c r="FW87" i="8"/>
  <c r="FO87" i="8"/>
  <c r="FV87" i="8"/>
  <c r="FN87" i="8"/>
  <c r="FU87" i="8"/>
  <c r="FM87" i="8"/>
  <c r="FT87" i="8"/>
  <c r="FL87" i="8"/>
  <c r="FS87" i="8"/>
  <c r="FK87" i="8"/>
  <c r="BQ76" i="8"/>
  <c r="BU76" i="8" s="1"/>
  <c r="CY57" i="8"/>
  <c r="CQ57" i="8"/>
  <c r="DF57" i="8"/>
  <c r="CX57" i="8"/>
  <c r="DE57" i="8"/>
  <c r="CW57" i="8"/>
  <c r="BU57" i="8"/>
  <c r="DD57" i="8"/>
  <c r="CV57" i="8"/>
  <c r="DC57" i="8"/>
  <c r="CU57" i="8"/>
  <c r="DB57" i="8"/>
  <c r="CT57" i="8"/>
  <c r="DA57" i="8"/>
  <c r="CS57" i="8"/>
  <c r="CZ57" i="8"/>
  <c r="CR57" i="8"/>
  <c r="DF47" i="8"/>
  <c r="CX47" i="8"/>
  <c r="CZ47" i="8"/>
  <c r="CR47" i="8"/>
  <c r="DA47" i="8"/>
  <c r="CY47" i="8"/>
  <c r="CW47" i="8"/>
  <c r="DE47" i="8"/>
  <c r="CU47" i="8"/>
  <c r="BU47" i="8"/>
  <c r="DD47" i="8"/>
  <c r="CT47" i="8"/>
  <c r="DC47" i="8"/>
  <c r="CS47" i="8"/>
  <c r="DB47" i="8"/>
  <c r="CQ47" i="8"/>
  <c r="CV47" i="8"/>
  <c r="FA58" i="8"/>
  <c r="ES58" i="8"/>
  <c r="FH58" i="8"/>
  <c r="EZ58" i="8"/>
  <c r="FG58" i="8"/>
  <c r="EY58" i="8"/>
  <c r="FF58" i="8"/>
  <c r="EX58" i="8"/>
  <c r="FE58" i="8"/>
  <c r="EW58" i="8"/>
  <c r="FD58" i="8"/>
  <c r="EV58" i="8"/>
  <c r="FC58" i="8"/>
  <c r="EU58" i="8"/>
  <c r="FB58" i="8"/>
  <c r="ET58" i="8"/>
  <c r="FZ51" i="8"/>
  <c r="FR51" i="8"/>
  <c r="FX51" i="8"/>
  <c r="FP51" i="8"/>
  <c r="FU51" i="8"/>
  <c r="FM51" i="8"/>
  <c r="FT51" i="8"/>
  <c r="FL51" i="8"/>
  <c r="FV51" i="8"/>
  <c r="FS51" i="8"/>
  <c r="FQ51" i="8"/>
  <c r="FN51" i="8"/>
  <c r="FK51" i="8"/>
  <c r="FY51" i="8"/>
  <c r="FW51" i="8"/>
  <c r="FO51" i="8"/>
  <c r="BQ59" i="8"/>
  <c r="CL41" i="8"/>
  <c r="CD41" i="8"/>
  <c r="CK41" i="8"/>
  <c r="CC41" i="8"/>
  <c r="CJ41" i="8"/>
  <c r="CB41" i="8"/>
  <c r="CH41" i="8"/>
  <c r="BZ41" i="8"/>
  <c r="CG41" i="8"/>
  <c r="BY41" i="8"/>
  <c r="CN41" i="8"/>
  <c r="CF41" i="8"/>
  <c r="BX41" i="8"/>
  <c r="CM41" i="8"/>
  <c r="CE41" i="8"/>
  <c r="CA41" i="8"/>
  <c r="CI41" i="8"/>
  <c r="DX52" i="8"/>
  <c r="DP52" i="8"/>
  <c r="DV52" i="8"/>
  <c r="DN52" i="8"/>
  <c r="DS52" i="8"/>
  <c r="DK52" i="8"/>
  <c r="DR52" i="8"/>
  <c r="DJ52" i="8"/>
  <c r="DO52" i="8"/>
  <c r="DM52" i="8"/>
  <c r="DL52" i="8"/>
  <c r="DW52" i="8"/>
  <c r="DU52" i="8"/>
  <c r="DT52" i="8"/>
  <c r="DQ52" i="8"/>
  <c r="DI52" i="8"/>
  <c r="FD68" i="8"/>
  <c r="EV68" i="8"/>
  <c r="FC68" i="8"/>
  <c r="EU68" i="8"/>
  <c r="FB68" i="8"/>
  <c r="ET68" i="8"/>
  <c r="FH68" i="8"/>
  <c r="EZ68" i="8"/>
  <c r="FG68" i="8"/>
  <c r="FF68" i="8"/>
  <c r="FE68" i="8"/>
  <c r="FA68" i="8"/>
  <c r="EY68" i="8"/>
  <c r="EX68" i="8"/>
  <c r="EW68" i="8"/>
  <c r="ES68" i="8"/>
  <c r="DF49" i="8"/>
  <c r="CX49" i="8"/>
  <c r="DD49" i="8"/>
  <c r="CV49" i="8"/>
  <c r="DA49" i="8"/>
  <c r="CS49" i="8"/>
  <c r="CZ49" i="8"/>
  <c r="CR49" i="8"/>
  <c r="CT49" i="8"/>
  <c r="CQ49" i="8"/>
  <c r="DE49" i="8"/>
  <c r="DB49" i="8"/>
  <c r="CY49" i="8"/>
  <c r="CW49" i="8"/>
  <c r="CU49" i="8"/>
  <c r="DC49" i="8"/>
  <c r="BN46" i="8"/>
  <c r="FF34" i="8"/>
  <c r="EX34" i="8"/>
  <c r="FB34" i="8"/>
  <c r="ET34" i="8"/>
  <c r="FH34" i="8"/>
  <c r="EZ34" i="8"/>
  <c r="FG34" i="8"/>
  <c r="EY34" i="8"/>
  <c r="EV34" i="8"/>
  <c r="EU34" i="8"/>
  <c r="ES34" i="8"/>
  <c r="FE34" i="8"/>
  <c r="FC34" i="8"/>
  <c r="FA34" i="8"/>
  <c r="EW34" i="8"/>
  <c r="FD34" i="8"/>
  <c r="FZ47" i="8"/>
  <c r="FR47" i="8"/>
  <c r="FT47" i="8"/>
  <c r="FL47" i="8"/>
  <c r="FU47" i="8"/>
  <c r="FS47" i="8"/>
  <c r="FQ47" i="8"/>
  <c r="FY47" i="8"/>
  <c r="FO47" i="8"/>
  <c r="FX47" i="8"/>
  <c r="FN47" i="8"/>
  <c r="FW47" i="8"/>
  <c r="FM47" i="8"/>
  <c r="FV47" i="8"/>
  <c r="FK47" i="8"/>
  <c r="FP47" i="8"/>
  <c r="FZ44" i="8"/>
  <c r="FR44" i="8"/>
  <c r="FT44" i="8"/>
  <c r="FL44" i="8"/>
  <c r="FS44" i="8"/>
  <c r="FQ44" i="8"/>
  <c r="FP44" i="8"/>
  <c r="FX44" i="8"/>
  <c r="FN44" i="8"/>
  <c r="FW44" i="8"/>
  <c r="FM44" i="8"/>
  <c r="FV44" i="8"/>
  <c r="FK44" i="8"/>
  <c r="FU44" i="8"/>
  <c r="FO44" i="8"/>
  <c r="FY44" i="8"/>
  <c r="DV37" i="8"/>
  <c r="DN37" i="8"/>
  <c r="DR37" i="8"/>
  <c r="DJ37" i="8"/>
  <c r="DQ37" i="8"/>
  <c r="DI37" i="8"/>
  <c r="DX37" i="8"/>
  <c r="DP37" i="8"/>
  <c r="DW37" i="8"/>
  <c r="DO37" i="8"/>
  <c r="DL37" i="8"/>
  <c r="DK37" i="8"/>
  <c r="DU37" i="8"/>
  <c r="DT37" i="8"/>
  <c r="DS37" i="8"/>
  <c r="DM37" i="8"/>
  <c r="FT30" i="8"/>
  <c r="FL30" i="8"/>
  <c r="FZ30" i="8"/>
  <c r="FR30" i="8"/>
  <c r="FY30" i="8"/>
  <c r="FQ30" i="8"/>
  <c r="FX30" i="8"/>
  <c r="FM30" i="8"/>
  <c r="FW30" i="8"/>
  <c r="FK30" i="8"/>
  <c r="FV30" i="8"/>
  <c r="FU30" i="8"/>
  <c r="FP30" i="8"/>
  <c r="FO30" i="8"/>
  <c r="FS30" i="8"/>
  <c r="FN30" i="8"/>
  <c r="FX36" i="8"/>
  <c r="FP36" i="8"/>
  <c r="FT36" i="8"/>
  <c r="FL36" i="8"/>
  <c r="FS36" i="8"/>
  <c r="FK36" i="8"/>
  <c r="FZ36" i="8"/>
  <c r="FR36" i="8"/>
  <c r="FY36" i="8"/>
  <c r="FQ36" i="8"/>
  <c r="FO36" i="8"/>
  <c r="FN36" i="8"/>
  <c r="FM36" i="8"/>
  <c r="FW36" i="8"/>
  <c r="FV36" i="8"/>
  <c r="FU36" i="8"/>
  <c r="EY21" i="8"/>
  <c r="FB21" i="8"/>
  <c r="ET21" i="8"/>
  <c r="FA21" i="8"/>
  <c r="FH21" i="8"/>
  <c r="EZ21" i="8"/>
  <c r="FF21" i="8"/>
  <c r="EX21" i="8"/>
  <c r="FC21" i="8"/>
  <c r="FE21" i="8"/>
  <c r="EW21" i="8"/>
  <c r="EU21" i="8"/>
  <c r="FD21" i="8"/>
  <c r="EV21" i="8"/>
  <c r="ES21" i="8"/>
  <c r="FG21" i="8"/>
  <c r="EM207" i="8"/>
  <c r="EA207" i="8"/>
  <c r="ED206" i="8"/>
  <c r="ED208" i="8" s="1"/>
  <c r="EJ206" i="8"/>
  <c r="EJ208" i="8" s="1"/>
  <c r="BN25" i="8"/>
  <c r="CN203" i="8"/>
  <c r="CF203" i="8"/>
  <c r="BX203" i="8"/>
  <c r="CM203" i="8"/>
  <c r="CE203" i="8"/>
  <c r="CL203" i="8"/>
  <c r="CD203" i="8"/>
  <c r="CK203" i="8"/>
  <c r="CC203" i="8"/>
  <c r="CJ203" i="8"/>
  <c r="CB203" i="8"/>
  <c r="CI203" i="8"/>
  <c r="CA203" i="8"/>
  <c r="CH203" i="8"/>
  <c r="BZ203" i="8"/>
  <c r="CG203" i="8"/>
  <c r="BY203" i="8"/>
  <c r="CN202" i="8"/>
  <c r="CF202" i="8"/>
  <c r="BX202" i="8"/>
  <c r="CM202" i="8"/>
  <c r="CE202" i="8"/>
  <c r="CJ202" i="8"/>
  <c r="CB202" i="8"/>
  <c r="CI202" i="8"/>
  <c r="CA202" i="8"/>
  <c r="CH202" i="8"/>
  <c r="BZ202" i="8"/>
  <c r="CL202" i="8"/>
  <c r="CK202" i="8"/>
  <c r="CG202" i="8"/>
  <c r="CD202" i="8"/>
  <c r="CC202" i="8"/>
  <c r="BY202" i="8"/>
  <c r="FT195" i="8"/>
  <c r="FL195" i="8"/>
  <c r="FS195" i="8"/>
  <c r="FK195" i="8"/>
  <c r="FZ195" i="8"/>
  <c r="FR195" i="8"/>
  <c r="FY195" i="8"/>
  <c r="FQ195" i="8"/>
  <c r="FX195" i="8"/>
  <c r="FP195" i="8"/>
  <c r="FU195" i="8"/>
  <c r="FM195" i="8"/>
  <c r="FW195" i="8"/>
  <c r="FV195" i="8"/>
  <c r="FO195" i="8"/>
  <c r="FN195" i="8"/>
  <c r="FX191" i="8"/>
  <c r="FP191" i="8"/>
  <c r="FW191" i="8"/>
  <c r="FO191" i="8"/>
  <c r="FV191" i="8"/>
  <c r="FN191" i="8"/>
  <c r="FU191" i="8"/>
  <c r="FM191" i="8"/>
  <c r="FS191" i="8"/>
  <c r="FR191" i="8"/>
  <c r="FQ191" i="8"/>
  <c r="FL191" i="8"/>
  <c r="FZ191" i="8"/>
  <c r="FY191" i="8"/>
  <c r="FT191" i="8"/>
  <c r="FK191" i="8"/>
  <c r="DF184" i="8"/>
  <c r="CX184" i="8"/>
  <c r="DE184" i="8"/>
  <c r="DC184" i="8"/>
  <c r="CU184" i="8"/>
  <c r="CZ184" i="8"/>
  <c r="CR184" i="8"/>
  <c r="DD184" i="8"/>
  <c r="CQ184" i="8"/>
  <c r="DB184" i="8"/>
  <c r="DA184" i="8"/>
  <c r="CY184" i="8"/>
  <c r="CV184" i="8"/>
  <c r="CT184" i="8"/>
  <c r="CS184" i="8"/>
  <c r="CW184" i="8"/>
  <c r="DF185" i="8"/>
  <c r="CX185" i="8"/>
  <c r="DE185" i="8"/>
  <c r="CW185" i="8"/>
  <c r="BU185" i="8"/>
  <c r="DC185" i="8"/>
  <c r="CU185" i="8"/>
  <c r="CZ185" i="8"/>
  <c r="CR185" i="8"/>
  <c r="DD185" i="8"/>
  <c r="DB185" i="8"/>
  <c r="DA185" i="8"/>
  <c r="CY185" i="8"/>
  <c r="CT185" i="8"/>
  <c r="CS185" i="8"/>
  <c r="CQ185" i="8"/>
  <c r="CV185" i="8"/>
  <c r="DX179" i="8"/>
  <c r="DP179" i="8"/>
  <c r="DW179" i="8"/>
  <c r="DO179" i="8"/>
  <c r="DS179" i="8"/>
  <c r="DK179" i="8"/>
  <c r="DU179" i="8"/>
  <c r="DI179" i="8"/>
  <c r="DT179" i="8"/>
  <c r="DR179" i="8"/>
  <c r="DQ179" i="8"/>
  <c r="DM179" i="8"/>
  <c r="DL179" i="8"/>
  <c r="DN179" i="8"/>
  <c r="DJ179" i="8"/>
  <c r="DV179" i="8"/>
  <c r="DF182" i="8"/>
  <c r="CX182" i="8"/>
  <c r="DE182" i="8"/>
  <c r="CW182" i="8"/>
  <c r="BU182" i="8"/>
  <c r="DD182" i="8"/>
  <c r="CV182" i="8"/>
  <c r="DC182" i="8"/>
  <c r="CU182" i="8"/>
  <c r="DA182" i="8"/>
  <c r="CS182" i="8"/>
  <c r="CZ182" i="8"/>
  <c r="CR182" i="8"/>
  <c r="CY182" i="8"/>
  <c r="CT182" i="8"/>
  <c r="CQ182" i="8"/>
  <c r="DB182" i="8"/>
  <c r="FD176" i="8"/>
  <c r="EV176" i="8"/>
  <c r="FC176" i="8"/>
  <c r="EU176" i="8"/>
  <c r="FB176" i="8"/>
  <c r="ET176" i="8"/>
  <c r="FG176" i="8"/>
  <c r="EY176" i="8"/>
  <c r="FE176" i="8"/>
  <c r="FA176" i="8"/>
  <c r="EZ176" i="8"/>
  <c r="EX176" i="8"/>
  <c r="EW176" i="8"/>
  <c r="ES176" i="8"/>
  <c r="FH176" i="8"/>
  <c r="FF176" i="8"/>
  <c r="BU179" i="8"/>
  <c r="FE177" i="8"/>
  <c r="EW177" i="8"/>
  <c r="FD177" i="8"/>
  <c r="EV177" i="8"/>
  <c r="FC177" i="8"/>
  <c r="EU177" i="8"/>
  <c r="FB177" i="8"/>
  <c r="ET177" i="8"/>
  <c r="FH177" i="8"/>
  <c r="EZ177" i="8"/>
  <c r="FG177" i="8"/>
  <c r="EY177" i="8"/>
  <c r="EX177" i="8"/>
  <c r="ES177" i="8"/>
  <c r="FF177" i="8"/>
  <c r="FA177" i="8"/>
  <c r="DQ170" i="8"/>
  <c r="DI170" i="8"/>
  <c r="DX170" i="8"/>
  <c r="DP170" i="8"/>
  <c r="DW170" i="8"/>
  <c r="DO170" i="8"/>
  <c r="DV170" i="8"/>
  <c r="DN170" i="8"/>
  <c r="DU170" i="8"/>
  <c r="DM170" i="8"/>
  <c r="DT170" i="8"/>
  <c r="DL170" i="8"/>
  <c r="DR170" i="8"/>
  <c r="DJ170" i="8"/>
  <c r="DK170" i="8"/>
  <c r="DS170" i="8"/>
  <c r="DD160" i="8"/>
  <c r="CV160" i="8"/>
  <c r="DC160" i="8"/>
  <c r="CU160" i="8"/>
  <c r="DB160" i="8"/>
  <c r="CT160" i="8"/>
  <c r="DA160" i="8"/>
  <c r="CS160" i="8"/>
  <c r="CZ160" i="8"/>
  <c r="CR160" i="8"/>
  <c r="DF160" i="8"/>
  <c r="CX160" i="8"/>
  <c r="DE160" i="8"/>
  <c r="CW160" i="8"/>
  <c r="BU160" i="8"/>
  <c r="CY160" i="8"/>
  <c r="CQ160" i="8"/>
  <c r="BU167" i="8"/>
  <c r="BN167" i="8"/>
  <c r="DC159" i="8"/>
  <c r="CU159" i="8"/>
  <c r="DB159" i="8"/>
  <c r="CT159" i="8"/>
  <c r="DA159" i="8"/>
  <c r="CS159" i="8"/>
  <c r="CZ159" i="8"/>
  <c r="CR159" i="8"/>
  <c r="DF159" i="8"/>
  <c r="DE159" i="8"/>
  <c r="BU159" i="8"/>
  <c r="DD159" i="8"/>
  <c r="CY159" i="8"/>
  <c r="CX159" i="8"/>
  <c r="CV159" i="8"/>
  <c r="CQ159" i="8"/>
  <c r="CW159" i="8"/>
  <c r="BS157" i="8"/>
  <c r="BU157" i="8" s="1"/>
  <c r="BN151" i="8"/>
  <c r="BN155" i="8"/>
  <c r="DF145" i="8"/>
  <c r="CX145" i="8"/>
  <c r="DA145" i="8"/>
  <c r="CS145" i="8"/>
  <c r="CZ145" i="8"/>
  <c r="CY145" i="8"/>
  <c r="CW145" i="8"/>
  <c r="DD145" i="8"/>
  <c r="CT145" i="8"/>
  <c r="DC145" i="8"/>
  <c r="CR145" i="8"/>
  <c r="DE145" i="8"/>
  <c r="DB145" i="8"/>
  <c r="BU145" i="8"/>
  <c r="CV145" i="8"/>
  <c r="CU145" i="8"/>
  <c r="CQ145" i="8"/>
  <c r="FU140" i="8"/>
  <c r="FM140" i="8"/>
  <c r="FX140" i="8"/>
  <c r="FP140" i="8"/>
  <c r="FR140" i="8"/>
  <c r="FQ140" i="8"/>
  <c r="FZ140" i="8"/>
  <c r="FO140" i="8"/>
  <c r="FY140" i="8"/>
  <c r="FN140" i="8"/>
  <c r="FW140" i="8"/>
  <c r="FL140" i="8"/>
  <c r="FV140" i="8"/>
  <c r="FK140" i="8"/>
  <c r="FT140" i="8"/>
  <c r="FS140" i="8"/>
  <c r="BS144" i="8"/>
  <c r="DW137" i="8"/>
  <c r="DO137" i="8"/>
  <c r="DV137" i="8"/>
  <c r="DN137" i="8"/>
  <c r="DU137" i="8"/>
  <c r="DM137" i="8"/>
  <c r="DT137" i="8"/>
  <c r="DL137" i="8"/>
  <c r="DS137" i="8"/>
  <c r="DK137" i="8"/>
  <c r="DR137" i="8"/>
  <c r="DJ137" i="8"/>
  <c r="DX137" i="8"/>
  <c r="DQ137" i="8"/>
  <c r="DP137" i="8"/>
  <c r="DI137" i="8"/>
  <c r="DW135" i="8"/>
  <c r="DO135" i="8"/>
  <c r="DV135" i="8"/>
  <c r="DN135" i="8"/>
  <c r="DU135" i="8"/>
  <c r="DM135" i="8"/>
  <c r="DT135" i="8"/>
  <c r="DL135" i="8"/>
  <c r="DS135" i="8"/>
  <c r="DK135" i="8"/>
  <c r="DR135" i="8"/>
  <c r="DJ135" i="8"/>
  <c r="DX135" i="8"/>
  <c r="DQ135" i="8"/>
  <c r="DP135" i="8"/>
  <c r="DI135" i="8"/>
  <c r="FC139" i="8"/>
  <c r="EU139" i="8"/>
  <c r="FF139" i="8"/>
  <c r="EW139" i="8"/>
  <c r="FE139" i="8"/>
  <c r="EV139" i="8"/>
  <c r="FD139" i="8"/>
  <c r="ET139" i="8"/>
  <c r="FB139" i="8"/>
  <c r="ES139" i="8"/>
  <c r="FA139" i="8"/>
  <c r="EZ139" i="8"/>
  <c r="FH139" i="8"/>
  <c r="EY139" i="8"/>
  <c r="EX139" i="8"/>
  <c r="FG139" i="8"/>
  <c r="DW131" i="8"/>
  <c r="DO131" i="8"/>
  <c r="DS131" i="8"/>
  <c r="DK131" i="8"/>
  <c r="DP131" i="8"/>
  <c r="DN131" i="8"/>
  <c r="DX131" i="8"/>
  <c r="DM131" i="8"/>
  <c r="DV131" i="8"/>
  <c r="DL131" i="8"/>
  <c r="DU131" i="8"/>
  <c r="DJ131" i="8"/>
  <c r="DT131" i="8"/>
  <c r="DI131" i="8"/>
  <c r="DR131" i="8"/>
  <c r="DQ131" i="8"/>
  <c r="FE118" i="8"/>
  <c r="EW118" i="8"/>
  <c r="FD118" i="8"/>
  <c r="EV118" i="8"/>
  <c r="FC118" i="8"/>
  <c r="EU118" i="8"/>
  <c r="FB118" i="8"/>
  <c r="ET118" i="8"/>
  <c r="FA118" i="8"/>
  <c r="ES118" i="8"/>
  <c r="FH118" i="8"/>
  <c r="EZ118" i="8"/>
  <c r="FG118" i="8"/>
  <c r="EY118" i="8"/>
  <c r="FF118" i="8"/>
  <c r="EX118" i="8"/>
  <c r="CI111" i="8"/>
  <c r="CA111" i="8"/>
  <c r="CH111" i="8"/>
  <c r="BZ111" i="8"/>
  <c r="CG111" i="8"/>
  <c r="BY111" i="8"/>
  <c r="CN111" i="8"/>
  <c r="CF111" i="8"/>
  <c r="BX111" i="8"/>
  <c r="CM111" i="8"/>
  <c r="CE111" i="8"/>
  <c r="CL111" i="8"/>
  <c r="CD111" i="8"/>
  <c r="CK111" i="8"/>
  <c r="CC111" i="8"/>
  <c r="CJ111" i="8"/>
  <c r="CB111" i="8"/>
  <c r="FU107" i="8"/>
  <c r="FM107" i="8"/>
  <c r="FT107" i="8"/>
  <c r="FL107" i="8"/>
  <c r="FS107" i="8"/>
  <c r="FK107" i="8"/>
  <c r="FZ107" i="8"/>
  <c r="FR107" i="8"/>
  <c r="FY107" i="8"/>
  <c r="FQ107" i="8"/>
  <c r="FX107" i="8"/>
  <c r="FP107" i="8"/>
  <c r="FW107" i="8"/>
  <c r="FO107" i="8"/>
  <c r="FV107" i="8"/>
  <c r="FN107" i="8"/>
  <c r="BU130" i="8"/>
  <c r="FD115" i="8"/>
  <c r="EV115" i="8"/>
  <c r="FC115" i="8"/>
  <c r="EU115" i="8"/>
  <c r="FH115" i="8"/>
  <c r="EZ115" i="8"/>
  <c r="FG115" i="8"/>
  <c r="EY115" i="8"/>
  <c r="FA115" i="8"/>
  <c r="EX115" i="8"/>
  <c r="EW115" i="8"/>
  <c r="ET115" i="8"/>
  <c r="ES115" i="8"/>
  <c r="FF115" i="8"/>
  <c r="FE115" i="8"/>
  <c r="FB115" i="8"/>
  <c r="FU105" i="8"/>
  <c r="FM105" i="8"/>
  <c r="FT105" i="8"/>
  <c r="FL105" i="8"/>
  <c r="FZ105" i="8"/>
  <c r="FR105" i="8"/>
  <c r="FY105" i="8"/>
  <c r="FQ105" i="8"/>
  <c r="FW105" i="8"/>
  <c r="FO105" i="8"/>
  <c r="FV105" i="8"/>
  <c r="FN105" i="8"/>
  <c r="FX105" i="8"/>
  <c r="FS105" i="8"/>
  <c r="FP105" i="8"/>
  <c r="FK105" i="8"/>
  <c r="BU100" i="8"/>
  <c r="DS93" i="8"/>
  <c r="DK93" i="8"/>
  <c r="DX93" i="8"/>
  <c r="DP93" i="8"/>
  <c r="DN93" i="8"/>
  <c r="DW93" i="8"/>
  <c r="DM93" i="8"/>
  <c r="DV93" i="8"/>
  <c r="DL93" i="8"/>
  <c r="DU93" i="8"/>
  <c r="DJ93" i="8"/>
  <c r="DT93" i="8"/>
  <c r="DI93" i="8"/>
  <c r="DR93" i="8"/>
  <c r="DQ93" i="8"/>
  <c r="DO93" i="8"/>
  <c r="DS108" i="8"/>
  <c r="DK108" i="8"/>
  <c r="DR108" i="8"/>
  <c r="DJ108" i="8"/>
  <c r="DQ108" i="8"/>
  <c r="DI108" i="8"/>
  <c r="DX108" i="8"/>
  <c r="DP108" i="8"/>
  <c r="DW108" i="8"/>
  <c r="DO108" i="8"/>
  <c r="DV108" i="8"/>
  <c r="DN108" i="8"/>
  <c r="DU108" i="8"/>
  <c r="DM108" i="8"/>
  <c r="DT108" i="8"/>
  <c r="DL108" i="8"/>
  <c r="FC106" i="8"/>
  <c r="EU106" i="8"/>
  <c r="FB106" i="8"/>
  <c r="ET106" i="8"/>
  <c r="FH106" i="8"/>
  <c r="EZ106" i="8"/>
  <c r="FG106" i="8"/>
  <c r="EY106" i="8"/>
  <c r="FF106" i="8"/>
  <c r="EX106" i="8"/>
  <c r="FE106" i="8"/>
  <c r="EW106" i="8"/>
  <c r="FD106" i="8"/>
  <c r="EV106" i="8"/>
  <c r="FA106" i="8"/>
  <c r="ES106" i="8"/>
  <c r="DX80" i="8"/>
  <c r="DP80" i="8"/>
  <c r="DW80" i="8"/>
  <c r="DO80" i="8"/>
  <c r="DV80" i="8"/>
  <c r="DN80" i="8"/>
  <c r="DU80" i="8"/>
  <c r="DM80" i="8"/>
  <c r="DS80" i="8"/>
  <c r="DK80" i="8"/>
  <c r="DT80" i="8"/>
  <c r="DR80" i="8"/>
  <c r="DQ80" i="8"/>
  <c r="DL80" i="8"/>
  <c r="DJ80" i="8"/>
  <c r="DI80" i="8"/>
  <c r="DX84" i="8"/>
  <c r="DP84" i="8"/>
  <c r="DW84" i="8"/>
  <c r="DO84" i="8"/>
  <c r="DV84" i="8"/>
  <c r="DN84" i="8"/>
  <c r="DU84" i="8"/>
  <c r="DM84" i="8"/>
  <c r="DS84" i="8"/>
  <c r="DK84" i="8"/>
  <c r="DQ84" i="8"/>
  <c r="DI84" i="8"/>
  <c r="DT84" i="8"/>
  <c r="DR84" i="8"/>
  <c r="DL84" i="8"/>
  <c r="DJ84" i="8"/>
  <c r="BU93" i="8"/>
  <c r="DX79" i="8"/>
  <c r="DP79" i="8"/>
  <c r="DW79" i="8"/>
  <c r="DO79" i="8"/>
  <c r="DV79" i="8"/>
  <c r="DN79" i="8"/>
  <c r="DU79" i="8"/>
  <c r="DM79" i="8"/>
  <c r="DS79" i="8"/>
  <c r="DK79" i="8"/>
  <c r="DJ79" i="8"/>
  <c r="DI79" i="8"/>
  <c r="DT79" i="8"/>
  <c r="DR79" i="8"/>
  <c r="DQ79" i="8"/>
  <c r="DL79" i="8"/>
  <c r="CJ66" i="8"/>
  <c r="CB66" i="8"/>
  <c r="CH66" i="8"/>
  <c r="BZ66" i="8"/>
  <c r="CN66" i="8"/>
  <c r="CF66" i="8"/>
  <c r="BX66" i="8"/>
  <c r="CK66" i="8"/>
  <c r="CI66" i="8"/>
  <c r="CG66" i="8"/>
  <c r="CE66" i="8"/>
  <c r="CD66" i="8"/>
  <c r="CC66" i="8"/>
  <c r="CM66" i="8"/>
  <c r="CA66" i="8"/>
  <c r="CL66" i="8"/>
  <c r="BY66" i="8"/>
  <c r="BU75" i="8"/>
  <c r="CJ65" i="8"/>
  <c r="CB65" i="8"/>
  <c r="CN65" i="8"/>
  <c r="CF65" i="8"/>
  <c r="BX65" i="8"/>
  <c r="CI65" i="8"/>
  <c r="BY65" i="8"/>
  <c r="CH65" i="8"/>
  <c r="CG65" i="8"/>
  <c r="CE65" i="8"/>
  <c r="CD65" i="8"/>
  <c r="CM65" i="8"/>
  <c r="CC65" i="8"/>
  <c r="CL65" i="8"/>
  <c r="CA65" i="8"/>
  <c r="CK65" i="8"/>
  <c r="BZ65" i="8"/>
  <c r="CJ64" i="8"/>
  <c r="CB64" i="8"/>
  <c r="CH64" i="8"/>
  <c r="BY64" i="8"/>
  <c r="CG64" i="8"/>
  <c r="BX64" i="8"/>
  <c r="CF64" i="8"/>
  <c r="CN64" i="8"/>
  <c r="CE64" i="8"/>
  <c r="CM64" i="8"/>
  <c r="CD64" i="8"/>
  <c r="CL64" i="8"/>
  <c r="CC64" i="8"/>
  <c r="CK64" i="8"/>
  <c r="CA64" i="8"/>
  <c r="CI64" i="8"/>
  <c r="BZ64" i="8"/>
  <c r="DX48" i="8"/>
  <c r="DP48" i="8"/>
  <c r="DR48" i="8"/>
  <c r="DJ48" i="8"/>
  <c r="DQ48" i="8"/>
  <c r="DO48" i="8"/>
  <c r="DN48" i="8"/>
  <c r="DV48" i="8"/>
  <c r="DL48" i="8"/>
  <c r="DU48" i="8"/>
  <c r="DK48" i="8"/>
  <c r="DT48" i="8"/>
  <c r="DI48" i="8"/>
  <c r="DS48" i="8"/>
  <c r="DW48" i="8"/>
  <c r="DM48" i="8"/>
  <c r="FZ52" i="8"/>
  <c r="FR52" i="8"/>
  <c r="FX52" i="8"/>
  <c r="FP52" i="8"/>
  <c r="FU52" i="8"/>
  <c r="FM52" i="8"/>
  <c r="FT52" i="8"/>
  <c r="FL52" i="8"/>
  <c r="FQ52" i="8"/>
  <c r="FO52" i="8"/>
  <c r="FN52" i="8"/>
  <c r="FY52" i="8"/>
  <c r="FW52" i="8"/>
  <c r="FV52" i="8"/>
  <c r="FS52" i="8"/>
  <c r="FK52" i="8"/>
  <c r="DF48" i="8"/>
  <c r="CX48" i="8"/>
  <c r="CZ48" i="8"/>
  <c r="CR48" i="8"/>
  <c r="DD48" i="8"/>
  <c r="CT48" i="8"/>
  <c r="DC48" i="8"/>
  <c r="CS48" i="8"/>
  <c r="DB48" i="8"/>
  <c r="CQ48" i="8"/>
  <c r="CY48" i="8"/>
  <c r="CW48" i="8"/>
  <c r="CV48" i="8"/>
  <c r="DE48" i="8"/>
  <c r="CU48" i="8"/>
  <c r="BU48" i="8"/>
  <c r="DA48" i="8"/>
  <c r="BN51" i="8"/>
  <c r="DF52" i="8"/>
  <c r="CX52" i="8"/>
  <c r="DD52" i="8"/>
  <c r="CV52" i="8"/>
  <c r="DA52" i="8"/>
  <c r="CS52" i="8"/>
  <c r="CZ52" i="8"/>
  <c r="CR52" i="8"/>
  <c r="CW52" i="8"/>
  <c r="CU52" i="8"/>
  <c r="CT52" i="8"/>
  <c r="DE52" i="8"/>
  <c r="BU52" i="8"/>
  <c r="DC52" i="8"/>
  <c r="DB52" i="8"/>
  <c r="CY52" i="8"/>
  <c r="CQ52" i="8"/>
  <c r="FZ45" i="8"/>
  <c r="FR45" i="8"/>
  <c r="FT45" i="8"/>
  <c r="FL45" i="8"/>
  <c r="FW45" i="8"/>
  <c r="FM45" i="8"/>
  <c r="FV45" i="8"/>
  <c r="FK45" i="8"/>
  <c r="FU45" i="8"/>
  <c r="FQ45" i="8"/>
  <c r="FP45" i="8"/>
  <c r="FY45" i="8"/>
  <c r="FO45" i="8"/>
  <c r="FX45" i="8"/>
  <c r="FN45" i="8"/>
  <c r="FS45" i="8"/>
  <c r="DD36" i="8"/>
  <c r="CV36" i="8"/>
  <c r="CZ36" i="8"/>
  <c r="CR36" i="8"/>
  <c r="CY36" i="8"/>
  <c r="CQ36" i="8"/>
  <c r="DF36" i="8"/>
  <c r="CX36" i="8"/>
  <c r="DE36" i="8"/>
  <c r="CW36" i="8"/>
  <c r="BU36" i="8"/>
  <c r="CU36" i="8"/>
  <c r="CT36" i="8"/>
  <c r="CS36" i="8"/>
  <c r="DC36" i="8"/>
  <c r="DB36" i="8"/>
  <c r="DA36" i="8"/>
  <c r="BU38" i="8"/>
  <c r="EO207" i="8"/>
  <c r="EB207" i="8"/>
  <c r="EM206" i="8"/>
  <c r="EM208" i="8" s="1"/>
  <c r="EH206" i="8"/>
  <c r="BU25" i="8"/>
  <c r="BN22" i="8"/>
  <c r="CW207" i="8" l="1"/>
  <c r="CG31" i="8"/>
  <c r="CG166" i="8"/>
  <c r="CF166" i="8"/>
  <c r="CJ76" i="8"/>
  <c r="CI76" i="8"/>
  <c r="CM186" i="8"/>
  <c r="BY186" i="8"/>
  <c r="CF142" i="8"/>
  <c r="CG142" i="8"/>
  <c r="CL31" i="8"/>
  <c r="CE31" i="8"/>
  <c r="CC189" i="8"/>
  <c r="CI166" i="8"/>
  <c r="BZ166" i="8"/>
  <c r="CN166" i="8"/>
  <c r="BY76" i="8"/>
  <c r="CC76" i="8"/>
  <c r="CA186" i="8"/>
  <c r="CI186" i="8"/>
  <c r="CJ142" i="8"/>
  <c r="BZ142" i="8"/>
  <c r="CI31" i="8"/>
  <c r="CF31" i="8"/>
  <c r="CF189" i="8"/>
  <c r="CA93" i="8"/>
  <c r="CK166" i="8"/>
  <c r="CH166" i="8"/>
  <c r="CL76" i="8"/>
  <c r="CK76" i="8"/>
  <c r="CD186" i="8"/>
  <c r="CB186" i="8"/>
  <c r="CM142" i="8"/>
  <c r="CH142" i="8"/>
  <c r="CJ31" i="8"/>
  <c r="CN31" i="8"/>
  <c r="CD44" i="8"/>
  <c r="CL44" i="8"/>
  <c r="CL189" i="8"/>
  <c r="CJ93" i="8"/>
  <c r="CE93" i="8"/>
  <c r="CL166" i="8"/>
  <c r="CB166" i="8"/>
  <c r="BZ76" i="8"/>
  <c r="BX76" i="8"/>
  <c r="CG186" i="8"/>
  <c r="CK186" i="8"/>
  <c r="CC142" i="8"/>
  <c r="CA142" i="8"/>
  <c r="CB31" i="8"/>
  <c r="BZ31" i="8"/>
  <c r="BY166" i="8"/>
  <c r="CJ166" i="8"/>
  <c r="CM76" i="8"/>
  <c r="CF76" i="8"/>
  <c r="CJ186" i="8"/>
  <c r="CC186" i="8"/>
  <c r="CN142" i="8"/>
  <c r="CK142" i="8"/>
  <c r="CI142" i="8"/>
  <c r="BY53" i="8"/>
  <c r="CB53" i="8"/>
  <c r="CN53" i="8"/>
  <c r="CA31" i="8"/>
  <c r="CH31" i="8"/>
  <c r="CG44" i="8"/>
  <c r="CH44" i="8"/>
  <c r="CM79" i="8"/>
  <c r="BZ93" i="8"/>
  <c r="CI93" i="8"/>
  <c r="BY188" i="8"/>
  <c r="CA166" i="8"/>
  <c r="CE76" i="8"/>
  <c r="CB76" i="8"/>
  <c r="CE186" i="8"/>
  <c r="CK176" i="8"/>
  <c r="BX142" i="8"/>
  <c r="CE53" i="8"/>
  <c r="CM77" i="8"/>
  <c r="CC31" i="8"/>
  <c r="BY44" i="8"/>
  <c r="CF93" i="8"/>
  <c r="CJ84" i="8"/>
  <c r="CL84" i="8"/>
  <c r="BY118" i="8"/>
  <c r="CC118" i="8"/>
  <c r="CC187" i="8"/>
  <c r="CI187" i="8"/>
  <c r="BY177" i="8"/>
  <c r="BZ177" i="8"/>
  <c r="CA79" i="8"/>
  <c r="BX79" i="8"/>
  <c r="DI100" i="8"/>
  <c r="DM100" i="8"/>
  <c r="FG124" i="8"/>
  <c r="FD124" i="8"/>
  <c r="CG138" i="8"/>
  <c r="CL138" i="8"/>
  <c r="BY84" i="8"/>
  <c r="CE84" i="8"/>
  <c r="CD118" i="8"/>
  <c r="CG118" i="8"/>
  <c r="CK118" i="8"/>
  <c r="CL187" i="8"/>
  <c r="CA187" i="8"/>
  <c r="CC177" i="8"/>
  <c r="CH177" i="8"/>
  <c r="CI79" i="8"/>
  <c r="CF79" i="8"/>
  <c r="DD206" i="8"/>
  <c r="CL30" i="8"/>
  <c r="BZ30" i="8"/>
  <c r="FW43" i="8"/>
  <c r="FZ43" i="8"/>
  <c r="CH56" i="8"/>
  <c r="CL56" i="8"/>
  <c r="DN100" i="8"/>
  <c r="DU100" i="8"/>
  <c r="EU124" i="8"/>
  <c r="EW124" i="8"/>
  <c r="BY138" i="8"/>
  <c r="CD138" i="8"/>
  <c r="CG84" i="8"/>
  <c r="CM84" i="8"/>
  <c r="CL118" i="8"/>
  <c r="BZ118" i="8"/>
  <c r="CD187" i="8"/>
  <c r="CJ187" i="8"/>
  <c r="CD177" i="8"/>
  <c r="CA177" i="8"/>
  <c r="BY79" i="8"/>
  <c r="CC79" i="8"/>
  <c r="CN79" i="8"/>
  <c r="DC206" i="8"/>
  <c r="DF207" i="8"/>
  <c r="EH208" i="8"/>
  <c r="CQ207" i="8"/>
  <c r="DB206" i="8"/>
  <c r="CJ30" i="8"/>
  <c r="CB30" i="8"/>
  <c r="FK43" i="8"/>
  <c r="FN43" i="8"/>
  <c r="CA56" i="8"/>
  <c r="BX56" i="8"/>
  <c r="DO100" i="8"/>
  <c r="DP100" i="8"/>
  <c r="EV124" i="8"/>
  <c r="FE124" i="8"/>
  <c r="CH138" i="8"/>
  <c r="CM138" i="8"/>
  <c r="CA84" i="8"/>
  <c r="BX84" i="8"/>
  <c r="CE118" i="8"/>
  <c r="CH118" i="8"/>
  <c r="CM187" i="8"/>
  <c r="CB187" i="8"/>
  <c r="CH139" i="8"/>
  <c r="CJ86" i="8"/>
  <c r="CF86" i="8"/>
  <c r="CK49" i="8"/>
  <c r="BZ49" i="8"/>
  <c r="CN49" i="8"/>
  <c r="BY31" i="8"/>
  <c r="CM31" i="8"/>
  <c r="CF177" i="8"/>
  <c r="CI177" i="8"/>
  <c r="BZ79" i="8"/>
  <c r="CK79" i="8"/>
  <c r="CH141" i="8"/>
  <c r="CG189" i="8"/>
  <c r="CB73" i="8"/>
  <c r="CF73" i="8"/>
  <c r="CI73" i="8"/>
  <c r="BX73" i="8"/>
  <c r="CA73" i="8"/>
  <c r="CM73" i="8"/>
  <c r="CH73" i="8"/>
  <c r="CE73" i="8"/>
  <c r="CK73" i="8"/>
  <c r="BZ73" i="8"/>
  <c r="CL73" i="8"/>
  <c r="CG73" i="8"/>
  <c r="CD73" i="8"/>
  <c r="BY73" i="8"/>
  <c r="CC73" i="8"/>
  <c r="CJ73" i="8"/>
  <c r="CN73" i="8"/>
  <c r="CT207" i="8"/>
  <c r="CY207" i="8"/>
  <c r="CX207" i="8"/>
  <c r="CV206" i="8"/>
  <c r="FV43" i="8"/>
  <c r="CI56" i="8"/>
  <c r="DQ100" i="8"/>
  <c r="BU124" i="8"/>
  <c r="EY124" i="8"/>
  <c r="BZ138" i="8"/>
  <c r="CI84" i="8"/>
  <c r="CF84" i="8"/>
  <c r="CM118" i="8"/>
  <c r="CA118" i="8"/>
  <c r="CE187" i="8"/>
  <c r="CK187" i="8"/>
  <c r="CL139" i="8"/>
  <c r="BY86" i="8"/>
  <c r="CC86" i="8"/>
  <c r="CN86" i="8"/>
  <c r="BY103" i="8"/>
  <c r="CC49" i="8"/>
  <c r="CK31" i="8"/>
  <c r="CG177" i="8"/>
  <c r="CB177" i="8"/>
  <c r="CB79" i="8"/>
  <c r="CD79" i="8"/>
  <c r="BY141" i="8"/>
  <c r="CB189" i="8"/>
  <c r="BZ84" i="8"/>
  <c r="CC84" i="8"/>
  <c r="BX118" i="8"/>
  <c r="CN187" i="8"/>
  <c r="CA139" i="8"/>
  <c r="CG86" i="8"/>
  <c r="CC103" i="8"/>
  <c r="CK177" i="8"/>
  <c r="CE177" i="8"/>
  <c r="CG79" i="8"/>
  <c r="CJ141" i="8"/>
  <c r="CD189" i="8"/>
  <c r="CR206" i="8"/>
  <c r="CD103" i="8"/>
  <c r="CK103" i="8"/>
  <c r="CT206" i="8"/>
  <c r="CT208" i="8" s="1"/>
  <c r="CR207" i="8"/>
  <c r="CE103" i="8"/>
  <c r="BX103" i="8"/>
  <c r="CZ206" i="8"/>
  <c r="DC207" i="8"/>
  <c r="CU206" i="8"/>
  <c r="CM139" i="8"/>
  <c r="BZ139" i="8"/>
  <c r="CG103" i="8"/>
  <c r="CF103" i="8"/>
  <c r="BZ141" i="8"/>
  <c r="CL141" i="8"/>
  <c r="CI189" i="8"/>
  <c r="CE189" i="8"/>
  <c r="DF206" i="8"/>
  <c r="DF208" i="8" s="1"/>
  <c r="CS207" i="8"/>
  <c r="CZ207" i="8"/>
  <c r="DE206" i="8"/>
  <c r="CU207" i="8"/>
  <c r="DD207" i="8"/>
  <c r="CE139" i="8"/>
  <c r="CJ139" i="8"/>
  <c r="CL103" i="8"/>
  <c r="CN103" i="8"/>
  <c r="CK141" i="8"/>
  <c r="CA141" i="8"/>
  <c r="BY189" i="8"/>
  <c r="CM189" i="8"/>
  <c r="CX206" i="8"/>
  <c r="DB207" i="8"/>
  <c r="CW206" i="8"/>
  <c r="CW208" i="8" s="1"/>
  <c r="CV207" i="8"/>
  <c r="CV208" i="8" s="1"/>
  <c r="CN139" i="8"/>
  <c r="CB139" i="8"/>
  <c r="CM103" i="8"/>
  <c r="BZ103" i="8"/>
  <c r="CF141" i="8"/>
  <c r="CB141" i="8"/>
  <c r="CI141" i="8"/>
  <c r="CK189" i="8"/>
  <c r="BZ189" i="8"/>
  <c r="CQ206" i="8"/>
  <c r="CQ208" i="8" s="1"/>
  <c r="CS206" i="8"/>
  <c r="CY206" i="8"/>
  <c r="CY208" i="8" s="1"/>
  <c r="DA207" i="8"/>
  <c r="CF139" i="8"/>
  <c r="CK139" i="8"/>
  <c r="CB103" i="8"/>
  <c r="CH103" i="8"/>
  <c r="CG141" i="8"/>
  <c r="CM141" i="8"/>
  <c r="BX189" i="8"/>
  <c r="CA189" i="8"/>
  <c r="CH189" i="8"/>
  <c r="DC208" i="8"/>
  <c r="DA206" i="8"/>
  <c r="DE207" i="8"/>
  <c r="BX139" i="8"/>
  <c r="CJ103" i="8"/>
  <c r="BX141" i="8"/>
  <c r="CJ189" i="8"/>
  <c r="CX208" i="8"/>
  <c r="FC144" i="8"/>
  <c r="EU144" i="8"/>
  <c r="FB144" i="8"/>
  <c r="ET144" i="8"/>
  <c r="FA144" i="8"/>
  <c r="ES144" i="8"/>
  <c r="FF144" i="8"/>
  <c r="EX144" i="8"/>
  <c r="FE144" i="8"/>
  <c r="EW144" i="8"/>
  <c r="FG144" i="8"/>
  <c r="FD144" i="8"/>
  <c r="EZ144" i="8"/>
  <c r="EY144" i="8"/>
  <c r="EV144" i="8"/>
  <c r="FH144" i="8"/>
  <c r="CN51" i="8"/>
  <c r="CF51" i="8"/>
  <c r="BX51" i="8"/>
  <c r="CL51" i="8"/>
  <c r="CD51" i="8"/>
  <c r="CI51" i="8"/>
  <c r="CA51" i="8"/>
  <c r="CH51" i="8"/>
  <c r="BZ51" i="8"/>
  <c r="CJ51" i="8"/>
  <c r="CG51" i="8"/>
  <c r="CE51" i="8"/>
  <c r="CB51" i="8"/>
  <c r="BY51" i="8"/>
  <c r="CM51" i="8"/>
  <c r="CK51" i="8"/>
  <c r="CC51" i="8"/>
  <c r="CN167" i="8"/>
  <c r="CF167" i="8"/>
  <c r="BX167" i="8"/>
  <c r="CM167" i="8"/>
  <c r="CE167" i="8"/>
  <c r="CJ167" i="8"/>
  <c r="CB167" i="8"/>
  <c r="CH167" i="8"/>
  <c r="BZ167" i="8"/>
  <c r="CD167" i="8"/>
  <c r="CC167" i="8"/>
  <c r="CA167" i="8"/>
  <c r="BY167" i="8"/>
  <c r="CL167" i="8"/>
  <c r="CK167" i="8"/>
  <c r="CI167" i="8"/>
  <c r="CG167" i="8"/>
  <c r="CN46" i="8"/>
  <c r="CF46" i="8"/>
  <c r="BX46" i="8"/>
  <c r="CH46" i="8"/>
  <c r="BZ46" i="8"/>
  <c r="CJ46" i="8"/>
  <c r="BY46" i="8"/>
  <c r="CI46" i="8"/>
  <c r="CG46" i="8"/>
  <c r="CD46" i="8"/>
  <c r="CM46" i="8"/>
  <c r="CC46" i="8"/>
  <c r="CL46" i="8"/>
  <c r="CB46" i="8"/>
  <c r="CK46" i="8"/>
  <c r="CA46" i="8"/>
  <c r="CE46" i="8"/>
  <c r="CN185" i="8"/>
  <c r="CF185" i="8"/>
  <c r="BX185" i="8"/>
  <c r="CM185" i="8"/>
  <c r="CE185" i="8"/>
  <c r="CK185" i="8"/>
  <c r="CC185" i="8"/>
  <c r="CH185" i="8"/>
  <c r="BZ185" i="8"/>
  <c r="CL185" i="8"/>
  <c r="CJ185" i="8"/>
  <c r="CI185" i="8"/>
  <c r="CG185" i="8"/>
  <c r="CB185" i="8"/>
  <c r="CA185" i="8"/>
  <c r="BY185" i="8"/>
  <c r="CD185" i="8"/>
  <c r="DS24" i="8"/>
  <c r="DO24" i="8"/>
  <c r="DR24" i="8"/>
  <c r="DJ24" i="8"/>
  <c r="DQ24" i="8"/>
  <c r="DI24" i="8"/>
  <c r="DW24" i="8"/>
  <c r="DX24" i="8"/>
  <c r="DP24" i="8"/>
  <c r="DV24" i="8"/>
  <c r="DN24" i="8"/>
  <c r="DU24" i="8"/>
  <c r="DM24" i="8"/>
  <c r="DT24" i="8"/>
  <c r="DL24" i="8"/>
  <c r="DK24" i="8"/>
  <c r="BU24" i="8"/>
  <c r="EI208" i="8"/>
  <c r="CN27" i="8"/>
  <c r="CF27" i="8"/>
  <c r="BX27" i="8"/>
  <c r="CM27" i="8"/>
  <c r="CE27" i="8"/>
  <c r="CD27" i="8"/>
  <c r="CC27" i="8"/>
  <c r="CL27" i="8"/>
  <c r="CB27" i="8"/>
  <c r="CK27" i="8"/>
  <c r="CA27" i="8"/>
  <c r="CI27" i="8"/>
  <c r="BY27" i="8"/>
  <c r="CH27" i="8"/>
  <c r="CJ27" i="8"/>
  <c r="CG27" i="8"/>
  <c r="BZ27" i="8"/>
  <c r="FH81" i="8"/>
  <c r="EZ81" i="8"/>
  <c r="FG81" i="8"/>
  <c r="EY81" i="8"/>
  <c r="FF81" i="8"/>
  <c r="EX81" i="8"/>
  <c r="FE81" i="8"/>
  <c r="EW81" i="8"/>
  <c r="FC81" i="8"/>
  <c r="EU81" i="8"/>
  <c r="FD81" i="8"/>
  <c r="FB81" i="8"/>
  <c r="FA81" i="8"/>
  <c r="EV81" i="8"/>
  <c r="ET81" i="8"/>
  <c r="ES81" i="8"/>
  <c r="CK156" i="8"/>
  <c r="CC156" i="8"/>
  <c r="CJ156" i="8"/>
  <c r="CB156" i="8"/>
  <c r="CI156" i="8"/>
  <c r="CA156" i="8"/>
  <c r="CH156" i="8"/>
  <c r="BZ156" i="8"/>
  <c r="CD156" i="8"/>
  <c r="BY156" i="8"/>
  <c r="CN156" i="8"/>
  <c r="BX156" i="8"/>
  <c r="CM156" i="8"/>
  <c r="CG156" i="8"/>
  <c r="CF156" i="8"/>
  <c r="CL156" i="8"/>
  <c r="CE156" i="8"/>
  <c r="DS189" i="8"/>
  <c r="DK189" i="8"/>
  <c r="DT189" i="8"/>
  <c r="DJ189" i="8"/>
  <c r="DP189" i="8"/>
  <c r="DX189" i="8"/>
  <c r="DO189" i="8"/>
  <c r="DU189" i="8"/>
  <c r="DR189" i="8"/>
  <c r="DQ189" i="8"/>
  <c r="DM189" i="8"/>
  <c r="DL189" i="8"/>
  <c r="DW189" i="8"/>
  <c r="DI189" i="8"/>
  <c r="DV189" i="8"/>
  <c r="DN189" i="8"/>
  <c r="EO208" i="8"/>
  <c r="CL35" i="8"/>
  <c r="CD35" i="8"/>
  <c r="CH35" i="8"/>
  <c r="BZ35" i="8"/>
  <c r="CG35" i="8"/>
  <c r="BY35" i="8"/>
  <c r="CN35" i="8"/>
  <c r="CF35" i="8"/>
  <c r="BX35" i="8"/>
  <c r="CM35" i="8"/>
  <c r="CE35" i="8"/>
  <c r="CI35" i="8"/>
  <c r="CC35" i="8"/>
  <c r="CB35" i="8"/>
  <c r="CA35" i="8"/>
  <c r="CK35" i="8"/>
  <c r="CJ35" i="8"/>
  <c r="DX86" i="8"/>
  <c r="DP86" i="8"/>
  <c r="DW86" i="8"/>
  <c r="DO86" i="8"/>
  <c r="DV86" i="8"/>
  <c r="DN86" i="8"/>
  <c r="DU86" i="8"/>
  <c r="DM86" i="8"/>
  <c r="DT86" i="8"/>
  <c r="DL86" i="8"/>
  <c r="DS86" i="8"/>
  <c r="DK86" i="8"/>
  <c r="DR86" i="8"/>
  <c r="DJ86" i="8"/>
  <c r="DQ86" i="8"/>
  <c r="DI86" i="8"/>
  <c r="BU86" i="8"/>
  <c r="CN25" i="8"/>
  <c r="CF25" i="8"/>
  <c r="CA25" i="8"/>
  <c r="CE25" i="8"/>
  <c r="CI25" i="8"/>
  <c r="BZ25" i="8"/>
  <c r="CH25" i="8"/>
  <c r="BY25" i="8"/>
  <c r="CG25" i="8"/>
  <c r="BX25" i="8"/>
  <c r="CM25" i="8"/>
  <c r="CD25" i="8"/>
  <c r="CL25" i="8"/>
  <c r="CC25" i="8"/>
  <c r="CK25" i="8"/>
  <c r="CB25" i="8"/>
  <c r="CJ25" i="8"/>
  <c r="DS142" i="8"/>
  <c r="DK142" i="8"/>
  <c r="DR142" i="8"/>
  <c r="DJ142" i="8"/>
  <c r="DQ142" i="8"/>
  <c r="DI142" i="8"/>
  <c r="DV142" i="8"/>
  <c r="DN142" i="8"/>
  <c r="DU142" i="8"/>
  <c r="DM142" i="8"/>
  <c r="DL142" i="8"/>
  <c r="DX142" i="8"/>
  <c r="DW142" i="8"/>
  <c r="DT142" i="8"/>
  <c r="DP142" i="8"/>
  <c r="DO142" i="8"/>
  <c r="EA208" i="8"/>
  <c r="CL34" i="8"/>
  <c r="CD34" i="8"/>
  <c r="CH34" i="8"/>
  <c r="BZ34" i="8"/>
  <c r="CN34" i="8"/>
  <c r="CF34" i="8"/>
  <c r="BX34" i="8"/>
  <c r="CM34" i="8"/>
  <c r="CE34" i="8"/>
  <c r="CB34" i="8"/>
  <c r="CA34" i="8"/>
  <c r="CJ34" i="8"/>
  <c r="BY34" i="8"/>
  <c r="CK34" i="8"/>
  <c r="CI34" i="8"/>
  <c r="CG34" i="8"/>
  <c r="CC34" i="8"/>
  <c r="CK178" i="8"/>
  <c r="CC178" i="8"/>
  <c r="CJ178" i="8"/>
  <c r="CB178" i="8"/>
  <c r="CI178" i="8"/>
  <c r="CA178" i="8"/>
  <c r="CH178" i="8"/>
  <c r="BZ178" i="8"/>
  <c r="CN178" i="8"/>
  <c r="CF178" i="8"/>
  <c r="BX178" i="8"/>
  <c r="CM178" i="8"/>
  <c r="CE178" i="8"/>
  <c r="CL178" i="8"/>
  <c r="CG178" i="8"/>
  <c r="CD178" i="8"/>
  <c r="BY178" i="8"/>
  <c r="DX49" i="8"/>
  <c r="DP49" i="8"/>
  <c r="DV49" i="8"/>
  <c r="DN49" i="8"/>
  <c r="DS49" i="8"/>
  <c r="DK49" i="8"/>
  <c r="DR49" i="8"/>
  <c r="DJ49" i="8"/>
  <c r="DL49" i="8"/>
  <c r="DI49" i="8"/>
  <c r="DW49" i="8"/>
  <c r="DT49" i="8"/>
  <c r="DQ49" i="8"/>
  <c r="DO49" i="8"/>
  <c r="DM49" i="8"/>
  <c r="DU49" i="8"/>
  <c r="FH77" i="8"/>
  <c r="EZ77" i="8"/>
  <c r="FE77" i="8"/>
  <c r="EW77" i="8"/>
  <c r="FC77" i="8"/>
  <c r="EU77" i="8"/>
  <c r="EX77" i="8"/>
  <c r="EV77" i="8"/>
  <c r="FG77" i="8"/>
  <c r="ET77" i="8"/>
  <c r="FF77" i="8"/>
  <c r="ES77" i="8"/>
  <c r="FD77" i="8"/>
  <c r="FB77" i="8"/>
  <c r="FA77" i="8"/>
  <c r="EY77" i="8"/>
  <c r="CI94" i="8"/>
  <c r="CA94" i="8"/>
  <c r="CN94" i="8"/>
  <c r="CF94" i="8"/>
  <c r="BX94" i="8"/>
  <c r="CG94" i="8"/>
  <c r="CE94" i="8"/>
  <c r="CD94" i="8"/>
  <c r="CM94" i="8"/>
  <c r="CC94" i="8"/>
  <c r="CL94" i="8"/>
  <c r="CB94" i="8"/>
  <c r="CK94" i="8"/>
  <c r="BZ94" i="8"/>
  <c r="CJ94" i="8"/>
  <c r="BY94" i="8"/>
  <c r="CH94" i="8"/>
  <c r="DU158" i="8"/>
  <c r="DM158" i="8"/>
  <c r="DT158" i="8"/>
  <c r="DL158" i="8"/>
  <c r="DS158" i="8"/>
  <c r="DK158" i="8"/>
  <c r="DR158" i="8"/>
  <c r="DJ158" i="8"/>
  <c r="DI158" i="8"/>
  <c r="DX158" i="8"/>
  <c r="DW158" i="8"/>
  <c r="DV158" i="8"/>
  <c r="DQ158" i="8"/>
  <c r="DO158" i="8"/>
  <c r="DN158" i="8"/>
  <c r="DP158" i="8"/>
  <c r="DX47" i="8"/>
  <c r="DP47" i="8"/>
  <c r="DR47" i="8"/>
  <c r="DJ47" i="8"/>
  <c r="DW47" i="8"/>
  <c r="DM47" i="8"/>
  <c r="DV47" i="8"/>
  <c r="DL47" i="8"/>
  <c r="DU47" i="8"/>
  <c r="DK47" i="8"/>
  <c r="DS47" i="8"/>
  <c r="DQ47" i="8"/>
  <c r="DO47" i="8"/>
  <c r="DN47" i="8"/>
  <c r="DT47" i="8"/>
  <c r="DI47" i="8"/>
  <c r="BU81" i="8"/>
  <c r="CN149" i="8"/>
  <c r="CF149" i="8"/>
  <c r="BX149" i="8"/>
  <c r="CL149" i="8"/>
  <c r="CD149" i="8"/>
  <c r="CI149" i="8"/>
  <c r="CA149" i="8"/>
  <c r="CE149" i="8"/>
  <c r="CC149" i="8"/>
  <c r="CB149" i="8"/>
  <c r="CM149" i="8"/>
  <c r="CJ149" i="8"/>
  <c r="CH149" i="8"/>
  <c r="CG149" i="8"/>
  <c r="CK149" i="8"/>
  <c r="BZ149" i="8"/>
  <c r="BY149" i="8"/>
  <c r="DR186" i="8"/>
  <c r="DJ186" i="8"/>
  <c r="DQ186" i="8"/>
  <c r="DP186" i="8"/>
  <c r="DW186" i="8"/>
  <c r="DN186" i="8"/>
  <c r="DU186" i="8"/>
  <c r="DL186" i="8"/>
  <c r="DT186" i="8"/>
  <c r="DK186" i="8"/>
  <c r="DM186" i="8"/>
  <c r="DI186" i="8"/>
  <c r="DV186" i="8"/>
  <c r="DS186" i="8"/>
  <c r="DO186" i="8"/>
  <c r="DX186" i="8"/>
  <c r="EE208" i="8"/>
  <c r="BU142" i="8"/>
  <c r="DV193" i="8"/>
  <c r="DN193" i="8"/>
  <c r="DU193" i="8"/>
  <c r="DM193" i="8"/>
  <c r="DT193" i="8"/>
  <c r="DL193" i="8"/>
  <c r="DS193" i="8"/>
  <c r="DK193" i="8"/>
  <c r="DR193" i="8"/>
  <c r="DJ193" i="8"/>
  <c r="DX193" i="8"/>
  <c r="DP193" i="8"/>
  <c r="DO193" i="8"/>
  <c r="DI193" i="8"/>
  <c r="DW193" i="8"/>
  <c r="DQ193" i="8"/>
  <c r="CN88" i="8"/>
  <c r="CF88" i="8"/>
  <c r="BX88" i="8"/>
  <c r="CM88" i="8"/>
  <c r="CE88" i="8"/>
  <c r="CL88" i="8"/>
  <c r="CD88" i="8"/>
  <c r="CK88" i="8"/>
  <c r="CC88" i="8"/>
  <c r="CJ88" i="8"/>
  <c r="CB88" i="8"/>
  <c r="CI88" i="8"/>
  <c r="CA88" i="8"/>
  <c r="CH88" i="8"/>
  <c r="BZ88" i="8"/>
  <c r="CG88" i="8"/>
  <c r="BY88" i="8"/>
  <c r="CM130" i="8"/>
  <c r="CE130" i="8"/>
  <c r="CJ130" i="8"/>
  <c r="CA130" i="8"/>
  <c r="CI130" i="8"/>
  <c r="BZ130" i="8"/>
  <c r="CH130" i="8"/>
  <c r="BY130" i="8"/>
  <c r="CG130" i="8"/>
  <c r="BX130" i="8"/>
  <c r="CF130" i="8"/>
  <c r="CN130" i="8"/>
  <c r="CD130" i="8"/>
  <c r="CL130" i="8"/>
  <c r="CC130" i="8"/>
  <c r="CK130" i="8"/>
  <c r="CB130" i="8"/>
  <c r="FE158" i="8"/>
  <c r="EW158" i="8"/>
  <c r="FD158" i="8"/>
  <c r="EV158" i="8"/>
  <c r="FC158" i="8"/>
  <c r="EU158" i="8"/>
  <c r="FB158" i="8"/>
  <c r="ET158" i="8"/>
  <c r="ES158" i="8"/>
  <c r="FH158" i="8"/>
  <c r="FG158" i="8"/>
  <c r="FF158" i="8"/>
  <c r="FA158" i="8"/>
  <c r="EY158" i="8"/>
  <c r="EX158" i="8"/>
  <c r="EZ158" i="8"/>
  <c r="CJ68" i="8"/>
  <c r="CB68" i="8"/>
  <c r="CI68" i="8"/>
  <c r="CA68" i="8"/>
  <c r="CH68" i="8"/>
  <c r="BZ68" i="8"/>
  <c r="CN68" i="8"/>
  <c r="CF68" i="8"/>
  <c r="BX68" i="8"/>
  <c r="CM68" i="8"/>
  <c r="CL68" i="8"/>
  <c r="CK68" i="8"/>
  <c r="CG68" i="8"/>
  <c r="CE68" i="8"/>
  <c r="CD68" i="8"/>
  <c r="CC68" i="8"/>
  <c r="BY68" i="8"/>
  <c r="CM174" i="8"/>
  <c r="CE174" i="8"/>
  <c r="CL174" i="8"/>
  <c r="CD174" i="8"/>
  <c r="CK174" i="8"/>
  <c r="CC174" i="8"/>
  <c r="CJ174" i="8"/>
  <c r="CB174" i="8"/>
  <c r="CI174" i="8"/>
  <c r="CA174" i="8"/>
  <c r="CH174" i="8"/>
  <c r="BZ174" i="8"/>
  <c r="CG174" i="8"/>
  <c r="BY174" i="8"/>
  <c r="CN174" i="8"/>
  <c r="CF174" i="8"/>
  <c r="BX174" i="8"/>
  <c r="FX40" i="8"/>
  <c r="FP40" i="8"/>
  <c r="FV40" i="8"/>
  <c r="FN40" i="8"/>
  <c r="FT40" i="8"/>
  <c r="FL40" i="8"/>
  <c r="FS40" i="8"/>
  <c r="FK40" i="8"/>
  <c r="FZ40" i="8"/>
  <c r="FR40" i="8"/>
  <c r="FY40" i="8"/>
  <c r="FQ40" i="8"/>
  <c r="FO40" i="8"/>
  <c r="FM40" i="8"/>
  <c r="FW40" i="8"/>
  <c r="FU40" i="8"/>
  <c r="DX163" i="8"/>
  <c r="DP163" i="8"/>
  <c r="DW163" i="8"/>
  <c r="DO163" i="8"/>
  <c r="DU163" i="8"/>
  <c r="DK163" i="8"/>
  <c r="DT163" i="8"/>
  <c r="DJ163" i="8"/>
  <c r="DS163" i="8"/>
  <c r="DI163" i="8"/>
  <c r="DR163" i="8"/>
  <c r="DQ163" i="8"/>
  <c r="DN163" i="8"/>
  <c r="DM163" i="8"/>
  <c r="DV163" i="8"/>
  <c r="DL163" i="8"/>
  <c r="BU163" i="8"/>
  <c r="DV31" i="8"/>
  <c r="DN31" i="8"/>
  <c r="DR31" i="8"/>
  <c r="DJ31" i="8"/>
  <c r="DX31" i="8"/>
  <c r="DP31" i="8"/>
  <c r="DW31" i="8"/>
  <c r="DO31" i="8"/>
  <c r="DL31" i="8"/>
  <c r="DK31" i="8"/>
  <c r="DI31" i="8"/>
  <c r="DU31" i="8"/>
  <c r="DS31" i="8"/>
  <c r="DQ31" i="8"/>
  <c r="DM31" i="8"/>
  <c r="DT31" i="8"/>
  <c r="CG128" i="8"/>
  <c r="BY128" i="8"/>
  <c r="CN128" i="8"/>
  <c r="CF128" i="8"/>
  <c r="BX128" i="8"/>
  <c r="CM128" i="8"/>
  <c r="CE128" i="8"/>
  <c r="CL128" i="8"/>
  <c r="CD128" i="8"/>
  <c r="CK128" i="8"/>
  <c r="CC128" i="8"/>
  <c r="CJ128" i="8"/>
  <c r="CB128" i="8"/>
  <c r="CI128" i="8"/>
  <c r="CH128" i="8"/>
  <c r="CA128" i="8"/>
  <c r="BZ128" i="8"/>
  <c r="FF160" i="8"/>
  <c r="EX160" i="8"/>
  <c r="FE160" i="8"/>
  <c r="EW160" i="8"/>
  <c r="FD160" i="8"/>
  <c r="EV160" i="8"/>
  <c r="FC160" i="8"/>
  <c r="EU160" i="8"/>
  <c r="FB160" i="8"/>
  <c r="ET160" i="8"/>
  <c r="FH160" i="8"/>
  <c r="EZ160" i="8"/>
  <c r="FG160" i="8"/>
  <c r="EY160" i="8"/>
  <c r="FA160" i="8"/>
  <c r="ES160" i="8"/>
  <c r="CI112" i="8"/>
  <c r="CA112" i="8"/>
  <c r="CM112" i="8"/>
  <c r="CE112" i="8"/>
  <c r="CJ112" i="8"/>
  <c r="BY112" i="8"/>
  <c r="CH112" i="8"/>
  <c r="BX112" i="8"/>
  <c r="CG112" i="8"/>
  <c r="CF112" i="8"/>
  <c r="CD112" i="8"/>
  <c r="CN112" i="8"/>
  <c r="CC112" i="8"/>
  <c r="CL112" i="8"/>
  <c r="CB112" i="8"/>
  <c r="CK112" i="8"/>
  <c r="BZ112" i="8"/>
  <c r="FE183" i="8"/>
  <c r="EW183" i="8"/>
  <c r="FB183" i="8"/>
  <c r="ET183" i="8"/>
  <c r="FC183" i="8"/>
  <c r="FA183" i="8"/>
  <c r="EZ183" i="8"/>
  <c r="EY183" i="8"/>
  <c r="FG183" i="8"/>
  <c r="EV183" i="8"/>
  <c r="FF183" i="8"/>
  <c r="EU183" i="8"/>
  <c r="FD183" i="8"/>
  <c r="ES183" i="8"/>
  <c r="FH183" i="8"/>
  <c r="EX183" i="8"/>
  <c r="CN28" i="8"/>
  <c r="CF28" i="8"/>
  <c r="BX28" i="8"/>
  <c r="CM28" i="8"/>
  <c r="CE28" i="8"/>
  <c r="CJ28" i="8"/>
  <c r="BZ28" i="8"/>
  <c r="CD28" i="8"/>
  <c r="CI28" i="8"/>
  <c r="BY28" i="8"/>
  <c r="CH28" i="8"/>
  <c r="CG28" i="8"/>
  <c r="CC28" i="8"/>
  <c r="CL28" i="8"/>
  <c r="CB28" i="8"/>
  <c r="CK28" i="8"/>
  <c r="CA28" i="8"/>
  <c r="BU77" i="8"/>
  <c r="CN147" i="8"/>
  <c r="CF147" i="8"/>
  <c r="BX147" i="8"/>
  <c r="CI147" i="8"/>
  <c r="CA147" i="8"/>
  <c r="CH147" i="8"/>
  <c r="CG147" i="8"/>
  <c r="CE147" i="8"/>
  <c r="CL147" i="8"/>
  <c r="CB147" i="8"/>
  <c r="CK147" i="8"/>
  <c r="BZ147" i="8"/>
  <c r="CD147" i="8"/>
  <c r="CC147" i="8"/>
  <c r="BY147" i="8"/>
  <c r="CM147" i="8"/>
  <c r="CJ147" i="8"/>
  <c r="CM137" i="8"/>
  <c r="CE137" i="8"/>
  <c r="CL137" i="8"/>
  <c r="CD137" i="8"/>
  <c r="CK137" i="8"/>
  <c r="CC137" i="8"/>
  <c r="CJ137" i="8"/>
  <c r="CB137" i="8"/>
  <c r="CI137" i="8"/>
  <c r="CA137" i="8"/>
  <c r="CH137" i="8"/>
  <c r="BZ137" i="8"/>
  <c r="CN137" i="8"/>
  <c r="CG137" i="8"/>
  <c r="CF137" i="8"/>
  <c r="BY137" i="8"/>
  <c r="BX137" i="8"/>
  <c r="DX53" i="8"/>
  <c r="DP53" i="8"/>
  <c r="DV53" i="8"/>
  <c r="DN53" i="8"/>
  <c r="DU53" i="8"/>
  <c r="DM53" i="8"/>
  <c r="DT53" i="8"/>
  <c r="DL53" i="8"/>
  <c r="DS53" i="8"/>
  <c r="DK53" i="8"/>
  <c r="DR53" i="8"/>
  <c r="DJ53" i="8"/>
  <c r="DW53" i="8"/>
  <c r="DQ53" i="8"/>
  <c r="DO53" i="8"/>
  <c r="DI53" i="8"/>
  <c r="DQ57" i="8"/>
  <c r="DI57" i="8"/>
  <c r="DX57" i="8"/>
  <c r="DP57" i="8"/>
  <c r="DW57" i="8"/>
  <c r="DO57" i="8"/>
  <c r="DV57" i="8"/>
  <c r="DN57" i="8"/>
  <c r="DU57" i="8"/>
  <c r="DM57" i="8"/>
  <c r="DT57" i="8"/>
  <c r="DL57" i="8"/>
  <c r="DS57" i="8"/>
  <c r="DK57" i="8"/>
  <c r="DR57" i="8"/>
  <c r="DJ57" i="8"/>
  <c r="CN83" i="8"/>
  <c r="CF83" i="8"/>
  <c r="BX83" i="8"/>
  <c r="CM83" i="8"/>
  <c r="CE83" i="8"/>
  <c r="CL83" i="8"/>
  <c r="CD83" i="8"/>
  <c r="CK83" i="8"/>
  <c r="CC83" i="8"/>
  <c r="CI83" i="8"/>
  <c r="CA83" i="8"/>
  <c r="CG83" i="8"/>
  <c r="BY83" i="8"/>
  <c r="CH83" i="8"/>
  <c r="CB83" i="8"/>
  <c r="BZ83" i="8"/>
  <c r="CJ83" i="8"/>
  <c r="CN164" i="8"/>
  <c r="CF164" i="8"/>
  <c r="BX164" i="8"/>
  <c r="CM164" i="8"/>
  <c r="CE164" i="8"/>
  <c r="CG164" i="8"/>
  <c r="CD164" i="8"/>
  <c r="CC164" i="8"/>
  <c r="CL164" i="8"/>
  <c r="CB164" i="8"/>
  <c r="CK164" i="8"/>
  <c r="CA164" i="8"/>
  <c r="CJ164" i="8"/>
  <c r="BZ164" i="8"/>
  <c r="CI164" i="8"/>
  <c r="BY164" i="8"/>
  <c r="CH164" i="8"/>
  <c r="EG208" i="8"/>
  <c r="CN87" i="8"/>
  <c r="CF87" i="8"/>
  <c r="BX87" i="8"/>
  <c r="CM87" i="8"/>
  <c r="CE87" i="8"/>
  <c r="CL87" i="8"/>
  <c r="CD87" i="8"/>
  <c r="CK87" i="8"/>
  <c r="CC87" i="8"/>
  <c r="CJ87" i="8"/>
  <c r="CB87" i="8"/>
  <c r="CI87" i="8"/>
  <c r="CA87" i="8"/>
  <c r="CH87" i="8"/>
  <c r="BZ87" i="8"/>
  <c r="CG87" i="8"/>
  <c r="BY87" i="8"/>
  <c r="DS175" i="8"/>
  <c r="DK175" i="8"/>
  <c r="DR175" i="8"/>
  <c r="DJ175" i="8"/>
  <c r="DW175" i="8"/>
  <c r="DO175" i="8"/>
  <c r="DQ175" i="8"/>
  <c r="DP175" i="8"/>
  <c r="DN175" i="8"/>
  <c r="DM175" i="8"/>
  <c r="DX175" i="8"/>
  <c r="DL175" i="8"/>
  <c r="DV175" i="8"/>
  <c r="DI175" i="8"/>
  <c r="DU175" i="8"/>
  <c r="DT175" i="8"/>
  <c r="CI101" i="8"/>
  <c r="CA101" i="8"/>
  <c r="CH101" i="8"/>
  <c r="BZ101" i="8"/>
  <c r="CN101" i="8"/>
  <c r="CF101" i="8"/>
  <c r="BX101" i="8"/>
  <c r="CK101" i="8"/>
  <c r="CC101" i="8"/>
  <c r="CJ101" i="8"/>
  <c r="CB101" i="8"/>
  <c r="CG101" i="8"/>
  <c r="CE101" i="8"/>
  <c r="CD101" i="8"/>
  <c r="BY101" i="8"/>
  <c r="CM101" i="8"/>
  <c r="CL101" i="8"/>
  <c r="CK157" i="8"/>
  <c r="CC157" i="8"/>
  <c r="CJ157" i="8"/>
  <c r="CB157" i="8"/>
  <c r="CI157" i="8"/>
  <c r="CA157" i="8"/>
  <c r="CH157" i="8"/>
  <c r="BZ157" i="8"/>
  <c r="CD157" i="8"/>
  <c r="BY157" i="8"/>
  <c r="CN157" i="8"/>
  <c r="BX157" i="8"/>
  <c r="CM157" i="8"/>
  <c r="CL157" i="8"/>
  <c r="CF157" i="8"/>
  <c r="CE157" i="8"/>
  <c r="CG157" i="8"/>
  <c r="CK155" i="8"/>
  <c r="CC155" i="8"/>
  <c r="CJ155" i="8"/>
  <c r="CB155" i="8"/>
  <c r="CH155" i="8"/>
  <c r="BZ155" i="8"/>
  <c r="CI155" i="8"/>
  <c r="CG155" i="8"/>
  <c r="CF155" i="8"/>
  <c r="CE155" i="8"/>
  <c r="CN155" i="8"/>
  <c r="CA155" i="8"/>
  <c r="CM155" i="8"/>
  <c r="BY155" i="8"/>
  <c r="CL155" i="8"/>
  <c r="CD155" i="8"/>
  <c r="BX155" i="8"/>
  <c r="FY133" i="8"/>
  <c r="FY206" i="8" s="1"/>
  <c r="FQ133" i="8"/>
  <c r="FQ206" i="8" s="1"/>
  <c r="FX133" i="8"/>
  <c r="FX206" i="8" s="1"/>
  <c r="FP133" i="8"/>
  <c r="FP206" i="8" s="1"/>
  <c r="FV133" i="8"/>
  <c r="FV206" i="8" s="1"/>
  <c r="FN133" i="8"/>
  <c r="FN206" i="8" s="1"/>
  <c r="FU133" i="8"/>
  <c r="FU206" i="8" s="1"/>
  <c r="FM133" i="8"/>
  <c r="FM206" i="8" s="1"/>
  <c r="FL133" i="8"/>
  <c r="FL206" i="8" s="1"/>
  <c r="FK133" i="8"/>
  <c r="FK206" i="8" s="1"/>
  <c r="FZ133" i="8"/>
  <c r="FZ206" i="8" s="1"/>
  <c r="FW133" i="8"/>
  <c r="FW206" i="8" s="1"/>
  <c r="FT133" i="8"/>
  <c r="FT206" i="8" s="1"/>
  <c r="FS133" i="8"/>
  <c r="FS206" i="8" s="1"/>
  <c r="FR133" i="8"/>
  <c r="FR206" i="8" s="1"/>
  <c r="FO133" i="8"/>
  <c r="FO206" i="8" s="1"/>
  <c r="CL194" i="8"/>
  <c r="CD194" i="8"/>
  <c r="CK194" i="8"/>
  <c r="CC194" i="8"/>
  <c r="CJ194" i="8"/>
  <c r="CB194" i="8"/>
  <c r="CI194" i="8"/>
  <c r="CA194" i="8"/>
  <c r="CH194" i="8"/>
  <c r="BZ194" i="8"/>
  <c r="CG194" i="8"/>
  <c r="BY194" i="8"/>
  <c r="CN194" i="8"/>
  <c r="CF194" i="8"/>
  <c r="BX194" i="8"/>
  <c r="CM194" i="8"/>
  <c r="CE194" i="8"/>
  <c r="DX45" i="8"/>
  <c r="DP45" i="8"/>
  <c r="DR45" i="8"/>
  <c r="DR207" i="8" s="1"/>
  <c r="DJ45" i="8"/>
  <c r="DO45" i="8"/>
  <c r="DN45" i="8"/>
  <c r="DW45" i="8"/>
  <c r="DM45" i="8"/>
  <c r="DU45" i="8"/>
  <c r="DK45" i="8"/>
  <c r="DT45" i="8"/>
  <c r="DI45" i="8"/>
  <c r="DS45" i="8"/>
  <c r="DQ45" i="8"/>
  <c r="DV45" i="8"/>
  <c r="DL45" i="8"/>
  <c r="BU45" i="8"/>
  <c r="DT177" i="8"/>
  <c r="DL177" i="8"/>
  <c r="DS177" i="8"/>
  <c r="DK177" i="8"/>
  <c r="DR177" i="8"/>
  <c r="DJ177" i="8"/>
  <c r="DX177" i="8"/>
  <c r="DP177" i="8"/>
  <c r="DW177" i="8"/>
  <c r="DO177" i="8"/>
  <c r="DV177" i="8"/>
  <c r="DU177" i="8"/>
  <c r="DQ177" i="8"/>
  <c r="DN177" i="8"/>
  <c r="DM177" i="8"/>
  <c r="DI177" i="8"/>
  <c r="DQ60" i="8"/>
  <c r="DI60" i="8"/>
  <c r="DX60" i="8"/>
  <c r="DP60" i="8"/>
  <c r="DW60" i="8"/>
  <c r="DO60" i="8"/>
  <c r="DV60" i="8"/>
  <c r="DN60" i="8"/>
  <c r="DU60" i="8"/>
  <c r="DM60" i="8"/>
  <c r="DT60" i="8"/>
  <c r="DL60" i="8"/>
  <c r="DS60" i="8"/>
  <c r="DK60" i="8"/>
  <c r="DR60" i="8"/>
  <c r="DJ60" i="8"/>
  <c r="BU60" i="8"/>
  <c r="CN182" i="8"/>
  <c r="CF182" i="8"/>
  <c r="BX182" i="8"/>
  <c r="CM182" i="8"/>
  <c r="CE182" i="8"/>
  <c r="CL182" i="8"/>
  <c r="CD182" i="8"/>
  <c r="CK182" i="8"/>
  <c r="CC182" i="8"/>
  <c r="CI182" i="8"/>
  <c r="CA182" i="8"/>
  <c r="CH182" i="8"/>
  <c r="BZ182" i="8"/>
  <c r="CJ182" i="8"/>
  <c r="CB182" i="8"/>
  <c r="BY182" i="8"/>
  <c r="CG182" i="8"/>
  <c r="CL36" i="8"/>
  <c r="CD36" i="8"/>
  <c r="CH36" i="8"/>
  <c r="BZ36" i="8"/>
  <c r="CG36" i="8"/>
  <c r="BY36" i="8"/>
  <c r="CN36" i="8"/>
  <c r="CF36" i="8"/>
  <c r="BX36" i="8"/>
  <c r="CM36" i="8"/>
  <c r="CE36" i="8"/>
  <c r="CA36" i="8"/>
  <c r="CK36" i="8"/>
  <c r="CI36" i="8"/>
  <c r="CC36" i="8"/>
  <c r="CJ36" i="8"/>
  <c r="CB36" i="8"/>
  <c r="CN126" i="8"/>
  <c r="CF126" i="8"/>
  <c r="BX126" i="8"/>
  <c r="CL126" i="8"/>
  <c r="CD126" i="8"/>
  <c r="CK126" i="8"/>
  <c r="CC126" i="8"/>
  <c r="CJ126" i="8"/>
  <c r="CB126" i="8"/>
  <c r="BY126" i="8"/>
  <c r="CM126" i="8"/>
  <c r="CI126" i="8"/>
  <c r="CH126" i="8"/>
  <c r="CG126" i="8"/>
  <c r="CE126" i="8"/>
  <c r="CA126" i="8"/>
  <c r="BZ126" i="8"/>
  <c r="EB208" i="8"/>
  <c r="CN74" i="8"/>
  <c r="CF74" i="8"/>
  <c r="BX74" i="8"/>
  <c r="CI74" i="8"/>
  <c r="CA74" i="8"/>
  <c r="CM74" i="8"/>
  <c r="CC74" i="8"/>
  <c r="CL74" i="8"/>
  <c r="CB74" i="8"/>
  <c r="CK74" i="8"/>
  <c r="BZ74" i="8"/>
  <c r="CJ74" i="8"/>
  <c r="BY74" i="8"/>
  <c r="CH74" i="8"/>
  <c r="CG74" i="8"/>
  <c r="CE74" i="8"/>
  <c r="CD74" i="8"/>
  <c r="EP208" i="8"/>
  <c r="CL33" i="8"/>
  <c r="CD33" i="8"/>
  <c r="CH33" i="8"/>
  <c r="BZ33" i="8"/>
  <c r="CN33" i="8"/>
  <c r="CF33" i="8"/>
  <c r="BX33" i="8"/>
  <c r="CM33" i="8"/>
  <c r="CE33" i="8"/>
  <c r="CB33" i="8"/>
  <c r="CA33" i="8"/>
  <c r="BY33" i="8"/>
  <c r="CK33" i="8"/>
  <c r="CI33" i="8"/>
  <c r="CG33" i="8"/>
  <c r="CJ33" i="8"/>
  <c r="CC33" i="8"/>
  <c r="CI143" i="8"/>
  <c r="CA143" i="8"/>
  <c r="CH143" i="8"/>
  <c r="BZ143" i="8"/>
  <c r="CG143" i="8"/>
  <c r="BY143" i="8"/>
  <c r="CL143" i="8"/>
  <c r="CD143" i="8"/>
  <c r="CK143" i="8"/>
  <c r="CC143" i="8"/>
  <c r="CB143" i="8"/>
  <c r="BX143" i="8"/>
  <c r="CN143" i="8"/>
  <c r="CM143" i="8"/>
  <c r="CJ143" i="8"/>
  <c r="CF143" i="8"/>
  <c r="CE143" i="8"/>
  <c r="DQ59" i="8"/>
  <c r="DI59" i="8"/>
  <c r="DX59" i="8"/>
  <c r="DP59" i="8"/>
  <c r="DW59" i="8"/>
  <c r="DO59" i="8"/>
  <c r="DV59" i="8"/>
  <c r="DN59" i="8"/>
  <c r="DU59" i="8"/>
  <c r="DM59" i="8"/>
  <c r="DT59" i="8"/>
  <c r="DL59" i="8"/>
  <c r="DS59" i="8"/>
  <c r="DK59" i="8"/>
  <c r="DR59" i="8"/>
  <c r="DJ59" i="8"/>
  <c r="BU59" i="8"/>
  <c r="CG151" i="8"/>
  <c r="BY151" i="8"/>
  <c r="CN151" i="8"/>
  <c r="CF151" i="8"/>
  <c r="BX151" i="8"/>
  <c r="CM151" i="8"/>
  <c r="CE151" i="8"/>
  <c r="CL151" i="8"/>
  <c r="CD151" i="8"/>
  <c r="CI151" i="8"/>
  <c r="CA151" i="8"/>
  <c r="BZ151" i="8"/>
  <c r="CK151" i="8"/>
  <c r="CH151" i="8"/>
  <c r="CC151" i="8"/>
  <c r="CB151" i="8"/>
  <c r="CJ151" i="8"/>
  <c r="DX184" i="8"/>
  <c r="DP184" i="8"/>
  <c r="DW184" i="8"/>
  <c r="DO184" i="8"/>
  <c r="DU184" i="8"/>
  <c r="DM184" i="8"/>
  <c r="DR184" i="8"/>
  <c r="DJ184" i="8"/>
  <c r="DV184" i="8"/>
  <c r="DT184" i="8"/>
  <c r="DS184" i="8"/>
  <c r="DQ184" i="8"/>
  <c r="DL184" i="8"/>
  <c r="DK184" i="8"/>
  <c r="DI184" i="8"/>
  <c r="DN184" i="8"/>
  <c r="DX44" i="8"/>
  <c r="DP44" i="8"/>
  <c r="DR44" i="8"/>
  <c r="DJ44" i="8"/>
  <c r="DV44" i="8"/>
  <c r="DL44" i="8"/>
  <c r="DU44" i="8"/>
  <c r="DK44" i="8"/>
  <c r="DT44" i="8"/>
  <c r="DI44" i="8"/>
  <c r="DQ44" i="8"/>
  <c r="DO44" i="8"/>
  <c r="DN44" i="8"/>
  <c r="DW44" i="8"/>
  <c r="DM44" i="8"/>
  <c r="DS44" i="8"/>
  <c r="FH84" i="8"/>
  <c r="EZ84" i="8"/>
  <c r="FG84" i="8"/>
  <c r="EY84" i="8"/>
  <c r="FF84" i="8"/>
  <c r="EX84" i="8"/>
  <c r="FE84" i="8"/>
  <c r="EW84" i="8"/>
  <c r="FC84" i="8"/>
  <c r="EU84" i="8"/>
  <c r="FA84" i="8"/>
  <c r="ES84" i="8"/>
  <c r="FD84" i="8"/>
  <c r="FB84" i="8"/>
  <c r="EV84" i="8"/>
  <c r="ET84" i="8"/>
  <c r="BU84" i="8"/>
  <c r="CI90" i="8"/>
  <c r="CA90" i="8"/>
  <c r="CN90" i="8"/>
  <c r="CF90" i="8"/>
  <c r="BX90" i="8"/>
  <c r="CG90" i="8"/>
  <c r="CE90" i="8"/>
  <c r="CD90" i="8"/>
  <c r="CM90" i="8"/>
  <c r="CC90" i="8"/>
  <c r="CL90" i="8"/>
  <c r="CB90" i="8"/>
  <c r="CK90" i="8"/>
  <c r="BZ90" i="8"/>
  <c r="CJ90" i="8"/>
  <c r="BY90" i="8"/>
  <c r="CH90" i="8"/>
  <c r="BU193" i="8"/>
  <c r="DS176" i="8"/>
  <c r="DK176" i="8"/>
  <c r="DR176" i="8"/>
  <c r="DJ176" i="8"/>
  <c r="DW176" i="8"/>
  <c r="DO176" i="8"/>
  <c r="DU176" i="8"/>
  <c r="DT176" i="8"/>
  <c r="DQ176" i="8"/>
  <c r="DP176" i="8"/>
  <c r="DN176" i="8"/>
  <c r="DM176" i="8"/>
  <c r="DX176" i="8"/>
  <c r="DL176" i="8"/>
  <c r="DV176" i="8"/>
  <c r="DI176" i="8"/>
  <c r="EF208" i="8"/>
  <c r="FX42" i="8"/>
  <c r="FP42" i="8"/>
  <c r="FW42" i="8"/>
  <c r="FO42" i="8"/>
  <c r="FV42" i="8"/>
  <c r="FN42" i="8"/>
  <c r="FT42" i="8"/>
  <c r="FL42" i="8"/>
  <c r="FS42" i="8"/>
  <c r="FK42" i="8"/>
  <c r="FZ42" i="8"/>
  <c r="FR42" i="8"/>
  <c r="FY42" i="8"/>
  <c r="FQ42" i="8"/>
  <c r="FM42" i="8"/>
  <c r="FU42" i="8"/>
  <c r="BU133" i="8"/>
  <c r="FH148" i="8"/>
  <c r="EZ148" i="8"/>
  <c r="FF148" i="8"/>
  <c r="EX148" i="8"/>
  <c r="FC148" i="8"/>
  <c r="EU148" i="8"/>
  <c r="EY148" i="8"/>
  <c r="EW148" i="8"/>
  <c r="EV148" i="8"/>
  <c r="FD148" i="8"/>
  <c r="FB148" i="8"/>
  <c r="FG148" i="8"/>
  <c r="FE148" i="8"/>
  <c r="FA148" i="8"/>
  <c r="ET148" i="8"/>
  <c r="ES148" i="8"/>
  <c r="CK183" i="8"/>
  <c r="CC183" i="8"/>
  <c r="CH183" i="8"/>
  <c r="BZ183" i="8"/>
  <c r="CI183" i="8"/>
  <c r="BX183" i="8"/>
  <c r="CG183" i="8"/>
  <c r="CF183" i="8"/>
  <c r="CE183" i="8"/>
  <c r="CM183" i="8"/>
  <c r="CB183" i="8"/>
  <c r="CL183" i="8"/>
  <c r="CA183" i="8"/>
  <c r="CD183" i="8"/>
  <c r="BY183" i="8"/>
  <c r="CN183" i="8"/>
  <c r="CJ183" i="8"/>
  <c r="DX76" i="8"/>
  <c r="DP76" i="8"/>
  <c r="DU76" i="8"/>
  <c r="DM76" i="8"/>
  <c r="DS76" i="8"/>
  <c r="DK76" i="8"/>
  <c r="DT76" i="8"/>
  <c r="DR76" i="8"/>
  <c r="DQ76" i="8"/>
  <c r="DO76" i="8"/>
  <c r="DN76" i="8"/>
  <c r="DL76" i="8"/>
  <c r="DW76" i="8"/>
  <c r="DJ76" i="8"/>
  <c r="DV76" i="8"/>
  <c r="DI76" i="8"/>
  <c r="DQ62" i="8"/>
  <c r="DI62" i="8"/>
  <c r="DX62" i="8"/>
  <c r="DP62" i="8"/>
  <c r="DW62" i="8"/>
  <c r="DO62" i="8"/>
  <c r="DV62" i="8"/>
  <c r="DN62" i="8"/>
  <c r="DU62" i="8"/>
  <c r="DM62" i="8"/>
  <c r="DT62" i="8"/>
  <c r="DL62" i="8"/>
  <c r="DS62" i="8"/>
  <c r="DK62" i="8"/>
  <c r="DR62" i="8"/>
  <c r="DJ62" i="8"/>
  <c r="BU62" i="8"/>
  <c r="FH79" i="8"/>
  <c r="EZ79" i="8"/>
  <c r="FG79" i="8"/>
  <c r="EY79" i="8"/>
  <c r="FF79" i="8"/>
  <c r="EX79" i="8"/>
  <c r="FE79" i="8"/>
  <c r="EW79" i="8"/>
  <c r="FC79" i="8"/>
  <c r="EU79" i="8"/>
  <c r="FD79" i="8"/>
  <c r="FB79" i="8"/>
  <c r="FA79" i="8"/>
  <c r="EV79" i="8"/>
  <c r="ET79" i="8"/>
  <c r="ES79" i="8"/>
  <c r="BU79" i="8"/>
  <c r="CL32" i="8"/>
  <c r="CD32" i="8"/>
  <c r="CH32" i="8"/>
  <c r="BZ32" i="8"/>
  <c r="CN32" i="8"/>
  <c r="CF32" i="8"/>
  <c r="BX32" i="8"/>
  <c r="CM32" i="8"/>
  <c r="CE32" i="8"/>
  <c r="CB32" i="8"/>
  <c r="CJ32" i="8"/>
  <c r="CA32" i="8"/>
  <c r="BY32" i="8"/>
  <c r="CK32" i="8"/>
  <c r="CI32" i="8"/>
  <c r="CG32" i="8"/>
  <c r="CC32" i="8"/>
  <c r="BU31" i="8"/>
  <c r="CN48" i="8"/>
  <c r="CF48" i="8"/>
  <c r="BX48" i="8"/>
  <c r="CH48" i="8"/>
  <c r="BZ48" i="8"/>
  <c r="CG48" i="8"/>
  <c r="CE48" i="8"/>
  <c r="CD48" i="8"/>
  <c r="CL48" i="8"/>
  <c r="CB48" i="8"/>
  <c r="CK48" i="8"/>
  <c r="CA48" i="8"/>
  <c r="CJ48" i="8"/>
  <c r="BY48" i="8"/>
  <c r="CI48" i="8"/>
  <c r="CM48" i="8"/>
  <c r="CC48" i="8"/>
  <c r="BU144" i="8"/>
  <c r="CH29" i="8"/>
  <c r="BZ29" i="8"/>
  <c r="CN29" i="8"/>
  <c r="CF29" i="8"/>
  <c r="BX29" i="8"/>
  <c r="CM29" i="8"/>
  <c r="CE29" i="8"/>
  <c r="CL29" i="8"/>
  <c r="CA29" i="8"/>
  <c r="CG29" i="8"/>
  <c r="CK29" i="8"/>
  <c r="BY29" i="8"/>
  <c r="CJ29" i="8"/>
  <c r="CI29" i="8"/>
  <c r="CD29" i="8"/>
  <c r="CC29" i="8"/>
  <c r="CB29" i="8"/>
  <c r="CG153" i="8"/>
  <c r="BY153" i="8"/>
  <c r="CN153" i="8"/>
  <c r="CF153" i="8"/>
  <c r="BX153" i="8"/>
  <c r="CM153" i="8"/>
  <c r="CE153" i="8"/>
  <c r="CL153" i="8"/>
  <c r="CD153" i="8"/>
  <c r="CI153" i="8"/>
  <c r="CA153" i="8"/>
  <c r="BZ153" i="8"/>
  <c r="CK153" i="8"/>
  <c r="CH153" i="8"/>
  <c r="CC153" i="8"/>
  <c r="CB153" i="8"/>
  <c r="CJ153" i="8"/>
  <c r="CL39" i="8"/>
  <c r="CD39" i="8"/>
  <c r="CJ39" i="8"/>
  <c r="CB39" i="8"/>
  <c r="CH39" i="8"/>
  <c r="BZ39" i="8"/>
  <c r="CG39" i="8"/>
  <c r="BY39" i="8"/>
  <c r="CN39" i="8"/>
  <c r="CF39" i="8"/>
  <c r="BX39" i="8"/>
  <c r="CM39" i="8"/>
  <c r="CE39" i="8"/>
  <c r="CK39" i="8"/>
  <c r="CI39" i="8"/>
  <c r="CC39" i="8"/>
  <c r="CA39" i="8"/>
  <c r="CM131" i="8"/>
  <c r="CE131" i="8"/>
  <c r="CI131" i="8"/>
  <c r="BZ131" i="8"/>
  <c r="CH131" i="8"/>
  <c r="BY131" i="8"/>
  <c r="CG131" i="8"/>
  <c r="BX131" i="8"/>
  <c r="CF131" i="8"/>
  <c r="CN131" i="8"/>
  <c r="CD131" i="8"/>
  <c r="CL131" i="8"/>
  <c r="CC131" i="8"/>
  <c r="CK131" i="8"/>
  <c r="CB131" i="8"/>
  <c r="CJ131" i="8"/>
  <c r="CA131" i="8"/>
  <c r="DD208" i="8"/>
  <c r="CA22" i="8"/>
  <c r="CE22" i="8"/>
  <c r="CH22" i="8"/>
  <c r="BZ22" i="8"/>
  <c r="CN22" i="8"/>
  <c r="CF22" i="8"/>
  <c r="BX22" i="8"/>
  <c r="CM22" i="8"/>
  <c r="CL22" i="8"/>
  <c r="CD22" i="8"/>
  <c r="CK22" i="8"/>
  <c r="CC22" i="8"/>
  <c r="CI22" i="8"/>
  <c r="BY22" i="8"/>
  <c r="CJ22" i="8"/>
  <c r="CB22" i="8"/>
  <c r="CG22" i="8"/>
  <c r="FE157" i="8"/>
  <c r="FE207" i="8" s="1"/>
  <c r="EW157" i="8"/>
  <c r="EW207" i="8" s="1"/>
  <c r="FD157" i="8"/>
  <c r="EV157" i="8"/>
  <c r="FC157" i="8"/>
  <c r="EU157" i="8"/>
  <c r="FB157" i="8"/>
  <c r="ET157" i="8"/>
  <c r="ET207" i="8" s="1"/>
  <c r="EX157" i="8"/>
  <c r="ES157" i="8"/>
  <c r="ES207" i="8" s="1"/>
  <c r="FH157" i="8"/>
  <c r="FG157" i="8"/>
  <c r="FF157" i="8"/>
  <c r="EZ157" i="8"/>
  <c r="EZ207" i="8" s="1"/>
  <c r="EY157" i="8"/>
  <c r="FA157" i="8"/>
  <c r="CH21" i="8"/>
  <c r="BZ21" i="8"/>
  <c r="CG21" i="8"/>
  <c r="BY21" i="8"/>
  <c r="CN21" i="8"/>
  <c r="CF21" i="8"/>
  <c r="BX21" i="8"/>
  <c r="CL21" i="8"/>
  <c r="CD21" i="8"/>
  <c r="CK21" i="8"/>
  <c r="CA21" i="8"/>
  <c r="CE21" i="8"/>
  <c r="CC21" i="8"/>
  <c r="CI21" i="8"/>
  <c r="CJ21" i="8"/>
  <c r="CB21" i="8"/>
  <c r="CM21" i="8"/>
  <c r="CG127" i="8"/>
  <c r="BY127" i="8"/>
  <c r="CN127" i="8"/>
  <c r="CF127" i="8"/>
  <c r="BX127" i="8"/>
  <c r="CL127" i="8"/>
  <c r="CD127" i="8"/>
  <c r="CK127" i="8"/>
  <c r="CC127" i="8"/>
  <c r="CJ127" i="8"/>
  <c r="CB127" i="8"/>
  <c r="CA127" i="8"/>
  <c r="BZ127" i="8"/>
  <c r="CM127" i="8"/>
  <c r="CI127" i="8"/>
  <c r="CH127" i="8"/>
  <c r="CE127" i="8"/>
  <c r="CK159" i="8"/>
  <c r="CC159" i="8"/>
  <c r="CJ159" i="8"/>
  <c r="CB159" i="8"/>
  <c r="CI159" i="8"/>
  <c r="CA159" i="8"/>
  <c r="CH159" i="8"/>
  <c r="BZ159" i="8"/>
  <c r="CN159" i="8"/>
  <c r="BX159" i="8"/>
  <c r="CM159" i="8"/>
  <c r="CL159" i="8"/>
  <c r="CG159" i="8"/>
  <c r="CF159" i="8"/>
  <c r="CD159" i="8"/>
  <c r="BY159" i="8"/>
  <c r="CE159" i="8"/>
  <c r="DR187" i="8"/>
  <c r="DJ187" i="8"/>
  <c r="DP187" i="8"/>
  <c r="DX187" i="8"/>
  <c r="DO187" i="8"/>
  <c r="DW187" i="8"/>
  <c r="DN187" i="8"/>
  <c r="DU187" i="8"/>
  <c r="DL187" i="8"/>
  <c r="DT187" i="8"/>
  <c r="DK187" i="8"/>
  <c r="DS187" i="8"/>
  <c r="DI187" i="8"/>
  <c r="DQ187" i="8"/>
  <c r="DV187" i="8"/>
  <c r="DM187" i="8"/>
  <c r="FC102" i="8"/>
  <c r="EU102" i="8"/>
  <c r="FB102" i="8"/>
  <c r="ET102" i="8"/>
  <c r="FH102" i="8"/>
  <c r="EZ102" i="8"/>
  <c r="FE102" i="8"/>
  <c r="EW102" i="8"/>
  <c r="FD102" i="8"/>
  <c r="EV102" i="8"/>
  <c r="FG102" i="8"/>
  <c r="FF102" i="8"/>
  <c r="FA102" i="8"/>
  <c r="EY102" i="8"/>
  <c r="EX102" i="8"/>
  <c r="ES102" i="8"/>
  <c r="CG168" i="8"/>
  <c r="BY168" i="8"/>
  <c r="CN168" i="8"/>
  <c r="CF168" i="8"/>
  <c r="BX168" i="8"/>
  <c r="CM168" i="8"/>
  <c r="CE168" i="8"/>
  <c r="CJ168" i="8"/>
  <c r="CB168" i="8"/>
  <c r="CH168" i="8"/>
  <c r="BZ168" i="8"/>
  <c r="CI168" i="8"/>
  <c r="CD168" i="8"/>
  <c r="CC168" i="8"/>
  <c r="CA168" i="8"/>
  <c r="CL168" i="8"/>
  <c r="CK168" i="8"/>
  <c r="DQ61" i="8"/>
  <c r="DI61" i="8"/>
  <c r="DX61" i="8"/>
  <c r="DP61" i="8"/>
  <c r="DW61" i="8"/>
  <c r="DO61" i="8"/>
  <c r="DV61" i="8"/>
  <c r="DN61" i="8"/>
  <c r="DU61" i="8"/>
  <c r="DM61" i="8"/>
  <c r="DT61" i="8"/>
  <c r="DL61" i="8"/>
  <c r="DS61" i="8"/>
  <c r="DK61" i="8"/>
  <c r="DR61" i="8"/>
  <c r="DJ61" i="8"/>
  <c r="BU61" i="8"/>
  <c r="DR188" i="8"/>
  <c r="DJ188" i="8"/>
  <c r="DW188" i="8"/>
  <c r="DO188" i="8"/>
  <c r="DP188" i="8"/>
  <c r="DN188" i="8"/>
  <c r="DX188" i="8"/>
  <c r="DM188" i="8"/>
  <c r="DU188" i="8"/>
  <c r="DK188" i="8"/>
  <c r="DT188" i="8"/>
  <c r="DI188" i="8"/>
  <c r="DS188" i="8"/>
  <c r="DQ188" i="8"/>
  <c r="DL188" i="8"/>
  <c r="DV188" i="8"/>
  <c r="CG152" i="8"/>
  <c r="BY152" i="8"/>
  <c r="CN152" i="8"/>
  <c r="CF152" i="8"/>
  <c r="BX152" i="8"/>
  <c r="CM152" i="8"/>
  <c r="CE152" i="8"/>
  <c r="CL152" i="8"/>
  <c r="CD152" i="8"/>
  <c r="CI152" i="8"/>
  <c r="CA152" i="8"/>
  <c r="CJ152" i="8"/>
  <c r="CH152" i="8"/>
  <c r="CC152" i="8"/>
  <c r="CB152" i="8"/>
  <c r="CK152" i="8"/>
  <c r="BZ152" i="8"/>
  <c r="DX166" i="8"/>
  <c r="DP166" i="8"/>
  <c r="DW166" i="8"/>
  <c r="DO166" i="8"/>
  <c r="DT166" i="8"/>
  <c r="DL166" i="8"/>
  <c r="DR166" i="8"/>
  <c r="DJ166" i="8"/>
  <c r="DQ166" i="8"/>
  <c r="DN166" i="8"/>
  <c r="DM166" i="8"/>
  <c r="DK166" i="8"/>
  <c r="DI166" i="8"/>
  <c r="DV166" i="8"/>
  <c r="DU166" i="8"/>
  <c r="DS166" i="8"/>
  <c r="BU166" i="8"/>
  <c r="DA208" i="8" l="1"/>
  <c r="EZ206" i="8"/>
  <c r="DB208" i="8"/>
  <c r="ES206" i="8"/>
  <c r="FA206" i="8"/>
  <c r="EU206" i="8"/>
  <c r="FA207" i="8"/>
  <c r="FF207" i="8"/>
  <c r="EV207" i="8"/>
  <c r="FQ207" i="8"/>
  <c r="FQ208" i="8" s="1"/>
  <c r="FN207" i="8"/>
  <c r="FN208" i="8" s="1"/>
  <c r="EY207" i="8"/>
  <c r="DP207" i="8"/>
  <c r="FC206" i="8"/>
  <c r="EW206" i="8"/>
  <c r="EW208" i="8" s="1"/>
  <c r="FG207" i="8"/>
  <c r="FH207" i="8"/>
  <c r="FD207" i="8"/>
  <c r="CS208" i="8"/>
  <c r="ES208" i="8"/>
  <c r="FG206" i="8"/>
  <c r="EV206" i="8"/>
  <c r="EV208" i="8" s="1"/>
  <c r="FW207" i="8"/>
  <c r="FS207" i="8"/>
  <c r="EZ208" i="8"/>
  <c r="EX206" i="8"/>
  <c r="DW207" i="8"/>
  <c r="CK207" i="8"/>
  <c r="BZ207" i="8"/>
  <c r="FD206" i="8"/>
  <c r="DS207" i="8"/>
  <c r="DX207" i="8"/>
  <c r="FM207" i="8"/>
  <c r="FM208" i="8" s="1"/>
  <c r="DI206" i="8"/>
  <c r="FH206" i="8"/>
  <c r="FH208" i="8" s="1"/>
  <c r="DT207" i="8"/>
  <c r="DI207" i="8"/>
  <c r="DE208" i="8"/>
  <c r="CH207" i="8"/>
  <c r="FB206" i="8"/>
  <c r="FB208" i="8" s="1"/>
  <c r="EY206" i="8"/>
  <c r="FW208" i="8"/>
  <c r="FO207" i="8"/>
  <c r="FO208" i="8" s="1"/>
  <c r="EX207" i="8"/>
  <c r="FB207" i="8"/>
  <c r="DV207" i="8"/>
  <c r="DQ207" i="8"/>
  <c r="EU207" i="8"/>
  <c r="DJ207" i="8"/>
  <c r="ET206" i="8"/>
  <c r="ET208" i="8" s="1"/>
  <c r="CJ207" i="8"/>
  <c r="DU207" i="8"/>
  <c r="FC207" i="8"/>
  <c r="FC208" i="8" s="1"/>
  <c r="DK207" i="8"/>
  <c r="DN207" i="8"/>
  <c r="FY207" i="8"/>
  <c r="FY208" i="8" s="1"/>
  <c r="FV207" i="8"/>
  <c r="FV208" i="8" s="1"/>
  <c r="DL207" i="8"/>
  <c r="FR207" i="8"/>
  <c r="FP207" i="8"/>
  <c r="FP208" i="8" s="1"/>
  <c r="CU208" i="8"/>
  <c r="DO207" i="8"/>
  <c r="FZ207" i="8"/>
  <c r="FZ208" i="8" s="1"/>
  <c r="FX207" i="8"/>
  <c r="FX208" i="8" s="1"/>
  <c r="CR208" i="8"/>
  <c r="FR208" i="8"/>
  <c r="FK207" i="8"/>
  <c r="FK208" i="8" s="1"/>
  <c r="DM207" i="8"/>
  <c r="FF206" i="8"/>
  <c r="FF208" i="8" s="1"/>
  <c r="FE206" i="8"/>
  <c r="FE208" i="8" s="1"/>
  <c r="CZ208" i="8"/>
  <c r="FG208" i="8"/>
  <c r="CL207" i="8"/>
  <c r="DN206" i="8"/>
  <c r="DM206" i="8"/>
  <c r="DM208" i="8" s="1"/>
  <c r="CJ206" i="8"/>
  <c r="CG206" i="8"/>
  <c r="CN206" i="8"/>
  <c r="DI208" i="8"/>
  <c r="BX207" i="8"/>
  <c r="FU207" i="8"/>
  <c r="FU208" i="8" s="1"/>
  <c r="DO206" i="8"/>
  <c r="DW206" i="8"/>
  <c r="CB206" i="8"/>
  <c r="BY206" i="8"/>
  <c r="DV206" i="8"/>
  <c r="DV208" i="8" s="1"/>
  <c r="DQ206" i="8"/>
  <c r="DQ208" i="8" s="1"/>
  <c r="DJ206" i="8"/>
  <c r="CK206" i="8"/>
  <c r="CK208" i="8" s="1"/>
  <c r="CH206" i="8"/>
  <c r="CH208" i="8" s="1"/>
  <c r="CM207" i="8"/>
  <c r="EU208" i="8"/>
  <c r="CN207" i="8"/>
  <c r="FL207" i="8"/>
  <c r="FL208" i="8" s="1"/>
  <c r="DS206" i="8"/>
  <c r="DS208" i="8" s="1"/>
  <c r="DR206" i="8"/>
  <c r="DR208" i="8" s="1"/>
  <c r="CC206" i="8"/>
  <c r="BZ206" i="8"/>
  <c r="BZ208" i="8" s="1"/>
  <c r="CD207" i="8"/>
  <c r="CI207" i="8"/>
  <c r="CF207" i="8"/>
  <c r="CC207" i="8"/>
  <c r="CE207" i="8"/>
  <c r="BY207" i="8"/>
  <c r="FS208" i="8"/>
  <c r="FT207" i="8"/>
  <c r="FT208" i="8" s="1"/>
  <c r="DK206" i="8"/>
  <c r="DK208" i="8" s="1"/>
  <c r="DP206" i="8"/>
  <c r="DP208" i="8" s="1"/>
  <c r="CL206" i="8"/>
  <c r="CL208" i="8" s="1"/>
  <c r="CI206" i="8"/>
  <c r="CI208" i="8" s="1"/>
  <c r="DL206" i="8"/>
  <c r="DL208" i="8" s="1"/>
  <c r="DT206" i="8"/>
  <c r="DT208" i="8" s="1"/>
  <c r="CB207" i="8"/>
  <c r="CA207" i="8"/>
  <c r="CG207" i="8"/>
  <c r="DU206" i="8"/>
  <c r="DU208" i="8" s="1"/>
  <c r="DX206" i="8"/>
  <c r="DX208" i="8" s="1"/>
  <c r="CD206" i="8"/>
  <c r="CD208" i="8" s="1"/>
  <c r="CE206" i="8"/>
  <c r="CM206" i="8"/>
  <c r="CA206" i="8"/>
  <c r="BX206" i="8"/>
  <c r="BX208" i="8" s="1"/>
  <c r="CF206" i="8"/>
  <c r="EY208" i="8" l="1"/>
  <c r="CJ208" i="8"/>
  <c r="CF208" i="8"/>
  <c r="DW208" i="8"/>
  <c r="DO208" i="8"/>
  <c r="DN208" i="8"/>
  <c r="FD208" i="8"/>
  <c r="CM208" i="8"/>
  <c r="CC208" i="8"/>
  <c r="CA208" i="8"/>
  <c r="CE208" i="8"/>
  <c r="DJ208" i="8"/>
  <c r="FA208" i="8"/>
  <c r="EX208" i="8"/>
  <c r="CN208" i="8"/>
  <c r="BY208" i="8"/>
  <c r="CG208" i="8"/>
  <c r="CB208" i="8"/>
  <c r="E4" i="4" l="1"/>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3" i="4"/>
  <c r="L54" i="6" l="1"/>
  <c r="L38" i="6"/>
  <c r="L30" i="6"/>
  <c r="L46" i="6"/>
  <c r="L47" i="6"/>
  <c r="L39" i="6"/>
  <c r="L31" i="6"/>
  <c r="L23" i="6"/>
  <c r="L15" i="6"/>
  <c r="L48" i="6"/>
  <c r="L40" i="6"/>
  <c r="L32" i="6"/>
  <c r="L24" i="6"/>
  <c r="L16" i="6"/>
  <c r="L41" i="6"/>
  <c r="L33" i="6"/>
  <c r="L25" i="6"/>
  <c r="L17" i="6"/>
  <c r="L55" i="6"/>
  <c r="L42" i="6"/>
  <c r="L18" i="6"/>
  <c r="L43" i="6"/>
  <c r="L27" i="6"/>
  <c r="L52" i="6"/>
  <c r="L36" i="6"/>
  <c r="L20" i="6"/>
  <c r="L45" i="6"/>
  <c r="L49" i="6"/>
  <c r="L34" i="6"/>
  <c r="L50" i="6"/>
  <c r="L26" i="6"/>
  <c r="L51" i="6"/>
  <c r="L35" i="6"/>
  <c r="L19" i="6"/>
  <c r="L44" i="6"/>
  <c r="L28" i="6"/>
  <c r="L53" i="6"/>
  <c r="L37" i="6"/>
  <c r="L29" i="6"/>
  <c r="L21" i="6"/>
  <c r="L22" i="6"/>
  <c r="K56" i="6"/>
  <c r="I56" i="6" l="1"/>
  <c r="E56" i="6"/>
  <c r="H56" i="6"/>
  <c r="F56" i="6"/>
  <c r="G56" i="6"/>
  <c r="L12" i="6"/>
  <c r="L10" i="6"/>
  <c r="L14" i="6"/>
  <c r="L13" i="6"/>
  <c r="L11" i="6"/>
  <c r="J56" i="6" l="1"/>
</calcChain>
</file>

<file path=xl/sharedStrings.xml><?xml version="1.0" encoding="utf-8"?>
<sst xmlns="http://schemas.openxmlformats.org/spreadsheetml/2006/main" count="1992" uniqueCount="429">
  <si>
    <t>N°</t>
  </si>
  <si>
    <t>Nombre</t>
  </si>
  <si>
    <t>Rut</t>
  </si>
  <si>
    <t>Cargo</t>
  </si>
  <si>
    <t>Status</t>
  </si>
  <si>
    <t>Administrador Contrato</t>
  </si>
  <si>
    <t>Bodeguero</t>
  </si>
  <si>
    <t>Chofer Servicios</t>
  </si>
  <si>
    <t>Encargado Relaciones Laborales</t>
  </si>
  <si>
    <t>Jefe Terreno</t>
  </si>
  <si>
    <t>Maestro Mayor Estructura</t>
  </si>
  <si>
    <t>Maestro Mayor Pintura</t>
  </si>
  <si>
    <t>Maestro Primera Estructura</t>
  </si>
  <si>
    <t>Maestro Primera Pintura</t>
  </si>
  <si>
    <t>Operador Camion Pluma</t>
  </si>
  <si>
    <t>Operador Grua</t>
  </si>
  <si>
    <t>Rigger</t>
  </si>
  <si>
    <t>Soldador Estructura</t>
  </si>
  <si>
    <t>Proyección</t>
  </si>
  <si>
    <t>Meta</t>
  </si>
  <si>
    <t>Brecha</t>
  </si>
  <si>
    <t>Habilitado</t>
  </si>
  <si>
    <r>
      <rPr>
        <b/>
        <sz val="14"/>
        <color theme="1"/>
        <rFont val="Calibri"/>
        <family val="2"/>
        <scheme val="minor"/>
      </rPr>
      <t>Reclutado</t>
    </r>
    <r>
      <rPr>
        <b/>
        <sz val="11"/>
        <color theme="1"/>
        <rFont val="Calibri"/>
        <family val="2"/>
        <scheme val="minor"/>
      </rPr>
      <t>; 
Es Decir, En Proceso de Selección</t>
    </r>
  </si>
  <si>
    <r>
      <rPr>
        <b/>
        <sz val="14"/>
        <color theme="1"/>
        <rFont val="Calibri"/>
        <family val="2"/>
        <scheme val="minor"/>
      </rPr>
      <t>Seleccionado</t>
    </r>
    <r>
      <rPr>
        <b/>
        <sz val="11"/>
        <color theme="1"/>
        <rFont val="Calibri"/>
        <family val="2"/>
        <scheme val="minor"/>
      </rPr>
      <t>; 
Es Decir, En Proceso de Contratación</t>
    </r>
  </si>
  <si>
    <r>
      <rPr>
        <b/>
        <sz val="14"/>
        <color theme="1"/>
        <rFont val="Calibri"/>
        <family val="2"/>
        <scheme val="minor"/>
      </rPr>
      <t>Contratado</t>
    </r>
    <r>
      <rPr>
        <b/>
        <sz val="11"/>
        <color theme="1"/>
        <rFont val="Calibri"/>
        <family val="2"/>
        <scheme val="minor"/>
      </rPr>
      <t>; 
Es Decir, En Proceso de Acreditación</t>
    </r>
  </si>
  <si>
    <r>
      <rPr>
        <b/>
        <sz val="14"/>
        <color theme="1"/>
        <rFont val="Calibri"/>
        <family val="2"/>
        <scheme val="minor"/>
      </rPr>
      <t>Acreditado</t>
    </r>
    <r>
      <rPr>
        <b/>
        <sz val="11"/>
        <color theme="1"/>
        <rFont val="Calibri"/>
        <family val="2"/>
        <scheme val="minor"/>
      </rPr>
      <t>; 
Es Decir, En Proceso de Habilitación.</t>
    </r>
  </si>
  <si>
    <t>Reclutado; 
Es Decir, En Proceso de Selección</t>
  </si>
  <si>
    <t>Seleccionado; 
Es Decir, En Proceso de Contratación</t>
  </si>
  <si>
    <t>Contratado; 
Es Decir, En Proceso de Acreditación</t>
  </si>
  <si>
    <t>Acreditado; 
Es Decir, En Proceso de Habilitación.</t>
  </si>
  <si>
    <t>-</t>
  </si>
  <si>
    <t>Alarife</t>
  </si>
  <si>
    <t>Capataz Aislacion</t>
  </si>
  <si>
    <t>Encargado Abastecimiento Proyectos</t>
  </si>
  <si>
    <t>Encargado Calidad</t>
  </si>
  <si>
    <t>Encargado Control Costos</t>
  </si>
  <si>
    <t>Encargado Control Documentos</t>
  </si>
  <si>
    <t>Encargado Oficina Tecnica</t>
  </si>
  <si>
    <t>Encargado Planificacion Control</t>
  </si>
  <si>
    <t>Encargado Seguridad Salud</t>
  </si>
  <si>
    <t>Expeditor</t>
  </si>
  <si>
    <t>Jefe Seguridad Salud B</t>
  </si>
  <si>
    <t>Maestro Mayor</t>
  </si>
  <si>
    <t>Maestro Mayor Cañeria</t>
  </si>
  <si>
    <t>Maestro Mayor Civil</t>
  </si>
  <si>
    <t>Maestro Mayor Electrico</t>
  </si>
  <si>
    <t>Maestro Mayor Movimiento Tierra</t>
  </si>
  <si>
    <t>Maestro Primera</t>
  </si>
  <si>
    <t>Maestro Primera Aislacion</t>
  </si>
  <si>
    <t>Maestro Primera Cañeria</t>
  </si>
  <si>
    <t>Maestro Primera Civil</t>
  </si>
  <si>
    <t>Maestro Primera Electrico</t>
  </si>
  <si>
    <t>Maestro Primera Movimiento Tierra</t>
  </si>
  <si>
    <t>Operador Cama Baja</t>
  </si>
  <si>
    <t>Operador Camion Aljibe</t>
  </si>
  <si>
    <t>Operador Camion Petrolero</t>
  </si>
  <si>
    <t>Operador Camion Tolva</t>
  </si>
  <si>
    <t>Operador Retroexcavadora</t>
  </si>
  <si>
    <t>Operador Rodillo Compactador</t>
  </si>
  <si>
    <t>Soldador Acero 6G</t>
  </si>
  <si>
    <t>Supervisor Cañeria</t>
  </si>
  <si>
    <t>Supervisor Civil</t>
  </si>
  <si>
    <t>Supervisor Electrico</t>
  </si>
  <si>
    <t>Topografo</t>
  </si>
  <si>
    <t>Fuera del Proceso</t>
  </si>
  <si>
    <t>Para dar cumplimiento a lo solicitado por el mandante, la administración del contrato solicita a su departamento de relaciones laborales que le realice un levantamiento de todas las personas que han sido parte del proceso de contratación de personal, señalando claramente los siguientes campos:</t>
  </si>
  <si>
    <t>1. Nombre del trabajador</t>
  </si>
  <si>
    <t>2. Rut del trabajador</t>
  </si>
  <si>
    <t>3. Cargo al cual postula el trabajador</t>
  </si>
  <si>
    <t>4.1 Reclutado; Es Decir, En Proceso de Selección</t>
  </si>
  <si>
    <t>4.2 Seleccionado; Es Decir, En Proceso de Contratación</t>
  </si>
  <si>
    <t>4. Señalar si el trabajador se encuentra:</t>
  </si>
  <si>
    <t>4.3 Contratado; Es Decir, En Proceso de Acreditación</t>
  </si>
  <si>
    <t>4.4 Acreditado; Es Decir, En Proceso de Habilitación</t>
  </si>
  <si>
    <t>4.5 Habilitado</t>
  </si>
  <si>
    <t>Paso a Paso</t>
  </si>
  <si>
    <t>Proyecto</t>
  </si>
  <si>
    <t>Cliente</t>
  </si>
  <si>
    <t>Código:</t>
  </si>
  <si>
    <t>Ruta Onedrive:</t>
  </si>
  <si>
    <t>Histograma</t>
  </si>
  <si>
    <t>HABERES</t>
  </si>
  <si>
    <t>LEYES SOCIALES</t>
  </si>
  <si>
    <t>OTROS DESCUENTOS</t>
  </si>
  <si>
    <t>Total Haberes</t>
  </si>
  <si>
    <t>Aportes Patronales</t>
  </si>
  <si>
    <t>Indemnizaciones</t>
  </si>
  <si>
    <t>Aguinaldos</t>
  </si>
  <si>
    <t>Bonos Mandante</t>
  </si>
  <si>
    <t>Costo Mensual</t>
  </si>
  <si>
    <t>Costo Empresa</t>
  </si>
  <si>
    <t>Total Haberes + Aportes Patronales</t>
  </si>
  <si>
    <t>Feriados y Vacaciones</t>
  </si>
  <si>
    <t>Cuadrilla</t>
  </si>
  <si>
    <t>Turno</t>
  </si>
  <si>
    <t>Modalidad</t>
  </si>
  <si>
    <t>Proceso Reclutamiento</t>
  </si>
  <si>
    <t>Selección</t>
  </si>
  <si>
    <t>Contratación</t>
  </si>
  <si>
    <t>Acreditación</t>
  </si>
  <si>
    <t>Asignación</t>
  </si>
  <si>
    <t>En Faena</t>
  </si>
  <si>
    <t>Desvinculación</t>
  </si>
  <si>
    <t>Permanencia En El Cargo (Meses)</t>
  </si>
  <si>
    <t>Total Meses</t>
  </si>
  <si>
    <t>Sueldo Base</t>
  </si>
  <si>
    <t>Gratificaciones</t>
  </si>
  <si>
    <t>Otros Haberes Imponibles</t>
  </si>
  <si>
    <t>Haberes no Impoibles</t>
  </si>
  <si>
    <t>Afp</t>
  </si>
  <si>
    <t xml:space="preserve">Salud </t>
  </si>
  <si>
    <t>Seguro De Cesantía Trabajador</t>
  </si>
  <si>
    <t>Trabajos Pesados Trabajador</t>
  </si>
  <si>
    <t>Impuesto Único</t>
  </si>
  <si>
    <t>Sueldo Líquido Referencial</t>
  </si>
  <si>
    <t/>
  </si>
  <si>
    <t>Seguro De Cesantía Empleador</t>
  </si>
  <si>
    <t>Trabajos Pesados Empleador</t>
  </si>
  <si>
    <t>Mutual</t>
  </si>
  <si>
    <t>Sis</t>
  </si>
  <si>
    <t>Feriados
Proporcionales</t>
  </si>
  <si>
    <t>Pago De Festivos</t>
  </si>
  <si>
    <t>Aportes Adicionales 
Pago De Festivos</t>
  </si>
  <si>
    <t>Indemnizacion Años De Servicio O 2.5</t>
  </si>
  <si>
    <t>Aguinaldo</t>
  </si>
  <si>
    <t>Aportes Adicionales 
Aguinaldo</t>
  </si>
  <si>
    <t>Bono Cuatrimestral Mandante</t>
  </si>
  <si>
    <t>Aportes Adicionales Bono Cuatrimestral Mandante</t>
  </si>
  <si>
    <t>Bono Anual Mandante</t>
  </si>
  <si>
    <t>Aportes Adicionales Bono Anual Mandante</t>
  </si>
  <si>
    <t>Costo
Empresa 1</t>
  </si>
  <si>
    <t>Total Haberes +Aportes Patronales</t>
  </si>
  <si>
    <t>Feriados Proporcionales + Pago De Festivos (Vacaciones)</t>
  </si>
  <si>
    <t>Costo Empresa 1</t>
  </si>
  <si>
    <t>4x3</t>
  </si>
  <si>
    <t>MO INDIRECTA</t>
  </si>
  <si>
    <t>7x7</t>
  </si>
  <si>
    <t>MO DIRECTA</t>
  </si>
  <si>
    <t>5x2</t>
  </si>
  <si>
    <t>MO Directa</t>
  </si>
  <si>
    <t>MO Indirecta</t>
  </si>
  <si>
    <t>MO Total</t>
  </si>
  <si>
    <t>Datos</t>
  </si>
  <si>
    <t>UF</t>
  </si>
  <si>
    <t>SUELDO MÍNIMO/GRATIFICACIÓN</t>
  </si>
  <si>
    <t>Tiempo máximo para ejecutar el contrato</t>
  </si>
  <si>
    <t>UTM</t>
  </si>
  <si>
    <t>TOPE IMPONIBLE COTIZACIÓN OBLIGATORIA</t>
  </si>
  <si>
    <t>Cant. Aguinaldos</t>
  </si>
  <si>
    <t>TOPE IMPONIBLE SEGURO CESANTÍA</t>
  </si>
  <si>
    <t>meses</t>
  </si>
  <si>
    <t>Valor Aguinaldo</t>
  </si>
  <si>
    <t>TOPE INDEMNIZACIÓN AÑOS DE SERVICIO</t>
  </si>
  <si>
    <t>TRAMOS UTM</t>
  </si>
  <si>
    <t>FACTOR</t>
  </si>
  <si>
    <t>REBAJA</t>
  </si>
  <si>
    <t>Tramo1</t>
  </si>
  <si>
    <t>Tramo2</t>
  </si>
  <si>
    <t>Tramo3</t>
  </si>
  <si>
    <t>Tramo4</t>
  </si>
  <si>
    <t>Tramo5</t>
  </si>
  <si>
    <t>Tramo6</t>
  </si>
  <si>
    <t>Tramo7</t>
  </si>
  <si>
    <t>AFPs</t>
  </si>
  <si>
    <t>COTIZACIONES OBLIGATORIAS</t>
  </si>
  <si>
    <t>Capital</t>
  </si>
  <si>
    <t xml:space="preserve">Seguro Cesantía Empleador </t>
  </si>
  <si>
    <t>Cuprum</t>
  </si>
  <si>
    <t>Seguro Cesantía Trabajador</t>
  </si>
  <si>
    <t>Habitat</t>
  </si>
  <si>
    <t xml:space="preserve">Seguro ATEP </t>
  </si>
  <si>
    <t>PlanVital</t>
  </si>
  <si>
    <t>Seguro SIS</t>
  </si>
  <si>
    <t>ProVida</t>
  </si>
  <si>
    <t>Salud</t>
  </si>
  <si>
    <t>Modelo</t>
  </si>
  <si>
    <t>Máximo AFP</t>
  </si>
  <si>
    <t>Uno</t>
  </si>
  <si>
    <t xml:space="preserve">Trabajo Pesado </t>
  </si>
  <si>
    <t>Días Festivo</t>
  </si>
  <si>
    <t>Horas por día</t>
  </si>
  <si>
    <t>JORNADAS DE TRABAJO</t>
  </si>
  <si>
    <t>NRO</t>
  </si>
  <si>
    <t>TURNO</t>
  </si>
  <si>
    <t>TIPO</t>
  </si>
  <si>
    <t>HORAS/DIA</t>
  </si>
  <si>
    <t>DESCANSO</t>
  </si>
  <si>
    <t>NHC</t>
  </si>
  <si>
    <t>NDC</t>
  </si>
  <si>
    <t>PHSC</t>
  </si>
  <si>
    <t>DIAS/MES</t>
  </si>
  <si>
    <t xml:space="preserve">FHE </t>
  </si>
  <si>
    <t>BAJADAS</t>
  </si>
  <si>
    <t>TURNOS</t>
  </si>
  <si>
    <t>ORDINARIA</t>
  </si>
  <si>
    <t>EXCEPCIONAL</t>
  </si>
  <si>
    <t>14x14</t>
  </si>
  <si>
    <t>10x10</t>
  </si>
  <si>
    <t>4x4</t>
  </si>
  <si>
    <t>14x7</t>
  </si>
  <si>
    <t>10x5</t>
  </si>
  <si>
    <t>BISEMANAL</t>
  </si>
  <si>
    <t>9x5</t>
  </si>
  <si>
    <t>9x6</t>
  </si>
  <si>
    <t>1. Realice el levantamiento de todos los cargos que son requeridos para la ejecución del servicio y la cantidad requerida</t>
  </si>
  <si>
    <t>2. Suponga lo siguiente:</t>
  </si>
  <si>
    <t>3. En función de la base de datos de personal recibida por el personal de relaciones laborales y los supuestos establecidos en el punto anterior, realice una proyección del personal que en definitva logrará ser habilitado y establezca brechas respecto a la meta.</t>
  </si>
  <si>
    <t>MUÑOZ REVECO, JOSE NICOLAS</t>
  </si>
  <si>
    <t>MUÑOZ VALENZUELA, CLAUDIO FRANCISCO</t>
  </si>
  <si>
    <t>NARVAEZ BORQUEZ, CHRISTIAN MARCELO</t>
  </si>
  <si>
    <t>NAVARRO JELDRES, FELIPE ANDRES</t>
  </si>
  <si>
    <t>OLAVE ESCOBAR, RICARDO ANTONIO</t>
  </si>
  <si>
    <t>OLAVE SILVA, BRYAN SERGIO EDUARD</t>
  </si>
  <si>
    <t>OLMOS FIERRO, WILLIAMS ISAAC</t>
  </si>
  <si>
    <t>OÑAT PARRA, MARCO ANTONIO</t>
  </si>
  <si>
    <t>ORDENES PULGAR, JUAN HENRY</t>
  </si>
  <si>
    <t>ORELLANA BURGOS, FRANCISCO JAVIER</t>
  </si>
  <si>
    <t>ORELLANA CLAVIJO, IVAN MAURICIO</t>
  </si>
  <si>
    <t>ORTIZ BUSTAMANTE, NICOLAS ANTHONY</t>
  </si>
  <si>
    <t>ORTIZ SALAZAR, SEBASTIAN ENRIQUE</t>
  </si>
  <si>
    <t>ORTIZ TAPIA, SEBASTIAN ADOLFO</t>
  </si>
  <si>
    <t>PACHECO AYALA, MARCELO SEBASTIAN</t>
  </si>
  <si>
    <t>PALACIOS GONZALEZ, BRAULIO ALEJANDRO</t>
  </si>
  <si>
    <t>PARADA AROS, CLAUDIO ALEJANDRO</t>
  </si>
  <si>
    <t>PARADA TORO, JOSE MIGUEL</t>
  </si>
  <si>
    <t>PARDO BRAVO, ERIC ANDRES</t>
  </si>
  <si>
    <t>PEDRAZA VASQUEZ, ERIK MARCELO</t>
  </si>
  <si>
    <t>PEÑA LEON, CARLOS ALBERTO</t>
  </si>
  <si>
    <t>PERALTA ACEVEDO, GUILLERMO ANDRES</t>
  </si>
  <si>
    <t>PEREZ BOLBARAN, CLAUDIO RAFAEL</t>
  </si>
  <si>
    <t>PEREZ FIGUEROA, FRANCISCO JAVIER</t>
  </si>
  <si>
    <t>PEREZ MADRID, EXEQUIEL ANTONIO</t>
  </si>
  <si>
    <t>PINO ORTIZ, BERNARDO ESTEBAN</t>
  </si>
  <si>
    <t>PINTO VASQUEZ, JAVIER ADRIAN</t>
  </si>
  <si>
    <t>PIZARRO BARRERA, JULIO CESAR</t>
  </si>
  <si>
    <t>POBLETE CABEZAS, MANUEL ANDRES</t>
  </si>
  <si>
    <t>POBLETE CORVALAN, CAMILO ENRIQUE</t>
  </si>
  <si>
    <t>POBLETE MARQUEZ, LUIS FELIPE</t>
  </si>
  <si>
    <t>PONCE CAMPOS, MANUEL ALBANO</t>
  </si>
  <si>
    <t>POVEDA UGALDE, EDUARDO RODRIGO</t>
  </si>
  <si>
    <t>QUEZADA BARRERA, JUAN ANTONIO</t>
  </si>
  <si>
    <t>QUINTEROS CORTES, JOSE IGNACIO</t>
  </si>
  <si>
    <t>RAMIREZ GARCIA, MIGUEL ANGEL</t>
  </si>
  <si>
    <t>RAMOS SEPULVEDA, MANUEL ELIAS</t>
  </si>
  <si>
    <t>RAMOS ZUÑIGA, GONZALO ALFONSO</t>
  </si>
  <si>
    <t>RETAMAL HERNANDEZ, PATRICIO HERNAN</t>
  </si>
  <si>
    <t>REYES AVENDAÑO, ITALO RODRIGO</t>
  </si>
  <si>
    <t>REYES CERDA, JOSE DAVID</t>
  </si>
  <si>
    <t>REYES IBARRA, IGNACIO ANDRES</t>
  </si>
  <si>
    <t>REYES SANHUEZA, IVO</t>
  </si>
  <si>
    <t>RIOS VASQUEZ, SERGIO ORLANDO</t>
  </si>
  <si>
    <t>ROBLES HIDALGO, BRYAN DANIEL</t>
  </si>
  <si>
    <t>ROCA SALGADO, JUAN ALFONSO</t>
  </si>
  <si>
    <t>ROJAS HORMAZABAL, DANIEL ENRIQUE</t>
  </si>
  <si>
    <t>ROJAS MIRANDA, MAURICIO ENRIQUE</t>
  </si>
  <si>
    <t>ROJAS VERA, CESAR PATRICIO</t>
  </si>
  <si>
    <t>ROJAS VILCHES, MARCELO HERNAN</t>
  </si>
  <si>
    <t>ROMAN GUERRA, FELIPE ALEJANDRO</t>
  </si>
  <si>
    <t>ROMAN MIRANDA, DIEGO ANDRES</t>
  </si>
  <si>
    <t>ROMERO CADIZ, SANDRO MAURICIO</t>
  </si>
  <si>
    <t>ROMERO DURAN, FRANCISCO JAVIER</t>
  </si>
  <si>
    <t>ROMERO VALDIVIA, JUAN MARCELO</t>
  </si>
  <si>
    <t>RUBIO CISTERNAS, MANUEL ANTONIO</t>
  </si>
  <si>
    <t>RUZ ARANGUIZ, LEANDRO ALONSO</t>
  </si>
  <si>
    <t>SALAS PRADEL, MAURICIO ALEJANDRO</t>
  </si>
  <si>
    <t>SALAZAR ORELLANA, EMILIO ROBINSON</t>
  </si>
  <si>
    <t>SALDIA MENDEZ, RODRIGO ESTEBAN</t>
  </si>
  <si>
    <t>SALDIVAR OSORIO, BRAYAN DANILO</t>
  </si>
  <si>
    <t>SANCHEZ BRAVO, JOSE MIGUEL</t>
  </si>
  <si>
    <t>SANDOVAL CASTRO, LEONARDO HUMBERTO</t>
  </si>
  <si>
    <t>SANDOVAL DAZA, FELIPE ADRIAN</t>
  </si>
  <si>
    <t>SANTANDER LOPEZ, CHRISTIAN BRAYAN</t>
  </si>
  <si>
    <t>SAZO SAZO, BERNARDO ANTONIO</t>
  </si>
  <si>
    <t>SEPULVEDA ZUÑIGA, ROBERTO MAURICIO</t>
  </si>
  <si>
    <t>SERRANO VERGARA, PABLO ANDRES</t>
  </si>
  <si>
    <t>SILVA ARENAS, MAXIMILIANO ARNOLDO</t>
  </si>
  <si>
    <t>SILVA PEÑA, EDUARDO ANDRES</t>
  </si>
  <si>
    <t>SOTO VASQUEZ, CARLOS HECTOR</t>
  </si>
  <si>
    <t>TAPIA SILVA, JUAN BAUTISTA</t>
  </si>
  <si>
    <t>TORREALBA BRITO, MARCOS ANTONIO</t>
  </si>
  <si>
    <t>TRONCOSO FUENTES, GABRIEL ESTEBAN</t>
  </si>
  <si>
    <t>TRONCOSO GODOY, LENNY GARY</t>
  </si>
  <si>
    <t>VALDEBENITO PEREZ, LUIS FELIPE</t>
  </si>
  <si>
    <t>VALDIVIA REYES, PEDRO ALEJANDRO</t>
  </si>
  <si>
    <t>VARGAS LEIVA, JUAN LEONEL</t>
  </si>
  <si>
    <t>VASQUEZ LOPEZ, RICARDO FAVIO</t>
  </si>
  <si>
    <t>VASQUEZ SEPULVEDA, JUAN PABLO</t>
  </si>
  <si>
    <t>VENEGAS RAMIREZ, HUGO ENRIQUE</t>
  </si>
  <si>
    <t>VERA CORNEJO, VICTOR HUGO</t>
  </si>
  <si>
    <t>VERA GALVEZ, VICTOR FELIPE</t>
  </si>
  <si>
    <t>VERA LIZAMA, JAIME SEBASTIAN</t>
  </si>
  <si>
    <t>VERGARA PONCE, MIGUEL ANGEL</t>
  </si>
  <si>
    <t>VILCHES MARTINEZ, SERGIO EDUARDO</t>
  </si>
  <si>
    <t>VILLABLANCA FERNANDEZ, RICHARD FERNANDO</t>
  </si>
  <si>
    <t>VILLANUEVA REYES, HECTOR ANDRES</t>
  </si>
  <si>
    <t>WILSON BRAVO, LUIS NICOLAS</t>
  </si>
  <si>
    <t>ZAMORANO BRICEÑO, CATALINA BELEN</t>
  </si>
  <si>
    <t>ZAPATA RODRIGUEZ, ENRIQUE ALFONSO</t>
  </si>
  <si>
    <t>ABARCA LIZANA, YONATAN EFRAIN</t>
  </si>
  <si>
    <t>ACEVEDO MERINO, CRISTIAN ALEJANDRO</t>
  </si>
  <si>
    <t>ALAMOS CISTERNAS, JUAN PABLO</t>
  </si>
  <si>
    <t>ARIAS QUINTEROS, JUAN SEBASTIAN ALEXIS</t>
  </si>
  <si>
    <t>AROS PIÑA, CRISTIAN ANDRES</t>
  </si>
  <si>
    <t>AROS RIVERA, CAMILA FERNANDA</t>
  </si>
  <si>
    <t>ASTUDILLO ESCOBAR, SEBASTIAN EDUARDO</t>
  </si>
  <si>
    <t>AYALA MOLINA, EDISON AMERICO</t>
  </si>
  <si>
    <t>BARRERA GANGA, LUIS ALBERTO</t>
  </si>
  <si>
    <t>BASSO LEIVA, CRISTOPHER BRAULIO</t>
  </si>
  <si>
    <t>BECERRA GUZMAN, PATRICIO RENATO</t>
  </si>
  <si>
    <t>CABELLO MAULME, ABRAHAM ENRIQUE</t>
  </si>
  <si>
    <t>CACERES GUTIERREZ, BERNARDITA ESTEFANIA</t>
  </si>
  <si>
    <t>CADIU CORTEZ, MANUEL IGNACIO</t>
  </si>
  <si>
    <t>CALDERON SALINAS, LUISA MERCEDES</t>
  </si>
  <si>
    <t>CAMPOS TORO, CRISTIAN JESUS</t>
  </si>
  <si>
    <t>CARREÑO CUEVAS, MARCELO JAIME</t>
  </si>
  <si>
    <t>CARREÑO PARRA, HENRRY ALEXIS</t>
  </si>
  <si>
    <t>CARREÑO POBLETE, EDUARDO ANTONIO</t>
  </si>
  <si>
    <t>CARVAJAL RIQUELME, MANUEL ERASMO</t>
  </si>
  <si>
    <t>CASTILLO GUERRERO, VICTOR MANUEL</t>
  </si>
  <si>
    <t>CHACANA ULLOA, JUAN ISMAEL</t>
  </si>
  <si>
    <t>CUEVAS RODRIGUEZ, FELIPE SEBASTIAN</t>
  </si>
  <si>
    <t>DEVIA SEPULVEDA, JUAN MANUEL</t>
  </si>
  <si>
    <t>DIAZ GONZALEZ, JUAN ESTEBAN</t>
  </si>
  <si>
    <t>DIAZ MARTINEZ, MATIAS ADOLFO</t>
  </si>
  <si>
    <t>DIAZ NAVARRO, MATIAS RICARDO</t>
  </si>
  <si>
    <t>DIAZ ROJAS, LUIS ALBERTO</t>
  </si>
  <si>
    <t>DONOSO ARANCIBIA, PAULINA ANDREA</t>
  </si>
  <si>
    <t>DROGUETT URTUBIA, EVELYN MAGDALENA</t>
  </si>
  <si>
    <t>Categoría</t>
  </si>
  <si>
    <t>Indirecto</t>
  </si>
  <si>
    <t>Directo (Operador)</t>
  </si>
  <si>
    <t>Directo</t>
  </si>
  <si>
    <t>Lectura de los resultados</t>
  </si>
  <si>
    <t>3. Cargos directos (operadores)</t>
  </si>
  <si>
    <t>1. Cargos Indirectos</t>
  </si>
  <si>
    <t>2. Cargos Directos</t>
  </si>
  <si>
    <t>VILLARRUBIA DANCE, FELIPE</t>
  </si>
  <si>
    <t>SARMIENTO ABARCA, ALEX IGNACIO</t>
  </si>
  <si>
    <t>SEPULVEDA MOYA, MARCELO IGNACIO</t>
  </si>
  <si>
    <t>SOTO MUÑOZ, YOSELYN PATRICIA</t>
  </si>
  <si>
    <t>SOTO QUINTANILLA, JUAN CARLOS</t>
  </si>
  <si>
    <t>SUAREZ MIRANDA, WILLIAM PATRICIO</t>
  </si>
  <si>
    <t>SUAREZ SEPULVEDA, LEONIDAS NICOLAS</t>
  </si>
  <si>
    <t>VALDES BUSTAMANTE, LUIS ORLANDO</t>
  </si>
  <si>
    <t>VALENZUELA MARCHANT, JONATAN ISAAC</t>
  </si>
  <si>
    <t>VALENZUELA MOYA, HECTOR JOSE</t>
  </si>
  <si>
    <t>VALENZUELA NUÑEZ, EXEQUIEL CRISTOFER</t>
  </si>
  <si>
    <t>VARAS ARENAS, LUIS ALEJANDRO</t>
  </si>
  <si>
    <t>VARGAS RAMIREZ, NATALIA ANDREA</t>
  </si>
  <si>
    <t>VASQUEZ LOPEZ, GERMAN ANDRES</t>
  </si>
  <si>
    <t>VASQUEZ SOTO, JONATHAN ANDRES</t>
  </si>
  <si>
    <t>VEGAS TOLOZA, GABRIEL ALEJANDRO</t>
  </si>
  <si>
    <t>VERA CASTILLO, LUIS ALBERTO</t>
  </si>
  <si>
    <t>VILLALOBOS PEREZ, OSVALDO DEL CARMEN</t>
  </si>
  <si>
    <t>VILLALOBOS PINILLA, JUAN CARLOS</t>
  </si>
  <si>
    <t>VIVANCO VILLALOBOS, DAVID MANUEL</t>
  </si>
  <si>
    <t>ZAMORANO FUENZALIDA, MARIO GEOVANNI</t>
  </si>
  <si>
    <t>CARRASCO VALDES, JUAN PABLO</t>
  </si>
  <si>
    <t>CESPEDES VALLEJO, DANIEL EDUARDO</t>
  </si>
  <si>
    <t>GOMEZ MIRANDA, GLENN BASTIAN BRUCE</t>
  </si>
  <si>
    <t>GREEN BRESCHI, MARK ANTHONY</t>
  </si>
  <si>
    <t>GUTIERREZ DIAZ, CONSTANZA ALEJANDRA</t>
  </si>
  <si>
    <t>LANDAETA BURBOA, ESTEBAN ALEJANDRO</t>
  </si>
  <si>
    <t>NAVARRO SIERRA, MIGUEL ANGEL</t>
  </si>
  <si>
    <t>ORE ESQUIVEL, ANDIOLINA NIEBES</t>
  </si>
  <si>
    <t>OVALLE SHIPLEY, GERARDO ALFREDO</t>
  </si>
  <si>
    <t>ACUÑA LUCERO, NICOLE ROMINA</t>
  </si>
  <si>
    <t>FUENTES PEREZ, BLADIMIR WILFREDO</t>
  </si>
  <si>
    <t>GONZALEZ RIVERA, PATRICIO HERNAN</t>
  </si>
  <si>
    <t>RIVERA GONZALEZ, JUAN PABLO</t>
  </si>
  <si>
    <t>ROJAS TORRES, ROBERTO GREGORIO</t>
  </si>
  <si>
    <t>CERDA CRISOSTOMO, ALEX RICARDO</t>
  </si>
  <si>
    <t>FIGUEROA ESTAY, EDUARDO FRANCISCO</t>
  </si>
  <si>
    <t>LIRA PEREZ, ORLANDO ROBERTO</t>
  </si>
  <si>
    <t>ARANCIBIA FUENTES, JORGE ABELARDO</t>
  </si>
  <si>
    <t>CARREÑO LAZO, SYLVANA STEPHNIE</t>
  </si>
  <si>
    <t>GREZ PAVEZ, ROLANDO ANDRES</t>
  </si>
  <si>
    <t>GUTIERREZ ORTEGA, GISSELLE MACKARENA</t>
  </si>
  <si>
    <t>HENRIQUEZ AGUIRRE, FRANCISCO JAVIER</t>
  </si>
  <si>
    <t>JORQUERA DIAZ, RAFAEL ESTEBAN</t>
  </si>
  <si>
    <t>MARTINEZ CARRION, MAXIMILIANO FERNANDO</t>
  </si>
  <si>
    <t>MONETTA MORALES, ENRIQUE ANTONIO</t>
  </si>
  <si>
    <t>MORALES MIQUELES, PATRICIO ANDRES</t>
  </si>
  <si>
    <t>OLIVARES NUÑEZ, XIMENA ANDREA</t>
  </si>
  <si>
    <t>QUEZADA QUEZADA, SERGIO CRISTIAN</t>
  </si>
  <si>
    <t>BRAÑEZ BLANCO, DAVID EDWARD</t>
  </si>
  <si>
    <t>BRAVO MARTINEZ, SEBASTIAN ANDRES</t>
  </si>
  <si>
    <t>BUSTAMANTE ORBEGOZO, MIGUEL ANGEL</t>
  </si>
  <si>
    <t>CAMPOS CAMPOS, JAIME ANDRES</t>
  </si>
  <si>
    <t>CASTILLO CASTILLO, FRANCO ALEXI</t>
  </si>
  <si>
    <t>COLLAO BURODOVICH, BRIAN HERNAN</t>
  </si>
  <si>
    <t>CONTRERAS MALDONADO, CHRISTIAN MARCELO</t>
  </si>
  <si>
    <t>CONTRERAS NUÑEZ, ERNESTO ANDRES</t>
  </si>
  <si>
    <t>CONTRERAS PATIÑO, RICARDO</t>
  </si>
  <si>
    <t>COPAIRA ALVARADO, ALEJANDRO JUSTINIANO</t>
  </si>
  <si>
    <t>Un día después de solicitado el requerimiento, el encargado de relaciones laborales de El Roble, hace entrega de la hoja "BD", la cual contiene el detalle solicitado por la administración y que permite realizar un pipeline de personal.</t>
  </si>
  <si>
    <t>Una vez adjudicado el proyecto "Ampliación Instalaciones Industriales", y establecido el plan de arranque necesario para dar un correcto y oportuno inicio a las obras que son parte del alcance del proyecto, es necesario monitorear sistemáticamente el proceso de contratación y acreditación de personal, dado que todos los actores entorno al proyecto comprenden que este proceso es clave para el éxito del proyecto en términos de plazo y costos.</t>
  </si>
  <si>
    <t>Por lo anterior, el Administrador de Contrato de Arauco solicita a su contraparte, el Administrador de Contrato de la empresa contratista El Canelo, un informe ejecutivo con reportabilidad semanal que permita analizar el proceso de contratación y acreditación del personal, con el fin de evaluar la gestión de la empresa contratista y levantar alertas que tengan el potencial de impactar los objetivos del proyecto.</t>
  </si>
  <si>
    <t>2.1 Se estima que el 20% del personal reclutado llega a ser contratado, acreditado y habilitado.</t>
  </si>
  <si>
    <t>2.2 Se estima que el 60% del personal seleccionado llega a ser contratado, acreditado y habilitado.</t>
  </si>
  <si>
    <t>2.3 Se estima que el 95% del personal contratado llega a ser acreditado y habilitado.</t>
  </si>
  <si>
    <t>2.4 Se estima que el 97% del personal acreditado llega a ser habilitado.</t>
  </si>
  <si>
    <t>MONDACA, NICOLÁS</t>
  </si>
  <si>
    <t>DÍAZ, PABLO</t>
  </si>
  <si>
    <t>CARRIÓN, MAXIMILIANO</t>
  </si>
  <si>
    <t>PAREDES, PABLO</t>
  </si>
  <si>
    <t>CASTRO, GONZALO</t>
  </si>
  <si>
    <t>BRAVO, ALEJANDRO</t>
  </si>
  <si>
    <t>PINO, MARCELO</t>
  </si>
  <si>
    <t>Cargo 1</t>
  </si>
  <si>
    <t>Cargo 2</t>
  </si>
  <si>
    <t>Cargo 3</t>
  </si>
  <si>
    <t>2.1.¿Cuales son los tres cargos indirectos que presentan mayor riesgo?</t>
  </si>
  <si>
    <t>2.2.¿Cuales son los tres cargos indirectos que presentan menor riesgo?</t>
  </si>
  <si>
    <t>1.1.¿Cuales son los tres cargos directos que presentan mayor riesgo?</t>
  </si>
  <si>
    <t>1.2.¿Cuales son los tres cargos que presentan menor riesgo?</t>
  </si>
  <si>
    <t>2.1.¿Cuales son los tres cargos de operadores  que presentan mayor riesgo?</t>
  </si>
  <si>
    <t>2.2.¿Cuales son los tres cargos de operadores  que presentan menor riesgo?</t>
  </si>
  <si>
    <t>Pregunta Adicional</t>
  </si>
  <si>
    <t>4. Ante el riesgo que supone la situación identificada, mencione tres medidas para intensificar el proceso de reclutamiento de personal</t>
  </si>
  <si>
    <t>Medida 1</t>
  </si>
  <si>
    <t>Medida 2</t>
  </si>
  <si>
    <t>Medida 3</t>
  </si>
  <si>
    <t>Exceso</t>
  </si>
  <si>
    <t>Encargado Planificacion Control *</t>
  </si>
  <si>
    <t>Operador Camion Aljibe *</t>
  </si>
  <si>
    <t>Planificacar con tiempo los recursos que se utilizarán</t>
  </si>
  <si>
    <t>Considerar una mayor cantidad de fuentes de obtención de personal capacitado, adicional alas tradicionales</t>
  </si>
  <si>
    <t>Capacitación y potenciamiento del personal interno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</si>
</sst>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 &quot;$&quot;* #,##0_ ;_ &quot;$&quot;* \-#,##0_ ;_ &quot;$&quot;* &quot;-&quot;_ ;_ @_ "/>
    <numFmt numFmtId="41" formatCode="_ * #,##0_ ;_ * \-#,##0_ ;_ * &quot;-&quot;_ ;_ @_ "/>
    <numFmt numFmtId="164" formatCode="[$$-340A]#,##0"/>
    <numFmt numFmtId="165" formatCode="[$-C0A]mmmm\-yy;@"/>
    <numFmt numFmtId="166" formatCode="_-* #,##0.00\ [$€]_-;\-* #,##0.00\ [$€]_-;_-* &quot;-&quot;??\ [$€]_-;_-@_-"/>
    <numFmt numFmtId="167" formatCode="yyyy/mm/dd;@"/>
    <numFmt numFmtId="168" formatCode="&quot;$&quot;#,##0"/>
    <numFmt numFmtId="169" formatCode="0.00000"/>
  </numFmts>
  <fonts count="16" x14ac:knownFonts="1">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1"/>
      <color theme="1"/>
      <name val="Calibri"/>
      <family val="2"/>
      <scheme val="minor"/>
    </font>
    <font>
      <b/>
      <sz val="14"/>
      <color theme="1"/>
      <name val="Calibri"/>
      <family val="2"/>
      <scheme val="minor"/>
    </font>
    <font>
      <sz val="14"/>
      <color theme="1"/>
      <name val="Calibri"/>
      <family val="2"/>
      <scheme val="minor"/>
    </font>
    <font>
      <sz val="11"/>
      <color theme="0"/>
      <name val="Calibri"/>
      <family val="2"/>
      <scheme val="minor"/>
    </font>
    <font>
      <sz val="11"/>
      <color rgb="FF000000"/>
      <name val="Calibri"/>
      <family val="2"/>
      <scheme val="minor"/>
    </font>
    <font>
      <sz val="10"/>
      <color theme="1"/>
      <name val="Calibri"/>
      <family val="2"/>
      <scheme val="minor"/>
    </font>
    <font>
      <b/>
      <sz val="10"/>
      <color theme="8"/>
      <name val="Calibri"/>
      <family val="2"/>
      <scheme val="minor"/>
    </font>
    <font>
      <sz val="10"/>
      <color theme="0" tint="-4.9989318521683403E-2"/>
      <name val="Calibri"/>
      <family val="2"/>
      <scheme val="minor"/>
    </font>
    <font>
      <sz val="12"/>
      <color theme="0" tint="-4.9989318521683403E-2"/>
      <name val="Calibri"/>
      <family val="2"/>
      <scheme val="minor"/>
    </font>
    <font>
      <sz val="10"/>
      <color theme="0"/>
      <name val="Calibri"/>
      <family val="2"/>
      <scheme val="minor"/>
    </font>
    <font>
      <sz val="9"/>
      <name val="Calibri"/>
      <family val="2"/>
      <scheme val="minor"/>
    </font>
    <font>
      <sz val="10"/>
      <color rgb="FFFF0000"/>
      <name val="Calibri"/>
      <family val="2"/>
      <scheme val="minor"/>
    </font>
  </fonts>
  <fills count="10">
    <fill>
      <patternFill patternType="none"/>
    </fill>
    <fill>
      <patternFill patternType="gray125"/>
    </fill>
    <fill>
      <patternFill patternType="solid">
        <fgColor rgb="FFC00000"/>
        <bgColor indexed="64"/>
      </patternFill>
    </fill>
    <fill>
      <patternFill patternType="solid">
        <fgColor theme="8" tint="0.79998168889431442"/>
        <bgColor indexed="64"/>
      </patternFill>
    </fill>
    <fill>
      <patternFill patternType="solid">
        <fgColor rgb="FF002060"/>
        <bgColor indexed="64"/>
      </patternFill>
    </fill>
    <fill>
      <patternFill patternType="solid">
        <fgColor theme="0"/>
        <bgColor indexed="64"/>
      </patternFill>
    </fill>
    <fill>
      <patternFill patternType="solid">
        <fgColor rgb="FFF7E3E4"/>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auto="1"/>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medium">
        <color theme="1"/>
      </bottom>
      <diagonal/>
    </border>
  </borders>
  <cellStyleXfs count="4">
    <xf numFmtId="0" fontId="0" fillId="0" borderId="0"/>
    <xf numFmtId="0" fontId="2" fillId="0" borderId="0"/>
    <xf numFmtId="0" fontId="3" fillId="0" borderId="0"/>
    <xf numFmtId="41" fontId="2" fillId="0" borderId="0" applyFont="0" applyFill="0" applyBorder="0" applyAlignment="0" applyProtection="0"/>
  </cellStyleXfs>
  <cellXfs count="16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Alignment="1">
      <alignment horizontal="center"/>
    </xf>
    <xf numFmtId="0" fontId="4" fillId="0" borderId="0" xfId="0" applyFont="1" applyAlignment="1">
      <alignment horizontal="center"/>
    </xf>
    <xf numFmtId="0" fontId="0" fillId="2" borderId="6" xfId="0" applyFill="1" applyBorder="1"/>
    <xf numFmtId="0" fontId="0" fillId="2" borderId="7" xfId="0" applyFill="1" applyBorder="1"/>
    <xf numFmtId="0" fontId="0" fillId="2" borderId="8" xfId="0" applyFill="1" applyBorder="1"/>
    <xf numFmtId="0" fontId="0" fillId="2" borderId="0" xfId="0" applyFill="1" applyAlignment="1">
      <alignment horizontal="center" vertical="center"/>
    </xf>
    <xf numFmtId="0" fontId="0" fillId="2" borderId="0" xfId="0" applyFill="1" applyAlignment="1">
      <alignment horizontal="center" vertical="center" wrapText="1"/>
    </xf>
    <xf numFmtId="0" fontId="4" fillId="2" borderId="0" xfId="0" applyFont="1" applyFill="1" applyAlignment="1">
      <alignment horizontal="center" vertical="center" wrapText="1"/>
    </xf>
    <xf numFmtId="0" fontId="6" fillId="2" borderId="0" xfId="0" applyFont="1" applyFill="1" applyAlignment="1">
      <alignment horizontal="center" vertical="center" wrapText="1"/>
    </xf>
    <xf numFmtId="0" fontId="0" fillId="2" borderId="0" xfId="0" applyFill="1"/>
    <xf numFmtId="0" fontId="0" fillId="0" borderId="0" xfId="0" applyAlignment="1">
      <alignment vertical="center" wrapText="1"/>
    </xf>
    <xf numFmtId="0" fontId="0" fillId="0" borderId="9" xfId="0"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4" fillId="0" borderId="0" xfId="0" applyFont="1" applyAlignment="1">
      <alignment vertical="center"/>
    </xf>
    <xf numFmtId="0" fontId="9" fillId="0" borderId="0" xfId="0" applyFont="1"/>
    <xf numFmtId="0" fontId="9" fillId="0" borderId="1" xfId="0" applyFont="1" applyBorder="1"/>
    <xf numFmtId="0" fontId="9" fillId="0" borderId="2" xfId="0" applyFont="1" applyBorder="1"/>
    <xf numFmtId="41" fontId="9" fillId="0" borderId="2" xfId="3" applyFont="1" applyBorder="1"/>
    <xf numFmtId="0" fontId="10" fillId="0" borderId="2" xfId="0" applyFont="1" applyBorder="1"/>
    <xf numFmtId="0" fontId="10" fillId="0" borderId="0" xfId="0" applyFont="1"/>
    <xf numFmtId="0" fontId="9" fillId="0" borderId="0" xfId="0" applyFont="1" applyAlignment="1">
      <alignment horizontal="center" vertical="center"/>
    </xf>
    <xf numFmtId="0" fontId="9" fillId="0" borderId="4" xfId="0" applyFont="1" applyBorder="1"/>
    <xf numFmtId="41" fontId="9" fillId="0" borderId="0" xfId="3" applyFont="1"/>
    <xf numFmtId="0" fontId="9" fillId="0" borderId="4" xfId="0" applyFont="1" applyBorder="1" applyAlignment="1">
      <alignment horizontal="right"/>
    </xf>
    <xf numFmtId="0" fontId="9" fillId="3" borderId="0" xfId="0" applyFont="1" applyFill="1"/>
    <xf numFmtId="0" fontId="9" fillId="4" borderId="6" xfId="0" applyFont="1" applyFill="1" applyBorder="1"/>
    <xf numFmtId="0" fontId="9" fillId="4" borderId="7" xfId="0" applyFont="1" applyFill="1" applyBorder="1"/>
    <xf numFmtId="41" fontId="9" fillId="4" borderId="7" xfId="3" applyFont="1" applyFill="1" applyBorder="1"/>
    <xf numFmtId="0" fontId="9" fillId="0" borderId="7" xfId="0" applyFont="1" applyBorder="1"/>
    <xf numFmtId="0" fontId="10" fillId="4" borderId="7" xfId="0" applyFont="1" applyFill="1" applyBorder="1"/>
    <xf numFmtId="0" fontId="8" fillId="0" borderId="0" xfId="0" applyFont="1"/>
    <xf numFmtId="164" fontId="9" fillId="5" borderId="0" xfId="0" applyNumberFormat="1" applyFont="1" applyFill="1" applyAlignment="1">
      <alignment vertical="center"/>
    </xf>
    <xf numFmtId="3" fontId="9" fillId="5" borderId="0" xfId="0" applyNumberFormat="1" applyFont="1" applyFill="1" applyAlignment="1">
      <alignment vertical="center"/>
    </xf>
    <xf numFmtId="164" fontId="9" fillId="0" borderId="0" xfId="0" applyNumberFormat="1" applyFont="1"/>
    <xf numFmtId="3" fontId="9" fillId="0" borderId="0" xfId="0" applyNumberFormat="1" applyFont="1"/>
    <xf numFmtId="0" fontId="9" fillId="0" borderId="9" xfId="0" applyFont="1" applyBorder="1" applyAlignment="1">
      <alignment horizontal="center" vertical="center"/>
    </xf>
    <xf numFmtId="41" fontId="9" fillId="0" borderId="0" xfId="3" applyFont="1" applyAlignment="1">
      <alignment horizontal="center" vertical="center"/>
    </xf>
    <xf numFmtId="0" fontId="9" fillId="0" borderId="0" xfId="0" applyFont="1" applyAlignment="1">
      <alignment horizontal="left" vertical="center"/>
    </xf>
    <xf numFmtId="0" fontId="9" fillId="0" borderId="0" xfId="0" applyFont="1" applyAlignment="1">
      <alignment horizontal="center"/>
    </xf>
    <xf numFmtId="0" fontId="11" fillId="2" borderId="9" xfId="0" applyFont="1" applyFill="1" applyBorder="1" applyAlignment="1">
      <alignment horizontal="center" vertical="center" wrapText="1"/>
    </xf>
    <xf numFmtId="0" fontId="12" fillId="0" borderId="0" xfId="0" applyFont="1" applyAlignment="1">
      <alignment horizontal="center" vertical="center" wrapText="1"/>
    </xf>
    <xf numFmtId="165" fontId="13" fillId="2" borderId="13" xfId="0" applyNumberFormat="1" applyFont="1" applyFill="1" applyBorder="1" applyAlignment="1">
      <alignment horizontal="center" vertical="center" textRotation="90" wrapText="1"/>
    </xf>
    <xf numFmtId="165" fontId="13" fillId="2" borderId="9" xfId="0" applyNumberFormat="1" applyFont="1" applyFill="1" applyBorder="1" applyAlignment="1">
      <alignment horizontal="center" vertical="center" textRotation="90"/>
    </xf>
    <xf numFmtId="41" fontId="11" fillId="2" borderId="9" xfId="3" applyFont="1" applyFill="1" applyBorder="1" applyAlignment="1">
      <alignment horizontal="center" vertical="center" wrapText="1"/>
    </xf>
    <xf numFmtId="0" fontId="9" fillId="0" borderId="0" xfId="0" applyFont="1" applyAlignment="1">
      <alignment horizontal="center" vertical="center" wrapText="1"/>
    </xf>
    <xf numFmtId="14" fontId="14" fillId="6" borderId="9" xfId="2" quotePrefix="1" applyNumberFormat="1" applyFont="1" applyFill="1" applyBorder="1" applyAlignment="1" applyProtection="1">
      <alignment horizontal="center" vertical="center" wrapText="1"/>
      <protection locked="0"/>
    </xf>
    <xf numFmtId="0" fontId="13" fillId="2" borderId="9" xfId="0" applyFont="1" applyFill="1" applyBorder="1" applyAlignment="1">
      <alignment horizontal="center" vertical="center" wrapText="1"/>
    </xf>
    <xf numFmtId="0" fontId="13" fillId="0" borderId="0" xfId="0" applyFont="1" applyAlignment="1">
      <alignment horizontal="center" vertical="center" wrapText="1"/>
    </xf>
    <xf numFmtId="0" fontId="13" fillId="2" borderId="13" xfId="0" applyFont="1" applyFill="1" applyBorder="1" applyAlignment="1">
      <alignment horizontal="center" vertical="center" wrapText="1"/>
    </xf>
    <xf numFmtId="166" fontId="10" fillId="0" borderId="0" xfId="0" applyNumberFormat="1" applyFont="1" applyAlignment="1">
      <alignment horizontal="center"/>
    </xf>
    <xf numFmtId="165" fontId="13" fillId="0" borderId="0" xfId="0" applyNumberFormat="1" applyFont="1" applyAlignment="1">
      <alignment horizontal="center" vertical="center" textRotation="90"/>
    </xf>
    <xf numFmtId="0" fontId="1" fillId="0" borderId="0" xfId="0" applyFont="1"/>
    <xf numFmtId="41" fontId="9" fillId="5" borderId="9" xfId="3" applyFont="1" applyFill="1" applyBorder="1" applyAlignment="1">
      <alignment vertical="center"/>
    </xf>
    <xf numFmtId="41" fontId="9" fillId="5" borderId="9" xfId="3" applyFont="1" applyFill="1" applyBorder="1" applyAlignment="1">
      <alignment horizontal="left" vertical="center" indent="1"/>
    </xf>
    <xf numFmtId="41" fontId="9" fillId="0" borderId="9" xfId="3" applyFont="1" applyBorder="1" applyAlignment="1">
      <alignment vertical="center"/>
    </xf>
    <xf numFmtId="41" fontId="9" fillId="5" borderId="9" xfId="3" applyFont="1" applyFill="1" applyBorder="1" applyAlignment="1">
      <alignment horizontal="center" vertical="center"/>
    </xf>
    <xf numFmtId="41" fontId="0" fillId="0" borderId="0" xfId="3" applyFont="1"/>
    <xf numFmtId="167" fontId="0" fillId="0" borderId="9" xfId="3" applyNumberFormat="1" applyFont="1" applyBorder="1"/>
    <xf numFmtId="41" fontId="0" fillId="0" borderId="9" xfId="3" applyFont="1" applyBorder="1"/>
    <xf numFmtId="41" fontId="0" fillId="0" borderId="9" xfId="3" applyFont="1" applyFill="1" applyBorder="1"/>
    <xf numFmtId="42" fontId="9" fillId="0" borderId="9" xfId="3" applyNumberFormat="1" applyFont="1" applyFill="1" applyBorder="1" applyAlignment="1">
      <alignment vertical="center"/>
    </xf>
    <xf numFmtId="41" fontId="0" fillId="0" borderId="0" xfId="3" applyFont="1" applyFill="1"/>
    <xf numFmtId="42" fontId="9" fillId="0" borderId="9" xfId="3" applyNumberFormat="1" applyFont="1" applyFill="1" applyBorder="1"/>
    <xf numFmtId="41" fontId="9" fillId="0" borderId="0" xfId="3" applyFont="1" applyFill="1"/>
    <xf numFmtId="41" fontId="9" fillId="0" borderId="9" xfId="3" applyFont="1" applyFill="1" applyBorder="1"/>
    <xf numFmtId="41" fontId="9" fillId="0" borderId="9" xfId="3" applyFont="1" applyBorder="1"/>
    <xf numFmtId="41" fontId="9" fillId="0" borderId="0" xfId="3" applyFont="1" applyFill="1" applyBorder="1"/>
    <xf numFmtId="41" fontId="9" fillId="0" borderId="9" xfId="3" applyFont="1" applyBorder="1" applyAlignment="1">
      <alignment horizontal="center" vertical="center"/>
    </xf>
    <xf numFmtId="42" fontId="9" fillId="0" borderId="9" xfId="0" applyNumberFormat="1" applyFont="1" applyBorder="1"/>
    <xf numFmtId="2" fontId="0" fillId="0" borderId="0" xfId="0" applyNumberFormat="1"/>
    <xf numFmtId="42" fontId="9" fillId="0" borderId="0" xfId="0" applyNumberFormat="1" applyFont="1"/>
    <xf numFmtId="168" fontId="0" fillId="0" borderId="0" xfId="0" applyNumberFormat="1"/>
    <xf numFmtId="0" fontId="7" fillId="2" borderId="10" xfId="0" applyFont="1" applyFill="1" applyBorder="1"/>
    <xf numFmtId="0" fontId="7" fillId="2" borderId="11" xfId="0" applyFont="1" applyFill="1" applyBorder="1"/>
    <xf numFmtId="0" fontId="7" fillId="2" borderId="12" xfId="0" applyFont="1" applyFill="1" applyBorder="1"/>
    <xf numFmtId="0" fontId="15" fillId="0" borderId="0" xfId="0" applyFont="1"/>
    <xf numFmtId="3" fontId="15" fillId="0" borderId="0" xfId="0" applyNumberFormat="1" applyFont="1"/>
    <xf numFmtId="0" fontId="0" fillId="0" borderId="14" xfId="0" applyBorder="1" applyAlignment="1">
      <alignment vertical="center"/>
    </xf>
    <xf numFmtId="42" fontId="0" fillId="0" borderId="15" xfId="0" applyNumberFormat="1" applyBorder="1" applyAlignment="1">
      <alignment vertical="center"/>
    </xf>
    <xf numFmtId="0" fontId="0" fillId="0" borderId="16" xfId="0" applyBorder="1" applyAlignment="1">
      <alignment vertical="center"/>
    </xf>
    <xf numFmtId="0" fontId="7" fillId="2" borderId="14" xfId="0" applyFont="1" applyFill="1" applyBorder="1" applyAlignment="1">
      <alignment vertical="center" wrapText="1"/>
    </xf>
    <xf numFmtId="0" fontId="7" fillId="2" borderId="15" xfId="0" applyFont="1" applyFill="1" applyBorder="1" applyAlignment="1">
      <alignment vertical="center" wrapText="1"/>
    </xf>
    <xf numFmtId="0" fontId="0" fillId="0" borderId="17" xfId="0" applyBorder="1"/>
    <xf numFmtId="42" fontId="0" fillId="0" borderId="18" xfId="0" applyNumberFormat="1" applyBorder="1"/>
    <xf numFmtId="0" fontId="7" fillId="2" borderId="17" xfId="0" applyFont="1" applyFill="1" applyBorder="1" applyAlignment="1">
      <alignment vertical="center" wrapText="1"/>
    </xf>
    <xf numFmtId="0" fontId="7" fillId="2" borderId="18" xfId="0" applyFont="1" applyFill="1" applyBorder="1" applyAlignment="1">
      <alignment vertical="center" wrapText="1"/>
    </xf>
    <xf numFmtId="1" fontId="0" fillId="0" borderId="18" xfId="0" applyNumberForma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9" xfId="0" applyBorder="1"/>
    <xf numFmtId="42" fontId="0" fillId="0" borderId="20" xfId="0" applyNumberFormat="1" applyBorder="1"/>
    <xf numFmtId="0" fontId="0" fillId="0" borderId="18" xfId="0" applyBorder="1"/>
    <xf numFmtId="0" fontId="7" fillId="2" borderId="9" xfId="0" applyFont="1" applyFill="1" applyBorder="1" applyAlignment="1">
      <alignment horizontal="center" vertical="center"/>
    </xf>
    <xf numFmtId="0" fontId="7" fillId="2" borderId="10" xfId="0" applyFont="1" applyFill="1" applyBorder="1" applyAlignment="1">
      <alignment horizontal="center"/>
    </xf>
    <xf numFmtId="0" fontId="7" fillId="2" borderId="12" xfId="0" applyFont="1" applyFill="1" applyBorder="1" applyAlignment="1">
      <alignment horizontal="center"/>
    </xf>
    <xf numFmtId="0" fontId="0" fillId="0" borderId="17" xfId="0" applyBorder="1" applyAlignment="1">
      <alignment horizontal="center" vertical="center"/>
    </xf>
    <xf numFmtId="0" fontId="0" fillId="0" borderId="18" xfId="0" applyBorder="1" applyAlignment="1">
      <alignment horizontal="center" vertical="center"/>
    </xf>
    <xf numFmtId="10" fontId="0" fillId="0" borderId="21" xfId="0" applyNumberFormat="1" applyBorder="1" applyAlignment="1">
      <alignment horizontal="center" vertical="center"/>
    </xf>
    <xf numFmtId="42" fontId="0" fillId="0" borderId="18" xfId="0" applyNumberFormat="1" applyBorder="1" applyAlignment="1">
      <alignment horizontal="center" vertical="center"/>
    </xf>
    <xf numFmtId="0" fontId="0" fillId="0" borderId="22" xfId="0" applyBorder="1" applyAlignment="1">
      <alignment horizontal="center" vertical="center"/>
    </xf>
    <xf numFmtId="10" fontId="0" fillId="0" borderId="23" xfId="0" applyNumberFormat="1" applyBorder="1" applyAlignment="1">
      <alignment horizontal="center" vertical="center"/>
    </xf>
    <xf numFmtId="42" fontId="0" fillId="0" borderId="20" xfId="0" applyNumberFormat="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4" xfId="0" applyFont="1" applyFill="1" applyBorder="1"/>
    <xf numFmtId="0" fontId="7" fillId="2" borderId="15" xfId="0" applyFont="1" applyFill="1" applyBorder="1"/>
    <xf numFmtId="0" fontId="0" fillId="0" borderId="14" xfId="0" applyBorder="1"/>
    <xf numFmtId="10" fontId="0" fillId="0" borderId="16" xfId="0" applyNumberFormat="1" applyBorder="1" applyAlignment="1">
      <alignment horizontal="center" vertical="center"/>
    </xf>
    <xf numFmtId="10" fontId="0" fillId="0" borderId="15" xfId="0" applyNumberFormat="1" applyBorder="1" applyAlignment="1">
      <alignment horizontal="center" vertical="center"/>
    </xf>
    <xf numFmtId="10" fontId="0" fillId="0" borderId="0" xfId="0" applyNumberFormat="1" applyAlignment="1">
      <alignment horizontal="center" vertical="center"/>
    </xf>
    <xf numFmtId="10" fontId="0" fillId="0" borderId="18" xfId="0" applyNumberFormat="1" applyBorder="1" applyAlignment="1">
      <alignment horizontal="center" vertical="center"/>
    </xf>
    <xf numFmtId="10" fontId="0" fillId="0" borderId="22" xfId="0" applyNumberFormat="1" applyBorder="1" applyAlignment="1">
      <alignment horizontal="center" vertical="center"/>
    </xf>
    <xf numFmtId="10" fontId="0" fillId="0" borderId="20" xfId="0" applyNumberFormat="1" applyBorder="1" applyAlignment="1">
      <alignment horizontal="center" vertical="center"/>
    </xf>
    <xf numFmtId="0" fontId="0" fillId="0" borderId="22" xfId="0" applyBorder="1"/>
    <xf numFmtId="0" fontId="0" fillId="0" borderId="20" xfId="0" applyBorder="1"/>
    <xf numFmtId="0" fontId="7" fillId="0" borderId="0" xfId="0" applyFont="1" applyAlignment="1">
      <alignment vertical="center" wrapText="1"/>
    </xf>
    <xf numFmtId="42" fontId="0" fillId="0" borderId="0" xfId="0" applyNumberFormat="1" applyAlignment="1">
      <alignment vertical="center"/>
    </xf>
    <xf numFmtId="42" fontId="0" fillId="0" borderId="15" xfId="0" applyNumberFormat="1" applyBorder="1" applyAlignment="1">
      <alignment horizontal="center" vertical="center"/>
    </xf>
    <xf numFmtId="0" fontId="7" fillId="2" borderId="17" xfId="0" applyFont="1" applyFill="1" applyBorder="1" applyAlignment="1">
      <alignment horizontal="center" vertical="center"/>
    </xf>
    <xf numFmtId="0" fontId="0" fillId="0" borderId="18" xfId="0" applyBorder="1" applyAlignment="1">
      <alignment horizontal="center"/>
    </xf>
    <xf numFmtId="0" fontId="7" fillId="2" borderId="19" xfId="0" applyFont="1" applyFill="1" applyBorder="1" applyAlignment="1">
      <alignment horizontal="center" vertical="center"/>
    </xf>
    <xf numFmtId="0" fontId="0" fillId="0" borderId="20" xfId="0" applyBorder="1" applyAlignment="1">
      <alignment horizontal="center"/>
    </xf>
    <xf numFmtId="0" fontId="7" fillId="0" borderId="0" xfId="0" applyFont="1"/>
    <xf numFmtId="0" fontId="0" fillId="0" borderId="12" xfId="0" applyBorder="1" applyAlignment="1">
      <alignment horizontal="center" vertical="center"/>
    </xf>
    <xf numFmtId="20" fontId="7" fillId="0" borderId="0" xfId="0" applyNumberFormat="1" applyFont="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169" fontId="0" fillId="0" borderId="13" xfId="0" applyNumberFormat="1" applyBorder="1" applyAlignment="1">
      <alignment horizontal="center" vertical="center"/>
    </xf>
    <xf numFmtId="0" fontId="0" fillId="0" borderId="21" xfId="0" applyBorder="1" applyAlignment="1">
      <alignment horizontal="center" vertical="center"/>
    </xf>
    <xf numFmtId="169" fontId="0" fillId="0" borderId="21" xfId="0" applyNumberFormat="1" applyBorder="1" applyAlignment="1">
      <alignment horizontal="center" vertical="center"/>
    </xf>
    <xf numFmtId="20" fontId="0" fillId="0" borderId="0" xfId="0" applyNumberFormat="1" applyAlignment="1">
      <alignment vertical="center"/>
    </xf>
    <xf numFmtId="0" fontId="0" fillId="0" borderId="23" xfId="0" applyBorder="1" applyAlignment="1">
      <alignment horizontal="center" vertical="center"/>
    </xf>
    <xf numFmtId="169" fontId="0" fillId="0" borderId="23" xfId="0" applyNumberFormat="1" applyBorder="1" applyAlignment="1">
      <alignment horizontal="center" vertical="center"/>
    </xf>
    <xf numFmtId="0" fontId="0" fillId="0" borderId="10" xfId="0" applyBorder="1"/>
    <xf numFmtId="0" fontId="0" fillId="0" borderId="11" xfId="0" applyBorder="1"/>
    <xf numFmtId="0" fontId="0" fillId="0" borderId="12" xfId="0" applyBorder="1"/>
    <xf numFmtId="0" fontId="7" fillId="7" borderId="9" xfId="0" applyFont="1" applyFill="1" applyBorder="1" applyAlignment="1">
      <alignment vertical="center" wrapText="1"/>
    </xf>
    <xf numFmtId="9" fontId="0" fillId="8" borderId="0" xfId="0" applyNumberFormat="1" applyFill="1" applyAlignment="1">
      <alignment horizontal="center"/>
    </xf>
    <xf numFmtId="0" fontId="0" fillId="7" borderId="0" xfId="0" applyFill="1" applyAlignment="1">
      <alignment horizontal="center"/>
    </xf>
    <xf numFmtId="0" fontId="0" fillId="7" borderId="0" xfId="0" applyFill="1"/>
    <xf numFmtId="0" fontId="0" fillId="9" borderId="0" xfId="0" applyFill="1" applyAlignment="1">
      <alignment horizontal="center"/>
    </xf>
    <xf numFmtId="0" fontId="0" fillId="9" borderId="0" xfId="0" applyFill="1"/>
    <xf numFmtId="1" fontId="0" fillId="9" borderId="0" xfId="0" applyNumberFormat="1" applyFill="1" applyAlignment="1">
      <alignment horizontal="center"/>
    </xf>
    <xf numFmtId="0" fontId="0" fillId="9" borderId="24" xfId="0" applyFill="1" applyBorder="1"/>
    <xf numFmtId="0" fontId="0" fillId="9" borderId="25" xfId="0" applyFill="1" applyBorder="1"/>
    <xf numFmtId="0" fontId="0" fillId="7" borderId="24" xfId="0" applyFill="1" applyBorder="1"/>
    <xf numFmtId="0" fontId="0" fillId="7" borderId="25" xfId="0" applyFill="1" applyBorder="1"/>
    <xf numFmtId="0" fontId="0" fillId="0" borderId="0" xfId="0" applyAlignment="1">
      <alignment horizontal="left" vertical="center" wrapText="1"/>
    </xf>
    <xf numFmtId="0" fontId="0" fillId="0" borderId="0" xfId="0" applyAlignment="1">
      <alignment horizontal="left" wrapText="1"/>
    </xf>
    <xf numFmtId="0" fontId="9" fillId="0" borderId="9" xfId="0" applyFont="1" applyBorder="1" applyAlignment="1">
      <alignment horizontal="center" vertical="center"/>
    </xf>
    <xf numFmtId="0" fontId="9" fillId="0" borderId="9" xfId="0" applyFont="1" applyBorder="1" applyAlignment="1">
      <alignment horizont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cellXfs>
  <cellStyles count="4">
    <cellStyle name="Millares [0] 2" xfId="3" xr:uid="{B90A6CD6-06E2-F548-8C45-4E9BAB85C476}"/>
    <cellStyle name="Normal" xfId="0" builtinId="0"/>
    <cellStyle name="Normal 3 2" xfId="1" xr:uid="{7DB7BC55-1625-466E-B488-8E688C6F12A4}"/>
    <cellStyle name="Normal 3 2 2" xfId="2" xr:uid="{476E526B-D185-4981-A865-7F0AD984BCAF}"/>
  </cellStyles>
  <dxfs count="16">
    <dxf>
      <font>
        <color theme="0"/>
      </font>
    </dxf>
    <dxf>
      <font>
        <color rgb="FF006100"/>
      </font>
      <fill>
        <patternFill>
          <bgColor rgb="FFC6EFCE"/>
        </patternFill>
      </fill>
    </dxf>
    <dxf>
      <font>
        <color rgb="FF006100"/>
      </font>
      <fill>
        <patternFill>
          <bgColor rgb="FFC6EFCE"/>
        </patternFill>
      </fill>
    </dxf>
    <dxf>
      <fill>
        <patternFill patternType="solid">
          <fgColor indexed="64"/>
          <bgColor rgb="FFC00000"/>
        </patternFill>
      </fill>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auto="1"/>
        </patternFill>
      </fill>
    </dxf>
    <dxf>
      <fill>
        <patternFill patternType="solid">
          <fgColor indexed="64"/>
          <bgColor rgb="FFC00000"/>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63" Type="http://schemas.openxmlformats.org/officeDocument/2006/relationships/externalLink" Target="externalLinks/externalLink57.xml"/><Relationship Id="rId84" Type="http://schemas.openxmlformats.org/officeDocument/2006/relationships/externalLink" Target="externalLinks/externalLink78.xml"/><Relationship Id="rId138" Type="http://schemas.openxmlformats.org/officeDocument/2006/relationships/externalLink" Target="externalLinks/externalLink132.xml"/><Relationship Id="rId159" Type="http://schemas.openxmlformats.org/officeDocument/2006/relationships/externalLink" Target="externalLinks/externalLink153.xml"/><Relationship Id="rId170" Type="http://schemas.openxmlformats.org/officeDocument/2006/relationships/externalLink" Target="externalLinks/externalLink164.xml"/><Relationship Id="rId191" Type="http://schemas.openxmlformats.org/officeDocument/2006/relationships/styles" Target="styles.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53" Type="http://schemas.openxmlformats.org/officeDocument/2006/relationships/externalLink" Target="externalLinks/externalLink47.xml"/><Relationship Id="rId74" Type="http://schemas.openxmlformats.org/officeDocument/2006/relationships/externalLink" Target="externalLinks/externalLink68.xml"/><Relationship Id="rId128" Type="http://schemas.openxmlformats.org/officeDocument/2006/relationships/externalLink" Target="externalLinks/externalLink122.xml"/><Relationship Id="rId149" Type="http://schemas.openxmlformats.org/officeDocument/2006/relationships/externalLink" Target="externalLinks/externalLink143.xml"/><Relationship Id="rId5" Type="http://schemas.openxmlformats.org/officeDocument/2006/relationships/worksheet" Target="worksheets/sheet5.xml"/><Relationship Id="rId95" Type="http://schemas.openxmlformats.org/officeDocument/2006/relationships/externalLink" Target="externalLinks/externalLink89.xml"/><Relationship Id="rId160" Type="http://schemas.openxmlformats.org/officeDocument/2006/relationships/externalLink" Target="externalLinks/externalLink154.xml"/><Relationship Id="rId181" Type="http://schemas.openxmlformats.org/officeDocument/2006/relationships/externalLink" Target="externalLinks/externalLink175.xml"/><Relationship Id="rId22" Type="http://schemas.openxmlformats.org/officeDocument/2006/relationships/externalLink" Target="externalLinks/externalLink16.xml"/><Relationship Id="rId43" Type="http://schemas.openxmlformats.org/officeDocument/2006/relationships/externalLink" Target="externalLinks/externalLink37.xml"/><Relationship Id="rId64" Type="http://schemas.openxmlformats.org/officeDocument/2006/relationships/externalLink" Target="externalLinks/externalLink58.xml"/><Relationship Id="rId118" Type="http://schemas.openxmlformats.org/officeDocument/2006/relationships/externalLink" Target="externalLinks/externalLink112.xml"/><Relationship Id="rId139" Type="http://schemas.openxmlformats.org/officeDocument/2006/relationships/externalLink" Target="externalLinks/externalLink133.xml"/><Relationship Id="rId85" Type="http://schemas.openxmlformats.org/officeDocument/2006/relationships/externalLink" Target="externalLinks/externalLink79.xml"/><Relationship Id="rId150" Type="http://schemas.openxmlformats.org/officeDocument/2006/relationships/externalLink" Target="externalLinks/externalLink144.xml"/><Relationship Id="rId171" Type="http://schemas.openxmlformats.org/officeDocument/2006/relationships/externalLink" Target="externalLinks/externalLink165.xml"/><Relationship Id="rId192" Type="http://schemas.openxmlformats.org/officeDocument/2006/relationships/sharedStrings" Target="sharedStrings.xml"/><Relationship Id="rId12" Type="http://schemas.openxmlformats.org/officeDocument/2006/relationships/externalLink" Target="externalLinks/externalLink6.xml"/><Relationship Id="rId33" Type="http://schemas.openxmlformats.org/officeDocument/2006/relationships/externalLink" Target="externalLinks/externalLink27.xml"/><Relationship Id="rId108" Type="http://schemas.openxmlformats.org/officeDocument/2006/relationships/externalLink" Target="externalLinks/externalLink102.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5" Type="http://schemas.openxmlformats.org/officeDocument/2006/relationships/externalLink" Target="externalLinks/externalLink69.xml"/><Relationship Id="rId96" Type="http://schemas.openxmlformats.org/officeDocument/2006/relationships/externalLink" Target="externalLinks/externalLink90.xml"/><Relationship Id="rId140" Type="http://schemas.openxmlformats.org/officeDocument/2006/relationships/externalLink" Target="externalLinks/externalLink134.xml"/><Relationship Id="rId161" Type="http://schemas.openxmlformats.org/officeDocument/2006/relationships/externalLink" Target="externalLinks/externalLink155.xml"/><Relationship Id="rId182" Type="http://schemas.openxmlformats.org/officeDocument/2006/relationships/externalLink" Target="externalLinks/externalLink176.xml"/><Relationship Id="rId6" Type="http://schemas.openxmlformats.org/officeDocument/2006/relationships/worksheet" Target="worksheets/sheet6.xml"/><Relationship Id="rId23" Type="http://schemas.openxmlformats.org/officeDocument/2006/relationships/externalLink" Target="externalLinks/externalLink17.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5" Type="http://schemas.openxmlformats.org/officeDocument/2006/relationships/externalLink" Target="externalLinks/externalLink59.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51" Type="http://schemas.openxmlformats.org/officeDocument/2006/relationships/externalLink" Target="externalLinks/externalLink145.xml"/><Relationship Id="rId172" Type="http://schemas.openxmlformats.org/officeDocument/2006/relationships/externalLink" Target="externalLinks/externalLink166.xml"/><Relationship Id="rId193" Type="http://schemas.openxmlformats.org/officeDocument/2006/relationships/calcChain" Target="calcChain.xml"/><Relationship Id="rId13" Type="http://schemas.openxmlformats.org/officeDocument/2006/relationships/externalLink" Target="externalLinks/externalLink7.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externalLink" Target="externalLinks/externalLink119.xml"/><Relationship Id="rId141" Type="http://schemas.openxmlformats.org/officeDocument/2006/relationships/externalLink" Target="externalLinks/externalLink135.xml"/><Relationship Id="rId146" Type="http://schemas.openxmlformats.org/officeDocument/2006/relationships/externalLink" Target="externalLinks/externalLink140.xml"/><Relationship Id="rId167" Type="http://schemas.openxmlformats.org/officeDocument/2006/relationships/externalLink" Target="externalLinks/externalLink161.xml"/><Relationship Id="rId188" Type="http://schemas.openxmlformats.org/officeDocument/2006/relationships/externalLink" Target="externalLinks/externalLink182.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162" Type="http://schemas.openxmlformats.org/officeDocument/2006/relationships/externalLink" Target="externalLinks/externalLink156.xml"/><Relationship Id="rId183" Type="http://schemas.openxmlformats.org/officeDocument/2006/relationships/externalLink" Target="externalLinks/externalLink177.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131" Type="http://schemas.openxmlformats.org/officeDocument/2006/relationships/externalLink" Target="externalLinks/externalLink125.xml"/><Relationship Id="rId136" Type="http://schemas.openxmlformats.org/officeDocument/2006/relationships/externalLink" Target="externalLinks/externalLink130.xml"/><Relationship Id="rId157" Type="http://schemas.openxmlformats.org/officeDocument/2006/relationships/externalLink" Target="externalLinks/externalLink151.xml"/><Relationship Id="rId178" Type="http://schemas.openxmlformats.org/officeDocument/2006/relationships/externalLink" Target="externalLinks/externalLink172.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52" Type="http://schemas.openxmlformats.org/officeDocument/2006/relationships/externalLink" Target="externalLinks/externalLink146.xml"/><Relationship Id="rId173" Type="http://schemas.openxmlformats.org/officeDocument/2006/relationships/externalLink" Target="externalLinks/externalLink167.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147" Type="http://schemas.openxmlformats.org/officeDocument/2006/relationships/externalLink" Target="externalLinks/externalLink141.xml"/><Relationship Id="rId168" Type="http://schemas.openxmlformats.org/officeDocument/2006/relationships/externalLink" Target="externalLinks/externalLink16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externalLink" Target="externalLinks/externalLink136.xml"/><Relationship Id="rId163" Type="http://schemas.openxmlformats.org/officeDocument/2006/relationships/externalLink" Target="externalLinks/externalLink157.xml"/><Relationship Id="rId184" Type="http://schemas.openxmlformats.org/officeDocument/2006/relationships/externalLink" Target="externalLinks/externalLink178.xml"/><Relationship Id="rId189" Type="http://schemas.openxmlformats.org/officeDocument/2006/relationships/externalLink" Target="externalLinks/externalLink183.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137" Type="http://schemas.openxmlformats.org/officeDocument/2006/relationships/externalLink" Target="externalLinks/externalLink131.xml"/><Relationship Id="rId158" Type="http://schemas.openxmlformats.org/officeDocument/2006/relationships/externalLink" Target="externalLinks/externalLink152.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3" Type="http://schemas.openxmlformats.org/officeDocument/2006/relationships/externalLink" Target="externalLinks/externalLink147.xml"/><Relationship Id="rId174" Type="http://schemas.openxmlformats.org/officeDocument/2006/relationships/externalLink" Target="externalLinks/externalLink168.xml"/><Relationship Id="rId179" Type="http://schemas.openxmlformats.org/officeDocument/2006/relationships/externalLink" Target="externalLinks/externalLink173.xml"/><Relationship Id="rId190" Type="http://schemas.openxmlformats.org/officeDocument/2006/relationships/theme" Target="theme/theme1.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externalLink" Target="externalLinks/externalLink137.xml"/><Relationship Id="rId148" Type="http://schemas.openxmlformats.org/officeDocument/2006/relationships/externalLink" Target="externalLinks/externalLink142.xml"/><Relationship Id="rId164" Type="http://schemas.openxmlformats.org/officeDocument/2006/relationships/externalLink" Target="externalLinks/externalLink158.xml"/><Relationship Id="rId169" Type="http://schemas.openxmlformats.org/officeDocument/2006/relationships/externalLink" Target="externalLinks/externalLink163.xml"/><Relationship Id="rId185" Type="http://schemas.openxmlformats.org/officeDocument/2006/relationships/externalLink" Target="externalLinks/externalLink179.xml"/><Relationship Id="rId4" Type="http://schemas.openxmlformats.org/officeDocument/2006/relationships/worksheet" Target="worksheets/sheet4.xml"/><Relationship Id="rId9" Type="http://schemas.openxmlformats.org/officeDocument/2006/relationships/externalLink" Target="externalLinks/externalLink3.xml"/><Relationship Id="rId180" Type="http://schemas.openxmlformats.org/officeDocument/2006/relationships/externalLink" Target="externalLinks/externalLink174.xml"/><Relationship Id="rId26" Type="http://schemas.openxmlformats.org/officeDocument/2006/relationships/externalLink" Target="externalLinks/externalLink20.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54" Type="http://schemas.openxmlformats.org/officeDocument/2006/relationships/externalLink" Target="externalLinks/externalLink148.xml"/><Relationship Id="rId175" Type="http://schemas.openxmlformats.org/officeDocument/2006/relationships/externalLink" Target="externalLinks/externalLink169.xml"/><Relationship Id="rId16" Type="http://schemas.openxmlformats.org/officeDocument/2006/relationships/externalLink" Target="externalLinks/externalLink10.xml"/><Relationship Id="rId37" Type="http://schemas.openxmlformats.org/officeDocument/2006/relationships/externalLink" Target="externalLinks/externalLink31.xml"/><Relationship Id="rId58" Type="http://schemas.openxmlformats.org/officeDocument/2006/relationships/externalLink" Target="externalLinks/externalLink52.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44" Type="http://schemas.openxmlformats.org/officeDocument/2006/relationships/externalLink" Target="externalLinks/externalLink138.xml"/><Relationship Id="rId90" Type="http://schemas.openxmlformats.org/officeDocument/2006/relationships/externalLink" Target="externalLinks/externalLink84.xml"/><Relationship Id="rId165" Type="http://schemas.openxmlformats.org/officeDocument/2006/relationships/externalLink" Target="externalLinks/externalLink159.xml"/><Relationship Id="rId186" Type="http://schemas.openxmlformats.org/officeDocument/2006/relationships/externalLink" Target="externalLinks/externalLink180.xml"/><Relationship Id="rId27" Type="http://schemas.openxmlformats.org/officeDocument/2006/relationships/externalLink" Target="externalLinks/externalLink21.xml"/><Relationship Id="rId48" Type="http://schemas.openxmlformats.org/officeDocument/2006/relationships/externalLink" Target="externalLinks/externalLink42.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34" Type="http://schemas.openxmlformats.org/officeDocument/2006/relationships/externalLink" Target="externalLinks/externalLink128.xml"/><Relationship Id="rId80" Type="http://schemas.openxmlformats.org/officeDocument/2006/relationships/externalLink" Target="externalLinks/externalLink74.xml"/><Relationship Id="rId155" Type="http://schemas.openxmlformats.org/officeDocument/2006/relationships/externalLink" Target="externalLinks/externalLink149.xml"/><Relationship Id="rId176" Type="http://schemas.openxmlformats.org/officeDocument/2006/relationships/externalLink" Target="externalLinks/externalLink170.xml"/><Relationship Id="rId17" Type="http://schemas.openxmlformats.org/officeDocument/2006/relationships/externalLink" Target="externalLinks/externalLink11.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24" Type="http://schemas.openxmlformats.org/officeDocument/2006/relationships/externalLink" Target="externalLinks/externalLink118.xml"/><Relationship Id="rId70" Type="http://schemas.openxmlformats.org/officeDocument/2006/relationships/externalLink" Target="externalLinks/externalLink64.xml"/><Relationship Id="rId91" Type="http://schemas.openxmlformats.org/officeDocument/2006/relationships/externalLink" Target="externalLinks/externalLink85.xml"/><Relationship Id="rId145" Type="http://schemas.openxmlformats.org/officeDocument/2006/relationships/externalLink" Target="externalLinks/externalLink139.xml"/><Relationship Id="rId166" Type="http://schemas.openxmlformats.org/officeDocument/2006/relationships/externalLink" Target="externalLinks/externalLink160.xml"/><Relationship Id="rId187" Type="http://schemas.openxmlformats.org/officeDocument/2006/relationships/externalLink" Target="externalLinks/externalLink181.xml"/><Relationship Id="rId1" Type="http://schemas.openxmlformats.org/officeDocument/2006/relationships/worksheet" Target="worksheets/sheet1.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60" Type="http://schemas.openxmlformats.org/officeDocument/2006/relationships/externalLink" Target="externalLinks/externalLink54.xml"/><Relationship Id="rId81" Type="http://schemas.openxmlformats.org/officeDocument/2006/relationships/externalLink" Target="externalLinks/externalLink75.xml"/><Relationship Id="rId135" Type="http://schemas.openxmlformats.org/officeDocument/2006/relationships/externalLink" Target="externalLinks/externalLink129.xml"/><Relationship Id="rId156" Type="http://schemas.openxmlformats.org/officeDocument/2006/relationships/externalLink" Target="externalLinks/externalLink150.xml"/><Relationship Id="rId177" Type="http://schemas.openxmlformats.org/officeDocument/2006/relationships/externalLink" Target="externalLinks/externalLink171.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73980</xdr:colOff>
      <xdr:row>1</xdr:row>
      <xdr:rowOff>49319</xdr:rowOff>
    </xdr:from>
    <xdr:to>
      <xdr:col>4</xdr:col>
      <xdr:colOff>761999</xdr:colOff>
      <xdr:row>5</xdr:row>
      <xdr:rowOff>118080</xdr:rowOff>
    </xdr:to>
    <xdr:sp macro="" textlink="">
      <xdr:nvSpPr>
        <xdr:cNvPr id="2" name="CuadroTexto 1">
          <a:extLst>
            <a:ext uri="{FF2B5EF4-FFF2-40B4-BE49-F238E27FC236}">
              <a16:creationId xmlns:a16="http://schemas.microsoft.com/office/drawing/2014/main" id="{44314F9C-C090-404C-BCF7-5FFC1035362D}"/>
            </a:ext>
          </a:extLst>
        </xdr:cNvPr>
        <xdr:cNvSpPr txBox="1"/>
      </xdr:nvSpPr>
      <xdr:spPr>
        <a:xfrm>
          <a:off x="378780" y="252519"/>
          <a:ext cx="5755319" cy="8307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2000"/>
            <a:t>Evaluación</a:t>
          </a:r>
          <a:r>
            <a:rPr lang="es-CL" sz="2000" baseline="0"/>
            <a:t> Parte 2 de 3. Pipeline de Personal</a:t>
          </a:r>
          <a:endParaRPr lang="es-CL" sz="2000"/>
        </a:p>
        <a:p>
          <a:r>
            <a:rPr lang="es-CL" sz="1100"/>
            <a:t>Ampliación Instalaciones Industriales</a:t>
          </a:r>
        </a:p>
      </xdr:txBody>
    </xdr:sp>
    <xdr:clientData/>
  </xdr:twoCellAnchor>
  <xdr:twoCellAnchor editAs="oneCell">
    <xdr:from>
      <xdr:col>6</xdr:col>
      <xdr:colOff>93586</xdr:colOff>
      <xdr:row>0</xdr:row>
      <xdr:rowOff>199550</xdr:rowOff>
    </xdr:from>
    <xdr:to>
      <xdr:col>6</xdr:col>
      <xdr:colOff>921898</xdr:colOff>
      <xdr:row>4</xdr:row>
      <xdr:rowOff>160785</xdr:rowOff>
    </xdr:to>
    <xdr:pic>
      <xdr:nvPicPr>
        <xdr:cNvPr id="3" name="Imagen 2">
          <a:extLst>
            <a:ext uri="{FF2B5EF4-FFF2-40B4-BE49-F238E27FC236}">
              <a16:creationId xmlns:a16="http://schemas.microsoft.com/office/drawing/2014/main" id="{E5DE5670-7DCF-2B47-A9BD-90D1261AAA71}"/>
            </a:ext>
          </a:extLst>
        </xdr:cNvPr>
        <xdr:cNvPicPr>
          <a:picLocks noChangeAspect="1"/>
        </xdr:cNvPicPr>
      </xdr:nvPicPr>
      <xdr:blipFill>
        <a:blip xmlns:r="http://schemas.openxmlformats.org/officeDocument/2006/relationships" r:embed="rId1"/>
        <a:stretch>
          <a:fillRect/>
        </a:stretch>
      </xdr:blipFill>
      <xdr:spPr>
        <a:xfrm>
          <a:off x="7916786" y="199550"/>
          <a:ext cx="828312" cy="7435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7</xdr:col>
      <xdr:colOff>184150</xdr:colOff>
      <xdr:row>4</xdr:row>
      <xdr:rowOff>88980</xdr:rowOff>
    </xdr:to>
    <xdr:sp macro="" textlink="">
      <xdr:nvSpPr>
        <xdr:cNvPr id="2" name="CuadroTexto 1">
          <a:extLst>
            <a:ext uri="{FF2B5EF4-FFF2-40B4-BE49-F238E27FC236}">
              <a16:creationId xmlns:a16="http://schemas.microsoft.com/office/drawing/2014/main" id="{20D244F6-2980-4916-AFB4-26A00121DE8A}"/>
            </a:ext>
          </a:extLst>
        </xdr:cNvPr>
        <xdr:cNvSpPr txBox="1"/>
      </xdr:nvSpPr>
      <xdr:spPr>
        <a:xfrm>
          <a:off x="177962" y="202229"/>
          <a:ext cx="7011411" cy="4772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baseline="0"/>
            <a:t>Pipeline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r>
            <a:rPr lang="es-CL" sz="1100" b="0" i="0" u="none" strike="noStrike">
              <a:solidFill>
                <a:schemeClr val="dk1"/>
              </a:solidFill>
              <a:effectLst/>
              <a:latin typeface="+mn-lt"/>
              <a:ea typeface="+mn-ea"/>
              <a:cs typeface="+mn-cs"/>
            </a:rPr>
            <a:t> </a:t>
          </a:r>
          <a:r>
            <a:rPr lang="es-CL"/>
            <a:t> </a:t>
          </a:r>
        </a:p>
        <a:p>
          <a:r>
            <a:rPr lang="es-CL" sz="1100" baseline="0"/>
            <a:t>Proceso de Contratación y Acreditación de Personal</a:t>
          </a:r>
        </a:p>
      </xdr:txBody>
    </xdr:sp>
    <xdr:clientData/>
  </xdr:twoCellAnchor>
  <xdr:twoCellAnchor editAs="oneCell">
    <xdr:from>
      <xdr:col>10</xdr:col>
      <xdr:colOff>612352</xdr:colOff>
      <xdr:row>2</xdr:row>
      <xdr:rowOff>42154</xdr:rowOff>
    </xdr:from>
    <xdr:to>
      <xdr:col>11</xdr:col>
      <xdr:colOff>557695</xdr:colOff>
      <xdr:row>4</xdr:row>
      <xdr:rowOff>129426</xdr:rowOff>
    </xdr:to>
    <xdr:pic>
      <xdr:nvPicPr>
        <xdr:cNvPr id="4" name="Imagen 3">
          <a:extLst>
            <a:ext uri="{FF2B5EF4-FFF2-40B4-BE49-F238E27FC236}">
              <a16:creationId xmlns:a16="http://schemas.microsoft.com/office/drawing/2014/main" id="{D89DE753-CE80-B44B-A937-5B0B92E6964C}"/>
            </a:ext>
          </a:extLst>
        </xdr:cNvPr>
        <xdr:cNvPicPr>
          <a:picLocks noChangeAspect="1"/>
        </xdr:cNvPicPr>
      </xdr:nvPicPr>
      <xdr:blipFill>
        <a:blip xmlns:r="http://schemas.openxmlformats.org/officeDocument/2006/relationships" r:embed="rId1"/>
        <a:stretch>
          <a:fillRect/>
        </a:stretch>
      </xdr:blipFill>
      <xdr:spPr>
        <a:xfrm>
          <a:off x="10384072" y="244383"/>
          <a:ext cx="568208" cy="4755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63500</xdr:colOff>
      <xdr:row>1</xdr:row>
      <xdr:rowOff>76200</xdr:rowOff>
    </xdr:from>
    <xdr:to>
      <xdr:col>4</xdr:col>
      <xdr:colOff>546100</xdr:colOff>
      <xdr:row>4</xdr:row>
      <xdr:rowOff>76200</xdr:rowOff>
    </xdr:to>
    <xdr:sp macro="" textlink="">
      <xdr:nvSpPr>
        <xdr:cNvPr id="2" name="CuadroTexto 1">
          <a:extLst>
            <a:ext uri="{FF2B5EF4-FFF2-40B4-BE49-F238E27FC236}">
              <a16:creationId xmlns:a16="http://schemas.microsoft.com/office/drawing/2014/main" id="{DB834007-78FA-4BE0-8E63-D1B74CE7D4BC}"/>
            </a:ext>
          </a:extLst>
        </xdr:cNvPr>
        <xdr:cNvSpPr txBox="1"/>
      </xdr:nvSpPr>
      <xdr:spPr>
        <a:xfrm>
          <a:off x="355600" y="279400"/>
          <a:ext cx="402590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Base</a:t>
          </a:r>
          <a:r>
            <a:rPr lang="es-CL" sz="1100" baseline="0"/>
            <a:t> de Datos</a:t>
          </a:r>
        </a:p>
        <a:p>
          <a:r>
            <a:rPr lang="es-CL" sz="1100" baseline="0"/>
            <a:t>Pipeline Proceso de Contratación y Acreditación de Personal</a:t>
          </a:r>
        </a:p>
      </xdr:txBody>
    </xdr:sp>
    <xdr:clientData/>
  </xdr:twoCellAnchor>
  <xdr:twoCellAnchor editAs="oneCell">
    <xdr:from>
      <xdr:col>5</xdr:col>
      <xdr:colOff>2667000</xdr:colOff>
      <xdr:row>1</xdr:row>
      <xdr:rowOff>38101</xdr:rowOff>
    </xdr:from>
    <xdr:to>
      <xdr:col>5</xdr:col>
      <xdr:colOff>3317512</xdr:colOff>
      <xdr:row>4</xdr:row>
      <xdr:rowOff>50549</xdr:rowOff>
    </xdr:to>
    <xdr:pic>
      <xdr:nvPicPr>
        <xdr:cNvPr id="3" name="Imagen 2">
          <a:extLst>
            <a:ext uri="{FF2B5EF4-FFF2-40B4-BE49-F238E27FC236}">
              <a16:creationId xmlns:a16="http://schemas.microsoft.com/office/drawing/2014/main" id="{9F4DD8D3-B154-0942-91AC-2537CE87543D}"/>
            </a:ext>
          </a:extLst>
        </xdr:cNvPr>
        <xdr:cNvPicPr>
          <a:picLocks noChangeAspect="1"/>
        </xdr:cNvPicPr>
      </xdr:nvPicPr>
      <xdr:blipFill>
        <a:blip xmlns:r="http://schemas.openxmlformats.org/officeDocument/2006/relationships" r:embed="rId1"/>
        <a:stretch>
          <a:fillRect/>
        </a:stretch>
      </xdr:blipFill>
      <xdr:spPr>
        <a:xfrm>
          <a:off x="8623300" y="241301"/>
          <a:ext cx="650512" cy="5839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Gais0026/laro-pc/TRENDS/TRND_RPT/TRND9810.XLS" TargetMode="External"/><Relationship Id="rId1" Type="http://schemas.openxmlformats.org/officeDocument/2006/relationships/externalLinkPath" Target="/Gais0026/laro-pc/TRENDS/TRND_RPT/TRND98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DPP_Mayo_2002_F.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buildtek-my.sharepoint.com/Sa_jupiter/sc_salvador/Apoyo%202006/Ctto%20Econ&#243;mico/Analisis%20de%20Precios%20Unitari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pgarcia\Configuraci&#243;n%20local\Archivos%20temporales%20de%20Internet\OLK56\BOBW\PROCEDRS\PRIN_RPT\SUMRPTS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Mina%20Justa\EDP\59603JUN.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buildtek-my.sharepoint.com/Rtfile/DocCBaseInv/CBV/Cbv2001/CASO%20BASE%20TRABAJO%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buildtek-my.sharepoint.com/Platino/chuqsubt/Documents%20and%20Settings/Administrador/Configuraci&#243;n%20local/Temp/Directorio%20temporal%201%20para%20inv_chan120.zip/Valorizacion%20Mina%20R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buildtek-my.sharepoint.com/C:/C:/C:/D:/C:/C:/C:/C:/C:/C:/C:/C:/C:/C:/C:/Documents%20and%20Settings/pgarcia/Configuraci&#243;n%20local/Archivos%20temporales%20de%20Internet/OLK56/BOBW/PROCEDRS/PRIN_RPT/SUMRPTS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buildtek-my.sharepoint.com/C:/C:/C:/D:/C:/C:/C:/C:/C:/C:/C:/C:/C:/C:/C:/Documents%20and%20Settings/pgarcia/Configuraci&#243;n%20local/Archivos%20temporales%20de%20Internet/OLK56/BOBW/PROCEDRS/PRINCIPL/04_05B_F.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Field%20Templat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buildtek-my.sharepoint.com/Users/Maximiliano/Library/Caches/TemporaryItems/Outlook%20Temp/95OPPL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EDP\59603JU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buildtek-my.sharepoint.com/192.168.8.5/Inser_Ingenier&#237;a/Data/Internet/Temporary%20Internet%20Files/OLK14CB/DOCUME~1/w2kconf/CONFIG~1/Temp/TEMP/RESUM-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PROJEC~1\TDR\SUMSHT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buildtek-my.sharepoint.com/638D7AFB/Estreito%20Crystal%20Ball.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Report%20gerencial%20Anaconca-MLP%20V.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BOBW\PROCEDRS\PRIN_RPT\SUMRPTS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buildtek-my.sharepoint.com/Users/franciscojh11/Library/Group%20Containers/UBF8T346G9.Office/User%20Content.localized/Startup.localized/Excel/ANALYSTS/98JUN/NETEARN.WK4"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snppfil003/310_Estimating/330_Cost_Mgt/Costs/Work_Files/Reports/Monthly/02_July06/PDF/Cashflow_Compromiso_Preliminar%20(Julio).xls" TargetMode="External"/><Relationship Id="rId1" Type="http://schemas.openxmlformats.org/officeDocument/2006/relationships/externalLinkPath" Target="/snppfil003/310_Estimating/330_Cost_Mgt/Costs/Work_Files/Reports/Monthly/02_July06/PDF/Cashflow_Compromiso_Preliminar%20(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OCUME~1\eduflore\CONFIG~1\Temp\Estado%20de%20Pago%20N%20%202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ebbie\Field%20Templates.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Program%20Files/Microsoft%20Office/Office/Libro1.xls" TargetMode="External"/><Relationship Id="rId1" Type="http://schemas.openxmlformats.org/officeDocument/2006/relationships/externalLinkPath" Target="/Program%20Files/Microsoft%20Office/Office/Libro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InfDir99\Costos99\CONSOCOS9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U:\Program%20Files\Microsoft%20Office\Office\Libro1.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SRV_ARCHIVOS/PUBLICO/InfDir99/Costos99/CONSOCOS99.xls" TargetMode="External"/><Relationship Id="rId1" Type="http://schemas.openxmlformats.org/officeDocument/2006/relationships/externalLinkPath" Target="/SRV_ARCHIVOS/PUBLICO/InfDir99/Costos99/CONSOCOS9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buildtek-my.sharepoint.com/Freveco_movil/c/JOSE/R_TOMIC/ZIP2/RADO_EX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aron\Mis%20Textos\Merval\3450%20Concepci&#243;n\Mis%20Documentos\Proyectos\C-884\C&#225;mara%20Radiativa\rasante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buildtek-my.sharepoint.com/&#45208;&#54620;&#51652;/&#44060;&#49328;&#48516;&#49444;&#44228;/&#54252;&#54637;&#46020;&#49884;&#44032;&#49828;/doc/2001&#49444;&#44228;&#50696;&#49328;/&#44221;&#51137;&#51077;&#52272;/&#46020;&#44396;3&#52264;/2001&#49444;&#44228;&#50696;&#49328;/&#54644;&#46020;&#46041;%20&#45909;&#50976;&#48716;&#46377;%20&#46020;&#4455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buildtek-my.sharepoint.com/Idesol-servidor/OT/Personal/ARCHIVOS/P&amp;B/P&amp;B.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buildtek-my.sharepoint.com/Jcastillo/Scaf-Red/Documents%20and%20Settings/PVergarl.CODELCO/Configuraci&#243;n%20local/Archivos%20temporales%20de%20Internet/OLK117D/PND-2004-OFICIAL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buildtek-my.sharepoint.com/Posorio/Datos/VCO/SDC/DEP/Orientaciones%20Comerciales/2001/Param_Cu_2001.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DIAFI/ESTUDIOS/Modelos/Base%20Obras/HV_Base_030204.xls" TargetMode="External"/><Relationship Id="rId1" Type="http://schemas.openxmlformats.org/officeDocument/2006/relationships/externalLinkPath" Target="/DIAFI/ESTUDIOS/Modelos/Base%20Obras/HV_Base_0302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buildtek-my.sharepoint.com/CCSTANDFASE2/Datos/Documents%20and%20Settings/Ingendesa/Configuraci&#243;n%20local/Archivos%20temporales%20de%20Internet/OLK74/P&amp;C/Ultimo%20Incurrido/2005/A04M310%20junio%200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buildtek-my.sharepoint.com/&#48177;&#54868;&#49440;/D/project/pc0840/SPEC/BM-PC084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buildtek-my.sharepoint.com/Data/Internet/Temporary%20Internet%20Files/OLK14CB/DOCUME~1/w2kconf/CONFIG~1/Temp/TEMP/RESUM-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buildtek-my.sharepoint.com/apolo/Proyectos_JRI/WINDOWS/TEMP/TAP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Presupue\ANITA\BUD9899\Rev0499\grafic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Z:\Proyecto%20CHSUBTE\AAF\Modelo%20Extracci&#243;n_OPEX\PMCHS_IB_Extracci&#243;n%20140%20ktpd_v3c.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buildtek-my.sharepoint.com/Documentos/Dropbox/11%20Avances%20de%20Obra/TAP/TAP%20EDP%20Respaldos%20de%20Avance%20Tuneles%20Rev0.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buildtek-my.sharepoint.com/Servidor/en%20trabajo/Chuquicamata/3657%20Aguas%20Concentradora/Documentos/API/Presupuesto%20Global_rev.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buildtek-my.sharepoint.com/Cpaez001/CARLOS/DATOS/REPORT/REPORT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buildtek-my.sharepoint.com/Users/Johanna/Desktop/Gare/Chuquicamata/Licitacion5/Chiusura_Offerta/MickNico/Documents/ciclos%20de%20tyrabajo/MNR/tdrb/Ciclo%20de%20Trabajo%20Roca%20Tipo%205a%20TDRB%20Rev%201;%207%20hora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AAF\Chuqui%20subt\Revisi&#243;n%20Documentos\Modelos%20Evaluaci&#243;n%20Econ&#243;mica\JOI\50.-%20Chuqui\18.-%20Modelos%20SKM\02.-%20Costos%20de%20Operaci&#243;n\04.-%20Extracci&#243;n%20Mina%20Sub\DATOS-REP-0000-C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ccstmoss01/GG_INVERSIONES/R01X110/Control%20Costos/R01X110_Control_20040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buildtek-my.sharepoint.com/Jgallardo/comun/Comun/J030-3/Ingenier&#237;a/Electricidad%20-%20Instrumentaci&#243;n/Documentos/&#193;rea%203310-General%20Tranque%20Relaves/Rev.0/J030-3-3310-EE-LIS-201-0-Lis.%20Equipos%20Dragas-Bbas.Booste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buildtek-my.sharepoint.com/SRV_ARCHIVOS/PUBLICO/InfDir99/Comerc.99/hedge79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Mis%20documentos\Excel\Remuneraciones\Calculo%20de%20sueldo%20anual%20con%20iga%20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Documents%20and%20Settings\nsaid\Escritorio\Trabajo\07.-%20J043\04.-%20Informe%20de%20Cierre\Anexo%20B\Inversi&#243;n%20Concentrador%20-%20Infraestructura%20Rv%20F.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usmcl-my.sharepoint.com/personal/nube_buildtek_cl/Documents/Empresa/GC%201011/SGEP%20%201014/Proyectos%20Presentados/2305-CMC-I&amp;M/4-%20ENTREGA%20ADM/3-%20BASE%20CERO/1.%20PLANILLA%20ESTUDIO/2305-(PPEE)_Rev_G.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buildtek-my.sharepoint.com/PIPG(E)-&#49888;&#49440;&#48120;/ATTAHADDY/&#44060;&#51064;&#47928;&#49436;/qnix/valve_cod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buildtek-my.sharepoint.com/Carlos/marce/WINDOWS/Escritorio/Transferencia/ANALISIS-MR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JVALENZ\GLOBAL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Y:\PROY_ING\C940\Cliente\Base%20de%20Prec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buildtek-my.sharepoint.com/0BD/Acciona/00-Propuestas/129-%20CODELCO-%20CC-013B/Cierre/129%20HC%20CC-013B%20Rev%20A.16.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buildtek-my.sharepoint.com/cpaez001/GESTION%202003/Datos/REPORT/REPORT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intra.siderca.ot/Intranet/FINANCE/RF%20sept.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buildtek-my.sharepoint.com/cpaez001/GESTION%202003/Dpp/Gestion%202002/Ian%20Gallano/cpaez001/carlos/2002/FIS_FIN/Cartera%20Proyectos%20Refiner&#237;a%20V0802%20(111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SALADILLO\BASE%20DE%20DATOS%20PROYECTO\PEDIDOS\FICHAS2000.xls"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francisco/Desktop/Modulo%205/Talleres%20Mo&#769;dulo%205/Taller%201%20Presupuesto%200%20Rev0.xlsx" TargetMode="External"/><Relationship Id="rId1" Type="http://schemas.openxmlformats.org/officeDocument/2006/relationships/externalLinkPath" Target="/Users/francisco/Desktop/Modulo%205/Talleres%20Mo&#769;dulo%205/Taller%201%20Presupuesto%200%20Rev0.xlsx"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fcohe/Desktop/Panel%20Invariante/PPEE/0000-(PPEE)_Rev%20m-2129%20REV16.xlsm" TargetMode="External"/><Relationship Id="rId1" Type="http://schemas.openxmlformats.org/officeDocument/2006/relationships/externalLinkPath" Target="/Users/fcohe/Desktop/Panel%20Invariante/PPEE/0000-(PPEE)_Rev%20m-2129%20REV16.xlsm"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TEMPLATE%20EDIFICIO%201_CONTROL"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buildtek-my.sharepoint.com/Minmet-josmorg/c/JOSMORG/TRABAJO/ep14-ingendes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buildtek-my.sharepoint.com/Documents%20and%20Settings/jorgek/Configuraci&#243;n%20local/Temp/Base%20Costos%20%20JUJUY%20204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buildtek-my.sharepoint.com/SEA-SERVER/AA%20Gare%20ESTERO/GARE%20Presentate%20(archivio)/Uganda/14ES05%20bujagali/8%20Analisi%20lavori%20civili/Lista06.0%20Bujagali%20Da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buildtek-my.sharepoint.com/A0D7117D/Analisis%20Daily%20Report.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buildtek-my.sharepoint.com/Users/Patricio/AppData/Local/Microsoft/Windows/Temporary%20Internet%20Files/Content.Outlook/FG44Z9MG/2013-01%20Sil%20E247%2004.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buildtek-my.sharepoint.com/Users/Patricio/AppData/Local/Microsoft/Windows/Temporary%20Internet%20Files/Content.Outlook/FG44Z9MG/2013-02%20Sil%20E247%2002%20jb%20(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buildtek-my.sharepoint.com/Users/Roberto/AppData/Local/Microsoft/Windows/Temporary%20Internet%20Files/Content.Outlook/CBD5680V/BUDGET/BUDGET%20ChuquicamataRevA%2004%20-%20copia%20(3).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buildtek-my.sharepoint.com/Cpaez001/CARLOS/carlos/2002/informes%20Mensual/Octubre/INF_DPI/REPORT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buildtek-my.sharepoint.com/Users/Robinson/Desktop/Reformulaci&#243;n%20API%20PMCHS/8.-OOCC%202017/2.-OO.CC.2017%20(Emision%20Noviembre%202016)/Orientaciones%20Comerciales%202017%20(Emision%20Octubre%202016)%20sv.xlsx"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Cfigu001-2/reformulaci&#243;n%20pdt/SNCL_TTE_EVAL/EvalACB/CB2000/CBV_B.XLS" TargetMode="External"/><Relationship Id="rId1" Type="http://schemas.openxmlformats.org/officeDocument/2006/relationships/externalLinkPath" Target="/Cfigu001-2/reformulaci&#243;n%20pdt/SNCL_TTE_EVAL/EvalACB/CB2000/CBV_B.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Mis%20documentos\cooperat.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buildtek-my.sharepoint.com/Victor/COMPARTIDOS/A%20CLAUDIO%20FUENTES/A%20PROYECTOS/C039%20Abastecimiento%20de%20Cal%20y%20Lechada%20de%20Cal/COSTOS%20DE%20INVERSI&#211;N/C039%20COSTOS%20DE%20INVERSI&#211;N%20HIDRATADORA%20v5.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Documents%20and%20Settings\Rigoberto%20Gui&#241;ez\Mis%20documentos\Plan%20Exploratorio\Escenarios\Valle%20Valle\valle%20valle.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AAF\Chuqui%20subt\Revisi&#243;n%20Documentos\Modelos%20Evaluaci&#243;n%20Econ&#243;mica\JOI\50.-%20Chuqui\18.-%20Modelos%20SKM\02.-%20Costos%20de%20Operaci&#243;n\04.-%20Extracci&#243;n%20Mina%20Sub\Tico_2003\PND\Planificaci&#243;n\Plan_Definitivo_210\PEX_210_raj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buildtek-my.sharepoint.com/Chuq1413/Proy_182/WINDOWS/TEMP/PC-C01MC63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cochi\HBR\Hab_Ref_Sur-Sur_A01M323\P&amp;C-Hab_SUR_SUR.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ccstmoss01/DOCUME~1/msant001/CONFIG~1/Temp/C00AH72_Control2.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buildtek-my.sharepoint.com/Users/YETRO%20CARRASCO/BUILDTEK/Nube%20Buildtek%20-%20Empresa/GC%201011/SGEP%20%201014/Proyectos%20Estudiados/1991-20-MEL-MAN%20-%20MANT%20GENERAL/2-%20PROCESO/3-%20OF%20ECO/TCT/1.%20ANTES%20DE%20CUADRE/02%20ECO%20-%20CCh&amp;C/PPEE-MAN-CH&amp;C.xlsm?29EFAE99" TargetMode="External"/><Relationship Id="rId1" Type="http://schemas.openxmlformats.org/officeDocument/2006/relationships/externalLinkPath" Target="file:///\\29EFAE99\PPEE-MAN-CH&amp;C.xls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DOCUME~1\josmorg\CONFIG~1\Temp\CATEXP64KTP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buildtek-my.sharepoint.com/B_Y_R/SYS/1AVANCE/1_COLLA/CURVA-0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buildtek-my.sharepoint.com/Freveco_movil/c/ZIP2/RADO_EXT.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buildtek-my.sharepoint.com/Chfile06/pdnorte/Trabajos/CODELCO%20NORTE/M-059-04%20-%20OT1/Archivos%20de%20Trabajo/Planes/Integrados/Humberstone/EIA_PEX2005/Planes%20Mineros%20EIA%2018Ago2004/A2_78/CTL_FASE-Caso%203-lix-0.15_SSD%20a%20Chuqui-CON_ROM_DEPOSITADO.xls?6597F221" TargetMode="External"/><Relationship Id="rId1" Type="http://schemas.openxmlformats.org/officeDocument/2006/relationships/externalLinkPath" Target="file:///\\6597F221\CTL_FASE-Caso%203-lix-0.15_SSD%20a%20Chuqui-CON_ROM_DEPOSITAD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ccstmoss01/Documents%20and%20Settings/tgaldame/Mis%20documentos/N03GE64/CONTROL/N03GE64_Control%20ENE_20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GG_SERVICIOS\Sondajes\C02XM74_FH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Programa%20de%20Produccion.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buildtek-my.sharepoint.com/SEA-SERVER/AA%20Gare%20ESTERO/GARE%20Presentate%20(archivio)/OMAN/07ES05%20Wadi%20Dayqah%20Dam/Analisi%20Costi/Lista05.0%20Wadi%20Dayqah%20investiment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buildtek-my.sharepoint.com/Marcelo/c/WINDOWS/Escritorio/Mi%20Malet&#237;n/generador.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rle-feau\AppData\Local\Microsoft\Windows\Temporary%20Internet%20Files\OLK43A4\Calculo%20de%20insumos%20y%20materi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Documents%20and%20Settings\rle-feau\Local%20Settings\Temporary%20Internet%20Files\Content.Outlook\1D02JSNV\Sketch.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buildtek-my.sharepoint.com/Chfile06/pdnorte/rafael/A2003/lplazo/00PND2004LP/evaeco/PNDREVISADO/PND_2004J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buildtek-my.sharepoint.com/Apolo/Proyectos_JRI/AREAS/GerAdmin/REPORT_20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buildtek-my.sharepoint.com/Platino/chuqsubt/Documents%20and%20Settings/Administrador/Configuraci&#243;n%20local/Temp/Directorio%20temporal%201%20para%20inv_chan120.zip/Inv%20Mina%20Correas%2003.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MINE%20UNIT%20COSTS%20&amp;%20CONSUMPTION%20C"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Documents%20and%20Settings\PROYECTO%20PAP&#193;\Mis%20documentos\MI&#201;RCOLES%20171007\Esedei%20Andina\%20COTIZACIONES%20EXTERNAS\AO%20PINTADO%20TALLER%20ELECTRIC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PROJEC~1\TDR\SUMSHT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buildtek-my.sharepoint.com/Documents%20and%20Settings/Walter/Configuraci&#243;n%20local/Archivos%20temporales%20de%20Internet/Content.Outlook/XLKSML92/Cubic61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buildtek-my.sharepoint.com/Users/franciscojh11/Library/Group%20Containers/UBF8T346G9.Office/User%20Content.localized/Startup.localized/Excel/2879/G_Indirecto/2879_indir_rev5.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Documents%20and%20Settings\tecursos\Escritorio\RESPALDO-INFOR\AnalisisMiercoles\Post-Evaluacion-Preliminar\Evaluacion-Preliminar-CBV2003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buildtek-my.sharepoint.com/&#48149;&#45824;&#51061;/NC41/&#44060;&#48156;program/fdn_bm_pr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buildtek-my.sharepoint.com/Users/rpadi002/AppData/Local/Microsoft/Windows/Temporary%20Internet%20Files/Content.Outlook/0P037JQV/Referente%20OOCC%202014(Nov2013)_FactP_Esc%20medi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buildtek-my.sharepoint.com/datos/VP/GAP/Gestion/10%20Reporte%20Mensual/2011/1211_Informe%20Consolidado%20Diciembre%2011%20v1.xlsm"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buildtek-my.sharepoint.com/Users/mgarc047/Documents/PMChS/Nueva%20carpeta/Reclutamiento%20y%20Selecci&#243;n/Status%20R&amp;S/Status%20de%20Reclutamiento%20Definitivo%20(Autoguardado).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ama\COSTOS\CERO01MAY.xls" TargetMode="External"/></Relationships>
</file>

<file path=xl/externalLinks/_rels/externalLink105.xml.rels><?xml version="1.0" encoding="UTF-8" standalone="yes"?>
<Relationships xmlns="http://schemas.openxmlformats.org/package/2006/relationships"><Relationship Id="rId2" Type="http://schemas.openxmlformats.org/officeDocument/2006/relationships/externalLinkPath" Target="../../../Geoconsult/GEOCADE/Ventas%20(P925)/68.06.0019%20-%20T&#250;nel%20La%20Calavera%20-%20Aesor&#237;a%20para%20Concesionario/Propuesta/Oferta_GEOCADE_rev03012006.xls" TargetMode="External"/><Relationship Id="rId1" Type="http://schemas.openxmlformats.org/officeDocument/2006/relationships/externalLinkPath" Target="/Geoconsult/GEOCADE/Ventas%20(P925)/68.06.0019%20-%20T&#250;nel%20La%20Calavera%20-%20Aesor&#237;a%20para%20Concesionario/Propuesta/Oferta_GEOCADE_rev03012006.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puriben/C/windows/TEMP/Inver-T8-NCL-01.xls" TargetMode="External"/><Relationship Id="rId1" Type="http://schemas.openxmlformats.org/officeDocument/2006/relationships/externalLinkPath" Target="/puriben/C/windows/TEMP/Inver-T8-NCL-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buildtek-my.sharepoint.com/dcn/Administraci&#242;n%20de%20Contrato/Eco-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buildtek-my.sharepoint.com/dcn/Administraci&#242;n%20de%20Contrato/2848_cdp%20FORMULAS%2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YJIN\YJ01366\GLopez\CHS\Modelo%20Costos%20de%20Operaci&#243;n\CAL-0000-CO-30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buildtek-my.sharepoint.com/Users/roberto/Dropbox/L001Licitaciones/CC013%20SNV%20Nivel%201/02%20Presupuesto/CC013%20SCOE_Rev%20LNG.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buildtek-my.sharepoint.com/2k-12pc118/d/proyectos/2548%20Mauro/Documentos/Costos/02%20Ingenier&#237;a%20B&#225;sica/04%20Otros%20Documentos/04%20NOC/NOC%2004/Rev%20C%20Oficial/Valorizaci&#243;n%20NOC4%20RevC.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buildtek-my.sharepoint.com/Users/Norkzia/AppData/Local/Microsoft/Windows/Temporary%20Internet%20Files/Content.Outlook/AFX7GWH9/CHUQUICAMATA%20NR.5/CONTRATO/documenti%20di%20gara/Formulari%20ECO/ECO-02%20_rev.1_11032013.xlsx"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buildtek-my.sharepoint.com/Users/carlosrencoretfernandez/Library/Containers/com.microsoft.Excel/Data/Documents/Hoja%20de%20c&#225;lculo%20en%20C:%20Users%20Luca%20AppData%20Local%20Microsoft%20Windows%20Temporary%20Internet%20Files%20Content.Outlook%20GTRLPU9L%20Qualifica%20Preconsuntivo%2020%20%20.doc?1EFBA16D" TargetMode="External"/><Relationship Id="rId1" Type="http://schemas.openxmlformats.org/officeDocument/2006/relationships/externalLinkPath" Target="file:///\\1EFBA16D\%20Users%20Luca%20AppData%20Local%20Microsoft%20Windows%20Temporary%20Internet%20Files%20Content.Outlook%20GTRLPU9L%20Qualifica%20Preconsuntivo%2020%20%20.doc"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cochi\APIS_C_Castro\TOLVA%20FINOS%20A%20Y%20B\control_2002\P&amp;C_Tolva%20Finos_20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54644;&#50808;&#44277;&#49324;\IHI\Tanjung%20Bin\Quotation%20for%20Tanjung%20Bin%20PJT%20for%20IHI.xls"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ar-olv-s-0003/Reporting/COMERCIA/ENEL/Costo-Ibicoara-Bon%20Jesus%20da%20Lapa.xls" TargetMode="External"/><Relationship Id="rId1" Type="http://schemas.openxmlformats.org/officeDocument/2006/relationships/externalLinkPath" Target="/ar-olv-s-0003/Reporting/COMERCIA/ENEL/Costo-Ibicoara-Bon%20Jesus%20da%20Lap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buildtek-my.sharepoint.com/Documentos/Dropbox/11%20Avances%20de%20Obra/OIM/TABLA%20DE%20AVANCE%20OIM%2020052014(RES)%20-%20Rev0.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buildtek-my.sharepoint.com/Users/Norkzia/AppData/Local/Microsoft/Windows/Temporary%20Internet%20Files/Content.Outlook/AFX7GWH9/Avance%20Diario%20OIM_16%20Enero%202015.xlsx" TargetMode="External"/></Relationships>
</file>

<file path=xl/externalLinks/_rels/externalLink119.xml.rels><?xml version="1.0" encoding="UTF-8" standalone="yes"?>
<Relationships xmlns="http://schemas.openxmlformats.org/package/2006/relationships"><Relationship Id="rId2" Type="http://schemas.openxmlformats.org/officeDocument/2006/relationships/externalLinkPath" Target="../../../Lmelende2/Respaldo/Respaldo/panel8/PLANPRER.XLS" TargetMode="External"/><Relationship Id="rId1" Type="http://schemas.openxmlformats.org/officeDocument/2006/relationships/externalLinkPath" Target="/Lmelende2/Respaldo/Respaldo/panel8/PLANPRER.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buildtek-my.sharepoint.com/Rodyane/c/DOCUMENTOS%20DE%20TRABAJO/SALA%20ACOPIO%20BASURA%20Y%20MUELLE/CARTILLAS%20DE%20P%20&amp;%20C/SAL_CTR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buildtek-my.sharepoint.com/apolo/Proyectos_JRI/licm/CHANCADO%20FINO/Chancador.xls" TargetMode="External"/></Relationships>
</file>

<file path=xl/externalLinks/_rels/externalLink122.xml.rels><?xml version="1.0" encoding="UTF-8" standalone="yes"?>
<Relationships xmlns="http://schemas.openxmlformats.org/package/2006/relationships"><Relationship Id="rId2" Type="http://schemas.openxmlformats.org/officeDocument/2006/relationships/externalLinkPath" Target="../../../Documents%20and%20Settings/pablo.valdes/Local%20Settings/Temporary%20Internet%20Files/OLKD/Anexo%202%20Listado%20Act-Doc-Planos%20rev1%2006-05-08.xls" TargetMode="External"/><Relationship Id="rId1" Type="http://schemas.openxmlformats.org/officeDocument/2006/relationships/externalLinkPath" Target="/Documents%20and%20Settings/pablo.valdes/Local%20Settings/Temporary%20Internet%20Files/OLKD/Anexo%202%20Listado%20Act-Doc-Planos%20rev1%2006-05-0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buildtek-my.sharepoint.com/363%20OBRAS%20ELEC.%20Y%20MECANICAS%20DPM/7)%20OFERTA/7.3)%20OFERTA%20ECON&#211;MICA/OFERTA%20FINAL%20MAYO%20REV-6.xlsx" TargetMode="External"/></Relationships>
</file>

<file path=xl/externalLinks/_rels/externalLink124.xml.rels><?xml version="1.0" encoding="UTF-8" standalone="yes"?>
<Relationships xmlns="http://schemas.openxmlformats.org/package/2006/relationships"><Relationship Id="rId2" Type="http://schemas.openxmlformats.org/officeDocument/2006/relationships/externalLinkPath" Target="../../../Terangrap2/Grupos/Mis%20Documentos/PPENA/A%20SuperIntendencia/Inf.%20Mensuales/Inf.Mens.Consol/Informe%20Consolidado%20JULIO%202002%20(Tablas).xls" TargetMode="External"/><Relationship Id="rId1" Type="http://schemas.openxmlformats.org/officeDocument/2006/relationships/externalLinkPath" Target="/Terangrap2/Grupos/Mis%20Documentos/PPENA/A%20SuperIntendencia/Inf.%20Mensuales/Inf.Mens.Consol/Informe%20Consolidado%20JULIO%202002%20(Tabla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buildtek-my.sharepoint.com/ccstfs06/Datos/VCP/Proyecto%20CHSUBTE/AAF/Modelo%20Extracci&#243;n_OPEX/PMCHS_IB_Extracci&#243;n%20140%20ktpd_v5.xlsx"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Documents%20and%20Settings/pablo.valdes/Local%20Settings/Temporary%20Internet%20Files/OLK5B/Evaluaci&#243;n%20Econ&#243;mica_correas.xls" TargetMode="External"/><Relationship Id="rId1" Type="http://schemas.openxmlformats.org/officeDocument/2006/relationships/externalLinkPath" Target="/Documents%20and%20Settings/pablo.valdes/Local%20Settings/Temporary%20Internet%20Files/OLK5B/Evaluaci&#243;n%20Econ&#243;mica_correas.xls" TargetMode="External"/></Relationships>
</file>

<file path=xl/externalLinks/_rels/externalLink127.xml.rels><?xml version="1.0" encoding="UTF-8" standalone="yes"?>
<Relationships xmlns="http://schemas.openxmlformats.org/package/2006/relationships"><Relationship Id="rId2" Type="http://schemas.openxmlformats.org/officeDocument/2006/relationships/externalLinkPath" Target="../../../1242%20Gualcamayo%20Proposal/Estimaci&#243;n%20MH/Gualcamayo/Estimacion%20Personal%20HO%20-%20Field%20Propuesta.xls" TargetMode="External"/><Relationship Id="rId1" Type="http://schemas.openxmlformats.org/officeDocument/2006/relationships/externalLinkPath" Target="/1242%20Gualcamayo%20Proposal/Estimaci&#243;n%20MH/Gualcamayo/Estimacion%20Personal%20HO%20-%20Field%20Propuesta.xls"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Cfigu001-2/reformulaci&#243;n%20pdt/USERS/GERTEC/MECANICA/ANDRJ/COLONESP/EQMETTE2.XLS" TargetMode="External"/><Relationship Id="rId1" Type="http://schemas.openxmlformats.org/officeDocument/2006/relationships/externalLinkPath" Target="/Cfigu001-2/reformulaci&#243;n%20pdt/USERS/GERTEC/MECANICA/ANDRJ/COLONESP/EQMETTE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buildtek-my.sharepoint.com/CF7E1205/PEX2005C-100-INF-AD-006%20R0"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buildtek-my.sharepoint.com/Users/Johanna/Desktop/Gare/Chuquicamata/Licitacion5/Chiusura_Offerta/Users/Luca/AppData/Local/Microsoft/Windows/Temporary%20Internet%20Files/Content.Outlook/GTRLPU9L/Directos%20Distribucion%20CHUQUICAMATA_rev6.xlsx?B7DE3B20" TargetMode="External"/><Relationship Id="rId1" Type="http://schemas.openxmlformats.org/officeDocument/2006/relationships/externalLinkPath" Target="file:///\\B7DE3B20\Directos%20Distribucion%20CHUQUICAMATA_rev6.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055-DET-MAN/4-%20ENTREGA%20ADM/3-%20BASE%20CERO/1.%20PLANILLA%20ESTUDIO/0000-(PPEE)_2055-BASE%200-REV.5.xlsm"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142-DET-MAN/2-%20PROCESO/3-%20OF%20ECO/TCT/3.%20CIERRE/3.%20CIERRE/Rev%202%20YOB/BASE%201/2142-(PPEE)_REV%204.xlsm"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buildtek-my.sharepoint.com/D989FA91/Actividades%20Primavera%20Oficial-Actual.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buildtek-my.sharepoint.com/Cmntsantiago/Invegestion/windows/TEMP/PROYECCION200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buildtek-my.sharepoint.com/Mlarrain4/administracion/TEMP/DOCUME~1/PVERGARL/CONFIG~1/Temp/Prog%202004%20-%20Rev.0-5-27-08-0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buildtek-my.sharepoint.com/Trabajo/Informes%20Periodicos/Control%20Dotacional/201710%20Octubre/Copia%20de%20Status%202017%2021-07-2017.xlsx" TargetMode="External"/></Relationships>
</file>

<file path=xl/externalLinks/_rels/externalLink137.xml.rels><?xml version="1.0" encoding="UTF-8" standalone="yes"?>
<Relationships xmlns="http://schemas.openxmlformats.org/package/2006/relationships"><Relationship Id="rId2" Type="http://schemas.microsoft.com/office/2019/04/relationships/externalLinkLongPath" Target="https://buildtek-my.sharepoint.com/Paolaquintana/compartida/Compartida/Documents%20and%20Settings/Armando%20Radrigan/Escritorio/CJIMENEZ/PST%20FFE%20SERVICES%202004/C-142404%20Adecuacion%20planta%20moly%2023.5/C-1424-04%20estudio%20de%20costos%20etapa%2023.5%20v3.xls?5648B4C8" TargetMode="External"/><Relationship Id="rId1" Type="http://schemas.openxmlformats.org/officeDocument/2006/relationships/externalLinkPath" Target="file:///\\5648B4C8\C-1424-04%20estudio%20de%20costos%20etapa%2023.5%20v3.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buildtek-my.sharepoint.com/AED6BD2A/Planejamento%20L"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buildtek-my.sharepoint.com/CCSTANDFASE2/Datos/Documents%20and%20Settings/Ingendesa/Escritorio/APIs%20LE/APIs%20PFV/A04M335/Incurridos/2005/A04M335%20Septiembre%2005.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buildtek-my.sharepoint.com/Users/Luca/Desktop/Commerciale/Licitazione%205/Carta%20Oferta%2026%2002%202013/Fogli%20di%20lavoro/ECO-08_rev2.xlsx" TargetMode="External"/></Relationships>
</file>

<file path=xl/externalLinks/_rels/externalLink141.xml.rels><?xml version="1.0" encoding="UTF-8" standalone="yes"?>
<Relationships xmlns="http://schemas.openxmlformats.org/package/2006/relationships"><Relationship Id="rId2" Type="http://schemas.openxmlformats.org/officeDocument/2006/relationships/externalLinkPath" Target="../../../puriben/C/Mis%20documentos/Presupuesto-99/.XLS" TargetMode="External"/><Relationship Id="rId1" Type="http://schemas.openxmlformats.org/officeDocument/2006/relationships/externalLinkPath" Target="/puriben/C/Mis%20documentos/Presupuesto-99/.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1242%20Gualcamayo%20Proposal\Estimaci&#243;n%20MH\Gualcamayo\Estimacion%20Personal%20HO%20-%20Field%20Propuest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buildtek-my.sharepoint.com/58001C82/Gest&#227;o%20Por%20Projeto"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buildtek-my.sharepoint.com/ccstfs06/Datos/Documents%20and%20Settings/fguaj001/Escritorio/Ev.%20Econ&#243;mica/Factibilidad/simulaci&#243;n/Referente%20OOCC%202013(Nov2012)_FactB_ch.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buildtek-my.sharepoint.com/Info/Disco/Documents%20and%20Settings/Victor%20Araya/Mis%20documentos/propipe/P011_Planta%20CaCl2%20MMSA/Ing%20Detalles-Rev%200/Meanica%20Piping/P011-LIS-201-0-Listado%20de%20Equipos%20REV%20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buildtek-my.sharepoint.com/Morris/intercambio/DOCUME~1/mrepetto/CONFIG~1/Temp/Costos%20Arcos%20217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Documents%20and%20Settings\rguinez\Mis%20documentos\marco%20evaluac%202002\PB%202002%20R1%20Oficia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DOCUME~1\aroja005\CONFIG~1\Temp\mayo-01\diaapimayo-01-FF.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buildtek-my.sharepoint.com/Marcelo/transferenci/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buildtek-my.sharepoint.com/Morris/intercambio/Documents%20and%20Settings/mrepetto/Escritorio/Arcos%202170/Costos%20Arcos%202170.xls" TargetMode="External"/></Relationships>
</file>

<file path=xl/externalLinks/_rels/externalLink151.xml.rels><?xml version="1.0" encoding="UTF-8" standalone="yes"?>
<Relationships xmlns="http://schemas.openxmlformats.org/package/2006/relationships"><Relationship Id="rId2" Type="http://schemas.microsoft.com/office/2019/04/relationships/externalLinkLongPath" Target="https://buildtek-my.sharepoint.com/Users/Luca/AppData/Local/Temp/Rar$DIa0.054/Users/Cristian/AppData/Local/Microsoft/Windows/Temporary%20Internet%20Files/Content.Outlook/803668UH/Programacion/2012-04-19/CHUQUI/Actividades%20Primavera%20Oficial-Actual.xlsx?7DB8944B" TargetMode="External"/><Relationship Id="rId1" Type="http://schemas.openxmlformats.org/officeDocument/2006/relationships/externalLinkPath" Target="file:///\\7DB8944B\Actividades%20Primavera%20Oficial-Actual.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buildtek-my.sharepoint.com/PMCHS/13.%20GPE/07.%20VARIOS/05.%20Dotaci&#243;n/06.%20Reclutamiento%202018/Copia%20de%20Copia%20de%20Status%202018%20(14.05).xlsx" TargetMode="External"/></Relationships>
</file>

<file path=xl/externalLinks/_rels/externalLink153.xml.rels><?xml version="1.0" encoding="UTF-8" standalone="yes"?>
<Relationships xmlns="http://schemas.openxmlformats.org/package/2006/relationships"><Relationship Id="rId2" Type="http://schemas.openxmlformats.org/officeDocument/2006/relationships/externalLinkPath" Target="../../../SERV_ESTUDIO/DATOS/Datos/Negociac/2571/INDIRECT/71_31_1.XLS" TargetMode="External"/><Relationship Id="rId1" Type="http://schemas.openxmlformats.org/officeDocument/2006/relationships/externalLinkPath" Target="/SERV_ESTUDIO/DATOS/Datos/Negociac/2571/INDIRECT/71_31_1.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buildtek-my.sharepoint.com/marayal/MARAYAL/DAT/IngeMin/Cont/Xls/Diarios/D34jul00.xls" TargetMode="External"/></Relationships>
</file>

<file path=xl/externalLinks/_rels/externalLink155.xml.rels><?xml version="1.0" encoding="UTF-8" standalone="yes"?>
<Relationships xmlns="http://schemas.openxmlformats.org/package/2006/relationships"><Relationship Id="rId2" Type="http://schemas.openxmlformats.org/officeDocument/2006/relationships/externalLinkPath" Target="../../../puriben/C/Mis%20documentos/ACT95002.XLS" TargetMode="External"/><Relationship Id="rId1" Type="http://schemas.openxmlformats.org/officeDocument/2006/relationships/externalLinkPath" Target="/puriben/C/Mis%20documentos/ACT9500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buildtek-my.sharepoint.com/Mis%20documentos/pelambres/CostosLP.xls" TargetMode="External"/></Relationships>
</file>

<file path=xl/externalLinks/_rels/externalLink157.xml.rels><?xml version="1.0" encoding="UTF-8" standalone="yes"?>
<Relationships xmlns="http://schemas.openxmlformats.org/package/2006/relationships"><Relationship Id="rId2" Type="http://schemas.openxmlformats.org/officeDocument/2006/relationships/externalLinkPath" Target="../../../Laboring1/laboring/T06M302-Rev.0/01%20-%20Informe%20T&#233;cnico-Econ&#243;mico/Libro3.xls" TargetMode="External"/><Relationship Id="rId1" Type="http://schemas.openxmlformats.org/officeDocument/2006/relationships/externalLinkPath" Target="/Laboring1/laboring/T06M302-Rev.0/01%20-%20Informe%20T&#233;cnico-Econ&#243;mico/Libro3.xls" TargetMode="External"/></Relationships>
</file>

<file path=xl/externalLinks/_rels/externalLink158.xml.rels><?xml version="1.0" encoding="UTF-8" standalone="yes"?>
<Relationships xmlns="http://schemas.openxmlformats.org/package/2006/relationships"><Relationship Id="rId2" Type="http://schemas.openxmlformats.org/officeDocument/2006/relationships/externalLinkPath" Target="../../../Mlarrain4/administracion/TEMP/DOCUME~1/PVERGARL/CONFIG~1/Temp/Prog%202004%20-%20Rev.0-5-27-08-03.xls" TargetMode="External"/><Relationship Id="rId1" Type="http://schemas.openxmlformats.org/officeDocument/2006/relationships/externalLinkPath" Target="/Mlarrain4/administracion/TEMP/DOCUME~1/PVERGARL/CONFIG~1/Temp/Prog%202004%20-%20Rev.0-5-27-08-03.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I:\JOHAN%20RIOS\Mis%20documentos\PENEC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P:\COMERCIA\ENEL\Costo-Ibicoara-Bon%20Jesus%20da%20Lapa.xls" TargetMode="External"/></Relationships>
</file>

<file path=xl/externalLinks/_rels/externalLink161.xml.rels><?xml version="1.0" encoding="UTF-8" standalone="yes"?>
<Relationships xmlns="http://schemas.openxmlformats.org/package/2006/relationships"><Relationship Id="rId2" Type="http://schemas.openxmlformats.org/officeDocument/2006/relationships/externalLinkPath" Target="../../../Mis%20documentos/01_Pdt/01_Acb%20Fase%201/Costos/Presupuestos/Presupuesto%20Ing.%20B&#225;sica/PPTODESG.XLS" TargetMode="External"/><Relationship Id="rId1" Type="http://schemas.openxmlformats.org/officeDocument/2006/relationships/externalLinkPath" Target="/Mis%20documentos/01_Pdt/01_Acb%20Fase%201/Costos/Presupuestos/Presupuesto%20Ing.%20B&#225;sica/PPTODESG.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buildtek-my.sharepoint.com/Bonandin/shared/AA_GEN/99_CONS/ACQUISIZ/ACQ_C99.XLS" TargetMode="External"/></Relationships>
</file>

<file path=xl/externalLinks/_rels/externalLink163.xml.rels><?xml version="1.0" encoding="UTF-8" standalone="yes"?>
<Relationships xmlns="http://schemas.openxmlformats.org/package/2006/relationships"><Relationship Id="rId2" Type="http://schemas.openxmlformats.org/officeDocument/2006/relationships/externalLinkPath" Target="../../../Colmo/DISCO_D/TRASPASO/cubicaci&#243;n%20limar&#237;%20seg&#250;n%20proyecto%2004(vol10).xls" TargetMode="External"/><Relationship Id="rId1" Type="http://schemas.openxmlformats.org/officeDocument/2006/relationships/externalLinkPath" Target="/Colmo/DISCO_D/TRASPASO/cubicaci&#243;n%20limar&#237;%20seg&#250;n%20proyecto%2004(vol10).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buildtek-my.sharepoint.com/Users/Johanna/AppData/Local/Microsoft/Windows/Temporary%20Internet%20Files/Content.Outlook/Z9DEA0DC/ECO-02B%20Sol0%20FI.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buildtek-my.sharepoint.com/Caravello/TRANFERENCIA/DOCUME~1/mrepetto/CONFIG~1/Temp/Costos%20Arcos%20217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D:\Documents%20and%20Settings\asilv006\Escritorio\API%20MMH\Axo%2000%20Documento%20API%20(Pendiente)\1.%20Files%20en%20Uso\2.%20Presupuestos\0.%20Global\Ppto.%20API%20MMH%20Item%20I%20y%20II.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Documents%20and%20Settings\lcoqui\Desktop\trabajo%201292\SGOPERAC\DPCA\CONTROL\C-990\Control\Control%20HH%20C990.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Documents%20and%20Settings\lcoqui\Desktop\trabajo%201292\SGOPERAC\DPCA\CONTROL\C-1090\Estados%20de%20Pago\EDP%2001%20Jul-200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buildtek-my.sharepoint.com/Paolaquintana/compartida/Compartida/Documents%20and%20Settings/Armando%20Radrigan/Escritorio/WINDOWS/TEMP/EAO-EAP-dato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buildtek-my.sharepoint.com/Paolaquintana/compartida/Compartida/Documents%20and%20Settings/Armando%20Radrigan/Escritorio/NAVM/MaquinasRef2/INFORMES/Lavadora%20de%20C&#225;todos/LCO-LCP-dato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buildtek-my.sharepoint.com/Documents%20and%20Settings/lcoqui/Desktop/trabajo%201292/SGOPERAC/DPCA/CONTROL/C-1090/Estados%20de%20Pago/EDP%2001%20Jul-2002.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264-MEL-I&amp;M/4-%20ENTREGA%20ADM/3-%20BASE%20CERO/1.%20PLANILLA%20ESTUDIO/2264-(PPEE)-REV8%20B0.xlsm" TargetMode="External"/></Relationships>
</file>

<file path=xl/externalLinks/_rels/externalLink173.xml.rels><?xml version="1.0" encoding="UTF-8" standalone="yes"?>
<Relationships xmlns="http://schemas.openxmlformats.org/package/2006/relationships"><Relationship Id="rId2" Type="http://schemas.openxmlformats.org/officeDocument/2006/relationships/externalLinkPath" Target="../../../Lmelende2/Respaldo/Respaldo/JV/qtnorte/datos/opcionestte8/planprep.xls" TargetMode="External"/><Relationship Id="rId1" Type="http://schemas.openxmlformats.org/officeDocument/2006/relationships/externalLinkPath" Target="/Lmelende2/Respaldo/Respaldo/JV/qtnorte/datos/opcionestte8/planprep.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buildtek-my.sharepoint.com/Apolo/proyectos_jri/Proyecto%20T323%20-%20Servicios%20de%20Ingenieria%20y%20Planificacion%20de%20Procesos%20Metalurgicos/OT%20-%203/Antecedentes/RELAVES/Anexos/REP-1012-TR-105-Q%20Anexo%203.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DOCUME~1\GGALLE~1\CONFIG~1\Temp\Rar$DI00.281\Anexo%20N&#176;%203%20Formatos%20T&#233;cnicos%20Tesoro%20Servicio%20Tronadura.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D:\FORMULACI&#211;N\APIS%202007\FORMULARIOS%202007\EXTRAORDINARIO%202008\FORMULACI&#211;N%20A08M410\A08M410%20PRESUPUESTO\PRESUPUESTO%20A08M410%20REV%20B.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GENERAL\PHD\OT%20H.Flash.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Data\internet\Temporary%20Internet%20Files\OLKB5\phd%20flash%20tasa%20fusion.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Balance%20metalurgico\Nivel%20Tolvas%20400-50%20Ton.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G:\Talleres%20Camione%20MMH%206\Informe%20Avances\Informe%20avances%2053\Informe%20avance%20n&#186;53\Histogram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buildtek-my.sharepoint.com/192.168.8.5/Inser_Ingenier&#237;a/windows/TEMP/IndicesRatio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h:\01045\BOQ\ITB%20&#49688;&#51221;%20&#52572;&#51333;\ITB.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buildtek-my.sharepoint.com/&#45208;&#54620;&#51652;/&#44060;&#49328;&#48516;&#49444;&#44228;/2001107/4.%20&#52280;&#44256;&#51088;&#47308;/&#51060;&#49345;&#54805;&#45824;&#47532;-SPEC/Prfgd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giste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
      <sheetName val="INFORME"/>
      <sheetName val="RESUME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4(A)"/>
      <sheetName val="ECO-04(B)"/>
      <sheetName val="ECO-04(C)"/>
      <sheetName val="ECO-05"/>
      <sheetName val="GastoGen"/>
      <sheetName val="Datos"/>
      <sheetName val="Gráfico1"/>
      <sheetName val="Analista 1"/>
      <sheetName val="Oferta"/>
      <sheetName val="1.1"/>
      <sheetName val="2.1"/>
      <sheetName val="2.2"/>
      <sheetName val="2.3"/>
      <sheetName val="2.4"/>
      <sheetName val="2.5"/>
      <sheetName val="3.1"/>
      <sheetName val="3.2"/>
      <sheetName val="4.1"/>
      <sheetName val="4.2"/>
      <sheetName val="4.3"/>
      <sheetName val="4.4"/>
      <sheetName val="4.5"/>
      <sheetName val="5.1"/>
      <sheetName val="5.2"/>
      <sheetName val="5.3"/>
      <sheetName val="5.4"/>
      <sheetName val="5.5"/>
      <sheetName val="5.6"/>
      <sheetName val="5.7"/>
      <sheetName val="5.8"/>
      <sheetName val="5.9"/>
      <sheetName val="5.10"/>
      <sheetName val="6.1"/>
      <sheetName val="6.2"/>
      <sheetName val="6.3"/>
      <sheetName val="6.4"/>
      <sheetName val="6.5"/>
      <sheetName val="6.6"/>
      <sheetName val="6.7"/>
      <sheetName val="6.8"/>
      <sheetName val="6.9"/>
      <sheetName val="6.10"/>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8.1"/>
      <sheetName val="8.3"/>
      <sheetName val="8.4"/>
      <sheetName val="9.1"/>
      <sheetName val="9.2"/>
      <sheetName val="9.3"/>
      <sheetName val="10.1"/>
      <sheetName val="11.1"/>
      <sheetName val="11.2"/>
      <sheetName val="12.1"/>
      <sheetName val="13.1"/>
      <sheetName val="14.1"/>
      <sheetName val="15.1"/>
      <sheetName val="Analista_1"/>
      <sheetName val="1_1"/>
      <sheetName val="2_1"/>
      <sheetName val="2_2"/>
      <sheetName val="2_3"/>
      <sheetName val="2_4"/>
      <sheetName val="2_5"/>
      <sheetName val="3_1"/>
      <sheetName val="3_2"/>
      <sheetName val="4_1"/>
      <sheetName val="4_2"/>
      <sheetName val="4_3"/>
      <sheetName val="4_4"/>
      <sheetName val="4_5"/>
      <sheetName val="5_1"/>
      <sheetName val="5_2"/>
      <sheetName val="5_3"/>
      <sheetName val="5_4"/>
      <sheetName val="5_5"/>
      <sheetName val="5_6"/>
      <sheetName val="5_7"/>
      <sheetName val="5_8"/>
      <sheetName val="5_9"/>
      <sheetName val="5_10"/>
      <sheetName val="6_1"/>
      <sheetName val="6_2"/>
      <sheetName val="6_3"/>
      <sheetName val="6_4"/>
      <sheetName val="6_5"/>
      <sheetName val="6_6"/>
      <sheetName val="6_7"/>
      <sheetName val="6_8"/>
      <sheetName val="6_9"/>
      <sheetName val="6_10"/>
      <sheetName val="7_1"/>
      <sheetName val="7_2"/>
      <sheetName val="7_3"/>
      <sheetName val="7_4"/>
      <sheetName val="7_5"/>
      <sheetName val="7_6"/>
      <sheetName val="7_7"/>
      <sheetName val="7_8"/>
      <sheetName val="7_9"/>
      <sheetName val="7_10"/>
      <sheetName val="7_11"/>
      <sheetName val="7_12"/>
      <sheetName val="7_13"/>
      <sheetName val="7_14"/>
      <sheetName val="7_15"/>
      <sheetName val="7_16"/>
      <sheetName val="7_17"/>
      <sheetName val="7_18"/>
      <sheetName val="7_19"/>
      <sheetName val="7_20"/>
      <sheetName val="7_21"/>
      <sheetName val="7_22"/>
      <sheetName val="8_1"/>
      <sheetName val="8_3"/>
      <sheetName val="8_4"/>
      <sheetName val="9_1"/>
      <sheetName val="9_2"/>
      <sheetName val="9_3"/>
      <sheetName val="10_1"/>
      <sheetName val="11_1"/>
      <sheetName val="11_2"/>
      <sheetName val="12_1"/>
      <sheetName val="13_1"/>
      <sheetName val="14_1"/>
      <sheetName val="15_1"/>
      <sheetName val="Analista_11"/>
      <sheetName val="1_11"/>
      <sheetName val="2_11"/>
      <sheetName val="2_21"/>
      <sheetName val="2_31"/>
      <sheetName val="2_41"/>
      <sheetName val="2_51"/>
      <sheetName val="3_11"/>
      <sheetName val="3_21"/>
      <sheetName val="4_11"/>
      <sheetName val="4_21"/>
      <sheetName val="4_31"/>
      <sheetName val="4_41"/>
      <sheetName val="4_51"/>
      <sheetName val="5_11"/>
      <sheetName val="5_21"/>
      <sheetName val="5_31"/>
      <sheetName val="5_41"/>
      <sheetName val="5_51"/>
      <sheetName val="5_61"/>
      <sheetName val="5_71"/>
      <sheetName val="5_81"/>
      <sheetName val="5_91"/>
      <sheetName val="5_101"/>
      <sheetName val="6_11"/>
      <sheetName val="6_21"/>
      <sheetName val="6_31"/>
      <sheetName val="6_41"/>
      <sheetName val="6_51"/>
      <sheetName val="6_61"/>
      <sheetName val="6_71"/>
      <sheetName val="6_81"/>
      <sheetName val="6_91"/>
      <sheetName val="6_101"/>
      <sheetName val="7_110"/>
      <sheetName val="7_23"/>
      <sheetName val="7_31"/>
      <sheetName val="7_41"/>
      <sheetName val="7_51"/>
      <sheetName val="7_61"/>
      <sheetName val="7_71"/>
      <sheetName val="7_81"/>
      <sheetName val="7_91"/>
      <sheetName val="7_101"/>
      <sheetName val="7_111"/>
      <sheetName val="7_121"/>
      <sheetName val="7_131"/>
      <sheetName val="7_141"/>
      <sheetName val="7_151"/>
      <sheetName val="7_161"/>
      <sheetName val="7_171"/>
      <sheetName val="7_181"/>
      <sheetName val="7_191"/>
      <sheetName val="7_201"/>
      <sheetName val="7_211"/>
      <sheetName val="7_221"/>
      <sheetName val="8_11"/>
      <sheetName val="8_31"/>
      <sheetName val="8_41"/>
      <sheetName val="9_11"/>
      <sheetName val="9_21"/>
      <sheetName val="9_31"/>
      <sheetName val="10_11"/>
      <sheetName val="11_11"/>
      <sheetName val="11_21"/>
      <sheetName val="12_11"/>
      <sheetName val="13_11"/>
      <sheetName val="14_11"/>
      <sheetName val="15_11"/>
      <sheetName val=""/>
    </sheetNames>
    <sheetDataSet>
      <sheetData sheetId="0" refreshError="1"/>
      <sheetData sheetId="1" refreshError="1"/>
      <sheetData sheetId="2" refreshError="1"/>
      <sheetData sheetId="3" refreshError="1"/>
      <sheetData sheetId="4" refreshError="1"/>
      <sheetData sheetId="5">
        <row r="8">
          <cell r="C8" t="str">
            <v>Ayudante</v>
          </cell>
          <cell r="E8">
            <v>16095</v>
          </cell>
        </row>
        <row r="9">
          <cell r="C9" t="str">
            <v>Carpintero</v>
          </cell>
          <cell r="E9">
            <v>19287</v>
          </cell>
        </row>
        <row r="16">
          <cell r="C16" t="str">
            <v>Capataz</v>
          </cell>
          <cell r="E16">
            <v>26033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Fig 6-7"/>
      <sheetName val="Plant EQ"/>
      <sheetName val="Fig 4-14"/>
      <sheetName val="Fig 5-17"/>
      <sheetName val="B.1.1.1"/>
      <sheetName val="Data"/>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Valida"/>
      <sheetName val="Register"/>
      <sheetName val="Personnel"/>
      <sheetName val="Anexos"/>
      <sheetName val="Dictionary"/>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Listado Sondajes"/>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MFT TOC"/>
      <sheetName val="SUMRPTS2"/>
      <sheetName val="GEN-TEC-02"/>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agrup"/>
      <sheetName val="Descripción de Servicios"/>
      <sheetName val="Descripción_de_Servicios"/>
      <sheetName val="Descripción_de_Servicios2"/>
      <sheetName val="Descripción_de_Servicios1"/>
      <sheetName val="Descripción_de_Servicios3"/>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LISTAS DATOS"/>
      <sheetName val="mhr"/>
      <sheetName val="Plant_EQ"/>
      <sheetName val="Fig_4-14"/>
      <sheetName val="Fig_5-17"/>
      <sheetName val="Fig_6-7"/>
      <sheetName val="B_1_1_1"/>
      <sheetName val="Hoja2"/>
      <sheetName val="GRAPH_DATA"/>
      <sheetName val="LISTAS"/>
      <sheetName val="TAT-Reporte Resumen"/>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refreshError="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m1"/>
      <sheetName val="formm2"/>
      <sheetName val="formm3"/>
      <sheetName val="formm4"/>
      <sheetName val="formm5"/>
      <sheetName val="formm6"/>
      <sheetName val="formm7"/>
      <sheetName val="viajes"/>
      <sheetName val="MAY-98"/>
      <sheetName val="fordand1"/>
      <sheetName val="fordand2"/>
      <sheetName val="fordand3"/>
      <sheetName val="Carta EDP (2)"/>
      <sheetName val="Carta EDP"/>
      <sheetName val="Fact_1"/>
      <sheetName val="Fact_2"/>
      <sheetName val="Fact_3"/>
      <sheetName val="MEMO"/>
      <sheetName val="Hoja1"/>
      <sheetName val="Hoja1 (2)"/>
      <sheetName val="#¡REF"/>
      <sheetName val="Carta_EDP_(2)"/>
      <sheetName val="Carta_EDP"/>
      <sheetName val="Hoja1_(2)"/>
      <sheetName val="Carta_EDP_(2)1"/>
      <sheetName val="Carta_EDP1"/>
      <sheetName val="Hoja1_(2)1"/>
      <sheetName val="Carta_EDP_(2)2"/>
      <sheetName val="Carta_EDP2"/>
      <sheetName val="Hoja1_(2)2"/>
      <sheetName val="Carta_EDP_(2)3"/>
      <sheetName val="Carta_EDP3"/>
      <sheetName val="Hoja1_(2)3"/>
      <sheetName val="Carta_EDP_(2)4"/>
      <sheetName val="Carta_EDP4"/>
      <sheetName val="Hoja1_(2)4"/>
      <sheetName val="Carta_EDP_(2)5"/>
      <sheetName val="Carta_EDP5"/>
      <sheetName val="Hoja1_(2)5"/>
      <sheetName val="Carta_EDP_(2)6"/>
      <sheetName val="Carta_EDP6"/>
      <sheetName val="Hoja1_(2)6"/>
      <sheetName val="Carta_EDP_(2)8"/>
      <sheetName val="Carta_EDP8"/>
      <sheetName val="Hoja1_(2)8"/>
      <sheetName val="Carta_EDP_(2)7"/>
      <sheetName val="Carta_EDP7"/>
      <sheetName val="Hoja1_(2)7"/>
      <sheetName val="Carta_EDP_(2)9"/>
      <sheetName val="Carta_EDP9"/>
      <sheetName val="Hoja1_(2)9"/>
      <sheetName val="Carta_EDP_(2)12"/>
      <sheetName val="Carta_EDP12"/>
      <sheetName val="Hoja1_(2)12"/>
      <sheetName val="Carta_EDP_(2)10"/>
      <sheetName val="Carta_EDP10"/>
      <sheetName val="Hoja1_(2)10"/>
      <sheetName val="Carta_EDP_(2)11"/>
      <sheetName val="Carta_EDP11"/>
      <sheetName val="Hoja1_(2)11"/>
      <sheetName val="Carta_EDP_(2)14"/>
      <sheetName val="Carta_EDP14"/>
      <sheetName val="Hoja1_(2)14"/>
      <sheetName val="Carta_EDP_(2)13"/>
      <sheetName val="Carta_EDP13"/>
      <sheetName val="Hoja1_(2)13"/>
      <sheetName val="Carta_EDP_(2)15"/>
      <sheetName val="Carta_EDP15"/>
      <sheetName val="Hoja1_(2)15"/>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sto Total Agregado a Cátodo"/>
      <sheetName val="Cash Cost"/>
      <sheetName val="Tabla Comparativa"/>
      <sheetName val="Resumen Ejec"/>
      <sheetName val="Costos"/>
      <sheetName val="VAN ACUMULADO"/>
      <sheetName val="Casos Base Futuros"/>
      <sheetName val="Flujo"/>
      <sheetName val="PRODUCCION"/>
      <sheetName val="PRODUCCION ACUMULADA"/>
      <sheetName val="Ingresos"/>
      <sheetName val="INVERSIONES"/>
      <sheetName val="Inversion"/>
      <sheetName val="Depreciacion"/>
      <sheetName val="Hoja nO cORRE"/>
      <sheetName val="Hoja de Trabajo Costos"/>
      <sheetName val="Descuentos (2)"/>
      <sheetName val="Descuentos"/>
      <sheetName val="Ley y Recuperacion"/>
      <sheetName val="Hoja de Trabajo produccion"/>
      <sheetName val="Hoja de Trabajo produccion (2)"/>
      <sheetName val="API 9501"/>
      <sheetName val="graf acido"/>
      <sheetName val="graf acido cTabla"/>
      <sheetName val="Acido"/>
      <sheetName val="ENERGIA ELECTRICA"/>
      <sheetName val="Agua"/>
      <sheetName val="ENERGIA ELECTRICA cTabla"/>
      <sheetName val="E.E"/>
      <sheetName val="Graf Dotacion"/>
      <sheetName val="Dotación"/>
      <sheetName val="Graf Costos x Area"/>
      <sheetName val="Costos x Clase de Costo"/>
      <sheetName val="Costos x Clase de Costo (anali)"/>
      <sheetName val="Distr. Costos"/>
      <sheetName val="flujo _2"/>
      <sheetName val="Hoja10"/>
      <sheetName val="Hoja11"/>
      <sheetName val="Hoja12"/>
      <sheetName val="Hoja13"/>
      <sheetName val="Hoja14"/>
      <sheetName val="Hoja15"/>
      <sheetName val="Hoja16"/>
      <sheetName val="T2GEFURE_ACUM"/>
      <sheetName val="TABLAS"/>
      <sheetName val="Costo_Total_Agregado_a_Cátodo"/>
      <sheetName val="Cash_Cost"/>
      <sheetName val="Tabla_Comparativa"/>
      <sheetName val="Resumen_Ejec"/>
      <sheetName val="VAN_ACUMULADO"/>
      <sheetName val="Casos_Base_Futuros"/>
      <sheetName val="PRODUCCION_ACUMULADA"/>
      <sheetName val="Hoja_nO_cORRE"/>
      <sheetName val="Hoja_de_Trabajo_Costos"/>
      <sheetName val="Descuentos_(2)"/>
      <sheetName val="Ley_y_Recuperacion"/>
      <sheetName val="Hoja_de_Trabajo_produccion"/>
      <sheetName val="Hoja_de_Trabajo_produccion_(2)"/>
      <sheetName val="API_9501"/>
      <sheetName val="graf_acido"/>
      <sheetName val="graf_acido_cTabla"/>
      <sheetName val="ENERGIA_ELECTRICA"/>
      <sheetName val="ENERGIA_ELECTRICA_cTabla"/>
      <sheetName val="E_E"/>
      <sheetName val="Graf_Dotacion"/>
      <sheetName val="Graf_Costos_x_Area"/>
      <sheetName val="Costos_x_Clase_de_Costo"/>
      <sheetName val="Costos_x_Clase_de_Costo_(anali)"/>
      <sheetName val="Distr__Costos"/>
      <sheetName val="flujo__2"/>
      <sheetName val="Mat_TM345_601570"/>
      <sheetName val="Costo_Total_Agregado_a_Cátodo4"/>
      <sheetName val="Cash_Cost4"/>
      <sheetName val="Tabla_Comparativa4"/>
      <sheetName val="Resumen_Ejec4"/>
      <sheetName val="VAN_ACUMULADO4"/>
      <sheetName val="Casos_Base_Futuros4"/>
      <sheetName val="PRODUCCION_ACUMULADA4"/>
      <sheetName val="Hoja_nO_cORRE4"/>
      <sheetName val="Hoja_de_Trabajo_Costos4"/>
      <sheetName val="Descuentos_(2)4"/>
      <sheetName val="Ley_y_Recuperacion4"/>
      <sheetName val="Hoja_de_Trabajo_produccion4"/>
      <sheetName val="Hoja_de_Trabajo_produccion_(2)4"/>
      <sheetName val="API_95014"/>
      <sheetName val="graf_acido4"/>
      <sheetName val="graf_acido_cTabla4"/>
      <sheetName val="ENERGIA_ELECTRICA4"/>
      <sheetName val="ENERGIA_ELECTRICA_cTabla4"/>
      <sheetName val="E_E4"/>
      <sheetName val="Graf_Dotacion4"/>
      <sheetName val="Graf_Costos_x_Area4"/>
      <sheetName val="Costos_x_Clase_de_Costo4"/>
      <sheetName val="Costos_x_Clase_de_Costo_(anali4"/>
      <sheetName val="Distr__Costos4"/>
      <sheetName val="flujo__24"/>
      <sheetName val="Costo_Total_Agregado_a_Cátodo1"/>
      <sheetName val="Cash_Cost1"/>
      <sheetName val="Tabla_Comparativa1"/>
      <sheetName val="Resumen_Ejec1"/>
      <sheetName val="VAN_ACUMULADO1"/>
      <sheetName val="Casos_Base_Futuros1"/>
      <sheetName val="PRODUCCION_ACUMULADA1"/>
      <sheetName val="Hoja_nO_cORRE1"/>
      <sheetName val="Hoja_de_Trabajo_Costos1"/>
      <sheetName val="Descuentos_(2)1"/>
      <sheetName val="Ley_y_Recuperacion1"/>
      <sheetName val="Hoja_de_Trabajo_produccion1"/>
      <sheetName val="Hoja_de_Trabajo_produccion_(2)1"/>
      <sheetName val="API_95011"/>
      <sheetName val="graf_acido1"/>
      <sheetName val="graf_acido_cTabla1"/>
      <sheetName val="ENERGIA_ELECTRICA1"/>
      <sheetName val="ENERGIA_ELECTRICA_cTabla1"/>
      <sheetName val="E_E1"/>
      <sheetName val="Graf_Dotacion1"/>
      <sheetName val="Graf_Costos_x_Area1"/>
      <sheetName val="Costos_x_Clase_de_Costo1"/>
      <sheetName val="Costos_x_Clase_de_Costo_(anali1"/>
      <sheetName val="Distr__Costos1"/>
      <sheetName val="flujo__21"/>
      <sheetName val="Costo_Total_Agregado_a_Cátodo2"/>
      <sheetName val="Cash_Cost2"/>
      <sheetName val="Tabla_Comparativa2"/>
      <sheetName val="Resumen_Ejec2"/>
      <sheetName val="VAN_ACUMULADO2"/>
      <sheetName val="Casos_Base_Futuros2"/>
      <sheetName val="PRODUCCION_ACUMULADA2"/>
      <sheetName val="Hoja_nO_cORRE2"/>
      <sheetName val="Hoja_de_Trabajo_Costos2"/>
      <sheetName val="Descuentos_(2)2"/>
      <sheetName val="Ley_y_Recuperacion2"/>
      <sheetName val="Hoja_de_Trabajo_produccion2"/>
      <sheetName val="Hoja_de_Trabajo_produccion_(2)2"/>
      <sheetName val="API_95012"/>
      <sheetName val="graf_acido2"/>
      <sheetName val="graf_acido_cTabla2"/>
      <sheetName val="ENERGIA_ELECTRICA2"/>
      <sheetName val="ENERGIA_ELECTRICA_cTabla2"/>
      <sheetName val="E_E2"/>
      <sheetName val="Graf_Dotacion2"/>
      <sheetName val="Graf_Costos_x_Area2"/>
      <sheetName val="Costos_x_Clase_de_Costo2"/>
      <sheetName val="Costos_x_Clase_de_Costo_(anali2"/>
      <sheetName val="Distr__Costos2"/>
      <sheetName val="flujo__22"/>
      <sheetName val="Costo_Total_Agregado_a_Cátodo3"/>
      <sheetName val="Cash_Cost3"/>
      <sheetName val="Tabla_Comparativa3"/>
      <sheetName val="Resumen_Ejec3"/>
      <sheetName val="VAN_ACUMULADO3"/>
      <sheetName val="Casos_Base_Futuros3"/>
      <sheetName val="PRODUCCION_ACUMULADA3"/>
      <sheetName val="Hoja_nO_cORRE3"/>
      <sheetName val="Hoja_de_Trabajo_Costos3"/>
      <sheetName val="Descuentos_(2)3"/>
      <sheetName val="Ley_y_Recuperacion3"/>
      <sheetName val="Hoja_de_Trabajo_produccion3"/>
      <sheetName val="Hoja_de_Trabajo_produccion_(2)3"/>
      <sheetName val="API_95013"/>
      <sheetName val="graf_acido3"/>
      <sheetName val="graf_acido_cTabla3"/>
      <sheetName val="ENERGIA_ELECTRICA3"/>
      <sheetName val="ENERGIA_ELECTRICA_cTabla3"/>
      <sheetName val="E_E3"/>
      <sheetName val="Graf_Dotacion3"/>
      <sheetName val="Graf_Costos_x_Area3"/>
      <sheetName val="Costos_x_Clase_de_Costo3"/>
      <sheetName val="Costos_x_Clase_de_Costo_(anali3"/>
      <sheetName val="Distr__Costos3"/>
      <sheetName val="flujo__23"/>
      <sheetName val="TM"/>
      <sheetName val="CASO BASE TRABAJO 2001"/>
      <sheetName val="ITR4"/>
      <sheetName val="D"/>
      <sheetName val="EAO-mec"/>
      <sheetName val="PRECIOS"/>
      <sheetName val="RESUMEN"/>
      <sheetName val="AusentismoySobretiempo"/>
      <sheetName val="Costo_Total_Agregado_a_Cátodo5"/>
      <sheetName val="Cash_Cost5"/>
      <sheetName val="Tabla_Comparativa5"/>
      <sheetName val="Resumen_Ejec5"/>
      <sheetName val="VAN_ACUMULADO5"/>
      <sheetName val="Casos_Base_Futuros5"/>
      <sheetName val="PRODUCCION_ACUMULADA5"/>
      <sheetName val="Hoja_nO_cORRE5"/>
      <sheetName val="Hoja_de_Trabajo_Costos5"/>
      <sheetName val="Descuentos_(2)5"/>
      <sheetName val="Ley_y_Recuperacion5"/>
      <sheetName val="Hoja_de_Trabajo_produccion5"/>
      <sheetName val="Hoja_de_Trabajo_produccion_(2)5"/>
      <sheetName val="API_95015"/>
      <sheetName val="graf_acido5"/>
      <sheetName val="graf_acido_cTabla5"/>
      <sheetName val="ENERGIA_ELECTRICA5"/>
      <sheetName val="ENERGIA_ELECTRICA_cTabla5"/>
      <sheetName val="E_E5"/>
      <sheetName val="Graf_Dotacion5"/>
      <sheetName val="Graf_Costos_x_Area5"/>
      <sheetName val="Costos_x_Clase_de_Costo5"/>
      <sheetName val="Costos_x_Clase_de_Costo_(anali5"/>
      <sheetName val="Distr__Costos5"/>
      <sheetName val="flujo__25"/>
      <sheetName val="CASO_BASE_TRABAJO_2001"/>
      <sheetName val="Costo_Total_Agregado_a_Cátodo6"/>
      <sheetName val="Cash_Cost6"/>
      <sheetName val="Tabla_Comparativa6"/>
      <sheetName val="Resumen_Ejec6"/>
      <sheetName val="VAN_ACUMULADO6"/>
      <sheetName val="Casos_Base_Futuros6"/>
      <sheetName val="PRODUCCION_ACUMULADA6"/>
      <sheetName val="Hoja_nO_cORRE6"/>
      <sheetName val="Hoja_de_Trabajo_Costos6"/>
      <sheetName val="Descuentos_(2)6"/>
      <sheetName val="Ley_y_Recuperacion6"/>
      <sheetName val="Hoja_de_Trabajo_produccion6"/>
      <sheetName val="Hoja_de_Trabajo_produccion_(2)6"/>
      <sheetName val="API_95016"/>
      <sheetName val="graf_acido6"/>
      <sheetName val="graf_acido_cTabla6"/>
      <sheetName val="ENERGIA_ELECTRICA6"/>
      <sheetName val="ENERGIA_ELECTRICA_cTabla6"/>
      <sheetName val="E_E6"/>
      <sheetName val="Graf_Dotacion6"/>
      <sheetName val="Graf_Costos_x_Area6"/>
      <sheetName val="Costos_x_Clase_de_Costo6"/>
      <sheetName val="Costos_x_Clase_de_Costo_(anali6"/>
      <sheetName val="Distr__Costos6"/>
      <sheetName val="flujo__26"/>
      <sheetName val="CASO_BASE_TRABAJO_20011"/>
      <sheetName val="Costo_Total_Agregado_a_Cátodo7"/>
      <sheetName val="Cash_Cost7"/>
      <sheetName val="Tabla_Comparativa7"/>
      <sheetName val="Resumen_Ejec7"/>
      <sheetName val="VAN_ACUMULADO7"/>
      <sheetName val="Casos_Base_Futuros7"/>
      <sheetName val="PRODUCCION_ACUMULADA7"/>
      <sheetName val="Hoja_nO_cORRE7"/>
      <sheetName val="Hoja_de_Trabajo_Costos7"/>
      <sheetName val="Descuentos_(2)7"/>
      <sheetName val="Ley_y_Recuperacion7"/>
      <sheetName val="Hoja_de_Trabajo_produccion7"/>
      <sheetName val="Hoja_de_Trabajo_produccion_(2)7"/>
      <sheetName val="API_95017"/>
      <sheetName val="graf_acido7"/>
      <sheetName val="graf_acido_cTabla7"/>
      <sheetName val="ENERGIA_ELECTRICA7"/>
      <sheetName val="ENERGIA_ELECTRICA_cTabla7"/>
      <sheetName val="E_E7"/>
      <sheetName val="Graf_Dotacion7"/>
      <sheetName val="Graf_Costos_x_Area7"/>
      <sheetName val="Costos_x_Clase_de_Costo7"/>
      <sheetName val="Costos_x_Clase_de_Costo_(anali7"/>
      <sheetName val="Distr__Costos7"/>
      <sheetName val="flujo__27"/>
      <sheetName val="CASO_BASE_TRABAJO_20012"/>
      <sheetName val="_x000f__x0000__x0000_a_x000f__x0000__x0000___x000f__x0000__x0000_b_x000f__x0000__x0000___x000f__x0000__x0000_d_x000f__x0000__x0000_i_x000f__x0000__x0000_(_x000f__x0000__x0000_"/>
    </sheetNames>
    <sheetDataSet>
      <sheetData sheetId="0"/>
      <sheetData sheetId="1" refreshError="1"/>
      <sheetData sheetId="2" refreshError="1"/>
      <sheetData sheetId="3" refreshError="1">
        <row r="2">
          <cell r="B2" t="str">
            <v>TABLA COMPARATIVA ESCENARIOS PRECIOS</v>
          </cell>
        </row>
        <row r="3">
          <cell r="B3" t="str">
            <v>NEGOCIO MINA - HIDROMETALURGIA - DIVISIÓN RADOMIRO TOMIC</v>
          </cell>
        </row>
        <row r="4">
          <cell r="B4" t="str">
            <v>Precio del Cobre (US¢/lb)</v>
          </cell>
          <cell r="C4">
            <v>82</v>
          </cell>
          <cell r="E4" t="str">
            <v>Precio del Cobre (US¢/lb)</v>
          </cell>
          <cell r="F4">
            <v>97</v>
          </cell>
          <cell r="H4" t="str">
            <v>Precio del Cobre (US¢/lb)</v>
          </cell>
          <cell r="I4">
            <v>112</v>
          </cell>
        </row>
        <row r="5">
          <cell r="B5" t="str">
            <v>Tipo de Cambio ($/US$)</v>
          </cell>
          <cell r="C5">
            <v>540</v>
          </cell>
          <cell r="E5" t="str">
            <v>Tipo de Cambio ($/US$)</v>
          </cell>
          <cell r="F5">
            <v>540</v>
          </cell>
          <cell r="H5" t="str">
            <v>Tipo de Cambio ($/US$)</v>
          </cell>
          <cell r="I5">
            <v>540</v>
          </cell>
        </row>
        <row r="6">
          <cell r="B6" t="str">
            <v>Moneda</v>
          </cell>
          <cell r="C6" t="str">
            <v>Promedio 2000</v>
          </cell>
          <cell r="E6" t="str">
            <v>Moneda</v>
          </cell>
          <cell r="F6" t="str">
            <v>Promedio 2000</v>
          </cell>
          <cell r="H6" t="str">
            <v>Moneda</v>
          </cell>
          <cell r="I6" t="str">
            <v>Promedio 2000</v>
          </cell>
        </row>
        <row r="7">
          <cell r="B7" t="str">
            <v>Precio del Cobre (US¢/lb)</v>
          </cell>
          <cell r="C7">
            <v>97</v>
          </cell>
        </row>
        <row r="8">
          <cell r="B8" t="str">
            <v>Tipo de Cambio ($/US$)</v>
          </cell>
          <cell r="C8">
            <v>540</v>
          </cell>
        </row>
        <row r="9">
          <cell r="B9" t="str">
            <v>Moneda</v>
          </cell>
          <cell r="C9" t="str">
            <v xml:space="preserve">US¢/lb </v>
          </cell>
          <cell r="F9" t="str">
            <v xml:space="preserve">US¢/lb </v>
          </cell>
          <cell r="I9" t="str">
            <v xml:space="preserve">US¢/lb </v>
          </cell>
        </row>
        <row r="10">
          <cell r="B10" t="str">
            <v>Desc. Cátodo HG SX-EW 2000</v>
          </cell>
          <cell r="C10">
            <v>1.17</v>
          </cell>
          <cell r="E10" t="str">
            <v>Desc. Cátodo HG SX-EW 2000</v>
          </cell>
          <cell r="F10">
            <v>1.2406926426562599</v>
          </cell>
          <cell r="H10" t="str">
            <v>Desc. Cátodo HG SX-EW 2000</v>
          </cell>
          <cell r="I10">
            <v>1.3156926426562601</v>
          </cell>
        </row>
        <row r="11">
          <cell r="B11" t="str">
            <v>Desc. Cátodo HG SX-EW 2001</v>
          </cell>
          <cell r="C11">
            <v>1.17</v>
          </cell>
          <cell r="E11" t="str">
            <v>Desc. Cátodo HG SX-EW 2001</v>
          </cell>
          <cell r="F11">
            <v>1.2406926426562599</v>
          </cell>
          <cell r="H11" t="str">
            <v>Desc. Cátodo HG SX-EW 2001</v>
          </cell>
          <cell r="I11">
            <v>1.3156926426562601</v>
          </cell>
        </row>
        <row r="12">
          <cell r="B12" t="str">
            <v>Desc. Cátodo Prom. 2001-2013</v>
          </cell>
          <cell r="C12">
            <v>0.8</v>
          </cell>
          <cell r="E12" t="str">
            <v>Desc. Cátodo Prom. 2001-2013</v>
          </cell>
          <cell r="F12">
            <v>0.87962941123106198</v>
          </cell>
          <cell r="H12" t="str">
            <v>Desc. Cátodo Prom. 2001-2013</v>
          </cell>
          <cell r="I12">
            <v>0.95462941123106204</v>
          </cell>
        </row>
        <row r="13">
          <cell r="B13" t="str">
            <v>Desc. Cátodo HG SX-EW 2000</v>
          </cell>
          <cell r="C13">
            <v>1.7592703135867431</v>
          </cell>
        </row>
        <row r="14">
          <cell r="B14" t="str">
            <v>Desc. Cátodo HG SX-EW 2001</v>
          </cell>
          <cell r="C14" t="str">
            <v>US$/t acido</v>
          </cell>
          <cell r="E14" t="str">
            <v xml:space="preserve"> </v>
          </cell>
          <cell r="F14" t="str">
            <v>US$/t acido</v>
          </cell>
          <cell r="I14" t="str">
            <v>US$/t acido</v>
          </cell>
        </row>
        <row r="15">
          <cell r="B15" t="str">
            <v>Pr. Ácido Sulfúrico 2000</v>
          </cell>
          <cell r="C15">
            <v>30</v>
          </cell>
          <cell r="E15" t="str">
            <v>Pr. Ácido Sulfúrico 2000</v>
          </cell>
          <cell r="F15">
            <v>30</v>
          </cell>
          <cell r="H15" t="str">
            <v>Pr. Ácido Sulfúrico 2000</v>
          </cell>
          <cell r="I15">
            <v>30</v>
          </cell>
        </row>
        <row r="16">
          <cell r="B16" t="str">
            <v>Pr. Ácido Sulfúrico 2001-2017</v>
          </cell>
          <cell r="C16">
            <v>19</v>
          </cell>
          <cell r="E16" t="str">
            <v>Pr. Ácido Sulfúrico 2001-2017</v>
          </cell>
          <cell r="F16">
            <v>19</v>
          </cell>
          <cell r="H16" t="str">
            <v>Pr. Ácido Sulfúrico 2001-2017</v>
          </cell>
          <cell r="I16">
            <v>19</v>
          </cell>
        </row>
        <row r="18">
          <cell r="C18" t="str">
            <v xml:space="preserve">US$/t acido </v>
          </cell>
        </row>
        <row r="19">
          <cell r="B19" t="str">
            <v>INDICADORES ECONÓMICOS  (ANTES DE IMPUESTOS)</v>
          </cell>
          <cell r="C19">
            <v>30</v>
          </cell>
          <cell r="E19" t="str">
            <v>INDICADORES ECONÓMICOS  (ANTES DE IMPUESTOS)</v>
          </cell>
          <cell r="H19" t="str">
            <v>INDICADORES ECONÓMICOS  (ANTES DE IMPUESTOS)</v>
          </cell>
        </row>
        <row r="20">
          <cell r="B20" t="str">
            <v>Pr. Ácido Sulfúrico 2001-2017 (*)</v>
          </cell>
          <cell r="C20">
            <v>19</v>
          </cell>
        </row>
        <row r="22">
          <cell r="B22" t="str">
            <v>VAN (Mill. US$)  [2]</v>
          </cell>
          <cell r="C22">
            <v>1278.2684909031693</v>
          </cell>
          <cell r="E22" t="str">
            <v>VAN (Mill. US$)  [2]</v>
          </cell>
          <cell r="F22">
            <v>1743.3256737606919</v>
          </cell>
          <cell r="H22" t="str">
            <v>VAN (Mill. US$)  [2]</v>
          </cell>
          <cell r="I22">
            <v>2208.3828566182137</v>
          </cell>
        </row>
        <row r="23">
          <cell r="B23" t="str">
            <v>INDICADORES ECONÓMICOS  (ANTES DE IMPUESTOS)</v>
          </cell>
        </row>
      </sheetData>
      <sheetData sheetId="4" refreshError="1">
        <row r="2">
          <cell r="B2" t="str">
            <v>PRESENTACIÓN RESULTADOS CASO BASE VIGENTE 2000</v>
          </cell>
        </row>
        <row r="3">
          <cell r="B3" t="str">
            <v>NEGOCIO MINA - HIDROMETALURGIA - DIVISIÓN RADOMIRO TOMIC</v>
          </cell>
        </row>
        <row r="4">
          <cell r="B4" t="str">
            <v>Precio del Cobre (US¢/lb)</v>
          </cell>
          <cell r="C4">
            <v>82</v>
          </cell>
          <cell r="E4" t="str">
            <v>Precio del Cobre (US¢/lb)</v>
          </cell>
          <cell r="F4">
            <v>97</v>
          </cell>
        </row>
        <row r="5">
          <cell r="B5" t="str">
            <v>RESUMEN EJECUTIVO  [1]</v>
          </cell>
          <cell r="C5">
            <v>540</v>
          </cell>
          <cell r="E5" t="str">
            <v>Tipo de Cambio ($/US$)</v>
          </cell>
          <cell r="F5">
            <v>540</v>
          </cell>
        </row>
        <row r="6">
          <cell r="B6" t="str">
            <v>Moneda</v>
          </cell>
          <cell r="C6" t="str">
            <v>Promedio 2000</v>
          </cell>
          <cell r="E6" t="str">
            <v>Moneda</v>
          </cell>
          <cell r="F6" t="str">
            <v>Promedio 2000</v>
          </cell>
        </row>
        <row r="7">
          <cell r="B7" t="str">
            <v>Precio del Cobre (US¢/lb)</v>
          </cell>
          <cell r="C7">
            <v>97</v>
          </cell>
        </row>
        <row r="8">
          <cell r="B8" t="str">
            <v>Tipo de Cambio ($/US$)</v>
          </cell>
          <cell r="C8">
            <v>540</v>
          </cell>
        </row>
        <row r="9">
          <cell r="B9" t="str">
            <v>Moneda</v>
          </cell>
          <cell r="C9" t="str">
            <v>Promedio 2000</v>
          </cell>
          <cell r="F9" t="str">
            <v xml:space="preserve">US¢/lb </v>
          </cell>
        </row>
        <row r="10">
          <cell r="B10" t="str">
            <v>Desc. Cátodo HG SX-EW 2000</v>
          </cell>
          <cell r="C10">
            <v>1.17</v>
          </cell>
          <cell r="E10" t="str">
            <v>Desc. Cátodo HG SX-EW 2000</v>
          </cell>
          <cell r="F10">
            <v>1.2406926426562599</v>
          </cell>
        </row>
        <row r="11">
          <cell r="B11" t="str">
            <v>Desc. Cátodo HG SX-EW 2001</v>
          </cell>
          <cell r="C11">
            <v>1.17</v>
          </cell>
          <cell r="E11" t="str">
            <v>Desc. Cátodo HG SX-EW 2001</v>
          </cell>
          <cell r="F11">
            <v>1.2406926426562599</v>
          </cell>
        </row>
        <row r="12">
          <cell r="B12" t="str">
            <v>Desc. Cátodo Prom. 2001-2013</v>
          </cell>
          <cell r="C12" t="str">
            <v xml:space="preserve">US¢/lb </v>
          </cell>
          <cell r="E12" t="str">
            <v>Desc. Cátodo Prom. 2001-2013</v>
          </cell>
          <cell r="F12">
            <v>0.87962941123106198</v>
          </cell>
        </row>
        <row r="13">
          <cell r="B13" t="str">
            <v>Desc. Cátodo HG SX-EW 2000</v>
          </cell>
          <cell r="C13">
            <v>1.7592703135867431</v>
          </cell>
        </row>
        <row r="14">
          <cell r="B14" t="str">
            <v>Desc. Cátodo HG SX-EW 2001</v>
          </cell>
          <cell r="C14">
            <v>1.7592703135867431</v>
          </cell>
          <cell r="E14" t="str">
            <v xml:space="preserve"> </v>
          </cell>
          <cell r="F14" t="str">
            <v>US$/t acido</v>
          </cell>
        </row>
        <row r="15">
          <cell r="B15" t="str">
            <v>Desc. Cátodo Prom. 2002-2017</v>
          </cell>
          <cell r="C15">
            <v>1.0811427621034806</v>
          </cell>
          <cell r="E15" t="str">
            <v>Pr. Ácido Sulfúrico 2000</v>
          </cell>
          <cell r="F15">
            <v>30</v>
          </cell>
        </row>
        <row r="16">
          <cell r="B16" t="str">
            <v>Pr. Ácido Sulfúrico 2001-2017</v>
          </cell>
          <cell r="C16">
            <v>19</v>
          </cell>
          <cell r="E16" t="str">
            <v>Pr. Ácido Sulfúrico 2001-2017</v>
          </cell>
          <cell r="F16">
            <v>19</v>
          </cell>
        </row>
        <row r="18">
          <cell r="C18" t="str">
            <v xml:space="preserve">US$/t acido </v>
          </cell>
        </row>
        <row r="19">
          <cell r="B19" t="str">
            <v>Pr. Ácido Sulfúrico 2000 (*)</v>
          </cell>
          <cell r="C19">
            <v>30</v>
          </cell>
          <cell r="E19" t="str">
            <v>INDICADORES ECONÓMICOS  (ANTES DE IMPUESTOS)</v>
          </cell>
        </row>
        <row r="20">
          <cell r="B20" t="str">
            <v>Pr. Ácido Sulfúrico 2001-2017 (*)</v>
          </cell>
          <cell r="C20">
            <v>19</v>
          </cell>
        </row>
        <row r="22">
          <cell r="B22" t="str">
            <v>VAN (Mill. US$)  [2]</v>
          </cell>
          <cell r="C22">
            <v>1278.2684909031693</v>
          </cell>
          <cell r="E22" t="str">
            <v>VAN (Mill. US$)  [2]</v>
          </cell>
          <cell r="F22">
            <v>1743.3256737606919</v>
          </cell>
        </row>
        <row r="23">
          <cell r="B23" t="str">
            <v>INDICADORES ECONÓMICOS  (ANTES DE IMPUESTOS)</v>
          </cell>
        </row>
        <row r="26">
          <cell r="B26" t="str">
            <v>VAN (Mill. US$)  [2]</v>
          </cell>
          <cell r="C26">
            <v>1743.3256737606919</v>
          </cell>
        </row>
        <row r="28">
          <cell r="B28" t="str">
            <v>Precio de Quiebre (T.D. 10%)</v>
          </cell>
          <cell r="C28">
            <v>40.908034015126546</v>
          </cell>
        </row>
        <row r="29">
          <cell r="B29" t="str">
            <v>Precio de Quiebre (T.D. 20%)</v>
          </cell>
          <cell r="C29">
            <v>42.298515621371273</v>
          </cell>
        </row>
        <row r="31">
          <cell r="B31" t="str">
            <v>Ultimo Año Eval. Económica</v>
          </cell>
          <cell r="C31">
            <v>2017</v>
          </cell>
        </row>
        <row r="34">
          <cell r="B34" t="str">
            <v>INDICADORES DE COSTOS QUINQUENIO 2000-2004 (US¢/lb)</v>
          </cell>
        </row>
        <row r="36">
          <cell r="B36" t="str">
            <v>Total Costo Oper. Mina-Hidro. (***)</v>
          </cell>
          <cell r="C36">
            <v>36.931984802683743</v>
          </cell>
        </row>
        <row r="37">
          <cell r="B37" t="str">
            <v>Depreciación Contable (Lineal)</v>
          </cell>
          <cell r="C37">
            <v>12.045980774127219</v>
          </cell>
        </row>
        <row r="38">
          <cell r="B38" t="str">
            <v>Total Costos y Gastos [3]</v>
          </cell>
          <cell r="C38">
            <v>48.977965576810966</v>
          </cell>
        </row>
        <row r="40">
          <cell r="B40" t="str">
            <v xml:space="preserve">Cargo Agregado a Cátodo CIF </v>
          </cell>
          <cell r="C40">
            <v>1.4778763364272933</v>
          </cell>
        </row>
        <row r="41">
          <cell r="B41" t="str">
            <v>Costo Total Agreg. a Cátodo [4]</v>
          </cell>
          <cell r="C41">
            <v>50.45584191323826</v>
          </cell>
        </row>
        <row r="43">
          <cell r="B43" t="str">
            <v>(Depreciación Contable (Lineal))</v>
          </cell>
          <cell r="C43">
            <v>12.045980774127219</v>
          </cell>
        </row>
        <row r="44">
          <cell r="B44" t="str">
            <v>(Gasto Oficina Central)</v>
          </cell>
          <cell r="C44">
            <v>0.32771013793642112</v>
          </cell>
        </row>
        <row r="45">
          <cell r="B45" t="str">
            <v>(Intereses)</v>
          </cell>
        </row>
        <row r="46">
          <cell r="B46" t="str">
            <v>(Crédito de Subproductos)</v>
          </cell>
        </row>
        <row r="47">
          <cell r="B47" t="str">
            <v>Costo Directo Agreg. a Cátodo [5]</v>
          </cell>
          <cell r="C47">
            <v>38.082151001174623</v>
          </cell>
        </row>
        <row r="70">
          <cell r="B70" t="str">
            <v>PRODUCCIÓN ANUAL PROMEDIO QUINQUENIO 2000-2004 (*)</v>
          </cell>
        </row>
        <row r="73">
          <cell r="B73" t="str">
            <v>Mineral Tratado (ktms)</v>
          </cell>
          <cell r="C73">
            <v>37516.594060000003</v>
          </cell>
        </row>
        <row r="74">
          <cell r="B74" t="str">
            <v>Ley de Cobre en Mineral (%)</v>
          </cell>
          <cell r="C74">
            <v>6.129692233794423E-3</v>
          </cell>
        </row>
        <row r="75">
          <cell r="B75" t="str">
            <v>Cobre en Cátodos a Venta (ktmf)</v>
          </cell>
          <cell r="C75">
            <v>181060</v>
          </cell>
        </row>
        <row r="76">
          <cell r="B76" t="str">
            <v>Recuperación Global (%)</v>
          </cell>
          <cell r="C76">
            <v>0.78709917491054882</v>
          </cell>
        </row>
        <row r="77">
          <cell r="B77" t="str">
            <v>Consumo Acido (kt)</v>
          </cell>
          <cell r="C77">
            <v>259.99132486869473</v>
          </cell>
        </row>
        <row r="81">
          <cell r="B81" t="str">
            <v>DOTACIÓN Y PRODUCTIVIDAD DOTACIÓN ANUAL PROMEDIO QUINQUENIO 2000-2004(**)</v>
          </cell>
        </row>
        <row r="84">
          <cell r="B84" t="str">
            <v>1.- Dotación Propia Total</v>
          </cell>
          <cell r="C84">
            <v>479</v>
          </cell>
        </row>
        <row r="85">
          <cell r="B85" t="str">
            <v xml:space="preserve">   1.1.  Mina (a)</v>
          </cell>
          <cell r="C85">
            <v>262</v>
          </cell>
        </row>
        <row r="86">
          <cell r="B86" t="str">
            <v xml:space="preserve">            Operación</v>
          </cell>
        </row>
        <row r="87">
          <cell r="B87" t="str">
            <v xml:space="preserve">            Mantención (a.1)</v>
          </cell>
        </row>
        <row r="88">
          <cell r="B88" t="str">
            <v xml:space="preserve">   1.2.  Lix.-SX-EW (b)</v>
          </cell>
          <cell r="C88">
            <v>157</v>
          </cell>
        </row>
        <row r="89">
          <cell r="B89" t="str">
            <v xml:space="preserve">            Operación</v>
          </cell>
          <cell r="C89">
            <v>157</v>
          </cell>
        </row>
        <row r="90">
          <cell r="B90" t="str">
            <v xml:space="preserve">            Mantención (b.1)</v>
          </cell>
        </row>
        <row r="91">
          <cell r="B91" t="str">
            <v xml:space="preserve">   1.3.  Admin. y Apoyo Mina-Hidromet.</v>
          </cell>
          <cell r="C91">
            <v>60</v>
          </cell>
        </row>
        <row r="92">
          <cell r="B92" t="str">
            <v>2.- Dot. Contratistas Oper. Total</v>
          </cell>
          <cell r="C92">
            <v>795</v>
          </cell>
        </row>
        <row r="93">
          <cell r="B93" t="str">
            <v xml:space="preserve">   2.1.  Mina</v>
          </cell>
          <cell r="C93">
            <v>217</v>
          </cell>
        </row>
        <row r="94">
          <cell r="B94" t="str">
            <v xml:space="preserve">   2.2.  Lix.-SX-EW</v>
          </cell>
          <cell r="C94">
            <v>578</v>
          </cell>
        </row>
        <row r="95">
          <cell r="B95" t="str">
            <v>3.- Dot. Total (Propia + Contrat.Oper)</v>
          </cell>
          <cell r="C95">
            <v>1274</v>
          </cell>
        </row>
        <row r="96">
          <cell r="B96" t="str">
            <v>4.- Ton Mineral Tratado por Dot. Tot.</v>
          </cell>
          <cell r="C96">
            <v>78322.743340292276</v>
          </cell>
        </row>
        <row r="97">
          <cell r="B97" t="str">
            <v>5.- Ton Cu a Venta por Dot. Tot.</v>
          </cell>
          <cell r="C97">
            <v>142.11930926216641</v>
          </cell>
        </row>
        <row r="108">
          <cell r="B108" t="str">
            <v>INVERSIÓN PROMEDIO QUINQUENIO 2000-2004  (Mill. US$) (****)</v>
          </cell>
        </row>
        <row r="110">
          <cell r="B110" t="str">
            <v>Inversiones según Área</v>
          </cell>
        </row>
        <row r="112">
          <cell r="B112" t="str">
            <v>Minería y Beneficio (*****)</v>
          </cell>
          <cell r="C112">
            <v>10.445</v>
          </cell>
        </row>
        <row r="113">
          <cell r="B113" t="str">
            <v>Lixiviación- SX - EW</v>
          </cell>
          <cell r="C113">
            <v>5.4453217953133333</v>
          </cell>
        </row>
        <row r="114">
          <cell r="B114" t="str">
            <v>Otras Áreas</v>
          </cell>
          <cell r="C114">
            <v>1.5</v>
          </cell>
        </row>
        <row r="115">
          <cell r="B115" t="str">
            <v>Total</v>
          </cell>
          <cell r="C115">
            <v>17.390321795313334</v>
          </cell>
        </row>
        <row r="117">
          <cell r="B117" t="str">
            <v>Inversiones según Objetivo</v>
          </cell>
        </row>
        <row r="119">
          <cell r="B119" t="str">
            <v>Desarrollo</v>
          </cell>
          <cell r="C119">
            <v>10.82</v>
          </cell>
        </row>
        <row r="120">
          <cell r="B120" t="str">
            <v>Refacc. Inst. y Reempl. Equipos</v>
          </cell>
          <cell r="C120">
            <v>6.1953217953133333</v>
          </cell>
        </row>
        <row r="121">
          <cell r="B121" t="str">
            <v>Otros Objetivos</v>
          </cell>
          <cell r="C121">
            <v>0.375</v>
          </cell>
        </row>
        <row r="122">
          <cell r="B122" t="str">
            <v>Total</v>
          </cell>
          <cell r="C122">
            <v>17.390321795313334</v>
          </cell>
        </row>
        <row r="143">
          <cell r="B143" t="str">
            <v>COSTOS TIPO (US¢ / lb)</v>
          </cell>
        </row>
        <row r="145">
          <cell r="B145" t="str">
            <v>TOTAL COSTOS Y GASTOS</v>
          </cell>
        </row>
        <row r="148">
          <cell r="B148">
            <v>2000</v>
          </cell>
          <cell r="C148">
            <v>47.103578311661593</v>
          </cell>
        </row>
        <row r="149">
          <cell r="B149">
            <v>2001</v>
          </cell>
          <cell r="C149">
            <v>49.287358404780029</v>
          </cell>
        </row>
        <row r="150">
          <cell r="B150">
            <v>2002</v>
          </cell>
          <cell r="C150">
            <v>49.891335460785399</v>
          </cell>
        </row>
        <row r="151">
          <cell r="B151">
            <v>2003</v>
          </cell>
          <cell r="C151">
            <v>48.600385235594899</v>
          </cell>
        </row>
        <row r="152">
          <cell r="B152">
            <v>2004</v>
          </cell>
          <cell r="C152">
            <v>50.058721129440464</v>
          </cell>
        </row>
        <row r="153">
          <cell r="B153" t="str">
            <v>2000-2004</v>
          </cell>
          <cell r="C153">
            <v>48.977965576810966</v>
          </cell>
        </row>
        <row r="154">
          <cell r="B154" t="str">
            <v>2005-2009</v>
          </cell>
          <cell r="C154">
            <v>49.691461044971327</v>
          </cell>
        </row>
        <row r="155">
          <cell r="B155" t="str">
            <v>2010-2014</v>
          </cell>
          <cell r="C155">
            <v>57.070937745547504</v>
          </cell>
        </row>
        <row r="156">
          <cell r="B156" t="str">
            <v>2015-2019</v>
          </cell>
          <cell r="C156">
            <v>65.565216947367134</v>
          </cell>
        </row>
        <row r="157">
          <cell r="B157" t="str">
            <v>2020-2024</v>
          </cell>
        </row>
        <row r="158">
          <cell r="B158" t="str">
            <v>2000-2024</v>
          </cell>
          <cell r="C158">
            <v>53.318233879414997</v>
          </cell>
        </row>
        <row r="161">
          <cell r="B161" t="str">
            <v>COSTO TOTAL AGREGADO A CÁTODO</v>
          </cell>
        </row>
        <row r="164">
          <cell r="B164">
            <v>2000</v>
          </cell>
          <cell r="C164">
            <v>48.965724430383055</v>
          </cell>
          <cell r="E164">
            <v>1.8621461187214621</v>
          </cell>
        </row>
        <row r="165">
          <cell r="B165">
            <v>2001</v>
          </cell>
          <cell r="C165">
            <v>51.149504523501491</v>
          </cell>
          <cell r="E165">
            <v>1.8621461187214621</v>
          </cell>
        </row>
        <row r="166">
          <cell r="B166">
            <v>2002</v>
          </cell>
          <cell r="C166">
            <v>51.109260405597759</v>
          </cell>
          <cell r="E166">
            <v>1.2179249448123599</v>
          </cell>
        </row>
        <row r="167">
          <cell r="B167">
            <v>2003</v>
          </cell>
          <cell r="C167">
            <v>49.818310180407259</v>
          </cell>
          <cell r="E167">
            <v>1.2179249448123599</v>
          </cell>
        </row>
        <row r="168">
          <cell r="B168">
            <v>2004</v>
          </cell>
          <cell r="C168">
            <v>51.276646074252824</v>
          </cell>
          <cell r="E168">
            <v>1.2179249448123599</v>
          </cell>
        </row>
        <row r="169">
          <cell r="B169" t="str">
            <v>2000-2004</v>
          </cell>
          <cell r="C169">
            <v>50.45584191323826</v>
          </cell>
          <cell r="E169">
            <v>1.4778763364272933</v>
          </cell>
        </row>
        <row r="170">
          <cell r="B170" t="str">
            <v>2005-2009</v>
          </cell>
          <cell r="C170">
            <v>50.909385989783679</v>
          </cell>
          <cell r="E170">
            <v>1.2179249448123528</v>
          </cell>
        </row>
        <row r="171">
          <cell r="B171" t="str">
            <v>2010-2014</v>
          </cell>
          <cell r="C171">
            <v>58.288862690359885</v>
          </cell>
          <cell r="E171">
            <v>1.2179249448123812</v>
          </cell>
        </row>
        <row r="172">
          <cell r="B172" t="str">
            <v>2015-2019</v>
          </cell>
          <cell r="C172">
            <v>66.783141892179501</v>
          </cell>
          <cell r="E172">
            <v>1.217924944812367</v>
          </cell>
        </row>
        <row r="173">
          <cell r="B173" t="str">
            <v>2020-2024</v>
          </cell>
          <cell r="E173">
            <v>0</v>
          </cell>
        </row>
        <row r="174">
          <cell r="B174" t="str">
            <v>2000-2024</v>
          </cell>
          <cell r="C174">
            <v>54.616461149631377</v>
          </cell>
          <cell r="E174">
            <v>1.2982272702163797</v>
          </cell>
        </row>
        <row r="177">
          <cell r="B177" t="str">
            <v>COSTO DIRECTO AGREGADO A CÁTODO (CASH COST)</v>
          </cell>
        </row>
        <row r="180">
          <cell r="B180">
            <v>2000</v>
          </cell>
          <cell r="C180">
            <v>37.131635126527804</v>
          </cell>
          <cell r="E180">
            <v>-9.9719431851337887</v>
          </cell>
        </row>
        <row r="181">
          <cell r="B181">
            <v>2001</v>
          </cell>
          <cell r="C181">
            <v>38.359368088349456</v>
          </cell>
          <cell r="E181">
            <v>-10.927990316430574</v>
          </cell>
        </row>
        <row r="182">
          <cell r="B182">
            <v>2002</v>
          </cell>
          <cell r="C182">
            <v>38.030843840385366</v>
          </cell>
          <cell r="E182">
            <v>-11.860491620400033</v>
          </cell>
        </row>
        <row r="183">
          <cell r="B183">
            <v>2003</v>
          </cell>
          <cell r="C183">
            <v>38.321092347630135</v>
          </cell>
          <cell r="E183">
            <v>-10.279292887964765</v>
          </cell>
        </row>
        <row r="184">
          <cell r="B184">
            <v>2004</v>
          </cell>
          <cell r="C184">
            <v>38.593756793241901</v>
          </cell>
          <cell r="E184">
            <v>-11.464964336198562</v>
          </cell>
        </row>
        <row r="185">
          <cell r="B185" t="str">
            <v>2000-2004</v>
          </cell>
          <cell r="C185">
            <v>38.082151001174623</v>
          </cell>
          <cell r="E185">
            <v>-10.895814575636344</v>
          </cell>
        </row>
        <row r="186">
          <cell r="B186" t="str">
            <v>2005-2009</v>
          </cell>
          <cell r="C186">
            <v>39.166108821747052</v>
          </cell>
          <cell r="E186">
            <v>-10.525352223224274</v>
          </cell>
        </row>
        <row r="187">
          <cell r="B187" t="str">
            <v>2010-2014</v>
          </cell>
          <cell r="C187">
            <v>44.149446481945809</v>
          </cell>
          <cell r="E187">
            <v>-12.921491263601695</v>
          </cell>
        </row>
        <row r="188">
          <cell r="B188" t="str">
            <v>2015-2019</v>
          </cell>
          <cell r="C188">
            <v>49.453137305319096</v>
          </cell>
          <cell r="E188">
            <v>-16.112079642048037</v>
          </cell>
        </row>
        <row r="189">
          <cell r="B189" t="str">
            <v>2020-2024</v>
          </cell>
          <cell r="E189">
            <v>0</v>
          </cell>
        </row>
        <row r="199">
          <cell r="B199" t="str">
            <v>PROGRAMA DE PRODUCCIÓN</v>
          </cell>
        </row>
        <row r="201">
          <cell r="B201" t="str">
            <v>MINERAL TRATADO (ktms)</v>
          </cell>
        </row>
        <row r="203">
          <cell r="C203" t="str">
            <v>OXSU</v>
          </cell>
          <cell r="D203" t="str">
            <v>OXIN</v>
          </cell>
        </row>
        <row r="204">
          <cell r="B204">
            <v>2000</v>
          </cell>
          <cell r="C204">
            <v>24987.71</v>
          </cell>
          <cell r="D204">
            <v>13414.465</v>
          </cell>
        </row>
        <row r="205">
          <cell r="B205">
            <v>2001</v>
          </cell>
          <cell r="C205">
            <v>22550.010000000002</v>
          </cell>
          <cell r="D205">
            <v>14390.34</v>
          </cell>
        </row>
        <row r="206">
          <cell r="B206">
            <v>2002</v>
          </cell>
          <cell r="C206">
            <v>23888.0236</v>
          </cell>
          <cell r="D206">
            <v>12976.0785</v>
          </cell>
        </row>
        <row r="207">
          <cell r="B207">
            <v>2003</v>
          </cell>
          <cell r="C207">
            <v>26016.588</v>
          </cell>
          <cell r="D207">
            <v>11036.021999999999</v>
          </cell>
        </row>
        <row r="208">
          <cell r="B208">
            <v>2004</v>
          </cell>
          <cell r="C208">
            <v>18200.556</v>
          </cell>
          <cell r="D208">
            <v>20123.177200000002</v>
          </cell>
        </row>
        <row r="209">
          <cell r="B209" t="str">
            <v>2000-2004</v>
          </cell>
          <cell r="C209">
            <v>23128.577519999999</v>
          </cell>
          <cell r="D209">
            <v>14388.016540000001</v>
          </cell>
        </row>
        <row r="210">
          <cell r="B210" t="str">
            <v>2005-2009</v>
          </cell>
          <cell r="C210">
            <v>2596.5321799999997</v>
          </cell>
          <cell r="D210">
            <v>36958.946160000007</v>
          </cell>
        </row>
        <row r="211">
          <cell r="B211" t="str">
            <v>2010-2014</v>
          </cell>
          <cell r="C211">
            <v>2743.8946999999998</v>
          </cell>
          <cell r="D211">
            <v>37230.213459999999</v>
          </cell>
        </row>
        <row r="212">
          <cell r="B212" t="str">
            <v>2015-2019</v>
          </cell>
          <cell r="C212">
            <v>13078.726700000001</v>
          </cell>
          <cell r="D212">
            <v>10710.274520000001</v>
          </cell>
        </row>
        <row r="213">
          <cell r="B213" t="str">
            <v>2020-2024</v>
          </cell>
        </row>
        <row r="214">
          <cell r="B214" t="str">
            <v>2000-2024</v>
          </cell>
          <cell r="C214">
            <v>10386.932774999999</v>
          </cell>
          <cell r="D214">
            <v>24821.862670000002</v>
          </cell>
        </row>
        <row r="216">
          <cell r="B216" t="str">
            <v>LEY DE COBRE EN MINERAL (%)</v>
          </cell>
        </row>
        <row r="218">
          <cell r="C218" t="str">
            <v>OXSU</v>
          </cell>
          <cell r="D218" t="str">
            <v>OXIN</v>
          </cell>
        </row>
        <row r="219">
          <cell r="B219">
            <v>2000</v>
          </cell>
          <cell r="C219">
            <v>6.5000000000000006E-3</v>
          </cell>
          <cell r="D219">
            <v>5.4000000000000003E-3</v>
          </cell>
        </row>
        <row r="220">
          <cell r="B220">
            <v>2001</v>
          </cell>
          <cell r="C220">
            <v>6.4000000000000003E-3</v>
          </cell>
          <cell r="D220">
            <v>6.0000000000000001E-3</v>
          </cell>
        </row>
        <row r="221">
          <cell r="B221">
            <v>2002</v>
          </cell>
          <cell r="C221">
            <v>6.0999999999999995E-3</v>
          </cell>
          <cell r="D221">
            <v>6.4000000000000003E-3</v>
          </cell>
        </row>
        <row r="222">
          <cell r="B222">
            <v>2003</v>
          </cell>
          <cell r="C222">
            <v>5.6999999999999993E-3</v>
          </cell>
          <cell r="D222">
            <v>7.0999999999999995E-3</v>
          </cell>
        </row>
        <row r="223">
          <cell r="B223">
            <v>2004</v>
          </cell>
          <cell r="C223">
            <v>5.5000000000000005E-3</v>
          </cell>
          <cell r="D223">
            <v>6.4000000000000003E-3</v>
          </cell>
        </row>
        <row r="224">
          <cell r="B224" t="str">
            <v>2000-2004</v>
          </cell>
          <cell r="C224">
            <v>6.0605087533286391E-3</v>
          </cell>
          <cell r="D224">
            <v>6.2409039137787921E-3</v>
          </cell>
        </row>
        <row r="225">
          <cell r="B225" t="str">
            <v>2005-2009</v>
          </cell>
          <cell r="C225">
            <v>6.1089483011914757E-3</v>
          </cell>
          <cell r="D225">
            <v>5.902613000532588E-3</v>
          </cell>
        </row>
        <row r="226">
          <cell r="B226" t="str">
            <v>2010-2014</v>
          </cell>
          <cell r="C226">
            <v>4.0164050136472073E-3</v>
          </cell>
          <cell r="D226">
            <v>5.2902005137200735E-3</v>
          </cell>
        </row>
        <row r="227">
          <cell r="B227" t="str">
            <v>2015-2019</v>
          </cell>
          <cell r="C227">
            <v>4.0296535507542948E-3</v>
          </cell>
          <cell r="D227">
            <v>3.8394806720603082E-3</v>
          </cell>
        </row>
        <row r="228">
          <cell r="B228" t="str">
            <v>2020-2024</v>
          </cell>
        </row>
        <row r="229">
          <cell r="B229" t="str">
            <v>2000-2024</v>
          </cell>
          <cell r="C229">
            <v>5.2892504947881494E-3</v>
          </cell>
          <cell r="D229">
            <v>5.4994439626597121E-3</v>
          </cell>
        </row>
        <row r="231">
          <cell r="B231" t="str">
            <v>COBRE EN CÁTODOS A VENTA (ktmf)</v>
          </cell>
        </row>
        <row r="233">
          <cell r="B233">
            <v>2000</v>
          </cell>
          <cell r="C233">
            <v>185000</v>
          </cell>
        </row>
        <row r="234">
          <cell r="B234">
            <v>2001</v>
          </cell>
          <cell r="C234">
            <v>180300</v>
          </cell>
        </row>
        <row r="235">
          <cell r="B235">
            <v>2002</v>
          </cell>
          <cell r="C235">
            <v>180000</v>
          </cell>
        </row>
        <row r="236">
          <cell r="B236">
            <v>2003</v>
          </cell>
          <cell r="C236">
            <v>180000</v>
          </cell>
        </row>
        <row r="237">
          <cell r="B237">
            <v>2004</v>
          </cell>
          <cell r="C237">
            <v>180000</v>
          </cell>
        </row>
        <row r="238">
          <cell r="B238" t="str">
            <v>2000-2004</v>
          </cell>
          <cell r="C238">
            <v>181060</v>
          </cell>
        </row>
        <row r="239">
          <cell r="B239" t="str">
            <v>2005-2009</v>
          </cell>
          <cell r="C239">
            <v>180300</v>
          </cell>
        </row>
        <row r="240">
          <cell r="B240" t="str">
            <v>2010-2014</v>
          </cell>
          <cell r="C240">
            <v>154560</v>
          </cell>
        </row>
        <row r="241">
          <cell r="B241" t="str">
            <v>2015-2019</v>
          </cell>
          <cell r="C241">
            <v>117000</v>
          </cell>
        </row>
        <row r="242">
          <cell r="B242" t="str">
            <v>2020-2024</v>
          </cell>
        </row>
        <row r="243">
          <cell r="B243" t="str">
            <v>2000-2024</v>
          </cell>
          <cell r="C243">
            <v>162811.11111111109</v>
          </cell>
        </row>
        <row r="248">
          <cell r="B248" t="str">
            <v>RECUPERACIÓN GLOBAL  (%)</v>
          </cell>
        </row>
        <row r="251">
          <cell r="C251" t="str">
            <v>MEDIA</v>
          </cell>
        </row>
        <row r="252">
          <cell r="B252">
            <v>2000</v>
          </cell>
          <cell r="C252">
            <v>0.78749999999999998</v>
          </cell>
        </row>
        <row r="253">
          <cell r="B253">
            <v>2001</v>
          </cell>
          <cell r="C253">
            <v>0.78099999999999992</v>
          </cell>
        </row>
        <row r="254">
          <cell r="B254">
            <v>2002</v>
          </cell>
          <cell r="C254">
            <v>0.78700000000000003</v>
          </cell>
        </row>
        <row r="255">
          <cell r="B255">
            <v>2003</v>
          </cell>
          <cell r="C255">
            <v>0.79400000000000004</v>
          </cell>
        </row>
        <row r="256">
          <cell r="B256">
            <v>2004</v>
          </cell>
          <cell r="C256">
            <v>0.78599999999999992</v>
          </cell>
        </row>
        <row r="257">
          <cell r="B257" t="str">
            <v>2000-2004</v>
          </cell>
          <cell r="C257">
            <v>0.78709917491054882</v>
          </cell>
        </row>
        <row r="258">
          <cell r="B258" t="str">
            <v>2005-2009</v>
          </cell>
          <cell r="C258">
            <v>0.77034722635994812</v>
          </cell>
        </row>
        <row r="259">
          <cell r="B259" t="str">
            <v>2010-2014</v>
          </cell>
          <cell r="C259">
            <v>0.74109045068436619</v>
          </cell>
        </row>
        <row r="260">
          <cell r="B260" t="str">
            <v>2015-2019</v>
          </cell>
          <cell r="C260">
            <v>0.74453609384530528</v>
          </cell>
        </row>
        <row r="261">
          <cell r="B261" t="str">
            <v>2020-2024</v>
          </cell>
        </row>
      </sheetData>
      <sheetData sheetId="5" refreshError="1"/>
      <sheetData sheetId="6" refreshError="1"/>
      <sheetData sheetId="7" refreshError="1"/>
      <sheetData sheetId="8" refreshError="1">
        <row r="2">
          <cell r="B2" t="str">
            <v>CASO BASE VIGENTE 2000</v>
          </cell>
        </row>
        <row r="3">
          <cell r="B3" t="str">
            <v>NEGOCIO MINA HIDROMETALURGIA - DIVISION RADOMIRO TOMIC</v>
          </cell>
        </row>
        <row r="5">
          <cell r="D5" t="str">
            <v>CUADRO DE INGRESOS, COSTOS E INVERSIONES</v>
          </cell>
        </row>
        <row r="8">
          <cell r="E8" t="str">
            <v>Precio del Cobre (US¢/lb)</v>
          </cell>
          <cell r="G8">
            <v>97</v>
          </cell>
        </row>
        <row r="9">
          <cell r="E9" t="str">
            <v>Tipo de Cambio ($/US$)</v>
          </cell>
          <cell r="G9">
            <v>540</v>
          </cell>
        </row>
        <row r="10">
          <cell r="E10" t="str">
            <v>Moneda</v>
          </cell>
          <cell r="G10" t="str">
            <v>Promedio 2000</v>
          </cell>
        </row>
        <row r="11">
          <cell r="E11" t="str">
            <v>Tasa de Descuento</v>
          </cell>
          <cell r="G11">
            <v>0.1</v>
          </cell>
        </row>
        <row r="12">
          <cell r="E12" t="str">
            <v xml:space="preserve">Fecha de Actualización de Flujos </v>
          </cell>
          <cell r="G12">
            <v>36891</v>
          </cell>
        </row>
        <row r="15">
          <cell r="B15" t="str">
            <v xml:space="preserve">AÑO </v>
          </cell>
          <cell r="C15" t="str">
            <v>INVERSIÓN (*)</v>
          </cell>
          <cell r="D15" t="str">
            <v>INGRESO</v>
          </cell>
          <cell r="E15" t="str">
            <v>VALOR</v>
          </cell>
          <cell r="F15" t="str">
            <v>TOTAL COSTOS</v>
          </cell>
          <cell r="G15" t="str">
            <v xml:space="preserve">FLUJO DE </v>
          </cell>
        </row>
        <row r="16">
          <cell r="D16" t="str">
            <v>TOTAL (**)</v>
          </cell>
          <cell r="E16" t="str">
            <v>RESIDUAL</v>
          </cell>
          <cell r="F16" t="str">
            <v>Y GASTOS NETOS (***)</v>
          </cell>
          <cell r="G16" t="str">
            <v>CAJA</v>
          </cell>
        </row>
        <row r="17">
          <cell r="C17" t="str">
            <v>[kUS$]</v>
          </cell>
          <cell r="D17" t="str">
            <v>[kUS$]</v>
          </cell>
          <cell r="E17" t="str">
            <v>[kUS$]</v>
          </cell>
          <cell r="F17" t="str">
            <v>[kUS$]</v>
          </cell>
          <cell r="G17" t="str">
            <v>[kUS$]</v>
          </cell>
        </row>
        <row r="18">
          <cell r="B18">
            <v>2000</v>
          </cell>
          <cell r="C18">
            <v>17406.957090366668</v>
          </cell>
          <cell r="D18">
            <v>388020.68843333336</v>
          </cell>
          <cell r="E18">
            <v>0</v>
          </cell>
          <cell r="F18">
            <v>145178.01517989492</v>
          </cell>
          <cell r="G18">
            <v>225435.71616307177</v>
          </cell>
        </row>
        <row r="19">
          <cell r="B19">
            <v>2001</v>
          </cell>
          <cell r="C19">
            <v>9107.6963791666676</v>
          </cell>
          <cell r="D19">
            <v>378162.86553800001</v>
          </cell>
          <cell r="E19">
            <v>0</v>
          </cell>
          <cell r="F19">
            <v>146369.81698629807</v>
          </cell>
          <cell r="G19">
            <v>222685.35217253526</v>
          </cell>
        </row>
        <row r="20">
          <cell r="B20">
            <v>2002</v>
          </cell>
          <cell r="C20">
            <v>10615.519985933333</v>
          </cell>
          <cell r="D20">
            <v>380090.09280000004</v>
          </cell>
          <cell r="E20">
            <v>0</v>
          </cell>
          <cell r="F20">
            <v>147388.04699492443</v>
          </cell>
          <cell r="G20">
            <v>222086.52581914229</v>
          </cell>
        </row>
        <row r="21">
          <cell r="B21">
            <v>2003</v>
          </cell>
          <cell r="C21">
            <v>9985.5199859333334</v>
          </cell>
          <cell r="D21">
            <v>380090.09280000004</v>
          </cell>
          <cell r="E21">
            <v>0</v>
          </cell>
          <cell r="F21">
            <v>148539.83434125371</v>
          </cell>
          <cell r="G21">
            <v>221564.73847281301</v>
          </cell>
        </row>
        <row r="22">
          <cell r="B22">
            <v>2004</v>
          </cell>
          <cell r="C22">
            <v>39835.915535166663</v>
          </cell>
          <cell r="D22">
            <v>380090.09280000004</v>
          </cell>
          <cell r="E22">
            <v>0</v>
          </cell>
          <cell r="F22">
            <v>149621.843207486</v>
          </cell>
          <cell r="G22">
            <v>190632.33405734738</v>
          </cell>
        </row>
        <row r="23">
          <cell r="B23">
            <v>2005</v>
          </cell>
          <cell r="C23">
            <v>24410.576492966666</v>
          </cell>
          <cell r="D23">
            <v>380090.09280000004</v>
          </cell>
          <cell r="E23">
            <v>0</v>
          </cell>
          <cell r="F23">
            <v>150039.39063632462</v>
          </cell>
          <cell r="G23">
            <v>205640.12567070875</v>
          </cell>
        </row>
        <row r="24">
          <cell r="B24">
            <v>2006</v>
          </cell>
          <cell r="C24">
            <v>15586.652743950001</v>
          </cell>
          <cell r="D24">
            <v>381357.05977599998</v>
          </cell>
          <cell r="E24">
            <v>0</v>
          </cell>
          <cell r="F24">
            <v>151533.41485916323</v>
          </cell>
          <cell r="G24">
            <v>214236.99217288676</v>
          </cell>
        </row>
        <row r="25">
          <cell r="B25">
            <v>2007</v>
          </cell>
          <cell r="C25">
            <v>17470.689507033334</v>
          </cell>
          <cell r="D25">
            <v>380090.09280000004</v>
          </cell>
          <cell r="E25">
            <v>0</v>
          </cell>
          <cell r="F25">
            <v>152996.08108733647</v>
          </cell>
          <cell r="G25">
            <v>209623.32220563025</v>
          </cell>
        </row>
        <row r="26">
          <cell r="B26">
            <v>2008</v>
          </cell>
          <cell r="C26">
            <v>10794.900153466668</v>
          </cell>
          <cell r="D26">
            <v>380723.57628800004</v>
          </cell>
          <cell r="E26">
            <v>0</v>
          </cell>
          <cell r="F26">
            <v>153581.18426627226</v>
          </cell>
          <cell r="G26">
            <v>216347.4918682611</v>
          </cell>
        </row>
        <row r="27">
          <cell r="B27">
            <v>2009</v>
          </cell>
          <cell r="C27">
            <v>27411.680997466668</v>
          </cell>
          <cell r="D27">
            <v>381357.05977599998</v>
          </cell>
          <cell r="E27">
            <v>0</v>
          </cell>
          <cell r="F27">
            <v>152581.18652934191</v>
          </cell>
          <cell r="G27">
            <v>201364.1922491914</v>
          </cell>
        </row>
        <row r="28">
          <cell r="B28">
            <v>2010</v>
          </cell>
          <cell r="C28">
            <v>20155.608236283333</v>
          </cell>
          <cell r="D28">
            <v>381568.22093866667</v>
          </cell>
          <cell r="E28">
            <v>0</v>
          </cell>
          <cell r="F28">
            <v>153226.99756425974</v>
          </cell>
          <cell r="G28">
            <v>208185.6151381236</v>
          </cell>
        </row>
        <row r="29">
          <cell r="B29">
            <v>2011</v>
          </cell>
          <cell r="C29">
            <v>38356.74515433333</v>
          </cell>
          <cell r="D29">
            <v>360452.10467200004</v>
          </cell>
          <cell r="E29">
            <v>0</v>
          </cell>
          <cell r="F29">
            <v>151046.35993726531</v>
          </cell>
          <cell r="G29">
            <v>171048.9995804014</v>
          </cell>
        </row>
        <row r="30">
          <cell r="B30">
            <v>2012</v>
          </cell>
          <cell r="C30">
            <v>21765.348650616666</v>
          </cell>
          <cell r="D30">
            <v>318853.35562666669</v>
          </cell>
          <cell r="E30">
            <v>0</v>
          </cell>
          <cell r="F30">
            <v>145613.20665075126</v>
          </cell>
          <cell r="G30">
            <v>151474.80032529874</v>
          </cell>
        </row>
        <row r="31">
          <cell r="B31">
            <v>2013</v>
          </cell>
          <cell r="C31">
            <v>16714.422524616668</v>
          </cell>
          <cell r="D31">
            <v>285067.56960000005</v>
          </cell>
          <cell r="E31">
            <v>0</v>
          </cell>
          <cell r="F31">
            <v>145454.89431858208</v>
          </cell>
          <cell r="G31">
            <v>122898.25275680129</v>
          </cell>
        </row>
        <row r="32">
          <cell r="B32">
            <v>2014</v>
          </cell>
          <cell r="C32">
            <v>5326.402015683333</v>
          </cell>
          <cell r="D32">
            <v>285912.21425066667</v>
          </cell>
          <cell r="E32">
            <v>0</v>
          </cell>
          <cell r="F32">
            <v>141688.10027968907</v>
          </cell>
          <cell r="G32">
            <v>138897.71195529427</v>
          </cell>
        </row>
        <row r="33">
          <cell r="B33">
            <v>2015</v>
          </cell>
          <cell r="C33">
            <v>3531.8873579499996</v>
          </cell>
          <cell r="D33">
            <v>263951.45333333337</v>
          </cell>
          <cell r="E33">
            <v>0</v>
          </cell>
          <cell r="F33">
            <v>137290.56161106675</v>
          </cell>
          <cell r="G33">
            <v>123129.00436431661</v>
          </cell>
        </row>
        <row r="34">
          <cell r="B34">
            <v>2016</v>
          </cell>
          <cell r="C34">
            <v>3558.7847058166672</v>
          </cell>
          <cell r="D34">
            <v>266063.06495999999</v>
          </cell>
          <cell r="E34">
            <v>0</v>
          </cell>
          <cell r="F34">
            <v>132587.17228055539</v>
          </cell>
          <cell r="G34">
            <v>129917.10797362792</v>
          </cell>
        </row>
        <row r="35">
          <cell r="B35">
            <v>2017</v>
          </cell>
          <cell r="C35">
            <v>2825.3234131500003</v>
          </cell>
          <cell r="D35">
            <v>211161.16266666667</v>
          </cell>
          <cell r="E35">
            <v>-648928.66196231672</v>
          </cell>
          <cell r="F35">
            <v>105916.33223498365</v>
          </cell>
          <cell r="G35">
            <v>751348.16898084967</v>
          </cell>
        </row>
        <row r="36">
          <cell r="B36">
            <v>2018</v>
          </cell>
          <cell r="C36">
            <v>0</v>
          </cell>
          <cell r="D36">
            <v>0</v>
          </cell>
          <cell r="F36">
            <v>0</v>
          </cell>
          <cell r="G36">
            <v>0</v>
          </cell>
        </row>
        <row r="37">
          <cell r="B37">
            <v>2019</v>
          </cell>
          <cell r="C37">
            <v>0</v>
          </cell>
          <cell r="D37">
            <v>0</v>
          </cell>
          <cell r="F37">
            <v>0</v>
          </cell>
          <cell r="G37">
            <v>0</v>
          </cell>
        </row>
        <row r="38">
          <cell r="B38">
            <v>2020</v>
          </cell>
          <cell r="C38">
            <v>0</v>
          </cell>
          <cell r="D38">
            <v>0</v>
          </cell>
          <cell r="F38">
            <v>0</v>
          </cell>
          <cell r="G38">
            <v>0</v>
          </cell>
        </row>
        <row r="39">
          <cell r="B39">
            <v>2021</v>
          </cell>
          <cell r="C39">
            <v>0</v>
          </cell>
          <cell r="D39">
            <v>0</v>
          </cell>
          <cell r="F39">
            <v>0</v>
          </cell>
          <cell r="G39">
            <v>0</v>
          </cell>
        </row>
        <row r="40">
          <cell r="B40">
            <v>2022</v>
          </cell>
          <cell r="C40">
            <v>0</v>
          </cell>
          <cell r="D40">
            <v>0</v>
          </cell>
          <cell r="F40">
            <v>0</v>
          </cell>
          <cell r="G40">
            <v>0</v>
          </cell>
        </row>
        <row r="41">
          <cell r="B41">
            <v>2022</v>
          </cell>
          <cell r="C41">
            <v>0</v>
          </cell>
          <cell r="D41">
            <v>0</v>
          </cell>
          <cell r="F41">
            <v>0</v>
          </cell>
          <cell r="G41">
            <v>0</v>
          </cell>
        </row>
        <row r="42">
          <cell r="B42" t="str">
            <v>TOTAL</v>
          </cell>
          <cell r="C42">
            <v>294860.63092989993</v>
          </cell>
          <cell r="D42">
            <v>6183100.8598593334</v>
          </cell>
          <cell r="E42">
            <v>-648928.66196231672</v>
          </cell>
          <cell r="F42">
            <v>2610652.4389654486</v>
          </cell>
          <cell r="G42">
            <v>3926516.4519263022</v>
          </cell>
        </row>
        <row r="43">
          <cell r="B43" t="str">
            <v>VAN</v>
          </cell>
          <cell r="C43">
            <v>141204.69814323387</v>
          </cell>
          <cell r="D43">
            <v>2975036.3783136699</v>
          </cell>
          <cell r="E43">
            <v>-116715.52387794742</v>
          </cell>
          <cell r="F43">
            <v>1207221.5302876919</v>
          </cell>
          <cell r="G43">
            <v>1743325.6737606919</v>
          </cell>
        </row>
        <row r="46">
          <cell r="F46" t="str">
            <v>VAN  (kUS$)</v>
          </cell>
          <cell r="G46">
            <v>1743325.6737606919</v>
          </cell>
        </row>
        <row r="47">
          <cell r="F47" t="str">
            <v>TIR  (%)</v>
          </cell>
          <cell r="G47" t="e">
            <v>#DIV/0!</v>
          </cell>
        </row>
        <row r="48">
          <cell r="F48" t="str">
            <v>IVAN</v>
          </cell>
          <cell r="G48">
            <v>12.346088314939166</v>
          </cell>
        </row>
      </sheetData>
      <sheetData sheetId="9" refreshError="1"/>
      <sheetData sheetId="10" refreshError="1"/>
      <sheetData sheetId="11"/>
      <sheetData sheetId="12" refreshError="1"/>
      <sheetData sheetId="13" refreshError="1"/>
      <sheetData sheetId="14" refreshError="1">
        <row r="63">
          <cell r="C63">
            <v>0</v>
          </cell>
          <cell r="D63">
            <v>0</v>
          </cell>
          <cell r="E63">
            <v>1007.5</v>
          </cell>
          <cell r="F63">
            <v>1321.875</v>
          </cell>
          <cell r="G63">
            <v>1825.625</v>
          </cell>
          <cell r="H63">
            <v>2250.625</v>
          </cell>
          <cell r="I63">
            <v>6406.875</v>
          </cell>
          <cell r="J63">
            <v>8615</v>
          </cell>
          <cell r="K63">
            <v>9738.125</v>
          </cell>
          <cell r="L63">
            <v>11098.75</v>
          </cell>
          <cell r="M63">
            <v>10616.25</v>
          </cell>
          <cell r="N63">
            <v>12903.125</v>
          </cell>
          <cell r="O63">
            <v>14093.125</v>
          </cell>
          <cell r="P63">
            <v>17655.625</v>
          </cell>
          <cell r="Q63">
            <v>15499.375</v>
          </cell>
          <cell r="R63">
            <v>14716.25</v>
          </cell>
          <cell r="S63">
            <v>13593.125</v>
          </cell>
          <cell r="T63">
            <v>12232.5</v>
          </cell>
          <cell r="U63">
            <v>11707.5</v>
          </cell>
          <cell r="V63">
            <v>9106.25</v>
          </cell>
        </row>
        <row r="83">
          <cell r="C83">
            <v>0</v>
          </cell>
          <cell r="D83">
            <v>0</v>
          </cell>
          <cell r="E83">
            <v>778.91309086388901</v>
          </cell>
          <cell r="F83">
            <v>1328.3044557944445</v>
          </cell>
          <cell r="G83">
            <v>1877.0977879555558</v>
          </cell>
          <cell r="H83">
            <v>2425.891120116667</v>
          </cell>
          <cell r="I83">
            <v>2974.717414713889</v>
          </cell>
          <cell r="J83">
            <v>3536.8487891277778</v>
          </cell>
          <cell r="K83">
            <v>4086.986517790278</v>
          </cell>
          <cell r="L83">
            <v>4635.7939767097223</v>
          </cell>
          <cell r="M83">
            <v>5185.368989498611</v>
          </cell>
          <cell r="N83">
            <v>5735.5090726208336</v>
          </cell>
          <cell r="O83">
            <v>6285.976425644445</v>
          </cell>
          <cell r="P83">
            <v>6824.0385218388892</v>
          </cell>
          <cell r="Q83">
            <v>6525.5711518597227</v>
          </cell>
          <cell r="R83">
            <v>6419.0483306472233</v>
          </cell>
          <cell r="S83">
            <v>6314.121833126389</v>
          </cell>
          <cell r="T83">
            <v>6059.6524474611106</v>
          </cell>
          <cell r="U83">
            <v>5807.3915450152772</v>
          </cell>
          <cell r="V83">
            <v>5245.2601706013875</v>
          </cell>
        </row>
      </sheetData>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2">
          <cell r="B2" t="str">
            <v>TABLA COMPARATIVA ESCENARIOS PRECIOS</v>
          </cell>
        </row>
      </sheetData>
      <sheetData sheetId="73">
        <row r="2">
          <cell r="B2" t="str">
            <v>TABLA COMPARATIVA ESCENARIOS PRECIOS</v>
          </cell>
        </row>
      </sheetData>
      <sheetData sheetId="74">
        <row r="2">
          <cell r="B2" t="str">
            <v>TABLA COMPARATIVA ESCENARIOS PRECIOS</v>
          </cell>
        </row>
      </sheetData>
      <sheetData sheetId="75">
        <row r="2">
          <cell r="B2" t="str">
            <v>TABLA COMPARATIVA ESCENARIOS PRECIOS</v>
          </cell>
        </row>
      </sheetData>
      <sheetData sheetId="76">
        <row r="2">
          <cell r="B2" t="str">
            <v>TABLA COMPARATIVA ESCENARIOS PRECIOS</v>
          </cell>
        </row>
      </sheetData>
      <sheetData sheetId="77">
        <row r="2">
          <cell r="B2" t="str">
            <v>TABLA COMPARATIVA ESCENARIOS PRECIOS</v>
          </cell>
        </row>
      </sheetData>
      <sheetData sheetId="78">
        <row r="2">
          <cell r="B2" t="str">
            <v>TABLA COMPARATIVA ESCENARIOS PRECIOS</v>
          </cell>
        </row>
      </sheetData>
      <sheetData sheetId="79">
        <row r="2">
          <cell r="B2" t="str">
            <v>TABLA COMPARATIVA ESCENARIOS PRECIOS</v>
          </cell>
        </row>
      </sheetData>
      <sheetData sheetId="80">
        <row r="2">
          <cell r="B2" t="str">
            <v>TABLA COMPARATIVA ESCENARIOS PRECIOS</v>
          </cell>
        </row>
      </sheetData>
      <sheetData sheetId="81">
        <row r="2">
          <cell r="B2" t="str">
            <v>TABLA COMPARATIVA ESCENARIOS PRECIOS</v>
          </cell>
        </row>
      </sheetData>
      <sheetData sheetId="82">
        <row r="2">
          <cell r="B2" t="str">
            <v>TABLA COMPARATIVA ESCENARIOS PRECIOS</v>
          </cell>
        </row>
      </sheetData>
      <sheetData sheetId="83">
        <row r="2">
          <cell r="B2" t="str">
            <v>TABLA COMPARATIVA ESCENARIOS PRECIOS</v>
          </cell>
        </row>
      </sheetData>
      <sheetData sheetId="84">
        <row r="2">
          <cell r="B2" t="str">
            <v>TABLA COMPARATIVA ESCENARIOS PRECIOS</v>
          </cell>
        </row>
      </sheetData>
      <sheetData sheetId="85">
        <row r="2">
          <cell r="B2" t="str">
            <v>TABLA COMPARATIVA ESCENARIOS PRECIOS</v>
          </cell>
        </row>
      </sheetData>
      <sheetData sheetId="86">
        <row r="2">
          <cell r="B2" t="str">
            <v>TABLA COMPARATIVA ESCENARIOS PRECIOS</v>
          </cell>
        </row>
      </sheetData>
      <sheetData sheetId="87">
        <row r="2">
          <cell r="B2" t="str">
            <v>TABLA COMPARATIVA ESCENARIOS PRECIOS</v>
          </cell>
        </row>
      </sheetData>
      <sheetData sheetId="88">
        <row r="2">
          <cell r="B2" t="str">
            <v>TABLA COMPARATIVA ESCENARIOS PRECIOS</v>
          </cell>
        </row>
      </sheetData>
      <sheetData sheetId="89">
        <row r="2">
          <cell r="B2" t="str">
            <v>TABLA COMPARATIVA ESCENARIOS PRECIOS</v>
          </cell>
        </row>
      </sheetData>
      <sheetData sheetId="90">
        <row r="2">
          <cell r="B2" t="str">
            <v>TABLA COMPARATIVA ESCENARIOS PRECIOS</v>
          </cell>
        </row>
      </sheetData>
      <sheetData sheetId="91">
        <row r="2">
          <cell r="B2" t="str">
            <v>TABLA COMPARATIVA ESCENARIOS PRECIOS</v>
          </cell>
        </row>
      </sheetData>
      <sheetData sheetId="92">
        <row r="2">
          <cell r="B2" t="str">
            <v>TABLA COMPARATIVA ESCENARIOS PRECIOS</v>
          </cell>
        </row>
      </sheetData>
      <sheetData sheetId="93">
        <row r="2">
          <cell r="B2" t="str">
            <v>TABLA COMPARATIVA ESCENARIOS PRECIOS</v>
          </cell>
        </row>
      </sheetData>
      <sheetData sheetId="94">
        <row r="2">
          <cell r="B2" t="str">
            <v>TABLA COMPARATIVA ESCENARIOS PRECIOS</v>
          </cell>
        </row>
      </sheetData>
      <sheetData sheetId="95">
        <row r="2">
          <cell r="B2" t="str">
            <v>TABLA COMPARATIVA ESCENARIOS PRECIOS</v>
          </cell>
        </row>
      </sheetData>
      <sheetData sheetId="96">
        <row r="2">
          <cell r="B2" t="str">
            <v>TABLA COMPARATIVA ESCENARIOS PRECIOS</v>
          </cell>
        </row>
      </sheetData>
      <sheetData sheetId="97">
        <row r="2">
          <cell r="B2" t="str">
            <v>TABLA COMPARATIVA ESCENARIOS PRECIOS</v>
          </cell>
        </row>
      </sheetData>
      <sheetData sheetId="98">
        <row r="2">
          <cell r="B2" t="str">
            <v>TABLA COMPARATIVA ESCENARIOS PRECIOS</v>
          </cell>
        </row>
      </sheetData>
      <sheetData sheetId="99">
        <row r="2">
          <cell r="B2" t="str">
            <v>TABLA COMPARATIVA ESCENARIOS PRECIOS</v>
          </cell>
        </row>
      </sheetData>
      <sheetData sheetId="100">
        <row r="2">
          <cell r="B2" t="str">
            <v>TABLA COMPARATIVA ESCENARIOS PRECIOS</v>
          </cell>
        </row>
      </sheetData>
      <sheetData sheetId="101">
        <row r="2">
          <cell r="B2" t="str">
            <v>TABLA COMPARATIVA ESCENARIOS PRECIOS</v>
          </cell>
        </row>
      </sheetData>
      <sheetData sheetId="102">
        <row r="2">
          <cell r="B2" t="str">
            <v>TABLA COMPARATIVA ESCENARIOS PRECIOS</v>
          </cell>
        </row>
      </sheetData>
      <sheetData sheetId="103">
        <row r="2">
          <cell r="B2" t="str">
            <v>TABLA COMPARATIVA ESCENARIOS PRECIOS</v>
          </cell>
        </row>
      </sheetData>
      <sheetData sheetId="104">
        <row r="2">
          <cell r="B2" t="str">
            <v>TABLA COMPARATIVA ESCENARIOS PRECIOS</v>
          </cell>
        </row>
      </sheetData>
      <sheetData sheetId="105">
        <row r="2">
          <cell r="B2" t="str">
            <v>TABLA COMPARATIVA ESCENARIOS PRECIOS</v>
          </cell>
        </row>
      </sheetData>
      <sheetData sheetId="106">
        <row r="2">
          <cell r="B2" t="str">
            <v>TABLA COMPARATIVA ESCENARIOS PRECIOS</v>
          </cell>
        </row>
      </sheetData>
      <sheetData sheetId="107">
        <row r="2">
          <cell r="B2" t="str">
            <v>TABLA COMPARATIVA ESCENARIOS PRECIOS</v>
          </cell>
        </row>
      </sheetData>
      <sheetData sheetId="108">
        <row r="2">
          <cell r="B2" t="str">
            <v>TABLA COMPARATIVA ESCENARIOS PRECIOS</v>
          </cell>
        </row>
      </sheetData>
      <sheetData sheetId="109">
        <row r="2">
          <cell r="B2" t="str">
            <v>TABLA COMPARATIVA ESCENARIOS PRECIOS</v>
          </cell>
        </row>
      </sheetData>
      <sheetData sheetId="110">
        <row r="2">
          <cell r="B2" t="str">
            <v>TABLA COMPARATIVA ESCENARIOS PRECIOS</v>
          </cell>
        </row>
      </sheetData>
      <sheetData sheetId="111">
        <row r="2">
          <cell r="B2" t="str">
            <v>TABLA COMPARATIVA ESCENARIOS PRECIOS</v>
          </cell>
        </row>
      </sheetData>
      <sheetData sheetId="112">
        <row r="2">
          <cell r="B2" t="str">
            <v>TABLA COMPARATIVA ESCENARIOS PRECIOS</v>
          </cell>
        </row>
      </sheetData>
      <sheetData sheetId="113">
        <row r="2">
          <cell r="B2" t="str">
            <v>TABLA COMPARATIVA ESCENARIOS PRECIOS</v>
          </cell>
        </row>
      </sheetData>
      <sheetData sheetId="114">
        <row r="2">
          <cell r="B2" t="str">
            <v>TABLA COMPARATIVA ESCENARIOS PRECIOS</v>
          </cell>
        </row>
      </sheetData>
      <sheetData sheetId="115">
        <row r="2">
          <cell r="B2" t="str">
            <v>TABLA COMPARATIVA ESCENARIOS PRECIOS</v>
          </cell>
        </row>
      </sheetData>
      <sheetData sheetId="116">
        <row r="2">
          <cell r="B2" t="str">
            <v>TABLA COMPARATIVA ESCENARIOS PRECIOS</v>
          </cell>
        </row>
      </sheetData>
      <sheetData sheetId="117">
        <row r="2">
          <cell r="B2" t="str">
            <v>TABLA COMPARATIVA ESCENARIOS PRECIOS</v>
          </cell>
        </row>
      </sheetData>
      <sheetData sheetId="118">
        <row r="2">
          <cell r="B2" t="str">
            <v>TABLA COMPARATIVA ESCENARIOS PRECIOS</v>
          </cell>
        </row>
      </sheetData>
      <sheetData sheetId="119">
        <row r="2">
          <cell r="B2" t="str">
            <v>TABLA COMPARATIVA ESCENARIOS PRECIOS</v>
          </cell>
        </row>
      </sheetData>
      <sheetData sheetId="120">
        <row r="2">
          <cell r="B2" t="str">
            <v>TABLA COMPARATIVA ESCENARIOS PRECIOS</v>
          </cell>
        </row>
      </sheetData>
      <sheetData sheetId="121">
        <row r="2">
          <cell r="B2" t="str">
            <v>TABLA COMPARATIVA ESCENARIOS PRECIOS</v>
          </cell>
        </row>
      </sheetData>
      <sheetData sheetId="122">
        <row r="2">
          <cell r="B2" t="str">
            <v>TABLA COMPARATIVA ESCENARIOS PRECIOS</v>
          </cell>
        </row>
      </sheetData>
      <sheetData sheetId="123">
        <row r="2">
          <cell r="B2" t="str">
            <v>TABLA COMPARATIVA ESCENARIOS PRECIOS</v>
          </cell>
        </row>
      </sheetData>
      <sheetData sheetId="124">
        <row r="2">
          <cell r="B2" t="str">
            <v>TABLA COMPARATIVA ESCENARIOS PRECIOS</v>
          </cell>
        </row>
      </sheetData>
      <sheetData sheetId="125">
        <row r="2">
          <cell r="B2" t="str">
            <v>TABLA COMPARATIVA ESCENARIOS PRECIOS</v>
          </cell>
        </row>
      </sheetData>
      <sheetData sheetId="126">
        <row r="2">
          <cell r="B2" t="str">
            <v>PRESENTACIÓN RESULTADOS CASO BASE VIGENTE 2000</v>
          </cell>
        </row>
      </sheetData>
      <sheetData sheetId="127">
        <row r="2">
          <cell r="B2" t="str">
            <v>TABLA COMPARATIVA ESCENARIOS PRECIOS</v>
          </cell>
        </row>
      </sheetData>
      <sheetData sheetId="128">
        <row r="2">
          <cell r="B2" t="str">
            <v>TABLA COMPARATIVA ESCENARIOS PRECIOS</v>
          </cell>
        </row>
      </sheetData>
      <sheetData sheetId="129">
        <row r="2">
          <cell r="B2" t="str">
            <v>TABLA COMPARATIVA ESCENARIOS PRECIOS</v>
          </cell>
        </row>
      </sheetData>
      <sheetData sheetId="130">
        <row r="2">
          <cell r="B2" t="str">
            <v>TABLA COMPARATIVA ESCENARIOS PRECIOS</v>
          </cell>
        </row>
      </sheetData>
      <sheetData sheetId="131">
        <row r="2">
          <cell r="B2" t="str">
            <v>TABLA COMPARATIVA ESCENARIOS PRECIOS</v>
          </cell>
        </row>
      </sheetData>
      <sheetData sheetId="132">
        <row r="2">
          <cell r="B2" t="str">
            <v>TABLA COMPARATIVA ESCENARIOS PRECIOS</v>
          </cell>
        </row>
      </sheetData>
      <sheetData sheetId="133">
        <row r="2">
          <cell r="B2" t="str">
            <v>TABLA COMPARATIVA ESCENARIOS PRECIOS</v>
          </cell>
        </row>
      </sheetData>
      <sheetData sheetId="134">
        <row r="2">
          <cell r="B2" t="str">
            <v>TABLA COMPARATIVA ESCENARIOS PRECIOS</v>
          </cell>
        </row>
      </sheetData>
      <sheetData sheetId="135">
        <row r="2">
          <cell r="B2" t="str">
            <v>TABLA COMPARATIVA ESCENARIOS PRECIOS</v>
          </cell>
        </row>
      </sheetData>
      <sheetData sheetId="136">
        <row r="2">
          <cell r="B2" t="str">
            <v>TABLA COMPARATIVA ESCENARIOS PRECIOS</v>
          </cell>
        </row>
      </sheetData>
      <sheetData sheetId="137">
        <row r="2">
          <cell r="B2" t="str">
            <v>TABLA COMPARATIVA ESCENARIOS PRECIOS</v>
          </cell>
        </row>
      </sheetData>
      <sheetData sheetId="138">
        <row r="2">
          <cell r="B2" t="str">
            <v>TABLA COMPARATIVA ESCENARIOS PRECIOS</v>
          </cell>
        </row>
      </sheetData>
      <sheetData sheetId="139">
        <row r="2">
          <cell r="B2" t="str">
            <v>TABLA COMPARATIVA ESCENARIOS PRECIOS</v>
          </cell>
        </row>
      </sheetData>
      <sheetData sheetId="140">
        <row r="2">
          <cell r="B2" t="str">
            <v>TABLA COMPARATIVA ESCENARIOS PRECIOS</v>
          </cell>
        </row>
      </sheetData>
      <sheetData sheetId="141">
        <row r="2">
          <cell r="B2" t="str">
            <v>TABLA COMPARATIVA ESCENARIOS PRECIOS</v>
          </cell>
        </row>
      </sheetData>
      <sheetData sheetId="142">
        <row r="2">
          <cell r="B2" t="str">
            <v>TABLA COMPARATIVA ESCENARIOS PRECIOS</v>
          </cell>
        </row>
      </sheetData>
      <sheetData sheetId="143">
        <row r="2">
          <cell r="B2" t="str">
            <v>TABLA COMPARATIVA ESCENARIOS PRECIOS</v>
          </cell>
        </row>
      </sheetData>
      <sheetData sheetId="144">
        <row r="2">
          <cell r="B2" t="str">
            <v>TABLA COMPARATIVA ESCENARIOS PRECIOS</v>
          </cell>
        </row>
      </sheetData>
      <sheetData sheetId="145">
        <row r="2">
          <cell r="B2" t="str">
            <v>TABLA COMPARATIVA ESCENARIOS PRECIOS</v>
          </cell>
        </row>
      </sheetData>
      <sheetData sheetId="146">
        <row r="2">
          <cell r="B2" t="str">
            <v>TABLA COMPARATIVA ESCENARIOS PRECIOS</v>
          </cell>
        </row>
      </sheetData>
      <sheetData sheetId="147">
        <row r="2">
          <cell r="B2" t="str">
            <v>TABLA COMPARATIVA ESCENARIOS PRECIOS</v>
          </cell>
        </row>
      </sheetData>
      <sheetData sheetId="148">
        <row r="2">
          <cell r="B2" t="str">
            <v>TABLA COMPARATIVA ESCENARIOS PRECIOS</v>
          </cell>
        </row>
      </sheetData>
      <sheetData sheetId="149">
        <row r="2">
          <cell r="B2" t="str">
            <v>TABLA COMPARATIVA ESCENARIOS PRECIOS</v>
          </cell>
        </row>
      </sheetData>
      <sheetData sheetId="150">
        <row r="2">
          <cell r="B2" t="str">
            <v>TABLA COMPARATIVA ESCENARIOS PRECIOS</v>
          </cell>
        </row>
      </sheetData>
      <sheetData sheetId="151">
        <row r="2">
          <cell r="B2" t="str">
            <v>TABLA COMPARATIVA ESCENARIOS PRECIOS</v>
          </cell>
        </row>
      </sheetData>
      <sheetData sheetId="152">
        <row r="2">
          <cell r="B2" t="str">
            <v>TABLA COMPARATIVA ESCENARIOS PRECIOS</v>
          </cell>
        </row>
      </sheetData>
      <sheetData sheetId="153">
        <row r="2">
          <cell r="B2" t="str">
            <v>TABLA COMPARATIVA ESCENARIOS PRECIOS</v>
          </cell>
        </row>
      </sheetData>
      <sheetData sheetId="154">
        <row r="2">
          <cell r="B2" t="str">
            <v>TABLA COMPARATIVA ESCENARIOS PRECIOS</v>
          </cell>
        </row>
      </sheetData>
      <sheetData sheetId="155">
        <row r="2">
          <cell r="B2" t="str">
            <v>TABLA COMPARATIVA ESCENARIOS PRECIOS</v>
          </cell>
        </row>
      </sheetData>
      <sheetData sheetId="156">
        <row r="2">
          <cell r="B2" t="str">
            <v>TABLA COMPARATIVA ESCENARIOS PRECIOS</v>
          </cell>
        </row>
      </sheetData>
      <sheetData sheetId="157">
        <row r="2">
          <cell r="B2" t="str">
            <v>TABLA COMPARATIVA ESCENARIOS PRECIOS</v>
          </cell>
        </row>
      </sheetData>
      <sheetData sheetId="158">
        <row r="2">
          <cell r="B2" t="str">
            <v>TABLA COMPARATIVA ESCENARIOS PRECIOS</v>
          </cell>
        </row>
      </sheetData>
      <sheetData sheetId="159">
        <row r="2">
          <cell r="B2" t="str">
            <v>TABLA COMPARATIVA ESCENARIOS PRECIOS</v>
          </cell>
        </row>
      </sheetData>
      <sheetData sheetId="160">
        <row r="2">
          <cell r="B2" t="str">
            <v>TABLA COMPARATIVA ESCENARIOS PRECIOS</v>
          </cell>
        </row>
      </sheetData>
      <sheetData sheetId="161">
        <row r="2">
          <cell r="B2" t="str">
            <v>TABLA COMPARATIVA ESCENARIOS PRECIOS</v>
          </cell>
        </row>
      </sheetData>
      <sheetData sheetId="162">
        <row r="2">
          <cell r="B2" t="str">
            <v>TABLA COMPARATIVA ESCENARIOS PRECIOS</v>
          </cell>
        </row>
      </sheetData>
      <sheetData sheetId="163">
        <row r="2">
          <cell r="B2" t="str">
            <v>TABLA COMPARATIVA ESCENARIOS PRECIOS</v>
          </cell>
        </row>
      </sheetData>
      <sheetData sheetId="164">
        <row r="2">
          <cell r="B2" t="str">
            <v>TABLA COMPARATIVA ESCENARIOS PRECIOS</v>
          </cell>
        </row>
      </sheetData>
      <sheetData sheetId="165">
        <row r="2">
          <cell r="B2" t="str">
            <v>TABLA COMPARATIVA ESCENARIOS PRECIOS</v>
          </cell>
        </row>
      </sheetData>
      <sheetData sheetId="166">
        <row r="2">
          <cell r="B2" t="str">
            <v>TABLA COMPARATIVA ESCENARIOS PRECIOS</v>
          </cell>
        </row>
      </sheetData>
      <sheetData sheetId="167">
        <row r="2">
          <cell r="B2" t="str">
            <v>TABLA COMPARATIVA ESCENARIOS PRECIOS</v>
          </cell>
        </row>
      </sheetData>
      <sheetData sheetId="168">
        <row r="2">
          <cell r="B2" t="str">
            <v>TABLA COMPARATIVA ESCENARIOS PRECIOS</v>
          </cell>
        </row>
      </sheetData>
      <sheetData sheetId="169">
        <row r="2">
          <cell r="B2" t="str">
            <v>TABLA COMPARATIVA ESCENARIOS PRECIOS</v>
          </cell>
        </row>
      </sheetData>
      <sheetData sheetId="170">
        <row r="2">
          <cell r="B2" t="str">
            <v>TABLA COMPARATIVA ESCENARIOS PRECIOS</v>
          </cell>
        </row>
      </sheetData>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ow r="2">
          <cell r="B2" t="str">
            <v>TABLA COMPARATIVA ESCENARIOS PRECIOS</v>
          </cell>
        </row>
      </sheetData>
      <sheetData sheetId="208">
        <row r="2">
          <cell r="B2" t="str">
            <v>TABLA COMPARATIVA ESCENARIOS PRECIOS</v>
          </cell>
        </row>
      </sheetData>
      <sheetData sheetId="209">
        <row r="2">
          <cell r="B2" t="str">
            <v>PRESENTACIÓN RESULTADOS CASO BASE VIGENTE 2000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2">
          <cell r="B2" t="str">
            <v>TABLA COMPARATIVA ESCENARIOS PRECIOS</v>
          </cell>
        </row>
      </sheetData>
      <sheetData sheetId="235">
        <row r="2">
          <cell r="B2" t="str">
            <v>PRESENTACIÓN RESULTADOS CASO BASE VIGENTE 2000</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B2" t="str">
            <v>TABLA COMPARATIVA ESCENARIOS PRECIOS</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rrea"/>
      <sheetName val="Resumen FFCC"/>
      <sheetName val="COMUN"/>
      <sheetName val="530"/>
      <sheetName val="540 Correa"/>
      <sheetName val="540 Tren"/>
      <sheetName val="BASE"/>
      <sheetName val="Hoja1"/>
      <sheetName val="Elect Correa"/>
      <sheetName val="Instru Correa"/>
      <sheetName val="#REF"/>
      <sheetName val="#¡REF"/>
      <sheetName val="Resumen Ejec"/>
      <sheetName val="Costos"/>
      <sheetName val="Depreciacion"/>
      <sheetName val="Flujo"/>
      <sheetName val="Ingresos"/>
      <sheetName val="Tabla Comparativa"/>
      <sheetName val="Areas"/>
      <sheetName val="Area 130"/>
      <sheetName val="Criteria"/>
      <sheetName val="EqList"/>
      <sheetName val="Electricidad"/>
      <sheetName val="Instrumentación"/>
      <sheetName val="Dotaciones"/>
      <sheetName val="Tablero"/>
      <sheetName val="ANEXO1"/>
      <sheetName val="PORTADA"/>
      <sheetName val="Exhibit Caja"/>
      <sheetName val="INDICE"/>
      <sheetName val="DIAGRAMAS "/>
      <sheetName val="1.1 EJECUTIVO"/>
      <sheetName val="1.2 GESTION DE SEGURIDAD"/>
      <sheetName val="1.3 PRODUCCION"/>
      <sheetName val="1.3.1FACTORIAL_PRODUCCION "/>
      <sheetName val="1.4 COSTOS y GASTOS"/>
      <sheetName val="1.4.1 Costos x Fase"/>
      <sheetName val="1.4.2 Costos x Línea"/>
      <sheetName val="1.5 Ind. Gest x Fase"/>
      <sheetName val="1.5.1 Ind Gest MS"/>
      <sheetName val="1.5.2 Ind Gest CA"/>
      <sheetName val="HojaSIPcfg"/>
      <sheetName val="1.5.3 Ind Gest Concent"/>
      <sheetName val="1.5.4 Ind Gest Fundición"/>
      <sheetName val="1.5.5 Ind Gest Refinería"/>
      <sheetName val="1.5.6 Ind Gest DAMCC"/>
      <sheetName val="1.5.7 Ind Gest Hidro"/>
      <sheetName val="1.6 Análisis Costos y gastos"/>
      <sheetName val="1.6.1 FAC. REM"/>
      <sheetName val="1.6.2 FAC. MAT"/>
      <sheetName val="1.6.3 FAC. EE"/>
      <sheetName val="1.6.4 FAC. COMB"/>
      <sheetName val="1.6.5 FAC. S. 3ºs"/>
      <sheetName val="1.6.6 FAC. D&amp;A"/>
      <sheetName val="1.6.7 Costos Transf."/>
      <sheetName val="1.6.8 Otros I&amp;G"/>
      <sheetName val="1.7 G. LABORAL"/>
      <sheetName val="1.8 INVENT"/>
      <sheetName val="1.9 Result. Finan."/>
      <sheetName val="---ANEXOS--&gt;"/>
      <sheetName val="2.1.1 Prod Minas"/>
      <sheetName val="2.1.2 Inds Minas"/>
      <sheetName val="2.1.3 Costo Damiana"/>
      <sheetName val="2.1.4 Costo C.Antiguo"/>
      <sheetName val="2.1.5 Costo Subte"/>
      <sheetName val="2.2.1 Prod Conc"/>
      <sheetName val="2.2.3 Inds Conc"/>
      <sheetName val="2.2.4 Costo Conc"/>
      <sheetName val="2.3.1 Inds Fu y Re"/>
      <sheetName val="2.3.2 COSTO FURE"/>
      <sheetName val="2.4.1_INDICADOR_HIDRO"/>
      <sheetName val="2.4.2 COSTO HIDRO"/>
      <sheetName val="2.5 COSTO ADM"/>
      <sheetName val="2.6 COSTO DIVISION"/>
      <sheetName val="2.7_AGUA_&amp;_EE"/>
      <sheetName val="-----&gt;"/>
      <sheetName val="2.8_RECURSOS HUMANOS"/>
      <sheetName val="2.9 EERR Negocios"/>
      <sheetName val="Var Mineras-Diseño SULFUROS"/>
      <sheetName val="Var Mineras-Diseño OXIDOS"/>
      <sheetName val="Analisis Causas-Desv. SULFUROS"/>
      <sheetName val="Analisis Causas-Desv OXIDOS"/>
      <sheetName val="Conc geométrica"/>
      <sheetName val="Hoja6"/>
      <sheetName val="Hoja7"/>
      <sheetName val="Condicion (NO)"/>
      <sheetName val="Resumen"/>
      <sheetName val="Maestro 01 de Febrero"/>
      <sheetName val="Dotación"/>
      <sheetName val="pala_camion"/>
      <sheetName val="Resumen_Correa"/>
      <sheetName val="Resumen_FFCC"/>
      <sheetName val="540_Correa"/>
      <sheetName val="540_Tren"/>
      <sheetName val="Elect_Correa"/>
      <sheetName val="Instru_Correa"/>
      <sheetName val="Resumen_Ejec"/>
      <sheetName val="Tabla_Comparativa"/>
      <sheetName val="Exhibit_Caja"/>
      <sheetName val="DIAGRAMAS_"/>
      <sheetName val="1_1_EJECUTIVO"/>
      <sheetName val="1_2_GESTION_DE_SEGURIDAD"/>
      <sheetName val="1_3_PRODUCCION"/>
      <sheetName val="1_3_1FACTORIAL_PRODUCCION_"/>
      <sheetName val="1_4_COSTOS_y_GASTOS"/>
      <sheetName val="1_4_1_Costos_x_Fase"/>
      <sheetName val="1_4_2_Costos_x_Línea"/>
      <sheetName val="1_5_Ind__Gest_x_Fase"/>
      <sheetName val="1_5_1_Ind_Gest_MS"/>
      <sheetName val="1_5_2_Ind_Gest_CA"/>
      <sheetName val="1_5_3_Ind_Gest_Concent"/>
      <sheetName val="1_5_4_Ind_Gest_Fundición"/>
      <sheetName val="1_5_5_Ind_Gest_Refinería"/>
      <sheetName val="1_5_6_Ind_Gest_DAMCC"/>
      <sheetName val="1_5_7_Ind_Gest_Hidro"/>
      <sheetName val="1_6_Análisis_Costos_y_gastos"/>
      <sheetName val="1_6_1_FAC__REM"/>
      <sheetName val="1_6_2_FAC__MAT"/>
      <sheetName val="1_6_3_FAC__EE"/>
      <sheetName val="1_6_4_FAC__COMB"/>
      <sheetName val="1_6_5_FAC__S__3ºs"/>
      <sheetName val="1_6_6_FAC__D&amp;A"/>
      <sheetName val="1_6_7_Costos_Transf_"/>
      <sheetName val="1_6_8_Otros_I&amp;G"/>
      <sheetName val="1_7_G__LABORAL"/>
      <sheetName val="1_8_INVENT"/>
      <sheetName val="1_9_Result__Finan_"/>
      <sheetName val="2_1_1_Prod_Minas"/>
      <sheetName val="2_1_2_Inds_Minas"/>
      <sheetName val="2_1_3_Costo_Damiana"/>
      <sheetName val="2_1_4_Costo_C_Antiguo"/>
      <sheetName val="2_1_5_Costo_Subte"/>
      <sheetName val="2_2_1_Prod_Conc"/>
      <sheetName val="2_2_3_Inds_Conc"/>
      <sheetName val="2_2_4_Costo_Conc"/>
      <sheetName val="2_3_1_Inds_Fu_y_Re"/>
      <sheetName val="2_3_2_COSTO_FURE"/>
      <sheetName val="2_4_1_INDICADOR_HIDRO"/>
      <sheetName val="2_4_2_COSTO_HIDRO"/>
      <sheetName val="2_5_COSTO_ADM"/>
      <sheetName val="2_6_COSTO_DIVISION"/>
      <sheetName val="2_7_AGUA_&amp;_EE"/>
      <sheetName val="2_8_RECURSOS_HUMANOS"/>
      <sheetName val="2_9_EERR_Negocios"/>
      <sheetName val="Var_Mineras-Diseño_SULFUROS"/>
      <sheetName val="Var_Mineras-Diseño_OXIDOS"/>
      <sheetName val="Analisis_Causas-Desv__SULFUROS"/>
      <sheetName val="Analisis_Causas-Desv_OXIDOS"/>
      <sheetName val="Conc_geométrica"/>
      <sheetName val="Area_130"/>
      <sheetName val="Condicion_(NO)"/>
      <sheetName val="Condicion"/>
      <sheetName val="Resumen_Correa1"/>
      <sheetName val="Resumen_FFCC1"/>
      <sheetName val="540_Correa1"/>
      <sheetName val="540_Tren1"/>
      <sheetName val="Elect_Correa1"/>
      <sheetName val="Instru_Correa1"/>
      <sheetName val="Resumen_Ejec1"/>
      <sheetName val="Tabla_Comparativa1"/>
      <sheetName val="Exhibit_Caja1"/>
      <sheetName val="DIAGRAMAS_1"/>
      <sheetName val="1_1_EJECUTIVO1"/>
      <sheetName val="1_2_GESTION_DE_SEGURIDAD1"/>
      <sheetName val="1_3_PRODUCCION1"/>
      <sheetName val="1_3_1FACTORIAL_PRODUCCION_1"/>
      <sheetName val="1_4_COSTOS_y_GASTOS1"/>
      <sheetName val="1_4_1_Costos_x_Fase1"/>
      <sheetName val="1_4_2_Costos_x_Línea1"/>
      <sheetName val="1_5_Ind__Gest_x_Fase1"/>
      <sheetName val="1_5_1_Ind_Gest_MS1"/>
      <sheetName val="1_5_2_Ind_Gest_CA1"/>
      <sheetName val="1_5_3_Ind_Gest_Concent1"/>
      <sheetName val="1_5_4_Ind_Gest_Fundición1"/>
      <sheetName val="1_5_5_Ind_Gest_Refinería1"/>
      <sheetName val="1_5_6_Ind_Gest_DAMCC1"/>
      <sheetName val="1_5_7_Ind_Gest_Hidro1"/>
      <sheetName val="1_6_Análisis_Costos_y_gastos1"/>
      <sheetName val="1_6_1_FAC__REM1"/>
      <sheetName val="1_6_2_FAC__MAT1"/>
      <sheetName val="1_6_3_FAC__EE1"/>
      <sheetName val="1_6_4_FAC__COMB1"/>
      <sheetName val="1_6_5_FAC__S__3ºs1"/>
      <sheetName val="1_6_6_FAC__D&amp;A1"/>
      <sheetName val="1_6_7_Costos_Transf_1"/>
      <sheetName val="1_6_8_Otros_I&amp;G1"/>
      <sheetName val="1_7_G__LABORAL1"/>
      <sheetName val="1_8_INVENT1"/>
      <sheetName val="1_9_Result__Finan_1"/>
      <sheetName val="2_1_1_Prod_Minas1"/>
      <sheetName val="2_1_2_Inds_Minas1"/>
      <sheetName val="2_1_3_Costo_Damiana1"/>
      <sheetName val="2_1_4_Costo_C_Antiguo1"/>
      <sheetName val="2_1_5_Costo_Subte1"/>
      <sheetName val="2_2_1_Prod_Conc1"/>
      <sheetName val="2_2_3_Inds_Conc1"/>
      <sheetName val="2_2_4_Costo_Conc1"/>
      <sheetName val="2_3_1_Inds_Fu_y_Re1"/>
      <sheetName val="2_3_2_COSTO_FURE1"/>
      <sheetName val="2_4_1_INDICADOR_HIDRO1"/>
      <sheetName val="2_4_2_COSTO_HIDRO1"/>
      <sheetName val="2_5_COSTO_ADM1"/>
      <sheetName val="2_6_COSTO_DIVISION1"/>
      <sheetName val="2_7_AGUA_&amp;_EE1"/>
      <sheetName val="2_8_RECURSOS_HUMANOS1"/>
      <sheetName val="2_9_EERR_Negocios1"/>
      <sheetName val="Var_Mineras-Diseño_SULFUROS1"/>
      <sheetName val="Var_Mineras-Diseño_OXIDOS1"/>
      <sheetName val="Analisis_Causas-Desv__SULFUROS1"/>
      <sheetName val="Analisis_Causas-Desv_OXIDOS1"/>
      <sheetName val="Conc_geométrica1"/>
      <sheetName val="Area_1301"/>
      <sheetName val="Condicion_(NO)1"/>
      <sheetName val="Maestro_01_de_Febrero"/>
      <sheetName val="ANUAL P-1 2013"/>
      <sheetName val="Resumen_Correa2"/>
      <sheetName val="Resumen_FFCC2"/>
      <sheetName val="540_Correa2"/>
      <sheetName val="540_Tren2"/>
      <sheetName val="Elect_Correa2"/>
      <sheetName val="Instru_Correa2"/>
      <sheetName val="Resumen_Ejec2"/>
      <sheetName val="Tabla_Comparativa2"/>
      <sheetName val="Area_1302"/>
      <sheetName val="Exhibit_Caja2"/>
      <sheetName val="DIAGRAMAS_2"/>
      <sheetName val="1_1_EJECUTIVO2"/>
      <sheetName val="1_2_GESTION_DE_SEGURIDAD2"/>
      <sheetName val="1_3_PRODUCCION2"/>
      <sheetName val="1_3_1FACTORIAL_PRODUCCION_2"/>
      <sheetName val="1_4_COSTOS_y_GASTOS2"/>
      <sheetName val="1_4_1_Costos_x_Fase2"/>
      <sheetName val="1_4_2_Costos_x_Línea2"/>
      <sheetName val="1_5_Ind__Gest_x_Fase2"/>
      <sheetName val="1_5_1_Ind_Gest_MS2"/>
      <sheetName val="1_5_2_Ind_Gest_CA2"/>
      <sheetName val="1_5_3_Ind_Gest_Concent2"/>
      <sheetName val="1_5_4_Ind_Gest_Fundición2"/>
      <sheetName val="1_5_5_Ind_Gest_Refinería2"/>
      <sheetName val="1_5_6_Ind_Gest_DAMCC2"/>
      <sheetName val="1_5_7_Ind_Gest_Hidro2"/>
      <sheetName val="1_6_Análisis_Costos_y_gastos2"/>
      <sheetName val="1_6_1_FAC__REM2"/>
      <sheetName val="1_6_2_FAC__MAT2"/>
      <sheetName val="1_6_3_FAC__EE2"/>
      <sheetName val="1_6_4_FAC__COMB2"/>
      <sheetName val="1_6_5_FAC__S__3ºs2"/>
      <sheetName val="1_6_6_FAC__D&amp;A2"/>
      <sheetName val="1_6_7_Costos_Transf_2"/>
      <sheetName val="1_6_8_Otros_I&amp;G2"/>
      <sheetName val="1_7_G__LABORAL2"/>
      <sheetName val="1_8_INVENT2"/>
      <sheetName val="1_9_Result__Finan_2"/>
      <sheetName val="2_1_1_Prod_Minas2"/>
      <sheetName val="2_1_2_Inds_Minas2"/>
      <sheetName val="2_1_3_Costo_Damiana2"/>
      <sheetName val="2_1_4_Costo_C_Antiguo2"/>
      <sheetName val="2_1_5_Costo_Subte2"/>
      <sheetName val="2_2_1_Prod_Conc2"/>
      <sheetName val="2_2_3_Inds_Conc2"/>
      <sheetName val="2_2_4_Costo_Conc2"/>
      <sheetName val="2_3_1_Inds_Fu_y_Re2"/>
      <sheetName val="2_3_2_COSTO_FURE2"/>
      <sheetName val="2_4_1_INDICADOR_HIDRO2"/>
      <sheetName val="2_4_2_COSTO_HIDRO2"/>
      <sheetName val="2_5_COSTO_ADM2"/>
      <sheetName val="2_6_COSTO_DIVISION2"/>
      <sheetName val="2_7_AGUA_&amp;_EE2"/>
      <sheetName val="2_8_RECURSOS_HUMANOS2"/>
      <sheetName val="2_9_EERR_Negocios2"/>
      <sheetName val="Var_Mineras-Diseño_SULFUROS2"/>
      <sheetName val="Var_Mineras-Diseño_OXIDOS2"/>
      <sheetName val="Analisis_Causas-Desv__SULFUROS2"/>
      <sheetName val="Analisis_Causas-Desv_OXIDOS2"/>
      <sheetName val="Conc_geométrica2"/>
      <sheetName val="Condicion_(NO)2"/>
      <sheetName val="Maestro_01_de_Febrero1"/>
      <sheetName val="ANUAL_P-1_2013"/>
      <sheetName val="Resumen_Correa3"/>
      <sheetName val="Resumen_FFCC3"/>
      <sheetName val="540_Correa3"/>
      <sheetName val="540_Tren3"/>
      <sheetName val="Elect_Correa3"/>
      <sheetName val="Instru_Correa3"/>
      <sheetName val="Resumen_Ejec3"/>
      <sheetName val="Tabla_Comparativa3"/>
      <sheetName val="Area_1303"/>
      <sheetName val="Exhibit_Caja3"/>
      <sheetName val="DIAGRAMAS_3"/>
      <sheetName val="1_1_EJECUTIVO3"/>
      <sheetName val="1_2_GESTION_DE_SEGURIDAD3"/>
      <sheetName val="1_3_PRODUCCION3"/>
      <sheetName val="1_3_1FACTORIAL_PRODUCCION_3"/>
      <sheetName val="1_4_COSTOS_y_GASTOS3"/>
      <sheetName val="1_4_1_Costos_x_Fase3"/>
      <sheetName val="1_4_2_Costos_x_Línea3"/>
      <sheetName val="1_5_Ind__Gest_x_Fase3"/>
      <sheetName val="1_5_1_Ind_Gest_MS3"/>
      <sheetName val="1_5_2_Ind_Gest_CA3"/>
      <sheetName val="1_5_3_Ind_Gest_Concent3"/>
      <sheetName val="1_5_4_Ind_Gest_Fundición3"/>
      <sheetName val="1_5_5_Ind_Gest_Refinería3"/>
      <sheetName val="1_5_6_Ind_Gest_DAMCC3"/>
      <sheetName val="1_5_7_Ind_Gest_Hidro3"/>
      <sheetName val="1_6_Análisis_Costos_y_gastos3"/>
      <sheetName val="1_6_1_FAC__REM3"/>
      <sheetName val="1_6_2_FAC__MAT3"/>
      <sheetName val="1_6_3_FAC__EE3"/>
      <sheetName val="1_6_4_FAC__COMB3"/>
      <sheetName val="1_6_5_FAC__S__3ºs3"/>
      <sheetName val="1_6_6_FAC__D&amp;A3"/>
      <sheetName val="1_6_7_Costos_Transf_3"/>
      <sheetName val="1_6_8_Otros_I&amp;G3"/>
      <sheetName val="1_7_G__LABORAL3"/>
      <sheetName val="1_8_INVENT3"/>
      <sheetName val="1_9_Result__Finan_3"/>
      <sheetName val="2_1_1_Prod_Minas3"/>
      <sheetName val="2_1_2_Inds_Minas3"/>
      <sheetName val="2_1_3_Costo_Damiana3"/>
      <sheetName val="2_1_4_Costo_C_Antiguo3"/>
      <sheetName val="2_1_5_Costo_Subte3"/>
      <sheetName val="2_2_1_Prod_Conc3"/>
      <sheetName val="2_2_3_Inds_Conc3"/>
      <sheetName val="2_2_4_Costo_Conc3"/>
      <sheetName val="2_3_1_Inds_Fu_y_Re3"/>
      <sheetName val="2_3_2_COSTO_FURE3"/>
      <sheetName val="2_4_1_INDICADOR_HIDRO3"/>
      <sheetName val="2_4_2_COSTO_HIDRO3"/>
      <sheetName val="2_5_COSTO_ADM3"/>
      <sheetName val="2_6_COSTO_DIVISION3"/>
      <sheetName val="2_7_AGUA_&amp;_EE3"/>
      <sheetName val="2_8_RECURSOS_HUMANOS3"/>
      <sheetName val="2_9_EERR_Negocios3"/>
      <sheetName val="Var_Mineras-Diseño_SULFUROS3"/>
      <sheetName val="Var_Mineras-Diseño_OXIDOS3"/>
      <sheetName val="Analisis_Causas-Desv__SULFUROS3"/>
      <sheetName val="Analisis_Causas-Desv_OXIDOS3"/>
      <sheetName val="Conc_geométrica3"/>
      <sheetName val="Condicion_(NO)3"/>
      <sheetName val="Maestro_01_de_Febrero2"/>
      <sheetName val="ANUAL_P-1_20131"/>
    </sheetNames>
    <sheetDataSet>
      <sheetData sheetId="0">
        <row r="9">
          <cell r="AA9">
            <v>0.45</v>
          </cell>
        </row>
      </sheetData>
      <sheetData sheetId="1">
        <row r="9">
          <cell r="AA9">
            <v>0.45</v>
          </cell>
        </row>
      </sheetData>
      <sheetData sheetId="2" refreshError="1"/>
      <sheetData sheetId="3" refreshError="1"/>
      <sheetData sheetId="4" refreshError="1"/>
      <sheetData sheetId="5"/>
      <sheetData sheetId="6"/>
      <sheetData sheetId="7"/>
      <sheetData sheetId="8" refreshError="1"/>
      <sheetData sheetId="9" refreshError="1">
        <row r="9">
          <cell r="AA9">
            <v>0.45</v>
          </cell>
          <cell r="AC9">
            <v>0.03</v>
          </cell>
          <cell r="AG9">
            <v>0.1</v>
          </cell>
          <cell r="AH9">
            <v>0.15</v>
          </cell>
        </row>
        <row r="10">
          <cell r="AG10">
            <v>0.4</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9">
          <cell r="AA9">
            <v>0.45</v>
          </cell>
        </row>
      </sheetData>
      <sheetData sheetId="153">
        <row r="9">
          <cell r="AA9">
            <v>0.45</v>
          </cell>
        </row>
      </sheetData>
      <sheetData sheetId="154">
        <row r="9">
          <cell r="AA9">
            <v>0.45</v>
          </cell>
        </row>
      </sheetData>
      <sheetData sheetId="155">
        <row r="9">
          <cell r="AA9">
            <v>0.45</v>
          </cell>
        </row>
      </sheetData>
      <sheetData sheetId="156">
        <row r="9">
          <cell r="AA9">
            <v>0.45</v>
          </cell>
        </row>
      </sheetData>
      <sheetData sheetId="157">
        <row r="9">
          <cell r="AA9">
            <v>0.45</v>
          </cell>
        </row>
      </sheetData>
      <sheetData sheetId="158">
        <row r="9">
          <cell r="AA9">
            <v>0.45</v>
          </cell>
        </row>
      </sheetData>
      <sheetData sheetId="159">
        <row r="9">
          <cell r="AA9">
            <v>0.45</v>
          </cell>
        </row>
      </sheetData>
      <sheetData sheetId="160">
        <row r="9">
          <cell r="AA9">
            <v>0.45</v>
          </cell>
        </row>
      </sheetData>
      <sheetData sheetId="161">
        <row r="9">
          <cell r="AA9">
            <v>0.45</v>
          </cell>
        </row>
      </sheetData>
      <sheetData sheetId="162">
        <row r="9">
          <cell r="AA9">
            <v>0.45</v>
          </cell>
        </row>
      </sheetData>
      <sheetData sheetId="163">
        <row r="9">
          <cell r="AA9">
            <v>0.45</v>
          </cell>
        </row>
      </sheetData>
      <sheetData sheetId="164">
        <row r="9">
          <cell r="AA9">
            <v>0.45</v>
          </cell>
        </row>
      </sheetData>
      <sheetData sheetId="165">
        <row r="9">
          <cell r="AA9">
            <v>0.45</v>
          </cell>
        </row>
      </sheetData>
      <sheetData sheetId="166">
        <row r="9">
          <cell r="AA9">
            <v>0.45</v>
          </cell>
        </row>
      </sheetData>
      <sheetData sheetId="167">
        <row r="9">
          <cell r="AA9">
            <v>0.45</v>
          </cell>
        </row>
      </sheetData>
      <sheetData sheetId="168">
        <row r="9">
          <cell r="AA9">
            <v>0.45</v>
          </cell>
        </row>
      </sheetData>
      <sheetData sheetId="169">
        <row r="9">
          <cell r="AA9">
            <v>0.45</v>
          </cell>
        </row>
      </sheetData>
      <sheetData sheetId="170">
        <row r="9">
          <cell r="AA9">
            <v>0.45</v>
          </cell>
        </row>
      </sheetData>
      <sheetData sheetId="171">
        <row r="9">
          <cell r="AA9">
            <v>0.45</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AA9">
            <v>0.45</v>
          </cell>
        </row>
      </sheetData>
      <sheetData sheetId="211">
        <row r="9">
          <cell r="AA9">
            <v>0.45</v>
          </cell>
        </row>
      </sheetData>
      <sheetData sheetId="212">
        <row r="9">
          <cell r="AA9">
            <v>0.45</v>
          </cell>
        </row>
      </sheetData>
      <sheetData sheetId="213">
        <row r="9">
          <cell r="AA9">
            <v>0.45</v>
          </cell>
        </row>
      </sheetData>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Hoja2"/>
      <sheetName val="Resumen de Avance"/>
      <sheetName val="Informe Buildtek IGG"/>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Listado Sondajes"/>
      <sheetName val="Hoja1"/>
      <sheetName val="Fig 6-7"/>
      <sheetName val="Plant EQ"/>
      <sheetName val="Fig 4-14"/>
      <sheetName val="Fig 5-17"/>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B.1.1.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agrup"/>
      <sheetName val="Anexos"/>
      <sheetName val="Descripción de Servicios"/>
      <sheetName val="Descripción_de_Servicios"/>
      <sheetName val="Descripción_de_Servicios2"/>
      <sheetName val="Descripción_de_Servicios1"/>
      <sheetName val="Descripción_de_Servicios3"/>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Data"/>
      <sheetName val="Valida"/>
      <sheetName val="Register"/>
      <sheetName val="Personnel"/>
      <sheetName val="LISTAS DATOS"/>
      <sheetName val="mhr"/>
      <sheetName val="Dictionary"/>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_DATA"/>
      <sheetName val="SheetB1"/>
      <sheetName val="Attach 4-18"/>
      <sheetName val="Pumps"/>
      <sheetName val="MOV"/>
      <sheetName val="AOV"/>
      <sheetName val="Instr Cali"/>
      <sheetName val="Loops"/>
      <sheetName val="Blow_Flush"/>
      <sheetName val="Elect"/>
      <sheetName val="Tracking"/>
      <sheetName val="Sheet2"/>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4-12"/>
      <sheetName val="Fig 4-13"/>
      <sheetName val="Fig 4-14"/>
      <sheetName val="Fig 4-15"/>
      <sheetName val="Fig 4-16"/>
      <sheetName val="Fig 4-17"/>
      <sheetName val="Fig 4-18"/>
      <sheetName val="Fig 4-19"/>
      <sheetName val="Fig 4-20"/>
      <sheetName val="Fig 5-17"/>
      <sheetName val="Fig 5-18"/>
      <sheetName val="Fig 6-19"/>
      <sheetName val="Fig 6-20"/>
      <sheetName val="Fig 6-21"/>
      <sheetName val="Fig 6-22"/>
      <sheetName val="Fig 7-3"/>
      <sheetName val="Fig 7-4"/>
      <sheetName val="Fig 7-5"/>
      <sheetName val="Fig 7-6"/>
      <sheetName val="Fig 7-7"/>
      <sheetName val="Plant EQ"/>
      <sheetName val="Project Info"/>
      <sheetName val="Link In"/>
      <sheetName val="Attach 4-18"/>
      <sheetName val="Personnel"/>
      <sheetName val="Register"/>
      <sheetName val="B.1.1.1"/>
      <sheetName val="MAESTRO RCC Y RCO"/>
      <sheetName val="   DATA   "/>
      <sheetName val="VINCULO"/>
      <sheetName val="FASEO"/>
      <sheetName val="LIST_EQ"/>
      <sheetName val="FASES "/>
      <sheetName val="MATRIZ"/>
      <sheetName val="GRAPH_DATA"/>
      <sheetName val="CIAR"/>
      <sheetName val="Sheet2"/>
      <sheetName val="Age"/>
      <sheetName val="Hoja1"/>
      <sheetName val="Hoja2"/>
      <sheetName val="Fig_4-12"/>
      <sheetName val="Sheet1"/>
      <sheetName val="Fig_4-13"/>
      <sheetName val="Fig_4-14"/>
      <sheetName val="Fig_4-15"/>
      <sheetName val="Fig_4-16"/>
      <sheetName val="Fig_4-17"/>
      <sheetName val="Fig_4-18"/>
      <sheetName val="Fig_4-19"/>
      <sheetName val="Fig_4-20"/>
      <sheetName val="Fig_5-17"/>
      <sheetName val="Fig_5-18"/>
      <sheetName val="Fig_6-19"/>
      <sheetName val="Fig_6-20"/>
      <sheetName val="Fig_6-21"/>
      <sheetName val="Fig_6-22"/>
      <sheetName val="Fig_7-3"/>
      <sheetName val="Fig_7-4"/>
      <sheetName val="Fig_7-5"/>
      <sheetName val="Fig_7-6"/>
      <sheetName val="Fig_7-7"/>
      <sheetName val="Plant_EQ"/>
      <sheetName val="Project_Info"/>
      <sheetName val="Link_In"/>
      <sheetName val="Attach_4-18"/>
      <sheetName val="B_1_1_1"/>
      <sheetName val="MAESTRO_RCC_Y_RCO"/>
      <sheetName val="___DATA___"/>
      <sheetName val="FASES_"/>
      <sheetName val="Load 2"/>
      <sheetName val="Material Forecast"/>
      <sheetName val="LIMA-CANTA"/>
      <sheetName val="equip"/>
      <sheetName val="RESUMEN"/>
      <sheetName val="Directo"/>
      <sheetName val="Unypre"/>
      <sheetName val="psr-fos"/>
    </sheetNames>
    <sheetDataSet>
      <sheetData sheetId="0" refreshError="1"/>
      <sheetData sheetId="1" refreshError="1"/>
      <sheetData sheetId="2" refreshError="1">
        <row r="42">
          <cell r="C42" t="str">
            <v>Manual Labor</v>
          </cell>
          <cell r="E42">
            <v>35247</v>
          </cell>
          <cell r="F42">
            <v>35278</v>
          </cell>
          <cell r="G42">
            <v>35309</v>
          </cell>
          <cell r="H42">
            <v>35340</v>
          </cell>
          <cell r="I42">
            <v>35371</v>
          </cell>
          <cell r="J42">
            <v>35402</v>
          </cell>
          <cell r="K42">
            <v>35433</v>
          </cell>
          <cell r="L42">
            <v>35464</v>
          </cell>
          <cell r="M42">
            <v>35495</v>
          </cell>
          <cell r="N42">
            <v>35526</v>
          </cell>
          <cell r="O42">
            <v>35557</v>
          </cell>
          <cell r="P42">
            <v>35588</v>
          </cell>
          <cell r="Q42">
            <v>35619</v>
          </cell>
          <cell r="R42">
            <v>35650</v>
          </cell>
          <cell r="S42">
            <v>35681</v>
          </cell>
          <cell r="T42">
            <v>35712</v>
          </cell>
          <cell r="U42">
            <v>35743</v>
          </cell>
          <cell r="V42">
            <v>35774</v>
          </cell>
          <cell r="W42">
            <v>35805</v>
          </cell>
          <cell r="X42">
            <v>35854</v>
          </cell>
        </row>
        <row r="43">
          <cell r="E43">
            <v>0</v>
          </cell>
          <cell r="F43">
            <v>4</v>
          </cell>
          <cell r="G43">
            <v>23</v>
          </cell>
          <cell r="H43">
            <v>24</v>
          </cell>
          <cell r="I43">
            <v>26</v>
          </cell>
          <cell r="J43">
            <v>30</v>
          </cell>
          <cell r="K43">
            <v>30</v>
          </cell>
          <cell r="L43">
            <v>32</v>
          </cell>
          <cell r="M43">
            <v>33</v>
          </cell>
          <cell r="N43">
            <v>36</v>
          </cell>
          <cell r="O43">
            <v>36</v>
          </cell>
          <cell r="P43">
            <v>31</v>
          </cell>
          <cell r="Q43">
            <v>30</v>
          </cell>
          <cell r="R43">
            <v>28</v>
          </cell>
          <cell r="S43">
            <v>26</v>
          </cell>
          <cell r="T43">
            <v>25</v>
          </cell>
          <cell r="U43">
            <v>18</v>
          </cell>
          <cell r="V43">
            <v>14</v>
          </cell>
          <cell r="W43">
            <v>12</v>
          </cell>
          <cell r="X43">
            <v>0</v>
          </cell>
        </row>
        <row r="44">
          <cell r="Q44">
            <v>27</v>
          </cell>
          <cell r="R44">
            <v>25</v>
          </cell>
          <cell r="S44">
            <v>25</v>
          </cell>
          <cell r="T44">
            <v>23</v>
          </cell>
          <cell r="U44">
            <v>17</v>
          </cell>
          <cell r="V44">
            <v>15</v>
          </cell>
          <cell r="W44">
            <v>15</v>
          </cell>
          <cell r="X44">
            <v>0</v>
          </cell>
        </row>
        <row r="45">
          <cell r="E45">
            <v>0</v>
          </cell>
          <cell r="F45">
            <v>3</v>
          </cell>
          <cell r="G45">
            <v>7</v>
          </cell>
          <cell r="H45">
            <v>15</v>
          </cell>
          <cell r="I45">
            <v>19</v>
          </cell>
          <cell r="J45">
            <v>22</v>
          </cell>
          <cell r="K45">
            <v>25</v>
          </cell>
          <cell r="L45">
            <v>29</v>
          </cell>
          <cell r="M45">
            <v>32</v>
          </cell>
          <cell r="N45">
            <v>28</v>
          </cell>
          <cell r="O45">
            <v>34</v>
          </cell>
          <cell r="P45">
            <v>17.7</v>
          </cell>
        </row>
        <row r="48">
          <cell r="F48">
            <v>53</v>
          </cell>
          <cell r="G48">
            <v>65</v>
          </cell>
          <cell r="H48">
            <v>60</v>
          </cell>
          <cell r="I48">
            <v>52.1</v>
          </cell>
          <cell r="J48">
            <v>47</v>
          </cell>
          <cell r="K48">
            <v>35</v>
          </cell>
          <cell r="L48">
            <v>33</v>
          </cell>
          <cell r="M48">
            <v>27</v>
          </cell>
          <cell r="N48">
            <v>23</v>
          </cell>
          <cell r="O48">
            <v>21</v>
          </cell>
          <cell r="P48">
            <v>19</v>
          </cell>
          <cell r="Q48">
            <v>18</v>
          </cell>
          <cell r="R48">
            <v>17.5</v>
          </cell>
          <cell r="S48">
            <v>17.5</v>
          </cell>
          <cell r="T48">
            <v>17.5</v>
          </cell>
          <cell r="U48">
            <v>18</v>
          </cell>
          <cell r="V48">
            <v>18.2</v>
          </cell>
          <cell r="W48">
            <v>18.5</v>
          </cell>
        </row>
        <row r="49">
          <cell r="P49">
            <v>17.7</v>
          </cell>
          <cell r="Q49">
            <v>16.8</v>
          </cell>
          <cell r="R49">
            <v>16.3</v>
          </cell>
          <cell r="S49">
            <v>15.7</v>
          </cell>
          <cell r="T49">
            <v>15.3</v>
          </cell>
          <cell r="U49">
            <v>15.3</v>
          </cell>
          <cell r="V49">
            <v>16</v>
          </cell>
          <cell r="W49">
            <v>16.3</v>
          </cell>
        </row>
        <row r="50">
          <cell r="F50">
            <v>41.5</v>
          </cell>
          <cell r="G50">
            <v>47.5</v>
          </cell>
          <cell r="H50">
            <v>31.8</v>
          </cell>
          <cell r="I50">
            <v>28.2</v>
          </cell>
          <cell r="J50">
            <v>25.8</v>
          </cell>
          <cell r="K50">
            <v>24.2</v>
          </cell>
          <cell r="L50">
            <v>23.7</v>
          </cell>
          <cell r="M50">
            <v>21.8</v>
          </cell>
          <cell r="N50">
            <v>19.600000000000001</v>
          </cell>
          <cell r="O50">
            <v>18.600000000000001</v>
          </cell>
          <cell r="P50">
            <v>17.7</v>
          </cell>
        </row>
        <row r="55">
          <cell r="E55">
            <v>35247</v>
          </cell>
          <cell r="F55">
            <v>35278</v>
          </cell>
          <cell r="G55">
            <v>35309</v>
          </cell>
          <cell r="H55">
            <v>35340</v>
          </cell>
          <cell r="I55">
            <v>35371</v>
          </cell>
          <cell r="J55">
            <v>35402</v>
          </cell>
          <cell r="K55">
            <v>35433</v>
          </cell>
          <cell r="L55">
            <v>35464</v>
          </cell>
          <cell r="M55">
            <v>35495</v>
          </cell>
          <cell r="N55">
            <v>35526</v>
          </cell>
          <cell r="O55">
            <v>35557</v>
          </cell>
          <cell r="P55">
            <v>35588</v>
          </cell>
          <cell r="Q55">
            <v>35619</v>
          </cell>
          <cell r="R55">
            <v>35650</v>
          </cell>
          <cell r="S55">
            <v>35681</v>
          </cell>
          <cell r="T55">
            <v>35712</v>
          </cell>
          <cell r="U55">
            <v>35743</v>
          </cell>
          <cell r="V55">
            <v>35774</v>
          </cell>
          <cell r="W55">
            <v>35805</v>
          </cell>
          <cell r="X55">
            <v>35854</v>
          </cell>
        </row>
        <row r="70">
          <cell r="E70" t="str">
            <v>Jan 91</v>
          </cell>
          <cell r="F70" t="str">
            <v>Feb 91</v>
          </cell>
          <cell r="G70" t="str">
            <v>Mar 91</v>
          </cell>
          <cell r="H70" t="str">
            <v>Apr 91</v>
          </cell>
          <cell r="I70" t="str">
            <v>May 91</v>
          </cell>
          <cell r="J70" t="str">
            <v>Jun 91</v>
          </cell>
          <cell r="K70" t="str">
            <v>Jul 91</v>
          </cell>
          <cell r="L70" t="str">
            <v>Aug 91</v>
          </cell>
          <cell r="M70" t="str">
            <v>Sep 91</v>
          </cell>
          <cell r="N70" t="str">
            <v>Oct 91</v>
          </cell>
          <cell r="O70" t="str">
            <v>Nov 91</v>
          </cell>
          <cell r="P70" t="str">
            <v>Dec 91</v>
          </cell>
          <cell r="Q70" t="str">
            <v>Jan 92</v>
          </cell>
          <cell r="R70" t="str">
            <v>Feb 92</v>
          </cell>
          <cell r="S70" t="str">
            <v>Mar 92</v>
          </cell>
          <cell r="T70" t="str">
            <v>Apr 92</v>
          </cell>
          <cell r="U70" t="str">
            <v>May 92</v>
          </cell>
          <cell r="V70" t="str">
            <v>Jun 92</v>
          </cell>
          <cell r="W70" t="str">
            <v>Jul 92</v>
          </cell>
          <cell r="X70" t="str">
            <v>Aug 92</v>
          </cell>
        </row>
        <row r="78">
          <cell r="E78">
            <v>0.8</v>
          </cell>
          <cell r="F78">
            <v>3</v>
          </cell>
          <cell r="G78">
            <v>6.2</v>
          </cell>
          <cell r="H78">
            <v>10.4</v>
          </cell>
          <cell r="I78">
            <v>15.2</v>
          </cell>
          <cell r="J78">
            <v>21</v>
          </cell>
          <cell r="K78">
            <v>27.5</v>
          </cell>
          <cell r="L78">
            <v>34.5</v>
          </cell>
          <cell r="M78">
            <v>41.8</v>
          </cell>
          <cell r="N78">
            <v>49.3</v>
          </cell>
          <cell r="O78">
            <v>56.9</v>
          </cell>
          <cell r="P78">
            <v>64.7</v>
          </cell>
          <cell r="Q78">
            <v>72.3</v>
          </cell>
          <cell r="R78">
            <v>79</v>
          </cell>
          <cell r="S78">
            <v>85</v>
          </cell>
          <cell r="T78">
            <v>90</v>
          </cell>
          <cell r="U78">
            <v>94.2</v>
          </cell>
          <cell r="V78">
            <v>97.3</v>
          </cell>
          <cell r="W78">
            <v>99</v>
          </cell>
          <cell r="X78">
            <v>100</v>
          </cell>
        </row>
        <row r="79">
          <cell r="K79">
            <v>20.399999999999999</v>
          </cell>
          <cell r="L79">
            <v>26.4</v>
          </cell>
          <cell r="M79">
            <v>33.9</v>
          </cell>
          <cell r="N79">
            <v>41.4</v>
          </cell>
          <cell r="O79">
            <v>49.4</v>
          </cell>
          <cell r="P79">
            <v>57.9</v>
          </cell>
          <cell r="Q79">
            <v>66.400000000000006</v>
          </cell>
          <cell r="R79">
            <v>74.400000000000006</v>
          </cell>
          <cell r="S79">
            <v>81.8</v>
          </cell>
          <cell r="T79">
            <v>88</v>
          </cell>
          <cell r="U79">
            <v>93</v>
          </cell>
          <cell r="V79">
            <v>97</v>
          </cell>
          <cell r="W79">
            <v>99</v>
          </cell>
          <cell r="X79">
            <v>100</v>
          </cell>
        </row>
        <row r="80">
          <cell r="E80">
            <v>0.5</v>
          </cell>
          <cell r="F80">
            <v>2</v>
          </cell>
          <cell r="G80">
            <v>4.7</v>
          </cell>
          <cell r="H80">
            <v>8.1999999999999993</v>
          </cell>
          <cell r="I80">
            <v>12.2</v>
          </cell>
          <cell r="J80">
            <v>17</v>
          </cell>
          <cell r="K80">
            <v>22.2</v>
          </cell>
        </row>
      </sheetData>
      <sheetData sheetId="3" refreshError="1"/>
      <sheetData sheetId="4" refreshError="1"/>
      <sheetData sheetId="5" refreshError="1"/>
      <sheetData sheetId="6" refreshError="1"/>
      <sheetData sheetId="7" refreshError="1"/>
      <sheetData sheetId="8" refreshError="1"/>
      <sheetData sheetId="9" refreshError="1">
        <row r="30">
          <cell r="E30" t="str">
            <v>P</v>
          </cell>
          <cell r="F30">
            <v>0</v>
          </cell>
          <cell r="G30">
            <v>0</v>
          </cell>
          <cell r="H30">
            <v>0</v>
          </cell>
          <cell r="I30">
            <v>0</v>
          </cell>
          <cell r="J30">
            <v>0</v>
          </cell>
          <cell r="K30">
            <v>0</v>
          </cell>
          <cell r="L30">
            <v>0</v>
          </cell>
          <cell r="M30">
            <v>0</v>
          </cell>
          <cell r="N30">
            <v>0</v>
          </cell>
          <cell r="P30">
            <v>0</v>
          </cell>
          <cell r="Q30">
            <v>0</v>
          </cell>
          <cell r="R30">
            <v>0</v>
          </cell>
          <cell r="S30">
            <v>0</v>
          </cell>
          <cell r="T30">
            <v>0</v>
          </cell>
          <cell r="U30">
            <v>0</v>
          </cell>
          <cell r="V30">
            <v>0</v>
          </cell>
          <cell r="W30">
            <v>0</v>
          </cell>
          <cell r="X30">
            <v>0</v>
          </cell>
          <cell r="Y3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sheetData sheetId="43">
        <row r="42">
          <cell r="C42" t="str">
            <v>Manual Labor</v>
          </cell>
        </row>
      </sheetData>
      <sheetData sheetId="44"/>
      <sheetData sheetId="45"/>
      <sheetData sheetId="46"/>
      <sheetData sheetId="47"/>
      <sheetData sheetId="48"/>
      <sheetData sheetId="49"/>
      <sheetData sheetId="50">
        <row r="30">
          <cell r="E30" t="str">
            <v>P</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nel"/>
      <sheetName val="Dept Summary"/>
      <sheetName val="Basic"/>
      <sheetName val="Programs"/>
      <sheetName val="AT OC"/>
      <sheetName val="OS OC"/>
      <sheetName val="OH Recon"/>
      <sheetName val="New 2004"/>
      <sheetName val="OP Inputs"/>
      <sheetName val="Actuals Inputs"/>
      <sheetName val="Current Fcst"/>
      <sheetName val="CF Inputs"/>
      <sheetName val="2004 Upload Data"/>
      <sheetName val="Register"/>
      <sheetName val="Module Number"/>
      <sheetName val="GRAPH_DATA"/>
      <sheetName val="Fig 4-14"/>
      <sheetName val="Fig 5-1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m1"/>
      <sheetName val="formm2"/>
      <sheetName val="formm3"/>
      <sheetName val="formm4"/>
      <sheetName val="formm5"/>
      <sheetName val="formm6"/>
      <sheetName val="formm7"/>
      <sheetName val="viajes"/>
      <sheetName val="MAY-98"/>
      <sheetName val="fordand1"/>
      <sheetName val="fordand2"/>
      <sheetName val="fordand3"/>
      <sheetName val="Carta EDP (2)"/>
      <sheetName val="Carta EDP"/>
      <sheetName val="Fact_1"/>
      <sheetName val="Fact_2"/>
      <sheetName val="Fact_3"/>
      <sheetName val="MEMO"/>
      <sheetName val="Hoja1"/>
      <sheetName val="Hoja1 (2)"/>
      <sheetName val="#¡REF"/>
      <sheetName val="Fig 4-14"/>
      <sheetName val="Carta_EDP_(2)"/>
      <sheetName val="Carta_EDP"/>
      <sheetName val="Hoja1_(2)"/>
      <sheetName val="Carta_EDP_(2)1"/>
      <sheetName val="Carta_EDP1"/>
      <sheetName val="Hoja1_(2)1"/>
      <sheetName val="Carta_EDP_(2)2"/>
      <sheetName val="Carta_EDP2"/>
      <sheetName val="Hoja1_(2)2"/>
      <sheetName val="Carta_EDP_(2)3"/>
      <sheetName val="Carta_EDP3"/>
      <sheetName val="Hoja1_(2)3"/>
      <sheetName val="Carta_EDP_(2)4"/>
      <sheetName val="Carta_EDP4"/>
      <sheetName val="Hoja1_(2)4"/>
      <sheetName val="Carta_EDP_(2)5"/>
      <sheetName val="Carta_EDP5"/>
      <sheetName val="Hoja1_(2)5"/>
      <sheetName val="Carta_EDP_(2)6"/>
      <sheetName val="Carta_EDP6"/>
      <sheetName val="Hoja1_(2)6"/>
      <sheetName val="Carta_EDP_(2)8"/>
      <sheetName val="Carta_EDP8"/>
      <sheetName val="Hoja1_(2)8"/>
      <sheetName val="Carta_EDP_(2)7"/>
      <sheetName val="Carta_EDP7"/>
      <sheetName val="Hoja1_(2)7"/>
      <sheetName val="Carta_EDP_(2)9"/>
      <sheetName val="Carta_EDP9"/>
      <sheetName val="Hoja1_(2)9"/>
      <sheetName val="Carta_EDP_(2)10"/>
      <sheetName val="Carta_EDP10"/>
      <sheetName val="Hoja1_(2)10"/>
      <sheetName val="Carta_EDP_(2)11"/>
      <sheetName val="Carta_EDP11"/>
      <sheetName val="Hoja1_(2)11"/>
      <sheetName val="Carta_EDP_(2)12"/>
      <sheetName val="Carta_EDP12"/>
      <sheetName val="Hoja1_(2)12"/>
      <sheetName val="Carta_EDP_(2)14"/>
      <sheetName val="Carta_EDP14"/>
      <sheetName val="Hoja1_(2)14"/>
      <sheetName val="Carta_EDP_(2)13"/>
      <sheetName val="Carta_EDP13"/>
      <sheetName val="Hoja1_(2)13"/>
      <sheetName val="Carta_EDP_(2)15"/>
      <sheetName val="Carta_EDP15"/>
      <sheetName val="Hoja1_(2)15"/>
      <sheetName val="Attach 4-18"/>
      <sheetName val="Portada CAP"/>
      <sheetName val="Caratula CAP"/>
      <sheetName val="Resumen CAP (UF)"/>
      <sheetName val="Resumen CAP ($)"/>
      <sheetName val="Invoice"/>
      <sheetName val="EP N°09"/>
      <sheetName val="1 MO"/>
      <sheetName val="2 Equ.BELFI"/>
      <sheetName val="3 Equ.Ter."/>
      <sheetName val="4 Tras. BELFI III"/>
      <sheetName val="5 Rendiciones"/>
      <sheetName val="6 Duarte"/>
      <sheetName val="7 OPES"/>
      <sheetName val="8 Resumen Mat."/>
      <sheetName val="8.1 Materiales"/>
      <sheetName val="9 Aloj. y Trasl. "/>
      <sheetName val="10 Fletes"/>
      <sheetName val="11 Serv.Terceros "/>
      <sheetName val="12 Mat.BELFI"/>
      <sheetName val="13 Activos BELFI"/>
      <sheetName val="Riesgos y Oportunidades"/>
      <sheetName val="F-05"/>
      <sheetName val="CONSOCOS99"/>
      <sheetName val="Formulario Estado de Pago"/>
      <sheetName val="NOC 020"/>
      <sheetName val="NOC 024"/>
      <sheetName val="NOC 026"/>
      <sheetName val="NOC 027"/>
      <sheetName val="NOC 028"/>
      <sheetName val="NOC 029"/>
      <sheetName val="NOC 030"/>
      <sheetName val="NOC 031"/>
      <sheetName val="NOC 025"/>
      <sheetName val="F.Staff"/>
      <sheetName val="Riesgos_y_Oportunidades"/>
      <sheetName val="Limit_ACC_A"/>
      <sheetName val="Cashflow Analysis"/>
      <sheetName val="GEN-TEC-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refreshError="1"/>
      <sheetData sheetId="107" refreshError="1"/>
      <sheetData sheetId="10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N-detail"/>
      <sheetName val="T-detail"/>
      <sheetName val="X-detail"/>
      <sheetName val="Bulksum"/>
      <sheetName val="Subcont"/>
      <sheetName val="Indirects "/>
      <sheetName val="FieldOffice"/>
      <sheetName val="LIMAengr"/>
      <sheetName val="SFROengr"/>
      <sheetName val="Contingency"/>
      <sheetName val="Contingency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X-Inflation"/>
      <sheetName val="CB Ass. &amp; For."/>
      <sheetName val="Inputs"/>
      <sheetName val="Results"/>
      <sheetName val="Calculations"/>
      <sheetName val="Finstats"/>
      <sheetName val="References"/>
      <sheetName val="Macros"/>
    </sheetNames>
    <sheetDataSet>
      <sheetData sheetId="0"/>
      <sheetData sheetId="1"/>
      <sheetData sheetId="2"/>
      <sheetData sheetId="3"/>
      <sheetData sheetId="4"/>
      <sheetData sheetId="5"/>
      <sheetData sheetId="6">
        <row r="150">
          <cell r="F150">
            <v>2003</v>
          </cell>
          <cell r="G150">
            <v>2004</v>
          </cell>
          <cell r="H150">
            <v>2005</v>
          </cell>
          <cell r="I150">
            <v>2006</v>
          </cell>
          <cell r="J150">
            <v>2007</v>
          </cell>
          <cell r="K150">
            <v>2008</v>
          </cell>
          <cell r="L150">
            <v>2009</v>
          </cell>
          <cell r="M150">
            <v>2010</v>
          </cell>
          <cell r="N150">
            <v>2011</v>
          </cell>
          <cell r="O150">
            <v>2012</v>
          </cell>
          <cell r="P150">
            <v>2013</v>
          </cell>
          <cell r="Q150">
            <v>2014</v>
          </cell>
          <cell r="R150">
            <v>2015</v>
          </cell>
          <cell r="S150">
            <v>2016</v>
          </cell>
          <cell r="T150">
            <v>2017</v>
          </cell>
          <cell r="U150">
            <v>2018</v>
          </cell>
          <cell r="V150">
            <v>2019</v>
          </cell>
          <cell r="W150">
            <v>2020</v>
          </cell>
          <cell r="X150">
            <v>2021</v>
          </cell>
          <cell r="Y150">
            <v>2022</v>
          </cell>
          <cell r="Z150">
            <v>2023</v>
          </cell>
          <cell r="AA150">
            <v>2024</v>
          </cell>
          <cell r="AB150">
            <v>2025</v>
          </cell>
          <cell r="AC150">
            <v>2026</v>
          </cell>
          <cell r="AD150">
            <v>2027</v>
          </cell>
          <cell r="AE150">
            <v>2028</v>
          </cell>
          <cell r="AF150">
            <v>2029</v>
          </cell>
          <cell r="AG150">
            <v>2030</v>
          </cell>
          <cell r="AH150">
            <v>2031</v>
          </cell>
          <cell r="AI150">
            <v>2032</v>
          </cell>
          <cell r="AJ150">
            <v>2033</v>
          </cell>
          <cell r="AK150">
            <v>2034</v>
          </cell>
          <cell r="AL150">
            <v>2035</v>
          </cell>
          <cell r="AM150">
            <v>2036</v>
          </cell>
        </row>
        <row r="152">
          <cell r="F152">
            <v>0</v>
          </cell>
          <cell r="G152">
            <v>0</v>
          </cell>
          <cell r="H152">
            <v>0</v>
          </cell>
          <cell r="I152">
            <v>15.003863913284956</v>
          </cell>
          <cell r="J152">
            <v>50.390971151309046</v>
          </cell>
          <cell r="K152">
            <v>50.786154498008749</v>
          </cell>
          <cell r="L152">
            <v>49.593409720394007</v>
          </cell>
          <cell r="M152">
            <v>39.412516895980502</v>
          </cell>
          <cell r="N152">
            <v>19.831925146353043</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13.284648505933747</v>
          </cell>
          <cell r="AC152">
            <v>31.658032948031025</v>
          </cell>
          <cell r="AD152">
            <v>48.370152789379908</v>
          </cell>
          <cell r="AE152">
            <v>63.176954352625849</v>
          </cell>
          <cell r="AF152">
            <v>76.393717747675794</v>
          </cell>
          <cell r="AG152">
            <v>88.138299591052657</v>
          </cell>
          <cell r="AH152">
            <v>98.331619302153115</v>
          </cell>
          <cell r="AI152">
            <v>107.45539062398362</v>
          </cell>
          <cell r="AJ152">
            <v>115.41664386873381</v>
          </cell>
          <cell r="AK152">
            <v>122.30540615717672</v>
          </cell>
          <cell r="AL152">
            <v>128.2057666969821</v>
          </cell>
          <cell r="AM152">
            <v>133.1962381549771</v>
          </cell>
        </row>
        <row r="158">
          <cell r="F158" t="str">
            <v>-</v>
          </cell>
          <cell r="G158" t="str">
            <v>-</v>
          </cell>
          <cell r="H158" t="str">
            <v>-</v>
          </cell>
          <cell r="I158" t="str">
            <v>-</v>
          </cell>
          <cell r="J158">
            <v>1.8950323800572693</v>
          </cell>
          <cell r="K158">
            <v>1.6499938212120986</v>
          </cell>
          <cell r="L158">
            <v>1.7268703782703378</v>
          </cell>
          <cell r="M158">
            <v>1.758796079009644</v>
          </cell>
          <cell r="N158">
            <v>1.8006490846446077</v>
          </cell>
          <cell r="O158">
            <v>1.847391350957708</v>
          </cell>
          <cell r="P158">
            <v>1.8902884186237932</v>
          </cell>
          <cell r="Q158">
            <v>1.938410966930886</v>
          </cell>
          <cell r="R158">
            <v>1.9896794539890157</v>
          </cell>
          <cell r="S158">
            <v>2.0434884491722078</v>
          </cell>
          <cell r="T158">
            <v>1.7006781756706062</v>
          </cell>
          <cell r="U158" t="str">
            <v>-</v>
          </cell>
          <cell r="V158" t="str">
            <v>-</v>
          </cell>
          <cell r="W158" t="str">
            <v>-</v>
          </cell>
          <cell r="X158" t="str">
            <v>-</v>
          </cell>
          <cell r="Y158" t="str">
            <v>-</v>
          </cell>
          <cell r="Z158" t="str">
            <v>-</v>
          </cell>
          <cell r="AA158" t="str">
            <v>-</v>
          </cell>
          <cell r="AB158" t="str">
            <v>-</v>
          </cell>
          <cell r="AC158" t="str">
            <v>-</v>
          </cell>
        </row>
        <row r="159">
          <cell r="F159" t="str">
            <v>-</v>
          </cell>
          <cell r="G159" t="str">
            <v>-</v>
          </cell>
          <cell r="H159" t="str">
            <v>-</v>
          </cell>
          <cell r="I159" t="str">
            <v>-</v>
          </cell>
          <cell r="J159">
            <v>1.3</v>
          </cell>
          <cell r="K159">
            <v>1.3</v>
          </cell>
          <cell r="L159">
            <v>1.3</v>
          </cell>
          <cell r="M159">
            <v>1.3</v>
          </cell>
          <cell r="N159">
            <v>1.3</v>
          </cell>
          <cell r="O159">
            <v>1.3</v>
          </cell>
          <cell r="P159">
            <v>1.3</v>
          </cell>
          <cell r="Q159">
            <v>1.3</v>
          </cell>
          <cell r="R159">
            <v>1.3</v>
          </cell>
          <cell r="S159">
            <v>1.3</v>
          </cell>
          <cell r="T159">
            <v>1.3</v>
          </cell>
          <cell r="U159">
            <v>1.3</v>
          </cell>
          <cell r="V159">
            <v>1.3</v>
          </cell>
          <cell r="W159">
            <v>1.3</v>
          </cell>
          <cell r="X159">
            <v>1.3</v>
          </cell>
          <cell r="Y159">
            <v>1.3</v>
          </cell>
          <cell r="Z159">
            <v>1.3</v>
          </cell>
          <cell r="AA159">
            <v>1.3</v>
          </cell>
          <cell r="AB159">
            <v>1.3</v>
          </cell>
          <cell r="AC159">
            <v>1.3</v>
          </cell>
        </row>
        <row r="165">
          <cell r="F165">
            <v>27</v>
          </cell>
          <cell r="G165">
            <v>28</v>
          </cell>
          <cell r="H165">
            <v>29</v>
          </cell>
          <cell r="I165">
            <v>30</v>
          </cell>
          <cell r="J165">
            <v>31</v>
          </cell>
          <cell r="K165">
            <v>32.356000000000002</v>
          </cell>
          <cell r="L165">
            <v>33</v>
          </cell>
          <cell r="M165">
            <v>34</v>
          </cell>
          <cell r="N165">
            <v>35</v>
          </cell>
          <cell r="O165">
            <v>36</v>
          </cell>
          <cell r="P165">
            <v>37</v>
          </cell>
          <cell r="Q165">
            <v>38</v>
          </cell>
        </row>
        <row r="166">
          <cell r="F166">
            <v>0.15219606614930289</v>
          </cell>
          <cell r="G166">
            <v>0.1601354574659275</v>
          </cell>
          <cell r="H166">
            <v>0.16801606590119331</v>
          </cell>
          <cell r="I166">
            <v>0.17583702558675829</v>
          </cell>
          <cell r="J166">
            <v>0.18359692326263749</v>
          </cell>
          <cell r="K166">
            <v>0.19401873493231389</v>
          </cell>
          <cell r="L166">
            <v>0.19892632274093699</v>
          </cell>
          <cell r="M166">
            <v>0.20648105694202459</v>
          </cell>
          <cell r="N166">
            <v>0.2139664204910936</v>
          </cell>
          <cell r="O166">
            <v>0.221380807807422</v>
          </cell>
          <cell r="P166">
            <v>0.22872278769081619</v>
          </cell>
          <cell r="Q166">
            <v>0.23599113289988741</v>
          </cell>
        </row>
        <row r="167">
          <cell r="F167">
            <v>-6.6459106731857958</v>
          </cell>
          <cell r="G167">
            <v>-3.3195355160955322</v>
          </cell>
          <cell r="H167">
            <v>6.8068220752928203E-3</v>
          </cell>
          <cell r="I167">
            <v>3.3331491602461139</v>
          </cell>
          <cell r="J167">
            <v>6.6594914984169309</v>
          </cell>
          <cell r="K167">
            <v>11.17001170897659</v>
          </cell>
          <cell r="L167">
            <v>13.31209599197047</v>
          </cell>
          <cell r="M167">
            <v>16.63495522480391</v>
          </cell>
          <cell r="N167">
            <v>19.957814457637301</v>
          </cell>
          <cell r="O167">
            <v>23.280673690470731</v>
          </cell>
          <cell r="P167">
            <v>26.603532923304162</v>
          </cell>
          <cell r="Q167">
            <v>29.926392156137599</v>
          </cell>
        </row>
        <row r="174">
          <cell r="J174">
            <v>-29.213266353236467</v>
          </cell>
          <cell r="K174">
            <v>-36.920003078062628</v>
          </cell>
          <cell r="L174">
            <v>-36.497365917318213</v>
          </cell>
          <cell r="M174">
            <v>-35.65209159582939</v>
          </cell>
          <cell r="N174">
            <v>-35.65209159582939</v>
          </cell>
          <cell r="O174">
            <v>-35.65209159582939</v>
          </cell>
          <cell r="P174">
            <v>-37.034115111463642</v>
          </cell>
          <cell r="Q174">
            <v>-37.034115111463635</v>
          </cell>
          <cell r="R174">
            <v>-37.034115111463635</v>
          </cell>
          <cell r="S174">
            <v>-37.034115111463656</v>
          </cell>
          <cell r="T174">
            <v>-35.652091595829432</v>
          </cell>
          <cell r="U174">
            <v>-35.652091595829432</v>
          </cell>
          <cell r="V174">
            <v>-35.652091595829432</v>
          </cell>
          <cell r="W174">
            <v>-37.609958242977939</v>
          </cell>
          <cell r="X174">
            <v>-37.60995824297796</v>
          </cell>
          <cell r="Y174">
            <v>-37.714560940262196</v>
          </cell>
          <cell r="Z174">
            <v>-37.71456094026221</v>
          </cell>
          <cell r="AA174">
            <v>-35.755743359502041</v>
          </cell>
          <cell r="AB174">
            <v>-35.755743359502034</v>
          </cell>
          <cell r="AC174">
            <v>-35.755743359502056</v>
          </cell>
          <cell r="AD174">
            <v>-37.483272754044862</v>
          </cell>
          <cell r="AE174">
            <v>-37.483272754044862</v>
          </cell>
          <cell r="AF174">
            <v>-37.483272754044876</v>
          </cell>
          <cell r="AG174">
            <v>-37.483272754044876</v>
          </cell>
          <cell r="AH174">
            <v>-35.75574335950207</v>
          </cell>
          <cell r="AI174">
            <v>-35.755743359502084</v>
          </cell>
          <cell r="AJ174">
            <v>-35.755743359502084</v>
          </cell>
          <cell r="AK174">
            <v>-35.755743359502091</v>
          </cell>
          <cell r="AL174">
            <v>-35.755743359502098</v>
          </cell>
          <cell r="AM174">
            <v>-35.755743359502091</v>
          </cell>
        </row>
        <row r="176">
          <cell r="J176">
            <v>-30.201712134600363</v>
          </cell>
          <cell r="K176">
            <v>-49.308920000503186</v>
          </cell>
          <cell r="L176">
            <v>-46.960878314505095</v>
          </cell>
          <cell r="M176">
            <v>-44.724648036242741</v>
          </cell>
          <cell r="N176">
            <v>-42.594904817782087</v>
          </cell>
          <cell r="O176">
            <v>-40.566577851337634</v>
          </cell>
          <cell r="P176">
            <v>-38.634837795942879</v>
          </cell>
          <cell r="Q176">
            <v>-36.795085279040819</v>
          </cell>
          <cell r="R176">
            <v>-35.04293994561715</v>
          </cell>
          <cell r="S176">
            <v>-33.37423002880297</v>
          </cell>
          <cell r="T176">
            <v>-31.78498241711489</v>
          </cell>
          <cell r="U176">
            <v>-30.271413194683323</v>
          </cell>
          <cell r="V176">
            <v>-28.829918631945716</v>
          </cell>
          <cell r="W176">
            <v>-27.457066605353965</v>
          </cell>
          <cell r="X176">
            <v>-26.149588425666817</v>
          </cell>
          <cell r="Y176">
            <v>-24.904371055370891</v>
          </cell>
          <cell r="Z176">
            <v>-23.718449696700326</v>
          </cell>
          <cell r="AA176">
            <v>-22.589000732607566</v>
          </cell>
          <cell r="AB176">
            <v>-21.513335003878108</v>
          </cell>
          <cell r="AC176">
            <v>-20.488891406382319</v>
          </cell>
          <cell r="AD176">
            <v>-19.513230793219776</v>
          </cell>
          <cell r="AE176">
            <v>-18.584030167237419</v>
          </cell>
          <cell r="AF176">
            <v>-17.69907715009419</v>
          </cell>
          <cell r="AG176">
            <v>-16.856264714703329</v>
          </cell>
          <cell r="AH176">
            <v>-16.053586168510506</v>
          </cell>
          <cell r="AI176">
            <v>-15.28913037566328</v>
          </cell>
          <cell r="AJ176">
            <v>-14.561077206696071</v>
          </cell>
          <cell r="AK176">
            <v>-13.867693204896597</v>
          </cell>
          <cell r="AL176">
            <v>-13.207327459035659</v>
          </cell>
          <cell r="AM176">
            <v>-12.578407672633391</v>
          </cell>
        </row>
        <row r="177">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row>
        <row r="178">
          <cell r="J178">
            <v>-154.18247068662771</v>
          </cell>
          <cell r="K178">
            <v>-140.78218608404268</v>
          </cell>
          <cell r="L178">
            <v>-127.36894131282705</v>
          </cell>
          <cell r="M178">
            <v>-113.93198895306259</v>
          </cell>
          <cell r="N178">
            <v>-100.98798553542798</v>
          </cell>
          <cell r="O178">
            <v>-88.55705322522077</v>
          </cell>
          <cell r="P178">
            <v>-75.670235180098757</v>
          </cell>
          <cell r="Q178">
            <v>-60.148943204152793</v>
          </cell>
          <cell r="R178">
            <v>-44.009489666380261</v>
          </cell>
          <cell r="S178">
            <v>-27.192845986744295</v>
          </cell>
          <cell r="T178">
            <v>-9.6107094866100162</v>
          </cell>
          <cell r="U178">
            <v>7.0943992371974396</v>
          </cell>
          <cell r="V178">
            <v>7.094399237197452</v>
          </cell>
          <cell r="W178">
            <v>7.0627582347731721</v>
          </cell>
          <cell r="X178">
            <v>7.0590493991564713</v>
          </cell>
          <cell r="Y178">
            <v>7.0573589192644164</v>
          </cell>
          <cell r="Z178">
            <v>7.0571607677662751</v>
          </cell>
          <cell r="AA178">
            <v>7.0888171381895848</v>
          </cell>
          <cell r="AB178">
            <v>7.0925277751835525</v>
          </cell>
          <cell r="AC178">
            <v>8.4703356682456743</v>
          </cell>
          <cell r="AD178">
            <v>10.347999666430491</v>
          </cell>
          <cell r="AE178">
            <v>12.07801281491118</v>
          </cell>
          <cell r="AF178">
            <v>13.613689732199019</v>
          </cell>
          <cell r="AG178">
            <v>14.984456969156819</v>
          </cell>
          <cell r="AH178">
            <v>16.230456472687536</v>
          </cell>
          <cell r="AI178">
            <v>17.290921895402192</v>
          </cell>
          <cell r="AJ178">
            <v>18.237187363856027</v>
          </cell>
          <cell r="AK178">
            <v>19.062883094863416</v>
          </cell>
          <cell r="AL178">
            <v>19.77734618737248</v>
          </cell>
          <cell r="AM178">
            <v>20.389297893887328</v>
          </cell>
        </row>
        <row r="179">
          <cell r="J179">
            <v>-34.395102096098462</v>
          </cell>
          <cell r="K179">
            <v>-57.189312010553472</v>
          </cell>
          <cell r="L179">
            <v>-59.595302514483684</v>
          </cell>
          <cell r="M179">
            <v>-61.600425804006534</v>
          </cell>
          <cell r="N179">
            <v>-63.858114187763611</v>
          </cell>
          <cell r="O179">
            <v>-66.063151227452977</v>
          </cell>
          <cell r="P179">
            <v>-68.112222751647579</v>
          </cell>
          <cell r="Q179">
            <v>-70.759782036806925</v>
          </cell>
          <cell r="R179">
            <v>-73.488250864664352</v>
          </cell>
          <cell r="S179">
            <v>-76.307267288123001</v>
          </cell>
          <cell r="T179">
            <v>-139.22594459252568</v>
          </cell>
          <cell r="U179">
            <v>-145.420295094247</v>
          </cell>
          <cell r="V179">
            <v>-145.91040324557773</v>
          </cell>
          <cell r="W179">
            <v>-145.70074033376423</v>
          </cell>
          <cell r="X179">
            <v>-146.14402191074822</v>
          </cell>
          <cell r="Y179">
            <v>-146.53125613640896</v>
          </cell>
          <cell r="Z179">
            <v>-146.93440202684761</v>
          </cell>
          <cell r="AA179">
            <v>-147.99517581804153</v>
          </cell>
          <cell r="AB179">
            <v>-148.36216378238751</v>
          </cell>
          <cell r="AC179">
            <v>-149.17892928917729</v>
          </cell>
          <cell r="AD179">
            <v>-149.56169966289082</v>
          </cell>
          <cell r="AE179">
            <v>-150.46583234620826</v>
          </cell>
          <cell r="AF179">
            <v>-151.28884652391491</v>
          </cell>
          <cell r="AG179">
            <v>-152.04146361251344</v>
          </cell>
          <cell r="AH179">
            <v>-153.32537414356401</v>
          </cell>
          <cell r="AI179">
            <v>-153.94584735685504</v>
          </cell>
          <cell r="AJ179">
            <v>-154.51511569357822</v>
          </cell>
          <cell r="AK179">
            <v>-155.03160280273258</v>
          </cell>
          <cell r="AL179">
            <v>-155.49904460777842</v>
          </cell>
          <cell r="AM179">
            <v>-155.92094091537018</v>
          </cell>
        </row>
        <row r="180">
          <cell r="J180">
            <v>79.729519281128944</v>
          </cell>
          <cell r="K180">
            <v>146.61968417537227</v>
          </cell>
          <cell r="L180">
            <v>159.93071230397317</v>
          </cell>
          <cell r="M180">
            <v>171.02408215805204</v>
          </cell>
          <cell r="N180">
            <v>183.62130685235516</v>
          </cell>
          <cell r="O180">
            <v>195.87552908931744</v>
          </cell>
          <cell r="P180">
            <v>207.2629921500054</v>
          </cell>
          <cell r="Q180">
            <v>221.97647735769422</v>
          </cell>
          <cell r="R180">
            <v>237.13960740103298</v>
          </cell>
          <cell r="S180">
            <v>252.80594457402449</v>
          </cell>
          <cell r="T180">
            <v>210.44067489707862</v>
          </cell>
          <cell r="U180">
            <v>222.46500234159635</v>
          </cell>
          <cell r="V180">
            <v>223.41638875300319</v>
          </cell>
          <cell r="W180">
            <v>223.00939604183574</v>
          </cell>
          <cell r="X180">
            <v>223.86988380892231</v>
          </cell>
          <cell r="Y180">
            <v>224.6215737763813</v>
          </cell>
          <cell r="Z180">
            <v>225.40415109311516</v>
          </cell>
          <cell r="AA180">
            <v>227.46330021719754</v>
          </cell>
          <cell r="AB180">
            <v>228.17568861857498</v>
          </cell>
          <cell r="AC180">
            <v>229.76117460234335</v>
          </cell>
          <cell r="AD180">
            <v>230.50419944543435</v>
          </cell>
          <cell r="AE180">
            <v>232.25928053658001</v>
          </cell>
          <cell r="AF180">
            <v>233.85689629330463</v>
          </cell>
          <cell r="AG180">
            <v>235.31785887705468</v>
          </cell>
          <cell r="AH180">
            <v>237.8101557902705</v>
          </cell>
          <cell r="AI180">
            <v>239.01460379254129</v>
          </cell>
          <cell r="AJ180">
            <v>240.11965409323932</v>
          </cell>
          <cell r="AK180">
            <v>241.12224671689188</v>
          </cell>
          <cell r="AL180">
            <v>242.02963375021608</v>
          </cell>
          <cell r="AM180">
            <v>242.84860893554134</v>
          </cell>
        </row>
        <row r="183">
          <cell r="C183">
            <v>1994</v>
          </cell>
          <cell r="D183">
            <v>1995</v>
          </cell>
          <cell r="E183">
            <v>1996</v>
          </cell>
          <cell r="F183">
            <v>1997</v>
          </cell>
          <cell r="G183">
            <v>1998</v>
          </cell>
          <cell r="H183">
            <v>1999</v>
          </cell>
          <cell r="I183">
            <v>2000</v>
          </cell>
          <cell r="J183">
            <v>2001</v>
          </cell>
          <cell r="K183">
            <v>2002</v>
          </cell>
          <cell r="L183">
            <v>2003</v>
          </cell>
          <cell r="M183">
            <v>2004</v>
          </cell>
          <cell r="N183">
            <v>2005</v>
          </cell>
          <cell r="O183">
            <v>2006</v>
          </cell>
          <cell r="P183">
            <v>2007</v>
          </cell>
          <cell r="Q183">
            <v>2008</v>
          </cell>
          <cell r="R183">
            <v>2009</v>
          </cell>
          <cell r="S183">
            <v>2010</v>
          </cell>
          <cell r="T183">
            <v>2011</v>
          </cell>
          <cell r="U183">
            <v>2012</v>
          </cell>
          <cell r="V183">
            <v>2013</v>
          </cell>
          <cell r="W183">
            <v>2014</v>
          </cell>
          <cell r="X183">
            <v>2015</v>
          </cell>
          <cell r="Y183">
            <v>2016</v>
          </cell>
          <cell r="Z183">
            <v>2017</v>
          </cell>
          <cell r="AA183">
            <v>2018</v>
          </cell>
          <cell r="AB183">
            <v>2019</v>
          </cell>
          <cell r="AC183">
            <v>2020</v>
          </cell>
          <cell r="AD183">
            <v>2021</v>
          </cell>
          <cell r="AE183">
            <v>2022</v>
          </cell>
          <cell r="AF183">
            <v>2023</v>
          </cell>
          <cell r="AG183">
            <v>2024</v>
          </cell>
          <cell r="AH183">
            <v>2025</v>
          </cell>
          <cell r="AI183">
            <v>2026</v>
          </cell>
          <cell r="AJ183">
            <v>2027</v>
          </cell>
          <cell r="AK183">
            <v>2028</v>
          </cell>
          <cell r="AL183">
            <v>2029</v>
          </cell>
          <cell r="AM183">
            <v>2030</v>
          </cell>
          <cell r="AN183">
            <v>2031</v>
          </cell>
          <cell r="AO183">
            <v>2032</v>
          </cell>
          <cell r="AP183">
            <v>2033</v>
          </cell>
          <cell r="AQ183">
            <v>2034</v>
          </cell>
          <cell r="AR183">
            <v>2035</v>
          </cell>
          <cell r="AS183">
            <v>2036</v>
          </cell>
        </row>
        <row r="184">
          <cell r="C184">
            <v>0.84599999999999997</v>
          </cell>
          <cell r="D184">
            <v>0.97250000000000003</v>
          </cell>
          <cell r="E184">
            <v>1.0394000000000001</v>
          </cell>
          <cell r="F184">
            <v>1.1164000000000001</v>
          </cell>
          <cell r="G184">
            <v>1.2087000000000001</v>
          </cell>
          <cell r="H184">
            <v>1.7889999999999999</v>
          </cell>
          <cell r="I184">
            <v>1.9554</v>
          </cell>
          <cell r="J184">
            <v>2.3203999999999998</v>
          </cell>
          <cell r="K184">
            <v>2.8689999999999998</v>
          </cell>
          <cell r="L184">
            <v>3.1909999999999989</v>
          </cell>
          <cell r="M184">
            <v>3.3581999999999979</v>
          </cell>
          <cell r="N184">
            <v>3.4728999999999992</v>
          </cell>
          <cell r="O184">
            <v>3.6489999999999978</v>
          </cell>
          <cell r="P184">
            <v>3.7288787131765777</v>
          </cell>
          <cell r="Q184">
            <v>3.8105060174243421</v>
          </cell>
          <cell r="R184">
            <v>3.8939201904096761</v>
          </cell>
          <cell r="S184">
            <v>3.97916034771914</v>
          </cell>
          <cell r="T184">
            <v>4.0662664612020354</v>
          </cell>
          <cell r="U184">
            <v>4.1552793777144794</v>
          </cell>
          <cell r="V184">
            <v>4.2462408382738159</v>
          </cell>
          <cell r="W184">
            <v>4.3391934976323148</v>
          </cell>
          <cell r="X184">
            <v>4.4341809442793583</v>
          </cell>
          <cell r="Y184">
            <v>4.5312477208814821</v>
          </cell>
          <cell r="Z184">
            <v>4.6304393451698722</v>
          </cell>
          <cell r="AA184">
            <v>4.731802331285075</v>
          </cell>
          <cell r="AB184">
            <v>4.8353842115889929</v>
          </cell>
          <cell r="AC184">
            <v>4.9412335589543241</v>
          </cell>
          <cell r="AD184">
            <v>5.04940000954194</v>
          </cell>
          <cell r="AE184">
            <v>5.1599342860768873</v>
          </cell>
          <cell r="AF184">
            <v>5.2728882216339015</v>
          </cell>
          <cell r="AG184">
            <v>5.3883147839435921</v>
          </cell>
          <cell r="AH184">
            <v>5.5062681002307281</v>
          </cell>
          <cell r="AI184">
            <v>5.6268034825962214</v>
          </cell>
          <cell r="AJ184">
            <v>5.7499774539547577</v>
          </cell>
          <cell r="AK184">
            <v>5.8758477745401976</v>
          </cell>
          <cell r="AL184">
            <v>6.0044734689912111</v>
          </cell>
          <cell r="AM184">
            <v>6.1359148540298367</v>
          </cell>
          <cell r="AN184">
            <v>6.2702335667459179</v>
          </cell>
          <cell r="AO184">
            <v>6.4074925935007192</v>
          </cell>
          <cell r="AP184">
            <v>6.5477562994632583</v>
          </cell>
          <cell r="AQ184">
            <v>6.6910904587932061</v>
          </cell>
          <cell r="AR184">
            <v>6.8375622854844886</v>
          </cell>
          <cell r="AS184">
            <v>6.9872404648841124</v>
          </cell>
        </row>
        <row r="187">
          <cell r="J187">
            <v>2007</v>
          </cell>
          <cell r="K187">
            <v>2008</v>
          </cell>
          <cell r="L187">
            <v>2009</v>
          </cell>
          <cell r="M187">
            <v>2010</v>
          </cell>
          <cell r="N187">
            <v>2011</v>
          </cell>
          <cell r="O187">
            <v>2012</v>
          </cell>
          <cell r="P187">
            <v>2013</v>
          </cell>
          <cell r="Q187">
            <v>2014</v>
          </cell>
          <cell r="R187">
            <v>2015</v>
          </cell>
          <cell r="S187">
            <v>2016</v>
          </cell>
          <cell r="T187">
            <v>2017</v>
          </cell>
          <cell r="U187">
            <v>2018</v>
          </cell>
          <cell r="V187">
            <v>2019</v>
          </cell>
          <cell r="W187">
            <v>2020</v>
          </cell>
          <cell r="X187">
            <v>2021</v>
          </cell>
          <cell r="Y187">
            <v>2022</v>
          </cell>
          <cell r="Z187">
            <v>2023</v>
          </cell>
          <cell r="AA187">
            <v>2024</v>
          </cell>
          <cell r="AB187">
            <v>2025</v>
          </cell>
          <cell r="AC187">
            <v>2026</v>
          </cell>
          <cell r="AD187">
            <v>2027</v>
          </cell>
          <cell r="AE187">
            <v>2028</v>
          </cell>
          <cell r="AF187">
            <v>2029</v>
          </cell>
          <cell r="AG187">
            <v>2030</v>
          </cell>
          <cell r="AH187">
            <v>2031</v>
          </cell>
          <cell r="AI187">
            <v>2032</v>
          </cell>
          <cell r="AJ187">
            <v>2033</v>
          </cell>
          <cell r="AK187">
            <v>2034</v>
          </cell>
          <cell r="AL187">
            <v>2035</v>
          </cell>
          <cell r="AM187">
            <v>2036</v>
          </cell>
        </row>
        <row r="188">
          <cell r="J188">
            <v>75.757445862562847</v>
          </cell>
          <cell r="K188">
            <v>97.735358404208426</v>
          </cell>
          <cell r="L188">
            <v>102.58562335238545</v>
          </cell>
          <cell r="M188">
            <v>106.83623950726894</v>
          </cell>
          <cell r="N188">
            <v>112.04153077244722</v>
          </cell>
          <cell r="O188">
            <v>117.57055866458258</v>
          </cell>
          <cell r="P188">
            <v>122.79833280150049</v>
          </cell>
          <cell r="Q188">
            <v>128.57011015829102</v>
          </cell>
          <cell r="R188">
            <v>134.53143324703689</v>
          </cell>
          <cell r="S188">
            <v>140.68004896933937</v>
          </cell>
          <cell r="T188">
            <v>116.08864442759108</v>
          </cell>
          <cell r="U188">
            <v>119.30024579737899</v>
          </cell>
          <cell r="V188">
            <v>125.81860398174419</v>
          </cell>
          <cell r="W188">
            <v>131.8802979873318</v>
          </cell>
          <cell r="X188">
            <v>139.02846679416015</v>
          </cell>
          <cell r="Y188">
            <v>146.48713857954598</v>
          </cell>
          <cell r="Z188">
            <v>154.3648877418434</v>
          </cell>
          <cell r="AA188">
            <v>163.58817124211825</v>
          </cell>
          <cell r="AB188">
            <v>172.31994024786451</v>
          </cell>
          <cell r="AC188">
            <v>181.10589420894831</v>
          </cell>
          <cell r="AD188">
            <v>189.18615432288806</v>
          </cell>
          <cell r="AE188">
            <v>198.66807169183818</v>
          </cell>
          <cell r="AF188">
            <v>208.6601471875004</v>
          </cell>
          <cell r="AG188">
            <v>219.18286900597286</v>
          </cell>
        </row>
        <row r="189">
          <cell r="J189">
            <v>548.37650647420298</v>
          </cell>
          <cell r="K189">
            <v>546.30824505579164</v>
          </cell>
          <cell r="L189">
            <v>532.52876904929326</v>
          </cell>
          <cell r="M189">
            <v>516.29136625982676</v>
          </cell>
          <cell r="N189">
            <v>499.97677141534916</v>
          </cell>
          <cell r="O189">
            <v>483.78574774301529</v>
          </cell>
          <cell r="P189">
            <v>467.63068705060107</v>
          </cell>
          <cell r="Q189">
            <v>451.44055138972749</v>
          </cell>
          <cell r="R189">
            <v>435.34505532127827</v>
          </cell>
          <cell r="S189">
            <v>419.28319666656034</v>
          </cell>
          <cell r="T189">
            <v>403.25665729466328</v>
          </cell>
          <cell r="U189">
            <v>387.34710342840629</v>
          </cell>
          <cell r="V189">
            <v>371.40058381680643</v>
          </cell>
          <cell r="W189">
            <v>355.495150434707</v>
          </cell>
          <cell r="X189">
            <v>339.50182367930853</v>
          </cell>
          <cell r="Y189">
            <v>323.67827671076645</v>
          </cell>
          <cell r="Z189">
            <v>307.89424629115712</v>
          </cell>
          <cell r="AA189">
            <v>292.16714485981436</v>
          </cell>
          <cell r="AB189">
            <v>276.65145042562693</v>
          </cell>
          <cell r="AC189">
            <v>261.03903359029448</v>
          </cell>
          <cell r="AD189">
            <v>245.48440810741229</v>
          </cell>
          <cell r="AE189">
            <v>229.82777723446171</v>
          </cell>
          <cell r="AF189">
            <v>214.38941332157728</v>
          </cell>
          <cell r="AG189">
            <v>199.01754339900145</v>
          </cell>
        </row>
        <row r="190">
          <cell r="J190">
            <v>0.13814859857809511</v>
          </cell>
          <cell r="K190">
            <v>0.17890148883663146</v>
          </cell>
          <cell r="L190">
            <v>0.19263865036912151</v>
          </cell>
          <cell r="M190">
            <v>0.20693012994043167</v>
          </cell>
          <cell r="N190">
            <v>0.22409347229327617</v>
          </cell>
          <cell r="O190">
            <v>0.24302195592383491</v>
          </cell>
          <cell r="P190">
            <v>0.26259682309559984</v>
          </cell>
          <cell r="Q190">
            <v>0.28479964806550301</v>
          </cell>
          <cell r="R190">
            <v>0.30902253649752531</v>
          </cell>
          <cell r="S190">
            <v>0.33552512976382581</v>
          </cell>
          <cell r="T190">
            <v>0.28787781262285289</v>
          </cell>
          <cell r="U190">
            <v>0.30799312745972129</v>
          </cell>
          <cell r="V190">
            <v>0.33876792192605787</v>
          </cell>
          <cell r="W190">
            <v>0.37097636304198744</v>
          </cell>
          <cell r="X190">
            <v>0.40950727535851367</v>
          </cell>
          <cell r="Y190">
            <v>0.45257018811442962</v>
          </cell>
          <cell r="Z190">
            <v>0.50135684444024908</v>
          </cell>
          <cell r="AA190">
            <v>0.55991296119421641</v>
          </cell>
          <cell r="AB190">
            <v>0.62287741482197578</v>
          </cell>
          <cell r="AC190">
            <v>0.69378855613293955</v>
          </cell>
          <cell r="AD190">
            <v>0.77066464539006163</v>
          </cell>
          <cell r="AE190">
            <v>0.86442149892597375</v>
          </cell>
          <cell r="AF190">
            <v>0.97327635704901549</v>
          </cell>
          <cell r="AG190">
            <v>1.1013243619761843</v>
          </cell>
        </row>
        <row r="191">
          <cell r="J191">
            <v>9.5000000000000001E-2</v>
          </cell>
          <cell r="K191">
            <v>9.5000000000000001E-2</v>
          </cell>
          <cell r="L191">
            <v>9.5000000000000001E-2</v>
          </cell>
          <cell r="M191">
            <v>9.5000000000000001E-2</v>
          </cell>
          <cell r="N191">
            <v>9.5000000000000001E-2</v>
          </cell>
          <cell r="O191">
            <v>9.5000000000000001E-2</v>
          </cell>
          <cell r="P191">
            <v>9.5000000000000001E-2</v>
          </cell>
          <cell r="Q191">
            <v>9.5000000000000001E-2</v>
          </cell>
          <cell r="R191">
            <v>9.5000000000000001E-2</v>
          </cell>
          <cell r="S191">
            <v>9.5000000000000001E-2</v>
          </cell>
          <cell r="T191">
            <v>9.5000000000000001E-2</v>
          </cell>
          <cell r="U191">
            <v>9.5000000000000001E-2</v>
          </cell>
          <cell r="V191">
            <v>9.5000000000000001E-2</v>
          </cell>
          <cell r="W191">
            <v>9.5000000000000001E-2</v>
          </cell>
          <cell r="X191">
            <v>9.5000000000000001E-2</v>
          </cell>
          <cell r="Y191">
            <v>9.5000000000000001E-2</v>
          </cell>
          <cell r="Z191">
            <v>9.5000000000000001E-2</v>
          </cell>
          <cell r="AA191">
            <v>9.5000000000000001E-2</v>
          </cell>
          <cell r="AB191">
            <v>9.5000000000000001E-2</v>
          </cell>
          <cell r="AC191">
            <v>9.5000000000000001E-2</v>
          </cell>
          <cell r="AD191">
            <v>9.5000000000000001E-2</v>
          </cell>
          <cell r="AE191">
            <v>9.5000000000000001E-2</v>
          </cell>
          <cell r="AF191">
            <v>9.5000000000000001E-2</v>
          </cell>
          <cell r="AG191">
            <v>9.5000000000000001E-2</v>
          </cell>
        </row>
      </sheetData>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FICO A"/>
      <sheetName val="GRAFICO M"/>
      <sheetName val="Prod Mes (3)"/>
      <sheetName val="Dotación p"/>
      <sheetName val="Costos US$"/>
      <sheetName val="Itemes costo"/>
      <sheetName val="Stock"/>
      <sheetName val="Contr-Vtas"/>
      <sheetName val="Hedge"/>
      <sheetName val="BCE"/>
      <sheetName val="E.Rstdo."/>
      <sheetName val="RSTDO"/>
      <sheetName val="412"/>
      <sheetName val="Basis"/>
      <sheetName val="G and A"/>
      <sheetName val="2200TPD"/>
      <sheetName val="Hoja1"/>
      <sheetName val="matriz"/>
      <sheetName val="Deuda"/>
      <sheetName val="GRAFICO_A"/>
      <sheetName val="GRAFICO_M"/>
      <sheetName val="Prod_Mes_(3)"/>
      <sheetName val="Dotación_p"/>
      <sheetName val="Costos_US$"/>
      <sheetName val="Itemes_costo"/>
      <sheetName val="E_Rstdo_"/>
      <sheetName val="Compara"/>
      <sheetName val="GRAFICO_A11"/>
      <sheetName val="GRAFICO_M11"/>
      <sheetName val="Prod_Mes_(3)11"/>
      <sheetName val="Dotación_p11"/>
      <sheetName val="Costos_US$11"/>
      <sheetName val="Itemes_costo11"/>
      <sheetName val="E_Rstdo_11"/>
      <sheetName val="GRAFICO_A1"/>
      <sheetName val="GRAFICO_M1"/>
      <sheetName val="Prod_Mes_(3)1"/>
      <sheetName val="Dotación_p1"/>
      <sheetName val="Costos_US$1"/>
      <sheetName val="Itemes_costo1"/>
      <sheetName val="E_Rstdo_1"/>
      <sheetName val="GRAFICO_A2"/>
      <sheetName val="GRAFICO_M2"/>
      <sheetName val="Prod_Mes_(3)2"/>
      <sheetName val="Dotación_p2"/>
      <sheetName val="Costos_US$2"/>
      <sheetName val="Itemes_costo2"/>
      <sheetName val="E_Rstdo_2"/>
      <sheetName val="GRAFICO_A3"/>
      <sheetName val="GRAFICO_M3"/>
      <sheetName val="Prod_Mes_(3)3"/>
      <sheetName val="Dotación_p3"/>
      <sheetName val="Costos_US$3"/>
      <sheetName val="Itemes_costo3"/>
      <sheetName val="E_Rstdo_3"/>
      <sheetName val="GRAFICO_A4"/>
      <sheetName val="GRAFICO_M4"/>
      <sheetName val="Prod_Mes_(3)4"/>
      <sheetName val="Dotación_p4"/>
      <sheetName val="Costos_US$4"/>
      <sheetName val="Itemes_costo4"/>
      <sheetName val="E_Rstdo_4"/>
      <sheetName val="GRAFICO_A5"/>
      <sheetName val="GRAFICO_M5"/>
      <sheetName val="Prod_Mes_(3)5"/>
      <sheetName val="Dotación_p5"/>
      <sheetName val="Costos_US$5"/>
      <sheetName val="Itemes_costo5"/>
      <sheetName val="E_Rstdo_5"/>
      <sheetName val="GRAFICO_A6"/>
      <sheetName val="GRAFICO_M6"/>
      <sheetName val="Prod_Mes_(3)6"/>
      <sheetName val="Dotación_p6"/>
      <sheetName val="Costos_US$6"/>
      <sheetName val="Itemes_costo6"/>
      <sheetName val="E_Rstdo_6"/>
      <sheetName val="GRAFICO_A8"/>
      <sheetName val="GRAFICO_M8"/>
      <sheetName val="Prod_Mes_(3)8"/>
      <sheetName val="Dotación_p8"/>
      <sheetName val="Costos_US$8"/>
      <sheetName val="Itemes_costo8"/>
      <sheetName val="E_Rstdo_8"/>
      <sheetName val="GRAFICO_A7"/>
      <sheetName val="GRAFICO_M7"/>
      <sheetName val="Prod_Mes_(3)7"/>
      <sheetName val="Dotación_p7"/>
      <sheetName val="Costos_US$7"/>
      <sheetName val="Itemes_costo7"/>
      <sheetName val="E_Rstdo_7"/>
      <sheetName val="GRAFICO_A9"/>
      <sheetName val="GRAFICO_M9"/>
      <sheetName val="Prod_Mes_(3)9"/>
      <sheetName val="Dotación_p9"/>
      <sheetName val="Costos_US$9"/>
      <sheetName val="Itemes_costo9"/>
      <sheetName val="E_Rstdo_9"/>
      <sheetName val="GRAFICO_A10"/>
      <sheetName val="GRAFICO_M10"/>
      <sheetName val="Prod_Mes_(3)10"/>
      <sheetName val="Dotación_p10"/>
      <sheetName val="Costos_US$10"/>
      <sheetName val="Itemes_costo10"/>
      <sheetName val="E_Rstdo_10"/>
      <sheetName val="G_and_A"/>
      <sheetName val="ACTIVIDADES"/>
      <sheetName val="ACTIVIDADES 2.0"/>
      <sheetName val="validacion"/>
      <sheetName val="Chancador"/>
      <sheetName val="Long Term Prices"/>
      <sheetName val="GENERAL"/>
      <sheetName val="Datos Curva"/>
      <sheetName val="GRAFICO_A12"/>
      <sheetName val="GRAFICO_M12"/>
      <sheetName val="Prod_Mes_(3)12"/>
      <sheetName val="Dotación_p12"/>
      <sheetName val="Costos_US$12"/>
      <sheetName val="Itemes_costo12"/>
      <sheetName val="E_Rstdo_12"/>
      <sheetName val="G_and_A1"/>
      <sheetName val="ACTIVIDADES_2_0"/>
      <sheetName val="6. Avance"/>
      <sheetName val="ITR4"/>
      <sheetName val="Gantt"/>
      <sheetName val="flujo"/>
      <sheetName val="Long_Term_Prices"/>
      <sheetName val="Hoja de Calculos"/>
      <sheetName val="PARAMETROS"/>
      <sheetName val="VSTS_ValidationWS_1"/>
      <sheetName val="Facturas"/>
      <sheetName val="Detalle personal por factura"/>
      <sheetName val="Articulo"/>
      <sheetName val="Inventario"/>
      <sheetName val="Hoja2"/>
      <sheetName val="Caminatas CC013F"/>
      <sheetName val="Programa Caminatas 14-09-2019"/>
      <sheetName val="listado_seguimiento_pec"/>
      <sheetName val="Report gerencial Anaconca-MLP V"/>
      <sheetName val="Long_Term_Prices1"/>
      <sheetName val="Datos_Curva"/>
      <sheetName val="Hoja_de_Calculos"/>
      <sheetName val="Detalle_Fcs_Feb10"/>
      <sheetName val="#¡REF"/>
      <sheetName val="Summary"/>
      <sheetName val="EGS data"/>
      <sheetName val="Sheet1"/>
      <sheetName val="Exchange Rates"/>
      <sheetName val="Dashboard"/>
      <sheetName val="BasesPlan"/>
      <sheetName val="BD"/>
      <sheetName val="CD con inf "/>
      <sheetName val="Movimientos Mina"/>
      <sheetName val="DetalleMina"/>
      <sheetName val="RitmosMina"/>
      <sheetName val="StocksMina"/>
      <sheetName val="ResumenPlanta"/>
      <sheetName val="DetallePlanta"/>
      <sheetName val="DetalleMinaBenches"/>
      <sheetName val="Serrucho"/>
      <sheetName val="PlanVaciado"/>
      <sheetName val="CAEX"/>
      <sheetName val="Cascadas"/>
      <sheetName val="CM Oficial"/>
      <sheetName val="CalculoRecuperacion"/>
      <sheetName val="FormatoChronos"/>
      <sheetName val="Equipos"/>
      <sheetName val="Perforación"/>
      <sheetName val="AreaExpuesta"/>
      <sheetName val="PropuestaEquipos"/>
      <sheetName val="ProgressMap"/>
      <sheetName val="FormatoAMSA_PM"/>
      <sheetName val="FormatoAMSA_PP"/>
      <sheetName val="EvEconoNO_OFICIAL"/>
      <sheetName val="Categorizacion"/>
      <sheetName val="ComparaCategorizacion"/>
      <sheetName val="Detalle2021"/>
      <sheetName val="CB2020 Oficial"/>
      <sheetName val="Dren Basal"/>
      <sheetName val="DQI-1"/>
      <sheetName val="DQI-2"/>
      <sheetName val="DQI-3"/>
      <sheetName val="DQI-3A"/>
      <sheetName val="DQI-4"/>
      <sheetName val="DQD-2"/>
      <sheetName val="DQD-3"/>
      <sheetName val="DLD-102"/>
      <sheetName val="DDI-104"/>
      <sheetName val="DDI-105"/>
      <sheetName val="DLD-103(ADI)"/>
      <sheetName val="BYPASS-F1"/>
      <sheetName val="BYPASS-F2"/>
      <sheetName val="ECO-01 Itemizado"/>
      <sheetName val="Ensayos"/>
      <sheetName val="Resumen para Financiero"/>
      <sheetName val="Register"/>
      <sheetName val="Mat_TM345_601570"/>
      <sheetName val="Eq.-Mat.-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sheetData sheetId="139"/>
      <sheetData sheetId="140"/>
      <sheetData sheetId="141" refreshError="1"/>
      <sheetData sheetId="142" refreshError="1"/>
      <sheetData sheetId="143"/>
      <sheetData sheetId="144"/>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Plant EQ"/>
      <sheetName val="B.1.1.1"/>
      <sheetName val="Fig 6-7"/>
      <sheetName val="Fig 4-14"/>
      <sheetName val="Fig 5-17"/>
      <sheetName val="Data"/>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Valida"/>
      <sheetName val="Register"/>
      <sheetName val="Personnel"/>
      <sheetName val="Anexos"/>
      <sheetName val="Dictionary"/>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Plant_EQ"/>
      <sheetName val="Fig_4-14"/>
      <sheetName val="Fig_5-17"/>
      <sheetName val="Fig_6-7"/>
      <sheetName val="B_1_1_1"/>
      <sheetName val="Listado Sondajes"/>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Descripción de Servicios"/>
      <sheetName val="Descripción_de_Servicios"/>
      <sheetName val="Descripción_de_Servicios2"/>
      <sheetName val="Descripción_de_Servicios1"/>
      <sheetName val="Descripción_de_Servicios3"/>
      <sheetName val="mhr"/>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Plant_EQ1"/>
      <sheetName val="Fig_4-141"/>
      <sheetName val="Fig_5-171"/>
      <sheetName val="Fig_6-71"/>
      <sheetName val="B_1_1_11"/>
      <sheetName val="Listado_Sondajes"/>
      <sheetName val="Cash_Flows"/>
      <sheetName val="Mine_Plan"/>
      <sheetName val="A2. PROGRAMA DE AVANCE FI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inc"/>
      <sheetName val="Treas"/>
      <sheetName val="Exps"/>
      <sheetName val="Eqinv"/>
      <sheetName val="Tax"/>
      <sheetName val="Minint"/>
      <sheetName val="Netearnanal"/>
      <sheetName val="CFNetass"/>
      <sheetName val="CFLTdebt"/>
      <sheetName val="CFSTdebt"/>
      <sheetName val="CFWorkcap"/>
      <sheetName val="Macro"/>
      <sheetName val="A"/>
      <sheetName val="B"/>
      <sheetName val="C"/>
      <sheetName val="Reminders"/>
      <sheetName val="Dec"/>
      <sheetName val="Working Days"/>
      <sheetName val="Regional Check Sheet"/>
      <sheetName val="Appendicies"/>
      <sheetName val="INPUT"/>
      <sheetName val="INPUT_var"/>
      <sheetName val="InpEskom"/>
      <sheetName val="ZARreview"/>
      <sheetName val="ZARsummary"/>
      <sheetName val="ZARvariance"/>
      <sheetName val="cost reconZAR"/>
      <sheetName val="GraphsZAR"/>
      <sheetName val="graphdataZAR"/>
      <sheetName val="zarsavings"/>
      <sheetName val="continuous"/>
      <sheetName val="value added"/>
      <sheetName val="otherR"/>
      <sheetName val="definitions"/>
      <sheetName val="CHECK"/>
      <sheetName val="Working capital"/>
      <sheetName val="Presentation"/>
      <sheetName val="Financial Highlights"/>
      <sheetName val="CDPI-2011_SP"/>
      <sheetName val="Central Finance - NEW"/>
      <sheetName val="Assumptions"/>
      <sheetName val="Op ANOVA Outlook vs Bud &amp; Prior"/>
      <sheetName val="Divisional Model"/>
      <sheetName val="N-detail"/>
      <sheetName val="FACSUM"/>
      <sheetName val="p_unit"/>
      <sheetName val="Soldado 06"/>
      <sheetName val="arsenico-rango_LOM 1 20051"/>
      <sheetName val="#REF"/>
      <sheetName val="Opex YTD "/>
      <sheetName val="NETEARN"/>
      <sheetName val="L&amp;C References"/>
      <sheetName val="Sheet2"/>
      <sheetName val="Sheet1"/>
      <sheetName val="Setup Centro de Custos"/>
      <sheetName val="Data"/>
      <sheetName val="Lists"/>
      <sheetName val="MENU"/>
      <sheetName val="Data Inputs"/>
      <sheetName val="Dashboard Data"/>
      <sheetName val="PMA Assays"/>
      <sheetName val="Production Profile"/>
      <sheetName val="Assays"/>
      <sheetName val="Production Report (4E)"/>
      <sheetName val="JV Report - Daily"/>
      <sheetName val="Production Report"/>
      <sheetName val="WData"/>
      <sheetName val="Chemical Analysis"/>
      <sheetName val="Calcs"/>
      <sheetName val="Forecast"/>
      <sheetName val="JV - Weekly"/>
      <sheetName val="DailyReport"/>
      <sheetName val="JV Report Rebecca"/>
      <sheetName val="Conc Dispatched PLK"/>
      <sheetName val="PMA Inputs"/>
      <sheetName val="BP vs LE"/>
      <sheetName val="Silo measurements"/>
      <sheetName val="Planned Maintenance Schedule"/>
      <sheetName val="10 Principles Data"/>
      <sheetName val="10 Principles Manual"/>
      <sheetName val="Range"/>
      <sheetName val="Conc Inputs AP "/>
      <sheetName val="Master AP "/>
      <sheetName val="LE"/>
      <sheetName val="TOTAL AP BP2012-2014"/>
      <sheetName val="LEBOWA AP  BP2008-2010"/>
      <sheetName val="BORWA AP BP2008-2010"/>
      <sheetName val="Conc Inputs JV BP2008-2010"/>
      <sheetName val="Master JV BP2008-2010"/>
      <sheetName val="TOTAL JV BP2008-2010"/>
      <sheetName val="LEBOWA JV BP2008-2010"/>
      <sheetName val="BORWA JV BP2008-2010"/>
      <sheetName val="CActividad"/>
      <sheetName val="#¡REF"/>
      <sheetName val="Nva Base"/>
      <sheetName val="STOPE INPUT"/>
      <sheetName val="Las Tortolas"/>
      <sheetName val="Consolidated helper"/>
      <sheetName val="Mototolo Input (local)"/>
      <sheetName val="Work Place Name"/>
      <sheetName val="Supervisors"/>
      <sheetName val="Working_Days"/>
      <sheetName val="Regional_Check_Sheet"/>
      <sheetName val="cost_reconZAR"/>
      <sheetName val="value_added"/>
      <sheetName val="Working_capital"/>
      <sheetName val="Financial_Highlights"/>
      <sheetName val="Central_Finance_-_NEW"/>
      <sheetName val="Op_ANOVA_Outlook_vs_Bud_&amp;_Prior"/>
      <sheetName val="Divisional_Model"/>
      <sheetName val="Opex_YTD_"/>
      <sheetName val="Soldado_06"/>
      <sheetName val="arsenico-rango_LOM_1_20051"/>
      <sheetName val="L&amp;C_References"/>
      <sheetName val="Setup_Centro_de_Custos"/>
      <sheetName val="Data_Inputs"/>
      <sheetName val="Dashboard_Data"/>
      <sheetName val="PMA_Assays"/>
      <sheetName val="Production_Profile"/>
      <sheetName val="Production_Report_(4E)"/>
      <sheetName val="JV_Report_-_Daily"/>
      <sheetName val="Production_Report"/>
      <sheetName val="Chemical_Analysis"/>
      <sheetName val="JV_-_Weekly"/>
      <sheetName val="JV_Report_Rebecca"/>
      <sheetName val="Conc_Dispatched_PLK"/>
      <sheetName val="PMA_Inputs"/>
      <sheetName val="BP_vs_LE"/>
      <sheetName val="Silo_measurements"/>
      <sheetName val="Planned_Maintenance_Schedule"/>
      <sheetName val="10_Principles_Data"/>
      <sheetName val="10_Principles_Manual"/>
      <sheetName val="Conc_Inputs_AP_"/>
      <sheetName val="Master_AP_"/>
      <sheetName val="TOTAL_AP_BP2012-2014"/>
      <sheetName val="LEBOWA_AP__BP2008-2010"/>
      <sheetName val="BORWA_AP_BP2008-2010"/>
      <sheetName val="Conc_Inputs_JV_BP2008-2010"/>
      <sheetName val="Master_JV_BP2008-2010"/>
      <sheetName val="TOTAL_JV_BP2008-2010"/>
      <sheetName val="LEBOWA_JV_BP2008-2010"/>
      <sheetName val="BORWA_JV_BP2008-2010"/>
      <sheetName val="STOPE_INPUT"/>
      <sheetName val="Date sheet"/>
      <sheetName val="EKRL-4282-P7-MT Civil"/>
      <sheetName val="EKRL-4282-P7-Boxcut Tenders"/>
      <sheetName val="EKRL-4282-P7MT Mining"/>
      <sheetName val="EKRL-4282-P7-DV Conveyors"/>
      <sheetName val="EKRL-4282-10 - Silo_WBHO"/>
      <sheetName val="Average Rate Option Summary"/>
      <sheetName val="Las_Tortolas"/>
      <sheetName val="Consolidated_helper"/>
      <sheetName val="Mototolo_Input_(local)"/>
      <sheetName val="Work_Place_Name"/>
      <sheetName val="Nva_Base"/>
      <sheetName val="List"/>
      <sheetName val="LEAD"/>
      <sheetName val="Working_Days1"/>
      <sheetName val="Regional_Check_Sheet1"/>
      <sheetName val="cost_reconZAR1"/>
      <sheetName val="value_added1"/>
      <sheetName val="Working_capital1"/>
      <sheetName val="Financial_Highlights1"/>
      <sheetName val="Central_Finance_-_NEW1"/>
      <sheetName val="Op_ANOVA_Outlook_vs_Bud_&amp;_Prio1"/>
      <sheetName val="Divisional_Model1"/>
      <sheetName val="Soldado_061"/>
      <sheetName val="Opex_YTD_1"/>
      <sheetName val="arsenico-rango_LOM_1_200511"/>
      <sheetName val="L&amp;C_References1"/>
      <sheetName val="Setup_Centro_de_Custos1"/>
      <sheetName val="Data_Inputs1"/>
      <sheetName val="Dashboard_Data1"/>
      <sheetName val="PMA_Assays1"/>
      <sheetName val="Production_Profile1"/>
      <sheetName val="Production_Report_(4E)1"/>
      <sheetName val="JV_Report_-_Daily1"/>
      <sheetName val="Production_Report1"/>
      <sheetName val="Chemical_Analysis1"/>
      <sheetName val="JV_-_Weekly1"/>
      <sheetName val="JV_Report_Rebecca1"/>
      <sheetName val="Conc_Dispatched_PLK1"/>
      <sheetName val="PMA_Inputs1"/>
      <sheetName val="BP_vs_LE1"/>
      <sheetName val="Silo_measurements1"/>
      <sheetName val="Planned_Maintenance_Schedule1"/>
      <sheetName val="10_Principles_Data1"/>
      <sheetName val="10_Principles_Manual1"/>
      <sheetName val="Conc_Inputs_AP_1"/>
      <sheetName val="Master_AP_1"/>
      <sheetName val="TOTAL_AP_BP2012-20141"/>
      <sheetName val="LEBOWA_AP__BP2008-20101"/>
      <sheetName val="BORWA_AP_BP2008-20101"/>
      <sheetName val="Conc_Inputs_JV_BP2008-20101"/>
      <sheetName val="Master_JV_BP2008-20101"/>
      <sheetName val="TOTAL_JV_BP2008-20101"/>
      <sheetName val="LEBOWA_JV_BP2008-20101"/>
      <sheetName val="BORWA_JV_BP2008-20101"/>
      <sheetName val="STOPE_INPUT1"/>
      <sheetName val="Las_Tortolas1"/>
      <sheetName val="Nva_Base1"/>
      <sheetName val="Consolidated_helper1"/>
      <sheetName val="Mototolo_Input_(local)1"/>
      <sheetName val="Work_Place_Name1"/>
      <sheetName val="Date_sheet"/>
      <sheetName val="EKRL-4282-P7-MT_Civil"/>
      <sheetName val="EKRL-4282-P7-Boxcut_Tenders"/>
      <sheetName val="EKRL-4282-P7MT_Mining"/>
      <sheetName val="EKRL-4282-P7-DV_Conveyors"/>
      <sheetName val="EKRL-4282-10_-_Silo_WBHO"/>
      <sheetName val="Average_Rate_Option_Summary"/>
      <sheetName val="Hoja1"/>
      <sheetName val="Estrategia Precomm"/>
      <sheetName val="Dinam Caminata GTA"/>
      <sheetName val="Dinam Base Elec&amp;Inst"/>
      <sheetName val="Caminata GTA"/>
      <sheetName val="Caminata BTA"/>
      <sheetName val="Matriz SIstema Pqte Trabajo E&amp;I"/>
      <sheetName val="Matriz Sistema Test Pack Pip"/>
      <sheetName val="MATRIZ REGISTROS"/>
      <sheetName val="Sheet3"/>
      <sheetName val="RESUMEN ELEC &amp; iNST"/>
      <sheetName val="BASE SISTEMAS"/>
      <sheetName val="Daily Data"/>
      <sheetName val="Lookups"/>
      <sheetName val="Equipment"/>
      <sheetName val="Categorias"/>
      <sheetName val="Lookup"/>
      <sheetName val="Parameters"/>
      <sheetName val="summary"/>
      <sheetName val="OtherKPI"/>
      <sheetName val="Trim"/>
      <sheetName val="Waste"/>
      <sheetName val="Ore"/>
      <sheetName val="REC. SALV."/>
      <sheetName val="WORK INDEX"/>
      <sheetName val="MFT TOC"/>
      <sheetName val="Charts"/>
      <sheetName val="Datos"/>
      <sheetName val="Sheet4"/>
      <sheetName val="Listas"/>
      <sheetName val="Item"/>
      <sheetName val="Fórmulas"/>
      <sheetName val="Res_NNR_Input"/>
      <sheetName val="ProdY"/>
      <sheetName val="PRODYVOP"/>
      <sheetName val="PRODYVUG"/>
      <sheetName val="CONTROL FISICO"/>
      <sheetName val="Variables"/>
      <sheetName val="Drop down source sheet"/>
      <sheetName val="Cash Flow"/>
      <sheetName val="Year &amp; Month"/>
      <sheetName val="POV"/>
      <sheetName val="AABA"/>
      <sheetName val="tabela AABA"/>
      <sheetName val="AANI"/>
      <sheetName val="tabela AANI"/>
      <sheetName val="CR"/>
      <sheetName val="TAB_PROJETOS(QRY)"/>
      <sheetName val="Sheet6"/>
      <sheetName val="Origin"/>
      <sheetName val="Paddy's logic"/>
      <sheetName val="Aspect dump pivot"/>
      <sheetName val="Aspect Dump"/>
      <sheetName val="SAP 10000000"/>
      <sheetName val="Aspect Summary"/>
      <sheetName val="SAP summary"/>
      <sheetName val="02a Revenue by destination"/>
      <sheetName val="02b Revenue by origin"/>
      <sheetName val="Destination HFM Mapping"/>
      <sheetName val="Instructions"/>
      <sheetName val="Nov Final"/>
      <sheetName val="Trade subtype=3rd Party"/>
      <sheetName val="SAP Pivot"/>
      <sheetName val="X898 10000000 SAP dump"/>
      <sheetName val="Selecciones"/>
      <sheetName val="Personnel"/>
      <sheetName val="Base de conta"/>
      <sheetName val="Validações"/>
      <sheetName val="Forecast HoP"/>
      <sheetName val="Dados"/>
      <sheetName val="Daily_Data"/>
      <sheetName val="REC__SALV_"/>
      <sheetName val="WORK_INDEX"/>
      <sheetName val="MFT_TOC"/>
      <sheetName val="ESTOQUE-FINAL AABA 2018"/>
      <sheetName val="ESTOQUE-FINAL AANI 2018"/>
      <sheetName val="Resumo 1"/>
      <sheetName val="Planilha1"/>
      <sheetName val="Resumo"/>
      <sheetName val="Base"/>
      <sheetName val="ST"/>
      <sheetName val="IC"/>
      <sheetName val="ESTOQUE-FINAL AABA 2019"/>
      <sheetName val="ESTOQUE-FINAL AANI 2019"/>
      <sheetName val="CL02 CONSOLIDADO"/>
      <sheetName val="SOLD"/>
      <sheetName val="CHAG"/>
      <sheetName val="BRON"/>
      <sheetName val="WIP"/>
      <sheetName val="Cuadro Activo Fijo"/>
      <sheetName val="Molino Bolas 1"/>
      <sheetName val="Valida Depr Costo"/>
      <sheetName val="BAL AASUR"/>
      <sheetName val="BAL CHAG"/>
      <sheetName val="BAL BRON"/>
      <sheetName val="BAL SOLD"/>
      <sheetName val="Matriz"/>
      <sheetName val="Formulario Estado de Pago"/>
      <sheetName val="NOC 020"/>
      <sheetName val="NOC 024"/>
      <sheetName val="NOC 026"/>
      <sheetName val="NOC 027"/>
      <sheetName val="NOC 028"/>
      <sheetName val="NOC 029"/>
      <sheetName val="NOC 030"/>
      <sheetName val="NOC 031"/>
      <sheetName val="NOC 025"/>
      <sheetName val="bal12"/>
      <sheetName val="ACUMULADO"/>
      <sheetName val="EUR"/>
      <sheetName val="Key-ind"/>
      <sheetName val="Op prof input"/>
      <sheetName val="sales vol."/>
      <sheetName val="Total"/>
      <sheetName val="INDEX"/>
      <sheetName val="Index "/>
      <sheetName val="MASTER"/>
      <sheetName val=""/>
    </sheetNames>
    <sheetDataSet>
      <sheetData sheetId="0" refreshError="1"/>
      <sheetData sheetId="1" refreshError="1"/>
      <sheetData sheetId="2" refreshError="1"/>
      <sheetData sheetId="3" refreshError="1"/>
      <sheetData sheetId="4" refreshError="1"/>
      <sheetData sheetId="5" refreshError="1"/>
      <sheetData sheetId="6" refreshError="1">
        <row r="1">
          <cell r="A1" t="str">
            <v>NET EARNINGS ANALYSIS</v>
          </cell>
        </row>
        <row r="61">
          <cell r="A61" t="str">
            <v>Operating earnings</v>
          </cell>
          <cell r="B61">
            <v>0</v>
          </cell>
        </row>
        <row r="62">
          <cell r="A62" t="str">
            <v>Financial income</v>
          </cell>
          <cell r="B62">
            <v>0</v>
          </cell>
        </row>
        <row r="63">
          <cell r="A63" t="str">
            <v>Central costs</v>
          </cell>
          <cell r="B63">
            <v>0</v>
          </cell>
        </row>
        <row r="64">
          <cell r="A64" t="str">
            <v>Interest expense</v>
          </cell>
          <cell r="B64">
            <v>0</v>
          </cell>
        </row>
        <row r="65">
          <cell r="A65" t="str">
            <v>Exploration costs</v>
          </cell>
          <cell r="B65">
            <v>0</v>
          </cell>
        </row>
        <row r="66">
          <cell r="A66" t="str">
            <v>Equity earnings</v>
          </cell>
          <cell r="B66">
            <v>0</v>
          </cell>
        </row>
        <row r="67">
          <cell r="A67" t="str">
            <v>Taxation</v>
          </cell>
          <cell r="B67">
            <v>0</v>
          </cell>
        </row>
        <row r="68">
          <cell r="A68" t="str">
            <v>Minorities</v>
          </cell>
          <cell r="B68">
            <v>0</v>
          </cell>
        </row>
        <row r="137">
          <cell r="B137">
            <v>58</v>
          </cell>
        </row>
        <row r="138">
          <cell r="B138">
            <v>-52</v>
          </cell>
        </row>
        <row r="139">
          <cell r="B139">
            <v>-7</v>
          </cell>
        </row>
        <row r="140">
          <cell r="B140">
            <v>-13</v>
          </cell>
        </row>
        <row r="141">
          <cell r="B141">
            <v>-1</v>
          </cell>
        </row>
        <row r="142">
          <cell r="B142">
            <v>-21</v>
          </cell>
        </row>
        <row r="143">
          <cell r="B143">
            <v>-31</v>
          </cell>
        </row>
        <row r="144">
          <cell r="B144">
            <v>-72</v>
          </cell>
        </row>
      </sheetData>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
          <cell r="B1" t="str">
            <v>Mototolo Concentrator</v>
          </cell>
        </row>
      </sheetData>
      <sheetData sheetId="98">
        <row r="1">
          <cell r="B1" t="str">
            <v>Mototolo Concentrator</v>
          </cell>
        </row>
      </sheetData>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ow r="1">
          <cell r="B1" t="str">
            <v>Mototolo Concentrator</v>
          </cell>
        </row>
      </sheetData>
      <sheetData sheetId="151">
        <row r="1">
          <cell r="B1" t="str">
            <v>Mototolo Concentrator</v>
          </cell>
        </row>
      </sheetData>
      <sheetData sheetId="152">
        <row r="1">
          <cell r="B1" t="str">
            <v>Mototolo Concentrator</v>
          </cell>
        </row>
      </sheetData>
      <sheetData sheetId="153">
        <row r="1">
          <cell r="B1" t="str">
            <v>Mototolo Concentrator</v>
          </cell>
        </row>
      </sheetData>
      <sheetData sheetId="154">
        <row r="1">
          <cell r="B1" t="str">
            <v>Mototolo Concentrator</v>
          </cell>
        </row>
      </sheetData>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1">
          <cell r="B1" t="str">
            <v>Mototolo Concentrator</v>
          </cell>
        </row>
      </sheetData>
      <sheetData sheetId="201">
        <row r="1">
          <cell r="B1" t="str">
            <v>Mototolo Concentrator</v>
          </cell>
        </row>
      </sheetData>
      <sheetData sheetId="202">
        <row r="1">
          <cell r="B1" t="str">
            <v>Mototolo Concentrator</v>
          </cell>
        </row>
      </sheetData>
      <sheetData sheetId="203">
        <row r="1">
          <cell r="B1" t="str">
            <v>Mototolo Concentrator</v>
          </cell>
        </row>
      </sheetData>
      <sheetData sheetId="204"/>
      <sheetData sheetId="205"/>
      <sheetData sheetId="206"/>
      <sheetData sheetId="207"/>
      <sheetData sheetId="208"/>
      <sheetData sheetId="209"/>
      <sheetData sheetId="210"/>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row r="2">
          <cell r="C2" t="str">
            <v>ALTO</v>
          </cell>
        </row>
      </sheetData>
      <sheetData sheetId="258">
        <row r="2">
          <cell r="C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ow r="1">
          <cell r="A1" t="str">
            <v>DSTRCT_CODE</v>
          </cell>
        </row>
      </sheetData>
      <sheetData sheetId="291"/>
      <sheetData sheetId="292"/>
      <sheetData sheetId="293"/>
      <sheetData sheetId="294"/>
      <sheetData sheetId="295"/>
      <sheetData sheetId="296"/>
      <sheetData sheetId="297">
        <row r="61">
          <cell r="A61">
            <v>0</v>
          </cell>
        </row>
      </sheetData>
      <sheetData sheetId="298"/>
      <sheetData sheetId="299"/>
      <sheetData sheetId="300"/>
      <sheetData sheetId="301"/>
      <sheetData sheetId="302"/>
      <sheetData sheetId="303"/>
      <sheetData sheetId="304"/>
      <sheetData sheetId="305"/>
      <sheetData sheetId="306"/>
      <sheetData sheetId="307"/>
      <sheetData sheetId="308">
        <row r="61">
          <cell r="A61" t="str">
            <v>GR Trade Off</v>
          </cell>
        </row>
      </sheetData>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ULA"/>
      <sheetName val="Avance Físico"/>
      <sheetName val="Avance Financiero"/>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4-12"/>
      <sheetName val="Fig 4-13"/>
      <sheetName val="Fig 4-14"/>
      <sheetName val="Fig 4-15"/>
      <sheetName val="Fig 4-16"/>
      <sheetName val="Fig 4-17"/>
      <sheetName val="Fig 4-18"/>
      <sheetName val="Fig 4-19"/>
      <sheetName val="Fig 4-20"/>
      <sheetName val="Fig 5-17"/>
      <sheetName val="Fig 5-18"/>
      <sheetName val="Fig 6-19"/>
      <sheetName val="Fig 6-20"/>
      <sheetName val="Fig 6-21"/>
      <sheetName val="Fig 6-22"/>
      <sheetName val="Fig 7-3"/>
      <sheetName val="Fig 7-4"/>
      <sheetName val="Fig 7-5"/>
      <sheetName val="Fig 7-6"/>
      <sheetName val="Fig 7-7"/>
      <sheetName val="Personnel"/>
      <sheetName val="Register"/>
      <sheetName val="Plant EQ"/>
      <sheetName val="Project Info"/>
      <sheetName val="Link In"/>
      <sheetName val="Attach 4-18"/>
      <sheetName val="B.1.1.1"/>
      <sheetName val="MAESTRO RCC Y RCO"/>
      <sheetName val="   DATA   "/>
      <sheetName val="Hoja1"/>
      <sheetName val="Hoja2"/>
      <sheetName val="VINCULO"/>
    </sheetNames>
    <sheetDataSet>
      <sheetData sheetId="0" refreshError="1"/>
      <sheetData sheetId="1" refreshError="1"/>
      <sheetData sheetId="2" refreshError="1">
        <row r="42">
          <cell r="C42" t="str">
            <v>Manual Labor</v>
          </cell>
        </row>
        <row r="48">
          <cell r="F48">
            <v>53</v>
          </cell>
          <cell r="G48">
            <v>65</v>
          </cell>
          <cell r="H48">
            <v>60</v>
          </cell>
          <cell r="I48">
            <v>52.1</v>
          </cell>
          <cell r="J48">
            <v>47</v>
          </cell>
          <cell r="K48">
            <v>35</v>
          </cell>
          <cell r="L48">
            <v>33</v>
          </cell>
          <cell r="M48">
            <v>27</v>
          </cell>
          <cell r="N48">
            <v>23</v>
          </cell>
          <cell r="O48">
            <v>21</v>
          </cell>
          <cell r="P48">
            <v>19</v>
          </cell>
          <cell r="Q48">
            <v>18</v>
          </cell>
          <cell r="R48">
            <v>17.5</v>
          </cell>
          <cell r="S48">
            <v>17.5</v>
          </cell>
          <cell r="T48">
            <v>17.5</v>
          </cell>
          <cell r="U48">
            <v>18</v>
          </cell>
          <cell r="V48">
            <v>18.2</v>
          </cell>
          <cell r="W48">
            <v>18.5</v>
          </cell>
        </row>
      </sheetData>
      <sheetData sheetId="3" refreshError="1"/>
      <sheetData sheetId="4" refreshError="1"/>
      <sheetData sheetId="5" refreshError="1"/>
      <sheetData sheetId="6" refreshError="1"/>
      <sheetData sheetId="7" refreshError="1"/>
      <sheetData sheetId="8" refreshError="1"/>
      <sheetData sheetId="9">
        <row r="30">
          <cell r="E30" t="str">
            <v>P</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Libro1"/>
      <sheetName val="Hoja2"/>
      <sheetName val="Hoja3"/>
      <sheetName val=""/>
      <sheetName val="Cost C"/>
      <sheetName val="Parametros"/>
      <sheetName val="WEEKBASE"/>
      <sheetName val="escenarios"/>
      <sheetName val="FLUJO S-LEAS"/>
      <sheetName val="Eng Hours "/>
      <sheetName val="Detalle_Programa"/>
      <sheetName val="Demanda agua"/>
      <sheetName val="Agua"/>
      <sheetName val="Cost_C"/>
      <sheetName val="Cost_C1"/>
      <sheetName val="Eng_Hours_"/>
      <sheetName val="Demanda_agua"/>
      <sheetName val="FLUJO_S-LEAS"/>
      <sheetName val="Cost_C2"/>
      <sheetName val="Eng_Hours_1"/>
      <sheetName val="Demanda_agua1"/>
      <sheetName val="FLUJO_S-LEAS1"/>
      <sheetName val="Cost_C3"/>
      <sheetName val="Eng_Hours_2"/>
      <sheetName val="Demanda_agua2"/>
      <sheetName val="FLUJO_S-LEAS2"/>
      <sheetName val="Cost_C4"/>
      <sheetName val="Eng_Hours_3"/>
      <sheetName val="Demanda_agua3"/>
      <sheetName val="FLUJO_S-LEAS3"/>
      <sheetName val="Cost_C5"/>
      <sheetName val="Eng_Hours_4"/>
      <sheetName val="Demanda_agua4"/>
      <sheetName val="FLUJO_S-LEAS4"/>
      <sheetName val="Cost_C6"/>
      <sheetName val="Eng_Hours_5"/>
      <sheetName val="Demanda_agua5"/>
      <sheetName val="FLUJO_S-LEAS5"/>
      <sheetName val="Unit_prices"/>
      <sheetName val="Tarifas"/>
      <sheetName val="p_unit"/>
      <sheetName val="Unit_prices5"/>
      <sheetName val="Cost_C7"/>
      <sheetName val="Eng_Hours_6"/>
      <sheetName val="Demanda_agua6"/>
      <sheetName val="FLUJO_S-LEAS6"/>
      <sheetName val="Cost_C8"/>
      <sheetName val="Eng_Hours_7"/>
      <sheetName val="Demanda_agua7"/>
      <sheetName val="FLUJO_S-LEAS7"/>
      <sheetName val="Evaluación"/>
      <sheetName val="Resumen"/>
      <sheetName val="Cost_C9"/>
      <sheetName val="Eng_Hours_8"/>
      <sheetName val="Demanda_agua8"/>
      <sheetName val="FLUJO_S-LEAS8"/>
      <sheetName val="Cost_C10"/>
      <sheetName val="Eng_Hours_9"/>
      <sheetName val="Demanda_agua9"/>
      <sheetName val="FLUJO_S-LEAS9"/>
      <sheetName val="Cost_C11"/>
      <sheetName val="Eng_Hours_10"/>
      <sheetName val="Demanda_agua10"/>
      <sheetName val="FLUJO_S-LEAS10"/>
      <sheetName val="Unit_prices8"/>
      <sheetName val="Cost_C12"/>
      <sheetName val="Eng_Hours_11"/>
      <sheetName val="Demanda_agua11"/>
      <sheetName val="FLUJO_S-LEAS11"/>
      <sheetName val="Cost_C13"/>
      <sheetName val="Eng_Hours_12"/>
      <sheetName val="Demanda_agua12"/>
      <sheetName val="FLUJO_S-LEAS12"/>
      <sheetName val="EDC"/>
      <sheetName val="Cost_C14"/>
      <sheetName val="FLUJO_S-LEAS13"/>
      <sheetName val="Eng_Hours_13"/>
      <sheetName val="Demanda_agua13"/>
      <sheetName val="Cost_C15"/>
      <sheetName val="FLUJO_S-LEAS14"/>
      <sheetName val="Eng_Hours_14"/>
      <sheetName val="Demanda_agua14"/>
      <sheetName val="Costo indirecto (2)"/>
      <sheetName val="Curva S"/>
    </sheetNames>
    <sheetDataSet>
      <sheetData sheetId="0" refreshError="1">
        <row r="6">
          <cell r="B6">
            <v>2064</v>
          </cell>
          <cell r="C6" t="str">
            <v>A. Flex 1 Línea 10" Esfera</v>
          </cell>
          <cell r="E6" t="str">
            <v>C. Maldini</v>
          </cell>
          <cell r="F6">
            <v>20</v>
          </cell>
          <cell r="G6">
            <v>15</v>
          </cell>
          <cell r="H6">
            <v>38286</v>
          </cell>
        </row>
        <row r="7">
          <cell r="B7" t="str">
            <v>Terminal Maritimo San Vicente</v>
          </cell>
          <cell r="C7" t="str">
            <v>A. Flex 1 Línea 6" Esfera</v>
          </cell>
          <cell r="D7" t="str">
            <v>Entrega info 27/10</v>
          </cell>
          <cell r="E7" t="str">
            <v>C. Maldini</v>
          </cell>
          <cell r="F7">
            <v>20</v>
          </cell>
          <cell r="G7">
            <v>0</v>
          </cell>
          <cell r="H7">
            <v>38289</v>
          </cell>
        </row>
        <row r="8">
          <cell r="C8" t="str">
            <v>A. Flex 1 Linea 16" Muelle</v>
          </cell>
          <cell r="D8" t="str">
            <v>No hay info</v>
          </cell>
          <cell r="E8" t="str">
            <v>C. Maldini</v>
          </cell>
          <cell r="F8">
            <v>25</v>
          </cell>
          <cell r="H8" t="str">
            <v>Mediados Noviembre</v>
          </cell>
        </row>
        <row r="9">
          <cell r="C9" t="str">
            <v>A. Flex.1  Línea 16" Pipe Track</v>
          </cell>
          <cell r="D9" t="str">
            <v>No hay info</v>
          </cell>
          <cell r="E9" t="str">
            <v>C. Maldini</v>
          </cell>
          <cell r="F9">
            <v>25</v>
          </cell>
          <cell r="H9" t="str">
            <v>Mediados Noviembre</v>
          </cell>
        </row>
        <row r="10">
          <cell r="C10" t="str">
            <v>Total HH</v>
          </cell>
          <cell r="F10">
            <v>90</v>
          </cell>
        </row>
        <row r="12">
          <cell r="B12">
            <v>2098</v>
          </cell>
          <cell r="C12" t="str">
            <v>Rediseño cubas agitacion</v>
          </cell>
          <cell r="D12" t="str">
            <v>Pendiente</v>
          </cell>
          <cell r="E12" t="str">
            <v>R. Paredes</v>
          </cell>
          <cell r="F12">
            <v>10</v>
          </cell>
          <cell r="H12" t="str">
            <v>Pend</v>
          </cell>
        </row>
        <row r="13">
          <cell r="B13" t="str">
            <v>Aumento Capacidad Planta Talagante</v>
          </cell>
          <cell r="C13" t="str">
            <v>Selección 10 Agitadores (HDD)</v>
          </cell>
          <cell r="D13">
            <v>0</v>
          </cell>
          <cell r="E13" t="str">
            <v>R. Paredes</v>
          </cell>
          <cell r="F13">
            <v>40</v>
          </cell>
          <cell r="G13">
            <v>10</v>
          </cell>
        </row>
        <row r="14">
          <cell r="C14" t="str">
            <v>Cálculo 20 sistemas de bombeo</v>
          </cell>
          <cell r="D14">
            <v>0</v>
          </cell>
          <cell r="E14" t="str">
            <v>R. Paredes</v>
          </cell>
          <cell r="F14">
            <v>90</v>
          </cell>
          <cell r="G14">
            <v>0</v>
          </cell>
        </row>
        <row r="15">
          <cell r="C15" t="str">
            <v>Total HH</v>
          </cell>
          <cell r="F15">
            <v>140</v>
          </cell>
        </row>
        <row r="17">
          <cell r="B17">
            <v>2018</v>
          </cell>
          <cell r="C17" t="str">
            <v>A. Flex Puente Colgante</v>
          </cell>
          <cell r="D17">
            <v>0.2</v>
          </cell>
          <cell r="E17" t="str">
            <v>R. Kühn</v>
          </cell>
          <cell r="F17">
            <v>100</v>
          </cell>
          <cell r="G17">
            <v>10</v>
          </cell>
          <cell r="H17" t="str">
            <v>Esta semana</v>
          </cell>
        </row>
        <row r="18">
          <cell r="B18" t="str">
            <v>Proyecto Itata</v>
          </cell>
        </row>
        <row r="19">
          <cell r="C19" t="str">
            <v>Total HH</v>
          </cell>
          <cell r="F19">
            <v>100</v>
          </cell>
        </row>
        <row r="21">
          <cell r="B21">
            <v>2018</v>
          </cell>
          <cell r="C21" t="str">
            <v>Golpe ariete Bbas Turbo</v>
          </cell>
          <cell r="D21">
            <v>0</v>
          </cell>
          <cell r="E21" t="str">
            <v>R. Paredes / R. Kühn</v>
          </cell>
          <cell r="F21">
            <v>25</v>
          </cell>
          <cell r="G21">
            <v>0</v>
          </cell>
        </row>
        <row r="22">
          <cell r="B22" t="str">
            <v>Proyecto Itata</v>
          </cell>
          <cell r="C22" t="str">
            <v>Golpe ariete Evaporadores</v>
          </cell>
          <cell r="D22">
            <v>0</v>
          </cell>
          <cell r="E22" t="str">
            <v>R. Paredes / R. Kühn</v>
          </cell>
          <cell r="F22">
            <v>25</v>
          </cell>
          <cell r="G22">
            <v>0</v>
          </cell>
        </row>
        <row r="23">
          <cell r="C23" t="str">
            <v>Revisión estado permanente Bbas Agua Proceso</v>
          </cell>
          <cell r="D23">
            <v>0</v>
          </cell>
          <cell r="E23" t="str">
            <v>R. Paredes / R. Kühn</v>
          </cell>
          <cell r="F23">
            <v>20</v>
          </cell>
          <cell r="G23">
            <v>0</v>
          </cell>
        </row>
        <row r="24">
          <cell r="C24" t="str">
            <v>Golpe ariete Bbas Agua Proceso</v>
          </cell>
          <cell r="D24">
            <v>0</v>
          </cell>
          <cell r="E24" t="str">
            <v>R. Paredes / R. Kühn</v>
          </cell>
          <cell r="F24">
            <v>30</v>
          </cell>
          <cell r="G24">
            <v>0</v>
          </cell>
        </row>
        <row r="25">
          <cell r="C25" t="str">
            <v>Golpe ariete Bbas Agua Tibia</v>
          </cell>
          <cell r="D25">
            <v>0</v>
          </cell>
          <cell r="E25" t="str">
            <v>R. Paredes / R. Kühn</v>
          </cell>
          <cell r="F25">
            <v>25</v>
          </cell>
          <cell r="G25">
            <v>0</v>
          </cell>
        </row>
        <row r="26">
          <cell r="C26" t="str">
            <v>Revisar MCA Golpe ariete Pozos a Filtros</v>
          </cell>
          <cell r="D26">
            <v>0</v>
          </cell>
          <cell r="E26" t="str">
            <v>R. Kühn</v>
          </cell>
          <cell r="F26">
            <v>5</v>
          </cell>
          <cell r="G26">
            <v>0</v>
          </cell>
        </row>
        <row r="27">
          <cell r="C27" t="str">
            <v>Hojas de Datos Estanques Hidroneumaticos (3)</v>
          </cell>
          <cell r="D27">
            <v>0</v>
          </cell>
          <cell r="E27" t="str">
            <v xml:space="preserve">R. Paredes </v>
          </cell>
          <cell r="F27">
            <v>15</v>
          </cell>
          <cell r="G27">
            <v>0</v>
          </cell>
        </row>
        <row r="28">
          <cell r="C28" t="str">
            <v>Total HH</v>
          </cell>
          <cell r="F28">
            <v>145</v>
          </cell>
        </row>
        <row r="30">
          <cell r="B30">
            <v>2050</v>
          </cell>
          <cell r="C30" t="str">
            <v>A. Flex Puente Choapa</v>
          </cell>
          <cell r="D30">
            <v>1</v>
          </cell>
          <cell r="E30" t="str">
            <v>C. Vera / R. Kühn</v>
          </cell>
          <cell r="F30">
            <v>60</v>
          </cell>
          <cell r="G30">
            <v>180</v>
          </cell>
          <cell r="H30" t="str">
            <v>Ya entregado</v>
          </cell>
        </row>
        <row r="31">
          <cell r="B31" t="str">
            <v>Pelambres- Proyecto Mauro</v>
          </cell>
          <cell r="C31" t="str">
            <v>A. Flex cañerías Tunel Coirón</v>
          </cell>
          <cell r="D31">
            <v>0.8</v>
          </cell>
          <cell r="E31" t="str">
            <v>C. Vera</v>
          </cell>
          <cell r="F31">
            <v>60</v>
          </cell>
          <cell r="G31">
            <v>50</v>
          </cell>
          <cell r="H31">
            <v>38287</v>
          </cell>
        </row>
        <row r="32">
          <cell r="C32" t="str">
            <v>A. Flex estación disipadora</v>
          </cell>
          <cell r="D32">
            <v>0.1</v>
          </cell>
          <cell r="E32" t="str">
            <v>C. Vera</v>
          </cell>
          <cell r="F32">
            <v>60</v>
          </cell>
          <cell r="G32">
            <v>8</v>
          </cell>
          <cell r="H32">
            <v>38289</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COS99"/>
    </sheetNames>
    <sheetDataSet>
      <sheetData sheetId="0" refreshError="1">
        <row r="75">
          <cell r="C75" t="str">
            <v>Mina</v>
          </cell>
          <cell r="D75">
            <v>2108876</v>
          </cell>
        </row>
        <row r="76">
          <cell r="C76" t="str">
            <v>Planta</v>
          </cell>
          <cell r="D76">
            <v>2928050</v>
          </cell>
        </row>
        <row r="77">
          <cell r="C77" t="str">
            <v>Administración</v>
          </cell>
          <cell r="D77">
            <v>463793</v>
          </cell>
        </row>
        <row r="78">
          <cell r="C78" t="str">
            <v>Gastos de Venta</v>
          </cell>
          <cell r="D78">
            <v>313974</v>
          </cell>
        </row>
        <row r="79">
          <cell r="C79" t="str">
            <v>Serv. Admin.</v>
          </cell>
          <cell r="D79">
            <v>155155</v>
          </cell>
        </row>
        <row r="80">
          <cell r="C80" t="str">
            <v>Maquila y C. x Plata</v>
          </cell>
          <cell r="D80">
            <v>58308</v>
          </cell>
        </row>
        <row r="85">
          <cell r="C85" t="str">
            <v>Mina</v>
          </cell>
          <cell r="D85">
            <v>2108876</v>
          </cell>
        </row>
        <row r="86">
          <cell r="C86" t="str">
            <v>Planta</v>
          </cell>
          <cell r="D86">
            <v>2928050</v>
          </cell>
        </row>
        <row r="87">
          <cell r="C87" t="str">
            <v>Administración</v>
          </cell>
          <cell r="D87">
            <v>463793</v>
          </cell>
        </row>
        <row r="88">
          <cell r="C88" t="str">
            <v>Gastos de Venta</v>
          </cell>
          <cell r="D88">
            <v>313974</v>
          </cell>
        </row>
        <row r="89">
          <cell r="C89" t="str">
            <v>Serv. Admin.</v>
          </cell>
          <cell r="D89">
            <v>155155</v>
          </cell>
        </row>
        <row r="90">
          <cell r="C90" t="str">
            <v>Otros no Caja</v>
          </cell>
          <cell r="D90">
            <v>1483930.94</v>
          </cell>
        </row>
        <row r="91">
          <cell r="C91" t="str">
            <v>Maquila y C. x Plata</v>
          </cell>
          <cell r="D91">
            <v>58308</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 val="Hoja2"/>
      <sheetName val="Hoja3"/>
      <sheetName val="Detalle_Programa"/>
      <sheetName val="Curva S"/>
      <sheetName val="Demanda agua"/>
      <sheetName val="Agua"/>
      <sheetName val=""/>
      <sheetName val="EDC"/>
      <sheetName val="#¡REF"/>
      <sheetName val="Costo indirecto (2)"/>
      <sheetName val="Demanda_agua"/>
      <sheetName val="Costo_indirecto_(2)"/>
      <sheetName val="Cost C"/>
      <sheetName val="Parametros"/>
      <sheetName val="Timing &amp; Assumptions"/>
      <sheetName val="Mine Plan"/>
      <sheetName val="Plant Unit Consumption"/>
      <sheetName val="Plant &amp; Mine CAPX"/>
      <sheetName val="Deferred CAPX"/>
      <sheetName val="Cash Flows"/>
      <sheetName val="Total Op Costs"/>
      <sheetName val="Plant Operating Expenses"/>
      <sheetName val="Mine Op Costs"/>
      <sheetName val="Revenues"/>
      <sheetName val="Curva_S"/>
      <sheetName val="Demanda_agua1"/>
      <sheetName val="Costo_indirecto_(2)1"/>
      <sheetName val="Cost_C"/>
      <sheetName val="Timing_&amp;_Assumptions"/>
      <sheetName val="Mine_Plan"/>
      <sheetName val="Plant_Unit_Consumption"/>
      <sheetName val="Plant_&amp;_Mine_CAPX"/>
      <sheetName val="Deferred_CAPX"/>
      <sheetName val="Cash_Flows"/>
      <sheetName val="Total_Op_Costs"/>
      <sheetName val="Plant_Operating_Expenses"/>
      <sheetName val="Mine_Op_Costs"/>
      <sheetName val="Curva_S3"/>
      <sheetName val="Demanda_agua18"/>
      <sheetName val="Costo_indirecto_(2)3"/>
      <sheetName val="Cost_C19"/>
      <sheetName val="Timing_&amp;_Assumptions1"/>
      <sheetName val="Mine_Plan1"/>
      <sheetName val="Plant_Unit_Consumption1"/>
      <sheetName val="Plant_&amp;_Mine_CAPX1"/>
      <sheetName val="Deferred_CAPX1"/>
      <sheetName val="Cash_Flows1"/>
      <sheetName val="Total_Op_Costs1"/>
      <sheetName val="Plant_Operating_Expenses1"/>
      <sheetName val="Mine_Op_Costs1"/>
      <sheetName val="Eng_Hours_18"/>
      <sheetName val="WEEKBASE"/>
      <sheetName val="escenarios"/>
      <sheetName val="FLUJO_S-LEAS18"/>
      <sheetName val="Cost_C1"/>
      <sheetName val="Eng_Hours_"/>
      <sheetName val="FLUJO_S-LEAS"/>
      <sheetName val="Cost_C2"/>
      <sheetName val="Eng_Hours_1"/>
      <sheetName val="FLUJO_S-LEAS1"/>
      <sheetName val="Cost_C3"/>
      <sheetName val="Eng_Hours_2"/>
      <sheetName val="Demanda_agua2"/>
      <sheetName val="FLUJO_S-LEAS2"/>
      <sheetName val="Cost_C4"/>
      <sheetName val="Eng_Hours_3"/>
      <sheetName val="Demanda_agua3"/>
      <sheetName val="FLUJO_S-LEAS3"/>
      <sheetName val="Unit_prices"/>
      <sheetName val="Tarifas"/>
      <sheetName val="Cost_C5"/>
      <sheetName val="Eng_Hours_4"/>
      <sheetName val="Demanda_agua4"/>
      <sheetName val="FLUJO_S-LEAS4"/>
      <sheetName val="Cost_C6"/>
      <sheetName val="Eng_Hours_5"/>
      <sheetName val="Demanda_agua5"/>
      <sheetName val="FLUJO_S-LEAS5"/>
      <sheetName val="p_unit"/>
      <sheetName val="Unit_prices5"/>
      <sheetName val="Cost_C7"/>
      <sheetName val="Eng_Hours_6"/>
      <sheetName val="Demanda_agua6"/>
      <sheetName val="FLUJO_S-LEAS6"/>
      <sheetName val="Cost_C8"/>
      <sheetName val="Eng_Hours_7"/>
      <sheetName val="Demanda_agua7"/>
      <sheetName val="FLUJO_S-LEAS7"/>
      <sheetName val="Evaluación"/>
      <sheetName val="Resumen"/>
      <sheetName val="Cost_C9"/>
      <sheetName val="Eng_Hours_8"/>
      <sheetName val="Demanda_agua8"/>
      <sheetName val="FLUJO_S-LEAS8"/>
      <sheetName val="Cost_C10"/>
      <sheetName val="Eng_Hours_9"/>
      <sheetName val="Demanda_agua9"/>
      <sheetName val="FLUJO_S-LEAS9"/>
      <sheetName val="Unit_prices8"/>
      <sheetName val="Cost_C11"/>
      <sheetName val="Eng_Hours_10"/>
      <sheetName val="Demanda_agua10"/>
      <sheetName val="FLUJO_S-LEAS10"/>
      <sheetName val="Cost_C12"/>
      <sheetName val="Eng_Hours_11"/>
      <sheetName val="Demanda_agua11"/>
      <sheetName val="FLUJO_S-LEAS11"/>
      <sheetName val="Cost_C13"/>
      <sheetName val="Eng_Hours_12"/>
      <sheetName val="Demanda_agua12"/>
      <sheetName val="FLUJO_S-LEAS12"/>
      <sheetName val="Cost_C14"/>
      <sheetName val="FLUJO_S-LEAS13"/>
      <sheetName val="Eng_Hours_13"/>
      <sheetName val="Demanda_agua13"/>
      <sheetName val="Cost_C15"/>
      <sheetName val="FLUJO_S-LEAS14"/>
      <sheetName val="Eng_Hours_14"/>
      <sheetName val="Demanda_agua14"/>
      <sheetName val="Cost_C17"/>
      <sheetName val="Eng_Hours_16"/>
      <sheetName val="Demanda_agua16"/>
      <sheetName val="FLUJO_S-LEAS16"/>
      <sheetName val="Cost_C16"/>
      <sheetName val="Eng_Hours_15"/>
      <sheetName val="Demanda_agua15"/>
      <sheetName val="FLUJO_S-LEAS15"/>
      <sheetName val="Cost_C18"/>
      <sheetName val="Eng_Hours_17"/>
      <sheetName val="Demanda_agua17"/>
      <sheetName val="FLUJO_S-LEAS17"/>
      <sheetName val="Costo_indirecto_(2)2"/>
      <sheetName val="Curva_S2"/>
      <sheetName val="Curva_S1"/>
      <sheetName val="Resumen_Inversión"/>
      <sheetName val="flujo_inversión_act_2009"/>
      <sheetName val="RESUMEN_FLUJO"/>
      <sheetName val="Costos_del_dueño"/>
      <sheetName val="Gastos_del_Dueño"/>
      <sheetName val="Curva_S4"/>
      <sheetName val="Demanda_agua19"/>
      <sheetName val="Costo_indirecto_(2)4"/>
      <sheetName val="Cost_C20"/>
      <sheetName val="Timing_&amp;_Assumptions2"/>
      <sheetName val="Mine_Plan2"/>
      <sheetName val="Plant_Unit_Consumption2"/>
      <sheetName val="Plant_&amp;_Mine_CAPX2"/>
      <sheetName val="Deferred_CAPX2"/>
      <sheetName val="Cash_Flows2"/>
      <sheetName val="Total_Op_Costs2"/>
      <sheetName val="Plant_Operating_Expenses2"/>
      <sheetName val="Mine_Op_Costs2"/>
      <sheetName val="Resumen Inversión"/>
      <sheetName val="flujo inversión act 2009"/>
      <sheetName val="RESUMEN FLUJO"/>
      <sheetName val="Costos del dueño"/>
      <sheetName val="Gastos del Dueño"/>
      <sheetName val="Fig 4-14"/>
      <sheetName val="Fig 5-17"/>
      <sheetName val="Personnel"/>
      <sheetName val="Eng Hours "/>
      <sheetName val="FLUJO S-LEAS"/>
      <sheetName val="OperCh"/>
      <sheetName val="Producción Anual"/>
      <sheetName val="TOTALES"/>
      <sheetName val="Register"/>
      <sheetName val="GEN-TEC-02"/>
      <sheetName val="borrador"/>
      <sheetName val="RES"/>
    </sheetNames>
    <sheetDataSet>
      <sheetData sheetId="0">
        <row r="6">
          <cell r="B6">
            <v>2064</v>
          </cell>
          <cell r="C6" t="str">
            <v>A. Flex 1 Línea 10" Esfera</v>
          </cell>
          <cell r="E6" t="str">
            <v>C. Maldini</v>
          </cell>
          <cell r="F6">
            <v>20</v>
          </cell>
          <cell r="G6">
            <v>15</v>
          </cell>
          <cell r="H6">
            <v>38286</v>
          </cell>
        </row>
        <row r="7">
          <cell r="B7" t="str">
            <v>Terminal Maritimo San Vicente</v>
          </cell>
          <cell r="C7" t="str">
            <v>A. Flex 1 Línea 6" Esfera</v>
          </cell>
          <cell r="D7" t="str">
            <v>Entrega info 27/10</v>
          </cell>
          <cell r="E7" t="str">
            <v>C. Maldini</v>
          </cell>
          <cell r="F7">
            <v>20</v>
          </cell>
          <cell r="G7">
            <v>0</v>
          </cell>
          <cell r="H7">
            <v>38289</v>
          </cell>
        </row>
        <row r="8">
          <cell r="C8" t="str">
            <v>A. Flex 1 Linea 16" Muelle</v>
          </cell>
          <cell r="D8" t="str">
            <v>No hay info</v>
          </cell>
          <cell r="E8" t="str">
            <v>C. Maldini</v>
          </cell>
          <cell r="F8">
            <v>25</v>
          </cell>
          <cell r="H8" t="str">
            <v>Mediados Noviembre</v>
          </cell>
        </row>
        <row r="9">
          <cell r="C9" t="str">
            <v>A. Flex.1  Línea 16" Pipe Track</v>
          </cell>
          <cell r="D9" t="str">
            <v>No hay info</v>
          </cell>
          <cell r="E9" t="str">
            <v>C. Maldini</v>
          </cell>
          <cell r="F9">
            <v>25</v>
          </cell>
          <cell r="H9" t="str">
            <v>Mediados Noviembre</v>
          </cell>
        </row>
        <row r="10">
          <cell r="C10" t="str">
            <v>Total HH</v>
          </cell>
          <cell r="F10">
            <v>90</v>
          </cell>
        </row>
        <row r="12">
          <cell r="B12">
            <v>2098</v>
          </cell>
          <cell r="C12" t="str">
            <v>Rediseño cubas agitacion</v>
          </cell>
          <cell r="D12" t="str">
            <v>Pendiente</v>
          </cell>
          <cell r="E12" t="str">
            <v>R. Paredes</v>
          </cell>
          <cell r="F12">
            <v>10</v>
          </cell>
          <cell r="H12" t="str">
            <v>Pend</v>
          </cell>
        </row>
        <row r="13">
          <cell r="B13" t="str">
            <v>Aumento Capacidad Planta Talagante</v>
          </cell>
          <cell r="C13" t="str">
            <v>Selección 10 Agitadores (HDD)</v>
          </cell>
          <cell r="D13">
            <v>0</v>
          </cell>
          <cell r="E13" t="str">
            <v>R. Paredes</v>
          </cell>
          <cell r="F13">
            <v>40</v>
          </cell>
          <cell r="G13">
            <v>10</v>
          </cell>
        </row>
        <row r="14">
          <cell r="C14" t="str">
            <v>Cálculo 20 sistemas de bombeo</v>
          </cell>
          <cell r="D14">
            <v>0</v>
          </cell>
          <cell r="E14" t="str">
            <v>R. Paredes</v>
          </cell>
          <cell r="F14">
            <v>90</v>
          </cell>
          <cell r="G14">
            <v>0</v>
          </cell>
        </row>
        <row r="15">
          <cell r="C15" t="str">
            <v>Total HH</v>
          </cell>
          <cell r="F15">
            <v>140</v>
          </cell>
        </row>
        <row r="17">
          <cell r="B17">
            <v>2018</v>
          </cell>
          <cell r="C17" t="str">
            <v>A. Flex Puente Colgante</v>
          </cell>
          <cell r="D17">
            <v>0.2</v>
          </cell>
          <cell r="E17" t="str">
            <v>R. Kühn</v>
          </cell>
          <cell r="F17">
            <v>100</v>
          </cell>
          <cell r="G17">
            <v>10</v>
          </cell>
          <cell r="H17" t="str">
            <v>Esta semana</v>
          </cell>
        </row>
        <row r="18">
          <cell r="B18" t="str">
            <v>Proyecto Itata</v>
          </cell>
        </row>
        <row r="19">
          <cell r="C19" t="str">
            <v>Total HH</v>
          </cell>
          <cell r="F19">
            <v>100</v>
          </cell>
        </row>
        <row r="21">
          <cell r="B21">
            <v>2018</v>
          </cell>
          <cell r="C21" t="str">
            <v>Golpe ariete Bbas Turbo</v>
          </cell>
          <cell r="D21">
            <v>0</v>
          </cell>
          <cell r="E21" t="str">
            <v>R. Paredes / R. Kühn</v>
          </cell>
          <cell r="F21">
            <v>25</v>
          </cell>
          <cell r="G21">
            <v>0</v>
          </cell>
        </row>
        <row r="22">
          <cell r="B22" t="str">
            <v>Proyecto Itata</v>
          </cell>
          <cell r="C22" t="str">
            <v>Golpe ariete Evaporadores</v>
          </cell>
          <cell r="D22">
            <v>0</v>
          </cell>
          <cell r="E22" t="str">
            <v>R. Paredes / R. Kühn</v>
          </cell>
          <cell r="F22">
            <v>25</v>
          </cell>
          <cell r="G22">
            <v>0</v>
          </cell>
        </row>
        <row r="23">
          <cell r="C23" t="str">
            <v>Revisión estado permanente Bbas Agua Proceso</v>
          </cell>
          <cell r="D23">
            <v>0</v>
          </cell>
          <cell r="E23" t="str">
            <v>R. Paredes / R. Kühn</v>
          </cell>
          <cell r="F23">
            <v>20</v>
          </cell>
          <cell r="G23">
            <v>0</v>
          </cell>
        </row>
        <row r="24">
          <cell r="C24" t="str">
            <v>Golpe ariete Bbas Agua Proceso</v>
          </cell>
          <cell r="D24">
            <v>0</v>
          </cell>
          <cell r="E24" t="str">
            <v>R. Paredes / R. Kühn</v>
          </cell>
          <cell r="F24">
            <v>30</v>
          </cell>
          <cell r="G24">
            <v>0</v>
          </cell>
        </row>
        <row r="25">
          <cell r="C25" t="str">
            <v>Golpe ariete Bbas Agua Tibia</v>
          </cell>
          <cell r="D25">
            <v>0</v>
          </cell>
          <cell r="E25" t="str">
            <v>R. Paredes / R. Kühn</v>
          </cell>
          <cell r="F25">
            <v>25</v>
          </cell>
          <cell r="G25">
            <v>0</v>
          </cell>
        </row>
        <row r="26">
          <cell r="C26" t="str">
            <v>Revisar MCA Golpe ariete Pozos a Filtros</v>
          </cell>
          <cell r="D26">
            <v>0</v>
          </cell>
          <cell r="E26" t="str">
            <v>R. Kühn</v>
          </cell>
          <cell r="F26">
            <v>5</v>
          </cell>
          <cell r="G26">
            <v>0</v>
          </cell>
        </row>
        <row r="27">
          <cell r="C27" t="str">
            <v>Hojas de Datos Estanques Hidroneumaticos (3)</v>
          </cell>
          <cell r="D27">
            <v>0</v>
          </cell>
          <cell r="E27" t="str">
            <v xml:space="preserve">R. Paredes </v>
          </cell>
          <cell r="F27">
            <v>15</v>
          </cell>
          <cell r="G27">
            <v>0</v>
          </cell>
        </row>
        <row r="28">
          <cell r="C28" t="str">
            <v>Total HH</v>
          </cell>
          <cell r="F28">
            <v>145</v>
          </cell>
        </row>
        <row r="30">
          <cell r="B30">
            <v>2050</v>
          </cell>
          <cell r="C30" t="str">
            <v>A. Flex Puente Choapa</v>
          </cell>
          <cell r="D30">
            <v>1</v>
          </cell>
          <cell r="E30" t="str">
            <v>C. Vera / R. Kühn</v>
          </cell>
          <cell r="F30">
            <v>60</v>
          </cell>
          <cell r="G30">
            <v>180</v>
          </cell>
          <cell r="H30" t="str">
            <v>Ya entregado</v>
          </cell>
        </row>
        <row r="31">
          <cell r="B31" t="str">
            <v>Pelambres- Proyecto Mauro</v>
          </cell>
          <cell r="C31" t="str">
            <v>A. Flex cañerías Tunel Coirón</v>
          </cell>
          <cell r="D31">
            <v>0.8</v>
          </cell>
          <cell r="E31" t="str">
            <v>C. Vera</v>
          </cell>
          <cell r="F31">
            <v>60</v>
          </cell>
          <cell r="G31">
            <v>50</v>
          </cell>
          <cell r="H31">
            <v>38287</v>
          </cell>
        </row>
        <row r="32">
          <cell r="C32" t="str">
            <v>A. Flex estación disipadora</v>
          </cell>
          <cell r="D32">
            <v>0.1</v>
          </cell>
          <cell r="E32" t="str">
            <v>C. Vera</v>
          </cell>
          <cell r="F32">
            <v>60</v>
          </cell>
          <cell r="G32">
            <v>8</v>
          </cell>
          <cell r="H32">
            <v>38289</v>
          </cell>
        </row>
      </sheetData>
      <sheetData sheetId="1" refreshError="1"/>
      <sheetData sheetId="2">
        <row r="6">
          <cell r="B6">
            <v>2064</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OCOS99"/>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DO_EX3"/>
      <sheetName val="Timing &amp; Assumptions"/>
      <sheetName val="Mine Plan"/>
      <sheetName val="Mine Unit Consumption"/>
      <sheetName val="Mine Labor"/>
      <sheetName val="Plant Unit Consumption"/>
      <sheetName val="Detailed Const. Cpx"/>
      <sheetName val="Plant &amp; Mine CAPX"/>
      <sheetName val="Deferred CAPX"/>
      <sheetName val="Key Data &amp; Results"/>
      <sheetName val="Cash Flows"/>
      <sheetName val="Cash Flows Ext."/>
      <sheetName val="Inv Mina Exter."/>
      <sheetName val="M_Op Costs_Ext"/>
      <sheetName val="Análisis de Riesgo"/>
      <sheetName val="RESULT_EXTERN"/>
      <sheetName val="Eval_Econ_Ext"/>
      <sheetName val="Table of Contents"/>
      <sheetName val="Total Op Costs"/>
      <sheetName val="Plant Operating Expenses"/>
      <sheetName val="Mine Op Costs"/>
      <sheetName val="DELTA Mine Op Costs"/>
      <sheetName val="Labor Summary by Operation"/>
      <sheetName val="Labor by Function"/>
      <sheetName val="Cost Table"/>
      <sheetName val="Book Depreciation"/>
      <sheetName val="Revenues"/>
      <sheetName val="Hoja1"/>
      <sheetName val="Hoja2"/>
      <sheetName val="Hoja3"/>
      <sheetName val="EFPC"/>
      <sheetName val="PDI"/>
      <sheetName val="PAI"/>
      <sheetName val="HITOS"/>
      <sheetName val="13"/>
      <sheetName val="10 e"/>
      <sheetName val="9.c"/>
      <sheetName val="8."/>
      <sheetName val="MAF"/>
      <sheetName val="6."/>
      <sheetName val="Flujo Caja SIC"/>
      <sheetName val="Resumen Mensual"/>
      <sheetName val="Resumen Alt 2"/>
      <sheetName val="Resumen Alt 1"/>
      <sheetName val="AAA"/>
      <sheetName val="Contingencias"/>
      <sheetName val="Indirectos"/>
      <sheetName val="Ingeniería Básica"/>
      <sheetName val="ING. anterior"/>
      <sheetName val="WBS Alt 2"/>
      <sheetName val="Gantt"/>
      <sheetName val="Listado Partidas"/>
      <sheetName val="Mecánica"/>
      <sheetName val="Civil"/>
      <sheetName val="Electrica"/>
      <sheetName val="Instrumentación"/>
      <sheetName val="Ajustes Mensual"/>
      <sheetName val="UF-US$"/>
      <sheetName val="Evaluación"/>
      <sheetName val="Resumen"/>
      <sheetName val="Sched Month"/>
      <sheetName val="Milestone &amp; Weigth"/>
      <sheetName val="Mechanical"/>
      <sheetName val="Timing_&amp;_Assumptions"/>
      <sheetName val="Mine_Plan"/>
      <sheetName val="Mine_Unit_Consumption"/>
      <sheetName val="Mine_Labor"/>
      <sheetName val="Plant_Unit_Consumption"/>
      <sheetName val="Detailed_Const__Cpx"/>
      <sheetName val="Plant_&amp;_Mine_CAPX"/>
      <sheetName val="Deferred_CAPX"/>
      <sheetName val="Key_Data_&amp;_Results"/>
      <sheetName val="Cash_Flows"/>
      <sheetName val="Cash_Flows_Ext_"/>
      <sheetName val="Inv_Mina_Exter_"/>
      <sheetName val="M_Op_Costs_Ext"/>
      <sheetName val="Análisis_de_Riesgo"/>
      <sheetName val="Table_of_Contents"/>
      <sheetName val="Total_Op_Costs"/>
      <sheetName val="Plant_Operating_Expenses"/>
      <sheetName val="Mine_Op_Costs"/>
      <sheetName val="DELTA_Mine_Op_Costs"/>
      <sheetName val="Labor_Summary_by_Operation"/>
      <sheetName val="Labor_by_Function"/>
      <sheetName val="Cost_Table"/>
      <sheetName val="Book_Depreciation"/>
      <sheetName val="10_e"/>
      <sheetName val="9_c"/>
      <sheetName val="8_"/>
      <sheetName val="6_"/>
      <sheetName val="Flujo_Caja_SIC"/>
      <sheetName val="Resumen_Mensual"/>
      <sheetName val="Resumen_Alt_2"/>
      <sheetName val="Resumen_Alt_1"/>
      <sheetName val="Ingeniería_Básica"/>
      <sheetName val="ING__anterior"/>
      <sheetName val="WBS_Alt_2"/>
      <sheetName val="Listado_Partidas"/>
      <sheetName val="Ajustes_Mensual"/>
      <sheetName val="Chancador"/>
      <sheetName val="Presentación"/>
      <sheetName val="Fl. de Caja e Indices"/>
      <sheetName val="Timing_&amp;_Assumptions4"/>
      <sheetName val="Mine_Plan4"/>
      <sheetName val="Mine_Unit_Consumption4"/>
      <sheetName val="Mine_Labor4"/>
      <sheetName val="Plant_Unit_Consumption4"/>
      <sheetName val="Detailed_Const__Cpx4"/>
      <sheetName val="Plant_&amp;_Mine_CAPX4"/>
      <sheetName val="Deferred_CAPX4"/>
      <sheetName val="Key_Data_&amp;_Results4"/>
      <sheetName val="Cash_Flows4"/>
      <sheetName val="Cash_Flows_Ext_4"/>
      <sheetName val="Inv_Mina_Exter_4"/>
      <sheetName val="M_Op_Costs_Ext4"/>
      <sheetName val="Análisis_de_Riesgo4"/>
      <sheetName val="Table_of_Contents4"/>
      <sheetName val="Total_Op_Costs4"/>
      <sheetName val="Plant_Operating_Expenses4"/>
      <sheetName val="Mine_Op_Costs4"/>
      <sheetName val="DELTA_Mine_Op_Costs4"/>
      <sheetName val="Labor_Summary_by_Operation4"/>
      <sheetName val="Labor_by_Function4"/>
      <sheetName val="Cost_Table4"/>
      <sheetName val="Book_Depreciation4"/>
      <sheetName val="10_e4"/>
      <sheetName val="9_c4"/>
      <sheetName val="8_4"/>
      <sheetName val="6_4"/>
      <sheetName val="Flujo_Caja_SIC4"/>
      <sheetName val="Resumen_Mensual4"/>
      <sheetName val="Resumen_Alt_24"/>
      <sheetName val="Resumen_Alt_14"/>
      <sheetName val="Ingeniería_Básica4"/>
      <sheetName val="ING__anterior4"/>
      <sheetName val="WBS_Alt_24"/>
      <sheetName val="Listado_Partidas4"/>
      <sheetName val="Ajustes_Mensual4"/>
      <sheetName val="Sched_Month3"/>
      <sheetName val="Milestone_&amp;_Weigth3"/>
      <sheetName val="Timing_&amp;_Assumptions1"/>
      <sheetName val="Mine_Plan1"/>
      <sheetName val="Mine_Unit_Consumption1"/>
      <sheetName val="Mine_Labor1"/>
      <sheetName val="Plant_Unit_Consumption1"/>
      <sheetName val="Detailed_Const__Cpx1"/>
      <sheetName val="Plant_&amp;_Mine_CAPX1"/>
      <sheetName val="Deferred_CAPX1"/>
      <sheetName val="Key_Data_&amp;_Results1"/>
      <sheetName val="Cash_Flows1"/>
      <sheetName val="Cash_Flows_Ext_1"/>
      <sheetName val="Inv_Mina_Exter_1"/>
      <sheetName val="M_Op_Costs_Ext1"/>
      <sheetName val="Análisis_de_Riesgo1"/>
      <sheetName val="Table_of_Contents1"/>
      <sheetName val="Total_Op_Costs1"/>
      <sheetName val="Plant_Operating_Expenses1"/>
      <sheetName val="Mine_Op_Costs1"/>
      <sheetName val="DELTA_Mine_Op_Costs1"/>
      <sheetName val="Labor_Summary_by_Operation1"/>
      <sheetName val="Labor_by_Function1"/>
      <sheetName val="Cost_Table1"/>
      <sheetName val="Book_Depreciation1"/>
      <sheetName val="10_e1"/>
      <sheetName val="9_c1"/>
      <sheetName val="8_1"/>
      <sheetName val="6_1"/>
      <sheetName val="Flujo_Caja_SIC1"/>
      <sheetName val="Resumen_Mensual1"/>
      <sheetName val="Resumen_Alt_21"/>
      <sheetName val="Resumen_Alt_11"/>
      <sheetName val="Ingeniería_Básica1"/>
      <sheetName val="ING__anterior1"/>
      <sheetName val="WBS_Alt_21"/>
      <sheetName val="Listado_Partidas1"/>
      <sheetName val="Ajustes_Mensual1"/>
      <sheetName val="Sched_Month"/>
      <sheetName val="Milestone_&amp;_Weigth"/>
      <sheetName val="Timing_&amp;_Assumptions2"/>
      <sheetName val="Mine_Plan2"/>
      <sheetName val="Mine_Unit_Consumption2"/>
      <sheetName val="Mine_Labor2"/>
      <sheetName val="Plant_Unit_Consumption2"/>
      <sheetName val="Detailed_Const__Cpx2"/>
      <sheetName val="Plant_&amp;_Mine_CAPX2"/>
      <sheetName val="Deferred_CAPX2"/>
      <sheetName val="Key_Data_&amp;_Results2"/>
      <sheetName val="Cash_Flows2"/>
      <sheetName val="Cash_Flows_Ext_2"/>
      <sheetName val="Inv_Mina_Exter_2"/>
      <sheetName val="M_Op_Costs_Ext2"/>
      <sheetName val="Análisis_de_Riesgo2"/>
      <sheetName val="Table_of_Contents2"/>
      <sheetName val="Total_Op_Costs2"/>
      <sheetName val="Plant_Operating_Expenses2"/>
      <sheetName val="Mine_Op_Costs2"/>
      <sheetName val="DELTA_Mine_Op_Costs2"/>
      <sheetName val="Labor_Summary_by_Operation2"/>
      <sheetName val="Labor_by_Function2"/>
      <sheetName val="Cost_Table2"/>
      <sheetName val="Book_Depreciation2"/>
      <sheetName val="10_e2"/>
      <sheetName val="9_c2"/>
      <sheetName val="8_2"/>
      <sheetName val="6_2"/>
      <sheetName val="Flujo_Caja_SIC2"/>
      <sheetName val="Resumen_Mensual2"/>
      <sheetName val="Resumen_Alt_22"/>
      <sheetName val="Resumen_Alt_12"/>
      <sheetName val="Ingeniería_Básica2"/>
      <sheetName val="ING__anterior2"/>
      <sheetName val="WBS_Alt_22"/>
      <sheetName val="Listado_Partidas2"/>
      <sheetName val="Ajustes_Mensual2"/>
      <sheetName val="Sched_Month1"/>
      <sheetName val="Milestone_&amp;_Weigth1"/>
      <sheetName val="Timing_&amp;_Assumptions3"/>
      <sheetName val="Mine_Plan3"/>
      <sheetName val="Mine_Unit_Consumption3"/>
      <sheetName val="Mine_Labor3"/>
      <sheetName val="Plant_Unit_Consumption3"/>
      <sheetName val="Detailed_Const__Cpx3"/>
      <sheetName val="Plant_&amp;_Mine_CAPX3"/>
      <sheetName val="Deferred_CAPX3"/>
      <sheetName val="Key_Data_&amp;_Results3"/>
      <sheetName val="Cash_Flows3"/>
      <sheetName val="Cash_Flows_Ext_3"/>
      <sheetName val="Inv_Mina_Exter_3"/>
      <sheetName val="M_Op_Costs_Ext3"/>
      <sheetName val="Análisis_de_Riesgo3"/>
      <sheetName val="Table_of_Contents3"/>
      <sheetName val="Total_Op_Costs3"/>
      <sheetName val="Plant_Operating_Expenses3"/>
      <sheetName val="Mine_Op_Costs3"/>
      <sheetName val="DELTA_Mine_Op_Costs3"/>
      <sheetName val="Labor_Summary_by_Operation3"/>
      <sheetName val="Labor_by_Function3"/>
      <sheetName val="Cost_Table3"/>
      <sheetName val="Book_Depreciation3"/>
      <sheetName val="10_e3"/>
      <sheetName val="9_c3"/>
      <sheetName val="8_3"/>
      <sheetName val="6_3"/>
      <sheetName val="Flujo_Caja_SIC3"/>
      <sheetName val="Resumen_Mensual3"/>
      <sheetName val="Resumen_Alt_23"/>
      <sheetName val="Resumen_Alt_13"/>
      <sheetName val="Ingeniería_Básica3"/>
      <sheetName val="ING__anterior3"/>
      <sheetName val="WBS_Alt_23"/>
      <sheetName val="Listado_Partidas3"/>
      <sheetName val="Ajustes_Mensual3"/>
      <sheetName val="Sched_Month2"/>
      <sheetName val="Milestone_&amp;_Weigth2"/>
      <sheetName val="Carátula"/>
      <sheetName val="Indice"/>
      <sheetName val="3a) DOT DIA"/>
      <sheetName val="3b) RES HH"/>
      <sheetName val="ISYS"/>
      <sheetName val="REAL-PROG"/>
      <sheetName val="FOTOS"/>
      <sheetName val="1d) ALERTAS"/>
      <sheetName val="1e) TEND"/>
      <sheetName val="1c) NOVS"/>
      <sheetName val="1f) DESV"/>
      <sheetName val="FINANCIERO"/>
      <sheetName val="AV.FISICO"/>
      <sheetName val="MAQUINARIA"/>
      <sheetName val="Resumen Ejec"/>
      <sheetName val="Depreciacion"/>
      <sheetName val="Flujo"/>
      <sheetName val="Tabla Comparativa"/>
      <sheetName val="FICHA"/>
      <sheetName val="RESPALDO FLUJO"/>
      <sheetName val="Condicion"/>
      <sheetName val="Fl__de_Caja_e_Indices"/>
      <sheetName val="CNC"/>
      <sheetName val="PPC"/>
      <sheetName val="GGRLES"/>
      <sheetName val="A"/>
      <sheetName val="July Forecast Costs"/>
      <sheetName val="Base"/>
      <sheetName val="MATRIZ"/>
      <sheetName val="A1100 (2)"/>
      <sheetName val="Resumen Commodity"/>
      <sheetName val="Resumen Bulk"/>
      <sheetName val="diferidas tranque"/>
      <sheetName val="Flujo Obras Diferidas"/>
      <sheetName val="inv (MON oocc07 REV2)"/>
      <sheetName val="inv MON FEB 06"/>
      <sheetName val="inv flujos"/>
      <sheetName val="inv flujos (NAC EXT)"/>
      <sheetName val="Resumen Contratos"/>
      <sheetName val="Resumen Areas"/>
      <sheetName val="Facility Summary"/>
      <sheetName val="PLANTA &amp; MINA"/>
      <sheetName val="Summary"/>
      <sheetName val="Costo Llenado 1º carga"/>
      <sheetName val="Sumario EPCM-B"/>
      <sheetName val="C.Directo EPCM-B"/>
      <sheetName val="CIndirectos EPCM-B"/>
      <sheetName val="Servicios Generales"/>
      <sheetName val="Tarifa EPCM Codelco"/>
      <sheetName val="STAFF CONST EPCM "/>
      <sheetName val="STAFF HOME EPCM"/>
      <sheetName val="Repuestos EPCM-B"/>
      <sheetName val="A1100"/>
      <sheetName val="A1500 (2)"/>
      <sheetName val="A3100 (2)"/>
      <sheetName val="A3100"/>
      <sheetName val="A3400 (2)"/>
      <sheetName val="A3400"/>
      <sheetName val="A4000 (2)"/>
      <sheetName val="A5000 (2)"/>
      <sheetName val="A6200  (2)"/>
      <sheetName val="A6600 (2)"/>
      <sheetName val="PU "/>
      <sheetName val="GRES-pxa (2)"/>
      <sheetName val="Transporte"/>
      <sheetName val="Alimentación"/>
      <sheetName val="Codigos Bechtel (2)"/>
      <sheetName val="Sheet2"/>
      <sheetName val="Sheet3"/>
      <sheetName val="FASE 01 -2013"/>
      <sheetName val="FASE 01 -2014"/>
      <sheetName val="DMH 2013  FASE 02"/>
      <sheetName val="DMH 2014  FASE 02"/>
      <sheetName val="Eco-01 AD"/>
      <sheetName val="ECO-01"/>
      <sheetName val="ECO-02"/>
      <sheetName val="ECO-03"/>
      <sheetName val="ECO-04"/>
      <sheetName val="ECO-05"/>
      <sheetName val="ECO 02 Item 1.1 Ivac"/>
      <sheetName val="ECO 02 Item 1.1 supavac"/>
      <sheetName val="ECO 02 Item 1.1 Ivac (mod)"/>
      <sheetName val="Bonos y seguros"/>
      <sheetName val="Bonos y seguros AD"/>
      <sheetName val="GG"/>
      <sheetName val="GG (2)"/>
      <sheetName val="GG (3)"/>
      <sheetName val="Combustibles"/>
      <sheetName val="Equipos"/>
      <sheetName val="Equipos (AD)"/>
      <sheetName val="ECO-04 (2)"/>
      <sheetName val="eco4 mod"/>
      <sheetName val="Hoja1 (2)"/>
      <sheetName val="Hoja5"/>
      <sheetName val="logistica ecm"/>
      <sheetName val="logistica dch"/>
      <sheetName val="logistica EMT (2)"/>
      <sheetName val="Eco-01 AD (2)"/>
      <sheetName val="AÑO 2014"/>
      <sheetName val="año 2010 - 2011"/>
      <sheetName val="VALORIZACIÓN"/>
      <sheetName val="DATOS"/>
      <sheetName val="ejercicios ahorro"/>
      <sheetName val="GRAFICOS"/>
      <sheetName val="Instructivo"/>
      <sheetName val="A14M109"/>
      <sheetName val="A12M448"/>
      <sheetName val="A14M212"/>
      <sheetName val="A14M467"/>
      <sheetName val="A14M463"/>
      <sheetName val="A14M435"/>
      <sheetName val="A14M468"/>
      <sheetName val="A14M304"/>
      <sheetName val="A14M450"/>
      <sheetName val="A14M305"/>
      <sheetName val="A12M491"/>
      <sheetName val="A13M311"/>
      <sheetName val="A13M314"/>
      <sheetName val="A13M318"/>
      <sheetName val="A13M319"/>
      <sheetName val="A13M467"/>
      <sheetName val="A13M481"/>
      <sheetName val="A13M470"/>
      <sheetName val="A13M210"/>
      <sheetName val="A13M215"/>
      <sheetName val="A13M438"/>
      <sheetName val="A13M476"/>
      <sheetName val="A13M479"/>
      <sheetName val="A13M482"/>
      <sheetName val="Prog ESAPN RevB"/>
      <sheetName val="Proyeccion"/>
      <sheetName val="Real Mes"/>
      <sheetName val="Real P6"/>
      <sheetName val="Real Disp"/>
      <sheetName val="Disparos 2015"/>
      <sheetName val="Ptto RevA"/>
      <sheetName val="Peso"/>
      <sheetName val="Avance fisico"/>
      <sheetName val="RGRMD"/>
      <sheetName val="GrmdDH"/>
      <sheetName val="GrmdDV"/>
      <sheetName val="Grmdoocc"/>
      <sheetName val="3.2.1 Informe Mensual"/>
      <sheetName val="PPT Gestión"/>
      <sheetName val="PR UCL"/>
      <sheetName val="Timing_&amp;_Assumptions5"/>
      <sheetName val="Mine_Plan5"/>
      <sheetName val="Mine_Unit_Consumption5"/>
      <sheetName val="Mine_Labor5"/>
      <sheetName val="Plant_Unit_Consumption5"/>
      <sheetName val="Detailed_Const__Cpx5"/>
      <sheetName val="Plant_&amp;_Mine_CAPX5"/>
      <sheetName val="Deferred_CAPX5"/>
      <sheetName val="Key_Data_&amp;_Results5"/>
      <sheetName val="Cash_Flows5"/>
      <sheetName val="Cash_Flows_Ext_5"/>
      <sheetName val="Inv_Mina_Exter_5"/>
      <sheetName val="M_Op_Costs_Ext5"/>
      <sheetName val="Análisis_de_Riesgo5"/>
      <sheetName val="Table_of_Contents5"/>
      <sheetName val="Total_Op_Costs5"/>
      <sheetName val="Plant_Operating_Expenses5"/>
      <sheetName val="Mine_Op_Costs5"/>
      <sheetName val="DELTA_Mine_Op_Costs5"/>
      <sheetName val="Labor_Summary_by_Operation5"/>
      <sheetName val="Labor_by_Function5"/>
      <sheetName val="Cost_Table5"/>
      <sheetName val="Book_Depreciation5"/>
      <sheetName val="10_e5"/>
      <sheetName val="9_c5"/>
      <sheetName val="8_5"/>
      <sheetName val="6_5"/>
      <sheetName val="Flujo_Caja_SIC5"/>
      <sheetName val="Resumen_Mensual5"/>
      <sheetName val="Resumen_Alt_25"/>
      <sheetName val="Resumen_Alt_15"/>
      <sheetName val="Ingeniería_Básica5"/>
      <sheetName val="ING__anterior5"/>
      <sheetName val="WBS_Alt_25"/>
      <sheetName val="Listado_Partidas5"/>
      <sheetName val="Ajustes_Mensual5"/>
      <sheetName val="Sched_Month4"/>
      <sheetName val="Milestone_&amp;_Weigth4"/>
      <sheetName val="Fl__de_Caja_e_Indices1"/>
      <sheetName val="3a)_DOT_DIA"/>
      <sheetName val="3b)_RES_HH"/>
      <sheetName val="1d)_ALERTAS"/>
      <sheetName val="1e)_TEND"/>
      <sheetName val="1c)_NOVS"/>
      <sheetName val="1f)_DESV"/>
      <sheetName val="AV_FISICO"/>
      <sheetName val="Resumen_Ejec"/>
      <sheetName val="Tabla_Comparativa"/>
      <sheetName val="RESPALDO_FLUJO"/>
      <sheetName val="A1100_(2)"/>
      <sheetName val="Resumen_Commodity"/>
      <sheetName val="Resumen_Bulk"/>
      <sheetName val="diferidas_tranque"/>
      <sheetName val="Flujo_Obras_Diferidas"/>
      <sheetName val="inv_(MON_oocc07_REV2)"/>
      <sheetName val="inv_MON_FEB_06"/>
      <sheetName val="inv_flujos"/>
      <sheetName val="inv_flujos_(NAC_EXT)"/>
      <sheetName val="Resumen_Contratos"/>
      <sheetName val="Resumen_Areas"/>
      <sheetName val="Facility_Summary"/>
      <sheetName val="PLANTA_&amp;_MINA"/>
      <sheetName val="Costo_Llenado_1º_carga"/>
      <sheetName val="Sumario_EPCM-B"/>
      <sheetName val="C_Directo_EPCM-B"/>
      <sheetName val="CIndirectos_EPCM-B"/>
      <sheetName val="Servicios_Generales"/>
      <sheetName val="Tarifa_EPCM_Codelco"/>
      <sheetName val="STAFF_CONST_EPCM_"/>
      <sheetName val="STAFF_HOME_EPCM"/>
      <sheetName val="Repuestos_EPCM-B"/>
      <sheetName val="A1500_(2)"/>
      <sheetName val="A3100_(2)"/>
      <sheetName val="A3400_(2)"/>
      <sheetName val="A4000_(2)"/>
      <sheetName val="A5000_(2)"/>
      <sheetName val="A6200__(2)"/>
      <sheetName val="A6600_(2)"/>
      <sheetName val="PU_"/>
      <sheetName val="GRES-pxa_(2)"/>
      <sheetName val="Codigos_Bechtel_(2)"/>
      <sheetName val="July_Forecast_Costs"/>
      <sheetName val="FASE_01_-2013"/>
      <sheetName val="FASE_01_-2014"/>
      <sheetName val="DMH_2013__FASE_02"/>
      <sheetName val="DMH_2014__FASE_02"/>
      <sheetName val="AÑO_2014"/>
      <sheetName val="año_2010_-_2011"/>
      <sheetName val="ejercicios_ahorro"/>
      <sheetName val="Eco-01_AD"/>
      <sheetName val="ECO_02_Item_1_1_Ivac"/>
      <sheetName val="ECO_02_Item_1_1_supavac"/>
      <sheetName val="ECO_02_Item_1_1_Ivac_(mod)"/>
      <sheetName val="Bonos_y_seguros"/>
      <sheetName val="Bonos_y_seguros_AD"/>
      <sheetName val="GG_(2)"/>
      <sheetName val="GG_(3)"/>
      <sheetName val="Equipos_(AD)"/>
      <sheetName val="ECO-04_(2)"/>
      <sheetName val="eco4_mod"/>
      <sheetName val="Hoja1_(2)"/>
      <sheetName val="logistica_ecm"/>
      <sheetName val="logistica_dch"/>
      <sheetName val="logistica_EMT_(2)"/>
      <sheetName val="Eco-01_AD_(2)"/>
      <sheetName val="ADQ.-CONS-MONT."/>
      <sheetName val="ECO-1 Operac"/>
      <sheetName val="ECO-1 API"/>
      <sheetName val="ECO 02"/>
      <sheetName val="RECT_SALIDA"/>
      <sheetName val="6WLA vs PyC"/>
      <sheetName val="Timing_&amp;_Assumptions6"/>
      <sheetName val="Mine_Plan6"/>
      <sheetName val="Mine_Unit_Consumption6"/>
      <sheetName val="Mine_Labor6"/>
      <sheetName val="Plant_Unit_Consumption6"/>
      <sheetName val="Detailed_Const__Cpx6"/>
      <sheetName val="Plant_&amp;_Mine_CAPX6"/>
      <sheetName val="Deferred_CAPX6"/>
      <sheetName val="Key_Data_&amp;_Results6"/>
      <sheetName val="Cash_Flows6"/>
      <sheetName val="Cash_Flows_Ext_6"/>
      <sheetName val="Inv_Mina_Exter_6"/>
      <sheetName val="M_Op_Costs_Ext6"/>
      <sheetName val="Análisis_de_Riesgo6"/>
      <sheetName val="Table_of_Contents6"/>
      <sheetName val="Total_Op_Costs6"/>
      <sheetName val="Plant_Operating_Expenses6"/>
      <sheetName val="Mine_Op_Costs6"/>
      <sheetName val="DELTA_Mine_Op_Costs6"/>
      <sheetName val="Labor_Summary_by_Operation6"/>
      <sheetName val="Labor_by_Function6"/>
      <sheetName val="Cost_Table6"/>
      <sheetName val="Book_Depreciation6"/>
      <sheetName val="10_e6"/>
      <sheetName val="9_c6"/>
      <sheetName val="8_6"/>
      <sheetName val="6_6"/>
      <sheetName val="Flujo_Caja_SIC6"/>
      <sheetName val="Resumen_Mensual6"/>
      <sheetName val="Resumen_Alt_26"/>
      <sheetName val="Resumen_Alt_16"/>
      <sheetName val="Ingeniería_Básica6"/>
      <sheetName val="ING__anterior6"/>
      <sheetName val="WBS_Alt_26"/>
      <sheetName val="Listado_Partidas6"/>
      <sheetName val="Ajustes_Mensual6"/>
      <sheetName val="Sched_Month5"/>
      <sheetName val="Milestone_&amp;_Weigth5"/>
      <sheetName val="Fl__de_Caja_e_Indices2"/>
      <sheetName val="3a)_DOT_DIA1"/>
      <sheetName val="3b)_RES_HH1"/>
      <sheetName val="1d)_ALERTAS1"/>
      <sheetName val="1e)_TEND1"/>
      <sheetName val="1c)_NOVS1"/>
      <sheetName val="1f)_DESV1"/>
      <sheetName val="AV_FISICO1"/>
      <sheetName val="Resumen_Ejec1"/>
      <sheetName val="Tabla_Comparativa1"/>
      <sheetName val="RESPALDO_FLUJO1"/>
      <sheetName val="A1100_(2)1"/>
      <sheetName val="Resumen_Commodity1"/>
      <sheetName val="Resumen_Bulk1"/>
      <sheetName val="diferidas_tranque1"/>
      <sheetName val="Flujo_Obras_Diferidas1"/>
      <sheetName val="inv_(MON_oocc07_REV2)1"/>
      <sheetName val="inv_MON_FEB_061"/>
      <sheetName val="inv_flujos1"/>
      <sheetName val="inv_flujos_(NAC_EXT)1"/>
      <sheetName val="Resumen_Contratos1"/>
      <sheetName val="Resumen_Areas1"/>
      <sheetName val="Facility_Summary1"/>
      <sheetName val="PLANTA_&amp;_MINA1"/>
      <sheetName val="Costo_Llenado_1º_carga1"/>
      <sheetName val="Sumario_EPCM-B1"/>
      <sheetName val="C_Directo_EPCM-B1"/>
      <sheetName val="CIndirectos_EPCM-B1"/>
      <sheetName val="Servicios_Generales1"/>
      <sheetName val="Tarifa_EPCM_Codelco1"/>
      <sheetName val="STAFF_CONST_EPCM_1"/>
      <sheetName val="STAFF_HOME_EPCM1"/>
      <sheetName val="Repuestos_EPCM-B1"/>
      <sheetName val="A1500_(2)1"/>
      <sheetName val="A3100_(2)1"/>
      <sheetName val="A3400_(2)1"/>
      <sheetName val="A4000_(2)1"/>
      <sheetName val="A5000_(2)1"/>
      <sheetName val="A6200__(2)1"/>
      <sheetName val="A6600_(2)1"/>
      <sheetName val="PU_1"/>
      <sheetName val="GRES-pxa_(2)1"/>
      <sheetName val="Codigos_Bechtel_(2)1"/>
      <sheetName val="July_Forecast_Costs1"/>
      <sheetName val="FASE_01_-20131"/>
      <sheetName val="FASE_01_-20141"/>
      <sheetName val="DMH_2013__FASE_021"/>
      <sheetName val="DMH_2014__FASE_021"/>
      <sheetName val="AÑO_20141"/>
      <sheetName val="año_2010_-_20111"/>
      <sheetName val="ejercicios_ahorro1"/>
      <sheetName val="Eco-01_AD1"/>
      <sheetName val="ECO_02_Item_1_1_Ivac1"/>
      <sheetName val="ECO_02_Item_1_1_supavac1"/>
      <sheetName val="ECO_02_Item_1_1_Ivac_(mod)1"/>
      <sheetName val="Bonos_y_seguros1"/>
      <sheetName val="Bonos_y_seguros_AD1"/>
      <sheetName val="GG_(2)1"/>
      <sheetName val="GG_(3)1"/>
      <sheetName val="Equipos_(AD)1"/>
      <sheetName val="ECO-04_(2)1"/>
      <sheetName val="eco4_mod1"/>
      <sheetName val="Hoja1_(2)1"/>
      <sheetName val="logistica_ecm1"/>
      <sheetName val="logistica_dch1"/>
      <sheetName val="logistica_EMT_(2)1"/>
      <sheetName val="Eco-01_AD_(2)1"/>
      <sheetName val="Prog_ESAPN_RevB"/>
      <sheetName val="Real_Mes"/>
      <sheetName val="Real_P6"/>
      <sheetName val="Real_Disp"/>
      <sheetName val="Disparos_2015"/>
      <sheetName val="Ptto_RevA"/>
      <sheetName val="Avance_fisico"/>
      <sheetName val="3_2_1_Informe_Mensual"/>
      <sheetName val="PPT_Gestión"/>
      <sheetName val="PR_UCL"/>
      <sheetName val="Unit prices"/>
      <sheetName val="Timing_&amp;_Assumptions7"/>
      <sheetName val="Mine_Plan7"/>
      <sheetName val="Mine_Unit_Consumption7"/>
      <sheetName val="Mine_Labor7"/>
      <sheetName val="Plant_Unit_Consumption7"/>
      <sheetName val="Detailed_Const__Cpx7"/>
      <sheetName val="Plant_&amp;_Mine_CAPX7"/>
      <sheetName val="Deferred_CAPX7"/>
      <sheetName val="Key_Data_&amp;_Results7"/>
      <sheetName val="Cash_Flows7"/>
      <sheetName val="Cash_Flows_Ext_7"/>
      <sheetName val="Inv_Mina_Exter_7"/>
      <sheetName val="M_Op_Costs_Ext7"/>
      <sheetName val="Análisis_de_Riesgo7"/>
      <sheetName val="Table_of_Contents7"/>
      <sheetName val="Total_Op_Costs7"/>
      <sheetName val="Plant_Operating_Expenses7"/>
      <sheetName val="Mine_Op_Costs7"/>
      <sheetName val="DELTA_Mine_Op_Costs7"/>
      <sheetName val="Labor_Summary_by_Operation7"/>
      <sheetName val="Labor_by_Function7"/>
      <sheetName val="Cost_Table7"/>
      <sheetName val="Book_Depreciation7"/>
      <sheetName val="10_e7"/>
      <sheetName val="9_c7"/>
      <sheetName val="8_7"/>
      <sheetName val="6_7"/>
      <sheetName val="Flujo_Caja_SIC7"/>
      <sheetName val="Resumen_Mensual7"/>
      <sheetName val="Resumen_Alt_27"/>
      <sheetName val="Resumen_Alt_17"/>
      <sheetName val="Ingeniería_Básica7"/>
      <sheetName val="ING__anterior7"/>
      <sheetName val="WBS_Alt_27"/>
      <sheetName val="Listado_Partidas7"/>
      <sheetName val="Ajustes_Mensual7"/>
      <sheetName val="Sched_Month6"/>
      <sheetName val="Milestone_&amp;_Weigth6"/>
      <sheetName val="Tablero PPT"/>
      <sheetName val="Des Hz UCL"/>
      <sheetName val="Des Hz NP"/>
      <sheetName val="Des_Hz_NA"/>
      <sheetName val="Des Hz SNV"/>
      <sheetName val="Des Vr NP"/>
      <sheetName val="Des Vr UCL"/>
      <sheetName val="Des_Vr_NA"/>
      <sheetName val="PE"/>
      <sheetName val="Muros"/>
      <sheetName val="Carpeta"/>
      <sheetName val="Brocal_PV"/>
      <sheetName val="Desq_PV"/>
      <sheetName val="Desq_PQ"/>
      <sheetName val="Blindaje_PQ"/>
      <sheetName val="Viseras"/>
      <sheetName val="Intersecciones"/>
      <sheetName val="Carpeta_NA"/>
      <sheetName val="Desq_BZ"/>
      <sheetName val="Const_BZ"/>
      <sheetName val="Mont._BZ"/>
      <sheetName val="Fort. Cedente_NA"/>
      <sheetName val="Salas Vent_SNV"/>
      <sheetName val="Sala Vent."/>
      <sheetName val="Fort. Cedente NP"/>
      <sheetName val="ECO 03"/>
      <sheetName val="ECO 04"/>
      <sheetName val=""/>
      <sheetName val="Timing_&amp;_Assumptions8"/>
      <sheetName val="Mine_Plan8"/>
      <sheetName val="Mine_Unit_Consumption8"/>
      <sheetName val="Mine_Labor8"/>
      <sheetName val="Plant_Unit_Consumption8"/>
      <sheetName val="Detailed_Const__Cpx8"/>
      <sheetName val="Plant_&amp;_Mine_CAPX8"/>
      <sheetName val="Deferred_CAPX8"/>
      <sheetName val="Key_Data_&amp;_Results8"/>
      <sheetName val="Cash_Flows8"/>
      <sheetName val="Cash_Flows_Ext_8"/>
      <sheetName val="Inv_Mina_Exter_8"/>
      <sheetName val="M_Op_Costs_Ext8"/>
      <sheetName val="Análisis_de_Riesgo8"/>
      <sheetName val="Table_of_Contents8"/>
      <sheetName val="Total_Op_Costs8"/>
      <sheetName val="Plant_Operating_Expenses8"/>
      <sheetName val="Mine_Op_Costs8"/>
      <sheetName val="DELTA_Mine_Op_Costs8"/>
      <sheetName val="Labor_Summary_by_Operation8"/>
      <sheetName val="Labor_by_Function8"/>
      <sheetName val="Cost_Table8"/>
      <sheetName val="Book_Depreciation8"/>
      <sheetName val="10_e8"/>
      <sheetName val="9_c8"/>
      <sheetName val="8_8"/>
      <sheetName val="6_8"/>
      <sheetName val="Flujo_Caja_SIC8"/>
      <sheetName val="Resumen_Mensual8"/>
      <sheetName val="Resumen_Alt_28"/>
      <sheetName val="Resumen_Alt_18"/>
      <sheetName val="Ingeniería_Básica8"/>
      <sheetName val="ING__anterior8"/>
      <sheetName val="WBS_Alt_28"/>
      <sheetName val="Listado_Partidas8"/>
      <sheetName val="Ajustes_Mensual8"/>
      <sheetName val="Sched_Month7"/>
      <sheetName val="Milestone_&amp;_Weigth7"/>
      <sheetName val="Fl__de_Caja_e_Indices3"/>
      <sheetName val="Timing_&amp;_Assumptions9"/>
      <sheetName val="Mine_Plan9"/>
      <sheetName val="Mine_Unit_Consumption9"/>
      <sheetName val="Mine_Labor9"/>
      <sheetName val="Plant_Unit_Consumption9"/>
      <sheetName val="Detailed_Const__Cpx9"/>
      <sheetName val="Plant_&amp;_Mine_CAPX9"/>
      <sheetName val="Deferred_CAPX9"/>
      <sheetName val="Key_Data_&amp;_Results9"/>
      <sheetName val="Cash_Flows9"/>
      <sheetName val="Cash_Flows_Ext_9"/>
      <sheetName val="Inv_Mina_Exter_9"/>
      <sheetName val="M_Op_Costs_Ext9"/>
      <sheetName val="Análisis_de_Riesgo9"/>
      <sheetName val="Table_of_Contents9"/>
      <sheetName val="Total_Op_Costs9"/>
      <sheetName val="Plant_Operating_Expenses9"/>
      <sheetName val="Mine_Op_Costs9"/>
      <sheetName val="DELTA_Mine_Op_Costs9"/>
      <sheetName val="Labor_Summary_by_Operation9"/>
      <sheetName val="Labor_by_Function9"/>
      <sheetName val="Cost_Table9"/>
      <sheetName val="Book_Depreciation9"/>
      <sheetName val="10_e9"/>
      <sheetName val="9_c9"/>
      <sheetName val="8_9"/>
      <sheetName val="6_9"/>
      <sheetName val="Flujo_Caja_SIC9"/>
      <sheetName val="Resumen_Mensual9"/>
      <sheetName val="Resumen_Alt_29"/>
      <sheetName val="Resumen_Alt_19"/>
      <sheetName val="Ingeniería_Básica9"/>
      <sheetName val="ING__anterior9"/>
      <sheetName val="WBS_Alt_29"/>
      <sheetName val="Listado_Partidas9"/>
      <sheetName val="Ajustes_Mensual9"/>
      <sheetName val="Sched_Month8"/>
      <sheetName val="Milestone_&amp;_Weigth8"/>
      <sheetName val="Fl__de_Caja_e_Indices4"/>
      <sheetName val="3a)_DOT_DIA2"/>
      <sheetName val="3b)_RES_HH2"/>
      <sheetName val="1d)_ALERTAS2"/>
      <sheetName val="1e)_TEND2"/>
      <sheetName val="1c)_NOVS2"/>
      <sheetName val="1f)_DESV2"/>
      <sheetName val="AV_FISICO2"/>
      <sheetName val="Resumen_Ejec2"/>
      <sheetName val="Tabla_Comparativa2"/>
      <sheetName val="RESPALDO_FLUJO2"/>
      <sheetName val="A1100_(2)2"/>
      <sheetName val="Resumen_Commodity2"/>
      <sheetName val="Resumen_Bulk2"/>
      <sheetName val="diferidas_tranque2"/>
      <sheetName val="Flujo_Obras_Diferidas2"/>
      <sheetName val="inv_(MON_oocc07_REV2)2"/>
      <sheetName val="inv_MON_FEB_062"/>
      <sheetName val="inv_flujos2"/>
      <sheetName val="inv_flujos_(NAC_EXT)2"/>
      <sheetName val="Resumen_Contratos2"/>
      <sheetName val="Resumen_Areas2"/>
      <sheetName val="Facility_Summary2"/>
      <sheetName val="PLANTA_&amp;_MINA2"/>
      <sheetName val="Costo_Llenado_1º_carga2"/>
      <sheetName val="Sumario_EPCM-B2"/>
      <sheetName val="C_Directo_EPCM-B2"/>
      <sheetName val="CIndirectos_EPCM-B2"/>
      <sheetName val="Servicios_Generales2"/>
      <sheetName val="Tarifa_EPCM_Codelco2"/>
      <sheetName val="STAFF_CONST_EPCM_2"/>
      <sheetName val="STAFF_HOME_EPCM2"/>
      <sheetName val="Repuestos_EPCM-B2"/>
      <sheetName val="A1500_(2)2"/>
      <sheetName val="A3100_(2)2"/>
      <sheetName val="A3400_(2)2"/>
      <sheetName val="A4000_(2)2"/>
      <sheetName val="A5000_(2)2"/>
      <sheetName val="A6200__(2)2"/>
      <sheetName val="A6600_(2)2"/>
      <sheetName val="PU_2"/>
      <sheetName val="GRES-pxa_(2)2"/>
      <sheetName val="Codigos_Bechtel_(2)2"/>
      <sheetName val="July_Forecast_Costs2"/>
      <sheetName val="FASE_01_-20132"/>
      <sheetName val="FASE_01_-20142"/>
      <sheetName val="DMH_2013__FASE_022"/>
      <sheetName val="DMH_2014__FASE_022"/>
      <sheetName val="Eco-01_AD2"/>
      <sheetName val="ECO_02_Item_1_1_Ivac2"/>
      <sheetName val="ECO_02_Item_1_1_supavac2"/>
      <sheetName val="ECO_02_Item_1_1_Ivac_(mod)2"/>
      <sheetName val="Bonos_y_seguros2"/>
      <sheetName val="Bonos_y_seguros_AD2"/>
      <sheetName val="GG_(2)2"/>
      <sheetName val="GG_(3)2"/>
      <sheetName val="Equipos_(AD)2"/>
      <sheetName val="ECO-04_(2)2"/>
      <sheetName val="eco4_mod2"/>
      <sheetName val="Hoja1_(2)2"/>
      <sheetName val="logistica_ecm2"/>
      <sheetName val="logistica_dch2"/>
      <sheetName val="logistica_EMT_(2)2"/>
      <sheetName val="Eco-01_AD_(2)2"/>
      <sheetName val="AÑO_20142"/>
      <sheetName val="año_2010_-_20112"/>
      <sheetName val="ejercicios_ahorro2"/>
      <sheetName val="Prog_ESAPN_RevB1"/>
      <sheetName val="Real_Mes1"/>
      <sheetName val="Real_P61"/>
      <sheetName val="Real_Disp1"/>
      <sheetName val="Disparos_20151"/>
      <sheetName val="Ptto_RevA1"/>
      <sheetName val="Avance_fisico1"/>
      <sheetName val="3_2_1_Informe_Mensual1"/>
      <sheetName val="PPT_Gestión1"/>
      <sheetName val="PR_UCL1"/>
      <sheetName val="ADQ_-CONS-MONT_"/>
      <sheetName val="Unit_prices"/>
      <sheetName val="Tablero_PPT"/>
      <sheetName val="Des_Hz_UCL"/>
      <sheetName val="Des_Hz_NP"/>
      <sheetName val="Des_Hz_SNV"/>
      <sheetName val="Des_Vr_NP"/>
      <sheetName val="Des_Vr_UCL"/>
      <sheetName val="Mont__BZ"/>
      <sheetName val="Fort__Cedente_NA"/>
      <sheetName val="Salas_Vent_SNV"/>
      <sheetName val="Sala_Vent_"/>
      <sheetName val="Fort__Cedente_NP"/>
      <sheetName val="ECO-1_Operac"/>
      <sheetName val="ECO-1_API"/>
      <sheetName val="ECO_02"/>
      <sheetName val="ECO_03"/>
      <sheetName val="ECO_04"/>
      <sheetName val="2.2.4. Ind. Gestión FU"/>
      <sheetName val="Sobretiempo-Ausentismo"/>
      <sheetName val="Dotación"/>
      <sheetName val="OC Nº1"/>
      <sheetName val="OC Nº1.."/>
      <sheetName val="respaldo"/>
      <sheetName val="antes"/>
      <sheetName val="después"/>
      <sheetName val="EP 3+ARRIENDO"/>
      <sheetName val="Recuento de Entregables"/>
      <sheetName val="1. Ficha EWP (2)"/>
      <sheetName val="Distribución R&amp;Q."/>
      <sheetName val="SOL HMES "/>
      <sheetName val="Hojas de Tiempo ep 17"/>
      <sheetName val="Resumen Costos"/>
      <sheetName val="Hoja Dist KUS$"/>
      <sheetName val="Hoja Dist HM"/>
      <sheetName val="NOC 1"/>
      <sheetName val="Asist. EP17"/>
      <sheetName val="DIST x API-Grafo"/>
      <sheetName val="CONTADOR HM-KUS"/>
      <sheetName val="GRAFOS"/>
      <sheetName val="Tabla Dist"/>
      <sheetName val="SOL HMES"/>
      <sheetName val="Distribución R&amp;Q"/>
      <sheetName val="G REEMB "/>
      <sheetName val="CATEGORIAS DE SUELDOS"/>
      <sheetName val="Tarifas SAP"/>
      <sheetName val="sap"/>
      <sheetName val="CLASIFICACION"/>
      <sheetName val="Hoja4"/>
      <sheetName val=" Ficha EWP-313"/>
      <sheetName val="RADO_EX3.XLS"/>
    </sheetNames>
    <definedNames>
      <definedName name="End_Bal"/>
      <definedName name="Engineering"/>
      <definedName name="INGENIERIA"/>
      <definedName name="Macro1"/>
      <definedName name="Macro2"/>
      <definedName name="Macro3"/>
      <definedName name="POP"/>
    </definedNames>
    <sheetDataSet>
      <sheetData sheetId="0" refreshError="1"/>
      <sheetData sheetId="1" refreshError="1">
        <row r="12">
          <cell r="B12">
            <v>35916</v>
          </cell>
        </row>
        <row r="13">
          <cell r="B13">
            <v>22.166666666666668</v>
          </cell>
        </row>
        <row r="14">
          <cell r="C14">
            <v>44013</v>
          </cell>
        </row>
        <row r="32">
          <cell r="B32">
            <v>33970</v>
          </cell>
        </row>
        <row r="34">
          <cell r="B34">
            <v>150000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26">
          <cell r="B126">
            <v>32</v>
          </cell>
        </row>
        <row r="130">
          <cell r="B130">
            <v>1</v>
          </cell>
          <cell r="C130">
            <v>0.4</v>
          </cell>
        </row>
        <row r="132">
          <cell r="B132">
            <v>1</v>
          </cell>
          <cell r="C132">
            <v>0</v>
          </cell>
        </row>
        <row r="147">
          <cell r="B147" t="str">
            <v>no</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B10">
            <v>0</v>
          </cell>
        </row>
      </sheetData>
      <sheetData sheetId="27">
        <row r="10">
          <cell r="B10" t="str">
            <v>PAQUETE TECNICO</v>
          </cell>
        </row>
      </sheetData>
      <sheetData sheetId="28">
        <row r="10">
          <cell r="B10" t="str">
            <v>PAQUETE TECNICO</v>
          </cell>
        </row>
      </sheetData>
      <sheetData sheetId="29">
        <row r="10">
          <cell r="B10" t="str">
            <v>PAQUETE TECNICO</v>
          </cell>
        </row>
      </sheetData>
      <sheetData sheetId="30">
        <row r="10">
          <cell r="B10" t="str">
            <v>PAQUETE TECNICO</v>
          </cell>
        </row>
      </sheetData>
      <sheetData sheetId="31">
        <row r="10">
          <cell r="B10" t="str">
            <v>PAQUETE TECNICO</v>
          </cell>
        </row>
      </sheetData>
      <sheetData sheetId="32">
        <row r="10">
          <cell r="B10" t="str">
            <v>PAQUETE TECNICO</v>
          </cell>
        </row>
      </sheetData>
      <sheetData sheetId="33">
        <row r="10">
          <cell r="B10" t="str">
            <v>PAQUETE TECNICO</v>
          </cell>
        </row>
      </sheetData>
      <sheetData sheetId="34">
        <row r="10">
          <cell r="B10" t="str">
            <v>PAQUETE TECNICO</v>
          </cell>
        </row>
      </sheetData>
      <sheetData sheetId="35">
        <row r="10">
          <cell r="B10" t="str">
            <v>PAQUETE TECNICO</v>
          </cell>
        </row>
      </sheetData>
      <sheetData sheetId="36">
        <row r="10">
          <cell r="B10" t="str">
            <v>PAQUETE TECNICO</v>
          </cell>
        </row>
      </sheetData>
      <sheetData sheetId="37">
        <row r="10">
          <cell r="B10" t="str">
            <v>PAQUETE TECNICO</v>
          </cell>
        </row>
      </sheetData>
      <sheetData sheetId="38">
        <row r="10">
          <cell r="B10" t="str">
            <v>PAQUETE TECNICO</v>
          </cell>
        </row>
      </sheetData>
      <sheetData sheetId="39">
        <row r="10">
          <cell r="B10">
            <v>0</v>
          </cell>
        </row>
      </sheetData>
      <sheetData sheetId="40">
        <row r="10">
          <cell r="B10">
            <v>0</v>
          </cell>
        </row>
      </sheetData>
      <sheetData sheetId="41">
        <row r="10">
          <cell r="B10">
            <v>0</v>
          </cell>
        </row>
      </sheetData>
      <sheetData sheetId="42">
        <row r="10">
          <cell r="B10">
            <v>0</v>
          </cell>
        </row>
      </sheetData>
      <sheetData sheetId="43">
        <row r="10">
          <cell r="B10" t="str">
            <v>PAQUETE TECNICO</v>
          </cell>
        </row>
      </sheetData>
      <sheetData sheetId="44">
        <row r="10">
          <cell r="B10">
            <v>0</v>
          </cell>
        </row>
      </sheetData>
      <sheetData sheetId="45">
        <row r="10">
          <cell r="B10" t="str">
            <v>PAQUETE TECNICO</v>
          </cell>
        </row>
      </sheetData>
      <sheetData sheetId="46">
        <row r="10">
          <cell r="B10">
            <v>0</v>
          </cell>
        </row>
      </sheetData>
      <sheetData sheetId="47">
        <row r="10">
          <cell r="B10" t="str">
            <v>PAQUETE TECNICO</v>
          </cell>
        </row>
      </sheetData>
      <sheetData sheetId="48">
        <row r="12">
          <cell r="B12">
            <v>35916</v>
          </cell>
        </row>
      </sheetData>
      <sheetData sheetId="49">
        <row r="10">
          <cell r="B10" t="str">
            <v>PAQUETE TECNICO</v>
          </cell>
        </row>
      </sheetData>
      <sheetData sheetId="50">
        <row r="10">
          <cell r="B10" t="str">
            <v>PAQUETE TECNICO</v>
          </cell>
        </row>
      </sheetData>
      <sheetData sheetId="51">
        <row r="10">
          <cell r="B10" t="str">
            <v>PAQUETE TECNICO</v>
          </cell>
        </row>
      </sheetData>
      <sheetData sheetId="52">
        <row r="10">
          <cell r="B10" t="str">
            <v>PAQUETE TECNICO</v>
          </cell>
        </row>
      </sheetData>
      <sheetData sheetId="53">
        <row r="10">
          <cell r="B10" t="str">
            <v>PAQUETE TECNICO</v>
          </cell>
        </row>
      </sheetData>
      <sheetData sheetId="54">
        <row r="10">
          <cell r="B10" t="str">
            <v>PAQUETE TECNICO</v>
          </cell>
        </row>
      </sheetData>
      <sheetData sheetId="55">
        <row r="10">
          <cell r="B10" t="str">
            <v>PAQUETE TECNICO</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ow r="12">
          <cell r="B12">
            <v>35916</v>
          </cell>
        </row>
      </sheetData>
      <sheetData sheetId="103">
        <row r="12">
          <cell r="B12">
            <v>35916</v>
          </cell>
        </row>
      </sheetData>
      <sheetData sheetId="104">
        <row r="12">
          <cell r="B12">
            <v>35916</v>
          </cell>
        </row>
      </sheetData>
      <sheetData sheetId="105">
        <row r="12">
          <cell r="B12">
            <v>35916</v>
          </cell>
        </row>
      </sheetData>
      <sheetData sheetId="106">
        <row r="12">
          <cell r="B12">
            <v>35916</v>
          </cell>
        </row>
      </sheetData>
      <sheetData sheetId="107">
        <row r="12">
          <cell r="B12">
            <v>35916</v>
          </cell>
        </row>
      </sheetData>
      <sheetData sheetId="108">
        <row r="12">
          <cell r="B12">
            <v>35916</v>
          </cell>
        </row>
      </sheetData>
      <sheetData sheetId="109">
        <row r="12">
          <cell r="B12">
            <v>35916</v>
          </cell>
        </row>
      </sheetData>
      <sheetData sheetId="110">
        <row r="12">
          <cell r="B12">
            <v>35916</v>
          </cell>
        </row>
      </sheetData>
      <sheetData sheetId="111">
        <row r="12">
          <cell r="B12">
            <v>35916</v>
          </cell>
        </row>
      </sheetData>
      <sheetData sheetId="112">
        <row r="12">
          <cell r="B12">
            <v>35916</v>
          </cell>
        </row>
      </sheetData>
      <sheetData sheetId="113">
        <row r="12">
          <cell r="B12">
            <v>35916</v>
          </cell>
        </row>
      </sheetData>
      <sheetData sheetId="114">
        <row r="12">
          <cell r="B12">
            <v>35916</v>
          </cell>
        </row>
      </sheetData>
      <sheetData sheetId="115">
        <row r="12">
          <cell r="B12">
            <v>35916</v>
          </cell>
        </row>
      </sheetData>
      <sheetData sheetId="116">
        <row r="12">
          <cell r="B12">
            <v>35916</v>
          </cell>
        </row>
      </sheetData>
      <sheetData sheetId="117">
        <row r="12">
          <cell r="B12">
            <v>35916</v>
          </cell>
        </row>
      </sheetData>
      <sheetData sheetId="118">
        <row r="12">
          <cell r="B12">
            <v>35916</v>
          </cell>
        </row>
      </sheetData>
      <sheetData sheetId="119">
        <row r="12">
          <cell r="B12">
            <v>35916</v>
          </cell>
        </row>
      </sheetData>
      <sheetData sheetId="120">
        <row r="12">
          <cell r="B12">
            <v>35916</v>
          </cell>
        </row>
      </sheetData>
      <sheetData sheetId="121">
        <row r="12">
          <cell r="B12">
            <v>35916</v>
          </cell>
        </row>
      </sheetData>
      <sheetData sheetId="122">
        <row r="12">
          <cell r="B12">
            <v>35916</v>
          </cell>
        </row>
      </sheetData>
      <sheetData sheetId="123">
        <row r="12">
          <cell r="B12">
            <v>35916</v>
          </cell>
        </row>
      </sheetData>
      <sheetData sheetId="124">
        <row r="12">
          <cell r="B12">
            <v>35916</v>
          </cell>
        </row>
      </sheetData>
      <sheetData sheetId="125">
        <row r="12">
          <cell r="B12">
            <v>35916</v>
          </cell>
        </row>
      </sheetData>
      <sheetData sheetId="126">
        <row r="12">
          <cell r="B12">
            <v>35916</v>
          </cell>
        </row>
      </sheetData>
      <sheetData sheetId="127">
        <row r="12">
          <cell r="B12">
            <v>35916</v>
          </cell>
        </row>
      </sheetData>
      <sheetData sheetId="128">
        <row r="12">
          <cell r="B12">
            <v>35916</v>
          </cell>
        </row>
      </sheetData>
      <sheetData sheetId="129">
        <row r="12">
          <cell r="B12">
            <v>35916</v>
          </cell>
        </row>
      </sheetData>
      <sheetData sheetId="130">
        <row r="12">
          <cell r="B12">
            <v>35916</v>
          </cell>
        </row>
      </sheetData>
      <sheetData sheetId="131">
        <row r="12">
          <cell r="B12">
            <v>35916</v>
          </cell>
        </row>
      </sheetData>
      <sheetData sheetId="132">
        <row r="12">
          <cell r="B12">
            <v>35916</v>
          </cell>
        </row>
      </sheetData>
      <sheetData sheetId="133">
        <row r="12">
          <cell r="B12">
            <v>35916</v>
          </cell>
        </row>
      </sheetData>
      <sheetData sheetId="134">
        <row r="12">
          <cell r="B12">
            <v>35916</v>
          </cell>
        </row>
      </sheetData>
      <sheetData sheetId="135">
        <row r="12">
          <cell r="B12">
            <v>35916</v>
          </cell>
        </row>
      </sheetData>
      <sheetData sheetId="136">
        <row r="12">
          <cell r="B12">
            <v>35916</v>
          </cell>
        </row>
      </sheetData>
      <sheetData sheetId="137">
        <row r="12">
          <cell r="B12">
            <v>35916</v>
          </cell>
        </row>
      </sheetData>
      <sheetData sheetId="138">
        <row r="12">
          <cell r="B12">
            <v>35916</v>
          </cell>
        </row>
      </sheetData>
      <sheetData sheetId="139">
        <row r="12">
          <cell r="B12">
            <v>35916</v>
          </cell>
        </row>
      </sheetData>
      <sheetData sheetId="140">
        <row r="12">
          <cell r="B12">
            <v>35916</v>
          </cell>
        </row>
      </sheetData>
      <sheetData sheetId="141">
        <row r="12">
          <cell r="B12">
            <v>35916</v>
          </cell>
        </row>
      </sheetData>
      <sheetData sheetId="142">
        <row r="12">
          <cell r="B12">
            <v>35916</v>
          </cell>
        </row>
      </sheetData>
      <sheetData sheetId="143">
        <row r="12">
          <cell r="B12">
            <v>35916</v>
          </cell>
        </row>
      </sheetData>
      <sheetData sheetId="144">
        <row r="12">
          <cell r="B12">
            <v>35916</v>
          </cell>
        </row>
      </sheetData>
      <sheetData sheetId="145">
        <row r="12">
          <cell r="B12">
            <v>35916</v>
          </cell>
        </row>
      </sheetData>
      <sheetData sheetId="146">
        <row r="12">
          <cell r="B12">
            <v>35916</v>
          </cell>
        </row>
      </sheetData>
      <sheetData sheetId="147">
        <row r="12">
          <cell r="B12">
            <v>35916</v>
          </cell>
        </row>
      </sheetData>
      <sheetData sheetId="148">
        <row r="12">
          <cell r="B12">
            <v>35916</v>
          </cell>
        </row>
      </sheetData>
      <sheetData sheetId="149">
        <row r="12">
          <cell r="B12">
            <v>35916</v>
          </cell>
        </row>
      </sheetData>
      <sheetData sheetId="150">
        <row r="12">
          <cell r="B12">
            <v>35916</v>
          </cell>
        </row>
      </sheetData>
      <sheetData sheetId="151">
        <row r="12">
          <cell r="B12">
            <v>35916</v>
          </cell>
        </row>
      </sheetData>
      <sheetData sheetId="152">
        <row r="12">
          <cell r="B12">
            <v>35916</v>
          </cell>
        </row>
      </sheetData>
      <sheetData sheetId="153">
        <row r="12">
          <cell r="B12">
            <v>35916</v>
          </cell>
        </row>
      </sheetData>
      <sheetData sheetId="154">
        <row r="12">
          <cell r="B12">
            <v>35916</v>
          </cell>
        </row>
      </sheetData>
      <sheetData sheetId="155">
        <row r="12">
          <cell r="B12">
            <v>35916</v>
          </cell>
        </row>
      </sheetData>
      <sheetData sheetId="156">
        <row r="12">
          <cell r="B12">
            <v>35916</v>
          </cell>
        </row>
      </sheetData>
      <sheetData sheetId="157">
        <row r="12">
          <cell r="B12">
            <v>35916</v>
          </cell>
        </row>
      </sheetData>
      <sheetData sheetId="158">
        <row r="12">
          <cell r="B12">
            <v>35916</v>
          </cell>
        </row>
      </sheetData>
      <sheetData sheetId="159">
        <row r="12">
          <cell r="B12">
            <v>35916</v>
          </cell>
        </row>
      </sheetData>
      <sheetData sheetId="160">
        <row r="12">
          <cell r="B12">
            <v>35916</v>
          </cell>
        </row>
      </sheetData>
      <sheetData sheetId="161">
        <row r="12">
          <cell r="B12">
            <v>35916</v>
          </cell>
        </row>
      </sheetData>
      <sheetData sheetId="162">
        <row r="12">
          <cell r="B12">
            <v>35916</v>
          </cell>
        </row>
      </sheetData>
      <sheetData sheetId="163">
        <row r="12">
          <cell r="B12">
            <v>35916</v>
          </cell>
        </row>
      </sheetData>
      <sheetData sheetId="164">
        <row r="12">
          <cell r="B12">
            <v>35916</v>
          </cell>
        </row>
      </sheetData>
      <sheetData sheetId="165">
        <row r="12">
          <cell r="B12">
            <v>35916</v>
          </cell>
        </row>
      </sheetData>
      <sheetData sheetId="166">
        <row r="12">
          <cell r="B12">
            <v>35916</v>
          </cell>
        </row>
      </sheetData>
      <sheetData sheetId="167">
        <row r="12">
          <cell r="B12">
            <v>35916</v>
          </cell>
        </row>
      </sheetData>
      <sheetData sheetId="168">
        <row r="12">
          <cell r="B12">
            <v>35916</v>
          </cell>
        </row>
      </sheetData>
      <sheetData sheetId="169">
        <row r="12">
          <cell r="B12">
            <v>35916</v>
          </cell>
        </row>
      </sheetData>
      <sheetData sheetId="170">
        <row r="12">
          <cell r="B12">
            <v>35916</v>
          </cell>
        </row>
      </sheetData>
      <sheetData sheetId="171">
        <row r="12">
          <cell r="B12">
            <v>35916</v>
          </cell>
        </row>
      </sheetData>
      <sheetData sheetId="172">
        <row r="12">
          <cell r="B12">
            <v>35916</v>
          </cell>
        </row>
      </sheetData>
      <sheetData sheetId="173">
        <row r="12">
          <cell r="B12">
            <v>35916</v>
          </cell>
        </row>
      </sheetData>
      <sheetData sheetId="174">
        <row r="12">
          <cell r="B12">
            <v>35916</v>
          </cell>
        </row>
      </sheetData>
      <sheetData sheetId="175">
        <row r="12">
          <cell r="B12">
            <v>35916</v>
          </cell>
        </row>
      </sheetData>
      <sheetData sheetId="176">
        <row r="12">
          <cell r="B12">
            <v>35916</v>
          </cell>
        </row>
      </sheetData>
      <sheetData sheetId="177">
        <row r="12">
          <cell r="B12">
            <v>35916</v>
          </cell>
        </row>
      </sheetData>
      <sheetData sheetId="178">
        <row r="12">
          <cell r="B12">
            <v>35916</v>
          </cell>
        </row>
      </sheetData>
      <sheetData sheetId="179">
        <row r="12">
          <cell r="B12">
            <v>35916</v>
          </cell>
        </row>
      </sheetData>
      <sheetData sheetId="180">
        <row r="12">
          <cell r="B12">
            <v>35916</v>
          </cell>
        </row>
      </sheetData>
      <sheetData sheetId="181">
        <row r="12">
          <cell r="B12">
            <v>35916</v>
          </cell>
        </row>
      </sheetData>
      <sheetData sheetId="182">
        <row r="12">
          <cell r="B12">
            <v>35916</v>
          </cell>
        </row>
      </sheetData>
      <sheetData sheetId="183">
        <row r="12">
          <cell r="B12">
            <v>35916</v>
          </cell>
        </row>
      </sheetData>
      <sheetData sheetId="184">
        <row r="12">
          <cell r="B12">
            <v>35916</v>
          </cell>
        </row>
      </sheetData>
      <sheetData sheetId="185">
        <row r="12">
          <cell r="B12">
            <v>35916</v>
          </cell>
        </row>
      </sheetData>
      <sheetData sheetId="186">
        <row r="12">
          <cell r="B12">
            <v>35916</v>
          </cell>
        </row>
      </sheetData>
      <sheetData sheetId="187">
        <row r="12">
          <cell r="B12">
            <v>35916</v>
          </cell>
        </row>
      </sheetData>
      <sheetData sheetId="188">
        <row r="12">
          <cell r="B12">
            <v>35916</v>
          </cell>
        </row>
      </sheetData>
      <sheetData sheetId="189">
        <row r="12">
          <cell r="B12">
            <v>35916</v>
          </cell>
        </row>
      </sheetData>
      <sheetData sheetId="190">
        <row r="12">
          <cell r="B12">
            <v>35916</v>
          </cell>
        </row>
      </sheetData>
      <sheetData sheetId="191">
        <row r="12">
          <cell r="B12">
            <v>35916</v>
          </cell>
        </row>
      </sheetData>
      <sheetData sheetId="192">
        <row r="12">
          <cell r="B12">
            <v>35916</v>
          </cell>
        </row>
      </sheetData>
      <sheetData sheetId="193">
        <row r="12">
          <cell r="B12">
            <v>35916</v>
          </cell>
        </row>
      </sheetData>
      <sheetData sheetId="194">
        <row r="12">
          <cell r="B12">
            <v>35916</v>
          </cell>
        </row>
      </sheetData>
      <sheetData sheetId="195">
        <row r="12">
          <cell r="B12">
            <v>35916</v>
          </cell>
        </row>
      </sheetData>
      <sheetData sheetId="196">
        <row r="12">
          <cell r="B12">
            <v>35916</v>
          </cell>
        </row>
      </sheetData>
      <sheetData sheetId="197">
        <row r="12">
          <cell r="B12">
            <v>35916</v>
          </cell>
        </row>
      </sheetData>
      <sheetData sheetId="198">
        <row r="12">
          <cell r="B12">
            <v>35916</v>
          </cell>
        </row>
      </sheetData>
      <sheetData sheetId="199">
        <row r="12">
          <cell r="B12">
            <v>35916</v>
          </cell>
        </row>
      </sheetData>
      <sheetData sheetId="200">
        <row r="12">
          <cell r="B12">
            <v>35916</v>
          </cell>
        </row>
      </sheetData>
      <sheetData sheetId="201">
        <row r="12">
          <cell r="B12">
            <v>35916</v>
          </cell>
        </row>
      </sheetData>
      <sheetData sheetId="202">
        <row r="12">
          <cell r="B12">
            <v>35916</v>
          </cell>
        </row>
      </sheetData>
      <sheetData sheetId="203">
        <row r="12">
          <cell r="B12">
            <v>35916</v>
          </cell>
        </row>
      </sheetData>
      <sheetData sheetId="204">
        <row r="12">
          <cell r="B12">
            <v>35916</v>
          </cell>
        </row>
      </sheetData>
      <sheetData sheetId="205">
        <row r="12">
          <cell r="B12">
            <v>35916</v>
          </cell>
        </row>
      </sheetData>
      <sheetData sheetId="206">
        <row r="12">
          <cell r="B12">
            <v>35916</v>
          </cell>
        </row>
      </sheetData>
      <sheetData sheetId="207">
        <row r="12">
          <cell r="B12">
            <v>35916</v>
          </cell>
        </row>
      </sheetData>
      <sheetData sheetId="208">
        <row r="12">
          <cell r="B12">
            <v>35916</v>
          </cell>
        </row>
      </sheetData>
      <sheetData sheetId="209">
        <row r="12">
          <cell r="B12">
            <v>35916</v>
          </cell>
        </row>
      </sheetData>
      <sheetData sheetId="210">
        <row r="12">
          <cell r="B12">
            <v>35916</v>
          </cell>
        </row>
      </sheetData>
      <sheetData sheetId="211">
        <row r="12">
          <cell r="B12">
            <v>35916</v>
          </cell>
        </row>
      </sheetData>
      <sheetData sheetId="212">
        <row r="12">
          <cell r="B12">
            <v>35916</v>
          </cell>
        </row>
      </sheetData>
      <sheetData sheetId="213">
        <row r="12">
          <cell r="B12">
            <v>35916</v>
          </cell>
        </row>
      </sheetData>
      <sheetData sheetId="214">
        <row r="12">
          <cell r="B12">
            <v>35916</v>
          </cell>
        </row>
      </sheetData>
      <sheetData sheetId="215">
        <row r="12">
          <cell r="B12">
            <v>35916</v>
          </cell>
        </row>
      </sheetData>
      <sheetData sheetId="216">
        <row r="12">
          <cell r="B12">
            <v>35916</v>
          </cell>
        </row>
      </sheetData>
      <sheetData sheetId="217">
        <row r="12">
          <cell r="B12">
            <v>35916</v>
          </cell>
        </row>
      </sheetData>
      <sheetData sheetId="218">
        <row r="12">
          <cell r="B12">
            <v>35916</v>
          </cell>
        </row>
      </sheetData>
      <sheetData sheetId="219">
        <row r="12">
          <cell r="B12">
            <v>35916</v>
          </cell>
        </row>
      </sheetData>
      <sheetData sheetId="220">
        <row r="12">
          <cell r="B12">
            <v>35916</v>
          </cell>
        </row>
      </sheetData>
      <sheetData sheetId="221">
        <row r="12">
          <cell r="B12">
            <v>35916</v>
          </cell>
        </row>
      </sheetData>
      <sheetData sheetId="222">
        <row r="12">
          <cell r="B12">
            <v>35916</v>
          </cell>
        </row>
      </sheetData>
      <sheetData sheetId="223">
        <row r="12">
          <cell r="B12">
            <v>35916</v>
          </cell>
        </row>
      </sheetData>
      <sheetData sheetId="224">
        <row r="12">
          <cell r="B12">
            <v>35916</v>
          </cell>
        </row>
      </sheetData>
      <sheetData sheetId="225">
        <row r="12">
          <cell r="B12">
            <v>35916</v>
          </cell>
        </row>
      </sheetData>
      <sheetData sheetId="226">
        <row r="12">
          <cell r="B12">
            <v>35916</v>
          </cell>
        </row>
      </sheetData>
      <sheetData sheetId="227">
        <row r="12">
          <cell r="B12">
            <v>35916</v>
          </cell>
        </row>
      </sheetData>
      <sheetData sheetId="228">
        <row r="12">
          <cell r="B12">
            <v>35916</v>
          </cell>
        </row>
      </sheetData>
      <sheetData sheetId="229">
        <row r="12">
          <cell r="B12">
            <v>35916</v>
          </cell>
        </row>
      </sheetData>
      <sheetData sheetId="230">
        <row r="12">
          <cell r="B12">
            <v>35916</v>
          </cell>
        </row>
      </sheetData>
      <sheetData sheetId="231">
        <row r="12">
          <cell r="B12">
            <v>35916</v>
          </cell>
        </row>
      </sheetData>
      <sheetData sheetId="232">
        <row r="12">
          <cell r="B12">
            <v>35916</v>
          </cell>
        </row>
      </sheetData>
      <sheetData sheetId="233">
        <row r="12">
          <cell r="B12">
            <v>35916</v>
          </cell>
        </row>
      </sheetData>
      <sheetData sheetId="234">
        <row r="12">
          <cell r="B12">
            <v>35916</v>
          </cell>
        </row>
      </sheetData>
      <sheetData sheetId="235">
        <row r="12">
          <cell r="B12">
            <v>35916</v>
          </cell>
        </row>
      </sheetData>
      <sheetData sheetId="236">
        <row r="12">
          <cell r="B12">
            <v>35916</v>
          </cell>
        </row>
      </sheetData>
      <sheetData sheetId="237">
        <row r="12">
          <cell r="B12">
            <v>35916</v>
          </cell>
        </row>
      </sheetData>
      <sheetData sheetId="238">
        <row r="12">
          <cell r="B12">
            <v>35916</v>
          </cell>
        </row>
      </sheetData>
      <sheetData sheetId="239">
        <row r="12">
          <cell r="B12">
            <v>35916</v>
          </cell>
        </row>
      </sheetData>
      <sheetData sheetId="240">
        <row r="12">
          <cell r="B12">
            <v>35916</v>
          </cell>
        </row>
      </sheetData>
      <sheetData sheetId="241">
        <row r="12">
          <cell r="B12">
            <v>35916</v>
          </cell>
        </row>
      </sheetData>
      <sheetData sheetId="242">
        <row r="12">
          <cell r="B12">
            <v>35916</v>
          </cell>
        </row>
      </sheetData>
      <sheetData sheetId="243">
        <row r="12">
          <cell r="B12">
            <v>35916</v>
          </cell>
        </row>
      </sheetData>
      <sheetData sheetId="244">
        <row r="12">
          <cell r="B12">
            <v>35916</v>
          </cell>
        </row>
      </sheetData>
      <sheetData sheetId="245">
        <row r="12">
          <cell r="B12">
            <v>35916</v>
          </cell>
        </row>
      </sheetData>
      <sheetData sheetId="246">
        <row r="12">
          <cell r="B12">
            <v>35916</v>
          </cell>
        </row>
      </sheetData>
      <sheetData sheetId="247">
        <row r="12">
          <cell r="B12">
            <v>35916</v>
          </cell>
        </row>
      </sheetData>
      <sheetData sheetId="248">
        <row r="12">
          <cell r="B12">
            <v>35916</v>
          </cell>
        </row>
      </sheetData>
      <sheetData sheetId="249">
        <row r="12">
          <cell r="B12">
            <v>35916</v>
          </cell>
        </row>
      </sheetData>
      <sheetData sheetId="250">
        <row r="12">
          <cell r="B12">
            <v>35916</v>
          </cell>
        </row>
      </sheetData>
      <sheetData sheetId="251">
        <row r="12">
          <cell r="B12">
            <v>35916</v>
          </cell>
        </row>
      </sheetData>
      <sheetData sheetId="252">
        <row r="12">
          <cell r="B12">
            <v>35916</v>
          </cell>
        </row>
      </sheetData>
      <sheetData sheetId="253">
        <row r="12">
          <cell r="B12">
            <v>35916</v>
          </cell>
        </row>
      </sheetData>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ow r="12">
          <cell r="B12">
            <v>35916</v>
          </cell>
        </row>
      </sheetData>
      <sheetData sheetId="270">
        <row r="12">
          <cell r="B12">
            <v>35916</v>
          </cell>
        </row>
      </sheetData>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12">
          <cell r="B12" t="str">
            <v>A14M471</v>
          </cell>
        </row>
      </sheetData>
      <sheetData sheetId="280" refreshError="1"/>
      <sheetData sheetId="281" refreshError="1"/>
      <sheetData sheetId="282" refreshError="1"/>
      <sheetData sheetId="283" refreshError="1"/>
      <sheetData sheetId="284">
        <row r="12">
          <cell r="B12">
            <v>35916</v>
          </cell>
        </row>
      </sheetData>
      <sheetData sheetId="285">
        <row r="12">
          <cell r="B12">
            <v>35916</v>
          </cell>
        </row>
      </sheetData>
      <sheetData sheetId="286">
        <row r="12">
          <cell r="B12">
            <v>35916</v>
          </cell>
        </row>
      </sheetData>
      <sheetData sheetId="287">
        <row r="12">
          <cell r="B12">
            <v>35916</v>
          </cell>
        </row>
      </sheetData>
      <sheetData sheetId="288">
        <row r="12">
          <cell r="B12">
            <v>35916</v>
          </cell>
        </row>
      </sheetData>
      <sheetData sheetId="289">
        <row r="12">
          <cell r="B12">
            <v>35916</v>
          </cell>
        </row>
      </sheetData>
      <sheetData sheetId="290">
        <row r="12">
          <cell r="B12">
            <v>35916</v>
          </cell>
        </row>
      </sheetData>
      <sheetData sheetId="291">
        <row r="12">
          <cell r="B12">
            <v>35916</v>
          </cell>
        </row>
      </sheetData>
      <sheetData sheetId="292">
        <row r="12">
          <cell r="B12">
            <v>35916</v>
          </cell>
        </row>
      </sheetData>
      <sheetData sheetId="293">
        <row r="12">
          <cell r="B12">
            <v>35916</v>
          </cell>
        </row>
      </sheetData>
      <sheetData sheetId="294">
        <row r="12">
          <cell r="B12">
            <v>35916</v>
          </cell>
        </row>
      </sheetData>
      <sheetData sheetId="295">
        <row r="12">
          <cell r="B12">
            <v>35916</v>
          </cell>
        </row>
      </sheetData>
      <sheetData sheetId="296">
        <row r="12">
          <cell r="B12">
            <v>35916</v>
          </cell>
        </row>
      </sheetData>
      <sheetData sheetId="297">
        <row r="12">
          <cell r="B12">
            <v>35916</v>
          </cell>
        </row>
      </sheetData>
      <sheetData sheetId="298">
        <row r="12">
          <cell r="B12">
            <v>35916</v>
          </cell>
        </row>
      </sheetData>
      <sheetData sheetId="299">
        <row r="12">
          <cell r="B12">
            <v>35916</v>
          </cell>
        </row>
      </sheetData>
      <sheetData sheetId="300">
        <row r="12">
          <cell r="B12">
            <v>35916</v>
          </cell>
        </row>
      </sheetData>
      <sheetData sheetId="301">
        <row r="126">
          <cell r="B126">
            <v>32</v>
          </cell>
        </row>
      </sheetData>
      <sheetData sheetId="302">
        <row r="126">
          <cell r="B126">
            <v>32</v>
          </cell>
        </row>
      </sheetData>
      <sheetData sheetId="303">
        <row r="126">
          <cell r="B126">
            <v>32</v>
          </cell>
        </row>
      </sheetData>
      <sheetData sheetId="304">
        <row r="126">
          <cell r="B126">
            <v>32</v>
          </cell>
        </row>
      </sheetData>
      <sheetData sheetId="305">
        <row r="126">
          <cell r="B126">
            <v>32</v>
          </cell>
        </row>
      </sheetData>
      <sheetData sheetId="306">
        <row r="126">
          <cell r="B126">
            <v>32</v>
          </cell>
        </row>
      </sheetData>
      <sheetData sheetId="307">
        <row r="126">
          <cell r="B126">
            <v>32</v>
          </cell>
        </row>
      </sheetData>
      <sheetData sheetId="308">
        <row r="126">
          <cell r="B126">
            <v>32</v>
          </cell>
        </row>
      </sheetData>
      <sheetData sheetId="309">
        <row r="126">
          <cell r="B126">
            <v>32</v>
          </cell>
        </row>
      </sheetData>
      <sheetData sheetId="310"/>
      <sheetData sheetId="311"/>
      <sheetData sheetId="312"/>
      <sheetData sheetId="313"/>
      <sheetData sheetId="314"/>
      <sheetData sheetId="315">
        <row r="12">
          <cell r="B12">
            <v>35916</v>
          </cell>
        </row>
      </sheetData>
      <sheetData sheetId="316">
        <row r="12">
          <cell r="B12">
            <v>35916</v>
          </cell>
        </row>
      </sheetData>
      <sheetData sheetId="317">
        <row r="12">
          <cell r="B12">
            <v>35916</v>
          </cell>
        </row>
      </sheetData>
      <sheetData sheetId="318">
        <row r="12">
          <cell r="B12">
            <v>35916</v>
          </cell>
        </row>
      </sheetData>
      <sheetData sheetId="319">
        <row r="12">
          <cell r="B12">
            <v>35916</v>
          </cell>
        </row>
      </sheetData>
      <sheetData sheetId="320">
        <row r="12">
          <cell r="B12">
            <v>35916</v>
          </cell>
        </row>
      </sheetData>
      <sheetData sheetId="321">
        <row r="12">
          <cell r="B12">
            <v>35916</v>
          </cell>
        </row>
      </sheetData>
      <sheetData sheetId="322">
        <row r="12">
          <cell r="B12">
            <v>35916</v>
          </cell>
        </row>
      </sheetData>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ow r="12">
          <cell r="B12" t="str">
            <v>A14M471</v>
          </cell>
        </row>
      </sheetData>
      <sheetData sheetId="353" refreshError="1"/>
      <sheetData sheetId="354" refreshError="1"/>
      <sheetData sheetId="355" refreshError="1"/>
      <sheetData sheetId="356" refreshError="1"/>
      <sheetData sheetId="357">
        <row r="12">
          <cell r="B12">
            <v>35916</v>
          </cell>
        </row>
      </sheetData>
      <sheetData sheetId="358">
        <row r="12">
          <cell r="B12">
            <v>35916</v>
          </cell>
        </row>
      </sheetData>
      <sheetData sheetId="359">
        <row r="12">
          <cell r="B12" t="str">
            <v>A14M471</v>
          </cell>
        </row>
      </sheetData>
      <sheetData sheetId="360">
        <row r="12">
          <cell r="B12">
            <v>35916</v>
          </cell>
        </row>
      </sheetData>
      <sheetData sheetId="361">
        <row r="10">
          <cell r="B10">
            <v>0</v>
          </cell>
        </row>
      </sheetData>
      <sheetData sheetId="362">
        <row r="10">
          <cell r="B10">
            <v>0</v>
          </cell>
        </row>
      </sheetData>
      <sheetData sheetId="363">
        <row r="10">
          <cell r="B10">
            <v>0</v>
          </cell>
        </row>
      </sheetData>
      <sheetData sheetId="364">
        <row r="10">
          <cell r="B10">
            <v>0</v>
          </cell>
        </row>
      </sheetData>
      <sheetData sheetId="365">
        <row r="10">
          <cell r="B10">
            <v>0</v>
          </cell>
        </row>
      </sheetData>
      <sheetData sheetId="366">
        <row r="10">
          <cell r="B10">
            <v>0</v>
          </cell>
        </row>
      </sheetData>
      <sheetData sheetId="367">
        <row r="10">
          <cell r="B10">
            <v>0</v>
          </cell>
        </row>
      </sheetData>
      <sheetData sheetId="368">
        <row r="10">
          <cell r="B10">
            <v>0</v>
          </cell>
        </row>
      </sheetData>
      <sheetData sheetId="369">
        <row r="10">
          <cell r="B10">
            <v>0</v>
          </cell>
        </row>
      </sheetData>
      <sheetData sheetId="370">
        <row r="10">
          <cell r="B10">
            <v>0</v>
          </cell>
        </row>
      </sheetData>
      <sheetData sheetId="371">
        <row r="10">
          <cell r="B10">
            <v>0</v>
          </cell>
        </row>
      </sheetData>
      <sheetData sheetId="372">
        <row r="10">
          <cell r="B10">
            <v>0</v>
          </cell>
        </row>
      </sheetData>
      <sheetData sheetId="373">
        <row r="10">
          <cell r="B10">
            <v>0</v>
          </cell>
        </row>
      </sheetData>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ow r="10">
          <cell r="B10">
            <v>0</v>
          </cell>
        </row>
      </sheetData>
      <sheetData sheetId="400">
        <row r="10">
          <cell r="B10">
            <v>0</v>
          </cell>
        </row>
      </sheetData>
      <sheetData sheetId="401">
        <row r="10">
          <cell r="B10">
            <v>0</v>
          </cell>
        </row>
      </sheetData>
      <sheetData sheetId="402">
        <row r="10">
          <cell r="B10">
            <v>0</v>
          </cell>
        </row>
      </sheetData>
      <sheetData sheetId="403">
        <row r="10">
          <cell r="B10">
            <v>0</v>
          </cell>
        </row>
      </sheetData>
      <sheetData sheetId="404">
        <row r="10">
          <cell r="B10">
            <v>0</v>
          </cell>
        </row>
      </sheetData>
      <sheetData sheetId="405">
        <row r="10">
          <cell r="B10">
            <v>0</v>
          </cell>
        </row>
      </sheetData>
      <sheetData sheetId="406">
        <row r="10">
          <cell r="B10">
            <v>0</v>
          </cell>
        </row>
      </sheetData>
      <sheetData sheetId="407">
        <row r="10">
          <cell r="B10">
            <v>0</v>
          </cell>
        </row>
      </sheetData>
      <sheetData sheetId="408">
        <row r="10">
          <cell r="B10">
            <v>0</v>
          </cell>
        </row>
      </sheetData>
      <sheetData sheetId="409">
        <row r="10">
          <cell r="B10">
            <v>0</v>
          </cell>
        </row>
      </sheetData>
      <sheetData sheetId="410">
        <row r="10">
          <cell r="B10">
            <v>0</v>
          </cell>
        </row>
      </sheetData>
      <sheetData sheetId="411">
        <row r="12">
          <cell r="B12">
            <v>35916</v>
          </cell>
        </row>
      </sheetData>
      <sheetData sheetId="412">
        <row r="12">
          <cell r="B12">
            <v>35916</v>
          </cell>
        </row>
      </sheetData>
      <sheetData sheetId="413">
        <row r="12">
          <cell r="B12">
            <v>35916</v>
          </cell>
        </row>
      </sheetData>
      <sheetData sheetId="414">
        <row r="10">
          <cell r="B10">
            <v>0</v>
          </cell>
        </row>
      </sheetData>
      <sheetData sheetId="415">
        <row r="10">
          <cell r="B10">
            <v>0</v>
          </cell>
        </row>
      </sheetData>
      <sheetData sheetId="416">
        <row r="10">
          <cell r="B10">
            <v>0</v>
          </cell>
        </row>
      </sheetData>
      <sheetData sheetId="417">
        <row r="12">
          <cell r="B12">
            <v>35916</v>
          </cell>
        </row>
      </sheetData>
      <sheetData sheetId="418">
        <row r="12">
          <cell r="B12">
            <v>35916</v>
          </cell>
        </row>
      </sheetData>
      <sheetData sheetId="419">
        <row r="12">
          <cell r="B12">
            <v>35916</v>
          </cell>
        </row>
      </sheetData>
      <sheetData sheetId="420">
        <row r="12">
          <cell r="B12">
            <v>35916</v>
          </cell>
        </row>
      </sheetData>
      <sheetData sheetId="421">
        <row r="12">
          <cell r="B12">
            <v>35916</v>
          </cell>
        </row>
      </sheetData>
      <sheetData sheetId="422">
        <row r="12">
          <cell r="B12">
            <v>35916</v>
          </cell>
        </row>
      </sheetData>
      <sheetData sheetId="423">
        <row r="12">
          <cell r="B12">
            <v>35916</v>
          </cell>
        </row>
      </sheetData>
      <sheetData sheetId="424">
        <row r="12">
          <cell r="B12">
            <v>35916</v>
          </cell>
        </row>
      </sheetData>
      <sheetData sheetId="425">
        <row r="12">
          <cell r="B12">
            <v>35916</v>
          </cell>
        </row>
      </sheetData>
      <sheetData sheetId="426">
        <row r="12">
          <cell r="B12">
            <v>35916</v>
          </cell>
        </row>
      </sheetData>
      <sheetData sheetId="427">
        <row r="12">
          <cell r="B12">
            <v>35916</v>
          </cell>
        </row>
      </sheetData>
      <sheetData sheetId="428">
        <row r="12">
          <cell r="B12">
            <v>35916</v>
          </cell>
        </row>
      </sheetData>
      <sheetData sheetId="429">
        <row r="12">
          <cell r="B12">
            <v>35916</v>
          </cell>
        </row>
      </sheetData>
      <sheetData sheetId="430">
        <row r="12">
          <cell r="B12">
            <v>35916</v>
          </cell>
        </row>
      </sheetData>
      <sheetData sheetId="431">
        <row r="12">
          <cell r="B12">
            <v>35916</v>
          </cell>
        </row>
      </sheetData>
      <sheetData sheetId="432">
        <row r="12">
          <cell r="B12">
            <v>35916</v>
          </cell>
        </row>
      </sheetData>
      <sheetData sheetId="433">
        <row r="12">
          <cell r="B12">
            <v>35916</v>
          </cell>
        </row>
      </sheetData>
      <sheetData sheetId="434">
        <row r="12">
          <cell r="B12">
            <v>35916</v>
          </cell>
        </row>
      </sheetData>
      <sheetData sheetId="435">
        <row r="12">
          <cell r="B12">
            <v>35916</v>
          </cell>
        </row>
      </sheetData>
      <sheetData sheetId="436">
        <row r="12">
          <cell r="B12">
            <v>35916</v>
          </cell>
        </row>
      </sheetData>
      <sheetData sheetId="437">
        <row r="12">
          <cell r="B12">
            <v>35916</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12">
          <cell r="B12">
            <v>35916</v>
          </cell>
        </row>
      </sheetData>
      <sheetData sheetId="463">
        <row r="12">
          <cell r="B12">
            <v>35916</v>
          </cell>
        </row>
      </sheetData>
      <sheetData sheetId="464"/>
      <sheetData sheetId="465"/>
      <sheetData sheetId="466"/>
      <sheetData sheetId="467">
        <row r="12">
          <cell r="B12" t="str">
            <v>A14M471</v>
          </cell>
        </row>
      </sheetData>
      <sheetData sheetId="468">
        <row r="12">
          <cell r="B12" t="str">
            <v>A14M471</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ow r="10">
          <cell r="B10">
            <v>0</v>
          </cell>
        </row>
      </sheetData>
      <sheetData sheetId="506">
        <row r="10">
          <cell r="B10">
            <v>0</v>
          </cell>
        </row>
      </sheetData>
      <sheetData sheetId="507">
        <row r="10">
          <cell r="B10">
            <v>0</v>
          </cell>
        </row>
      </sheetData>
      <sheetData sheetId="508" refreshError="1"/>
      <sheetData sheetId="509"/>
      <sheetData sheetId="510">
        <row r="10">
          <cell r="B10">
            <v>0</v>
          </cell>
        </row>
      </sheetData>
      <sheetData sheetId="511">
        <row r="10">
          <cell r="B10">
            <v>0</v>
          </cell>
        </row>
      </sheetData>
      <sheetData sheetId="512">
        <row r="10">
          <cell r="B10">
            <v>0</v>
          </cell>
        </row>
      </sheetData>
      <sheetData sheetId="513">
        <row r="10">
          <cell r="B10">
            <v>0</v>
          </cell>
        </row>
      </sheetData>
      <sheetData sheetId="514">
        <row r="10">
          <cell r="B10">
            <v>0</v>
          </cell>
        </row>
      </sheetData>
      <sheetData sheetId="515">
        <row r="10">
          <cell r="B10">
            <v>0</v>
          </cell>
        </row>
      </sheetData>
      <sheetData sheetId="516">
        <row r="10">
          <cell r="B10">
            <v>0</v>
          </cell>
        </row>
      </sheetData>
      <sheetData sheetId="517">
        <row r="10">
          <cell r="B10">
            <v>0</v>
          </cell>
        </row>
      </sheetData>
      <sheetData sheetId="518">
        <row r="10">
          <cell r="B10">
            <v>0</v>
          </cell>
        </row>
      </sheetData>
      <sheetData sheetId="519">
        <row r="10">
          <cell r="B10">
            <v>0</v>
          </cell>
        </row>
      </sheetData>
      <sheetData sheetId="520">
        <row r="10">
          <cell r="B10">
            <v>0</v>
          </cell>
        </row>
      </sheetData>
      <sheetData sheetId="521">
        <row r="10">
          <cell r="B10">
            <v>0</v>
          </cell>
        </row>
      </sheetData>
      <sheetData sheetId="522">
        <row r="10">
          <cell r="B10">
            <v>0</v>
          </cell>
        </row>
      </sheetData>
      <sheetData sheetId="523">
        <row r="10">
          <cell r="B10">
            <v>0</v>
          </cell>
        </row>
      </sheetData>
      <sheetData sheetId="524">
        <row r="10">
          <cell r="B10">
            <v>0</v>
          </cell>
        </row>
      </sheetData>
      <sheetData sheetId="525">
        <row r="10">
          <cell r="B10">
            <v>0</v>
          </cell>
        </row>
      </sheetData>
      <sheetData sheetId="526">
        <row r="10">
          <cell r="B10">
            <v>0</v>
          </cell>
        </row>
      </sheetData>
      <sheetData sheetId="527">
        <row r="10">
          <cell r="B10">
            <v>0</v>
          </cell>
        </row>
      </sheetData>
      <sheetData sheetId="528">
        <row r="10">
          <cell r="B10">
            <v>0</v>
          </cell>
        </row>
      </sheetData>
      <sheetData sheetId="529">
        <row r="10">
          <cell r="B10">
            <v>0</v>
          </cell>
        </row>
      </sheetData>
      <sheetData sheetId="530">
        <row r="10">
          <cell r="B10">
            <v>0</v>
          </cell>
        </row>
      </sheetData>
      <sheetData sheetId="531">
        <row r="10">
          <cell r="B10">
            <v>0</v>
          </cell>
        </row>
      </sheetData>
      <sheetData sheetId="532">
        <row r="10">
          <cell r="B10">
            <v>0</v>
          </cell>
        </row>
      </sheetData>
      <sheetData sheetId="533">
        <row r="10">
          <cell r="B10">
            <v>0</v>
          </cell>
        </row>
      </sheetData>
      <sheetData sheetId="534">
        <row r="10">
          <cell r="B10">
            <v>0</v>
          </cell>
        </row>
      </sheetData>
      <sheetData sheetId="535">
        <row r="12">
          <cell r="B12">
            <v>35916</v>
          </cell>
        </row>
      </sheetData>
      <sheetData sheetId="536">
        <row r="12">
          <cell r="B12">
            <v>35916</v>
          </cell>
        </row>
      </sheetData>
      <sheetData sheetId="537">
        <row r="12">
          <cell r="B12">
            <v>35916</v>
          </cell>
        </row>
      </sheetData>
      <sheetData sheetId="538">
        <row r="12">
          <cell r="B12">
            <v>35916</v>
          </cell>
        </row>
      </sheetData>
      <sheetData sheetId="539">
        <row r="12">
          <cell r="B12">
            <v>35916</v>
          </cell>
        </row>
      </sheetData>
      <sheetData sheetId="540">
        <row r="12">
          <cell r="B12">
            <v>35916</v>
          </cell>
        </row>
      </sheetData>
      <sheetData sheetId="541">
        <row r="12">
          <cell r="B12">
            <v>35916</v>
          </cell>
        </row>
      </sheetData>
      <sheetData sheetId="542">
        <row r="12">
          <cell r="B12">
            <v>35916</v>
          </cell>
        </row>
      </sheetData>
      <sheetData sheetId="543">
        <row r="12">
          <cell r="B12">
            <v>35916</v>
          </cell>
        </row>
      </sheetData>
      <sheetData sheetId="544">
        <row r="12">
          <cell r="B12">
            <v>35916</v>
          </cell>
        </row>
      </sheetData>
      <sheetData sheetId="545">
        <row r="12">
          <cell r="B12">
            <v>35916</v>
          </cell>
        </row>
      </sheetData>
      <sheetData sheetId="546">
        <row r="12">
          <cell r="B12">
            <v>35916</v>
          </cell>
        </row>
      </sheetData>
      <sheetData sheetId="547">
        <row r="12">
          <cell r="B12">
            <v>35916</v>
          </cell>
        </row>
      </sheetData>
      <sheetData sheetId="548" refreshError="1"/>
      <sheetData sheetId="549">
        <row r="12">
          <cell r="B12">
            <v>35916</v>
          </cell>
        </row>
      </sheetData>
      <sheetData sheetId="550">
        <row r="10">
          <cell r="B10">
            <v>0</v>
          </cell>
        </row>
      </sheetData>
      <sheetData sheetId="551">
        <row r="12">
          <cell r="B12">
            <v>35916</v>
          </cell>
        </row>
      </sheetData>
      <sheetData sheetId="552">
        <row r="12">
          <cell r="B12">
            <v>35916</v>
          </cell>
        </row>
      </sheetData>
      <sheetData sheetId="553">
        <row r="10">
          <cell r="B10">
            <v>0</v>
          </cell>
        </row>
      </sheetData>
      <sheetData sheetId="554">
        <row r="12">
          <cell r="B12">
            <v>35916</v>
          </cell>
        </row>
      </sheetData>
      <sheetData sheetId="555">
        <row r="10">
          <cell r="B10">
            <v>0</v>
          </cell>
        </row>
      </sheetData>
      <sheetData sheetId="556">
        <row r="12">
          <cell r="B12" t="str">
            <v>A14M471</v>
          </cell>
        </row>
      </sheetData>
      <sheetData sheetId="557">
        <row r="12">
          <cell r="B12" t="str">
            <v>A14M471</v>
          </cell>
        </row>
      </sheetData>
      <sheetData sheetId="558">
        <row r="10">
          <cell r="B10">
            <v>0</v>
          </cell>
        </row>
      </sheetData>
      <sheetData sheetId="559">
        <row r="12">
          <cell r="B12" t="str">
            <v>A14M471</v>
          </cell>
        </row>
      </sheetData>
      <sheetData sheetId="560">
        <row r="12">
          <cell r="B12" t="str">
            <v>A14M471</v>
          </cell>
        </row>
      </sheetData>
      <sheetData sheetId="561">
        <row r="10">
          <cell r="B10">
            <v>0</v>
          </cell>
        </row>
      </sheetData>
      <sheetData sheetId="562">
        <row r="12">
          <cell r="B12" t="str">
            <v>A14M471</v>
          </cell>
        </row>
      </sheetData>
      <sheetData sheetId="563">
        <row r="12">
          <cell r="B12" t="str">
            <v>A14M471</v>
          </cell>
        </row>
      </sheetData>
      <sheetData sheetId="564">
        <row r="12">
          <cell r="B12" t="str">
            <v>A14M471</v>
          </cell>
        </row>
      </sheetData>
      <sheetData sheetId="565">
        <row r="12">
          <cell r="B12">
            <v>35916</v>
          </cell>
        </row>
      </sheetData>
      <sheetData sheetId="566">
        <row r="12">
          <cell r="B12">
            <v>35916</v>
          </cell>
        </row>
      </sheetData>
      <sheetData sheetId="567">
        <row r="12">
          <cell r="B12">
            <v>35916</v>
          </cell>
        </row>
      </sheetData>
      <sheetData sheetId="568">
        <row r="12">
          <cell r="B12" t="str">
            <v>A14M471</v>
          </cell>
        </row>
      </sheetData>
      <sheetData sheetId="569">
        <row r="12">
          <cell r="B12" t="str">
            <v>A14M471</v>
          </cell>
        </row>
      </sheetData>
      <sheetData sheetId="570">
        <row r="12">
          <cell r="B12" t="str">
            <v>A14M471</v>
          </cell>
        </row>
      </sheetData>
      <sheetData sheetId="571">
        <row r="12">
          <cell r="B12" t="str">
            <v>A14M471</v>
          </cell>
        </row>
      </sheetData>
      <sheetData sheetId="572">
        <row r="12">
          <cell r="B12" t="str">
            <v>A14M471</v>
          </cell>
        </row>
      </sheetData>
      <sheetData sheetId="573">
        <row r="12">
          <cell r="B12">
            <v>35916</v>
          </cell>
        </row>
      </sheetData>
      <sheetData sheetId="574">
        <row r="12">
          <cell r="B12" t="str">
            <v>A14M471</v>
          </cell>
        </row>
      </sheetData>
      <sheetData sheetId="575">
        <row r="12">
          <cell r="B12" t="str">
            <v>A14M471</v>
          </cell>
        </row>
      </sheetData>
      <sheetData sheetId="576">
        <row r="12">
          <cell r="B12" t="str">
            <v>A14M471</v>
          </cell>
        </row>
      </sheetData>
      <sheetData sheetId="577">
        <row r="12">
          <cell r="B12" t="str">
            <v>A14M471</v>
          </cell>
        </row>
      </sheetData>
      <sheetData sheetId="578">
        <row r="12">
          <cell r="B12" t="str">
            <v>A14M471</v>
          </cell>
        </row>
      </sheetData>
      <sheetData sheetId="579">
        <row r="12">
          <cell r="B12" t="str">
            <v>A14M471</v>
          </cell>
        </row>
      </sheetData>
      <sheetData sheetId="580">
        <row r="12">
          <cell r="B12" t="str">
            <v>A14M471</v>
          </cell>
        </row>
      </sheetData>
      <sheetData sheetId="581">
        <row r="12">
          <cell r="B12">
            <v>35916</v>
          </cell>
        </row>
      </sheetData>
      <sheetData sheetId="582">
        <row r="12">
          <cell r="B12">
            <v>35916</v>
          </cell>
        </row>
      </sheetData>
      <sheetData sheetId="583">
        <row r="12">
          <cell r="B12">
            <v>35916</v>
          </cell>
        </row>
      </sheetData>
      <sheetData sheetId="584">
        <row r="12">
          <cell r="B12">
            <v>35916</v>
          </cell>
        </row>
      </sheetData>
      <sheetData sheetId="585">
        <row r="12">
          <cell r="B12">
            <v>35916</v>
          </cell>
        </row>
      </sheetData>
      <sheetData sheetId="586">
        <row r="12">
          <cell r="B12">
            <v>35916</v>
          </cell>
        </row>
      </sheetData>
      <sheetData sheetId="587">
        <row r="12">
          <cell r="B12">
            <v>35916</v>
          </cell>
        </row>
      </sheetData>
      <sheetData sheetId="588">
        <row r="12">
          <cell r="B12">
            <v>35916</v>
          </cell>
        </row>
      </sheetData>
      <sheetData sheetId="589">
        <row r="12">
          <cell r="B12">
            <v>35916</v>
          </cell>
        </row>
      </sheetData>
      <sheetData sheetId="590">
        <row r="12">
          <cell r="B12">
            <v>35916</v>
          </cell>
        </row>
      </sheetData>
      <sheetData sheetId="591">
        <row r="12">
          <cell r="B12">
            <v>35916</v>
          </cell>
        </row>
      </sheetData>
      <sheetData sheetId="592">
        <row r="12">
          <cell r="B12">
            <v>35916</v>
          </cell>
        </row>
      </sheetData>
      <sheetData sheetId="593">
        <row r="10">
          <cell r="B10">
            <v>0</v>
          </cell>
        </row>
      </sheetData>
      <sheetData sheetId="594">
        <row r="12">
          <cell r="B12" t="str">
            <v>A14M471</v>
          </cell>
        </row>
      </sheetData>
      <sheetData sheetId="595">
        <row r="12">
          <cell r="B12" t="str">
            <v>A14M471</v>
          </cell>
        </row>
      </sheetData>
      <sheetData sheetId="596">
        <row r="10">
          <cell r="B10">
            <v>0</v>
          </cell>
        </row>
      </sheetData>
      <sheetData sheetId="597">
        <row r="12">
          <cell r="B12" t="str">
            <v>A14M471</v>
          </cell>
        </row>
      </sheetData>
      <sheetData sheetId="598">
        <row r="12">
          <cell r="B12" t="str">
            <v>A14M471</v>
          </cell>
        </row>
      </sheetData>
      <sheetData sheetId="599">
        <row r="12">
          <cell r="B12" t="str">
            <v>A14M471</v>
          </cell>
        </row>
      </sheetData>
      <sheetData sheetId="600">
        <row r="12">
          <cell r="B12" t="str">
            <v>A14M471</v>
          </cell>
        </row>
      </sheetData>
      <sheetData sheetId="601">
        <row r="12">
          <cell r="B12" t="str">
            <v>A14M471</v>
          </cell>
        </row>
      </sheetData>
      <sheetData sheetId="602">
        <row r="12">
          <cell r="B12" t="str">
            <v>A14M471</v>
          </cell>
        </row>
      </sheetData>
      <sheetData sheetId="603">
        <row r="12">
          <cell r="B12" t="str">
            <v>A14M471</v>
          </cell>
        </row>
      </sheetData>
      <sheetData sheetId="604">
        <row r="12">
          <cell r="B12" t="str">
            <v>A14M471</v>
          </cell>
        </row>
      </sheetData>
      <sheetData sheetId="605">
        <row r="12">
          <cell r="B12" t="str">
            <v>A14M471</v>
          </cell>
        </row>
      </sheetData>
      <sheetData sheetId="606">
        <row r="12">
          <cell r="B12" t="str">
            <v>A14M471</v>
          </cell>
        </row>
      </sheetData>
      <sheetData sheetId="607">
        <row r="12">
          <cell r="B12">
            <v>35916</v>
          </cell>
        </row>
      </sheetData>
      <sheetData sheetId="608">
        <row r="12">
          <cell r="B12" t="str">
            <v>A14M471</v>
          </cell>
        </row>
      </sheetData>
      <sheetData sheetId="609">
        <row r="12">
          <cell r="B12" t="str">
            <v>A14M471</v>
          </cell>
        </row>
      </sheetData>
      <sheetData sheetId="610">
        <row r="12">
          <cell r="B12" t="str">
            <v>A14M471</v>
          </cell>
        </row>
      </sheetData>
      <sheetData sheetId="611">
        <row r="12">
          <cell r="B12">
            <v>35916</v>
          </cell>
        </row>
      </sheetData>
      <sheetData sheetId="612">
        <row r="12">
          <cell r="B12" t="str">
            <v>A14M471</v>
          </cell>
        </row>
      </sheetData>
      <sheetData sheetId="613">
        <row r="12">
          <cell r="B12" t="str">
            <v>A14M471</v>
          </cell>
        </row>
      </sheetData>
      <sheetData sheetId="614">
        <row r="12">
          <cell r="B12" t="str">
            <v>A14M471</v>
          </cell>
        </row>
      </sheetData>
      <sheetData sheetId="615">
        <row r="12">
          <cell r="B12" t="str">
            <v>A14M471</v>
          </cell>
        </row>
      </sheetData>
      <sheetData sheetId="616">
        <row r="12">
          <cell r="B12" t="str">
            <v>A14M471</v>
          </cell>
        </row>
      </sheetData>
      <sheetData sheetId="617">
        <row r="12">
          <cell r="B12" t="str">
            <v>A14M471</v>
          </cell>
        </row>
      </sheetData>
      <sheetData sheetId="618">
        <row r="12">
          <cell r="B12" t="str">
            <v>A14M471</v>
          </cell>
        </row>
      </sheetData>
      <sheetData sheetId="619">
        <row r="12">
          <cell r="B12">
            <v>35916</v>
          </cell>
        </row>
      </sheetData>
      <sheetData sheetId="620">
        <row r="12">
          <cell r="B12">
            <v>35916</v>
          </cell>
        </row>
      </sheetData>
      <sheetData sheetId="621">
        <row r="10">
          <cell r="B10">
            <v>0</v>
          </cell>
        </row>
      </sheetData>
      <sheetData sheetId="622">
        <row r="12">
          <cell r="B12">
            <v>35916</v>
          </cell>
        </row>
      </sheetData>
      <sheetData sheetId="623">
        <row r="10">
          <cell r="B10">
            <v>0</v>
          </cell>
        </row>
      </sheetData>
      <sheetData sheetId="624" refreshError="1"/>
      <sheetData sheetId="625" refreshError="1"/>
      <sheetData sheetId="626">
        <row r="10">
          <cell r="B10">
            <v>0</v>
          </cell>
        </row>
      </sheetData>
      <sheetData sheetId="627">
        <row r="12">
          <cell r="B12">
            <v>35916</v>
          </cell>
        </row>
      </sheetData>
      <sheetData sheetId="628">
        <row r="12">
          <cell r="B12">
            <v>35916</v>
          </cell>
        </row>
      </sheetData>
      <sheetData sheetId="629">
        <row r="12">
          <cell r="B12">
            <v>35916</v>
          </cell>
        </row>
      </sheetData>
      <sheetData sheetId="630">
        <row r="12">
          <cell r="B12">
            <v>35916</v>
          </cell>
        </row>
      </sheetData>
      <sheetData sheetId="631">
        <row r="12">
          <cell r="B12">
            <v>35916</v>
          </cell>
        </row>
      </sheetData>
      <sheetData sheetId="632">
        <row r="10">
          <cell r="B10">
            <v>0</v>
          </cell>
        </row>
      </sheetData>
      <sheetData sheetId="633">
        <row r="10">
          <cell r="B10">
            <v>0</v>
          </cell>
        </row>
      </sheetData>
      <sheetData sheetId="634">
        <row r="10">
          <cell r="B10">
            <v>0</v>
          </cell>
        </row>
      </sheetData>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ow r="12">
          <cell r="B12" t="str">
            <v>A14M471</v>
          </cell>
        </row>
      </sheetData>
      <sheetData sheetId="650">
        <row r="12">
          <cell r="B12" t="str">
            <v>A14M471</v>
          </cell>
        </row>
      </sheetData>
      <sheetData sheetId="651">
        <row r="12">
          <cell r="B12" t="str">
            <v>A14M471</v>
          </cell>
        </row>
      </sheetData>
      <sheetData sheetId="652">
        <row r="12">
          <cell r="B12" t="str">
            <v>A14M471</v>
          </cell>
        </row>
      </sheetData>
      <sheetData sheetId="653">
        <row r="12">
          <cell r="B12" t="str">
            <v>A14M471</v>
          </cell>
        </row>
      </sheetData>
      <sheetData sheetId="654">
        <row r="12">
          <cell r="B12" t="str">
            <v>A14M471</v>
          </cell>
        </row>
      </sheetData>
      <sheetData sheetId="655">
        <row r="12">
          <cell r="B12" t="str">
            <v>A14M471</v>
          </cell>
        </row>
      </sheetData>
      <sheetData sheetId="656">
        <row r="12">
          <cell r="B12" t="str">
            <v>A14M471</v>
          </cell>
        </row>
      </sheetData>
      <sheetData sheetId="657">
        <row r="12">
          <cell r="B12" t="str">
            <v>A14M471</v>
          </cell>
        </row>
      </sheetData>
      <sheetData sheetId="658">
        <row r="12">
          <cell r="B12">
            <v>35916</v>
          </cell>
        </row>
      </sheetData>
      <sheetData sheetId="659">
        <row r="12">
          <cell r="B12" t="str">
            <v>A14M471</v>
          </cell>
        </row>
      </sheetData>
      <sheetData sheetId="660">
        <row r="10">
          <cell r="B10">
            <v>0</v>
          </cell>
        </row>
      </sheetData>
      <sheetData sheetId="661">
        <row r="12">
          <cell r="B12">
            <v>35916</v>
          </cell>
        </row>
      </sheetData>
      <sheetData sheetId="662" refreshError="1"/>
      <sheetData sheetId="663" refreshError="1"/>
      <sheetData sheetId="664">
        <row r="10">
          <cell r="B10">
            <v>0</v>
          </cell>
        </row>
      </sheetData>
      <sheetData sheetId="665">
        <row r="12">
          <cell r="B12" t="str">
            <v>A14M471</v>
          </cell>
        </row>
      </sheetData>
      <sheetData sheetId="666">
        <row r="10">
          <cell r="B10">
            <v>0</v>
          </cell>
        </row>
      </sheetData>
      <sheetData sheetId="667">
        <row r="12">
          <cell r="B12">
            <v>35916</v>
          </cell>
        </row>
      </sheetData>
      <sheetData sheetId="668">
        <row r="12">
          <cell r="B12">
            <v>35916</v>
          </cell>
        </row>
      </sheetData>
      <sheetData sheetId="669">
        <row r="12">
          <cell r="B12">
            <v>35916</v>
          </cell>
        </row>
      </sheetData>
      <sheetData sheetId="670">
        <row r="12">
          <cell r="B12">
            <v>35916</v>
          </cell>
        </row>
      </sheetData>
      <sheetData sheetId="671">
        <row r="12">
          <cell r="B12" t="str">
            <v>A14M471</v>
          </cell>
        </row>
      </sheetData>
      <sheetData sheetId="672">
        <row r="12">
          <cell r="B12" t="str">
            <v>A14M471</v>
          </cell>
        </row>
      </sheetData>
      <sheetData sheetId="673">
        <row r="12">
          <cell r="B12" t="str">
            <v>A14M471</v>
          </cell>
        </row>
      </sheetData>
      <sheetData sheetId="674">
        <row r="12">
          <cell r="B12" t="str">
            <v>A14M471</v>
          </cell>
        </row>
      </sheetData>
      <sheetData sheetId="675">
        <row r="12">
          <cell r="B12" t="str">
            <v>A14M471</v>
          </cell>
        </row>
      </sheetData>
      <sheetData sheetId="676">
        <row r="12">
          <cell r="B12" t="str">
            <v>A14M471</v>
          </cell>
        </row>
      </sheetData>
      <sheetData sheetId="677">
        <row r="12">
          <cell r="B12" t="str">
            <v>A14M471</v>
          </cell>
        </row>
      </sheetData>
      <sheetData sheetId="678">
        <row r="12">
          <cell r="B12">
            <v>35916</v>
          </cell>
        </row>
      </sheetData>
      <sheetData sheetId="679">
        <row r="12">
          <cell r="B12">
            <v>35916</v>
          </cell>
        </row>
      </sheetData>
      <sheetData sheetId="680">
        <row r="12">
          <cell r="B12">
            <v>35916</v>
          </cell>
        </row>
      </sheetData>
      <sheetData sheetId="681">
        <row r="12">
          <cell r="B12">
            <v>35916</v>
          </cell>
        </row>
      </sheetData>
      <sheetData sheetId="682">
        <row r="12">
          <cell r="B12">
            <v>35916</v>
          </cell>
        </row>
      </sheetData>
      <sheetData sheetId="683">
        <row r="12">
          <cell r="B12">
            <v>35916</v>
          </cell>
        </row>
      </sheetData>
      <sheetData sheetId="684">
        <row r="12">
          <cell r="B12">
            <v>35916</v>
          </cell>
        </row>
      </sheetData>
      <sheetData sheetId="685">
        <row r="12">
          <cell r="B12" t="str">
            <v>A14M471</v>
          </cell>
        </row>
      </sheetData>
      <sheetData sheetId="686">
        <row r="10">
          <cell r="B10">
            <v>0</v>
          </cell>
        </row>
      </sheetData>
      <sheetData sheetId="687">
        <row r="12">
          <cell r="B12" t="str">
            <v>A14M471</v>
          </cell>
        </row>
      </sheetData>
      <sheetData sheetId="688">
        <row r="12">
          <cell r="B12" t="str">
            <v>A14M471</v>
          </cell>
        </row>
      </sheetData>
      <sheetData sheetId="689">
        <row r="10">
          <cell r="B10">
            <v>0</v>
          </cell>
        </row>
      </sheetData>
      <sheetData sheetId="690">
        <row r="10">
          <cell r="B10">
            <v>0</v>
          </cell>
        </row>
      </sheetData>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ow r="10">
          <cell r="B10">
            <v>0</v>
          </cell>
        </row>
      </sheetData>
      <sheetData sheetId="868">
        <row r="12">
          <cell r="B12">
            <v>35916</v>
          </cell>
        </row>
      </sheetData>
      <sheetData sheetId="869">
        <row r="10">
          <cell r="B10">
            <v>0</v>
          </cell>
        </row>
      </sheetData>
      <sheetData sheetId="870">
        <row r="12">
          <cell r="B12">
            <v>35916</v>
          </cell>
        </row>
      </sheetData>
      <sheetData sheetId="871">
        <row r="12">
          <cell r="B12">
            <v>35916</v>
          </cell>
        </row>
      </sheetData>
      <sheetData sheetId="872"/>
      <sheetData sheetId="873"/>
      <sheetData sheetId="874">
        <row r="10">
          <cell r="B10">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
      <sheetName val="Hoja1"/>
      <sheetName val="Hoja2"/>
      <sheetName val="Hoja3"/>
      <sheetName val="Plant Operating Expenses"/>
      <sheetName val="Total Op Costs"/>
      <sheetName val="Cash Flows"/>
      <sheetName val="Timing &amp; Assumptions"/>
      <sheetName val="Plant Unit Consumption"/>
      <sheetName val="Deferred CAPX"/>
      <sheetName val="Mine Plan"/>
      <sheetName val="Mine Op Costs"/>
      <sheetName val="Plant &amp; Mine CAPX"/>
      <sheetName val="Revenues"/>
      <sheetName val="Plant_Operating_Expenses"/>
      <sheetName val="Total_Op_Costs"/>
      <sheetName val="Cash_Flows"/>
      <sheetName val="Timing_&amp;_Assumptions"/>
      <sheetName val="Plant_Unit_Consumption"/>
      <sheetName val="Deferred_CAPX"/>
      <sheetName val="Mine_Plan"/>
      <sheetName val="Mine_Op_Costs"/>
      <sheetName val="Plant_&amp;_Mine_CAPX"/>
      <sheetName val="p.u.n."/>
      <sheetName val="CONTROL FISICO P_R"/>
      <sheetName val="INCURRIDOS  R-P 05"/>
      <sheetName val="OBJETIVO 06"/>
      <sheetName val="FINANCIERO R-P 05"/>
      <sheetName val="Plant_Operating_Expenses2"/>
      <sheetName val="Total_Op_Costs2"/>
      <sheetName val="Cash_Flows2"/>
      <sheetName val="Timing_&amp;_Assumptions2"/>
      <sheetName val="Plant_Unit_Consumption2"/>
      <sheetName val="Deferred_CAPX2"/>
      <sheetName val="Mine_Plan2"/>
      <sheetName val="Mine_Op_Costs2"/>
      <sheetName val="Plant_&amp;_Mine_CAPX2"/>
      <sheetName val="Plant_Operating_Expenses1"/>
      <sheetName val="Total_Op_Costs1"/>
      <sheetName val="Cash_Flows1"/>
      <sheetName val="Timing_&amp;_Assumptions1"/>
      <sheetName val="Plant_Unit_Consumption1"/>
      <sheetName val="Deferred_CAPX1"/>
      <sheetName val="Mine_Plan1"/>
      <sheetName val="Mine_Op_Costs1"/>
      <sheetName val="Plant_&amp;_Mine_CAPX1"/>
      <sheetName val="Plant_Operating_Expenses3"/>
      <sheetName val="Total_Op_Costs3"/>
      <sheetName val="Cash_Flows3"/>
      <sheetName val="Timing_&amp;_Assumptions3"/>
      <sheetName val="Plant_Unit_Consumption3"/>
      <sheetName val="Deferred_CAPX3"/>
      <sheetName val="Mine_Plan3"/>
      <sheetName val="Mine_Op_Costs3"/>
      <sheetName val="Plant_&amp;_Mine_CAPX3"/>
      <sheetName val="Plant_Operating_Expenses4"/>
      <sheetName val="Total_Op_Costs4"/>
      <sheetName val="Cash_Flows4"/>
      <sheetName val="Timing_&amp;_Assumptions4"/>
      <sheetName val="Plant_Unit_Consumption4"/>
      <sheetName val="Deferred_CAPX4"/>
      <sheetName val="Mine_Plan4"/>
      <sheetName val="Mine_Op_Costs4"/>
      <sheetName val="Plant_&amp;_Mine_CAPX4"/>
      <sheetName val="Plant_Operating_Expenses5"/>
      <sheetName val="Total_Op_Costs5"/>
      <sheetName val="Cash_Flows5"/>
      <sheetName val="Timing_&amp;_Assumptions5"/>
      <sheetName val="Plant_Unit_Consumption5"/>
      <sheetName val="Deferred_CAPX5"/>
      <sheetName val="Mine_Plan5"/>
      <sheetName val="Mine_Op_Costs5"/>
      <sheetName val="Plant_&amp;_Mine_CAPX5"/>
      <sheetName val="Plant_Operating_Expenses6"/>
      <sheetName val="Total_Op_Costs6"/>
      <sheetName val="Cash_Flows6"/>
      <sheetName val="Timing_&amp;_Assumptions6"/>
      <sheetName val="Plant_Unit_Consumption6"/>
      <sheetName val="Deferred_CAPX6"/>
      <sheetName val="Mine_Plan6"/>
      <sheetName val="Mine_Op_Costs6"/>
      <sheetName val="Plant_&amp;_Mine_CAPX6"/>
      <sheetName val="Plant_Operating_Expenses9"/>
      <sheetName val="Total_Op_Costs9"/>
      <sheetName val="Cash_Flows9"/>
      <sheetName val="Timing_&amp;_Assumptions9"/>
      <sheetName val="Plant_Unit_Consumption9"/>
      <sheetName val="Deferred_CAPX9"/>
      <sheetName val="Mine_Plan9"/>
      <sheetName val="Mine_Op_Costs9"/>
      <sheetName val="Plant_&amp;_Mine_CAPX9"/>
      <sheetName val="Plant_Operating_Expenses7"/>
      <sheetName val="Total_Op_Costs7"/>
      <sheetName val="Cash_Flows7"/>
      <sheetName val="Timing_&amp;_Assumptions7"/>
      <sheetName val="Plant_Unit_Consumption7"/>
      <sheetName val="Deferred_CAPX7"/>
      <sheetName val="Mine_Plan7"/>
      <sheetName val="Mine_Op_Costs7"/>
      <sheetName val="Plant_&amp;_Mine_CAPX7"/>
      <sheetName val="Plant_Operating_Expenses8"/>
      <sheetName val="Total_Op_Costs8"/>
      <sheetName val="Cash_Flows8"/>
      <sheetName val="Timing_&amp;_Assumptions8"/>
      <sheetName val="Plant_Unit_Consumption8"/>
      <sheetName val="Deferred_CAPX8"/>
      <sheetName val="Mine_Plan8"/>
      <sheetName val="Mine_Op_Costs8"/>
      <sheetName val="Plant_&amp;_Mine_CAPX8"/>
      <sheetName val="Plant_Operating_Expenses10"/>
      <sheetName val="Total_Op_Costs10"/>
      <sheetName val="Cash_Flows10"/>
      <sheetName val="Timing_&amp;_Assumptions10"/>
      <sheetName val="Plant_Unit_Consumption10"/>
      <sheetName val="Deferred_CAPX10"/>
      <sheetName val="Mine_Plan10"/>
      <sheetName val="Mine_Op_Costs10"/>
      <sheetName val="Plant_&amp;_Mine_CAPX10"/>
      <sheetName val="Plant_Operating_Expenses12"/>
      <sheetName val="Total_Op_Costs12"/>
      <sheetName val="Cash_Flows12"/>
      <sheetName val="Timing_&amp;_Assumptions12"/>
      <sheetName val="Plant_Unit_Consumption12"/>
      <sheetName val="Deferred_CAPX12"/>
      <sheetName val="Mine_Plan12"/>
      <sheetName val="Mine_Op_Costs12"/>
      <sheetName val="Plant_&amp;_Mine_CAPX12"/>
      <sheetName val="Plant_Operating_Expenses11"/>
      <sheetName val="Total_Op_Costs11"/>
      <sheetName val="Cash_Flows11"/>
      <sheetName val="Timing_&amp;_Assumptions11"/>
      <sheetName val="Plant_Unit_Consumption11"/>
      <sheetName val="Deferred_CAPX11"/>
      <sheetName val="Mine_Plan11"/>
      <sheetName val="Mine_Op_Costs11"/>
      <sheetName val="Plant_&amp;_Mine_CAPX11"/>
      <sheetName val="Plant_Operating_Expenses13"/>
      <sheetName val="Total_Op_Costs13"/>
      <sheetName val="Cash_Flows13"/>
      <sheetName val="Timing_&amp;_Assumptions13"/>
      <sheetName val="Plant_Unit_Consumption13"/>
      <sheetName val="Deferred_CAPX13"/>
      <sheetName val="Mine_Plan13"/>
      <sheetName val="Mine_Op_Costs13"/>
      <sheetName val="Plant_&amp;_Mine_CAPX13"/>
      <sheetName val="Plant_Operating_Expenses14"/>
      <sheetName val="Total_Op_Costs14"/>
      <sheetName val="Cash_Flows14"/>
      <sheetName val="Timing_&amp;_Assumptions14"/>
      <sheetName val="Plant_Unit_Consumption14"/>
      <sheetName val="Deferred_CAPX14"/>
      <sheetName val="Mine_Plan14"/>
      <sheetName val="Mine_Op_Costs14"/>
      <sheetName val="Plant_&amp;_Mine_CAPX14"/>
      <sheetName val="Plant_Operating_Expenses15"/>
      <sheetName val="Total_Op_Costs15"/>
      <sheetName val="Cash_Flows15"/>
      <sheetName val="Timing_&amp;_Assumptions15"/>
      <sheetName val="Plant_Unit_Consumption15"/>
      <sheetName val="Deferred_CAPX15"/>
      <sheetName val="Mine_Plan15"/>
      <sheetName val="Mine_Op_Costs15"/>
      <sheetName val="Plant_&amp;_Mine_CAPX15"/>
      <sheetName val="DATO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표지"/>
      <sheetName val="설계설명"/>
      <sheetName val="원가계산"/>
      <sheetName val="지급자재"/>
      <sheetName val="공사내역"/>
      <sheetName val="토공물량"/>
      <sheetName val="복구.비파괴금액"/>
      <sheetName val="계약표지"/>
      <sheetName val="계약내역"/>
      <sheetName val="도급금액"/>
      <sheetName val="계약총괄"/>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CAT"/>
      <sheetName val="OP-CAT"/>
      <sheetName val="MANT-CAT"/>
      <sheetName val="PARAM-CAT"/>
      <sheetName val="Lix1"/>
      <sheetName val="TOT-CAT (2)"/>
      <sheetName val="OP-CAT (2)"/>
      <sheetName val="OP-CAT Lix2 2002"/>
      <sheetName val="MANT-CAT (2)"/>
      <sheetName val="PARAM-CAT (2)"/>
      <sheetName val="Lix2"/>
      <sheetName val="Inversiones P&amp;B02 para 03_04"/>
      <sheetName val="resumen-parametros"/>
      <sheetName val="Lix1y2 Current Case Rev01_08_02"/>
      <sheetName val="Lix1y2 Current Case Rev17_07_02"/>
      <sheetName val="Lix1y2 Base Case Rev17_07_0 (2)"/>
      <sheetName val="Lix1y2  105KTPD Rev 29_07_02"/>
      <sheetName val="Lix1y2 Base Case Rev17_07_02"/>
      <sheetName val="Lix1y2 Current Case Rev12_07_02"/>
      <sheetName val="Lix1y2 Base Case Rev12_07_02"/>
      <sheetName val="Presupueto 2002"/>
      <sheetName val="Menu"/>
      <sheetName val="Base Lix 1 y Lix 2 Rev3_07_02"/>
      <sheetName val="Base Lix 1 y Lix 2 Rev2_07_02"/>
      <sheetName val="Base Lix 1 y Lix 2 Rev 25_06_02"/>
      <sheetName val="Base Lix 1 y Lix 2 Rev 21_06_02"/>
      <sheetName val="Base Lix 1 y Lix 2 Rev 20_06_02"/>
      <sheetName val="PLP Lix 1 y Lix 2 Rev 17_06_02"/>
      <sheetName val="PLP Lix 1 y Lix 2 Rev 12_06_02"/>
      <sheetName val="Lix 1 y Lix 2 Rev a 31_05_2002"/>
      <sheetName val="Lix 1 y Lix 2 Rev 1 28_05_01"/>
      <sheetName val="Lix 1 y Lix 2 Recuperacion"/>
      <sheetName val="Fase I y Ampliación Rev 5"/>
      <sheetName val="Fase I y Ampliación Rev 4"/>
      <sheetName val="Fase I y Ampliación Rev 3"/>
      <sheetName val="Fase I y Ampliación Rev2"/>
      <sheetName val="Fase I y Ampliación Rev1"/>
      <sheetName val="Segun Fase I y Ampliación Rev 0"/>
      <sheetName val="Fase I y Ampliación Rev 4 (2)"/>
      <sheetName val=" Producción P&amp;B 2003 "/>
      <sheetName val=" Producción P&amp;B 2002"/>
      <sheetName val=" Producción P&amp;B 2001"/>
      <sheetName val=" Producción 2000"/>
      <sheetName val="Gráfico1"/>
      <sheetName val="Solo Imprime"/>
      <sheetName val="Consumo de cal"/>
      <sheetName val="Calculos 2002"/>
      <sheetName val="Calculos 2001"/>
      <sheetName val="Calculos 2000"/>
      <sheetName val="Calculos"/>
      <sheetName val="ACB Junio 1999"/>
      <sheetName val="Costos 2002"/>
      <sheetName val="Costos 2001"/>
      <sheetName val="Costos 2000"/>
      <sheetName val="Costos Real 2000"/>
      <sheetName val="Costos 1999"/>
      <sheetName val="Balance 2000"/>
      <sheetName val="Respaldo 2000 "/>
      <sheetName val="EW SX LIX 2003"/>
      <sheetName val="EW SX LIX 2002"/>
      <sheetName val="EW SX LIX 2001"/>
      <sheetName val="EW SX LIX 2000"/>
      <sheetName val="EW SX LIX 2000 desafiante"/>
      <sheetName val="P&amp;B-LIX 2000"/>
      <sheetName val="imp cant 2000"/>
      <sheetName val=" Producción 1999"/>
      <sheetName val="imp gastos 2000"/>
      <sheetName val="Acido 2000"/>
      <sheetName val="Costos Real"/>
      <sheetName val="Balance"/>
      <sheetName val="Respaldo "/>
      <sheetName val="P&amp;B-LIX"/>
      <sheetName val="imp cant"/>
      <sheetName val="grafcostos"/>
      <sheetName val="imp gastos"/>
      <sheetName val="Acido"/>
      <sheetName val="Macro2"/>
      <sheetName val="Agua P&amp;B 2000"/>
      <sheetName val="P&amp;B 98"/>
      <sheetName val="Acido Lix 2"/>
      <sheetName val="Hoja15"/>
      <sheetName val="Hoja16"/>
      <sheetName val="#¡REF"/>
      <sheetName val="TOT-CAT_(2)"/>
      <sheetName val="OP-CAT_(2)"/>
      <sheetName val="OP-CAT_Lix2_2002"/>
      <sheetName val="MANT-CAT_(2)"/>
      <sheetName val="PARAM-CAT_(2)"/>
      <sheetName val="Inversiones_P&amp;B02_para_03_04"/>
      <sheetName val="Lix1y2_Current_Case_Rev01_08_02"/>
      <sheetName val="Lix1y2_Current_Case_Rev17_07_02"/>
      <sheetName val="Lix1y2_Base_Case_Rev17_07_0_(2)"/>
      <sheetName val="Lix1y2__105KTPD_Rev_29_07_02"/>
      <sheetName val="Lix1y2_Base_Case_Rev17_07_02"/>
      <sheetName val="Lix1y2_Current_Case_Rev12_07_02"/>
      <sheetName val="Lix1y2_Base_Case_Rev12_07_02"/>
      <sheetName val="Presupueto_2002"/>
      <sheetName val="Base_Lix_1_y_Lix_2_Rev3_07_02"/>
      <sheetName val="Base_Lix_1_y_Lix_2_Rev2_07_02"/>
      <sheetName val="Base_Lix_1_y_Lix_2_Rev_25_06_02"/>
      <sheetName val="Base_Lix_1_y_Lix_2_Rev_21_06_02"/>
      <sheetName val="Base_Lix_1_y_Lix_2_Rev_20_06_02"/>
      <sheetName val="PLP_Lix_1_y_Lix_2_Rev_17_06_02"/>
      <sheetName val="PLP_Lix_1_y_Lix_2_Rev_12_06_02"/>
      <sheetName val="Lix_1_y_Lix_2_Rev_a_31_05_2002"/>
      <sheetName val="Lix_1_y_Lix_2_Rev_1_28_05_01"/>
      <sheetName val="Lix_1_y_Lix_2_Recuperacion"/>
      <sheetName val="Fase_I_y_Ampliación_Rev_5"/>
      <sheetName val="Fase_I_y_Ampliación_Rev_4"/>
      <sheetName val="Fase_I_y_Ampliación_Rev_3"/>
      <sheetName val="Fase_I_y_Ampliación_Rev2"/>
      <sheetName val="Fase_I_y_Ampliación_Rev1"/>
      <sheetName val="Segun_Fase_I_y_Ampliación_Rev_0"/>
      <sheetName val="Fase_I_y_Ampliación_Rev_4_(2)"/>
      <sheetName val="_Producción_P&amp;B_2003_"/>
      <sheetName val="_Producción_P&amp;B_2002"/>
      <sheetName val="_Producción_P&amp;B_2001"/>
      <sheetName val="_Producción_2000"/>
      <sheetName val="Solo_Imprime"/>
      <sheetName val="Consumo_de_cal"/>
      <sheetName val="Calculos_2002"/>
      <sheetName val="Calculos_2001"/>
      <sheetName val="Calculos_2000"/>
      <sheetName val="ACB_Junio_1999"/>
      <sheetName val="Costos_2002"/>
      <sheetName val="Costos_2001"/>
      <sheetName val="Costos_2000"/>
      <sheetName val="Costos_Real_2000"/>
      <sheetName val="Costos_1999"/>
      <sheetName val="Balance_2000"/>
      <sheetName val="Respaldo_2000_"/>
      <sheetName val="EW_SX_LIX_2003"/>
      <sheetName val="EW_SX_LIX_2002"/>
      <sheetName val="EW_SX_LIX_2001"/>
      <sheetName val="EW_SX_LIX_2000"/>
      <sheetName val="EW_SX_LIX_2000_desafiante"/>
      <sheetName val="P&amp;B-LIX_2000"/>
      <sheetName val="imp_cant_2000"/>
      <sheetName val="_Producción_1999"/>
      <sheetName val="imp_gastos_2000"/>
      <sheetName val="Acido_2000"/>
      <sheetName val="Costos_Real"/>
      <sheetName val="Respaldo_"/>
      <sheetName val="imp_cant"/>
      <sheetName val="imp_gastos"/>
      <sheetName val="Agua_P&amp;B_2000"/>
      <sheetName val="P&amp;B_98"/>
      <sheetName val="Acido_Lix_2"/>
      <sheetName val="TOT-CAT_(2)2"/>
      <sheetName val="OP-CAT_(2)1"/>
      <sheetName val="OP-CAT_Lix2_20021"/>
      <sheetName val="MANT-CAT_(2)1"/>
      <sheetName val="PARAM-CAT_(2)1"/>
      <sheetName val="Inversiones_P&amp;B02_para_03_041"/>
      <sheetName val="Lix1y2_Current_Case_Rev01_08_01"/>
      <sheetName val="Lix1y2_Current_Case_Rev17_07_01"/>
      <sheetName val="Lix1y2_Base_Case_Rev17_07_0_(21"/>
      <sheetName val="Lix1y2__105KTPD_Rev_29_07_021"/>
      <sheetName val="Lix1y2_Base_Case_Rev17_07_021"/>
      <sheetName val="Lix1y2_Current_Case_Rev12_07_01"/>
      <sheetName val="Lix1y2_Base_Case_Rev12_07_021"/>
      <sheetName val="Presupueto_20021"/>
      <sheetName val="Base_Lix_1_y_Lix_2_Rev3_07_021"/>
      <sheetName val="Base_Lix_1_y_Lix_2_Rev2_07_021"/>
      <sheetName val="Base_Lix_1_y_Lix_2_Rev_25_06_01"/>
      <sheetName val="Base_Lix_1_y_Lix_2_Rev_21_06_01"/>
      <sheetName val="Base_Lix_1_y_Lix_2_Rev_20_06_01"/>
      <sheetName val="PLP_Lix_1_y_Lix_2_Rev_17_06_021"/>
      <sheetName val="PLP_Lix_1_y_Lix_2_Rev_12_06_021"/>
      <sheetName val="Lix_1_y_Lix_2_Rev_a_31_05_20021"/>
      <sheetName val="Lix_1_y_Lix_2_Rev_1_28_05_011"/>
      <sheetName val="Lix_1_y_Lix_2_Recuperacion1"/>
      <sheetName val="Fase_I_y_Ampliación_Rev_51"/>
      <sheetName val="Fase_I_y_Ampliación_Rev_41"/>
      <sheetName val="Fase_I_y_Ampliación_Rev_31"/>
      <sheetName val="Fase_I_y_Ampliación_Rev21"/>
      <sheetName val="Fase_I_y_Ampliación_Rev11"/>
      <sheetName val="Segun_Fase_I_y_Ampliación_Rev_1"/>
      <sheetName val="Fase_I_y_Ampliación_Rev_4_(2)1"/>
      <sheetName val="_Producción_P&amp;B_2003_1"/>
      <sheetName val="_Producción_P&amp;B_20021"/>
      <sheetName val="_Producción_P&amp;B_20011"/>
      <sheetName val="_Producción_20001"/>
      <sheetName val="Solo_Imprime1"/>
      <sheetName val="Consumo_de_cal1"/>
      <sheetName val="Calculos_20021"/>
      <sheetName val="Calculos_20011"/>
      <sheetName val="Calculos_20001"/>
      <sheetName val="ACB_Junio_19991"/>
      <sheetName val="Costos_20021"/>
      <sheetName val="Costos_20011"/>
      <sheetName val="Costos_20001"/>
      <sheetName val="Costos_Real_20001"/>
      <sheetName val="Costos_19991"/>
      <sheetName val="Balance_20001"/>
      <sheetName val="Respaldo_2000_1"/>
      <sheetName val="EW_SX_LIX_20031"/>
      <sheetName val="EW_SX_LIX_20021"/>
      <sheetName val="EW_SX_LIX_20011"/>
      <sheetName val="EW_SX_LIX_20001"/>
      <sheetName val="EW_SX_LIX_2000_desafiante1"/>
      <sheetName val="P&amp;B-LIX_20001"/>
      <sheetName val="imp_cant_20001"/>
      <sheetName val="_Producción_19991"/>
      <sheetName val="imp_gastos_20001"/>
      <sheetName val="Acido_20001"/>
      <sheetName val="Costos_Real1"/>
      <sheetName val="Respaldo_1"/>
      <sheetName val="imp_cant1"/>
      <sheetName val="imp_gastos1"/>
      <sheetName val="Agua_P&amp;B_20001"/>
      <sheetName val="P&amp;B_981"/>
      <sheetName val="Acido_Lix_21"/>
      <sheetName val="TOT-CAT_(2)1"/>
      <sheetName val="TOT-CAT_(2)3"/>
      <sheetName val="OP-CAT_(2)2"/>
      <sheetName val="OP-CAT_Lix2_20022"/>
      <sheetName val="MANT-CAT_(2)2"/>
      <sheetName val="PARAM-CAT_(2)2"/>
      <sheetName val="Inversiones_P&amp;B02_para_03_042"/>
      <sheetName val="Lix1y2_Current_Case_Rev01_08_03"/>
      <sheetName val="Lix1y2_Current_Case_Rev17_07_03"/>
      <sheetName val="Lix1y2_Base_Case_Rev17_07_0_(22"/>
      <sheetName val="Lix1y2__105KTPD_Rev_29_07_022"/>
      <sheetName val="Lix1y2_Base_Case_Rev17_07_022"/>
      <sheetName val="Lix1y2_Current_Case_Rev12_07_03"/>
      <sheetName val="Lix1y2_Base_Case_Rev12_07_022"/>
      <sheetName val="Presupueto_20022"/>
      <sheetName val="Base_Lix_1_y_Lix_2_Rev3_07_022"/>
      <sheetName val="Base_Lix_1_y_Lix_2_Rev2_07_022"/>
      <sheetName val="Base_Lix_1_y_Lix_2_Rev_25_06_03"/>
      <sheetName val="Base_Lix_1_y_Lix_2_Rev_21_06_03"/>
      <sheetName val="Base_Lix_1_y_Lix_2_Rev_20_06_03"/>
      <sheetName val="PLP_Lix_1_y_Lix_2_Rev_17_06_022"/>
      <sheetName val="PLP_Lix_1_y_Lix_2_Rev_12_06_022"/>
      <sheetName val="Lix_1_y_Lix_2_Rev_a_31_05_20022"/>
      <sheetName val="Lix_1_y_Lix_2_Rev_1_28_05_012"/>
      <sheetName val="Lix_1_y_Lix_2_Recuperacion2"/>
      <sheetName val="Fase_I_y_Ampliación_Rev_52"/>
      <sheetName val="Fase_I_y_Ampliación_Rev_42"/>
      <sheetName val="Fase_I_y_Ampliación_Rev_32"/>
      <sheetName val="Fase_I_y_Ampliación_Rev22"/>
      <sheetName val="Fase_I_y_Ampliación_Rev12"/>
      <sheetName val="Segun_Fase_I_y_Ampliación_Rev_2"/>
      <sheetName val="Fase_I_y_Ampliación_Rev_4_(2)2"/>
      <sheetName val="_Producción_P&amp;B_2003_2"/>
      <sheetName val="_Producción_P&amp;B_20022"/>
      <sheetName val="_Producción_P&amp;B_20012"/>
      <sheetName val="_Producción_20002"/>
      <sheetName val="Solo_Imprime2"/>
      <sheetName val="Consumo_de_cal2"/>
      <sheetName val="Calculos_20022"/>
      <sheetName val="Calculos_20012"/>
      <sheetName val="Calculos_20002"/>
      <sheetName val="ACB_Junio_19992"/>
      <sheetName val="Costos_20022"/>
      <sheetName val="Costos_20012"/>
      <sheetName val="Costos_20002"/>
      <sheetName val="Costos_Real_20002"/>
      <sheetName val="Costos_19992"/>
      <sheetName val="Balance_20002"/>
      <sheetName val="Respaldo_2000_2"/>
      <sheetName val="EW_SX_LIX_20032"/>
      <sheetName val="EW_SX_LIX_20022"/>
      <sheetName val="EW_SX_LIX_20012"/>
      <sheetName val="EW_SX_LIX_20002"/>
      <sheetName val="EW_SX_LIX_2000_desafiante2"/>
      <sheetName val="P&amp;B-LIX_20002"/>
      <sheetName val="imp_cant_20002"/>
      <sheetName val="_Producción_19992"/>
      <sheetName val="imp_gastos_20002"/>
      <sheetName val="Acido_20002"/>
      <sheetName val="Costos_Real2"/>
      <sheetName val="Respaldo_2"/>
      <sheetName val="imp_cant2"/>
      <sheetName val="imp_gastos2"/>
      <sheetName val="Agua_P&amp;B_20002"/>
      <sheetName val="P&amp;B_982"/>
      <sheetName val="Acido_Lix_22"/>
      <sheetName val="RESUMEN PMINUTA"/>
      <sheetName val="Hoja1"/>
      <sheetName val="presupuesto"/>
      <sheetName val="agr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row r="2">
          <cell r="F2" t="str">
            <v>Estimación  P&amp;B 1999  Planta Catodos</v>
          </cell>
          <cell r="O2" t="str">
            <v>Revisión</v>
          </cell>
          <cell r="P2">
            <v>0</v>
          </cell>
          <cell r="X2" t="str">
            <v>Estimación  P&amp;B 1999  Planta Catodos</v>
          </cell>
          <cell r="AD2" t="str">
            <v>Revisión</v>
          </cell>
          <cell r="AE2">
            <v>0</v>
          </cell>
          <cell r="AG2">
            <v>37557.501779166669</v>
          </cell>
        </row>
        <row r="3">
          <cell r="K3" t="str">
            <v>Cantidades</v>
          </cell>
          <cell r="Z3" t="str">
            <v>Gastos</v>
          </cell>
          <cell r="AF3">
            <v>4391508.7411084194</v>
          </cell>
          <cell r="AG3">
            <v>100.00000000000003</v>
          </cell>
        </row>
        <row r="4">
          <cell r="B4" t="str">
            <v>Insumos</v>
          </cell>
          <cell r="C4" t="str">
            <v>Precio, US$</v>
          </cell>
          <cell r="D4" t="str">
            <v>Unidad</v>
          </cell>
          <cell r="E4" t="str">
            <v>Enero</v>
          </cell>
          <cell r="F4" t="str">
            <v>Febrero</v>
          </cell>
          <cell r="G4" t="str">
            <v>Marzo</v>
          </cell>
          <cell r="H4" t="str">
            <v>Abril</v>
          </cell>
          <cell r="I4" t="str">
            <v>Mayo</v>
          </cell>
          <cell r="J4" t="str">
            <v>Junio</v>
          </cell>
          <cell r="K4" t="str">
            <v>Julio</v>
          </cell>
          <cell r="L4" t="str">
            <v>Agosto</v>
          </cell>
          <cell r="M4" t="str">
            <v>Septiembre</v>
          </cell>
          <cell r="N4" t="str">
            <v>Octubre</v>
          </cell>
          <cell r="O4" t="str">
            <v>Noviembre</v>
          </cell>
          <cell r="P4" t="str">
            <v>Diciembre</v>
          </cell>
          <cell r="Q4" t="str">
            <v>Total</v>
          </cell>
          <cell r="S4" t="str">
            <v>Insumos</v>
          </cell>
          <cell r="T4" t="str">
            <v>Enero</v>
          </cell>
          <cell r="U4" t="str">
            <v>Febrero</v>
          </cell>
          <cell r="V4" t="str">
            <v>Marzo</v>
          </cell>
          <cell r="W4" t="str">
            <v>Abril</v>
          </cell>
          <cell r="X4" t="str">
            <v>Mayo</v>
          </cell>
          <cell r="Y4" t="str">
            <v>Junio</v>
          </cell>
          <cell r="Z4" t="str">
            <v>Julio</v>
          </cell>
          <cell r="AA4" t="str">
            <v>Agosto</v>
          </cell>
          <cell r="AB4" t="str">
            <v>Septiembre</v>
          </cell>
          <cell r="AC4" t="str">
            <v>Octubre</v>
          </cell>
          <cell r="AD4" t="str">
            <v>Noviembre</v>
          </cell>
          <cell r="AE4" t="str">
            <v>Diciembre</v>
          </cell>
          <cell r="AF4" t="str">
            <v>Total</v>
          </cell>
          <cell r="AG4" t="str">
            <v>%</v>
          </cell>
        </row>
        <row r="5">
          <cell r="B5" t="str">
            <v>Acido Sulfúrico ( incluye flete)</v>
          </cell>
          <cell r="C5">
            <v>53</v>
          </cell>
          <cell r="D5" t="str">
            <v>ton</v>
          </cell>
          <cell r="E5">
            <v>609.57635818160065</v>
          </cell>
          <cell r="F5">
            <v>522.35541878704714</v>
          </cell>
          <cell r="G5">
            <v>508.0494187853277</v>
          </cell>
          <cell r="H5">
            <v>519.37366919859676</v>
          </cell>
          <cell r="I5">
            <v>538.88701406336384</v>
          </cell>
          <cell r="J5">
            <v>541.30807471855951</v>
          </cell>
          <cell r="K5">
            <v>1240.9203020627256</v>
          </cell>
          <cell r="L5">
            <v>1011.9377638031599</v>
          </cell>
          <cell r="M5">
            <v>839.65117364823323</v>
          </cell>
          <cell r="N5">
            <v>1127.3919928152809</v>
          </cell>
          <cell r="O5">
            <v>1268.7822644886071</v>
          </cell>
          <cell r="P5">
            <v>0</v>
          </cell>
          <cell r="Q5">
            <v>8728.2334505525032</v>
          </cell>
          <cell r="S5" t="str">
            <v>Acido Sulfúrico ( incluye flete)</v>
          </cell>
          <cell r="T5">
            <v>32307.546983624834</v>
          </cell>
          <cell r="U5">
            <v>27684.837195713499</v>
          </cell>
          <cell r="V5">
            <v>26926.619195622367</v>
          </cell>
          <cell r="W5">
            <v>27526.804467525628</v>
          </cell>
          <cell r="X5">
            <v>28561.011745358282</v>
          </cell>
          <cell r="Y5">
            <v>28689.327960083654</v>
          </cell>
          <cell r="Z5">
            <v>65768.776009324458</v>
          </cell>
          <cell r="AA5">
            <v>53632.701481567477</v>
          </cell>
          <cell r="AB5">
            <v>44501.51220335636</v>
          </cell>
          <cell r="AC5">
            <v>59751.77561920989</v>
          </cell>
          <cell r="AD5">
            <v>67245.46001789617</v>
          </cell>
          <cell r="AE5">
            <v>0</v>
          </cell>
          <cell r="AF5">
            <v>462596.37287928257</v>
          </cell>
          <cell r="AG5">
            <v>10.53388254813135</v>
          </cell>
        </row>
        <row r="6">
          <cell r="B6" t="str">
            <v>Cal 65 %</v>
          </cell>
          <cell r="C6">
            <v>92.1</v>
          </cell>
          <cell r="D6" t="str">
            <v>ton</v>
          </cell>
          <cell r="E6">
            <v>400.37308834811131</v>
          </cell>
          <cell r="F6">
            <v>463.25222153493138</v>
          </cell>
          <cell r="G6">
            <v>399.04498292126084</v>
          </cell>
          <cell r="H6">
            <v>344.54101568034361</v>
          </cell>
          <cell r="I6">
            <v>266.04168217170604</v>
          </cell>
          <cell r="J6">
            <v>267.78424720405923</v>
          </cell>
          <cell r="K6">
            <v>286.78435402028151</v>
          </cell>
          <cell r="L6">
            <v>202.91058994482043</v>
          </cell>
          <cell r="M6">
            <v>270.95449550728807</v>
          </cell>
          <cell r="N6">
            <v>147.69887091131483</v>
          </cell>
          <cell r="O6">
            <v>128.83848087722819</v>
          </cell>
          <cell r="P6">
            <v>10.426535896463466</v>
          </cell>
          <cell r="Q6">
            <v>3188.6505650178087</v>
          </cell>
          <cell r="S6" t="str">
            <v>Cal 65 %</v>
          </cell>
          <cell r="T6">
            <v>36874.361436861051</v>
          </cell>
          <cell r="U6">
            <v>42665.529603367177</v>
          </cell>
          <cell r="V6">
            <v>36752.042927048118</v>
          </cell>
          <cell r="W6">
            <v>31732.227544159643</v>
          </cell>
          <cell r="X6">
            <v>24502.438928014126</v>
          </cell>
          <cell r="Y6">
            <v>24662.929167493854</v>
          </cell>
          <cell r="Z6">
            <v>26412.839005267924</v>
          </cell>
          <cell r="AA6">
            <v>18688.065333917959</v>
          </cell>
          <cell r="AB6">
            <v>24954.90903622123</v>
          </cell>
          <cell r="AC6">
            <v>13603.066010932094</v>
          </cell>
          <cell r="AD6">
            <v>11866.024088792716</v>
          </cell>
          <cell r="AE6">
            <v>960.28395606428523</v>
          </cell>
          <cell r="AF6">
            <v>293674.71703814017</v>
          </cell>
          <cell r="AG6">
            <v>6.6873308093203629</v>
          </cell>
        </row>
        <row r="7">
          <cell r="B7" t="str">
            <v>Petróleo</v>
          </cell>
          <cell r="C7">
            <v>235</v>
          </cell>
          <cell r="D7" t="str">
            <v>m3</v>
          </cell>
          <cell r="E7">
            <v>121.51999999999998</v>
          </cell>
          <cell r="F7">
            <v>109.75999999999999</v>
          </cell>
          <cell r="G7">
            <v>121.51999999999998</v>
          </cell>
          <cell r="H7">
            <v>117.59999999999998</v>
          </cell>
          <cell r="I7">
            <v>121.51999999999998</v>
          </cell>
          <cell r="J7">
            <v>117.59999999999998</v>
          </cell>
          <cell r="K7">
            <v>121.51999999999998</v>
          </cell>
          <cell r="L7">
            <v>121.51999999999998</v>
          </cell>
          <cell r="M7">
            <v>117.59999999999998</v>
          </cell>
          <cell r="N7">
            <v>121.51999999999998</v>
          </cell>
          <cell r="O7">
            <v>117.59999999999998</v>
          </cell>
          <cell r="P7">
            <v>121.51999999999998</v>
          </cell>
          <cell r="Q7">
            <v>1430.7999999999997</v>
          </cell>
          <cell r="S7" t="str">
            <v>Petróleo</v>
          </cell>
          <cell r="T7">
            <v>28557.199999999997</v>
          </cell>
          <cell r="U7">
            <v>25793.599999999999</v>
          </cell>
          <cell r="V7">
            <v>28557.199999999997</v>
          </cell>
          <cell r="W7">
            <v>27635.999999999996</v>
          </cell>
          <cell r="X7">
            <v>28557.199999999997</v>
          </cell>
          <cell r="Y7">
            <v>27635.999999999996</v>
          </cell>
          <cell r="Z7">
            <v>28557.199999999997</v>
          </cell>
          <cell r="AA7">
            <v>28557.199999999997</v>
          </cell>
          <cell r="AB7">
            <v>27635.999999999996</v>
          </cell>
          <cell r="AC7">
            <v>28557.199999999997</v>
          </cell>
          <cell r="AD7">
            <v>27635.999999999996</v>
          </cell>
          <cell r="AE7">
            <v>28557.199999999997</v>
          </cell>
          <cell r="AF7">
            <v>336238.00000000006</v>
          </cell>
          <cell r="AG7">
            <v>7.6565485764041403</v>
          </cell>
        </row>
        <row r="8">
          <cell r="B8" t="str">
            <v>Scaid 110</v>
          </cell>
          <cell r="C8">
            <v>743</v>
          </cell>
          <cell r="D8" t="str">
            <v>m3</v>
          </cell>
          <cell r="E8">
            <v>27.108932926829269</v>
          </cell>
          <cell r="F8">
            <v>25.714756097560979</v>
          </cell>
          <cell r="G8">
            <v>28.92356707317073</v>
          </cell>
          <cell r="H8">
            <v>27.771036585365856</v>
          </cell>
          <cell r="I8">
            <v>27.562591463414634</v>
          </cell>
          <cell r="J8">
            <v>25.356402439024389</v>
          </cell>
          <cell r="K8">
            <v>24.840640243902438</v>
          </cell>
          <cell r="L8">
            <v>24.840640243902438</v>
          </cell>
          <cell r="M8">
            <v>27.551524390243902</v>
          </cell>
          <cell r="N8">
            <v>30.965030487804874</v>
          </cell>
          <cell r="O8">
            <v>31.063719512195124</v>
          </cell>
          <cell r="P8">
            <v>29.604054878048778</v>
          </cell>
          <cell r="Q8">
            <v>331.30289634146339</v>
          </cell>
          <cell r="S8" t="str">
            <v>Scaid 110</v>
          </cell>
          <cell r="T8">
            <v>20141.937164634146</v>
          </cell>
          <cell r="U8">
            <v>19106.063780487806</v>
          </cell>
          <cell r="V8">
            <v>21490.210335365853</v>
          </cell>
          <cell r="W8">
            <v>20633.88018292683</v>
          </cell>
          <cell r="X8">
            <v>20479.005457317075</v>
          </cell>
          <cell r="Y8">
            <v>18839.80701219512</v>
          </cell>
          <cell r="Z8">
            <v>18456.59570121951</v>
          </cell>
          <cell r="AA8">
            <v>18456.59570121951</v>
          </cell>
          <cell r="AB8">
            <v>20470.782621951221</v>
          </cell>
          <cell r="AC8">
            <v>23007.017652439023</v>
          </cell>
          <cell r="AD8">
            <v>23080.343597560979</v>
          </cell>
          <cell r="AE8">
            <v>21995.812774390241</v>
          </cell>
          <cell r="AF8">
            <v>246158.05198170731</v>
          </cell>
          <cell r="AG8">
            <v>5.6053185019865603</v>
          </cell>
        </row>
        <row r="9">
          <cell r="B9" t="str">
            <v>Acorga 5050</v>
          </cell>
          <cell r="C9">
            <v>7508.8495575221241</v>
          </cell>
          <cell r="D9" t="str">
            <v>m3</v>
          </cell>
          <cell r="E9">
            <v>2.0756999999999999</v>
          </cell>
          <cell r="F9">
            <v>1.8050999999999999</v>
          </cell>
          <cell r="G9">
            <v>1.8908999999999998</v>
          </cell>
          <cell r="H9">
            <v>1.6335</v>
          </cell>
          <cell r="I9">
            <v>1.5708</v>
          </cell>
          <cell r="J9">
            <v>1.4651999999999998</v>
          </cell>
          <cell r="K9">
            <v>1.5212999999999999</v>
          </cell>
          <cell r="L9">
            <v>0.73919999999999997</v>
          </cell>
          <cell r="M9">
            <v>2.5575000000000001</v>
          </cell>
          <cell r="N9">
            <v>2.6432999999999995</v>
          </cell>
          <cell r="O9">
            <v>2.5575000000000001</v>
          </cell>
          <cell r="P9">
            <v>2.64</v>
          </cell>
          <cell r="Q9">
            <v>23.1</v>
          </cell>
          <cell r="S9" t="str">
            <v>Acorga 5050</v>
          </cell>
          <cell r="T9">
            <v>15586.119026548671</v>
          </cell>
          <cell r="U9">
            <v>13554.224336283185</v>
          </cell>
          <cell r="V9">
            <v>14198.483628318583</v>
          </cell>
          <cell r="W9">
            <v>12265.705752212389</v>
          </cell>
          <cell r="X9">
            <v>11794.900884955752</v>
          </cell>
          <cell r="Y9">
            <v>11001.966371681416</v>
          </cell>
          <cell r="Z9">
            <v>11423.212831858407</v>
          </cell>
          <cell r="AA9">
            <v>5550.5415929203537</v>
          </cell>
          <cell r="AB9">
            <v>19203.882743362832</v>
          </cell>
          <cell r="AC9">
            <v>19848.142035398228</v>
          </cell>
          <cell r="AD9">
            <v>19203.882743362832</v>
          </cell>
          <cell r="AE9">
            <v>19823.362831858409</v>
          </cell>
          <cell r="AF9">
            <v>173454.42477876105</v>
          </cell>
          <cell r="AG9">
            <v>3.9497684054473963</v>
          </cell>
        </row>
        <row r="10">
          <cell r="B10" t="str">
            <v>Transporte Catódos LB a LT</v>
          </cell>
          <cell r="C10">
            <v>11.455752212389381</v>
          </cell>
          <cell r="D10" t="str">
            <v>ton</v>
          </cell>
          <cell r="E10">
            <v>629</v>
          </cell>
          <cell r="F10">
            <v>547</v>
          </cell>
          <cell r="G10">
            <v>573</v>
          </cell>
          <cell r="H10">
            <v>495</v>
          </cell>
          <cell r="I10">
            <v>476</v>
          </cell>
          <cell r="J10">
            <v>444</v>
          </cell>
          <cell r="K10">
            <v>461</v>
          </cell>
          <cell r="L10">
            <v>224</v>
          </cell>
          <cell r="M10">
            <v>775</v>
          </cell>
          <cell r="N10">
            <v>801</v>
          </cell>
          <cell r="O10">
            <v>775</v>
          </cell>
          <cell r="P10">
            <v>800</v>
          </cell>
          <cell r="Q10">
            <v>7000</v>
          </cell>
          <cell r="S10" t="str">
            <v>Transporte Catódos LB a LT</v>
          </cell>
          <cell r="T10">
            <v>7205.6681415929206</v>
          </cell>
          <cell r="U10">
            <v>6266.2964601769918</v>
          </cell>
          <cell r="V10">
            <v>6564.146017699115</v>
          </cell>
          <cell r="W10">
            <v>5670.5973451327436</v>
          </cell>
          <cell r="X10">
            <v>5452.9380530973458</v>
          </cell>
          <cell r="Y10">
            <v>5086.353982300885</v>
          </cell>
          <cell r="Z10">
            <v>5281.1017699115046</v>
          </cell>
          <cell r="AA10">
            <v>2566.0884955752213</v>
          </cell>
          <cell r="AB10">
            <v>8878.2079646017701</v>
          </cell>
          <cell r="AC10">
            <v>9176.0575221238942</v>
          </cell>
          <cell r="AD10">
            <v>8878.2079646017701</v>
          </cell>
          <cell r="AE10">
            <v>9164.6017699115055</v>
          </cell>
          <cell r="AF10">
            <v>80190.265486725664</v>
          </cell>
          <cell r="AG10">
            <v>1.8260299640548043</v>
          </cell>
        </row>
        <row r="11">
          <cell r="B11" t="str">
            <v>Magnaflo 333</v>
          </cell>
          <cell r="C11">
            <v>4.6178851851851856</v>
          </cell>
          <cell r="D11" t="str">
            <v>kg</v>
          </cell>
          <cell r="E11">
            <v>1166.4432000000002</v>
          </cell>
          <cell r="F11">
            <v>1039.8527999999999</v>
          </cell>
          <cell r="G11">
            <v>1054.6199999999999</v>
          </cell>
          <cell r="H11">
            <v>977.83199999999988</v>
          </cell>
          <cell r="I11">
            <v>949.49279999999976</v>
          </cell>
          <cell r="J11">
            <v>1238.9760000000003</v>
          </cell>
          <cell r="K11">
            <v>1613.7360000000001</v>
          </cell>
          <cell r="L11">
            <v>1459.7280000000001</v>
          </cell>
          <cell r="M11">
            <v>1362.96</v>
          </cell>
          <cell r="N11">
            <v>1682.9280000000001</v>
          </cell>
          <cell r="O11">
            <v>1816.56</v>
          </cell>
          <cell r="P11">
            <v>1923.9839999999999</v>
          </cell>
          <cell r="Q11">
            <v>16287.112800000001</v>
          </cell>
          <cell r="S11" t="str">
            <v>Magnaflo 333</v>
          </cell>
          <cell r="T11">
            <v>5386.5007726400008</v>
          </cell>
          <cell r="U11">
            <v>4801.9208398933333</v>
          </cell>
          <cell r="V11">
            <v>4870.1140740000001</v>
          </cell>
          <cell r="W11">
            <v>4515.5159063999999</v>
          </cell>
          <cell r="X11">
            <v>4384.648734559999</v>
          </cell>
          <cell r="Y11">
            <v>5721.4489152000024</v>
          </cell>
          <cell r="Z11">
            <v>7452.0475672000011</v>
          </cell>
          <cell r="AA11">
            <v>6740.8563056000012</v>
          </cell>
          <cell r="AB11">
            <v>6293.9927920000009</v>
          </cell>
          <cell r="AC11">
            <v>7771.568278933335</v>
          </cell>
          <cell r="AD11">
            <v>8388.6655120000014</v>
          </cell>
          <cell r="AE11">
            <v>8884.7372101333331</v>
          </cell>
          <cell r="AF11">
            <v>75212.016908560006</v>
          </cell>
          <cell r="AG11">
            <v>1.7126691837023749</v>
          </cell>
        </row>
        <row r="12">
          <cell r="B12" t="str">
            <v>Sulfato de Cobalto</v>
          </cell>
          <cell r="C12">
            <v>18.3</v>
          </cell>
          <cell r="D12" t="str">
            <v>kg</v>
          </cell>
          <cell r="E12">
            <v>177.072</v>
          </cell>
          <cell r="F12">
            <v>159.93600000000001</v>
          </cell>
          <cell r="G12">
            <v>177.072</v>
          </cell>
          <cell r="H12">
            <v>171.36</v>
          </cell>
          <cell r="I12">
            <v>177.072</v>
          </cell>
          <cell r="J12">
            <v>171.36</v>
          </cell>
          <cell r="K12">
            <v>212.4864</v>
          </cell>
          <cell r="L12">
            <v>212.4864</v>
          </cell>
          <cell r="M12">
            <v>205.63200000000001</v>
          </cell>
          <cell r="N12">
            <v>212.4864</v>
          </cell>
          <cell r="O12">
            <v>205.63200000000001</v>
          </cell>
          <cell r="P12">
            <v>212.4864</v>
          </cell>
          <cell r="Q12">
            <v>2295.0816000000004</v>
          </cell>
          <cell r="S12" t="str">
            <v>Sulfato de Cobalto</v>
          </cell>
          <cell r="T12">
            <v>3240.4176000000002</v>
          </cell>
          <cell r="U12">
            <v>2926.8288000000002</v>
          </cell>
          <cell r="V12">
            <v>3240.4176000000002</v>
          </cell>
          <cell r="W12">
            <v>3135.8880000000004</v>
          </cell>
          <cell r="X12">
            <v>3240.4176000000002</v>
          </cell>
          <cell r="Y12">
            <v>3135.8880000000004</v>
          </cell>
          <cell r="Z12">
            <v>3888.5011200000004</v>
          </cell>
          <cell r="AA12">
            <v>3888.5011200000004</v>
          </cell>
          <cell r="AB12">
            <v>3763.0656000000004</v>
          </cell>
          <cell r="AC12">
            <v>3888.5011200000004</v>
          </cell>
          <cell r="AD12">
            <v>3763.0656000000004</v>
          </cell>
          <cell r="AE12">
            <v>3888.5011200000004</v>
          </cell>
          <cell r="AF12">
            <v>41999.99328000001</v>
          </cell>
          <cell r="AG12">
            <v>0.95639097531203332</v>
          </cell>
        </row>
        <row r="13">
          <cell r="B13" t="str">
            <v>Catodos</v>
          </cell>
          <cell r="C13">
            <v>417.3</v>
          </cell>
          <cell r="D13" t="str">
            <v>cu</v>
          </cell>
          <cell r="E13">
            <v>5.5439999999999996</v>
          </cell>
          <cell r="F13">
            <v>5.5439999999999996</v>
          </cell>
          <cell r="G13">
            <v>5.5439999999999996</v>
          </cell>
          <cell r="H13">
            <v>5.5439999999999996</v>
          </cell>
          <cell r="I13">
            <v>5.5439999999999996</v>
          </cell>
          <cell r="J13">
            <v>5.5439999999999996</v>
          </cell>
          <cell r="K13">
            <v>7.056</v>
          </cell>
          <cell r="L13">
            <v>7.056</v>
          </cell>
          <cell r="M13">
            <v>7.056</v>
          </cell>
          <cell r="N13">
            <v>7.056</v>
          </cell>
          <cell r="O13">
            <v>7.056</v>
          </cell>
          <cell r="P13">
            <v>7.056</v>
          </cell>
          <cell r="Q13">
            <v>75.59999999999998</v>
          </cell>
          <cell r="S13" t="str">
            <v>Catodos</v>
          </cell>
          <cell r="T13">
            <v>2313.5111999999999</v>
          </cell>
          <cell r="U13">
            <v>2313.5111999999999</v>
          </cell>
          <cell r="V13">
            <v>2313.5111999999999</v>
          </cell>
          <cell r="W13">
            <v>2313.5111999999999</v>
          </cell>
          <cell r="X13">
            <v>2313.5111999999999</v>
          </cell>
          <cell r="Y13">
            <v>2313.5111999999999</v>
          </cell>
          <cell r="Z13">
            <v>2944.4688000000001</v>
          </cell>
          <cell r="AA13">
            <v>2944.4688000000001</v>
          </cell>
          <cell r="AB13">
            <v>2944.4688000000001</v>
          </cell>
          <cell r="AC13">
            <v>2944.4688000000001</v>
          </cell>
          <cell r="AD13">
            <v>2944.4688000000001</v>
          </cell>
          <cell r="AE13">
            <v>2944.4688000000001</v>
          </cell>
          <cell r="AF13">
            <v>31547.879999999994</v>
          </cell>
          <cell r="AG13">
            <v>0.71838363213726164</v>
          </cell>
        </row>
        <row r="14">
          <cell r="B14" t="str">
            <v>Anodo Insoluble</v>
          </cell>
          <cell r="C14">
            <v>200</v>
          </cell>
          <cell r="D14" t="str">
            <v>cu</v>
          </cell>
          <cell r="E14">
            <v>11.1386</v>
          </cell>
          <cell r="F14">
            <v>11.1386</v>
          </cell>
          <cell r="G14">
            <v>11.1386</v>
          </cell>
          <cell r="H14">
            <v>11.1386</v>
          </cell>
          <cell r="I14">
            <v>11.1386</v>
          </cell>
          <cell r="J14">
            <v>11.1386</v>
          </cell>
          <cell r="K14">
            <v>14.176399999999999</v>
          </cell>
          <cell r="L14">
            <v>14.176399999999999</v>
          </cell>
          <cell r="M14">
            <v>14.176399999999999</v>
          </cell>
          <cell r="N14">
            <v>14.176399999999999</v>
          </cell>
          <cell r="O14">
            <v>14.176399999999999</v>
          </cell>
          <cell r="P14">
            <v>14.176399999999999</v>
          </cell>
          <cell r="Q14">
            <v>151.88999999999999</v>
          </cell>
          <cell r="S14" t="str">
            <v>Anodo Insoluble</v>
          </cell>
          <cell r="T14">
            <v>2227.7200000000003</v>
          </cell>
          <cell r="U14">
            <v>2227.7200000000003</v>
          </cell>
          <cell r="V14">
            <v>2227.7200000000003</v>
          </cell>
          <cell r="W14">
            <v>2227.7200000000003</v>
          </cell>
          <cell r="X14">
            <v>2227.7200000000003</v>
          </cell>
          <cell r="Y14">
            <v>2227.7200000000003</v>
          </cell>
          <cell r="Z14">
            <v>2835.2799999999997</v>
          </cell>
          <cell r="AA14">
            <v>2835.2799999999997</v>
          </cell>
          <cell r="AB14">
            <v>2835.2799999999997</v>
          </cell>
          <cell r="AC14">
            <v>2835.2799999999997</v>
          </cell>
          <cell r="AD14">
            <v>2835.2799999999997</v>
          </cell>
          <cell r="AE14">
            <v>2835.2799999999997</v>
          </cell>
          <cell r="AF14">
            <v>30377.999999999996</v>
          </cell>
          <cell r="AG14">
            <v>0.69174404039402115</v>
          </cell>
        </row>
        <row r="15">
          <cell r="B15" t="str">
            <v>Guar Floc. OPT-43</v>
          </cell>
          <cell r="C15">
            <v>3.3544</v>
          </cell>
          <cell r="D15" t="str">
            <v>kg</v>
          </cell>
          <cell r="E15">
            <v>157.25</v>
          </cell>
          <cell r="F15">
            <v>136.75</v>
          </cell>
          <cell r="G15">
            <v>143.25</v>
          </cell>
          <cell r="H15">
            <v>123.75</v>
          </cell>
          <cell r="I15">
            <v>119</v>
          </cell>
          <cell r="J15">
            <v>111</v>
          </cell>
          <cell r="K15">
            <v>115.25</v>
          </cell>
          <cell r="L15">
            <v>56</v>
          </cell>
          <cell r="M15">
            <v>193.75</v>
          </cell>
          <cell r="N15">
            <v>200.25</v>
          </cell>
          <cell r="O15">
            <v>193.75</v>
          </cell>
          <cell r="P15">
            <v>200</v>
          </cell>
          <cell r="Q15">
            <v>1750</v>
          </cell>
          <cell r="S15" t="str">
            <v>Guar Floc. OPT-43</v>
          </cell>
          <cell r="T15">
            <v>527.47940000000006</v>
          </cell>
          <cell r="U15">
            <v>458.71420000000001</v>
          </cell>
          <cell r="V15">
            <v>480.51780000000002</v>
          </cell>
          <cell r="W15">
            <v>415.10700000000003</v>
          </cell>
          <cell r="X15">
            <v>399.17360000000002</v>
          </cell>
          <cell r="Y15">
            <v>372.33839999999998</v>
          </cell>
          <cell r="Z15">
            <v>386.59460000000001</v>
          </cell>
          <cell r="AA15">
            <v>187.84640000000002</v>
          </cell>
          <cell r="AB15">
            <v>649.91499999999996</v>
          </cell>
          <cell r="AC15">
            <v>671.71860000000004</v>
          </cell>
          <cell r="AD15">
            <v>649.91499999999996</v>
          </cell>
          <cell r="AE15">
            <v>670.88</v>
          </cell>
          <cell r="AF15">
            <v>5870.2</v>
          </cell>
          <cell r="AG15">
            <v>0.13367160003690118</v>
          </cell>
        </row>
        <row r="16">
          <cell r="B16" t="str">
            <v>FC-1100</v>
          </cell>
          <cell r="C16">
            <v>14.5</v>
          </cell>
          <cell r="D16" t="str">
            <v>lt</v>
          </cell>
          <cell r="E16">
            <v>37.200000000000003</v>
          </cell>
          <cell r="F16">
            <v>33.6</v>
          </cell>
          <cell r="G16">
            <v>37.200000000000003</v>
          </cell>
          <cell r="H16">
            <v>36</v>
          </cell>
          <cell r="I16">
            <v>37.200000000000003</v>
          </cell>
          <cell r="J16">
            <v>36</v>
          </cell>
          <cell r="K16">
            <v>37.200000000000003</v>
          </cell>
          <cell r="L16">
            <v>37.200000000000003</v>
          </cell>
          <cell r="M16">
            <v>36</v>
          </cell>
          <cell r="N16">
            <v>37.200000000000003</v>
          </cell>
          <cell r="O16">
            <v>36</v>
          </cell>
          <cell r="P16">
            <v>37.200000000000003</v>
          </cell>
          <cell r="Q16">
            <v>437.99999999999994</v>
          </cell>
          <cell r="S16" t="str">
            <v>FC-1100</v>
          </cell>
          <cell r="T16">
            <v>539.40000000000009</v>
          </cell>
          <cell r="U16">
            <v>487.20000000000005</v>
          </cell>
          <cell r="V16">
            <v>539.40000000000009</v>
          </cell>
          <cell r="W16">
            <v>522</v>
          </cell>
          <cell r="X16">
            <v>539.40000000000009</v>
          </cell>
          <cell r="Y16">
            <v>522</v>
          </cell>
          <cell r="Z16">
            <v>539.40000000000009</v>
          </cell>
          <cell r="AA16">
            <v>539.40000000000009</v>
          </cell>
          <cell r="AB16">
            <v>522</v>
          </cell>
          <cell r="AC16">
            <v>539.40000000000009</v>
          </cell>
          <cell r="AD16">
            <v>522</v>
          </cell>
          <cell r="AE16">
            <v>539.40000000000009</v>
          </cell>
          <cell r="AF16">
            <v>6351</v>
          </cell>
          <cell r="AG16">
            <v>0.14462000133459837</v>
          </cell>
        </row>
        <row r="17">
          <cell r="B17" t="str">
            <v>Sulfato Ferroso Hectohidratado</v>
          </cell>
          <cell r="C17">
            <v>0.2069</v>
          </cell>
          <cell r="D17" t="str">
            <v>Kg</v>
          </cell>
          <cell r="E17">
            <v>250</v>
          </cell>
          <cell r="F17">
            <v>250</v>
          </cell>
          <cell r="G17">
            <v>250</v>
          </cell>
          <cell r="H17">
            <v>250</v>
          </cell>
          <cell r="I17">
            <v>250</v>
          </cell>
          <cell r="J17">
            <v>250</v>
          </cell>
          <cell r="K17">
            <v>250</v>
          </cell>
          <cell r="L17">
            <v>250</v>
          </cell>
          <cell r="M17">
            <v>250</v>
          </cell>
          <cell r="N17">
            <v>250</v>
          </cell>
          <cell r="O17">
            <v>250</v>
          </cell>
          <cell r="P17">
            <v>250</v>
          </cell>
          <cell r="Q17">
            <v>3000</v>
          </cell>
          <cell r="S17" t="str">
            <v>Sulfato Ferroso Hectohidratado</v>
          </cell>
          <cell r="T17">
            <v>51.725000000000001</v>
          </cell>
          <cell r="U17">
            <v>51.725000000000001</v>
          </cell>
          <cell r="V17">
            <v>51.725000000000001</v>
          </cell>
          <cell r="W17">
            <v>51.725000000000001</v>
          </cell>
          <cell r="X17">
            <v>51.725000000000001</v>
          </cell>
          <cell r="Y17">
            <v>51.725000000000001</v>
          </cell>
          <cell r="Z17">
            <v>51.725000000000001</v>
          </cell>
          <cell r="AA17">
            <v>51.725000000000001</v>
          </cell>
          <cell r="AB17">
            <v>51.725000000000001</v>
          </cell>
          <cell r="AC17">
            <v>51.725000000000001</v>
          </cell>
          <cell r="AD17">
            <v>51.725000000000001</v>
          </cell>
          <cell r="AE17">
            <v>51.725000000000001</v>
          </cell>
          <cell r="AF17">
            <v>620.70000000000016</v>
          </cell>
          <cell r="AG17">
            <v>1.4134094603745114E-2</v>
          </cell>
        </row>
        <row r="19">
          <cell r="C19">
            <v>594.4</v>
          </cell>
        </row>
        <row r="20">
          <cell r="S20" t="str">
            <v>Sub-Total</v>
          </cell>
          <cell r="T20">
            <v>154959.58672590164</v>
          </cell>
          <cell r="U20">
            <v>148338.17141592197</v>
          </cell>
          <cell r="V20">
            <v>148212.10777805405</v>
          </cell>
          <cell r="W20">
            <v>138646.68239835725</v>
          </cell>
          <cell r="X20">
            <v>132504.09120330258</v>
          </cell>
          <cell r="Y20">
            <v>130261.01600895493</v>
          </cell>
          <cell r="Z20">
            <v>173997.74240478181</v>
          </cell>
          <cell r="AA20">
            <v>144639.27023080055</v>
          </cell>
          <cell r="AB20">
            <v>162705.74176149344</v>
          </cell>
          <cell r="AC20">
            <v>172645.92063903643</v>
          </cell>
          <cell r="AD20">
            <v>177065.03832421449</v>
          </cell>
          <cell r="AE20">
            <v>100316.25346235778</v>
          </cell>
          <cell r="AF20">
            <v>1784291.6223531766</v>
          </cell>
          <cell r="AG20">
            <v>40.630492332865551</v>
          </cell>
        </row>
        <row r="23">
          <cell r="B23" t="str">
            <v>Material de Laboratorio</v>
          </cell>
          <cell r="S23" t="str">
            <v>Material de Laboratorio</v>
          </cell>
        </row>
        <row r="24">
          <cell r="B24" t="str">
            <v>Broca de 16 mm Marca Titex Plus</v>
          </cell>
          <cell r="C24">
            <v>152.33333333333334</v>
          </cell>
          <cell r="D24" t="str">
            <v>Cu</v>
          </cell>
          <cell r="E24">
            <v>2</v>
          </cell>
          <cell r="F24">
            <v>2</v>
          </cell>
          <cell r="G24">
            <v>2</v>
          </cell>
          <cell r="H24">
            <v>2</v>
          </cell>
          <cell r="I24">
            <v>2</v>
          </cell>
          <cell r="J24">
            <v>2</v>
          </cell>
          <cell r="L24">
            <v>2</v>
          </cell>
          <cell r="M24">
            <v>2</v>
          </cell>
          <cell r="N24">
            <v>2</v>
          </cell>
          <cell r="O24">
            <v>2</v>
          </cell>
          <cell r="P24">
            <v>2</v>
          </cell>
          <cell r="Q24">
            <v>22</v>
          </cell>
          <cell r="S24" t="str">
            <v>Broca de 16 mm Marca Titex Plus</v>
          </cell>
          <cell r="T24">
            <v>304.66666666666669</v>
          </cell>
          <cell r="U24">
            <v>304.66666666666669</v>
          </cell>
          <cell r="V24">
            <v>304.66666666666669</v>
          </cell>
          <cell r="W24">
            <v>304.66666666666669</v>
          </cell>
          <cell r="X24">
            <v>304.66666666666669</v>
          </cell>
          <cell r="Y24">
            <v>304.66666666666669</v>
          </cell>
          <cell r="Z24">
            <v>0</v>
          </cell>
          <cell r="AA24">
            <v>304.66666666666669</v>
          </cell>
          <cell r="AB24">
            <v>304.66666666666669</v>
          </cell>
          <cell r="AC24">
            <v>304.66666666666669</v>
          </cell>
          <cell r="AD24">
            <v>304.66666666666669</v>
          </cell>
          <cell r="AE24">
            <v>304.66666666666669</v>
          </cell>
          <cell r="AF24">
            <v>3351.333333333333</v>
          </cell>
          <cell r="AG24">
            <v>7.6313939716477819E-2</v>
          </cell>
        </row>
        <row r="25">
          <cell r="B25" t="str">
            <v>Electro Combinación Ag/AgCl Vidrio</v>
          </cell>
          <cell r="C25">
            <v>420.35398230088498</v>
          </cell>
          <cell r="D25" t="str">
            <v>Cu</v>
          </cell>
          <cell r="E25">
            <v>1</v>
          </cell>
          <cell r="I25">
            <v>1</v>
          </cell>
          <cell r="M25">
            <v>1</v>
          </cell>
          <cell r="Q25">
            <v>3</v>
          </cell>
          <cell r="S25" t="str">
            <v>Electro Combinación Ag/AgCl Vidrio</v>
          </cell>
          <cell r="T25">
            <v>420.35398230088498</v>
          </cell>
          <cell r="U25">
            <v>0</v>
          </cell>
          <cell r="V25">
            <v>0</v>
          </cell>
          <cell r="W25">
            <v>0</v>
          </cell>
          <cell r="X25">
            <v>420.35398230088498</v>
          </cell>
          <cell r="Y25">
            <v>0</v>
          </cell>
          <cell r="Z25">
            <v>0</v>
          </cell>
          <cell r="AA25">
            <v>0</v>
          </cell>
          <cell r="AB25">
            <v>420.35398230088498</v>
          </cell>
          <cell r="AC25">
            <v>0</v>
          </cell>
          <cell r="AD25">
            <v>0</v>
          </cell>
          <cell r="AE25">
            <v>0</v>
          </cell>
          <cell r="AF25">
            <v>1261.0619469026549</v>
          </cell>
          <cell r="AG25">
            <v>2.8715915673763685E-2</v>
          </cell>
        </row>
        <row r="26">
          <cell r="B26" t="str">
            <v>Pipeta Total 5 cc clase A</v>
          </cell>
          <cell r="C26">
            <v>15.486725663716815</v>
          </cell>
          <cell r="D26" t="str">
            <v>Cu</v>
          </cell>
          <cell r="E26">
            <v>5</v>
          </cell>
          <cell r="F26">
            <v>5</v>
          </cell>
          <cell r="G26">
            <v>5</v>
          </cell>
          <cell r="H26">
            <v>5</v>
          </cell>
          <cell r="I26">
            <v>5</v>
          </cell>
          <cell r="J26">
            <v>5</v>
          </cell>
          <cell r="K26">
            <v>5</v>
          </cell>
          <cell r="L26">
            <v>5</v>
          </cell>
          <cell r="M26">
            <v>5</v>
          </cell>
          <cell r="N26">
            <v>5</v>
          </cell>
          <cell r="O26">
            <v>5</v>
          </cell>
          <cell r="P26">
            <v>5</v>
          </cell>
          <cell r="Q26">
            <v>60</v>
          </cell>
          <cell r="S26" t="str">
            <v>Pipeta Total 5 cc clase A</v>
          </cell>
          <cell r="T26">
            <v>77.43362831858407</v>
          </cell>
          <cell r="U26">
            <v>77.43362831858407</v>
          </cell>
          <cell r="V26">
            <v>77.43362831858407</v>
          </cell>
          <cell r="W26">
            <v>77.43362831858407</v>
          </cell>
          <cell r="X26">
            <v>77.43362831858407</v>
          </cell>
          <cell r="Y26">
            <v>77.43362831858407</v>
          </cell>
          <cell r="Z26">
            <v>77.43362831858407</v>
          </cell>
          <cell r="AA26">
            <v>77.43362831858407</v>
          </cell>
          <cell r="AB26">
            <v>77.43362831858407</v>
          </cell>
          <cell r="AC26">
            <v>77.43362831858407</v>
          </cell>
          <cell r="AD26">
            <v>77.43362831858407</v>
          </cell>
          <cell r="AE26">
            <v>77.43362831858407</v>
          </cell>
          <cell r="AF26">
            <v>929.20353982300878</v>
          </cell>
          <cell r="AG26">
            <v>2.1159095759615346E-2</v>
          </cell>
        </row>
        <row r="27">
          <cell r="B27" t="str">
            <v>Yoduro de Potasio</v>
          </cell>
          <cell r="C27">
            <v>22.7134</v>
          </cell>
          <cell r="D27" t="str">
            <v>Kg</v>
          </cell>
          <cell r="E27">
            <v>3</v>
          </cell>
          <cell r="F27">
            <v>3</v>
          </cell>
          <cell r="G27">
            <v>3</v>
          </cell>
          <cell r="H27">
            <v>3</v>
          </cell>
          <cell r="I27">
            <v>3</v>
          </cell>
          <cell r="J27">
            <v>3</v>
          </cell>
          <cell r="K27">
            <v>3</v>
          </cell>
          <cell r="L27">
            <v>3</v>
          </cell>
          <cell r="M27">
            <v>3</v>
          </cell>
          <cell r="N27">
            <v>3</v>
          </cell>
          <cell r="O27">
            <v>3</v>
          </cell>
          <cell r="P27">
            <v>3</v>
          </cell>
          <cell r="Q27">
            <v>36</v>
          </cell>
          <cell r="S27" t="str">
            <v>Yoduro de Potasio</v>
          </cell>
          <cell r="T27">
            <v>68.140199999999993</v>
          </cell>
          <cell r="U27">
            <v>68.140199999999993</v>
          </cell>
          <cell r="V27">
            <v>68.140199999999993</v>
          </cell>
          <cell r="W27">
            <v>68.140199999999993</v>
          </cell>
          <cell r="X27">
            <v>68.140199999999993</v>
          </cell>
          <cell r="Y27">
            <v>68.140199999999993</v>
          </cell>
          <cell r="Z27">
            <v>68.140199999999993</v>
          </cell>
          <cell r="AA27">
            <v>68.140199999999993</v>
          </cell>
          <cell r="AB27">
            <v>68.140199999999993</v>
          </cell>
          <cell r="AC27">
            <v>68.140199999999993</v>
          </cell>
          <cell r="AD27">
            <v>68.140199999999993</v>
          </cell>
          <cell r="AE27">
            <v>68.140199999999993</v>
          </cell>
          <cell r="AF27">
            <v>817.68240000000014</v>
          </cell>
          <cell r="AG27">
            <v>1.8619623646556074E-2</v>
          </cell>
        </row>
        <row r="28">
          <cell r="B28" t="str">
            <v>Bifloruro de Amonio proanálisis</v>
          </cell>
          <cell r="C28">
            <v>11.079499999999999</v>
          </cell>
          <cell r="D28" t="str">
            <v>Kg</v>
          </cell>
          <cell r="E28">
            <v>5</v>
          </cell>
          <cell r="F28">
            <v>5</v>
          </cell>
          <cell r="G28">
            <v>5</v>
          </cell>
          <cell r="H28">
            <v>5</v>
          </cell>
          <cell r="I28">
            <v>5</v>
          </cell>
          <cell r="J28">
            <v>5</v>
          </cell>
          <cell r="K28">
            <v>5</v>
          </cell>
          <cell r="L28">
            <v>5</v>
          </cell>
          <cell r="M28">
            <v>5</v>
          </cell>
          <cell r="N28">
            <v>5</v>
          </cell>
          <cell r="O28">
            <v>5</v>
          </cell>
          <cell r="P28">
            <v>5</v>
          </cell>
          <cell r="Q28">
            <v>60</v>
          </cell>
          <cell r="S28" t="str">
            <v>Bifloruro de Amonio proanálisis</v>
          </cell>
          <cell r="T28">
            <v>55.397499999999994</v>
          </cell>
          <cell r="U28">
            <v>55.397499999999994</v>
          </cell>
          <cell r="V28">
            <v>55.397499999999994</v>
          </cell>
          <cell r="W28">
            <v>55.397499999999994</v>
          </cell>
          <cell r="X28">
            <v>55.397499999999994</v>
          </cell>
          <cell r="Y28">
            <v>55.397499999999994</v>
          </cell>
          <cell r="Z28">
            <v>55.397499999999994</v>
          </cell>
          <cell r="AA28">
            <v>55.397499999999994</v>
          </cell>
          <cell r="AB28">
            <v>55.397499999999994</v>
          </cell>
          <cell r="AC28">
            <v>55.397499999999994</v>
          </cell>
          <cell r="AD28">
            <v>55.397499999999994</v>
          </cell>
          <cell r="AE28">
            <v>55.397499999999994</v>
          </cell>
          <cell r="AF28">
            <v>664.77</v>
          </cell>
          <cell r="AG28">
            <v>1.5137622151976218E-2</v>
          </cell>
        </row>
        <row r="29">
          <cell r="B29" t="str">
            <v>Pipeta Total 10 cc clase A</v>
          </cell>
          <cell r="C29">
            <v>11.061946902654867</v>
          </cell>
          <cell r="D29" t="str">
            <v>Cu</v>
          </cell>
          <cell r="E29">
            <v>5</v>
          </cell>
          <cell r="F29">
            <v>5</v>
          </cell>
          <cell r="G29">
            <v>5</v>
          </cell>
          <cell r="H29">
            <v>5</v>
          </cell>
          <cell r="I29">
            <v>5</v>
          </cell>
          <cell r="J29">
            <v>5</v>
          </cell>
          <cell r="K29">
            <v>5</v>
          </cell>
          <cell r="L29">
            <v>5</v>
          </cell>
          <cell r="M29">
            <v>5</v>
          </cell>
          <cell r="N29">
            <v>5</v>
          </cell>
          <cell r="O29">
            <v>5</v>
          </cell>
          <cell r="P29">
            <v>5</v>
          </cell>
          <cell r="Q29">
            <v>60</v>
          </cell>
          <cell r="S29" t="str">
            <v>Pipeta Total 10 cc clase A</v>
          </cell>
          <cell r="T29">
            <v>55.309734513274336</v>
          </cell>
          <cell r="U29">
            <v>55.309734513274336</v>
          </cell>
          <cell r="V29">
            <v>55.309734513274336</v>
          </cell>
          <cell r="W29">
            <v>55.309734513274336</v>
          </cell>
          <cell r="X29">
            <v>55.309734513274336</v>
          </cell>
          <cell r="Y29">
            <v>55.309734513274336</v>
          </cell>
          <cell r="Z29">
            <v>55.309734513274336</v>
          </cell>
          <cell r="AA29">
            <v>55.309734513274336</v>
          </cell>
          <cell r="AB29">
            <v>55.309734513274336</v>
          </cell>
          <cell r="AC29">
            <v>55.309734513274336</v>
          </cell>
          <cell r="AD29">
            <v>55.309734513274336</v>
          </cell>
          <cell r="AE29">
            <v>55.309734513274336</v>
          </cell>
          <cell r="AF29">
            <v>663.71681415929197</v>
          </cell>
          <cell r="AG29">
            <v>1.5113639828296674E-2</v>
          </cell>
        </row>
        <row r="30">
          <cell r="B30" t="str">
            <v>Acido Acético 96 % proanálisis</v>
          </cell>
          <cell r="C30">
            <v>7.3596000000000004</v>
          </cell>
          <cell r="D30" t="str">
            <v>Lt</v>
          </cell>
          <cell r="E30">
            <v>7</v>
          </cell>
          <cell r="F30">
            <v>7</v>
          </cell>
          <cell r="G30">
            <v>7</v>
          </cell>
          <cell r="H30">
            <v>7</v>
          </cell>
          <cell r="I30">
            <v>7</v>
          </cell>
          <cell r="J30">
            <v>7</v>
          </cell>
          <cell r="K30">
            <v>7</v>
          </cell>
          <cell r="L30">
            <v>7</v>
          </cell>
          <cell r="M30">
            <v>7</v>
          </cell>
          <cell r="N30">
            <v>7</v>
          </cell>
          <cell r="O30">
            <v>7</v>
          </cell>
          <cell r="P30">
            <v>7</v>
          </cell>
          <cell r="Q30">
            <v>84</v>
          </cell>
          <cell r="S30" t="str">
            <v>Acido Acético 96 % proanálisis</v>
          </cell>
          <cell r="T30">
            <v>51.517200000000003</v>
          </cell>
          <cell r="U30">
            <v>51.517200000000003</v>
          </cell>
          <cell r="V30">
            <v>51.517200000000003</v>
          </cell>
          <cell r="W30">
            <v>51.517200000000003</v>
          </cell>
          <cell r="X30">
            <v>51.517200000000003</v>
          </cell>
          <cell r="Y30">
            <v>51.517200000000003</v>
          </cell>
          <cell r="Z30">
            <v>51.517200000000003</v>
          </cell>
          <cell r="AA30">
            <v>51.517200000000003</v>
          </cell>
          <cell r="AB30">
            <v>51.517200000000003</v>
          </cell>
          <cell r="AC30">
            <v>51.517200000000003</v>
          </cell>
          <cell r="AD30">
            <v>51.517200000000003</v>
          </cell>
          <cell r="AE30">
            <v>51.517200000000003</v>
          </cell>
          <cell r="AF30">
            <v>618.20640000000003</v>
          </cell>
          <cell r="AG30">
            <v>1.4077312296182845E-2</v>
          </cell>
        </row>
        <row r="31">
          <cell r="B31" t="str">
            <v>Agua  Destilada</v>
          </cell>
          <cell r="C31">
            <v>0.57689999999999997</v>
          </cell>
          <cell r="D31" t="str">
            <v>Lt</v>
          </cell>
          <cell r="E31">
            <v>70</v>
          </cell>
          <cell r="F31">
            <v>70</v>
          </cell>
          <cell r="G31">
            <v>70</v>
          </cell>
          <cell r="H31">
            <v>70</v>
          </cell>
          <cell r="I31">
            <v>70</v>
          </cell>
          <cell r="J31">
            <v>70</v>
          </cell>
          <cell r="K31">
            <v>70</v>
          </cell>
          <cell r="L31">
            <v>70</v>
          </cell>
          <cell r="M31">
            <v>70</v>
          </cell>
          <cell r="N31">
            <v>70</v>
          </cell>
          <cell r="O31">
            <v>70</v>
          </cell>
          <cell r="P31">
            <v>70</v>
          </cell>
          <cell r="Q31">
            <v>840</v>
          </cell>
          <cell r="S31" t="str">
            <v>Agua  Destilada</v>
          </cell>
          <cell r="T31">
            <v>40.382999999999996</v>
          </cell>
          <cell r="U31">
            <v>40.382999999999996</v>
          </cell>
          <cell r="V31">
            <v>40.382999999999996</v>
          </cell>
          <cell r="W31">
            <v>40.382999999999996</v>
          </cell>
          <cell r="X31">
            <v>40.382999999999996</v>
          </cell>
          <cell r="Y31">
            <v>40.382999999999996</v>
          </cell>
          <cell r="Z31">
            <v>40.382999999999996</v>
          </cell>
          <cell r="AA31">
            <v>40.382999999999996</v>
          </cell>
          <cell r="AB31">
            <v>40.382999999999996</v>
          </cell>
          <cell r="AC31">
            <v>40.382999999999996</v>
          </cell>
          <cell r="AD31">
            <v>40.382999999999996</v>
          </cell>
          <cell r="AE31">
            <v>40.382999999999996</v>
          </cell>
          <cell r="AF31">
            <v>484.59599999999983</v>
          </cell>
          <cell r="AG31">
            <v>1.1034840838724769E-2</v>
          </cell>
        </row>
        <row r="32">
          <cell r="B32" t="str">
            <v>Varilla de vidrio para Nivel</v>
          </cell>
          <cell r="C32">
            <v>15.486725663716815</v>
          </cell>
          <cell r="D32" t="str">
            <v>Cu</v>
          </cell>
          <cell r="E32">
            <v>2</v>
          </cell>
          <cell r="F32">
            <v>2</v>
          </cell>
          <cell r="G32">
            <v>2</v>
          </cell>
          <cell r="H32">
            <v>2</v>
          </cell>
          <cell r="I32">
            <v>2</v>
          </cell>
          <cell r="J32">
            <v>2</v>
          </cell>
          <cell r="K32">
            <v>2</v>
          </cell>
          <cell r="L32">
            <v>2</v>
          </cell>
          <cell r="M32">
            <v>2</v>
          </cell>
          <cell r="N32">
            <v>2</v>
          </cell>
          <cell r="O32">
            <v>2</v>
          </cell>
          <cell r="P32">
            <v>2</v>
          </cell>
          <cell r="Q32">
            <v>24</v>
          </cell>
          <cell r="S32" t="str">
            <v>Varilla de vidrio para Nivel</v>
          </cell>
          <cell r="T32">
            <v>30.973451327433629</v>
          </cell>
          <cell r="U32">
            <v>30.973451327433629</v>
          </cell>
          <cell r="V32">
            <v>30.973451327433629</v>
          </cell>
          <cell r="W32">
            <v>30.973451327433629</v>
          </cell>
          <cell r="X32">
            <v>30.973451327433629</v>
          </cell>
          <cell r="Y32">
            <v>30.973451327433629</v>
          </cell>
          <cell r="Z32">
            <v>30.973451327433629</v>
          </cell>
          <cell r="AA32">
            <v>30.973451327433629</v>
          </cell>
          <cell r="AB32">
            <v>30.973451327433629</v>
          </cell>
          <cell r="AC32">
            <v>30.973451327433629</v>
          </cell>
          <cell r="AD32">
            <v>30.973451327433629</v>
          </cell>
          <cell r="AE32">
            <v>30.973451327433629</v>
          </cell>
          <cell r="AF32">
            <v>371.68141592920352</v>
          </cell>
          <cell r="AG32">
            <v>8.4636383038461382E-3</v>
          </cell>
        </row>
        <row r="33">
          <cell r="B33" t="str">
            <v>Alimidón soluble MERCK</v>
          </cell>
          <cell r="C33">
            <v>59.7913</v>
          </cell>
          <cell r="D33" t="str">
            <v>Kg</v>
          </cell>
          <cell r="E33">
            <v>0.5</v>
          </cell>
          <cell r="F33">
            <v>0.5</v>
          </cell>
          <cell r="G33">
            <v>0.5</v>
          </cell>
          <cell r="H33">
            <v>0.5</v>
          </cell>
          <cell r="I33">
            <v>0.5</v>
          </cell>
          <cell r="J33">
            <v>0.5</v>
          </cell>
          <cell r="K33">
            <v>0.5</v>
          </cell>
          <cell r="L33">
            <v>0.5</v>
          </cell>
          <cell r="M33">
            <v>0.5</v>
          </cell>
          <cell r="N33">
            <v>0.5</v>
          </cell>
          <cell r="O33">
            <v>0.5</v>
          </cell>
          <cell r="P33">
            <v>0.5</v>
          </cell>
          <cell r="Q33">
            <v>6</v>
          </cell>
          <cell r="S33" t="str">
            <v>Alimidón soluble MERCK</v>
          </cell>
          <cell r="T33">
            <v>29.89565</v>
          </cell>
          <cell r="U33">
            <v>29.89565</v>
          </cell>
          <cell r="V33">
            <v>29.89565</v>
          </cell>
          <cell r="W33">
            <v>29.89565</v>
          </cell>
          <cell r="X33">
            <v>29.89565</v>
          </cell>
          <cell r="Y33">
            <v>29.89565</v>
          </cell>
          <cell r="Z33">
            <v>29.89565</v>
          </cell>
          <cell r="AA33">
            <v>29.89565</v>
          </cell>
          <cell r="AB33">
            <v>29.89565</v>
          </cell>
          <cell r="AC33">
            <v>29.89565</v>
          </cell>
          <cell r="AD33">
            <v>29.89565</v>
          </cell>
          <cell r="AE33">
            <v>29.89565</v>
          </cell>
          <cell r="AF33">
            <v>358.74779999999993</v>
          </cell>
          <cell r="AG33">
            <v>8.1691241245133387E-3</v>
          </cell>
        </row>
        <row r="34">
          <cell r="B34" t="str">
            <v>Amoniaco en Solución 25 %</v>
          </cell>
          <cell r="C34">
            <v>4.6299000000000001</v>
          </cell>
          <cell r="D34" t="str">
            <v>Lt</v>
          </cell>
          <cell r="E34">
            <v>6</v>
          </cell>
          <cell r="F34">
            <v>6</v>
          </cell>
          <cell r="G34">
            <v>6</v>
          </cell>
          <cell r="H34">
            <v>6</v>
          </cell>
          <cell r="I34">
            <v>6</v>
          </cell>
          <cell r="J34">
            <v>6</v>
          </cell>
          <cell r="K34">
            <v>6</v>
          </cell>
          <cell r="L34">
            <v>6</v>
          </cell>
          <cell r="M34">
            <v>6</v>
          </cell>
          <cell r="N34">
            <v>6</v>
          </cell>
          <cell r="O34">
            <v>6</v>
          </cell>
          <cell r="P34">
            <v>6</v>
          </cell>
          <cell r="Q34">
            <v>72</v>
          </cell>
          <cell r="S34" t="str">
            <v>Amoniaco en Solución 25 %</v>
          </cell>
          <cell r="T34">
            <v>27.779400000000003</v>
          </cell>
          <cell r="U34">
            <v>27.779400000000003</v>
          </cell>
          <cell r="V34">
            <v>27.779400000000003</v>
          </cell>
          <cell r="W34">
            <v>27.779400000000003</v>
          </cell>
          <cell r="X34">
            <v>27.779400000000003</v>
          </cell>
          <cell r="Y34">
            <v>27.779400000000003</v>
          </cell>
          <cell r="Z34">
            <v>27.779400000000003</v>
          </cell>
          <cell r="AA34">
            <v>27.779400000000003</v>
          </cell>
          <cell r="AB34">
            <v>27.779400000000003</v>
          </cell>
          <cell r="AC34">
            <v>27.779400000000003</v>
          </cell>
          <cell r="AD34">
            <v>27.779400000000003</v>
          </cell>
          <cell r="AE34">
            <v>27.779400000000003</v>
          </cell>
          <cell r="AF34">
            <v>333.35280000000006</v>
          </cell>
          <cell r="AG34">
            <v>7.5908490601310202E-3</v>
          </cell>
        </row>
        <row r="35">
          <cell r="B35" t="str">
            <v>Vaso precipitado  400 cc</v>
          </cell>
          <cell r="C35">
            <v>3.88</v>
          </cell>
          <cell r="D35" t="str">
            <v>Cu</v>
          </cell>
          <cell r="E35">
            <v>5</v>
          </cell>
          <cell r="F35">
            <v>5</v>
          </cell>
          <cell r="G35">
            <v>5</v>
          </cell>
          <cell r="H35">
            <v>5</v>
          </cell>
          <cell r="I35">
            <v>5</v>
          </cell>
          <cell r="J35">
            <v>5</v>
          </cell>
          <cell r="K35">
            <v>5</v>
          </cell>
          <cell r="L35">
            <v>5</v>
          </cell>
          <cell r="M35">
            <v>5</v>
          </cell>
          <cell r="N35">
            <v>5</v>
          </cell>
          <cell r="O35">
            <v>5</v>
          </cell>
          <cell r="P35">
            <v>5</v>
          </cell>
          <cell r="Q35">
            <v>60</v>
          </cell>
          <cell r="S35" t="str">
            <v>Vaso precipitado  400 cc</v>
          </cell>
          <cell r="T35">
            <v>19.399999999999999</v>
          </cell>
          <cell r="U35">
            <v>19.399999999999999</v>
          </cell>
          <cell r="V35">
            <v>19.399999999999999</v>
          </cell>
          <cell r="W35">
            <v>19.399999999999999</v>
          </cell>
          <cell r="X35">
            <v>19.399999999999999</v>
          </cell>
          <cell r="Y35">
            <v>19.399999999999999</v>
          </cell>
          <cell r="Z35">
            <v>19.399999999999999</v>
          </cell>
          <cell r="AA35">
            <v>19.399999999999999</v>
          </cell>
          <cell r="AB35">
            <v>19.399999999999999</v>
          </cell>
          <cell r="AC35">
            <v>19.399999999999999</v>
          </cell>
          <cell r="AD35">
            <v>19.399999999999999</v>
          </cell>
          <cell r="AE35">
            <v>19.399999999999999</v>
          </cell>
          <cell r="AF35">
            <v>232.80000000000004</v>
          </cell>
          <cell r="AG35">
            <v>5.3011393970547162E-3</v>
          </cell>
        </row>
        <row r="36">
          <cell r="B36" t="str">
            <v>Acido Sulfúrico  proanálisis</v>
          </cell>
          <cell r="C36">
            <v>8.0269999999999992</v>
          </cell>
          <cell r="D36" t="str">
            <v>Lt</v>
          </cell>
          <cell r="E36">
            <v>1</v>
          </cell>
          <cell r="F36">
            <v>1</v>
          </cell>
          <cell r="G36">
            <v>1</v>
          </cell>
          <cell r="H36">
            <v>1</v>
          </cell>
          <cell r="I36">
            <v>1</v>
          </cell>
          <cell r="J36">
            <v>1</v>
          </cell>
          <cell r="K36">
            <v>1</v>
          </cell>
          <cell r="L36">
            <v>1</v>
          </cell>
          <cell r="M36">
            <v>1</v>
          </cell>
          <cell r="N36">
            <v>1</v>
          </cell>
          <cell r="O36">
            <v>1</v>
          </cell>
          <cell r="P36">
            <v>1</v>
          </cell>
          <cell r="Q36">
            <v>12</v>
          </cell>
          <cell r="S36" t="str">
            <v>Acido Sulfúrico  proanálisis</v>
          </cell>
          <cell r="T36">
            <v>8.0269999999999992</v>
          </cell>
          <cell r="U36">
            <v>8.0269999999999992</v>
          </cell>
          <cell r="V36">
            <v>8.0269999999999992</v>
          </cell>
          <cell r="W36">
            <v>8.0269999999999992</v>
          </cell>
          <cell r="X36">
            <v>8.0269999999999992</v>
          </cell>
          <cell r="Y36">
            <v>8.0269999999999992</v>
          </cell>
          <cell r="Z36">
            <v>8.0269999999999992</v>
          </cell>
          <cell r="AA36">
            <v>8.0269999999999992</v>
          </cell>
          <cell r="AB36">
            <v>8.0269999999999992</v>
          </cell>
          <cell r="AC36">
            <v>8.0269999999999992</v>
          </cell>
          <cell r="AD36">
            <v>8.0269999999999992</v>
          </cell>
          <cell r="AE36">
            <v>8.0269999999999992</v>
          </cell>
          <cell r="AF36">
            <v>96.323999999999998</v>
          </cell>
          <cell r="AG36">
            <v>2.1934147391834123E-3</v>
          </cell>
        </row>
        <row r="37">
          <cell r="B37" t="str">
            <v>Hidroxido de Sodio proanálisis</v>
          </cell>
          <cell r="D37" t="str">
            <v>Lt</v>
          </cell>
          <cell r="E37">
            <v>2</v>
          </cell>
          <cell r="F37">
            <v>2</v>
          </cell>
          <cell r="G37">
            <v>2</v>
          </cell>
          <cell r="H37">
            <v>2</v>
          </cell>
          <cell r="I37">
            <v>2</v>
          </cell>
          <cell r="J37">
            <v>2</v>
          </cell>
          <cell r="K37">
            <v>2</v>
          </cell>
          <cell r="L37">
            <v>2</v>
          </cell>
          <cell r="M37">
            <v>2</v>
          </cell>
          <cell r="N37">
            <v>2</v>
          </cell>
          <cell r="O37">
            <v>2</v>
          </cell>
          <cell r="P37">
            <v>2</v>
          </cell>
          <cell r="Q37">
            <v>24</v>
          </cell>
          <cell r="S37" t="str">
            <v>Hidroxido de Sodio proanálisis</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row>
        <row r="38">
          <cell r="B38" t="str">
            <v>Permanganto de potasio</v>
          </cell>
          <cell r="D38" t="str">
            <v>Lt</v>
          </cell>
          <cell r="E38">
            <v>2</v>
          </cell>
          <cell r="F38">
            <v>2</v>
          </cell>
          <cell r="G38">
            <v>2</v>
          </cell>
          <cell r="H38">
            <v>2</v>
          </cell>
          <cell r="I38">
            <v>2</v>
          </cell>
          <cell r="J38">
            <v>2</v>
          </cell>
          <cell r="K38">
            <v>2</v>
          </cell>
          <cell r="L38">
            <v>2</v>
          </cell>
          <cell r="M38">
            <v>2</v>
          </cell>
          <cell r="N38">
            <v>2</v>
          </cell>
          <cell r="O38">
            <v>2</v>
          </cell>
          <cell r="P38">
            <v>2</v>
          </cell>
          <cell r="Q38">
            <v>24</v>
          </cell>
          <cell r="S38" t="str">
            <v>Permanganto de potasio</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row>
        <row r="39">
          <cell r="B39" t="str">
            <v>Tiocianato deAmonio</v>
          </cell>
          <cell r="D39" t="str">
            <v>Kg</v>
          </cell>
          <cell r="E39">
            <v>2</v>
          </cell>
          <cell r="F39">
            <v>2</v>
          </cell>
          <cell r="G39">
            <v>2</v>
          </cell>
          <cell r="H39">
            <v>2</v>
          </cell>
          <cell r="I39">
            <v>2</v>
          </cell>
          <cell r="J39">
            <v>2</v>
          </cell>
          <cell r="K39">
            <v>2</v>
          </cell>
          <cell r="L39">
            <v>2</v>
          </cell>
          <cell r="M39">
            <v>2</v>
          </cell>
          <cell r="N39">
            <v>2</v>
          </cell>
          <cell r="O39">
            <v>2</v>
          </cell>
          <cell r="P39">
            <v>2</v>
          </cell>
          <cell r="Q39">
            <v>24</v>
          </cell>
          <cell r="S39" t="str">
            <v>Tiocianato de potasio</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row>
        <row r="40">
          <cell r="B40" t="str">
            <v>Tiosulfato de Sodio</v>
          </cell>
          <cell r="D40" t="str">
            <v>Lt</v>
          </cell>
          <cell r="E40">
            <v>30</v>
          </cell>
          <cell r="F40">
            <v>30</v>
          </cell>
          <cell r="G40">
            <v>30</v>
          </cell>
          <cell r="H40">
            <v>30</v>
          </cell>
          <cell r="I40">
            <v>30</v>
          </cell>
          <cell r="J40">
            <v>30</v>
          </cell>
          <cell r="K40">
            <v>30</v>
          </cell>
          <cell r="L40">
            <v>30</v>
          </cell>
          <cell r="M40">
            <v>30</v>
          </cell>
          <cell r="N40">
            <v>30</v>
          </cell>
          <cell r="O40">
            <v>30</v>
          </cell>
          <cell r="P40">
            <v>30</v>
          </cell>
          <cell r="Q40">
            <v>360</v>
          </cell>
          <cell r="S40" t="str">
            <v>Tiosulfato de Sodio</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row>
        <row r="41">
          <cell r="B41" t="str">
            <v>Sulfato  Ferroso Proanálisis</v>
          </cell>
          <cell r="D41" t="str">
            <v>Kg</v>
          </cell>
          <cell r="E41">
            <v>0.5</v>
          </cell>
          <cell r="F41">
            <v>0.5</v>
          </cell>
          <cell r="G41">
            <v>0.5</v>
          </cell>
          <cell r="H41">
            <v>0.5</v>
          </cell>
          <cell r="I41">
            <v>0.5</v>
          </cell>
          <cell r="J41">
            <v>0.5</v>
          </cell>
          <cell r="K41">
            <v>0.5</v>
          </cell>
          <cell r="L41">
            <v>0.5</v>
          </cell>
          <cell r="M41">
            <v>0.5</v>
          </cell>
          <cell r="N41">
            <v>0.5</v>
          </cell>
          <cell r="O41">
            <v>0.5</v>
          </cell>
          <cell r="P41">
            <v>0.5</v>
          </cell>
          <cell r="Q41">
            <v>6</v>
          </cell>
          <cell r="S41" t="str">
            <v>Sulfato  Ferroso Proanálisis</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row>
        <row r="43">
          <cell r="S43" t="str">
            <v>Sub-Total</v>
          </cell>
          <cell r="T43">
            <v>2000</v>
          </cell>
          <cell r="U43">
            <v>2000</v>
          </cell>
          <cell r="V43">
            <v>2000</v>
          </cell>
          <cell r="W43">
            <v>2000</v>
          </cell>
          <cell r="X43">
            <v>2000</v>
          </cell>
          <cell r="Y43">
            <v>2000</v>
          </cell>
          <cell r="Z43">
            <v>2000</v>
          </cell>
          <cell r="AA43">
            <v>2000</v>
          </cell>
          <cell r="AB43">
            <v>2000</v>
          </cell>
          <cell r="AC43">
            <v>2000</v>
          </cell>
          <cell r="AD43">
            <v>2000</v>
          </cell>
          <cell r="AE43">
            <v>2000</v>
          </cell>
          <cell r="AF43">
            <v>24000</v>
          </cell>
          <cell r="AG43">
            <v>0.54650921619120774</v>
          </cell>
        </row>
        <row r="46">
          <cell r="B46" t="str">
            <v>Energía</v>
          </cell>
          <cell r="S46" t="str">
            <v>Energía</v>
          </cell>
        </row>
        <row r="47">
          <cell r="B47" t="str">
            <v>Energía Electrobtención</v>
          </cell>
          <cell r="C47">
            <v>33.799999999999997</v>
          </cell>
          <cell r="D47" t="str">
            <v>Mwatt-hr</v>
          </cell>
          <cell r="E47">
            <v>1195.0999999999999</v>
          </cell>
          <cell r="F47">
            <v>1039.3</v>
          </cell>
          <cell r="G47">
            <v>1088.7</v>
          </cell>
          <cell r="H47">
            <v>940.5</v>
          </cell>
          <cell r="I47">
            <v>904.4</v>
          </cell>
          <cell r="J47">
            <v>843.59999999999991</v>
          </cell>
          <cell r="K47">
            <v>875.9</v>
          </cell>
          <cell r="L47">
            <v>425.59999999999997</v>
          </cell>
          <cell r="M47">
            <v>1472.5</v>
          </cell>
          <cell r="N47">
            <v>1521.8999999999999</v>
          </cell>
          <cell r="O47">
            <v>1472.5</v>
          </cell>
          <cell r="P47">
            <v>1520</v>
          </cell>
          <cell r="Q47">
            <v>13299.999999999998</v>
          </cell>
          <cell r="S47" t="str">
            <v>Energía Electroobtención</v>
          </cell>
          <cell r="T47">
            <v>40394.37999999999</v>
          </cell>
          <cell r="U47">
            <v>35128.339999999997</v>
          </cell>
          <cell r="V47">
            <v>36798.06</v>
          </cell>
          <cell r="W47">
            <v>31788.899999999998</v>
          </cell>
          <cell r="X47">
            <v>30568.719999999998</v>
          </cell>
          <cell r="Y47">
            <v>28513.679999999993</v>
          </cell>
          <cell r="Z47">
            <v>29605.42</v>
          </cell>
          <cell r="AA47">
            <v>14385.279999999997</v>
          </cell>
          <cell r="AB47">
            <v>49770.499999999993</v>
          </cell>
          <cell r="AC47">
            <v>51440.219999999994</v>
          </cell>
          <cell r="AD47">
            <v>49770.499999999993</v>
          </cell>
          <cell r="AE47">
            <v>51375.999999999993</v>
          </cell>
          <cell r="AF47">
            <v>449539.99999999994</v>
          </cell>
          <cell r="AG47">
            <v>10.236573043608146</v>
          </cell>
        </row>
        <row r="48">
          <cell r="B48" t="str">
            <v>Energía Extracción por solvente</v>
          </cell>
          <cell r="C48">
            <v>33.799999999999997</v>
          </cell>
          <cell r="D48" t="str">
            <v>Mwatt-hr</v>
          </cell>
          <cell r="E48">
            <v>979.5921679999999</v>
          </cell>
          <cell r="F48">
            <v>884.79292593548371</v>
          </cell>
          <cell r="G48">
            <v>979.5921679999999</v>
          </cell>
          <cell r="H48">
            <v>947.99242064516125</v>
          </cell>
          <cell r="I48">
            <v>979.5921679999999</v>
          </cell>
          <cell r="J48">
            <v>947.99242064516125</v>
          </cell>
          <cell r="K48">
            <v>979.5921679999999</v>
          </cell>
          <cell r="L48">
            <v>979.5921679999999</v>
          </cell>
          <cell r="M48">
            <v>947.99242064516125</v>
          </cell>
          <cell r="N48">
            <v>979.5921679999999</v>
          </cell>
          <cell r="O48">
            <v>947.99242064516125</v>
          </cell>
          <cell r="P48">
            <v>979.5921679999999</v>
          </cell>
          <cell r="Q48">
            <v>11533.907784516128</v>
          </cell>
          <cell r="S48" t="str">
            <v>Energía Extracción por solvente</v>
          </cell>
          <cell r="T48">
            <v>33110.215278399992</v>
          </cell>
          <cell r="U48">
            <v>29906.000896619345</v>
          </cell>
          <cell r="V48">
            <v>33110.215278399992</v>
          </cell>
          <cell r="W48">
            <v>32042.143817806449</v>
          </cell>
          <cell r="X48">
            <v>33110.215278399992</v>
          </cell>
          <cell r="Y48">
            <v>32042.143817806449</v>
          </cell>
          <cell r="Z48">
            <v>33110.215278399992</v>
          </cell>
          <cell r="AA48">
            <v>33110.215278399992</v>
          </cell>
          <cell r="AB48">
            <v>32042.143817806449</v>
          </cell>
          <cell r="AC48">
            <v>33110.215278399992</v>
          </cell>
          <cell r="AD48">
            <v>32042.143817806449</v>
          </cell>
          <cell r="AE48">
            <v>33110.215278399992</v>
          </cell>
          <cell r="AF48">
            <v>389846.08311664505</v>
          </cell>
          <cell r="AG48">
            <v>8.877269888303756</v>
          </cell>
        </row>
        <row r="49">
          <cell r="B49" t="str">
            <v>Energía Lixiviación</v>
          </cell>
          <cell r="C49">
            <v>33.799999999999997</v>
          </cell>
          <cell r="D49" t="str">
            <v>Mwatt-hr</v>
          </cell>
          <cell r="E49">
            <v>576.99283200000013</v>
          </cell>
          <cell r="F49">
            <v>521.1548160000001</v>
          </cell>
          <cell r="G49">
            <v>576.99283200000013</v>
          </cell>
          <cell r="H49">
            <v>558.38016000000005</v>
          </cell>
          <cell r="I49">
            <v>576.99283200000013</v>
          </cell>
          <cell r="J49">
            <v>558.38016000000005</v>
          </cell>
          <cell r="K49">
            <v>754.52908800000023</v>
          </cell>
          <cell r="L49">
            <v>754.52908800000023</v>
          </cell>
          <cell r="M49">
            <v>730.1894400000001</v>
          </cell>
          <cell r="N49">
            <v>754.52908800000023</v>
          </cell>
          <cell r="O49">
            <v>730.1894400000001</v>
          </cell>
          <cell r="P49">
            <v>754.52908800000023</v>
          </cell>
          <cell r="Q49">
            <v>7847.3888640000014</v>
          </cell>
          <cell r="S49" t="str">
            <v>Energía Lixiviación</v>
          </cell>
          <cell r="T49">
            <v>19502.357721600001</v>
          </cell>
          <cell r="U49">
            <v>17615.0327808</v>
          </cell>
          <cell r="V49">
            <v>19502.357721600001</v>
          </cell>
          <cell r="W49">
            <v>18873.249408</v>
          </cell>
          <cell r="X49">
            <v>19502.357721600001</v>
          </cell>
          <cell r="Y49">
            <v>18873.249408</v>
          </cell>
          <cell r="Z49">
            <v>25503.083174400006</v>
          </cell>
          <cell r="AA49">
            <v>25503.083174400006</v>
          </cell>
          <cell r="AB49">
            <v>24680.403072000001</v>
          </cell>
          <cell r="AC49">
            <v>25503.083174400006</v>
          </cell>
          <cell r="AD49">
            <v>24680.403072000001</v>
          </cell>
          <cell r="AE49">
            <v>25503.083174400006</v>
          </cell>
          <cell r="AF49">
            <v>265241.74360320001</v>
          </cell>
          <cell r="AG49">
            <v>6.0398773915739232</v>
          </cell>
        </row>
        <row r="51">
          <cell r="E51">
            <v>2751.6849999999995</v>
          </cell>
          <cell r="F51">
            <v>2445.2477419354836</v>
          </cell>
          <cell r="G51">
            <v>2645.2849999999999</v>
          </cell>
          <cell r="H51">
            <v>2446.8725806451612</v>
          </cell>
          <cell r="I51">
            <v>2460.9849999999997</v>
          </cell>
          <cell r="J51">
            <v>2349.9725806451611</v>
          </cell>
          <cell r="K51">
            <v>2610.021256</v>
          </cell>
          <cell r="L51">
            <v>2159.7212559999998</v>
          </cell>
          <cell r="M51">
            <v>3150.6818606451616</v>
          </cell>
          <cell r="N51">
            <v>3256.021256</v>
          </cell>
          <cell r="O51">
            <v>3150.6818606451616</v>
          </cell>
          <cell r="P51">
            <v>3254.1212560000004</v>
          </cell>
          <cell r="Q51">
            <v>32681.296648516127</v>
          </cell>
          <cell r="S51" t="str">
            <v>Sub-Total</v>
          </cell>
          <cell r="T51">
            <v>93006.95299999998</v>
          </cell>
          <cell r="U51">
            <v>82649.373677419338</v>
          </cell>
          <cell r="V51">
            <v>89410.632999999987</v>
          </cell>
          <cell r="W51">
            <v>82704.293225806454</v>
          </cell>
          <cell r="X51">
            <v>83181.292999999991</v>
          </cell>
          <cell r="Y51">
            <v>79429.073225806438</v>
          </cell>
          <cell r="Z51">
            <v>88218.718452799993</v>
          </cell>
          <cell r="AA51">
            <v>72998.578452799993</v>
          </cell>
          <cell r="AB51">
            <v>106493.04688980644</v>
          </cell>
          <cell r="AC51">
            <v>110053.5184528</v>
          </cell>
          <cell r="AD51">
            <v>106493.04688980644</v>
          </cell>
          <cell r="AE51">
            <v>109989.29845279999</v>
          </cell>
          <cell r="AF51">
            <v>1104627.8267198449</v>
          </cell>
          <cell r="AG51">
            <v>25.153720323485828</v>
          </cell>
        </row>
        <row r="53">
          <cell r="B53" t="str">
            <v>Gastos Generales</v>
          </cell>
          <cell r="S53" t="str">
            <v>Gastos Generales</v>
          </cell>
        </row>
        <row r="54">
          <cell r="B54" t="str">
            <v>Análisis Quimicos Catodos</v>
          </cell>
          <cell r="C54">
            <v>160</v>
          </cell>
          <cell r="E54">
            <v>46.5</v>
          </cell>
          <cell r="F54">
            <v>42</v>
          </cell>
          <cell r="G54">
            <v>46.5</v>
          </cell>
          <cell r="H54">
            <v>45</v>
          </cell>
          <cell r="I54">
            <v>46.5</v>
          </cell>
          <cell r="J54">
            <v>45</v>
          </cell>
          <cell r="K54">
            <v>46.5</v>
          </cell>
          <cell r="L54">
            <v>46.5</v>
          </cell>
          <cell r="M54">
            <v>45</v>
          </cell>
          <cell r="N54">
            <v>46.5</v>
          </cell>
          <cell r="O54">
            <v>45</v>
          </cell>
          <cell r="P54">
            <v>46.5</v>
          </cell>
          <cell r="Q54">
            <v>547.5</v>
          </cell>
          <cell r="S54" t="str">
            <v>Análisis Quimicos Catodos</v>
          </cell>
          <cell r="T54">
            <v>7440</v>
          </cell>
          <cell r="U54">
            <v>6720</v>
          </cell>
          <cell r="V54">
            <v>7440</v>
          </cell>
          <cell r="W54">
            <v>7200</v>
          </cell>
          <cell r="X54">
            <v>7440</v>
          </cell>
          <cell r="Y54">
            <v>7200</v>
          </cell>
          <cell r="Z54">
            <v>7440</v>
          </cell>
          <cell r="AA54">
            <v>7440</v>
          </cell>
          <cell r="AB54">
            <v>7200</v>
          </cell>
          <cell r="AC54">
            <v>7440</v>
          </cell>
          <cell r="AD54">
            <v>7200</v>
          </cell>
          <cell r="AE54">
            <v>7440</v>
          </cell>
          <cell r="AF54">
            <v>87600</v>
          </cell>
          <cell r="AG54">
            <v>1.9947586390979084</v>
          </cell>
        </row>
        <row r="55">
          <cell r="B55" t="str">
            <v>Estudios  y Asesorias</v>
          </cell>
          <cell r="C55">
            <v>10000</v>
          </cell>
          <cell r="F55">
            <v>1</v>
          </cell>
          <cell r="I55">
            <v>1</v>
          </cell>
          <cell r="L55">
            <v>1</v>
          </cell>
          <cell r="N55">
            <v>1</v>
          </cell>
          <cell r="Q55">
            <v>4</v>
          </cell>
          <cell r="S55" t="str">
            <v>Estudios  y Asesorias</v>
          </cell>
          <cell r="U55">
            <v>10000</v>
          </cell>
          <cell r="X55">
            <v>10000</v>
          </cell>
          <cell r="AA55">
            <v>10000</v>
          </cell>
          <cell r="AC55">
            <v>10000</v>
          </cell>
          <cell r="AF55">
            <v>40000</v>
          </cell>
          <cell r="AG55">
            <v>0.91084869365201304</v>
          </cell>
        </row>
        <row r="56">
          <cell r="B56" t="str">
            <v>Arriendo Camionetas</v>
          </cell>
          <cell r="C56">
            <v>1529</v>
          </cell>
          <cell r="E56">
            <v>2</v>
          </cell>
          <cell r="F56">
            <v>2</v>
          </cell>
          <cell r="G56">
            <v>2</v>
          </cell>
          <cell r="H56">
            <v>2</v>
          </cell>
          <cell r="I56">
            <v>2</v>
          </cell>
          <cell r="J56">
            <v>2</v>
          </cell>
          <cell r="K56">
            <v>2</v>
          </cell>
          <cell r="L56">
            <v>2</v>
          </cell>
          <cell r="M56">
            <v>2</v>
          </cell>
          <cell r="N56">
            <v>2</v>
          </cell>
          <cell r="O56">
            <v>2</v>
          </cell>
          <cell r="P56">
            <v>2</v>
          </cell>
          <cell r="Q56">
            <v>24</v>
          </cell>
          <cell r="S56" t="str">
            <v>Arriendo Camionetas</v>
          </cell>
          <cell r="T56">
            <v>3058</v>
          </cell>
          <cell r="U56">
            <v>3058</v>
          </cell>
          <cell r="V56">
            <v>3058</v>
          </cell>
          <cell r="W56">
            <v>3058</v>
          </cell>
          <cell r="X56">
            <v>3058</v>
          </cell>
          <cell r="Y56">
            <v>3058</v>
          </cell>
          <cell r="Z56">
            <v>3058</v>
          </cell>
          <cell r="AA56">
            <v>3058</v>
          </cell>
          <cell r="AB56">
            <v>3058</v>
          </cell>
          <cell r="AC56">
            <v>3058</v>
          </cell>
          <cell r="AD56">
            <v>3058</v>
          </cell>
          <cell r="AE56">
            <v>3058</v>
          </cell>
          <cell r="AF56">
            <v>36696</v>
          </cell>
          <cell r="AG56">
            <v>0.8356125915563567</v>
          </cell>
        </row>
        <row r="57">
          <cell r="B57" t="str">
            <v>Análisis Quimicos LT</v>
          </cell>
          <cell r="C57">
            <v>0.5</v>
          </cell>
          <cell r="E57">
            <v>1860</v>
          </cell>
          <cell r="F57">
            <v>1680</v>
          </cell>
          <cell r="G57">
            <v>1860</v>
          </cell>
          <cell r="H57">
            <v>1800</v>
          </cell>
          <cell r="I57">
            <v>1860</v>
          </cell>
          <cell r="J57">
            <v>1800</v>
          </cell>
          <cell r="K57">
            <v>1860</v>
          </cell>
          <cell r="L57">
            <v>1860</v>
          </cell>
          <cell r="M57">
            <v>1800</v>
          </cell>
          <cell r="N57">
            <v>1860</v>
          </cell>
          <cell r="O57">
            <v>1800</v>
          </cell>
          <cell r="P57">
            <v>1860</v>
          </cell>
          <cell r="Q57">
            <v>21900</v>
          </cell>
          <cell r="S57" t="str">
            <v>Análisis Quimicos LT</v>
          </cell>
          <cell r="T57">
            <v>930</v>
          </cell>
          <cell r="U57">
            <v>840</v>
          </cell>
          <cell r="V57">
            <v>930</v>
          </cell>
          <cell r="W57">
            <v>900</v>
          </cell>
          <cell r="X57">
            <v>930</v>
          </cell>
          <cell r="Y57">
            <v>900</v>
          </cell>
          <cell r="Z57">
            <v>930</v>
          </cell>
          <cell r="AA57">
            <v>930</v>
          </cell>
          <cell r="AB57">
            <v>900</v>
          </cell>
          <cell r="AC57">
            <v>930</v>
          </cell>
          <cell r="AD57">
            <v>900</v>
          </cell>
          <cell r="AE57">
            <v>930</v>
          </cell>
          <cell r="AF57">
            <v>10950</v>
          </cell>
          <cell r="AG57">
            <v>0.24934482988723855</v>
          </cell>
        </row>
        <row r="58">
          <cell r="B58" t="str">
            <v>Artículos Escritorio</v>
          </cell>
          <cell r="C58">
            <v>600</v>
          </cell>
          <cell r="E58">
            <v>1</v>
          </cell>
          <cell r="F58">
            <v>1</v>
          </cell>
          <cell r="G58">
            <v>1</v>
          </cell>
          <cell r="H58">
            <v>1</v>
          </cell>
          <cell r="I58">
            <v>1</v>
          </cell>
          <cell r="J58">
            <v>1</v>
          </cell>
          <cell r="K58">
            <v>1</v>
          </cell>
          <cell r="L58">
            <v>1</v>
          </cell>
          <cell r="M58">
            <v>1</v>
          </cell>
          <cell r="N58">
            <v>1</v>
          </cell>
          <cell r="O58">
            <v>1</v>
          </cell>
          <cell r="P58">
            <v>1</v>
          </cell>
          <cell r="Q58">
            <v>12</v>
          </cell>
          <cell r="S58" t="str">
            <v>Artículos Escritorio</v>
          </cell>
          <cell r="T58">
            <v>600</v>
          </cell>
          <cell r="U58">
            <v>600</v>
          </cell>
          <cell r="V58">
            <v>600</v>
          </cell>
          <cell r="W58">
            <v>600</v>
          </cell>
          <cell r="X58">
            <v>600</v>
          </cell>
          <cell r="Y58">
            <v>600</v>
          </cell>
          <cell r="Z58">
            <v>600</v>
          </cell>
          <cell r="AA58">
            <v>600</v>
          </cell>
          <cell r="AB58">
            <v>600</v>
          </cell>
          <cell r="AC58">
            <v>600</v>
          </cell>
          <cell r="AD58">
            <v>600</v>
          </cell>
          <cell r="AE58">
            <v>600</v>
          </cell>
          <cell r="AF58">
            <v>7200</v>
          </cell>
          <cell r="AG58">
            <v>0.16395276485736235</v>
          </cell>
        </row>
        <row r="59">
          <cell r="B59" t="str">
            <v>Gasolina</v>
          </cell>
          <cell r="C59">
            <v>0.5</v>
          </cell>
          <cell r="D59" t="str">
            <v>lt</v>
          </cell>
          <cell r="E59">
            <v>800</v>
          </cell>
          <cell r="F59">
            <v>800</v>
          </cell>
          <cell r="G59">
            <v>800</v>
          </cell>
          <cell r="H59">
            <v>800</v>
          </cell>
          <cell r="I59">
            <v>800</v>
          </cell>
          <cell r="J59">
            <v>800</v>
          </cell>
          <cell r="K59">
            <v>800</v>
          </cell>
          <cell r="L59">
            <v>800</v>
          </cell>
          <cell r="M59">
            <v>800</v>
          </cell>
          <cell r="N59">
            <v>800</v>
          </cell>
          <cell r="O59">
            <v>800</v>
          </cell>
          <cell r="P59">
            <v>800</v>
          </cell>
          <cell r="Q59">
            <v>9600</v>
          </cell>
          <cell r="S59" t="str">
            <v>Gasolina</v>
          </cell>
          <cell r="T59">
            <v>400</v>
          </cell>
          <cell r="U59">
            <v>400</v>
          </cell>
          <cell r="V59">
            <v>400</v>
          </cell>
          <cell r="W59">
            <v>400</v>
          </cell>
          <cell r="X59">
            <v>400</v>
          </cell>
          <cell r="Y59">
            <v>400</v>
          </cell>
          <cell r="Z59">
            <v>400</v>
          </cell>
          <cell r="AA59">
            <v>400</v>
          </cell>
          <cell r="AB59">
            <v>400</v>
          </cell>
          <cell r="AC59">
            <v>400</v>
          </cell>
          <cell r="AD59">
            <v>400</v>
          </cell>
          <cell r="AE59">
            <v>400</v>
          </cell>
          <cell r="AF59">
            <v>4800</v>
          </cell>
          <cell r="AG59">
            <v>0.10930184323824156</v>
          </cell>
        </row>
        <row r="60">
          <cell r="B60" t="str">
            <v>Cadenas y  Tensores</v>
          </cell>
          <cell r="C60">
            <v>96</v>
          </cell>
          <cell r="G60">
            <v>4</v>
          </cell>
          <cell r="S60" t="str">
            <v>Cadenas y  Tensores</v>
          </cell>
          <cell r="V60">
            <v>384</v>
          </cell>
          <cell r="AF60">
            <v>384</v>
          </cell>
          <cell r="AG60">
            <v>8.7441474590593243E-3</v>
          </cell>
        </row>
        <row r="61">
          <cell r="S61" t="str">
            <v>Sub-Total</v>
          </cell>
          <cell r="T61">
            <v>12428</v>
          </cell>
          <cell r="U61">
            <v>21618</v>
          </cell>
          <cell r="V61">
            <v>12812</v>
          </cell>
          <cell r="W61">
            <v>12158</v>
          </cell>
          <cell r="X61">
            <v>22428</v>
          </cell>
          <cell r="Y61">
            <v>12158</v>
          </cell>
          <cell r="Z61">
            <v>12428</v>
          </cell>
          <cell r="AA61">
            <v>22428</v>
          </cell>
          <cell r="AB61">
            <v>12158</v>
          </cell>
          <cell r="AC61">
            <v>22428</v>
          </cell>
          <cell r="AD61">
            <v>12158</v>
          </cell>
          <cell r="AE61">
            <v>12428</v>
          </cell>
          <cell r="AF61">
            <v>187630</v>
          </cell>
          <cell r="AG61">
            <v>4.2725635097481796</v>
          </cell>
        </row>
        <row r="63">
          <cell r="B63" t="str">
            <v>Mantención</v>
          </cell>
          <cell r="S63" t="str">
            <v>Mantención</v>
          </cell>
        </row>
        <row r="64">
          <cell r="B64" t="str">
            <v xml:space="preserve"> Electrobtención</v>
          </cell>
          <cell r="C64">
            <v>1000</v>
          </cell>
          <cell r="E64">
            <v>15.7</v>
          </cell>
          <cell r="F64">
            <v>17.7</v>
          </cell>
          <cell r="G64">
            <v>15.7</v>
          </cell>
          <cell r="H64">
            <v>16.7</v>
          </cell>
          <cell r="I64">
            <v>19.7</v>
          </cell>
          <cell r="J64">
            <v>37.700000000000003</v>
          </cell>
          <cell r="K64">
            <v>21.7</v>
          </cell>
          <cell r="L64">
            <v>19.7</v>
          </cell>
          <cell r="M64">
            <v>16.7</v>
          </cell>
          <cell r="N64">
            <v>15.7</v>
          </cell>
          <cell r="O64">
            <v>20.7</v>
          </cell>
          <cell r="P64">
            <v>15.7</v>
          </cell>
          <cell r="Q64">
            <v>233.39999999999995</v>
          </cell>
          <cell r="S64" t="str">
            <v xml:space="preserve"> Electrobtención</v>
          </cell>
          <cell r="T64">
            <v>15700</v>
          </cell>
          <cell r="U64">
            <v>17700</v>
          </cell>
          <cell r="V64">
            <v>15700</v>
          </cell>
          <cell r="W64">
            <v>16700</v>
          </cell>
          <cell r="X64">
            <v>19700</v>
          </cell>
          <cell r="Y64">
            <v>37700</v>
          </cell>
          <cell r="Z64">
            <v>21700</v>
          </cell>
          <cell r="AA64">
            <v>19700</v>
          </cell>
          <cell r="AB64">
            <v>16700</v>
          </cell>
          <cell r="AC64">
            <v>15700</v>
          </cell>
          <cell r="AD64">
            <v>20700</v>
          </cell>
          <cell r="AE64">
            <v>15700</v>
          </cell>
          <cell r="AF64">
            <v>233400</v>
          </cell>
          <cell r="AG64">
            <v>5.3148021274594957</v>
          </cell>
        </row>
        <row r="65">
          <cell r="B65" t="str">
            <v xml:space="preserve"> Lixiviación</v>
          </cell>
          <cell r="C65">
            <v>1000</v>
          </cell>
          <cell r="E65">
            <v>14</v>
          </cell>
          <cell r="F65">
            <v>13</v>
          </cell>
          <cell r="G65">
            <v>16</v>
          </cell>
          <cell r="H65">
            <v>14</v>
          </cell>
          <cell r="I65">
            <v>13</v>
          </cell>
          <cell r="J65">
            <v>33</v>
          </cell>
          <cell r="K65">
            <v>16</v>
          </cell>
          <cell r="L65">
            <v>14</v>
          </cell>
          <cell r="M65">
            <v>17</v>
          </cell>
          <cell r="N65">
            <v>15</v>
          </cell>
          <cell r="O65">
            <v>14</v>
          </cell>
          <cell r="P65">
            <v>14</v>
          </cell>
          <cell r="Q65">
            <v>193</v>
          </cell>
          <cell r="S65" t="str">
            <v xml:space="preserve"> Lixiviación</v>
          </cell>
          <cell r="T65">
            <v>14000</v>
          </cell>
          <cell r="U65">
            <v>13000</v>
          </cell>
          <cell r="V65">
            <v>16000</v>
          </cell>
          <cell r="W65">
            <v>14000</v>
          </cell>
          <cell r="X65">
            <v>13000</v>
          </cell>
          <cell r="Y65">
            <v>14000</v>
          </cell>
          <cell r="Z65">
            <v>33000</v>
          </cell>
          <cell r="AA65">
            <v>16000</v>
          </cell>
          <cell r="AB65">
            <v>17000</v>
          </cell>
          <cell r="AC65">
            <v>15000</v>
          </cell>
          <cell r="AD65">
            <v>14000</v>
          </cell>
          <cell r="AE65">
            <v>14000</v>
          </cell>
          <cell r="AF65">
            <v>193000</v>
          </cell>
          <cell r="AG65">
            <v>4.3948449468709629</v>
          </cell>
        </row>
        <row r="66">
          <cell r="B66" t="str">
            <v>Extracción por solvente</v>
          </cell>
          <cell r="C66">
            <v>1000</v>
          </cell>
          <cell r="E66">
            <v>14</v>
          </cell>
          <cell r="F66">
            <v>13</v>
          </cell>
          <cell r="G66">
            <v>14</v>
          </cell>
          <cell r="H66">
            <v>16</v>
          </cell>
          <cell r="I66">
            <v>14</v>
          </cell>
          <cell r="J66">
            <v>27</v>
          </cell>
          <cell r="K66">
            <v>19</v>
          </cell>
          <cell r="L66">
            <v>15</v>
          </cell>
          <cell r="M66">
            <v>14</v>
          </cell>
          <cell r="N66">
            <v>15</v>
          </cell>
          <cell r="O66">
            <v>14</v>
          </cell>
          <cell r="P66">
            <v>13</v>
          </cell>
          <cell r="Q66">
            <v>188</v>
          </cell>
          <cell r="S66" t="str">
            <v>Extracción por solvente</v>
          </cell>
          <cell r="T66">
            <v>14000</v>
          </cell>
          <cell r="U66">
            <v>13000</v>
          </cell>
          <cell r="V66">
            <v>14000</v>
          </cell>
          <cell r="W66">
            <v>16000</v>
          </cell>
          <cell r="X66">
            <v>14000</v>
          </cell>
          <cell r="Y66">
            <v>15000</v>
          </cell>
          <cell r="Z66">
            <v>27000</v>
          </cell>
          <cell r="AA66">
            <v>19000</v>
          </cell>
          <cell r="AB66">
            <v>14000</v>
          </cell>
          <cell r="AC66">
            <v>15000</v>
          </cell>
          <cell r="AD66">
            <v>14000</v>
          </cell>
          <cell r="AE66">
            <v>13000</v>
          </cell>
          <cell r="AF66">
            <v>188000</v>
          </cell>
          <cell r="AG66">
            <v>4.2809888601644612</v>
          </cell>
        </row>
        <row r="68">
          <cell r="S68" t="str">
            <v>Sub-Total</v>
          </cell>
          <cell r="T68">
            <v>43700</v>
          </cell>
          <cell r="U68">
            <v>43700</v>
          </cell>
          <cell r="V68">
            <v>45700</v>
          </cell>
          <cell r="W68">
            <v>46700</v>
          </cell>
          <cell r="X68">
            <v>46700</v>
          </cell>
          <cell r="Y68">
            <v>66700</v>
          </cell>
          <cell r="Z68">
            <v>81700</v>
          </cell>
          <cell r="AA68">
            <v>54700</v>
          </cell>
          <cell r="AB68">
            <v>47700</v>
          </cell>
          <cell r="AC68">
            <v>45700</v>
          </cell>
          <cell r="AD68">
            <v>48700</v>
          </cell>
          <cell r="AE68">
            <v>42700</v>
          </cell>
          <cell r="AF68">
            <v>614400</v>
          </cell>
          <cell r="AG68">
            <v>13.99063593449492</v>
          </cell>
        </row>
        <row r="70">
          <cell r="B70" t="str">
            <v>Contratos</v>
          </cell>
          <cell r="S70" t="str">
            <v>Contratos</v>
          </cell>
        </row>
        <row r="71">
          <cell r="B71" t="str">
            <v>Mantención Calderas y Aire  planta</v>
          </cell>
          <cell r="C71">
            <v>2700</v>
          </cell>
          <cell r="E71">
            <v>1</v>
          </cell>
          <cell r="F71">
            <v>1</v>
          </cell>
          <cell r="G71">
            <v>1</v>
          </cell>
          <cell r="H71">
            <v>1</v>
          </cell>
          <cell r="I71">
            <v>1</v>
          </cell>
          <cell r="J71">
            <v>1</v>
          </cell>
          <cell r="K71">
            <v>1</v>
          </cell>
          <cell r="L71">
            <v>1</v>
          </cell>
          <cell r="M71">
            <v>1</v>
          </cell>
          <cell r="N71">
            <v>1</v>
          </cell>
          <cell r="O71">
            <v>1</v>
          </cell>
          <cell r="P71">
            <v>1</v>
          </cell>
          <cell r="Q71">
            <v>12</v>
          </cell>
          <cell r="S71" t="str">
            <v>Mantención Calderas y Aire  planta</v>
          </cell>
          <cell r="T71">
            <v>2700</v>
          </cell>
          <cell r="U71">
            <v>2700</v>
          </cell>
          <cell r="V71">
            <v>2700</v>
          </cell>
          <cell r="W71">
            <v>2700</v>
          </cell>
          <cell r="X71">
            <v>2700</v>
          </cell>
          <cell r="Y71">
            <v>2700</v>
          </cell>
          <cell r="Z71">
            <v>2700</v>
          </cell>
          <cell r="AA71">
            <v>2700</v>
          </cell>
          <cell r="AB71">
            <v>2700</v>
          </cell>
          <cell r="AC71">
            <v>2700</v>
          </cell>
          <cell r="AD71">
            <v>2700</v>
          </cell>
          <cell r="AE71">
            <v>2700</v>
          </cell>
          <cell r="AF71">
            <v>32400</v>
          </cell>
          <cell r="AG71">
            <v>0.7377874418581305</v>
          </cell>
        </row>
        <row r="72">
          <cell r="B72" t="str">
            <v>Aseo Industrial</v>
          </cell>
          <cell r="C72">
            <v>2013.2743362831859</v>
          </cell>
          <cell r="E72">
            <v>1</v>
          </cell>
          <cell r="F72">
            <v>1</v>
          </cell>
          <cell r="G72">
            <v>1</v>
          </cell>
          <cell r="H72">
            <v>1</v>
          </cell>
          <cell r="I72">
            <v>1</v>
          </cell>
          <cell r="J72">
            <v>1</v>
          </cell>
          <cell r="K72">
            <v>1</v>
          </cell>
          <cell r="L72">
            <v>1</v>
          </cell>
          <cell r="M72">
            <v>1</v>
          </cell>
          <cell r="N72">
            <v>1</v>
          </cell>
          <cell r="O72">
            <v>1</v>
          </cell>
          <cell r="P72">
            <v>1</v>
          </cell>
          <cell r="Q72">
            <v>12</v>
          </cell>
          <cell r="S72" t="str">
            <v>Aseo Industrial</v>
          </cell>
          <cell r="T72">
            <v>2013.2743362831859</v>
          </cell>
          <cell r="U72">
            <v>2013.2743362831859</v>
          </cell>
          <cell r="V72">
            <v>2013.2743362831859</v>
          </cell>
          <cell r="W72">
            <v>2013.2743362831859</v>
          </cell>
          <cell r="X72">
            <v>2013.2743362831859</v>
          </cell>
          <cell r="Y72">
            <v>2013.2743362831859</v>
          </cell>
          <cell r="Z72">
            <v>2013.2743362831859</v>
          </cell>
          <cell r="AA72">
            <v>2013.2743362831859</v>
          </cell>
          <cell r="AB72">
            <v>2013.2743362831859</v>
          </cell>
          <cell r="AC72">
            <v>2013.2743362831859</v>
          </cell>
          <cell r="AD72">
            <v>2013.2743362831859</v>
          </cell>
          <cell r="AE72">
            <v>2013.2743362831859</v>
          </cell>
          <cell r="AF72">
            <v>24159.29203539823</v>
          </cell>
          <cell r="AG72">
            <v>0.55013648974999907</v>
          </cell>
        </row>
        <row r="73">
          <cell r="B73" t="str">
            <v>Mantención Tuneles</v>
          </cell>
          <cell r="C73">
            <v>10000</v>
          </cell>
          <cell r="F73">
            <v>1</v>
          </cell>
          <cell r="L73">
            <v>1</v>
          </cell>
          <cell r="Q73">
            <v>2</v>
          </cell>
          <cell r="S73" t="str">
            <v>Mantención Tuneles</v>
          </cell>
          <cell r="U73">
            <v>10000</v>
          </cell>
          <cell r="AF73">
            <v>20000</v>
          </cell>
          <cell r="AG73">
            <v>0.45542434682600652</v>
          </cell>
        </row>
        <row r="75">
          <cell r="S75" t="str">
            <v>Sub-Total</v>
          </cell>
          <cell r="T75">
            <v>4713.2743362831861</v>
          </cell>
          <cell r="U75">
            <v>14713.274336283186</v>
          </cell>
          <cell r="V75">
            <v>4713.2743362831861</v>
          </cell>
          <cell r="W75">
            <v>4713.2743362831861</v>
          </cell>
          <cell r="X75">
            <v>4713.2743362831861</v>
          </cell>
          <cell r="Y75">
            <v>4713.2743362831861</v>
          </cell>
          <cell r="Z75">
            <v>4713.2743362831861</v>
          </cell>
          <cell r="AA75">
            <v>4713.2743362831861</v>
          </cell>
          <cell r="AB75">
            <v>4713.2743362831861</v>
          </cell>
          <cell r="AC75">
            <v>4713.2743362831861</v>
          </cell>
          <cell r="AD75">
            <v>4713.2743362831861</v>
          </cell>
          <cell r="AE75">
            <v>4713.2743362831861</v>
          </cell>
          <cell r="AF75">
            <v>76559.292035398234</v>
          </cell>
          <cell r="AG75">
            <v>1.7433482784341359</v>
          </cell>
        </row>
        <row r="77">
          <cell r="S77" t="str">
            <v>Mano de Obra</v>
          </cell>
          <cell r="T77">
            <v>50000</v>
          </cell>
          <cell r="U77">
            <v>50000</v>
          </cell>
          <cell r="V77">
            <v>50000</v>
          </cell>
          <cell r="W77">
            <v>50000</v>
          </cell>
          <cell r="X77">
            <v>50000</v>
          </cell>
          <cell r="Y77">
            <v>50000</v>
          </cell>
          <cell r="Z77">
            <v>50000</v>
          </cell>
          <cell r="AA77">
            <v>50000</v>
          </cell>
          <cell r="AB77">
            <v>50000</v>
          </cell>
          <cell r="AC77">
            <v>50000</v>
          </cell>
          <cell r="AD77">
            <v>50000</v>
          </cell>
          <cell r="AE77">
            <v>50000</v>
          </cell>
          <cell r="AF77">
            <v>600000</v>
          </cell>
          <cell r="AG77">
            <v>13.662730404780195</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row r="5">
          <cell r="E5">
            <v>1556585</v>
          </cell>
        </row>
      </sheetData>
      <sheetData sheetId="71" refreshError="1"/>
      <sheetData sheetId="72" refreshError="1"/>
      <sheetData sheetId="73" refreshError="1"/>
      <sheetData sheetId="74" refreshError="1"/>
      <sheetData sheetId="75" refreshError="1"/>
      <sheetData sheetId="76" refreshError="1">
        <row r="1">
          <cell r="A1" t="str">
            <v>produccion</v>
          </cell>
          <cell r="D1" t="str">
            <v>calculos</v>
          </cell>
          <cell r="E1" t="str">
            <v>imprimecostos</v>
          </cell>
        </row>
        <row r="2">
          <cell r="E2" t="b">
            <v>0</v>
          </cell>
        </row>
        <row r="3">
          <cell r="E3" t="b">
            <v>0</v>
          </cell>
        </row>
        <row r="4">
          <cell r="E4" t="b">
            <v>0</v>
          </cell>
        </row>
        <row r="5">
          <cell r="E5" t="b">
            <v>0</v>
          </cell>
        </row>
        <row r="6">
          <cell r="E6" t="b">
            <v>0</v>
          </cell>
        </row>
        <row r="7">
          <cell r="E7" t="b">
            <v>0</v>
          </cell>
        </row>
        <row r="8">
          <cell r="E8" t="b">
            <v>0</v>
          </cell>
        </row>
        <row r="9">
          <cell r="E9" t="b">
            <v>0</v>
          </cell>
        </row>
        <row r="10">
          <cell r="E10" t="b">
            <v>0</v>
          </cell>
        </row>
        <row r="11">
          <cell r="E11" t="b">
            <v>0</v>
          </cell>
        </row>
        <row r="12">
          <cell r="E12" t="b">
            <v>0</v>
          </cell>
        </row>
      </sheetData>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F2" t="str">
            <v>Estimación  P&amp;B 1999  Planta Catodos</v>
          </cell>
        </row>
      </sheetData>
      <sheetData sheetId="128">
        <row r="2">
          <cell r="F2" t="str">
            <v>Estimación  P&amp;B 1999  Planta Catodos</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row r="5">
          <cell r="E5">
            <v>1556585</v>
          </cell>
        </row>
      </sheetData>
      <sheetData sheetId="142">
        <row r="5">
          <cell r="E5">
            <v>1556585</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2">
          <cell r="F2" t="str">
            <v>Estimación  P&amp;B 1999  Planta Catodos</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ow r="5">
          <cell r="E5">
            <v>1556585</v>
          </cell>
        </row>
      </sheetData>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u"/>
      <sheetName val="TOTAL Mo"/>
      <sheetName val="TOTAL As"/>
      <sheetName val="TOTAL CuNS"/>
      <sheetName val="TOTAL Wi"/>
      <sheetName val="Caract Met Cab"/>
      <sheetName val="PSQ"/>
      <sheetName val="MINERALOGIA cab"/>
      <sheetName val="MINERALOGIA CONC"/>
      <sheetName val="calculo_leyes"/>
      <sheetName val="CH1 1-16"/>
      <sheetName val="tranf. sectores"/>
      <sheetName val="Alim-Ch_colon"/>
      <sheetName val="Alim-Mol"/>
      <sheetName val="Mant-Mol"/>
      <sheetName val="Cap-Mol"/>
      <sheetName val="Flot-SEWELL"/>
      <sheetName val="FLOTACIÓN"/>
      <sheetName val="RECUP (NO)"/>
      <sheetName val="Flot-Retrat"/>
      <sheetName val="A FUNDICION"/>
      <sheetName val="HIDRO (NO)"/>
      <sheetName val="Condicion (NO)"/>
      <sheetName val="Producción (NO)"/>
      <sheetName val="Recibido (NO)"/>
      <sheetName val="Prog_Rep (NO)"/>
      <sheetName val="para_IP(NO)"/>
      <sheetName val="GMIN"/>
      <sheetName val="GFUN(NO)"/>
      <sheetName val="GPTA1"/>
      <sheetName val="GPTA2"/>
      <sheetName val="GFUN"/>
      <sheetName val="Div. TTE(NO)"/>
      <sheetName val="Caratula TTE"/>
      <sheetName val="BALANCE(NO)"/>
      <sheetName val="lam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CU REF (Cát's y Raf)"/>
      <sheetName val="CU NO REF (Blister y Cucons)"/>
      <sheetName val="FLETES CU"/>
      <sheetName val="#¡REF"/>
      <sheetName val="A2. PROGRAMA DE AVANCE FISICO"/>
      <sheetName val="Gantt"/>
      <sheetName val="#REF"/>
      <sheetName val="CU_REF_(Cát's_y_Raf)"/>
      <sheetName val="CU_NO_REF_(Blister_y_Cucons)"/>
      <sheetName val="FLETES_CU"/>
      <sheetName val="A2__PROGRAMA_DE_AVANCE_FISICO"/>
      <sheetName val="CU_REF_(Cát's_y_Raf)1"/>
      <sheetName val="Entradas"/>
      <sheetName val="INDICE"/>
      <sheetName val="Mat_TM345_601570"/>
      <sheetName val="Presentación"/>
      <sheetName val="Cát Claidad Proy"/>
      <sheetName val="Restos de Cát Sulf"/>
      <sheetName val="Accidentabilidad"/>
      <sheetName val="Unidad"/>
      <sheetName val="Tabla"/>
      <sheetName val="Sectores"/>
      <sheetName val="Curva S"/>
      <sheetName val="Param_Cu_2001"/>
      <sheetName val="ANALISIS DE VARIABLES CLAVES"/>
      <sheetName val="IP y ER SEGURIDAD"/>
      <sheetName val="IP y ER S. OCUPACIONAL"/>
      <sheetName val="ASPECTO AMBIENTAL"/>
      <sheetName val="MARCO REGULATORIO (2)"/>
      <sheetName val="PRE ANALISIS TERRITORIAL"/>
      <sheetName val="PMP"/>
      <sheetName val="Resumen"/>
      <sheetName val="IP y ER S S O"/>
      <sheetName val="INVEC AMBIENTAL"/>
      <sheetName val="MARCO REGULATORIO "/>
      <sheetName val="informe territorial preliminar"/>
      <sheetName val="KMS-DETROIT LIGHT "/>
      <sheetName val="KMS CODELCO-D LIGHT "/>
      <sheetName val="KMS-DETROIT SD "/>
      <sheetName val="COSTO M&amp;R"/>
      <sheetName val="Planif__2007_x_Unidad"/>
      <sheetName val="Respaldo partidas ind_de_SA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on"/>
      <sheetName val="Print"/>
      <sheetName val="Esc"/>
      <sheetName val="00"/>
      <sheetName val="08 bis"/>
      <sheetName val="07"/>
      <sheetName val="08 gestion"/>
      <sheetName val="08"/>
      <sheetName val="11"/>
      <sheetName val="14"/>
      <sheetName val="01"/>
      <sheetName val="02"/>
      <sheetName val="20"/>
      <sheetName val="03"/>
      <sheetName val="04"/>
      <sheetName val="05"/>
      <sheetName val="06"/>
      <sheetName val="Resumen"/>
      <sheetName val="15"/>
      <sheetName val="10"/>
      <sheetName val="12"/>
      <sheetName val="13"/>
      <sheetName val="054"/>
      <sheetName val="Hed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 Item 1 (5)"/>
      <sheetName val="OBJETIVO 03"/>
      <sheetName val="OBJETIVO Item 1 (04)"/>
      <sheetName val="HITOS"/>
      <sheetName val="Portada"/>
      <sheetName val="OBJETIVO 04"/>
      <sheetName val="OBJETIVO 05"/>
      <sheetName val="INCURRIDOS  R-P 05"/>
      <sheetName val="FINANCIERO R-P 05"/>
      <sheetName val="COST. TOTAL API"/>
      <sheetName val="COSTOS 05"/>
      <sheetName val="Flujos 05"/>
      <sheetName val="CONTROL FISICO P_R"/>
      <sheetName val="GANTT 05"/>
      <sheetName val="HITOS_1"/>
      <sheetName val="DIFEFIN"/>
      <sheetName val="CCARAC 04"/>
    </sheetNames>
    <sheetDataSet>
      <sheetData sheetId="0"/>
      <sheetData sheetId="1"/>
      <sheetData sheetId="2"/>
      <sheetData sheetId="3"/>
      <sheetData sheetId="4"/>
      <sheetData sheetId="5">
        <row r="5">
          <cell r="O5">
            <v>1</v>
          </cell>
          <cell r="P5">
            <v>2</v>
          </cell>
          <cell r="Q5">
            <v>3</v>
          </cell>
          <cell r="R5">
            <v>4</v>
          </cell>
          <cell r="S5">
            <v>5</v>
          </cell>
          <cell r="T5">
            <v>6</v>
          </cell>
          <cell r="U5">
            <v>7</v>
          </cell>
          <cell r="V5">
            <v>8</v>
          </cell>
          <cell r="W5">
            <v>9</v>
          </cell>
          <cell r="X5">
            <v>10</v>
          </cell>
          <cell r="Y5">
            <v>11</v>
          </cell>
          <cell r="Z5">
            <v>12</v>
          </cell>
        </row>
      </sheetData>
      <sheetData sheetId="6"/>
      <sheetData sheetId="7">
        <row r="5">
          <cell r="O5">
            <v>1</v>
          </cell>
          <cell r="P5">
            <v>2</v>
          </cell>
          <cell r="Q5">
            <v>3</v>
          </cell>
          <cell r="R5">
            <v>4</v>
          </cell>
          <cell r="S5">
            <v>5</v>
          </cell>
          <cell r="T5">
            <v>6</v>
          </cell>
          <cell r="U5">
            <v>7</v>
          </cell>
        </row>
      </sheetData>
      <sheetData sheetId="8">
        <row r="5">
          <cell r="C5">
            <v>1</v>
          </cell>
          <cell r="D5">
            <v>2</v>
          </cell>
          <cell r="E5">
            <v>3</v>
          </cell>
          <cell r="F5">
            <v>4</v>
          </cell>
          <cell r="G5">
            <v>5</v>
          </cell>
          <cell r="H5">
            <v>6</v>
          </cell>
          <cell r="I5">
            <v>7</v>
          </cell>
          <cell r="J5">
            <v>8</v>
          </cell>
          <cell r="K5">
            <v>9</v>
          </cell>
          <cell r="L5">
            <v>10</v>
          </cell>
          <cell r="M5">
            <v>11</v>
          </cell>
          <cell r="N5">
            <v>12</v>
          </cell>
          <cell r="O5">
            <v>1</v>
          </cell>
          <cell r="P5">
            <v>2</v>
          </cell>
          <cell r="Q5">
            <v>3</v>
          </cell>
          <cell r="R5">
            <v>4</v>
          </cell>
          <cell r="S5">
            <v>5</v>
          </cell>
          <cell r="T5">
            <v>6</v>
          </cell>
          <cell r="U5">
            <v>7</v>
          </cell>
        </row>
      </sheetData>
      <sheetData sheetId="9"/>
      <sheetData sheetId="10"/>
      <sheetData sheetId="11"/>
      <sheetData sheetId="12">
        <row r="8">
          <cell r="G8">
            <v>3</v>
          </cell>
          <cell r="H8">
            <v>4</v>
          </cell>
          <cell r="I8">
            <v>5</v>
          </cell>
          <cell r="J8">
            <v>6</v>
          </cell>
          <cell r="K8">
            <v>7</v>
          </cell>
          <cell r="L8">
            <v>8</v>
          </cell>
          <cell r="M8">
            <v>9</v>
          </cell>
          <cell r="N8">
            <v>10</v>
          </cell>
          <cell r="O8">
            <v>11</v>
          </cell>
          <cell r="P8">
            <v>12</v>
          </cell>
          <cell r="Q8">
            <v>13</v>
          </cell>
          <cell r="R8">
            <v>14</v>
          </cell>
          <cell r="S8">
            <v>15</v>
          </cell>
          <cell r="T8">
            <v>16</v>
          </cell>
          <cell r="U8">
            <v>17</v>
          </cell>
        </row>
      </sheetData>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견적기준"/>
      <sheetName val="INDEX"/>
      <sheetName val="INSTR"/>
      <sheetName val="PLC"/>
      <sheetName val="CABLE"/>
      <sheetName val="TRAY"/>
      <sheetName val="JB"/>
      <sheetName val="PIPE"/>
      <sheetName val="TUBE"/>
      <sheetName val="MISC"/>
      <sheetName val="설계기준(내부)"/>
    </sheetNames>
    <sheetDataSet>
      <sheetData sheetId="0"/>
      <sheetData sheetId="1"/>
      <sheetData sheetId="2"/>
      <sheetData sheetId="3" refreshError="1">
        <row r="5">
          <cell r="A5" t="str">
            <v>NO</v>
          </cell>
          <cell r="B5" t="str">
            <v>DESCRIPTION</v>
          </cell>
          <cell r="C5" t="str">
            <v>SIZE</v>
          </cell>
          <cell r="D5" t="str">
            <v>UNIT</v>
          </cell>
          <cell r="E5" t="str">
            <v>NET</v>
          </cell>
          <cell r="F5" t="str">
            <v>SPARE</v>
          </cell>
          <cell r="G5" t="str">
            <v>TOTAL</v>
          </cell>
          <cell r="H5" t="str">
            <v>UNIT</v>
          </cell>
          <cell r="I5" t="str">
            <v>TOTAL</v>
          </cell>
          <cell r="J5" t="str">
            <v>UNIT</v>
          </cell>
          <cell r="K5" t="str">
            <v>TOTAL</v>
          </cell>
          <cell r="L5" t="str">
            <v xml:space="preserve"> </v>
          </cell>
          <cell r="M5" t="str">
            <v xml:space="preserve"> </v>
          </cell>
        </row>
        <row r="6">
          <cell r="A6" t="str">
            <v>1.1</v>
          </cell>
          <cell r="B6" t="str">
            <v>ORIFICE PLATE ASSEMBLY</v>
          </cell>
          <cell r="C6" t="str">
            <v>4" 150#</v>
          </cell>
          <cell r="D6" t="str">
            <v>EA</v>
          </cell>
          <cell r="E6">
            <v>1</v>
          </cell>
        </row>
        <row r="7">
          <cell r="B7" t="str">
            <v xml:space="preserve">  FLANGE/PLATE : 304LSS/316LSS</v>
          </cell>
          <cell r="C7" t="str">
            <v>2" 150#</v>
          </cell>
          <cell r="D7" t="str">
            <v>EA</v>
          </cell>
          <cell r="E7">
            <v>2</v>
          </cell>
        </row>
        <row r="8">
          <cell r="B8" t="str">
            <v xml:space="preserve">  PROCESS CONN : ANSI, RF</v>
          </cell>
        </row>
        <row r="9">
          <cell r="B9" t="str">
            <v xml:space="preserve">  ACCESSORIES :</v>
          </cell>
        </row>
        <row r="10">
          <cell r="B10" t="str">
            <v xml:space="preserve">    - NIPPLE</v>
          </cell>
        </row>
        <row r="11">
          <cell r="B11" t="str">
            <v xml:space="preserve">    - BOLT &amp; NUT</v>
          </cell>
        </row>
        <row r="12">
          <cell r="B12" t="str">
            <v xml:space="preserve">    - GASKET</v>
          </cell>
        </row>
        <row r="13">
          <cell r="B13" t="str">
            <v xml:space="preserve">    - JACK SCREW</v>
          </cell>
        </row>
        <row r="17">
          <cell r="A17" t="str">
            <v>1.2</v>
          </cell>
          <cell r="B17" t="str">
            <v>MASS FLOWMETER</v>
          </cell>
          <cell r="C17" t="str">
            <v>6" 150#</v>
          </cell>
          <cell r="D17" t="str">
            <v>EA</v>
          </cell>
          <cell r="E17">
            <v>2</v>
          </cell>
        </row>
        <row r="18">
          <cell r="B18" t="str">
            <v xml:space="preserve">  TYPE : CORIOLIS</v>
          </cell>
          <cell r="C18" t="str">
            <v>4" 150#</v>
          </cell>
          <cell r="D18" t="str">
            <v>EA</v>
          </cell>
          <cell r="E18">
            <v>1</v>
          </cell>
        </row>
        <row r="19">
          <cell r="B19" t="str">
            <v xml:space="preserve">  BODY/ELEMENT : 304SS/316LSS</v>
          </cell>
          <cell r="C19" t="str">
            <v>5" 150#</v>
          </cell>
          <cell r="D19" t="str">
            <v>EA</v>
          </cell>
          <cell r="E19">
            <v>1</v>
          </cell>
        </row>
        <row r="20">
          <cell r="B20" t="str">
            <v xml:space="preserve">  OUTPUT : 4-20mA, SMART</v>
          </cell>
        </row>
        <row r="21">
          <cell r="B21" t="str">
            <v xml:space="preserve">  PROCESS CONN : ANSI, RF</v>
          </cell>
        </row>
        <row r="22">
          <cell r="B22" t="str">
            <v xml:space="preserve">  ELEC. ENCL.: INTRINSIC SAFETY (Exi)</v>
          </cell>
        </row>
        <row r="23">
          <cell r="B23" t="str">
            <v xml:space="preserve">  ACCESSORIES :</v>
          </cell>
        </row>
        <row r="24">
          <cell r="B24" t="str">
            <v xml:space="preserve">    - SPECIAL CABLE</v>
          </cell>
        </row>
        <row r="25">
          <cell r="B25" t="str">
            <v xml:space="preserve">    - CONVERTER (REMOTE)</v>
          </cell>
        </row>
        <row r="26">
          <cell r="B26" t="str">
            <v xml:space="preserve">    - MOUNTING BRACKET (FOR 2" PIPE)</v>
          </cell>
        </row>
        <row r="30">
          <cell r="A30" t="str">
            <v>1.3</v>
          </cell>
          <cell r="B30" t="str">
            <v>TURBINE FLOWMETER</v>
          </cell>
          <cell r="C30" t="str">
            <v>1" 150#</v>
          </cell>
          <cell r="D30" t="str">
            <v>EA</v>
          </cell>
          <cell r="E30">
            <v>1</v>
          </cell>
        </row>
        <row r="31">
          <cell r="B31" t="str">
            <v xml:space="preserve">  TYPE : TRANSMIT</v>
          </cell>
        </row>
        <row r="32">
          <cell r="B32" t="str">
            <v xml:space="preserve">  BODY/ELEMENT : 304LSS/316LSS</v>
          </cell>
        </row>
        <row r="33">
          <cell r="B33" t="str">
            <v xml:space="preserve">  OUTPUT : 4-20mA, SMART</v>
          </cell>
        </row>
        <row r="34">
          <cell r="B34" t="str">
            <v xml:space="preserve">  PROCESS CONN : ANSI, RF</v>
          </cell>
        </row>
        <row r="35">
          <cell r="B35" t="str">
            <v xml:space="preserve">  ELEC. ENCL.: INTRINSIC SAFETY (Exi)</v>
          </cell>
        </row>
        <row r="36">
          <cell r="B36" t="str">
            <v xml:space="preserve">  ACCESSORIES :</v>
          </cell>
        </row>
        <row r="37">
          <cell r="B37" t="str">
            <v xml:space="preserve">    - CONVERTER (INTEGRAL)</v>
          </cell>
        </row>
        <row r="38">
          <cell r="B38" t="str">
            <v xml:space="preserve">    - LOCAL TOTALIZER</v>
          </cell>
        </row>
        <row r="42">
          <cell r="A42" t="str">
            <v>1.4</v>
          </cell>
          <cell r="B42" t="str">
            <v>ULTRASONIC FLOWMETER</v>
          </cell>
          <cell r="C42" t="str">
            <v>8" 150#</v>
          </cell>
          <cell r="D42" t="str">
            <v>EA</v>
          </cell>
          <cell r="E42">
            <v>1</v>
          </cell>
        </row>
        <row r="43">
          <cell r="B43" t="str">
            <v xml:space="preserve">  TYPE : TRANSMIT</v>
          </cell>
        </row>
        <row r="44">
          <cell r="B44" t="str">
            <v xml:space="preserve">  BODY/ELEMENT : 304SS</v>
          </cell>
        </row>
        <row r="45">
          <cell r="B45" t="str">
            <v xml:space="preserve">  OUTPUT : 4-20mA, SMART</v>
          </cell>
        </row>
        <row r="46">
          <cell r="B46" t="str">
            <v xml:space="preserve">  PROCESS CONN : ANSI, RF</v>
          </cell>
        </row>
        <row r="47">
          <cell r="B47" t="str">
            <v xml:space="preserve">  ELEC. ENCL.: INTRINSIC SAFETY (Exi)</v>
          </cell>
        </row>
        <row r="51">
          <cell r="A51" t="str">
            <v>1.5</v>
          </cell>
          <cell r="B51" t="str">
            <v xml:space="preserve">DISPLACEMENT TYPE ,LEVEL </v>
          </cell>
          <cell r="C51" t="str">
            <v>500mm</v>
          </cell>
          <cell r="D51" t="str">
            <v>EA</v>
          </cell>
          <cell r="E51">
            <v>5</v>
          </cell>
        </row>
        <row r="52">
          <cell r="B52" t="str">
            <v xml:space="preserve">  MOUNTING : INTERNAL</v>
          </cell>
        </row>
        <row r="53">
          <cell r="B53" t="str">
            <v xml:space="preserve">  FUNCTION : SWITCH</v>
          </cell>
        </row>
        <row r="54">
          <cell r="B54" t="str">
            <v xml:space="preserve">  BODY/DISPLACER : 304SS/316LSS</v>
          </cell>
        </row>
        <row r="55">
          <cell r="B55" t="str">
            <v xml:space="preserve">  OUTPUT : 1 DPDT x 1</v>
          </cell>
        </row>
        <row r="56">
          <cell r="B56" t="str">
            <v xml:space="preserve">  PROCESS CONN : ANSI, 4" 150#</v>
          </cell>
        </row>
        <row r="57">
          <cell r="B57" t="str">
            <v xml:space="preserve">  ELEC. ENCL.: EXP. PF (Exd)</v>
          </cell>
        </row>
        <row r="61">
          <cell r="A61" t="str">
            <v>1.6</v>
          </cell>
          <cell r="B61" t="str">
            <v xml:space="preserve">DISPLACEMENT TYPE ,LEVEL </v>
          </cell>
          <cell r="C61" t="str">
            <v>2" 150#</v>
          </cell>
          <cell r="D61" t="str">
            <v>EA</v>
          </cell>
          <cell r="E61">
            <v>9</v>
          </cell>
        </row>
        <row r="62">
          <cell r="B62" t="str">
            <v xml:space="preserve">  MOUTING : SIDE, EXTERNAL</v>
          </cell>
        </row>
        <row r="63">
          <cell r="B63" t="str">
            <v xml:space="preserve">  FUNCTION : SWITCH</v>
          </cell>
        </row>
        <row r="64">
          <cell r="B64" t="str">
            <v xml:space="preserve">  BODY/FLOAT : 304SS/316LSS</v>
          </cell>
        </row>
        <row r="65">
          <cell r="B65" t="str">
            <v xml:space="preserve">  OUTPUT : 1 DPDT x 2</v>
          </cell>
        </row>
        <row r="66">
          <cell r="B66" t="str">
            <v xml:space="preserve">  PROCESS CONN : ANSI RF</v>
          </cell>
        </row>
        <row r="67">
          <cell r="B67" t="str">
            <v xml:space="preserve">  ELEC. ENCL.: EXP. PF (Exd)</v>
          </cell>
        </row>
        <row r="68">
          <cell r="B68" t="str">
            <v xml:space="preserve">  C-TO C : 440 MM</v>
          </cell>
        </row>
        <row r="72">
          <cell r="A72" t="str">
            <v>1.7</v>
          </cell>
          <cell r="B72" t="str">
            <v>AUTOMATIC TANK GAUGE (ENRAF 854)</v>
          </cell>
          <cell r="C72" t="str">
            <v>20000mm</v>
          </cell>
          <cell r="D72" t="str">
            <v>EA</v>
          </cell>
          <cell r="E72">
            <v>4</v>
          </cell>
        </row>
        <row r="73">
          <cell r="B73" t="str">
            <v xml:space="preserve">  TYPE : TRANSMIT,SERVO-BALANCE</v>
          </cell>
        </row>
        <row r="74">
          <cell r="B74" t="str">
            <v xml:space="preserve">  BODY/FLOAT : ADC/316LSS</v>
          </cell>
        </row>
        <row r="75">
          <cell r="B75" t="str">
            <v xml:space="preserve">  OUTPUT : 4-20mA, SMART</v>
          </cell>
        </row>
        <row r="76">
          <cell r="B76" t="str">
            <v xml:space="preserve">  PROCESS CONN : ANSI, RF</v>
          </cell>
        </row>
        <row r="77">
          <cell r="B77" t="str">
            <v xml:space="preserve">  ELEC. ENCL.: INTRINSIC SAFETY (Exi)</v>
          </cell>
        </row>
        <row r="78">
          <cell r="B78" t="str">
            <v xml:space="preserve">  ACCESSORIES :</v>
          </cell>
        </row>
        <row r="79">
          <cell r="B79" t="str">
            <v xml:space="preserve">    - TANK SIDE INDICATOR</v>
          </cell>
        </row>
        <row r="80">
          <cell r="B80" t="str">
            <v xml:space="preserve">    - CALIBRATION CHAMBER</v>
          </cell>
        </row>
        <row r="81">
          <cell r="B81" t="str">
            <v xml:space="preserve">    - BALL VALVE</v>
          </cell>
        </row>
        <row r="82">
          <cell r="B82" t="str">
            <v xml:space="preserve">    - MULTIPLE RESISTANCE THERMOMETER</v>
          </cell>
        </row>
        <row r="83">
          <cell r="B83" t="str">
            <v xml:space="preserve">      (865 MRT)</v>
          </cell>
        </row>
        <row r="84">
          <cell r="A84" t="str">
            <v xml:space="preserve"> </v>
          </cell>
        </row>
        <row r="87">
          <cell r="A87" t="str">
            <v>1.8</v>
          </cell>
          <cell r="B87" t="str">
            <v>LEVEL GAUGE</v>
          </cell>
          <cell r="C87" t="str">
            <v>1370MM</v>
          </cell>
          <cell r="D87" t="str">
            <v>EA</v>
          </cell>
          <cell r="E87">
            <v>4</v>
          </cell>
        </row>
        <row r="88">
          <cell r="B88" t="str">
            <v xml:space="preserve">  TYPE : REFLEX</v>
          </cell>
        </row>
        <row r="89">
          <cell r="B89" t="str">
            <v xml:space="preserve">  BODY/ELEMENT : 304SS/316LSS</v>
          </cell>
        </row>
        <row r="90">
          <cell r="A90" t="str">
            <v xml:space="preserve"> </v>
          </cell>
          <cell r="B90" t="str">
            <v xml:space="preserve">  PROCESS CONN : ANSI 2", 150#</v>
          </cell>
        </row>
        <row r="91">
          <cell r="B91" t="str">
            <v xml:space="preserve">  ACCESSORIES</v>
          </cell>
        </row>
        <row r="92">
          <cell r="B92" t="str">
            <v xml:space="preserve">    - GAUGE VALVE, OFFSET TYPE</v>
          </cell>
        </row>
        <row r="93">
          <cell r="B93" t="str">
            <v xml:space="preserve">    - VENT/DRAIN VALVE</v>
          </cell>
        </row>
        <row r="97">
          <cell r="A97" t="str">
            <v>1.9</v>
          </cell>
          <cell r="B97" t="str">
            <v>MAGNETIC LEVEL GAUGE</v>
          </cell>
          <cell r="C97" t="str">
            <v>2000MM</v>
          </cell>
          <cell r="D97" t="str">
            <v>EA</v>
          </cell>
          <cell r="E97">
            <v>7</v>
          </cell>
        </row>
        <row r="98">
          <cell r="B98" t="str">
            <v xml:space="preserve">  TYPE : MAGNETIC FLOAT</v>
          </cell>
        </row>
        <row r="99">
          <cell r="B99" t="str">
            <v xml:space="preserve">  BODY/ELEMENT : 304SS/316LSS</v>
          </cell>
        </row>
        <row r="100">
          <cell r="B100" t="str">
            <v xml:space="preserve">  PROCESS CONN : ANSI 2", 150#</v>
          </cell>
        </row>
        <row r="101">
          <cell r="B101" t="str">
            <v xml:space="preserve">  ACCESSORIES</v>
          </cell>
        </row>
        <row r="102">
          <cell r="B102" t="str">
            <v xml:space="preserve">    - VENT/DRAIN VALVE</v>
          </cell>
        </row>
        <row r="106">
          <cell r="A106" t="str">
            <v>1.10</v>
          </cell>
          <cell r="B106" t="str">
            <v>DITTO 1.8 BUT</v>
          </cell>
          <cell r="C106" t="str">
            <v>2000MM</v>
          </cell>
          <cell r="D106" t="str">
            <v>EA</v>
          </cell>
          <cell r="E106">
            <v>1</v>
          </cell>
        </row>
        <row r="107">
          <cell r="B107" t="str">
            <v xml:space="preserve">  ACCESSORIES</v>
          </cell>
        </row>
        <row r="108">
          <cell r="B108" t="str">
            <v xml:space="preserve">    - LEVEL SWITCH (1 EA)</v>
          </cell>
        </row>
        <row r="112">
          <cell r="A112" t="str">
            <v>1.11</v>
          </cell>
          <cell r="B112" t="str">
            <v>PRESSURE TRANSMITTER</v>
          </cell>
          <cell r="D112" t="str">
            <v>EA</v>
          </cell>
          <cell r="E112">
            <v>7</v>
          </cell>
        </row>
        <row r="113">
          <cell r="B113" t="str">
            <v xml:space="preserve">  TYPE : DIAPHRAGM</v>
          </cell>
        </row>
        <row r="114">
          <cell r="B114" t="str">
            <v xml:space="preserve">  BODY/ELEMENT : 304SS/316LSS</v>
          </cell>
        </row>
        <row r="115">
          <cell r="B115" t="str">
            <v xml:space="preserve">  OUTPUT : 4-20mA, SMART</v>
          </cell>
        </row>
        <row r="116">
          <cell r="B116" t="str">
            <v xml:space="preserve">  PROCESS CONN : 1/2" NPT</v>
          </cell>
        </row>
        <row r="117">
          <cell r="B117" t="str">
            <v xml:space="preserve">  ELEC. ENCL.: INTRINSIC SAFETY (Exi)</v>
          </cell>
        </row>
        <row r="118">
          <cell r="B118" t="str">
            <v xml:space="preserve">  ACCESSORIES :</v>
          </cell>
        </row>
        <row r="119">
          <cell r="B119" t="str">
            <v xml:space="preserve">    - LOCAL INDICATOR</v>
          </cell>
        </row>
        <row r="120">
          <cell r="B120" t="str">
            <v xml:space="preserve">    - 2-VALVE MANIFOLD</v>
          </cell>
        </row>
        <row r="121">
          <cell r="B121" t="str">
            <v xml:space="preserve">    - MOUNTING BRACKET (FOR 2" PIPE)</v>
          </cell>
        </row>
        <row r="125">
          <cell r="A125" t="str">
            <v>1.12</v>
          </cell>
          <cell r="B125" t="str">
            <v>D/P TRANSMITTER,  FLOW</v>
          </cell>
          <cell r="D125" t="str">
            <v>EA</v>
          </cell>
          <cell r="E125">
            <v>3</v>
          </cell>
        </row>
        <row r="126">
          <cell r="B126" t="str">
            <v xml:space="preserve">  TYPE : DIAPHRAGM</v>
          </cell>
        </row>
        <row r="127">
          <cell r="B127" t="str">
            <v xml:space="preserve">  BODY/ELEMENT : 304SS/316LSS</v>
          </cell>
        </row>
        <row r="128">
          <cell r="B128" t="str">
            <v xml:space="preserve">  OUTPUT : 4-20mA, SMART</v>
          </cell>
        </row>
        <row r="129">
          <cell r="B129" t="str">
            <v xml:space="preserve">  PROCESS CONN : 1/2" NPTF</v>
          </cell>
        </row>
        <row r="130">
          <cell r="B130" t="str">
            <v xml:space="preserve">  ELEC. ENCL.: INTRINSIC SAFETY (Exi)</v>
          </cell>
        </row>
        <row r="131">
          <cell r="B131" t="str">
            <v xml:space="preserve">  ACCESSORIES :</v>
          </cell>
        </row>
        <row r="132">
          <cell r="B132" t="str">
            <v xml:space="preserve">    - 3-VALVE MANIFOLD</v>
          </cell>
        </row>
        <row r="133">
          <cell r="B133" t="str">
            <v xml:space="preserve">    - LOCAL INDICATOR</v>
          </cell>
        </row>
        <row r="134">
          <cell r="B134" t="str">
            <v xml:space="preserve">    - MOUNTING BRACKET (FOR 2" PIPE)</v>
          </cell>
        </row>
        <row r="138">
          <cell r="A138" t="str">
            <v>1.13</v>
          </cell>
          <cell r="B138" t="str">
            <v>PRESSURE GAUGE</v>
          </cell>
          <cell r="D138" t="str">
            <v>EA</v>
          </cell>
          <cell r="E138">
            <v>9</v>
          </cell>
        </row>
        <row r="139">
          <cell r="B139" t="str">
            <v xml:space="preserve">  TYPE : LIQUID FILLED</v>
          </cell>
        </row>
        <row r="140">
          <cell r="B140" t="str">
            <v xml:space="preserve">  DIAL SIZE : 6"</v>
          </cell>
        </row>
        <row r="141">
          <cell r="B141" t="str">
            <v xml:space="preserve">  CASE/ELEMENT : 304SS/316SS</v>
          </cell>
        </row>
        <row r="142">
          <cell r="B142" t="str">
            <v xml:space="preserve">  PROCESS CONN. : 1/2" NPT</v>
          </cell>
        </row>
        <row r="146">
          <cell r="A146" t="str">
            <v>1.14</v>
          </cell>
          <cell r="B146" t="str">
            <v>DIFF. PRESSURE GAUGE</v>
          </cell>
          <cell r="D146" t="str">
            <v>EA</v>
          </cell>
          <cell r="E146">
            <v>7</v>
          </cell>
        </row>
        <row r="147">
          <cell r="B147" t="str">
            <v xml:space="preserve">  TYPE : DIAPHRAGM</v>
          </cell>
        </row>
        <row r="148">
          <cell r="B148" t="str">
            <v xml:space="preserve">  DIAL SIZE : 6"</v>
          </cell>
        </row>
        <row r="149">
          <cell r="B149" t="str">
            <v xml:space="preserve">  CASE/ELEMENT : 304SS/316SS</v>
          </cell>
        </row>
        <row r="150">
          <cell r="B150" t="str">
            <v xml:space="preserve">  PROCESS CONN. : 1/2" NPT</v>
          </cell>
        </row>
        <row r="151">
          <cell r="B151" t="str">
            <v xml:space="preserve">  ACCESSORIES :</v>
          </cell>
        </row>
        <row r="152">
          <cell r="B152" t="str">
            <v xml:space="preserve">    - MOUNTING BRACKET (FOR 2" PIPE)</v>
          </cell>
        </row>
        <row r="156">
          <cell r="A156" t="str">
            <v>1.15</v>
          </cell>
          <cell r="B156" t="str">
            <v>TEMPERATURE TRANSMITTER</v>
          </cell>
          <cell r="D156" t="str">
            <v>EA</v>
          </cell>
          <cell r="E156">
            <v>6</v>
          </cell>
        </row>
        <row r="157">
          <cell r="B157" t="str">
            <v xml:space="preserve">  BODY/ELEMENT : 316SS/316LSS</v>
          </cell>
        </row>
        <row r="158">
          <cell r="B158" t="str">
            <v xml:space="preserve">  OUTPUT : 4-20mA, SMART</v>
          </cell>
        </row>
        <row r="159">
          <cell r="B159" t="str">
            <v xml:space="preserve">  ELEC. ENCL.: INTRINSIC SAFETY (Exi)</v>
          </cell>
        </row>
        <row r="160">
          <cell r="B160" t="str">
            <v xml:space="preserve">  ACCESSORIES :</v>
          </cell>
        </row>
        <row r="161">
          <cell r="B161" t="str">
            <v xml:space="preserve">    - LOCAL INDICATOR</v>
          </cell>
        </row>
        <row r="162">
          <cell r="B162" t="str">
            <v xml:space="preserve">    - MOUNTING BRACKET (FOR 2" PIPE)</v>
          </cell>
        </row>
        <row r="166">
          <cell r="A166" t="str">
            <v>1.16</v>
          </cell>
          <cell r="B166" t="str">
            <v>THERMOELEMENT ASSEMBLY</v>
          </cell>
          <cell r="D166" t="str">
            <v>EA</v>
          </cell>
          <cell r="E166">
            <v>6</v>
          </cell>
        </row>
        <row r="167">
          <cell r="B167" t="str">
            <v xml:space="preserve">  SENSOR : RTD (SINGLE), Pt 100 ohm</v>
          </cell>
        </row>
        <row r="168">
          <cell r="B168" t="str">
            <v xml:space="preserve">  ELEMENT : 316SS</v>
          </cell>
        </row>
        <row r="169">
          <cell r="B169" t="str">
            <v xml:space="preserve">  ELEC. ENCL.: INTRINSIC SAFETY (Exi)</v>
          </cell>
        </row>
        <row r="170">
          <cell r="B170" t="str">
            <v xml:space="preserve">  WELL :</v>
          </cell>
        </row>
        <row r="171">
          <cell r="B171" t="str">
            <v xml:space="preserve">    - TYPE : DRILLED BAR</v>
          </cell>
        </row>
        <row r="172">
          <cell r="B172" t="str">
            <v xml:space="preserve">    - MATL : 316LSS</v>
          </cell>
        </row>
        <row r="173">
          <cell r="B173" t="str">
            <v xml:space="preserve">    - PROCESS CONN : ANSI 1 1/2", 150#</v>
          </cell>
        </row>
        <row r="174">
          <cell r="B174" t="str">
            <v xml:space="preserve">    - IMMER. LENGTH : 400mm</v>
          </cell>
        </row>
        <row r="178">
          <cell r="A178" t="str">
            <v>1.17</v>
          </cell>
          <cell r="B178" t="str">
            <v xml:space="preserve">INDICATING THERMOMETER </v>
          </cell>
          <cell r="D178" t="str">
            <v>EA</v>
          </cell>
          <cell r="E178">
            <v>2</v>
          </cell>
        </row>
        <row r="179">
          <cell r="B179" t="str">
            <v xml:space="preserve">  TYPE/FORM : BIMETAL/ANY ANGLE TYPE</v>
          </cell>
        </row>
        <row r="180">
          <cell r="B180" t="str">
            <v xml:space="preserve">  DIAL SIZE : 5"</v>
          </cell>
        </row>
        <row r="181">
          <cell r="B181" t="str">
            <v xml:space="preserve">  CASE/ELEMENTL : 304SS/316SS</v>
          </cell>
        </row>
        <row r="182">
          <cell r="B182" t="str">
            <v xml:space="preserve">  WELL :</v>
          </cell>
        </row>
        <row r="183">
          <cell r="B183" t="str">
            <v xml:space="preserve">    - TYPE : DRILLED BAR</v>
          </cell>
        </row>
        <row r="184">
          <cell r="B184" t="str">
            <v xml:space="preserve">    - MATL : 316LSS</v>
          </cell>
        </row>
        <row r="185">
          <cell r="B185" t="str">
            <v xml:space="preserve">    - PROCESS CONN : ANSI 1 1/2", 150#</v>
          </cell>
        </row>
        <row r="186">
          <cell r="B186" t="str">
            <v xml:space="preserve">    - IMMER. LENGTH : 400mm</v>
          </cell>
        </row>
        <row r="190">
          <cell r="A190" t="str">
            <v>1.18</v>
          </cell>
          <cell r="B190" t="str">
            <v xml:space="preserve">TEST THERMOWELL </v>
          </cell>
          <cell r="D190" t="str">
            <v>EA</v>
          </cell>
          <cell r="E190">
            <v>2</v>
          </cell>
        </row>
        <row r="191">
          <cell r="B191" t="str">
            <v xml:space="preserve">  TYPE : DRILLED BAR</v>
          </cell>
        </row>
        <row r="192">
          <cell r="B192" t="str">
            <v xml:space="preserve">  MATL : 316LSS</v>
          </cell>
        </row>
        <row r="193">
          <cell r="B193" t="str">
            <v xml:space="preserve">  PROCESS CONN : ANSI 1 1/2", 150#</v>
          </cell>
        </row>
        <row r="194">
          <cell r="B194" t="str">
            <v xml:space="preserve">  IMMER. LENGTH : 400mm</v>
          </cell>
        </row>
        <row r="198">
          <cell r="A198" t="str">
            <v>1.19</v>
          </cell>
          <cell r="B198" t="str">
            <v>CONTROL VALVE</v>
          </cell>
          <cell r="C198" t="str">
            <v>2" 300#</v>
          </cell>
          <cell r="D198" t="str">
            <v>EA</v>
          </cell>
          <cell r="E198">
            <v>4</v>
          </cell>
        </row>
        <row r="199">
          <cell r="B199" t="str">
            <v xml:space="preserve">  TYPE : GLOBE</v>
          </cell>
          <cell r="C199" t="str">
            <v>4" 300#</v>
          </cell>
          <cell r="D199" t="str">
            <v>EA</v>
          </cell>
          <cell r="E199">
            <v>3</v>
          </cell>
        </row>
        <row r="200">
          <cell r="B200" t="str">
            <v xml:space="preserve">  CONTROL ACTION : THROTTLING</v>
          </cell>
          <cell r="C200" t="str">
            <v>6" 300#</v>
          </cell>
          <cell r="D200" t="str">
            <v>EA</v>
          </cell>
          <cell r="E200">
            <v>1</v>
          </cell>
        </row>
        <row r="201">
          <cell r="B201" t="str">
            <v xml:space="preserve">  ACTUATOR : DIAPHRAGM</v>
          </cell>
        </row>
        <row r="202">
          <cell r="B202" t="str">
            <v xml:space="preserve">  BODY/TRIM : 304LSS/316LSS</v>
          </cell>
        </row>
        <row r="203">
          <cell r="B203" t="str">
            <v xml:space="preserve">  BONNET : STANDARD</v>
          </cell>
        </row>
        <row r="204">
          <cell r="B204" t="str">
            <v xml:space="preserve">  FLANGE RATING : ANSI,RF</v>
          </cell>
        </row>
        <row r="205">
          <cell r="B205" t="str">
            <v xml:space="preserve">  ELEC. ENCL.: INTRINSIC SAFETY (Exi)</v>
          </cell>
        </row>
        <row r="206">
          <cell r="B206" t="str">
            <v xml:space="preserve">  ACCESSORIES :</v>
          </cell>
        </row>
        <row r="207">
          <cell r="B207" t="str">
            <v xml:space="preserve">    - I/P POSITIONER</v>
          </cell>
        </row>
        <row r="208">
          <cell r="B208" t="str">
            <v xml:space="preserve">    - AIR SET</v>
          </cell>
        </row>
      </sheetData>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s>
    <sheetDataSet>
      <sheetData sheetId="0" refreshError="1">
        <row r="11">
          <cell r="H11" t="str">
            <v>TOTAL AHORRO DE COSTOS AÑO 2002 ESTIMADOS TOMANDO COMO META EL MEJOR COSTO UNITARIO RELEVANTE DE CADA PROCESO - ACTIVIDAD SIMILARES DEL CBV 2001</v>
          </cell>
        </row>
        <row r="18">
          <cell r="H18" t="str">
            <v>INFORME PRELIMINAR</v>
          </cell>
        </row>
        <row r="24">
          <cell r="I24" t="str">
            <v>INFORME GPI - 87/01</v>
          </cell>
        </row>
        <row r="32">
          <cell r="H32" t="str">
            <v>Septiembre del 2001</v>
          </cell>
        </row>
        <row r="36">
          <cell r="H36" t="str">
            <v>GERENCIA DE PROYECTOS E INVERSION</v>
          </cell>
        </row>
        <row r="38">
          <cell r="H38" t="str">
            <v>VICEPRESIDENCIA DE DESARROLLO</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
      <sheetName val="Hoja1"/>
      <sheetName val="MATEINFRA"/>
      <sheetName val="Hoja2"/>
      <sheetName val="Hoja3"/>
      <sheetName val="CUADROS PATR."/>
      <sheetName val="ESTAD_"/>
      <sheetName val="CUADROS_PATR_"/>
      <sheetName val="Indice"/>
      <sheetName val="Gr.M.O. "/>
      <sheetName val="Gr.Eq"/>
      <sheetName val="Curva Teórica GG"/>
      <sheetName val="Graf. GG"/>
      <sheetName val="MOD INGR-EGR"/>
      <sheetName val="EQ INGR-EGR"/>
      <sheetName val="EGRESO"/>
      <sheetName val="INGRESO"/>
      <sheetName val="TABLAS"/>
      <sheetName val="graficos"/>
      <sheetName val="Tablas 2000"/>
      <sheetName val="Herramientas para análisis-VBA"/>
      <sheetName val="HOJA 1"/>
      <sheetName val="HOJA 2"/>
      <sheetName val="fonte"/>
      <sheetName val="Listado de Obras"/>
      <sheetName val="AUX"/>
      <sheetName val="Base Proyecto"/>
      <sheetName val="ajescfg"/>
      <sheetName val="A9.4"/>
      <sheetName val="SyS al 31.12.15"/>
      <sheetName val="FC10.1"/>
      <sheetName val="RDO FC3.9"/>
      <sheetName val="RDO Auca Sur 10"/>
      <sheetName val="RDO Culebra 8"/>
      <sheetName val="Listas validación"/>
      <sheetName val="Sheet3"/>
      <sheetName val="RESU0994"/>
      <sheetName val="code"/>
      <sheetName val="Datos"/>
      <sheetName val="Daily"/>
      <sheetName val="Actividades"/>
      <sheetName val="flujo"/>
      <sheetName val="Pivot_Tables"/>
      <sheetName val="B3. CONTROL DE AVANCE FISICO"/>
      <sheetName val="INGENIERÍA"/>
      <sheetName val="ADQUISICIONES"/>
      <sheetName val="CONSTRUCCIÓN"/>
      <sheetName val="Gráfico1"/>
      <sheetName val="Gráfico2"/>
      <sheetName val="Gráfico3"/>
      <sheetName val="Gráfico4"/>
      <sheetName val="C.C. Ingeniería"/>
      <sheetName val="C.C. Adquisiciones"/>
      <sheetName val="C.C. Construcción"/>
      <sheetName val="Gráfico1 (2)"/>
      <sheetName val="borrador"/>
      <sheetName val="INSTRUCTIVO"/>
    </sheetNames>
    <sheetDataSet>
      <sheetData sheetId="0"/>
      <sheetData sheetId="1"/>
      <sheetData sheetId="2"/>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iagrama Extracción Mina"/>
      <sheetName val="Detalle"/>
      <sheetName val="Base de Datos"/>
      <sheetName val="Ingreso Datos Extracción"/>
      <sheetName val="Ingreso Datos Reducción"/>
      <sheetName val="Ingreso Datos Traspaso"/>
      <sheetName val="Ingreso Datos Ventilación"/>
      <sheetName val="Ingreso Datos Chancado Primario"/>
      <sheetName val="Ingreso Datos Transporte Inter."/>
      <sheetName val="Ingreso Datos Transp. de Nivel"/>
      <sheetName val="Ingreso Datos Transporte Princi"/>
      <sheetName val="Ingreso Datos Mantencion Área"/>
      <sheetName val="Ingreso Servicios Mina"/>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de Nivel"/>
      <sheetName val="Transporte Principal"/>
      <sheetName val="Mant. y Lev. de Área"/>
      <sheetName val="Servicios Mina"/>
      <sheetName val="Datos de Entrada CIO&amp;G"/>
      <sheetName val="CIO&amp;G"/>
      <sheetName val="Staff MCHS"/>
      <sheetName val="Resumen Dotaciones"/>
      <sheetName val="Resumen Consumos"/>
      <sheetName val="Resumen Gastos Extracción"/>
      <sheetName val="Resumen Equipos"/>
      <sheetName val="Resumen Equipos 1841"/>
      <sheetName val="Resumen Equipos 1625"/>
      <sheetName val="Resumen Equipos 1409"/>
      <sheetName val="Resumen Equipos 1193"/>
      <sheetName val="Resumen Equipos BE"/>
      <sheetName val="Adquisiciones LHD"/>
      <sheetName val="Adquisiciones LHD Servicios"/>
      <sheetName val="Adquisiciones Jumbo Cachorrero"/>
      <sheetName val="Adquisiciones Martillo"/>
      <sheetName val="Adquisiciones Utilitarios Mant"/>
      <sheetName val="Adquisiciones Utilitarios Elect"/>
      <sheetName val="Adquisiciones Utilitarios Serv"/>
      <sheetName val="Adquisiciones Camion 15ton"/>
      <sheetName val="Adquisiciones Mixer"/>
      <sheetName val="Adquisiciones Robot"/>
      <sheetName val="Adquisiciones Plataforma"/>
      <sheetName val="Adquisiciones Jumbo Emp"/>
      <sheetName val="Resumen de Gastos"/>
      <sheetName val="Plan Minero 140 ktpd Base seca"/>
      <sheetName val="Plan Minero 140ktpd Base Humeda"/>
      <sheetName val="Analisis de Precisión"/>
      <sheetName val="Tiempos"/>
      <sheetName val="DxU"/>
      <sheetName val="Detalle LHD por MB"/>
      <sheetName val="Ingreso Datos Bus Personal"/>
      <sheetName val="Bus Personal"/>
    </sheetNames>
    <sheetDataSet>
      <sheetData sheetId="0" refreshError="1"/>
      <sheetData sheetId="1" refreshError="1"/>
      <sheetData sheetId="2">
        <row r="44">
          <cell r="D44">
            <v>2.5000000000000001E-2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
      <sheetName val="Respaldos (Pernos)"/>
      <sheetName val="Respaldos (Shotcrete)"/>
      <sheetName val="Respaldos Avance"/>
      <sheetName val="CHIMENEAS"/>
      <sheetName val="ACCESO"/>
      <sheetName val="ACCESO (2)"/>
      <sheetName val="TAG.E.1"/>
      <sheetName val="TAG.E.2"/>
      <sheetName val="TAG.E.3"/>
      <sheetName val="TAG.E.4"/>
      <sheetName val="TAG.E.5"/>
      <sheetName val="TAG.E.6"/>
      <sheetName val="TA.ESE.01"/>
      <sheetName val="TA.ESE.02"/>
      <sheetName val="TA.ESE.03"/>
      <sheetName val="TA.ESE.04"/>
      <sheetName val="TA.ESE.06"/>
      <sheetName val="TA.ESE.07"/>
      <sheetName val="TRANSPORTE"/>
      <sheetName val="TT.RC.BP2"/>
      <sheetName val="TT.RCTA.ETPN"/>
      <sheetName val="TT.RCTA.ETPS"/>
      <sheetName val="TT.AR"/>
      <sheetName val="TT.BP"/>
      <sheetName val="TT.RCT"/>
      <sheetName val="TT.RC.BP1"/>
      <sheetName val="TT.GEP"/>
      <sheetName val="TTG.E.3"/>
      <sheetName val="TTG.E.4"/>
      <sheetName val="TTG.E.5"/>
      <sheetName val="TT E M"/>
      <sheetName val="TT.ESE.04"/>
      <sheetName val="TT.ESE.05"/>
      <sheetName val="TT.EEAS.3"/>
      <sheetName val="CV_01"/>
      <sheetName val="CV_02"/>
      <sheetName val="Fronton_CH1"/>
      <sheetName val="Fronton_CH2"/>
      <sheetName val="Fronton_CH3"/>
      <sheetName val="EEADT.3"/>
      <sheetName val="TT.RC.BP"/>
      <sheetName val="TT.RC"/>
      <sheetName val="TT-RC"/>
      <sheetName val="TT-GEP"/>
      <sheetName val="TT ESE-04"/>
      <sheetName val="TT EEAS-3"/>
      <sheetName val="TA.ESE.08"/>
      <sheetName val="EEADT-3"/>
      <sheetName val="TT2"/>
    </sheetNames>
    <sheetDataSet>
      <sheetData sheetId="0"/>
      <sheetData sheetId="1"/>
      <sheetData sheetId="2"/>
      <sheetData sheetId="3"/>
      <sheetData sheetId="4"/>
      <sheetData sheetId="5">
        <row r="5">
          <cell r="D5" t="str">
            <v>PLANILLA</v>
          </cell>
          <cell r="E5" t="str">
            <v>FECHA HORA</v>
          </cell>
          <cell r="F5" t="str">
            <v>P.K. HORIZONAL</v>
          </cell>
          <cell r="G5">
            <v>0</v>
          </cell>
          <cell r="H5" t="str">
            <v>PK. DE AVANCE</v>
          </cell>
          <cell r="I5" t="str">
            <v xml:space="preserve">AVANCE </v>
          </cell>
          <cell r="J5" t="str">
            <v>SAL</v>
          </cell>
        </row>
        <row r="6">
          <cell r="D6" t="str">
            <v>de Geologia</v>
          </cell>
          <cell r="E6" t="str">
            <v>DE EVALUACION</v>
          </cell>
          <cell r="F6" t="str">
            <v>INICIAL</v>
          </cell>
          <cell r="G6" t="str">
            <v>FINAL</v>
          </cell>
          <cell r="H6" t="str">
            <v>EN EJE TUNEL</v>
          </cell>
          <cell r="I6" t="str">
            <v>DIA (m)</v>
          </cell>
          <cell r="J6" t="str">
            <v>A COBRO</v>
          </cell>
        </row>
        <row r="7">
          <cell r="D7">
            <v>1</v>
          </cell>
          <cell r="E7">
            <v>41067</v>
          </cell>
          <cell r="F7">
            <v>143.29</v>
          </cell>
          <cell r="G7">
            <v>145.18</v>
          </cell>
          <cell r="H7" t="str">
            <v>xxxx</v>
          </cell>
          <cell r="I7">
            <v>0</v>
          </cell>
          <cell r="J7" t="str">
            <v>Portal</v>
          </cell>
        </row>
        <row r="8">
          <cell r="D8">
            <v>0</v>
          </cell>
          <cell r="E8">
            <v>41061</v>
          </cell>
          <cell r="F8">
            <v>145.18</v>
          </cell>
          <cell r="G8">
            <v>146.74</v>
          </cell>
          <cell r="H8">
            <v>1.5600000000000023</v>
          </cell>
          <cell r="I8">
            <v>1.5600000000000023</v>
          </cell>
          <cell r="J8" t="str">
            <v>CSP</v>
          </cell>
        </row>
        <row r="9">
          <cell r="D9">
            <v>2</v>
          </cell>
          <cell r="E9">
            <v>41070</v>
          </cell>
          <cell r="F9">
            <v>146.74</v>
          </cell>
          <cell r="G9">
            <v>148.6</v>
          </cell>
          <cell r="H9">
            <v>3.4199999999999875</v>
          </cell>
          <cell r="I9">
            <v>1.8599999999999852</v>
          </cell>
          <cell r="J9" t="str">
            <v>CSP</v>
          </cell>
        </row>
        <row r="10">
          <cell r="D10">
            <v>3</v>
          </cell>
          <cell r="E10">
            <v>41077</v>
          </cell>
          <cell r="F10">
            <v>148.6</v>
          </cell>
          <cell r="G10">
            <v>149.19999999999999</v>
          </cell>
          <cell r="H10">
            <v>4.0199999999999818</v>
          </cell>
          <cell r="I10">
            <v>0.59999999999999432</v>
          </cell>
          <cell r="J10" t="str">
            <v>CSP</v>
          </cell>
        </row>
        <row r="11">
          <cell r="D11">
            <v>4</v>
          </cell>
          <cell r="E11">
            <v>41080</v>
          </cell>
          <cell r="F11">
            <v>149.19999999999999</v>
          </cell>
          <cell r="G11">
            <v>150.75</v>
          </cell>
          <cell r="H11">
            <v>5.5699999999999932</v>
          </cell>
          <cell r="I11">
            <v>1.5500000000000114</v>
          </cell>
          <cell r="J11" t="str">
            <v>CSP</v>
          </cell>
        </row>
        <row r="12">
          <cell r="D12">
            <v>5</v>
          </cell>
          <cell r="E12">
            <v>41082</v>
          </cell>
          <cell r="F12">
            <v>150.75</v>
          </cell>
          <cell r="G12">
            <v>153.80000000000001</v>
          </cell>
          <cell r="H12">
            <v>8.6200000000000045</v>
          </cell>
          <cell r="I12">
            <v>3.0500000000000114</v>
          </cell>
          <cell r="J12" t="str">
            <v>CSP</v>
          </cell>
        </row>
        <row r="13">
          <cell r="D13">
            <v>6</v>
          </cell>
          <cell r="E13">
            <v>41086</v>
          </cell>
          <cell r="F13">
            <v>153.80000000000001</v>
          </cell>
          <cell r="G13">
            <v>156.19999999999999</v>
          </cell>
          <cell r="H13">
            <v>11.019999999999982</v>
          </cell>
          <cell r="I13">
            <v>2.3999999999999773</v>
          </cell>
          <cell r="J13" t="str">
            <v>CSP</v>
          </cell>
        </row>
        <row r="14">
          <cell r="D14">
            <v>7</v>
          </cell>
          <cell r="E14">
            <v>41088</v>
          </cell>
          <cell r="F14">
            <v>156.19999999999999</v>
          </cell>
          <cell r="G14">
            <v>159.01</v>
          </cell>
          <cell r="H14">
            <v>13.829999999999984</v>
          </cell>
          <cell r="I14">
            <v>2.8100000000000023</v>
          </cell>
          <cell r="J14" t="str">
            <v>CSP</v>
          </cell>
        </row>
        <row r="15">
          <cell r="D15">
            <v>8</v>
          </cell>
          <cell r="E15">
            <v>41097</v>
          </cell>
          <cell r="F15">
            <v>159.01</v>
          </cell>
          <cell r="G15">
            <v>160.18</v>
          </cell>
          <cell r="H15">
            <v>15</v>
          </cell>
          <cell r="I15">
            <v>1.1700000000000159</v>
          </cell>
          <cell r="J15" t="str">
            <v>CSP</v>
          </cell>
        </row>
        <row r="16">
          <cell r="D16">
            <v>0</v>
          </cell>
          <cell r="E16">
            <v>0</v>
          </cell>
          <cell r="F16">
            <v>160.18</v>
          </cell>
          <cell r="G16">
            <v>161.66999999999999</v>
          </cell>
          <cell r="H16">
            <v>16.489999999999981</v>
          </cell>
          <cell r="I16">
            <v>1.4899999999999807</v>
          </cell>
          <cell r="J16" t="str">
            <v>CS5</v>
          </cell>
        </row>
        <row r="17">
          <cell r="D17">
            <v>9</v>
          </cell>
          <cell r="E17">
            <v>41101</v>
          </cell>
          <cell r="F17">
            <v>161.66999999999999</v>
          </cell>
          <cell r="G17">
            <v>163.4</v>
          </cell>
          <cell r="H17">
            <v>18.22</v>
          </cell>
          <cell r="I17">
            <v>1.7300000000000182</v>
          </cell>
          <cell r="J17" t="str">
            <v>CS5</v>
          </cell>
        </row>
        <row r="18">
          <cell r="D18">
            <v>10</v>
          </cell>
          <cell r="E18">
            <v>41102</v>
          </cell>
          <cell r="F18">
            <v>163.4</v>
          </cell>
          <cell r="G18">
            <v>164.9</v>
          </cell>
          <cell r="H18">
            <v>19.72</v>
          </cell>
          <cell r="I18">
            <v>1.5</v>
          </cell>
          <cell r="J18" t="str">
            <v>CS5</v>
          </cell>
        </row>
        <row r="19">
          <cell r="D19">
            <v>11</v>
          </cell>
          <cell r="E19">
            <v>41107</v>
          </cell>
          <cell r="F19">
            <v>164.9</v>
          </cell>
          <cell r="G19">
            <v>166.7</v>
          </cell>
          <cell r="H19">
            <v>21.519999999999982</v>
          </cell>
          <cell r="I19">
            <v>1.7999999999999829</v>
          </cell>
          <cell r="J19" t="str">
            <v>CS5</v>
          </cell>
        </row>
        <row r="20">
          <cell r="D20">
            <v>12</v>
          </cell>
          <cell r="E20">
            <v>41109</v>
          </cell>
          <cell r="F20">
            <v>166.7</v>
          </cell>
          <cell r="G20">
            <v>169.2</v>
          </cell>
          <cell r="H20">
            <v>24.019999999999982</v>
          </cell>
          <cell r="I20">
            <v>2.5</v>
          </cell>
          <cell r="J20" t="str">
            <v>CS5</v>
          </cell>
        </row>
        <row r="21">
          <cell r="D21">
            <v>13</v>
          </cell>
          <cell r="E21">
            <v>41111</v>
          </cell>
          <cell r="F21">
            <v>169.2</v>
          </cell>
          <cell r="G21">
            <v>170.74</v>
          </cell>
          <cell r="H21">
            <v>25.560000000000002</v>
          </cell>
          <cell r="I21">
            <v>1.5400000000000205</v>
          </cell>
          <cell r="J21" t="str">
            <v>CS5</v>
          </cell>
        </row>
        <row r="22">
          <cell r="D22">
            <v>0</v>
          </cell>
          <cell r="E22">
            <v>0</v>
          </cell>
          <cell r="F22">
            <v>170.74</v>
          </cell>
          <cell r="G22">
            <v>173.2</v>
          </cell>
          <cell r="H22">
            <v>28.019999999999982</v>
          </cell>
          <cell r="I22">
            <v>2.4599999999999795</v>
          </cell>
          <cell r="J22" t="str">
            <v>CS4</v>
          </cell>
        </row>
        <row r="23">
          <cell r="D23">
            <v>14</v>
          </cell>
          <cell r="E23">
            <v>41114</v>
          </cell>
          <cell r="F23">
            <v>173.2</v>
          </cell>
          <cell r="G23">
            <v>173.55</v>
          </cell>
          <cell r="H23">
            <v>28.370000000000005</v>
          </cell>
          <cell r="I23">
            <v>0.35000000000002274</v>
          </cell>
          <cell r="J23" t="str">
            <v>CS4</v>
          </cell>
        </row>
        <row r="24">
          <cell r="D24">
            <v>0</v>
          </cell>
          <cell r="E24">
            <v>0</v>
          </cell>
          <cell r="F24">
            <v>173.55</v>
          </cell>
          <cell r="G24">
            <v>176.15</v>
          </cell>
          <cell r="H24">
            <v>32.880000000000003</v>
          </cell>
          <cell r="I24">
            <v>4.509999999999998</v>
          </cell>
          <cell r="J24" t="str">
            <v>CS5</v>
          </cell>
        </row>
        <row r="25">
          <cell r="D25">
            <v>15</v>
          </cell>
          <cell r="E25">
            <v>41116</v>
          </cell>
          <cell r="F25">
            <v>176.15</v>
          </cell>
          <cell r="G25">
            <v>179.22</v>
          </cell>
          <cell r="H25">
            <v>34.06</v>
          </cell>
          <cell r="I25">
            <v>1.1799999999999997</v>
          </cell>
          <cell r="J25" t="str">
            <v>CS5</v>
          </cell>
        </row>
        <row r="26">
          <cell r="D26">
            <v>16</v>
          </cell>
          <cell r="E26">
            <v>41119</v>
          </cell>
          <cell r="F26">
            <v>179.22</v>
          </cell>
          <cell r="G26">
            <v>180.13</v>
          </cell>
          <cell r="H26">
            <v>35.950000000000003</v>
          </cell>
          <cell r="I26">
            <v>1.8900000000000006</v>
          </cell>
          <cell r="J26" t="str">
            <v>CS5</v>
          </cell>
        </row>
        <row r="27">
          <cell r="D27">
            <v>0</v>
          </cell>
          <cell r="E27">
            <v>0</v>
          </cell>
          <cell r="F27">
            <v>180.13</v>
          </cell>
          <cell r="G27">
            <v>182.06</v>
          </cell>
          <cell r="H27">
            <v>36.9</v>
          </cell>
          <cell r="I27">
            <v>0.94999999999999574</v>
          </cell>
          <cell r="J27" t="str">
            <v>CS5</v>
          </cell>
        </row>
        <row r="28">
          <cell r="D28">
            <v>17</v>
          </cell>
          <cell r="E28">
            <v>41121</v>
          </cell>
          <cell r="F28">
            <v>182.06</v>
          </cell>
          <cell r="G28">
            <v>186</v>
          </cell>
          <cell r="H28">
            <v>40.840000000000003</v>
          </cell>
          <cell r="I28">
            <v>3.9400000000000048</v>
          </cell>
          <cell r="J28" t="str">
            <v>CS4</v>
          </cell>
        </row>
        <row r="29">
          <cell r="D29">
            <v>18</v>
          </cell>
          <cell r="E29">
            <v>41124</v>
          </cell>
          <cell r="F29">
            <v>186</v>
          </cell>
          <cell r="G29">
            <v>189.47</v>
          </cell>
          <cell r="H29">
            <v>44.31</v>
          </cell>
          <cell r="I29">
            <v>3.4699999999999989</v>
          </cell>
          <cell r="J29" t="str">
            <v>CS4</v>
          </cell>
        </row>
        <row r="30">
          <cell r="D30">
            <v>19</v>
          </cell>
          <cell r="E30">
            <v>41126</v>
          </cell>
          <cell r="F30">
            <v>189.47</v>
          </cell>
          <cell r="G30">
            <v>192.4</v>
          </cell>
          <cell r="H30">
            <v>47.240000000000009</v>
          </cell>
          <cell r="I30">
            <v>2.9300000000000068</v>
          </cell>
          <cell r="J30" t="str">
            <v>CS4</v>
          </cell>
        </row>
        <row r="31">
          <cell r="D31">
            <v>20</v>
          </cell>
          <cell r="E31">
            <v>41128</v>
          </cell>
          <cell r="F31">
            <v>192.4</v>
          </cell>
          <cell r="G31">
            <v>196.2</v>
          </cell>
          <cell r="H31">
            <v>51.039999999999992</v>
          </cell>
          <cell r="I31">
            <v>3.7999999999999829</v>
          </cell>
          <cell r="J31" t="str">
            <v>CS4</v>
          </cell>
        </row>
        <row r="32">
          <cell r="D32">
            <v>21</v>
          </cell>
          <cell r="E32">
            <v>41131</v>
          </cell>
          <cell r="F32">
            <v>196.2</v>
          </cell>
          <cell r="G32">
            <v>199.66</v>
          </cell>
          <cell r="H32">
            <v>54.5</v>
          </cell>
          <cell r="I32">
            <v>3.460000000000008</v>
          </cell>
          <cell r="J32" t="str">
            <v>CS4</v>
          </cell>
        </row>
        <row r="33">
          <cell r="D33">
            <v>22</v>
          </cell>
          <cell r="E33">
            <v>41132</v>
          </cell>
          <cell r="F33">
            <v>199.66</v>
          </cell>
          <cell r="G33">
            <v>203.17</v>
          </cell>
          <cell r="H33">
            <v>58.009999999999991</v>
          </cell>
          <cell r="I33">
            <v>3.5099999999999909</v>
          </cell>
          <cell r="J33" t="str">
            <v>CS4</v>
          </cell>
        </row>
        <row r="34">
          <cell r="D34">
            <v>23</v>
          </cell>
          <cell r="E34">
            <v>41134</v>
          </cell>
          <cell r="F34">
            <v>203.17</v>
          </cell>
          <cell r="G34">
            <v>207.53</v>
          </cell>
          <cell r="H34">
            <v>62.370000000000005</v>
          </cell>
          <cell r="I34">
            <v>4.3600000000000136</v>
          </cell>
          <cell r="J34" t="str">
            <v>CS4</v>
          </cell>
        </row>
        <row r="35">
          <cell r="D35">
            <v>24</v>
          </cell>
          <cell r="E35">
            <v>41135</v>
          </cell>
          <cell r="F35">
            <v>207.53</v>
          </cell>
          <cell r="G35">
            <v>210.77</v>
          </cell>
          <cell r="H35">
            <v>65.610000000000014</v>
          </cell>
          <cell r="I35">
            <v>3.2400000000000091</v>
          </cell>
          <cell r="J35" t="str">
            <v>CS4</v>
          </cell>
        </row>
        <row r="36">
          <cell r="D36">
            <v>25</v>
          </cell>
          <cell r="E36">
            <v>41137</v>
          </cell>
          <cell r="F36">
            <v>210.77</v>
          </cell>
          <cell r="G36">
            <v>213.76</v>
          </cell>
          <cell r="H36">
            <v>68.599999999999994</v>
          </cell>
          <cell r="I36">
            <v>2.9899999999999807</v>
          </cell>
          <cell r="J36" t="str">
            <v>CS4</v>
          </cell>
        </row>
        <row r="37">
          <cell r="D37">
            <v>26</v>
          </cell>
          <cell r="E37">
            <v>41138</v>
          </cell>
          <cell r="F37">
            <v>213.76</v>
          </cell>
          <cell r="G37">
            <v>217.6</v>
          </cell>
          <cell r="H37">
            <v>72.44</v>
          </cell>
          <cell r="I37">
            <v>3.8400000000000034</v>
          </cell>
          <cell r="J37" t="str">
            <v>CS3</v>
          </cell>
        </row>
        <row r="38">
          <cell r="D38">
            <v>27</v>
          </cell>
          <cell r="E38">
            <v>41139</v>
          </cell>
          <cell r="F38">
            <v>217.6</v>
          </cell>
          <cell r="G38">
            <v>221.05</v>
          </cell>
          <cell r="H38">
            <v>75.890000000000015</v>
          </cell>
          <cell r="I38">
            <v>3.4500000000000171</v>
          </cell>
          <cell r="J38" t="str">
            <v>CS3</v>
          </cell>
        </row>
        <row r="39">
          <cell r="D39">
            <v>28</v>
          </cell>
          <cell r="E39">
            <v>41140</v>
          </cell>
          <cell r="F39">
            <v>221.05</v>
          </cell>
          <cell r="G39">
            <v>225.6</v>
          </cell>
          <cell r="H39">
            <v>80.44</v>
          </cell>
          <cell r="I39">
            <v>4.5499999999999829</v>
          </cell>
          <cell r="J39" t="str">
            <v>CS3</v>
          </cell>
        </row>
        <row r="40">
          <cell r="D40">
            <v>29</v>
          </cell>
          <cell r="E40">
            <v>41142</v>
          </cell>
          <cell r="F40">
            <v>225.6</v>
          </cell>
          <cell r="G40">
            <v>229.9</v>
          </cell>
          <cell r="H40">
            <v>84.740000000000009</v>
          </cell>
          <cell r="I40">
            <v>4.3000000000000114</v>
          </cell>
          <cell r="J40" t="str">
            <v>CS3</v>
          </cell>
        </row>
        <row r="41">
          <cell r="D41">
            <v>30</v>
          </cell>
          <cell r="E41">
            <v>41143</v>
          </cell>
          <cell r="F41">
            <v>229.9</v>
          </cell>
          <cell r="G41">
            <v>234.69</v>
          </cell>
          <cell r="H41">
            <v>89.55</v>
          </cell>
          <cell r="I41">
            <v>4.8099999999999881</v>
          </cell>
          <cell r="J41" t="str">
            <v>CS3</v>
          </cell>
        </row>
        <row r="42">
          <cell r="D42">
            <v>31</v>
          </cell>
          <cell r="E42">
            <v>41145</v>
          </cell>
          <cell r="F42">
            <v>234.69</v>
          </cell>
          <cell r="G42">
            <v>238.42</v>
          </cell>
          <cell r="H42">
            <v>93.24</v>
          </cell>
          <cell r="I42">
            <v>3.6899999999999977</v>
          </cell>
          <cell r="J42" t="str">
            <v>CS2</v>
          </cell>
        </row>
        <row r="43">
          <cell r="D43">
            <v>32</v>
          </cell>
          <cell r="E43">
            <v>41146</v>
          </cell>
          <cell r="F43">
            <v>238.42</v>
          </cell>
          <cell r="G43">
            <v>243.75</v>
          </cell>
          <cell r="H43">
            <v>98.57</v>
          </cell>
          <cell r="I43">
            <v>5.3299999999999983</v>
          </cell>
          <cell r="J43" t="str">
            <v>CS3</v>
          </cell>
        </row>
        <row r="44">
          <cell r="D44">
            <v>33</v>
          </cell>
          <cell r="E44">
            <v>41147</v>
          </cell>
          <cell r="F44">
            <v>243.75</v>
          </cell>
          <cell r="G44">
            <v>247.77</v>
          </cell>
          <cell r="H44">
            <v>102.63</v>
          </cell>
          <cell r="I44">
            <v>4.0600000000000023</v>
          </cell>
          <cell r="J44" t="str">
            <v>CS3</v>
          </cell>
        </row>
        <row r="45">
          <cell r="D45">
            <v>34</v>
          </cell>
          <cell r="E45">
            <v>41148</v>
          </cell>
          <cell r="F45">
            <v>247.77</v>
          </cell>
          <cell r="G45">
            <v>252.7</v>
          </cell>
          <cell r="H45">
            <v>107.62</v>
          </cell>
          <cell r="I45">
            <v>4.9900000000000091</v>
          </cell>
          <cell r="J45" t="str">
            <v>CS2</v>
          </cell>
        </row>
        <row r="46">
          <cell r="D46">
            <v>35</v>
          </cell>
          <cell r="E46">
            <v>41149</v>
          </cell>
          <cell r="F46">
            <v>252.7</v>
          </cell>
          <cell r="G46">
            <v>256</v>
          </cell>
          <cell r="H46">
            <v>110.92</v>
          </cell>
          <cell r="I46">
            <v>3.2999999999999972</v>
          </cell>
          <cell r="J46" t="str">
            <v>CS3</v>
          </cell>
        </row>
        <row r="47">
          <cell r="D47">
            <v>36</v>
          </cell>
          <cell r="E47">
            <v>41150</v>
          </cell>
          <cell r="F47">
            <v>256</v>
          </cell>
          <cell r="G47">
            <v>260.06</v>
          </cell>
          <cell r="H47">
            <v>114.98</v>
          </cell>
          <cell r="I47">
            <v>4.0600000000000023</v>
          </cell>
          <cell r="J47" t="str">
            <v>CS3</v>
          </cell>
        </row>
        <row r="48">
          <cell r="D48">
            <v>37</v>
          </cell>
          <cell r="E48">
            <v>41151</v>
          </cell>
          <cell r="F48">
            <v>260.06</v>
          </cell>
          <cell r="G48">
            <v>264.60000000000002</v>
          </cell>
          <cell r="H48">
            <v>119.57</v>
          </cell>
          <cell r="I48">
            <v>4.5899999999999892</v>
          </cell>
          <cell r="J48" t="str">
            <v>CS3</v>
          </cell>
        </row>
        <row r="49">
          <cell r="D49">
            <v>38</v>
          </cell>
          <cell r="E49">
            <v>41152</v>
          </cell>
          <cell r="F49">
            <v>264.60000000000002</v>
          </cell>
          <cell r="G49">
            <v>268.95</v>
          </cell>
          <cell r="H49">
            <v>123.93</v>
          </cell>
          <cell r="I49">
            <v>4.3600000000000136</v>
          </cell>
          <cell r="J49" t="str">
            <v>CS3</v>
          </cell>
        </row>
        <row r="50">
          <cell r="D50">
            <v>39</v>
          </cell>
          <cell r="E50">
            <v>41154</v>
          </cell>
          <cell r="F50">
            <v>268.95</v>
          </cell>
          <cell r="G50">
            <v>273.89</v>
          </cell>
          <cell r="H50">
            <v>128.88999999999999</v>
          </cell>
          <cell r="I50">
            <v>4.9599999999999795</v>
          </cell>
          <cell r="J50" t="str">
            <v>CS3</v>
          </cell>
        </row>
        <row r="51">
          <cell r="D51">
            <v>40</v>
          </cell>
          <cell r="E51">
            <v>41156</v>
          </cell>
          <cell r="F51">
            <v>273.89</v>
          </cell>
          <cell r="G51">
            <v>277.69</v>
          </cell>
          <cell r="H51">
            <v>132.71</v>
          </cell>
          <cell r="I51">
            <v>3.8200000000000216</v>
          </cell>
          <cell r="J51" t="str">
            <v>CS3</v>
          </cell>
        </row>
        <row r="52">
          <cell r="D52">
            <v>41</v>
          </cell>
          <cell r="E52">
            <v>41157</v>
          </cell>
          <cell r="F52">
            <v>277.69</v>
          </cell>
          <cell r="G52">
            <v>281.48</v>
          </cell>
          <cell r="H52">
            <v>136.51</v>
          </cell>
          <cell r="I52">
            <v>3.7999999999999829</v>
          </cell>
          <cell r="J52" t="str">
            <v>CS3</v>
          </cell>
        </row>
        <row r="53">
          <cell r="D53">
            <v>42</v>
          </cell>
          <cell r="E53">
            <v>41158</v>
          </cell>
          <cell r="F53">
            <v>281.48</v>
          </cell>
          <cell r="G53">
            <v>286.74</v>
          </cell>
          <cell r="H53">
            <v>141.79</v>
          </cell>
          <cell r="I53">
            <v>5.2800000000000011</v>
          </cell>
          <cell r="J53" t="str">
            <v>CS4</v>
          </cell>
        </row>
        <row r="54">
          <cell r="D54">
            <v>43</v>
          </cell>
          <cell r="E54">
            <v>41159</v>
          </cell>
          <cell r="F54">
            <v>286.74</v>
          </cell>
          <cell r="G54">
            <v>290.92</v>
          </cell>
          <cell r="H54">
            <v>145.97</v>
          </cell>
          <cell r="I54">
            <v>4.18</v>
          </cell>
          <cell r="J54" t="str">
            <v>CS4</v>
          </cell>
        </row>
        <row r="55">
          <cell r="D55">
            <v>44</v>
          </cell>
          <cell r="E55">
            <v>41098</v>
          </cell>
          <cell r="F55">
            <v>290.92</v>
          </cell>
          <cell r="G55">
            <v>294.14999999999998</v>
          </cell>
          <cell r="H55">
            <v>149.19999999999999</v>
          </cell>
          <cell r="I55">
            <v>3.23</v>
          </cell>
          <cell r="J55" t="str">
            <v>CS3</v>
          </cell>
        </row>
        <row r="56">
          <cell r="D56">
            <v>45</v>
          </cell>
          <cell r="E56">
            <v>41161</v>
          </cell>
          <cell r="F56">
            <v>294.14999999999998</v>
          </cell>
          <cell r="G56">
            <v>298</v>
          </cell>
          <cell r="H56">
            <v>153.1</v>
          </cell>
          <cell r="I56">
            <v>3.85</v>
          </cell>
          <cell r="J56" t="str">
            <v>CS4a</v>
          </cell>
        </row>
        <row r="57">
          <cell r="D57">
            <v>46</v>
          </cell>
          <cell r="E57">
            <v>41162</v>
          </cell>
          <cell r="F57">
            <v>298</v>
          </cell>
          <cell r="G57">
            <v>301.91000000000003</v>
          </cell>
          <cell r="H57">
            <v>157.01</v>
          </cell>
          <cell r="I57">
            <v>3.91</v>
          </cell>
          <cell r="J57" t="str">
            <v>CS4a</v>
          </cell>
        </row>
        <row r="58">
          <cell r="D58">
            <v>47</v>
          </cell>
          <cell r="E58">
            <v>41163</v>
          </cell>
          <cell r="F58">
            <v>301.91000000000003</v>
          </cell>
          <cell r="G58">
            <v>305.72000000000003</v>
          </cell>
          <cell r="H58">
            <v>160.85</v>
          </cell>
          <cell r="I58">
            <v>3.8400000000000034</v>
          </cell>
          <cell r="J58" t="str">
            <v>CS4a</v>
          </cell>
        </row>
        <row r="59">
          <cell r="D59">
            <v>48</v>
          </cell>
          <cell r="E59">
            <v>41164.645833333336</v>
          </cell>
          <cell r="F59">
            <v>305.72000000000003</v>
          </cell>
          <cell r="G59">
            <v>309.52</v>
          </cell>
          <cell r="H59">
            <v>164.66</v>
          </cell>
          <cell r="I59">
            <v>3.8100000000000023</v>
          </cell>
          <cell r="J59" t="str">
            <v>CS4a</v>
          </cell>
        </row>
        <row r="60">
          <cell r="D60">
            <v>49</v>
          </cell>
          <cell r="E60">
            <v>41165.708333333336</v>
          </cell>
          <cell r="F60">
            <v>309.52</v>
          </cell>
          <cell r="G60">
            <v>314.60000000000002</v>
          </cell>
          <cell r="H60">
            <v>169.76</v>
          </cell>
          <cell r="I60">
            <v>5.0999999999999943</v>
          </cell>
          <cell r="J60" t="str">
            <v>CS4a</v>
          </cell>
        </row>
        <row r="61">
          <cell r="D61">
            <v>50</v>
          </cell>
          <cell r="E61">
            <v>41166.489583333336</v>
          </cell>
          <cell r="F61">
            <v>314.60000000000002</v>
          </cell>
          <cell r="G61">
            <v>317.89999999999998</v>
          </cell>
          <cell r="H61">
            <v>173.08</v>
          </cell>
          <cell r="I61">
            <v>3.3200000000000216</v>
          </cell>
          <cell r="J61" t="str">
            <v>CS4a</v>
          </cell>
        </row>
        <row r="62">
          <cell r="D62">
            <v>51</v>
          </cell>
          <cell r="E62">
            <v>41167.177083333336</v>
          </cell>
          <cell r="F62">
            <v>317.89999999999998</v>
          </cell>
          <cell r="G62">
            <v>321.35000000000002</v>
          </cell>
          <cell r="H62">
            <v>176.54</v>
          </cell>
          <cell r="I62">
            <v>3.4599999999999795</v>
          </cell>
          <cell r="J62" t="str">
            <v>CS3</v>
          </cell>
        </row>
        <row r="63">
          <cell r="D63">
            <v>52</v>
          </cell>
          <cell r="E63">
            <v>41167.90625</v>
          </cell>
          <cell r="F63">
            <v>321.35000000000002</v>
          </cell>
          <cell r="G63">
            <v>325.89999999999998</v>
          </cell>
          <cell r="H63">
            <v>181.11</v>
          </cell>
          <cell r="I63">
            <v>4.5700000000000216</v>
          </cell>
          <cell r="J63" t="str">
            <v>CS4a</v>
          </cell>
        </row>
        <row r="64">
          <cell r="D64">
            <v>53</v>
          </cell>
          <cell r="E64">
            <v>41168.75</v>
          </cell>
          <cell r="F64">
            <v>325.89999999999998</v>
          </cell>
          <cell r="G64">
            <v>331</v>
          </cell>
          <cell r="H64">
            <v>186.23</v>
          </cell>
          <cell r="I64">
            <v>5.1199999999999761</v>
          </cell>
          <cell r="J64" t="str">
            <v>CS4a</v>
          </cell>
        </row>
        <row r="65">
          <cell r="D65">
            <v>54</v>
          </cell>
          <cell r="E65">
            <v>41169.875</v>
          </cell>
          <cell r="F65">
            <v>331</v>
          </cell>
          <cell r="G65">
            <v>334.34</v>
          </cell>
          <cell r="H65">
            <v>189.58</v>
          </cell>
          <cell r="I65">
            <v>3.3500000000000227</v>
          </cell>
          <cell r="J65" t="str">
            <v>CS4a</v>
          </cell>
        </row>
        <row r="66">
          <cell r="D66">
            <v>55</v>
          </cell>
          <cell r="E66">
            <v>41172.333333333336</v>
          </cell>
          <cell r="F66">
            <v>334.34</v>
          </cell>
          <cell r="G66">
            <v>336.7</v>
          </cell>
          <cell r="H66">
            <v>191.95</v>
          </cell>
          <cell r="I66">
            <v>2.3699999999999761</v>
          </cell>
          <cell r="J66" t="str">
            <v>CS4a</v>
          </cell>
        </row>
        <row r="67">
          <cell r="D67">
            <v>0</v>
          </cell>
          <cell r="E67">
            <v>0</v>
          </cell>
          <cell r="F67">
            <v>336.7</v>
          </cell>
          <cell r="G67">
            <v>338.58</v>
          </cell>
          <cell r="H67">
            <v>193.84</v>
          </cell>
          <cell r="I67">
            <v>1.8900000000000148</v>
          </cell>
          <cell r="J67" t="str">
            <v>CS5</v>
          </cell>
        </row>
        <row r="68">
          <cell r="D68">
            <v>56</v>
          </cell>
          <cell r="E68">
            <v>41173.493055555555</v>
          </cell>
          <cell r="F68">
            <v>338.58</v>
          </cell>
          <cell r="G68">
            <v>343</v>
          </cell>
          <cell r="H68">
            <v>198.27</v>
          </cell>
          <cell r="I68">
            <v>4.4300000000000068</v>
          </cell>
          <cell r="J68" t="str">
            <v>CS5</v>
          </cell>
        </row>
        <row r="69">
          <cell r="D69">
            <v>57</v>
          </cell>
          <cell r="E69">
            <v>41177.986111111109</v>
          </cell>
          <cell r="F69">
            <v>343</v>
          </cell>
          <cell r="G69">
            <v>346.6</v>
          </cell>
          <cell r="H69">
            <v>201.89</v>
          </cell>
          <cell r="I69">
            <v>3.6199999999999761</v>
          </cell>
          <cell r="J69" t="str">
            <v>CS4a</v>
          </cell>
        </row>
        <row r="70">
          <cell r="D70">
            <v>58</v>
          </cell>
          <cell r="E70">
            <v>41178.708333333336</v>
          </cell>
          <cell r="F70">
            <v>346.6</v>
          </cell>
          <cell r="G70">
            <v>350.73</v>
          </cell>
          <cell r="H70">
            <v>206.03396977685455</v>
          </cell>
          <cell r="I70">
            <v>4.1439697768545614</v>
          </cell>
          <cell r="J70" t="str">
            <v>CS4a</v>
          </cell>
        </row>
        <row r="71">
          <cell r="D71">
            <v>59</v>
          </cell>
          <cell r="E71">
            <v>40813.875</v>
          </cell>
          <cell r="F71">
            <v>350.73</v>
          </cell>
          <cell r="G71">
            <v>354.8</v>
          </cell>
          <cell r="H71">
            <v>210.11987731839596</v>
          </cell>
          <cell r="I71">
            <v>4.0859075415414168</v>
          </cell>
          <cell r="J71" t="str">
            <v>CS4a</v>
          </cell>
        </row>
        <row r="72">
          <cell r="D72">
            <v>60</v>
          </cell>
          <cell r="E72">
            <v>41184.53125</v>
          </cell>
          <cell r="F72">
            <v>354.8</v>
          </cell>
          <cell r="G72">
            <v>356.95</v>
          </cell>
          <cell r="H72">
            <v>212.27828056515614</v>
          </cell>
          <cell r="I72">
            <v>2.158403246760173</v>
          </cell>
          <cell r="J72" t="str">
            <v>CS5</v>
          </cell>
        </row>
        <row r="73">
          <cell r="D73">
            <v>61</v>
          </cell>
          <cell r="E73">
            <v>41185.458333333336</v>
          </cell>
          <cell r="F73">
            <v>356.95</v>
          </cell>
          <cell r="G73">
            <v>358.24</v>
          </cell>
          <cell r="H73">
            <v>213.5733225132123</v>
          </cell>
          <cell r="I73">
            <v>1.2950419480561663</v>
          </cell>
          <cell r="J73" t="str">
            <v>CS5</v>
          </cell>
        </row>
        <row r="74">
          <cell r="D74">
            <v>62</v>
          </cell>
          <cell r="E74">
            <v>41186.6875</v>
          </cell>
          <cell r="F74">
            <v>358.24</v>
          </cell>
          <cell r="G74">
            <v>361.43</v>
          </cell>
          <cell r="H74">
            <v>216.77579058631233</v>
          </cell>
          <cell r="I74">
            <v>3.2024680731000217</v>
          </cell>
          <cell r="J74" t="str">
            <v>CS4a</v>
          </cell>
        </row>
        <row r="75">
          <cell r="D75">
            <v>63</v>
          </cell>
          <cell r="E75">
            <v>41187.472222222219</v>
          </cell>
          <cell r="F75">
            <v>361.43</v>
          </cell>
          <cell r="G75">
            <v>365.8</v>
          </cell>
          <cell r="H75">
            <v>221.16287067391329</v>
          </cell>
          <cell r="I75">
            <v>4.3870800876009639</v>
          </cell>
          <cell r="J75" t="str">
            <v>CS4a</v>
          </cell>
        </row>
        <row r="76">
          <cell r="D76">
            <v>64</v>
          </cell>
          <cell r="E76">
            <v>41188.96875</v>
          </cell>
          <cell r="F76">
            <v>365.8</v>
          </cell>
          <cell r="G76">
            <v>369.4</v>
          </cell>
          <cell r="H76">
            <v>224.77694122662803</v>
          </cell>
          <cell r="I76">
            <v>3.6140705527147361</v>
          </cell>
          <cell r="J76" t="str">
            <v>CS4a</v>
          </cell>
        </row>
        <row r="77">
          <cell r="D77">
            <v>65</v>
          </cell>
          <cell r="E77">
            <v>41190.375</v>
          </cell>
          <cell r="F77">
            <v>369.4</v>
          </cell>
          <cell r="G77">
            <v>372.6</v>
          </cell>
          <cell r="H77">
            <v>227.98944838459676</v>
          </cell>
          <cell r="I77">
            <v>3.2125071579687301</v>
          </cell>
          <cell r="J77" t="str">
            <v>CS4a</v>
          </cell>
        </row>
        <row r="78">
          <cell r="D78">
            <v>66</v>
          </cell>
          <cell r="E78">
            <v>41191.458333333336</v>
          </cell>
          <cell r="F78">
            <v>372.6</v>
          </cell>
          <cell r="G78">
            <v>376.12</v>
          </cell>
          <cell r="H78">
            <v>231.52320625836228</v>
          </cell>
          <cell r="I78">
            <v>3.5337578737655235</v>
          </cell>
          <cell r="J78" t="str">
            <v>CS3</v>
          </cell>
        </row>
        <row r="79">
          <cell r="D79">
            <v>67</v>
          </cell>
          <cell r="E79">
            <v>41192.395833333336</v>
          </cell>
          <cell r="F79">
            <v>376.12</v>
          </cell>
          <cell r="G79">
            <v>380.7</v>
          </cell>
          <cell r="H79">
            <v>236.12110712820493</v>
          </cell>
          <cell r="I79">
            <v>4.5979008698426469</v>
          </cell>
          <cell r="J79" t="str">
            <v>CS3</v>
          </cell>
        </row>
        <row r="80">
          <cell r="D80">
            <v>68</v>
          </cell>
          <cell r="E80">
            <v>41193.416666666664</v>
          </cell>
          <cell r="F80">
            <v>380.7</v>
          </cell>
          <cell r="G80">
            <v>383.55</v>
          </cell>
          <cell r="H80">
            <v>238.98224631577079</v>
          </cell>
          <cell r="I80">
            <v>2.8611391875658683</v>
          </cell>
          <cell r="J80" t="str">
            <v>CS3</v>
          </cell>
        </row>
        <row r="81">
          <cell r="D81">
            <v>69</v>
          </cell>
          <cell r="E81">
            <v>41193.958333333336</v>
          </cell>
          <cell r="F81">
            <v>383.55</v>
          </cell>
          <cell r="G81">
            <v>387.4</v>
          </cell>
          <cell r="H81">
            <v>242.84729399020182</v>
          </cell>
          <cell r="I81">
            <v>3.8650476744310254</v>
          </cell>
          <cell r="J81" t="str">
            <v>CS3</v>
          </cell>
        </row>
        <row r="82">
          <cell r="D82">
            <v>70</v>
          </cell>
          <cell r="E82">
            <v>41194.833333333336</v>
          </cell>
          <cell r="F82">
            <v>387.4</v>
          </cell>
          <cell r="G82">
            <v>391.2</v>
          </cell>
          <cell r="H82">
            <v>246.66214624028964</v>
          </cell>
          <cell r="I82">
            <v>3.8148522500878244</v>
          </cell>
          <cell r="J82" t="str">
            <v>CS3</v>
          </cell>
        </row>
        <row r="83">
          <cell r="D83">
            <v>71</v>
          </cell>
          <cell r="E83">
            <v>41195.5625</v>
          </cell>
          <cell r="F83">
            <v>391.2</v>
          </cell>
          <cell r="G83">
            <v>393</v>
          </cell>
          <cell r="H83">
            <v>248.46918151664704</v>
          </cell>
          <cell r="I83">
            <v>1.8070352763573965</v>
          </cell>
          <cell r="J83" t="str">
            <v>CS3</v>
          </cell>
        </row>
        <row r="84">
          <cell r="D84">
            <v>72</v>
          </cell>
          <cell r="E84">
            <v>41195.916666666664</v>
          </cell>
          <cell r="F84">
            <v>393</v>
          </cell>
          <cell r="G84">
            <v>396.5</v>
          </cell>
          <cell r="H84">
            <v>251.98286122067532</v>
          </cell>
          <cell r="I84">
            <v>3.5136797040282772</v>
          </cell>
          <cell r="J84" t="str">
            <v>CS3</v>
          </cell>
        </row>
        <row r="85">
          <cell r="D85">
            <v>73</v>
          </cell>
          <cell r="E85">
            <v>41196.552083333336</v>
          </cell>
          <cell r="F85">
            <v>396.5</v>
          </cell>
          <cell r="G85">
            <v>400.6</v>
          </cell>
          <cell r="H85">
            <v>256.09888601682269</v>
          </cell>
          <cell r="I85">
            <v>4.1160247961473715</v>
          </cell>
          <cell r="J85" t="str">
            <v>CS3</v>
          </cell>
        </row>
        <row r="86">
          <cell r="D86">
            <v>74</v>
          </cell>
          <cell r="E86">
            <v>41197.270833333336</v>
          </cell>
          <cell r="F86">
            <v>400.6</v>
          </cell>
          <cell r="G86">
            <v>404.3</v>
          </cell>
          <cell r="H86">
            <v>259.81334741822394</v>
          </cell>
          <cell r="I86">
            <v>3.7144614014012518</v>
          </cell>
          <cell r="J86" t="str">
            <v>CS4a</v>
          </cell>
        </row>
        <row r="87">
          <cell r="D87">
            <v>75</v>
          </cell>
          <cell r="E87">
            <v>41199.520833333336</v>
          </cell>
          <cell r="F87">
            <v>404.3</v>
          </cell>
          <cell r="G87">
            <v>408.62</v>
          </cell>
          <cell r="H87">
            <v>264.15023208148165</v>
          </cell>
          <cell r="I87">
            <v>4.3368846632577061</v>
          </cell>
          <cell r="J87" t="str">
            <v>CS5a</v>
          </cell>
        </row>
        <row r="88">
          <cell r="D88">
            <v>76</v>
          </cell>
          <cell r="E88">
            <v>41202.385416666664</v>
          </cell>
          <cell r="F88">
            <v>408.62</v>
          </cell>
          <cell r="G88">
            <v>411.9</v>
          </cell>
          <cell r="H88">
            <v>267.44305191839953</v>
          </cell>
          <cell r="I88">
            <v>3.2928198369178858</v>
          </cell>
          <cell r="J88" t="str">
            <v>CS5a</v>
          </cell>
        </row>
        <row r="89">
          <cell r="D89">
            <v>77</v>
          </cell>
          <cell r="E89">
            <v>41203.072916666664</v>
          </cell>
          <cell r="F89">
            <v>411.9</v>
          </cell>
          <cell r="G89">
            <v>413.3</v>
          </cell>
          <cell r="H89">
            <v>268.84852380001087</v>
          </cell>
          <cell r="I89">
            <v>1.4054718816113336</v>
          </cell>
          <cell r="J89" t="str">
            <v>CS5a</v>
          </cell>
        </row>
        <row r="90">
          <cell r="D90">
            <v>78</v>
          </cell>
          <cell r="E90">
            <v>41204.625</v>
          </cell>
          <cell r="F90">
            <v>413.3</v>
          </cell>
          <cell r="G90">
            <v>415.7</v>
          </cell>
          <cell r="H90">
            <v>271.25790416848736</v>
          </cell>
          <cell r="I90">
            <v>2.4093803684764907</v>
          </cell>
          <cell r="J90" t="str">
            <v>CS5</v>
          </cell>
        </row>
        <row r="91">
          <cell r="D91">
            <v>79</v>
          </cell>
          <cell r="E91">
            <v>41205.739583333336</v>
          </cell>
          <cell r="F91">
            <v>415.7</v>
          </cell>
          <cell r="G91">
            <v>419.2</v>
          </cell>
          <cell r="H91">
            <v>274.77158387251558</v>
          </cell>
          <cell r="I91">
            <v>3.5136797040282204</v>
          </cell>
          <cell r="J91" t="str">
            <v>CS5</v>
          </cell>
        </row>
        <row r="92">
          <cell r="D92">
            <v>80</v>
          </cell>
          <cell r="E92">
            <v>41206.604166666664</v>
          </cell>
          <cell r="F92">
            <v>419.2</v>
          </cell>
          <cell r="G92">
            <v>420.3</v>
          </cell>
          <cell r="H92">
            <v>275.87588320806736</v>
          </cell>
          <cell r="I92">
            <v>1.1042993355517865</v>
          </cell>
          <cell r="J92" t="str">
            <v>CS5</v>
          </cell>
        </row>
        <row r="93">
          <cell r="D93">
            <v>81</v>
          </cell>
          <cell r="E93">
            <v>41207.541666666664</v>
          </cell>
          <cell r="F93">
            <v>420.3</v>
          </cell>
          <cell r="G93">
            <v>421.2</v>
          </cell>
          <cell r="H93">
            <v>276.77940084624601</v>
          </cell>
          <cell r="I93">
            <v>0.90351763817864139</v>
          </cell>
          <cell r="J93" t="str">
            <v>CS5</v>
          </cell>
        </row>
        <row r="94">
          <cell r="D94">
            <v>82</v>
          </cell>
          <cell r="E94">
            <v>41208.020833333336</v>
          </cell>
          <cell r="F94">
            <v>421.2</v>
          </cell>
          <cell r="G94">
            <v>422.4</v>
          </cell>
          <cell r="H94">
            <v>277.98409103048425</v>
          </cell>
          <cell r="I94">
            <v>1.2046901842382454</v>
          </cell>
          <cell r="J94" t="str">
            <v>CS5</v>
          </cell>
        </row>
        <row r="95">
          <cell r="D95">
            <v>83</v>
          </cell>
          <cell r="E95">
            <v>41208.666666666664</v>
          </cell>
          <cell r="F95">
            <v>422.4</v>
          </cell>
          <cell r="G95">
            <v>424.4</v>
          </cell>
          <cell r="H95">
            <v>279.99190800421468</v>
          </cell>
          <cell r="I95">
            <v>2.0078169737304279</v>
          </cell>
          <cell r="J95" t="str">
            <v>CS5</v>
          </cell>
        </row>
        <row r="96">
          <cell r="D96">
            <v>84</v>
          </cell>
          <cell r="E96">
            <v>41209.479166666664</v>
          </cell>
          <cell r="F96">
            <v>424.4</v>
          </cell>
          <cell r="G96">
            <v>426.5</v>
          </cell>
          <cell r="H96">
            <v>282.10011582663168</v>
          </cell>
          <cell r="I96">
            <v>2.1082078224170004</v>
          </cell>
          <cell r="J96" t="str">
            <v>CS5</v>
          </cell>
        </row>
        <row r="97">
          <cell r="D97">
            <v>85</v>
          </cell>
          <cell r="E97">
            <v>41210.104166666664</v>
          </cell>
          <cell r="F97">
            <v>426.5</v>
          </cell>
          <cell r="G97">
            <v>427.9</v>
          </cell>
          <cell r="H97">
            <v>283.50558770824296</v>
          </cell>
          <cell r="I97">
            <v>1.4054718816112768</v>
          </cell>
          <cell r="J97" t="str">
            <v>CS5</v>
          </cell>
        </row>
        <row r="98">
          <cell r="D98">
            <v>86</v>
          </cell>
          <cell r="E98">
            <v>41211.145833333336</v>
          </cell>
          <cell r="F98">
            <v>427.9</v>
          </cell>
          <cell r="G98">
            <v>428.5</v>
          </cell>
          <cell r="H98">
            <v>284.10793280036211</v>
          </cell>
          <cell r="I98">
            <v>0.6023450921191511</v>
          </cell>
          <cell r="J98" t="str">
            <v>CS5</v>
          </cell>
        </row>
        <row r="99">
          <cell r="D99">
            <v>87</v>
          </cell>
          <cell r="E99">
            <v>41212.166666666664</v>
          </cell>
          <cell r="F99">
            <v>428.5</v>
          </cell>
          <cell r="G99">
            <v>430.1</v>
          </cell>
          <cell r="H99">
            <v>285.71418637934647</v>
          </cell>
          <cell r="I99">
            <v>1.606253578984365</v>
          </cell>
          <cell r="J99" t="str">
            <v>CS5</v>
          </cell>
        </row>
        <row r="100">
          <cell r="D100">
            <v>88</v>
          </cell>
          <cell r="E100">
            <v>41212.520833333336</v>
          </cell>
          <cell r="F100">
            <v>430.1</v>
          </cell>
          <cell r="G100">
            <v>431.3</v>
          </cell>
          <cell r="H100">
            <v>286.91887656358472</v>
          </cell>
          <cell r="I100">
            <v>1.2046901842382454</v>
          </cell>
          <cell r="J100" t="str">
            <v>CS5</v>
          </cell>
        </row>
        <row r="101">
          <cell r="D101">
            <v>89</v>
          </cell>
          <cell r="E101">
            <v>41213.659722222219</v>
          </cell>
          <cell r="F101">
            <v>431.3</v>
          </cell>
          <cell r="G101">
            <v>433.8</v>
          </cell>
          <cell r="H101">
            <v>289.42864778074772</v>
          </cell>
          <cell r="I101">
            <v>2.5097712171630064</v>
          </cell>
          <cell r="J101" t="str">
            <v>CS4</v>
          </cell>
        </row>
        <row r="102">
          <cell r="D102">
            <v>90</v>
          </cell>
          <cell r="E102">
            <v>41214.4375</v>
          </cell>
          <cell r="F102">
            <v>433.8</v>
          </cell>
          <cell r="G102">
            <v>437.1</v>
          </cell>
          <cell r="H102">
            <v>292.74154578740291</v>
          </cell>
          <cell r="I102">
            <v>3.312898006655189</v>
          </cell>
          <cell r="J102" t="str">
            <v>CS4</v>
          </cell>
        </row>
        <row r="103">
          <cell r="D103">
            <v>91</v>
          </cell>
          <cell r="E103">
            <v>41215.145833333336</v>
          </cell>
          <cell r="F103">
            <v>437.1</v>
          </cell>
          <cell r="G103">
            <v>441.5</v>
          </cell>
          <cell r="H103">
            <v>297.15874312960983</v>
          </cell>
          <cell r="I103">
            <v>4.4171973422069186</v>
          </cell>
          <cell r="J103" t="str">
            <v>CS4</v>
          </cell>
        </row>
        <row r="104">
          <cell r="D104">
            <v>92</v>
          </cell>
          <cell r="E104">
            <v>41216.34375</v>
          </cell>
          <cell r="F104">
            <v>441.5</v>
          </cell>
          <cell r="G104">
            <v>444.65</v>
          </cell>
          <cell r="H104">
            <v>300.32105486323525</v>
          </cell>
          <cell r="I104">
            <v>3.1623117336254154</v>
          </cell>
          <cell r="J104" t="str">
            <v>CS4</v>
          </cell>
        </row>
        <row r="105">
          <cell r="D105">
            <v>93</v>
          </cell>
          <cell r="E105">
            <v>41216.958333333336</v>
          </cell>
          <cell r="F105">
            <v>444.65</v>
          </cell>
          <cell r="G105">
            <v>447.3</v>
          </cell>
          <cell r="H105">
            <v>302.98141235342808</v>
          </cell>
          <cell r="I105">
            <v>2.6603574901928368</v>
          </cell>
          <cell r="J105" t="str">
            <v>CS5a</v>
          </cell>
        </row>
        <row r="106">
          <cell r="D106">
            <v>94</v>
          </cell>
          <cell r="E106">
            <v>41218.0625</v>
          </cell>
          <cell r="F106">
            <v>447.3</v>
          </cell>
          <cell r="G106">
            <v>450.75</v>
          </cell>
          <cell r="H106">
            <v>306.44489663311305</v>
          </cell>
          <cell r="I106">
            <v>3.4634842796849625</v>
          </cell>
          <cell r="J106" t="str">
            <v>CS5a</v>
          </cell>
        </row>
        <row r="107">
          <cell r="D107">
            <v>95</v>
          </cell>
          <cell r="E107">
            <v>41219.270833333336</v>
          </cell>
          <cell r="F107">
            <v>450.75</v>
          </cell>
          <cell r="G107">
            <v>453.4</v>
          </cell>
          <cell r="H107">
            <v>309.10525412330583</v>
          </cell>
          <cell r="I107">
            <v>2.66035749019278</v>
          </cell>
          <cell r="J107" t="str">
            <v>CS5a</v>
          </cell>
        </row>
        <row r="108">
          <cell r="D108">
            <v>96</v>
          </cell>
          <cell r="E108">
            <v>41220.520833333336</v>
          </cell>
          <cell r="F108">
            <v>453.4</v>
          </cell>
          <cell r="G108">
            <v>456.3</v>
          </cell>
          <cell r="H108">
            <v>312.01658873521501</v>
          </cell>
          <cell r="I108">
            <v>2.911334611909183</v>
          </cell>
          <cell r="J108" t="str">
            <v>CS5a</v>
          </cell>
        </row>
        <row r="109">
          <cell r="D109">
            <v>97</v>
          </cell>
          <cell r="E109">
            <v>41221.416666666664</v>
          </cell>
          <cell r="F109">
            <v>456.3</v>
          </cell>
          <cell r="G109">
            <v>459.3</v>
          </cell>
          <cell r="H109">
            <v>315.02831419581065</v>
          </cell>
          <cell r="I109">
            <v>3.0117254605956418</v>
          </cell>
          <cell r="J109" t="str">
            <v>CS4</v>
          </cell>
        </row>
        <row r="110">
          <cell r="D110">
            <v>98</v>
          </cell>
          <cell r="E110">
            <v>41222.118055555555</v>
          </cell>
          <cell r="F110">
            <v>459.3</v>
          </cell>
          <cell r="G110">
            <v>463.3</v>
          </cell>
          <cell r="H110">
            <v>319.04394814327151</v>
          </cell>
          <cell r="I110">
            <v>4.0156339474608558</v>
          </cell>
          <cell r="J110" t="str">
            <v>CS4a</v>
          </cell>
        </row>
        <row r="111">
          <cell r="D111">
            <v>99</v>
          </cell>
          <cell r="E111">
            <v>41223.09375</v>
          </cell>
          <cell r="F111">
            <v>463.3</v>
          </cell>
          <cell r="G111">
            <v>466</v>
          </cell>
          <cell r="H111">
            <v>321.75450105780754</v>
          </cell>
          <cell r="I111">
            <v>2.7105529145360379</v>
          </cell>
          <cell r="J111" t="str">
            <v>CS4a</v>
          </cell>
        </row>
        <row r="112">
          <cell r="D112">
            <v>100</v>
          </cell>
          <cell r="E112">
            <v>41223.868055555555</v>
          </cell>
          <cell r="F112">
            <v>466</v>
          </cell>
          <cell r="G112">
            <v>469.8</v>
          </cell>
          <cell r="H112">
            <v>325.56935330789537</v>
          </cell>
          <cell r="I112">
            <v>3.8148522500878244</v>
          </cell>
          <cell r="J112" t="str">
            <v>CS4a</v>
          </cell>
        </row>
        <row r="113">
          <cell r="D113">
            <v>101</v>
          </cell>
          <cell r="E113">
            <v>41224.875</v>
          </cell>
          <cell r="F113">
            <v>469.8</v>
          </cell>
          <cell r="G113">
            <v>473.4</v>
          </cell>
          <cell r="H113">
            <v>329.18342386061011</v>
          </cell>
          <cell r="I113">
            <v>3.6140705527147361</v>
          </cell>
          <cell r="J113" t="str">
            <v>CS4a</v>
          </cell>
        </row>
        <row r="114">
          <cell r="D114">
            <v>102</v>
          </cell>
          <cell r="E114">
            <v>41225.541666666664</v>
          </cell>
          <cell r="F114">
            <v>473.4</v>
          </cell>
          <cell r="G114">
            <v>476.5</v>
          </cell>
          <cell r="H114">
            <v>332.29554016989226</v>
          </cell>
          <cell r="I114">
            <v>3.1121163092821575</v>
          </cell>
          <cell r="J114" t="str">
            <v>CS4a</v>
          </cell>
        </row>
        <row r="115">
          <cell r="D115">
            <v>103</v>
          </cell>
          <cell r="E115">
            <v>41226.145833333336</v>
          </cell>
          <cell r="F115">
            <v>476.5</v>
          </cell>
          <cell r="G115">
            <v>479.6</v>
          </cell>
          <cell r="H115">
            <v>335.40765647917448</v>
          </cell>
          <cell r="I115">
            <v>3.1121163092822144</v>
          </cell>
          <cell r="J115" t="str">
            <v>CS4a</v>
          </cell>
        </row>
        <row r="116">
          <cell r="D116">
            <v>104</v>
          </cell>
          <cell r="E116">
            <v>41226.875</v>
          </cell>
          <cell r="F116">
            <v>479.6</v>
          </cell>
          <cell r="G116">
            <v>481.1</v>
          </cell>
          <cell r="H116">
            <v>336.91351920947227</v>
          </cell>
          <cell r="I116">
            <v>1.5058627302977925</v>
          </cell>
          <cell r="J116" t="str">
            <v>CS4</v>
          </cell>
        </row>
        <row r="117">
          <cell r="D117">
            <v>105</v>
          </cell>
          <cell r="E117">
            <v>41227.59375</v>
          </cell>
          <cell r="F117">
            <v>481.1</v>
          </cell>
          <cell r="G117">
            <v>484.4</v>
          </cell>
          <cell r="H117">
            <v>340.22641721612746</v>
          </cell>
          <cell r="I117">
            <v>3.312898006655189</v>
          </cell>
          <cell r="J117" t="str">
            <v>CS2</v>
          </cell>
        </row>
        <row r="118">
          <cell r="D118">
            <v>106</v>
          </cell>
          <cell r="E118">
            <v>41228.208333333336</v>
          </cell>
          <cell r="F118">
            <v>484.4</v>
          </cell>
          <cell r="G118">
            <v>488.3</v>
          </cell>
          <cell r="H118">
            <v>344.1416603149018</v>
          </cell>
          <cell r="I118">
            <v>3.9152430987743401</v>
          </cell>
          <cell r="J118" t="str">
            <v>CS3</v>
          </cell>
        </row>
        <row r="119">
          <cell r="D119">
            <v>107</v>
          </cell>
          <cell r="E119">
            <v>41228.958333333336</v>
          </cell>
          <cell r="F119">
            <v>488.3</v>
          </cell>
          <cell r="G119">
            <v>491.9</v>
          </cell>
          <cell r="H119">
            <v>347.75573086761653</v>
          </cell>
          <cell r="I119">
            <v>3.6140705527147361</v>
          </cell>
          <cell r="J119" t="str">
            <v>CS2</v>
          </cell>
        </row>
        <row r="120">
          <cell r="D120">
            <v>108</v>
          </cell>
          <cell r="E120">
            <v>41229.395833333336</v>
          </cell>
          <cell r="F120">
            <v>491.9</v>
          </cell>
          <cell r="G120">
            <v>495.9</v>
          </cell>
          <cell r="H120">
            <v>351.77136481507739</v>
          </cell>
          <cell r="I120">
            <v>4.0156339474608558</v>
          </cell>
          <cell r="J120" t="str">
            <v>CS3</v>
          </cell>
        </row>
        <row r="121">
          <cell r="D121">
            <v>109</v>
          </cell>
          <cell r="E121">
            <v>41229.951388888891</v>
          </cell>
          <cell r="F121">
            <v>495.9</v>
          </cell>
          <cell r="G121">
            <v>499.3</v>
          </cell>
          <cell r="H121">
            <v>355.18465367041915</v>
          </cell>
          <cell r="I121">
            <v>3.4132888553417615</v>
          </cell>
          <cell r="J121" t="str">
            <v>CS2</v>
          </cell>
        </row>
        <row r="122">
          <cell r="D122">
            <v>110</v>
          </cell>
          <cell r="E122">
            <v>41230.458333333336</v>
          </cell>
          <cell r="F122">
            <v>499.3</v>
          </cell>
          <cell r="G122">
            <v>503.3</v>
          </cell>
          <cell r="H122">
            <v>359.20028761788001</v>
          </cell>
          <cell r="I122">
            <v>4.0156339474608558</v>
          </cell>
          <cell r="J122" t="str">
            <v>CS2</v>
          </cell>
        </row>
        <row r="123">
          <cell r="D123">
            <v>111</v>
          </cell>
          <cell r="E123">
            <v>41230.940972222219</v>
          </cell>
          <cell r="F123">
            <v>503.3</v>
          </cell>
          <cell r="G123">
            <v>506.4</v>
          </cell>
          <cell r="H123">
            <v>362.31240392716211</v>
          </cell>
          <cell r="I123">
            <v>3.1121163092821007</v>
          </cell>
          <cell r="J123" t="str">
            <v>CS2</v>
          </cell>
        </row>
        <row r="124">
          <cell r="D124">
            <v>112</v>
          </cell>
          <cell r="E124">
            <v>41231.458333333336</v>
          </cell>
          <cell r="F124">
            <v>506.4</v>
          </cell>
          <cell r="G124">
            <v>510.6</v>
          </cell>
          <cell r="H124">
            <v>366.52881957199605</v>
          </cell>
          <cell r="I124">
            <v>4.216415644833944</v>
          </cell>
          <cell r="J124" t="str">
            <v>CS2</v>
          </cell>
        </row>
        <row r="125">
          <cell r="D125">
            <v>113</v>
          </cell>
          <cell r="E125">
            <v>41231.996527777781</v>
          </cell>
          <cell r="F125">
            <v>510.6</v>
          </cell>
          <cell r="G125">
            <v>514.5</v>
          </cell>
          <cell r="H125">
            <v>370.44406267077034</v>
          </cell>
          <cell r="I125">
            <v>3.9152430987742832</v>
          </cell>
          <cell r="J125" t="str">
            <v>CS2</v>
          </cell>
        </row>
        <row r="126">
          <cell r="D126">
            <v>114</v>
          </cell>
          <cell r="E126">
            <v>41232.472222222219</v>
          </cell>
          <cell r="F126">
            <v>514.5</v>
          </cell>
          <cell r="G126">
            <v>518.5</v>
          </cell>
          <cell r="H126">
            <v>374.45969661823119</v>
          </cell>
          <cell r="I126">
            <v>4.0156339474608558</v>
          </cell>
          <cell r="J126" t="str">
            <v>CS2</v>
          </cell>
        </row>
        <row r="127">
          <cell r="D127">
            <v>115</v>
          </cell>
          <cell r="E127">
            <v>41233.041666666664</v>
          </cell>
          <cell r="F127">
            <v>518.5</v>
          </cell>
          <cell r="G127">
            <v>522.70000000000005</v>
          </cell>
          <cell r="H127">
            <v>378.67611226306514</v>
          </cell>
          <cell r="I127">
            <v>4.216415644833944</v>
          </cell>
          <cell r="J127" t="str">
            <v>CS2</v>
          </cell>
        </row>
        <row r="128">
          <cell r="D128">
            <v>116</v>
          </cell>
          <cell r="E128">
            <v>41233.875</v>
          </cell>
          <cell r="F128">
            <v>522.70000000000005</v>
          </cell>
          <cell r="G128">
            <v>526.70000000000005</v>
          </cell>
          <cell r="H128">
            <v>382.69174621052599</v>
          </cell>
          <cell r="I128">
            <v>4.0156339474608558</v>
          </cell>
          <cell r="J128" t="str">
            <v>CS2</v>
          </cell>
        </row>
        <row r="129">
          <cell r="D129">
            <v>117</v>
          </cell>
          <cell r="E129">
            <v>41234.486111111109</v>
          </cell>
          <cell r="F129">
            <v>526.70000000000005</v>
          </cell>
          <cell r="G129">
            <v>530.9</v>
          </cell>
          <cell r="H129">
            <v>386.90816185535982</v>
          </cell>
          <cell r="I129">
            <v>4.2164156448338304</v>
          </cell>
          <cell r="J129" t="str">
            <v>CS2</v>
          </cell>
        </row>
        <row r="130">
          <cell r="D130">
            <v>118</v>
          </cell>
          <cell r="E130">
            <v>41235.15625</v>
          </cell>
          <cell r="F130">
            <v>530.9</v>
          </cell>
          <cell r="G130">
            <v>535.29999999999995</v>
          </cell>
          <cell r="H130">
            <v>391.32535919756674</v>
          </cell>
          <cell r="I130">
            <v>4.4171973422069186</v>
          </cell>
          <cell r="J130" t="str">
            <v>CS3</v>
          </cell>
        </row>
        <row r="131">
          <cell r="D131">
            <v>119</v>
          </cell>
          <cell r="E131">
            <v>41235.597222222219</v>
          </cell>
          <cell r="F131">
            <v>535.29999999999995</v>
          </cell>
          <cell r="G131">
            <v>540.20000000000005</v>
          </cell>
          <cell r="H131">
            <v>396.24451078320635</v>
          </cell>
          <cell r="I131">
            <v>4.9191515856396109</v>
          </cell>
          <cell r="J131" t="str">
            <v>CS3</v>
          </cell>
        </row>
        <row r="132">
          <cell r="D132">
            <v>120</v>
          </cell>
          <cell r="E132">
            <v>41236.208333333336</v>
          </cell>
          <cell r="F132">
            <v>540.20000000000005</v>
          </cell>
          <cell r="G132">
            <v>544.29999999999995</v>
          </cell>
          <cell r="H132">
            <v>400.36053557935367</v>
          </cell>
          <cell r="I132">
            <v>4.1160247961473146</v>
          </cell>
          <cell r="J132" t="str">
            <v>CS4a</v>
          </cell>
        </row>
        <row r="133">
          <cell r="D133">
            <v>121</v>
          </cell>
          <cell r="E133">
            <v>41236.925000000003</v>
          </cell>
          <cell r="F133">
            <v>544.29999999999995</v>
          </cell>
          <cell r="G133">
            <v>548.4</v>
          </cell>
          <cell r="H133">
            <v>404.47656037550104</v>
          </cell>
          <cell r="I133">
            <v>4.1160247961473715</v>
          </cell>
          <cell r="J133" t="str">
            <v>CS3</v>
          </cell>
        </row>
        <row r="134">
          <cell r="D134">
            <v>122</v>
          </cell>
          <cell r="E134">
            <v>41237.479166666664</v>
          </cell>
          <cell r="F134">
            <v>548.4</v>
          </cell>
          <cell r="G134">
            <v>551.62</v>
          </cell>
          <cell r="H134">
            <v>407.70914570320701</v>
          </cell>
          <cell r="I134">
            <v>3.2325853277059764</v>
          </cell>
          <cell r="J134" t="str">
            <v>CS4a</v>
          </cell>
        </row>
        <row r="135">
          <cell r="D135">
            <v>123</v>
          </cell>
          <cell r="E135">
            <v>41237.979166666664</v>
          </cell>
          <cell r="F135">
            <v>551.62</v>
          </cell>
          <cell r="G135">
            <v>555.70000000000005</v>
          </cell>
          <cell r="H135">
            <v>411.80509232961714</v>
          </cell>
          <cell r="I135">
            <v>4.0959466264101252</v>
          </cell>
          <cell r="J135" t="str">
            <v>CS3</v>
          </cell>
        </row>
        <row r="136">
          <cell r="D136">
            <v>124</v>
          </cell>
          <cell r="E136">
            <v>41238.510416666664</v>
          </cell>
          <cell r="F136">
            <v>555.70000000000005</v>
          </cell>
          <cell r="G136">
            <v>560.5</v>
          </cell>
          <cell r="H136">
            <v>416.62385306657012</v>
          </cell>
          <cell r="I136">
            <v>4.8187607369529815</v>
          </cell>
          <cell r="J136" t="str">
            <v>CS3</v>
          </cell>
        </row>
        <row r="137">
          <cell r="D137">
            <v>125</v>
          </cell>
          <cell r="E137">
            <v>41238.958333333336</v>
          </cell>
          <cell r="F137">
            <v>560.5</v>
          </cell>
          <cell r="G137">
            <v>564.6</v>
          </cell>
          <cell r="H137">
            <v>420.73987786271749</v>
          </cell>
          <cell r="I137">
            <v>4.1160247961473715</v>
          </cell>
          <cell r="J137" t="str">
            <v>CS3</v>
          </cell>
        </row>
        <row r="138">
          <cell r="D138">
            <v>126</v>
          </cell>
          <cell r="E138">
            <v>41239.479166666664</v>
          </cell>
          <cell r="F138">
            <v>564.6</v>
          </cell>
          <cell r="G138">
            <v>569.29999999999995</v>
          </cell>
          <cell r="H138">
            <v>425.45824775098396</v>
          </cell>
          <cell r="I138">
            <v>4.7183698882664658</v>
          </cell>
          <cell r="J138" t="str">
            <v>CS3</v>
          </cell>
        </row>
        <row r="139">
          <cell r="D139">
            <v>127</v>
          </cell>
          <cell r="E139">
            <v>41240.177083333336</v>
          </cell>
          <cell r="F139">
            <v>569.29999999999995</v>
          </cell>
          <cell r="G139">
            <v>573.29999999999995</v>
          </cell>
          <cell r="H139">
            <v>429.47388169844481</v>
          </cell>
          <cell r="I139">
            <v>4.0156339474608558</v>
          </cell>
          <cell r="J139" t="str">
            <v>CS4a</v>
          </cell>
        </row>
        <row r="140">
          <cell r="D140">
            <v>128</v>
          </cell>
          <cell r="E140">
            <v>41240.923611111109</v>
          </cell>
          <cell r="F140">
            <v>573.29999999999995</v>
          </cell>
          <cell r="G140">
            <v>577.20000000000005</v>
          </cell>
          <cell r="H140">
            <v>433.38912479721921</v>
          </cell>
          <cell r="I140">
            <v>3.9152430987743969</v>
          </cell>
          <cell r="J140" t="str">
            <v>CS4a</v>
          </cell>
        </row>
        <row r="141">
          <cell r="D141">
            <v>129</v>
          </cell>
          <cell r="E141">
            <v>41241.583333333336</v>
          </cell>
          <cell r="F141">
            <v>577.20000000000005</v>
          </cell>
          <cell r="G141">
            <v>581.70000000000005</v>
          </cell>
          <cell r="H141">
            <v>437.90671298811264</v>
          </cell>
          <cell r="I141">
            <v>4.5175881908934343</v>
          </cell>
          <cell r="J141" t="str">
            <v>CS4a</v>
          </cell>
        </row>
        <row r="142">
          <cell r="D142">
            <v>130</v>
          </cell>
          <cell r="E142">
            <v>41242.315972222219</v>
          </cell>
          <cell r="F142">
            <v>581.70000000000005</v>
          </cell>
          <cell r="G142">
            <v>585.5</v>
          </cell>
          <cell r="H142">
            <v>441.72156523820041</v>
          </cell>
          <cell r="I142">
            <v>3.8148522500877675</v>
          </cell>
          <cell r="J142" t="str">
            <v>CS4a</v>
          </cell>
        </row>
        <row r="143">
          <cell r="D143">
            <v>131</v>
          </cell>
          <cell r="E143">
            <v>41243.1875</v>
          </cell>
          <cell r="F143">
            <v>585.5</v>
          </cell>
          <cell r="G143">
            <v>589.20000000000005</v>
          </cell>
          <cell r="H143">
            <v>445.43602663960178</v>
          </cell>
          <cell r="I143">
            <v>3.7144614014013655</v>
          </cell>
          <cell r="J143" t="str">
            <v>CS3</v>
          </cell>
        </row>
        <row r="144">
          <cell r="D144">
            <v>132</v>
          </cell>
          <cell r="E144">
            <v>41243.979166666664</v>
          </cell>
          <cell r="F144">
            <v>589.20000000000005</v>
          </cell>
          <cell r="G144">
            <v>594</v>
          </cell>
          <cell r="H144">
            <v>450.25478737655476</v>
          </cell>
          <cell r="I144">
            <v>4.8187607369529815</v>
          </cell>
          <cell r="J144" t="str">
            <v>CS3</v>
          </cell>
        </row>
        <row r="145">
          <cell r="D145">
            <v>133</v>
          </cell>
          <cell r="E145">
            <v>41244.25</v>
          </cell>
          <cell r="F145">
            <v>594</v>
          </cell>
          <cell r="G145">
            <v>598.1</v>
          </cell>
          <cell r="H145">
            <v>454.37081217270213</v>
          </cell>
          <cell r="I145">
            <v>4.1160247961473715</v>
          </cell>
          <cell r="J145" t="str">
            <v>CS3</v>
          </cell>
        </row>
        <row r="146">
          <cell r="D146">
            <v>134</v>
          </cell>
          <cell r="E146">
            <v>41244.979166666664</v>
          </cell>
          <cell r="F146">
            <v>598.1</v>
          </cell>
          <cell r="G146">
            <v>602</v>
          </cell>
          <cell r="H146">
            <v>458.28605527147641</v>
          </cell>
          <cell r="I146">
            <v>3.9152430987742832</v>
          </cell>
          <cell r="J146" t="str">
            <v>CS4a</v>
          </cell>
        </row>
        <row r="147">
          <cell r="D147">
            <v>135</v>
          </cell>
          <cell r="E147">
            <v>41245.777777777781</v>
          </cell>
          <cell r="F147">
            <v>602</v>
          </cell>
          <cell r="G147">
            <v>606.20000000000005</v>
          </cell>
          <cell r="H147">
            <v>462.50247091631036</v>
          </cell>
          <cell r="I147">
            <v>4.216415644833944</v>
          </cell>
          <cell r="J147" t="str">
            <v>CS4a</v>
          </cell>
        </row>
        <row r="148">
          <cell r="D148">
            <v>136</v>
          </cell>
          <cell r="E148">
            <v>41246.659722222219</v>
          </cell>
          <cell r="F148">
            <v>606.20000000000005</v>
          </cell>
          <cell r="G148">
            <v>610.29999999999995</v>
          </cell>
          <cell r="H148">
            <v>466.61849571245767</v>
          </cell>
          <cell r="I148">
            <v>4.1160247961473146</v>
          </cell>
          <cell r="J148" t="str">
            <v>CS3</v>
          </cell>
        </row>
        <row r="149">
          <cell r="D149">
            <v>137</v>
          </cell>
          <cell r="E149">
            <v>41247.229166666664</v>
          </cell>
          <cell r="F149">
            <v>610.29999999999995</v>
          </cell>
          <cell r="G149">
            <v>614.70000000000005</v>
          </cell>
          <cell r="H149">
            <v>471.03569305466465</v>
          </cell>
          <cell r="I149">
            <v>4.4171973422069755</v>
          </cell>
          <cell r="J149" t="str">
            <v>CS3</v>
          </cell>
        </row>
        <row r="150">
          <cell r="D150">
            <v>138</v>
          </cell>
          <cell r="E150">
            <v>41247.770833333336</v>
          </cell>
          <cell r="F150">
            <v>614.70000000000005</v>
          </cell>
          <cell r="G150">
            <v>618.6</v>
          </cell>
          <cell r="H150">
            <v>474.95093615343899</v>
          </cell>
          <cell r="I150">
            <v>3.9152430987743401</v>
          </cell>
          <cell r="J150" t="str">
            <v>CS4a</v>
          </cell>
        </row>
        <row r="151">
          <cell r="D151">
            <v>139</v>
          </cell>
          <cell r="E151">
            <v>41248.666666666664</v>
          </cell>
          <cell r="F151">
            <v>618.6</v>
          </cell>
          <cell r="G151">
            <v>623.4</v>
          </cell>
          <cell r="H151">
            <v>479.76969689039197</v>
          </cell>
          <cell r="I151">
            <v>4.8187607369529815</v>
          </cell>
          <cell r="J151" t="str">
            <v>CS4a</v>
          </cell>
        </row>
        <row r="152">
          <cell r="D152">
            <v>140</v>
          </cell>
          <cell r="E152">
            <v>41249.472222222219</v>
          </cell>
          <cell r="F152">
            <v>623.4</v>
          </cell>
          <cell r="G152">
            <v>627.6</v>
          </cell>
          <cell r="H152">
            <v>483.98611253522591</v>
          </cell>
          <cell r="I152">
            <v>4.216415644833944</v>
          </cell>
          <cell r="J152" t="str">
            <v>CS4a</v>
          </cell>
        </row>
        <row r="153">
          <cell r="D153">
            <v>141</v>
          </cell>
          <cell r="E153">
            <v>41250.4375</v>
          </cell>
          <cell r="F153">
            <v>627.6</v>
          </cell>
          <cell r="G153">
            <v>631.5</v>
          </cell>
          <cell r="H153">
            <v>487.9013556340002</v>
          </cell>
          <cell r="I153">
            <v>3.9152430987742832</v>
          </cell>
          <cell r="J153" t="str">
            <v>CS4a</v>
          </cell>
        </row>
        <row r="154">
          <cell r="D154">
            <v>142</v>
          </cell>
          <cell r="E154">
            <v>41251.291666666664</v>
          </cell>
          <cell r="F154">
            <v>631.5</v>
          </cell>
          <cell r="G154">
            <v>635.5</v>
          </cell>
          <cell r="H154">
            <v>491.91698958146105</v>
          </cell>
          <cell r="I154">
            <v>4.0156339474608558</v>
          </cell>
          <cell r="J154" t="str">
            <v>CS4a</v>
          </cell>
        </row>
        <row r="155">
          <cell r="D155">
            <v>143</v>
          </cell>
          <cell r="E155">
            <v>41251.9375</v>
          </cell>
          <cell r="F155">
            <v>631.5</v>
          </cell>
          <cell r="G155">
            <v>639.5</v>
          </cell>
          <cell r="H155">
            <v>495.93262352892191</v>
          </cell>
          <cell r="I155">
            <v>4.0156339474608558</v>
          </cell>
          <cell r="J155" t="str">
            <v>CS4a</v>
          </cell>
        </row>
        <row r="156">
          <cell r="D156">
            <v>144</v>
          </cell>
          <cell r="E156" t="str">
            <v>09-12-2012 12.00</v>
          </cell>
          <cell r="F156">
            <v>639.5</v>
          </cell>
          <cell r="G156">
            <v>642.79999999999995</v>
          </cell>
          <cell r="H156">
            <v>499.24552153557704</v>
          </cell>
          <cell r="I156">
            <v>3.3128980066551321</v>
          </cell>
          <cell r="J156" t="str">
            <v>CS3</v>
          </cell>
        </row>
        <row r="157">
          <cell r="D157">
            <v>145</v>
          </cell>
          <cell r="E157">
            <v>41253.111111111109</v>
          </cell>
          <cell r="F157">
            <v>642.79999999999995</v>
          </cell>
          <cell r="G157">
            <v>648.79999999999995</v>
          </cell>
          <cell r="H157">
            <v>505.26897245676832</v>
          </cell>
          <cell r="I157">
            <v>6.0234509211912837</v>
          </cell>
          <cell r="J157" t="str">
            <v>CS3</v>
          </cell>
        </row>
        <row r="158">
          <cell r="D158">
            <v>146</v>
          </cell>
          <cell r="E158">
            <v>41253.749305555553</v>
          </cell>
          <cell r="F158">
            <v>648.79999999999995</v>
          </cell>
          <cell r="G158">
            <v>652.9</v>
          </cell>
          <cell r="H158">
            <v>509.3849972529157</v>
          </cell>
          <cell r="I158">
            <v>4.1160247961473715</v>
          </cell>
          <cell r="J158" t="str">
            <v>CS4a</v>
          </cell>
        </row>
        <row r="159">
          <cell r="D159">
            <v>147</v>
          </cell>
          <cell r="E159">
            <v>41254.5</v>
          </cell>
          <cell r="F159">
            <v>652.9</v>
          </cell>
          <cell r="G159">
            <v>657</v>
          </cell>
          <cell r="H159">
            <v>513.50102204906307</v>
          </cell>
          <cell r="I159">
            <v>4.1160247961473715</v>
          </cell>
          <cell r="J159" t="str">
            <v>CS4a</v>
          </cell>
        </row>
        <row r="160">
          <cell r="D160">
            <v>148</v>
          </cell>
          <cell r="E160">
            <v>41255.059027777781</v>
          </cell>
          <cell r="F160">
            <v>657</v>
          </cell>
          <cell r="G160">
            <v>660.5</v>
          </cell>
          <cell r="H160">
            <v>517.01470175309134</v>
          </cell>
          <cell r="I160">
            <v>3.5136797040282772</v>
          </cell>
          <cell r="J160" t="str">
            <v>CS3</v>
          </cell>
        </row>
        <row r="161">
          <cell r="D161">
            <v>149</v>
          </cell>
          <cell r="E161">
            <v>41255.541666666664</v>
          </cell>
          <cell r="F161">
            <v>660.5</v>
          </cell>
          <cell r="G161">
            <v>664.6</v>
          </cell>
          <cell r="H161">
            <v>521.13072654923872</v>
          </cell>
          <cell r="I161">
            <v>4.1160247961473715</v>
          </cell>
          <cell r="J161" t="str">
            <v>CS3</v>
          </cell>
        </row>
        <row r="162">
          <cell r="D162">
            <v>150</v>
          </cell>
          <cell r="E162">
            <v>41256.0625</v>
          </cell>
          <cell r="F162">
            <v>664.6</v>
          </cell>
          <cell r="G162">
            <v>668.8</v>
          </cell>
          <cell r="H162">
            <v>525.34714219407249</v>
          </cell>
          <cell r="I162">
            <v>4.2164156448337735</v>
          </cell>
          <cell r="J162" t="str">
            <v>CS3</v>
          </cell>
        </row>
        <row r="163">
          <cell r="D163">
            <v>151</v>
          </cell>
          <cell r="E163">
            <v>41256.583333333336</v>
          </cell>
          <cell r="F163">
            <v>668.8</v>
          </cell>
          <cell r="G163">
            <v>672.5</v>
          </cell>
          <cell r="H163">
            <v>529.06160359547391</v>
          </cell>
          <cell r="I163">
            <v>3.7144614014014223</v>
          </cell>
          <cell r="J163" t="str">
            <v>CS4</v>
          </cell>
        </row>
        <row r="164">
          <cell r="D164">
            <v>152</v>
          </cell>
          <cell r="E164">
            <v>41257.416666666664</v>
          </cell>
          <cell r="F164">
            <v>672.5</v>
          </cell>
          <cell r="G164">
            <v>674.9</v>
          </cell>
          <cell r="H164">
            <v>531.4709839639504</v>
          </cell>
          <cell r="I164">
            <v>2.4093803684764907</v>
          </cell>
          <cell r="J164" t="str">
            <v>CS4</v>
          </cell>
        </row>
        <row r="165">
          <cell r="D165">
            <v>153</v>
          </cell>
          <cell r="E165">
            <v>41258.083333333336</v>
          </cell>
          <cell r="F165">
            <v>674.9</v>
          </cell>
          <cell r="G165">
            <v>677.55</v>
          </cell>
          <cell r="H165">
            <v>534.13134145414313</v>
          </cell>
          <cell r="I165">
            <v>2.6603574901927232</v>
          </cell>
          <cell r="J165" t="str">
            <v>CS4</v>
          </cell>
        </row>
        <row r="166">
          <cell r="D166">
            <v>154</v>
          </cell>
          <cell r="E166">
            <v>41258.697916666664</v>
          </cell>
          <cell r="F166">
            <v>677.55</v>
          </cell>
          <cell r="G166">
            <v>680</v>
          </cell>
          <cell r="H166">
            <v>536.59091724696293</v>
          </cell>
          <cell r="I166">
            <v>2.4595757928198054</v>
          </cell>
          <cell r="J166" t="str">
            <v>CS4</v>
          </cell>
        </row>
        <row r="167">
          <cell r="D167">
            <v>155</v>
          </cell>
          <cell r="E167">
            <v>41259.4375</v>
          </cell>
          <cell r="F167">
            <v>680</v>
          </cell>
          <cell r="G167">
            <v>682.42</v>
          </cell>
          <cell r="H167">
            <v>539.02037578517673</v>
          </cell>
          <cell r="I167">
            <v>2.4294585382137939</v>
          </cell>
          <cell r="J167" t="str">
            <v>CS4</v>
          </cell>
        </row>
        <row r="168">
          <cell r="D168">
            <v>156</v>
          </cell>
          <cell r="E168">
            <v>41260.229166666664</v>
          </cell>
          <cell r="F168">
            <v>682.42</v>
          </cell>
          <cell r="G168">
            <v>685.9</v>
          </cell>
          <cell r="H168">
            <v>542.5139773194677</v>
          </cell>
          <cell r="I168">
            <v>3.4936015342909741</v>
          </cell>
          <cell r="J168" t="str">
            <v>CS4</v>
          </cell>
        </row>
        <row r="169">
          <cell r="D169">
            <v>157</v>
          </cell>
          <cell r="E169">
            <v>41260.947916666664</v>
          </cell>
          <cell r="F169">
            <v>685.9</v>
          </cell>
          <cell r="G169">
            <v>688.5</v>
          </cell>
          <cell r="H169">
            <v>545.12413938531722</v>
          </cell>
          <cell r="I169">
            <v>2.6101620658495222</v>
          </cell>
          <cell r="J169" t="str">
            <v>CS4</v>
          </cell>
        </row>
        <row r="170">
          <cell r="D170">
            <v>158</v>
          </cell>
          <cell r="E170">
            <v>41261.777777777781</v>
          </cell>
          <cell r="F170">
            <v>688.5</v>
          </cell>
          <cell r="G170">
            <v>691</v>
          </cell>
          <cell r="H170">
            <v>547.63391060248034</v>
          </cell>
          <cell r="I170">
            <v>2.5097712171631201</v>
          </cell>
          <cell r="J170" t="str">
            <v>CS4</v>
          </cell>
        </row>
        <row r="171">
          <cell r="D171">
            <v>159</v>
          </cell>
          <cell r="E171">
            <v>41262.645833333336</v>
          </cell>
          <cell r="F171">
            <v>691</v>
          </cell>
          <cell r="G171">
            <v>694.6</v>
          </cell>
          <cell r="H171">
            <v>551.24798115519513</v>
          </cell>
          <cell r="I171">
            <v>3.6140705527147929</v>
          </cell>
          <cell r="J171" t="str">
            <v>CS4a</v>
          </cell>
        </row>
        <row r="172">
          <cell r="D172">
            <v>160</v>
          </cell>
          <cell r="E172">
            <v>41263.416666666664</v>
          </cell>
          <cell r="F172">
            <v>694.6</v>
          </cell>
          <cell r="G172">
            <v>697.4</v>
          </cell>
          <cell r="H172">
            <v>554.05892491841757</v>
          </cell>
          <cell r="I172">
            <v>2.8109437632224399</v>
          </cell>
          <cell r="J172" t="str">
            <v>CS4a</v>
          </cell>
        </row>
        <row r="173">
          <cell r="D173">
            <v>161</v>
          </cell>
          <cell r="E173">
            <v>41263.947916666664</v>
          </cell>
          <cell r="F173">
            <v>697.4</v>
          </cell>
          <cell r="G173">
            <v>701.75</v>
          </cell>
          <cell r="H173">
            <v>558.42592683628129</v>
          </cell>
          <cell r="I173">
            <v>4.3670019178637176</v>
          </cell>
          <cell r="J173" t="str">
            <v>CS3</v>
          </cell>
        </row>
        <row r="174">
          <cell r="D174">
            <v>162</v>
          </cell>
          <cell r="E174">
            <v>41264.583333333336</v>
          </cell>
          <cell r="F174">
            <v>701.75</v>
          </cell>
          <cell r="G174">
            <v>705.5</v>
          </cell>
          <cell r="H174">
            <v>562.19058366202592</v>
          </cell>
          <cell r="I174">
            <v>3.7646568257446233</v>
          </cell>
          <cell r="J174" t="str">
            <v>CS4a</v>
          </cell>
        </row>
        <row r="175">
          <cell r="D175">
            <v>163</v>
          </cell>
          <cell r="E175">
            <v>41265.236111111109</v>
          </cell>
          <cell r="F175">
            <v>705.5</v>
          </cell>
          <cell r="G175">
            <v>710.35</v>
          </cell>
          <cell r="H175">
            <v>567.05953982332221</v>
          </cell>
          <cell r="I175">
            <v>4.8689561612962962</v>
          </cell>
          <cell r="J175" t="str">
            <v>CS4a</v>
          </cell>
        </row>
        <row r="176">
          <cell r="D176">
            <v>164</v>
          </cell>
          <cell r="E176">
            <v>41265.763888888891</v>
          </cell>
          <cell r="F176">
            <v>710.35</v>
          </cell>
          <cell r="G176">
            <v>713.8</v>
          </cell>
          <cell r="H176">
            <v>570.52302410300706</v>
          </cell>
          <cell r="I176">
            <v>3.4634842796848488</v>
          </cell>
          <cell r="J176" t="str">
            <v>CS4a</v>
          </cell>
        </row>
        <row r="177">
          <cell r="D177">
            <v>165</v>
          </cell>
          <cell r="E177">
            <v>41277.208333333336</v>
          </cell>
          <cell r="F177">
            <v>713.8</v>
          </cell>
          <cell r="G177">
            <v>718.6</v>
          </cell>
          <cell r="H177">
            <v>575.34178483996016</v>
          </cell>
          <cell r="I177">
            <v>4.8187607369530951</v>
          </cell>
          <cell r="J177" t="str">
            <v>CS4a</v>
          </cell>
        </row>
        <row r="178">
          <cell r="D178">
            <v>166</v>
          </cell>
          <cell r="E178">
            <v>41277.972222222219</v>
          </cell>
          <cell r="F178">
            <v>718.6</v>
          </cell>
          <cell r="G178">
            <v>722.7</v>
          </cell>
          <cell r="H178">
            <v>579.45780963610753</v>
          </cell>
          <cell r="I178">
            <v>4.1160247961473715</v>
          </cell>
          <cell r="J178" t="str">
            <v>CS3</v>
          </cell>
        </row>
        <row r="179">
          <cell r="D179">
            <v>167</v>
          </cell>
          <cell r="E179">
            <v>41278.510416666664</v>
          </cell>
          <cell r="F179">
            <v>722.7</v>
          </cell>
          <cell r="G179">
            <v>727.4</v>
          </cell>
          <cell r="H179">
            <v>584.17617952437399</v>
          </cell>
          <cell r="I179">
            <v>4.7183698882664658</v>
          </cell>
          <cell r="J179" t="str">
            <v>CS4a</v>
          </cell>
        </row>
        <row r="180">
          <cell r="D180">
            <v>168</v>
          </cell>
          <cell r="E180">
            <v>41279.4375</v>
          </cell>
          <cell r="F180">
            <v>727.4</v>
          </cell>
          <cell r="G180">
            <v>732.2</v>
          </cell>
          <cell r="H180">
            <v>588.99494026132709</v>
          </cell>
          <cell r="I180">
            <v>4.8187607369530951</v>
          </cell>
          <cell r="J180" t="str">
            <v>CS4</v>
          </cell>
        </row>
        <row r="181">
          <cell r="D181">
            <v>169</v>
          </cell>
          <cell r="E181">
            <v>41280.6875</v>
          </cell>
          <cell r="F181">
            <v>732.2</v>
          </cell>
          <cell r="G181">
            <v>734.8</v>
          </cell>
          <cell r="H181">
            <v>591.6051023271765</v>
          </cell>
          <cell r="I181">
            <v>2.6101620658494085</v>
          </cell>
          <cell r="J181" t="str">
            <v>CS4</v>
          </cell>
        </row>
        <row r="182">
          <cell r="D182">
            <v>170</v>
          </cell>
          <cell r="E182">
            <v>41281.427083333336</v>
          </cell>
          <cell r="F182">
            <v>734.8</v>
          </cell>
          <cell r="G182">
            <v>737.5</v>
          </cell>
          <cell r="H182">
            <v>594.31565524171265</v>
          </cell>
          <cell r="I182">
            <v>2.7105529145361515</v>
          </cell>
          <cell r="J182" t="str">
            <v>CS4a</v>
          </cell>
        </row>
        <row r="183">
          <cell r="D183">
            <v>171</v>
          </cell>
          <cell r="E183">
            <v>41282.083333333336</v>
          </cell>
          <cell r="F183">
            <v>737.5</v>
          </cell>
          <cell r="G183">
            <v>740.4</v>
          </cell>
          <cell r="H183">
            <v>597.22698985362172</v>
          </cell>
          <cell r="I183">
            <v>2.9113346119090693</v>
          </cell>
          <cell r="J183" t="str">
            <v>CS4</v>
          </cell>
        </row>
        <row r="184">
          <cell r="D184">
            <v>172</v>
          </cell>
          <cell r="E184">
            <v>41283.180555555555</v>
          </cell>
          <cell r="F184">
            <v>740.4</v>
          </cell>
          <cell r="G184">
            <v>742.6</v>
          </cell>
          <cell r="H184">
            <v>599.43558852472529</v>
          </cell>
          <cell r="I184">
            <v>2.208598671103573</v>
          </cell>
          <cell r="J184" t="str">
            <v>CS4</v>
          </cell>
        </row>
        <row r="185">
          <cell r="D185">
            <v>173</v>
          </cell>
          <cell r="E185">
            <v>41283.947916666664</v>
          </cell>
          <cell r="F185">
            <v>742.6</v>
          </cell>
          <cell r="G185">
            <v>745.4</v>
          </cell>
          <cell r="H185">
            <v>602.24653228794784</v>
          </cell>
          <cell r="I185">
            <v>2.8109437632225536</v>
          </cell>
          <cell r="J185" t="str">
            <v>CS4</v>
          </cell>
        </row>
        <row r="186">
          <cell r="D186">
            <v>174</v>
          </cell>
          <cell r="E186">
            <v>41284.625</v>
          </cell>
          <cell r="F186">
            <v>745.4</v>
          </cell>
          <cell r="G186">
            <v>748.3</v>
          </cell>
          <cell r="H186">
            <v>605.15786689985691</v>
          </cell>
          <cell r="I186">
            <v>2.9113346119090693</v>
          </cell>
          <cell r="J186" t="str">
            <v>CS5a</v>
          </cell>
        </row>
        <row r="187">
          <cell r="D187">
            <v>175</v>
          </cell>
          <cell r="E187">
            <v>41285.5</v>
          </cell>
          <cell r="F187">
            <v>748.3</v>
          </cell>
          <cell r="G187">
            <v>751</v>
          </cell>
          <cell r="H187">
            <v>607.86841981439306</v>
          </cell>
          <cell r="I187">
            <v>2.7105529145361515</v>
          </cell>
          <cell r="J187" t="str">
            <v>CS5a</v>
          </cell>
        </row>
        <row r="188">
          <cell r="D188">
            <v>176</v>
          </cell>
          <cell r="E188">
            <v>41286.232638888891</v>
          </cell>
          <cell r="F188">
            <v>751</v>
          </cell>
          <cell r="G188">
            <v>753.4</v>
          </cell>
          <cell r="H188">
            <v>610.27780018286956</v>
          </cell>
          <cell r="I188">
            <v>2.4093803684764907</v>
          </cell>
          <cell r="J188" t="str">
            <v>CS5a</v>
          </cell>
        </row>
        <row r="189">
          <cell r="D189">
            <v>177</v>
          </cell>
          <cell r="E189">
            <v>41286.854166666664</v>
          </cell>
          <cell r="F189">
            <v>753.4</v>
          </cell>
          <cell r="G189">
            <v>756.3</v>
          </cell>
          <cell r="H189">
            <v>613.18913479477862</v>
          </cell>
          <cell r="I189">
            <v>2.9113346119090693</v>
          </cell>
          <cell r="J189" t="str">
            <v>CS5a</v>
          </cell>
        </row>
        <row r="190">
          <cell r="D190">
            <v>178</v>
          </cell>
          <cell r="E190">
            <v>41288.118055555555</v>
          </cell>
          <cell r="F190">
            <v>756.3</v>
          </cell>
          <cell r="G190">
            <v>759.5</v>
          </cell>
          <cell r="H190">
            <v>616.40164195274735</v>
          </cell>
          <cell r="I190">
            <v>3.2125071579687301</v>
          </cell>
          <cell r="J190" t="str">
            <v>CS5</v>
          </cell>
        </row>
        <row r="191">
          <cell r="D191">
            <v>179</v>
          </cell>
          <cell r="E191">
            <v>41289.145833333336</v>
          </cell>
          <cell r="F191">
            <v>759.5</v>
          </cell>
          <cell r="G191">
            <v>762.9</v>
          </cell>
          <cell r="H191">
            <v>619.81493080808912</v>
          </cell>
          <cell r="I191">
            <v>3.4132888553417615</v>
          </cell>
          <cell r="J191" t="str">
            <v>CS5</v>
          </cell>
        </row>
        <row r="192">
          <cell r="D192">
            <v>180</v>
          </cell>
          <cell r="E192">
            <v>41289.9375</v>
          </cell>
          <cell r="F192">
            <v>762.9</v>
          </cell>
          <cell r="G192">
            <v>763.96</v>
          </cell>
          <cell r="H192">
            <v>620.8790738041663</v>
          </cell>
          <cell r="I192">
            <v>1.0641429960771802</v>
          </cell>
          <cell r="J192" t="str">
            <v>CS5</v>
          </cell>
        </row>
        <row r="193">
          <cell r="D193">
            <v>180</v>
          </cell>
          <cell r="E193">
            <v>41289.9375</v>
          </cell>
          <cell r="F193">
            <v>763.96</v>
          </cell>
          <cell r="G193">
            <v>766.2</v>
          </cell>
          <cell r="H193">
            <v>623.12782881474436</v>
          </cell>
          <cell r="I193">
            <v>2.2487550105780656</v>
          </cell>
          <cell r="J193" t="str">
            <v>CS5a</v>
          </cell>
        </row>
        <row r="194">
          <cell r="D194">
            <v>181</v>
          </cell>
          <cell r="E194">
            <v>41290.916666666664</v>
          </cell>
          <cell r="F194">
            <v>766.2</v>
          </cell>
          <cell r="G194">
            <v>769.15</v>
          </cell>
          <cell r="H194">
            <v>626.08935885099663</v>
          </cell>
          <cell r="I194">
            <v>2.9615300362522703</v>
          </cell>
          <cell r="J194" t="str">
            <v>CS5a</v>
          </cell>
        </row>
        <row r="195">
          <cell r="D195">
            <v>182</v>
          </cell>
          <cell r="E195">
            <v>41291.520833333336</v>
          </cell>
          <cell r="F195">
            <v>769.15</v>
          </cell>
          <cell r="G195">
            <v>771.25</v>
          </cell>
          <cell r="H195">
            <v>628.19756667341358</v>
          </cell>
          <cell r="I195">
            <v>2.1082078224169436</v>
          </cell>
          <cell r="J195" t="str">
            <v>CS5a</v>
          </cell>
        </row>
        <row r="196">
          <cell r="D196">
            <v>183</v>
          </cell>
          <cell r="E196">
            <v>41292.041666666664</v>
          </cell>
          <cell r="F196">
            <v>771.25</v>
          </cell>
          <cell r="G196">
            <v>774.5</v>
          </cell>
          <cell r="H196">
            <v>631.46026925572551</v>
          </cell>
          <cell r="I196">
            <v>3.2627025823119311</v>
          </cell>
          <cell r="J196" t="str">
            <v>CS5a</v>
          </cell>
        </row>
        <row r="197">
          <cell r="D197">
            <v>184</v>
          </cell>
          <cell r="E197">
            <v>41294.864583333336</v>
          </cell>
          <cell r="F197">
            <v>774.5</v>
          </cell>
          <cell r="G197">
            <v>776.75</v>
          </cell>
          <cell r="H197">
            <v>633.71906335117228</v>
          </cell>
          <cell r="I197">
            <v>2.258794095446774</v>
          </cell>
          <cell r="J197" t="str">
            <v>CS4a</v>
          </cell>
        </row>
        <row r="198">
          <cell r="D198">
            <v>185</v>
          </cell>
          <cell r="E198">
            <v>41295.4375</v>
          </cell>
          <cell r="F198">
            <v>776.75</v>
          </cell>
          <cell r="G198">
            <v>779.75</v>
          </cell>
          <cell r="H198">
            <v>636.73078881176787</v>
          </cell>
          <cell r="I198">
            <v>3.011725460595585</v>
          </cell>
          <cell r="J198" t="str">
            <v>CS4a</v>
          </cell>
        </row>
        <row r="199">
          <cell r="D199">
            <v>186</v>
          </cell>
          <cell r="E199">
            <v>41295.947916666664</v>
          </cell>
          <cell r="F199">
            <v>779.75</v>
          </cell>
          <cell r="G199">
            <v>783.8</v>
          </cell>
          <cell r="H199">
            <v>640.79661818357192</v>
          </cell>
          <cell r="I199">
            <v>4.0658293718040568</v>
          </cell>
          <cell r="J199" t="str">
            <v>CS4a</v>
          </cell>
        </row>
        <row r="200">
          <cell r="D200">
            <v>187</v>
          </cell>
          <cell r="E200">
            <v>41296.458333333336</v>
          </cell>
          <cell r="F200">
            <v>783.8</v>
          </cell>
          <cell r="G200">
            <v>787.75</v>
          </cell>
          <cell r="H200">
            <v>644.76205670668958</v>
          </cell>
          <cell r="I200">
            <v>3.9654385231176548</v>
          </cell>
          <cell r="J200" t="str">
            <v>CS4a</v>
          </cell>
        </row>
        <row r="201">
          <cell r="D201">
            <v>188</v>
          </cell>
          <cell r="E201">
            <v>41297.010416666664</v>
          </cell>
          <cell r="F201">
            <v>787.75</v>
          </cell>
          <cell r="G201">
            <v>790.6</v>
          </cell>
          <cell r="H201">
            <v>647.62319589425545</v>
          </cell>
          <cell r="I201">
            <v>2.8611391875658683</v>
          </cell>
          <cell r="J201" t="str">
            <v>CS4a</v>
          </cell>
        </row>
        <row r="202">
          <cell r="D202">
            <v>189</v>
          </cell>
          <cell r="E202">
            <v>41297.6875</v>
          </cell>
          <cell r="F202">
            <v>790.6</v>
          </cell>
          <cell r="G202">
            <v>793.6</v>
          </cell>
          <cell r="H202">
            <v>650.63492135485114</v>
          </cell>
          <cell r="I202">
            <v>3.0117254605956987</v>
          </cell>
          <cell r="J202" t="str">
            <v>CS5a</v>
          </cell>
        </row>
        <row r="203">
          <cell r="D203">
            <v>190</v>
          </cell>
          <cell r="E203">
            <v>41298.184027777781</v>
          </cell>
          <cell r="F203">
            <v>793.6</v>
          </cell>
          <cell r="G203">
            <v>798.3</v>
          </cell>
          <cell r="H203">
            <v>655.3532912431175</v>
          </cell>
          <cell r="I203">
            <v>4.7183698882663521</v>
          </cell>
          <cell r="J203" t="str">
            <v>CS5a</v>
          </cell>
        </row>
        <row r="204">
          <cell r="D204">
            <v>191</v>
          </cell>
          <cell r="E204">
            <v>41298.902777777781</v>
          </cell>
          <cell r="F204">
            <v>798.3</v>
          </cell>
          <cell r="G204">
            <v>802</v>
          </cell>
          <cell r="H204">
            <v>659.06775264451892</v>
          </cell>
          <cell r="I204">
            <v>3.7144614014014223</v>
          </cell>
          <cell r="J204" t="str">
            <v>CS5a</v>
          </cell>
        </row>
        <row r="205">
          <cell r="D205">
            <v>192</v>
          </cell>
          <cell r="E205">
            <v>41301.25</v>
          </cell>
          <cell r="F205">
            <v>802</v>
          </cell>
          <cell r="G205">
            <v>804.1</v>
          </cell>
          <cell r="H205">
            <v>661.17596046693586</v>
          </cell>
          <cell r="I205">
            <v>2.1082078224169436</v>
          </cell>
          <cell r="J205" t="str">
            <v>CS5</v>
          </cell>
        </row>
        <row r="206">
          <cell r="D206">
            <v>193</v>
          </cell>
          <cell r="E206">
            <v>41303.548611111109</v>
          </cell>
          <cell r="F206">
            <v>804.1</v>
          </cell>
          <cell r="G206">
            <v>807.5</v>
          </cell>
          <cell r="H206">
            <v>664.58924932227751</v>
          </cell>
          <cell r="I206">
            <v>3.4132888553416478</v>
          </cell>
          <cell r="J206" t="str">
            <v>CS4a</v>
          </cell>
        </row>
        <row r="207">
          <cell r="D207">
            <v>194</v>
          </cell>
          <cell r="E207">
            <v>41304.104166666664</v>
          </cell>
          <cell r="F207">
            <v>807.5</v>
          </cell>
          <cell r="G207">
            <v>810.8</v>
          </cell>
          <cell r="H207">
            <v>667.90214732893276</v>
          </cell>
          <cell r="I207">
            <v>3.3128980066552458</v>
          </cell>
          <cell r="J207" t="str">
            <v>CS4a</v>
          </cell>
        </row>
        <row r="208">
          <cell r="D208">
            <v>195</v>
          </cell>
          <cell r="E208">
            <v>41304.819444444445</v>
          </cell>
          <cell r="F208">
            <v>810.8</v>
          </cell>
          <cell r="G208">
            <v>813.2</v>
          </cell>
          <cell r="H208">
            <v>670.31152769740936</v>
          </cell>
          <cell r="I208">
            <v>2.4093803684766044</v>
          </cell>
          <cell r="J208" t="str">
            <v>CS4a</v>
          </cell>
        </row>
        <row r="209">
          <cell r="D209">
            <v>196</v>
          </cell>
          <cell r="E209">
            <v>41305.291666666664</v>
          </cell>
          <cell r="F209">
            <v>813.2</v>
          </cell>
          <cell r="G209">
            <v>816.2</v>
          </cell>
          <cell r="H209">
            <v>673.32325315800495</v>
          </cell>
          <cell r="I209">
            <v>3.011725460595585</v>
          </cell>
          <cell r="J209" t="str">
            <v>CS4a</v>
          </cell>
        </row>
        <row r="210">
          <cell r="D210">
            <v>197</v>
          </cell>
          <cell r="E210">
            <v>41305.809027777781</v>
          </cell>
          <cell r="F210">
            <v>816.2</v>
          </cell>
          <cell r="G210">
            <v>818.6</v>
          </cell>
          <cell r="H210">
            <v>675.73263352648144</v>
          </cell>
          <cell r="I210">
            <v>2.4093803684764907</v>
          </cell>
          <cell r="J210" t="str">
            <v>CS4a</v>
          </cell>
        </row>
        <row r="211">
          <cell r="D211">
            <v>198</v>
          </cell>
          <cell r="E211">
            <v>41306.3125</v>
          </cell>
          <cell r="F211">
            <v>818.6</v>
          </cell>
          <cell r="G211">
            <v>821.7</v>
          </cell>
          <cell r="H211">
            <v>678.84474983576365</v>
          </cell>
          <cell r="I211">
            <v>3.1121163092822144</v>
          </cell>
          <cell r="J211" t="str">
            <v>CS4a</v>
          </cell>
        </row>
        <row r="212">
          <cell r="D212">
            <v>199</v>
          </cell>
          <cell r="E212">
            <v>41306.791666666664</v>
          </cell>
          <cell r="F212">
            <v>821.7</v>
          </cell>
          <cell r="G212">
            <v>824.9</v>
          </cell>
          <cell r="H212">
            <v>682.05725699373227</v>
          </cell>
          <cell r="I212">
            <v>3.2125071579686164</v>
          </cell>
          <cell r="J212" t="str">
            <v>CS4a</v>
          </cell>
        </row>
        <row r="213">
          <cell r="D213">
            <v>200</v>
          </cell>
          <cell r="E213">
            <v>41307.270833333336</v>
          </cell>
          <cell r="F213">
            <v>821.7</v>
          </cell>
          <cell r="G213">
            <v>827.5</v>
          </cell>
          <cell r="H213">
            <v>684.66741905958179</v>
          </cell>
          <cell r="I213">
            <v>2.6101620658495222</v>
          </cell>
          <cell r="J213" t="str">
            <v>CS4a</v>
          </cell>
        </row>
        <row r="214">
          <cell r="D214">
            <v>201</v>
          </cell>
          <cell r="E214">
            <v>41307.8125</v>
          </cell>
          <cell r="F214">
            <v>827.5</v>
          </cell>
          <cell r="G214">
            <v>830.4</v>
          </cell>
          <cell r="H214">
            <v>687.57875367149086</v>
          </cell>
          <cell r="I214">
            <v>2.9113346119090693</v>
          </cell>
          <cell r="J214" t="str">
            <v>CS5a</v>
          </cell>
        </row>
        <row r="215">
          <cell r="D215">
            <v>202</v>
          </cell>
          <cell r="E215">
            <v>41308.354166666664</v>
          </cell>
          <cell r="F215">
            <v>830.4</v>
          </cell>
          <cell r="G215">
            <v>833.6</v>
          </cell>
          <cell r="H215">
            <v>690.79126082945959</v>
          </cell>
          <cell r="I215">
            <v>3.2125071579687301</v>
          </cell>
          <cell r="J215" t="str">
            <v>CS4a</v>
          </cell>
        </row>
        <row r="216">
          <cell r="D216">
            <v>203</v>
          </cell>
          <cell r="E216">
            <v>41308.868055555555</v>
          </cell>
          <cell r="F216">
            <v>833.6</v>
          </cell>
          <cell r="G216">
            <v>836.11</v>
          </cell>
          <cell r="H216">
            <v>693.3110711314913</v>
          </cell>
          <cell r="I216">
            <v>2.5198103020317149</v>
          </cell>
          <cell r="J216" t="str">
            <v>CS4a</v>
          </cell>
        </row>
        <row r="217">
          <cell r="D217">
            <v>204</v>
          </cell>
          <cell r="E217">
            <v>41309.354166666664</v>
          </cell>
          <cell r="F217">
            <v>836.11</v>
          </cell>
          <cell r="G217">
            <v>839.8</v>
          </cell>
          <cell r="H217">
            <v>697.0154934480239</v>
          </cell>
          <cell r="I217">
            <v>3.7044223165326002</v>
          </cell>
          <cell r="J217" t="str">
            <v>CS4a</v>
          </cell>
        </row>
        <row r="218">
          <cell r="D218">
            <v>205</v>
          </cell>
          <cell r="E218">
            <v>41309.805555555555</v>
          </cell>
          <cell r="F218">
            <v>839.8</v>
          </cell>
          <cell r="G218">
            <v>843.2</v>
          </cell>
          <cell r="H218">
            <v>700.42878230336567</v>
          </cell>
          <cell r="I218">
            <v>3.4132888553417615</v>
          </cell>
          <cell r="J218" t="str">
            <v>CS4a</v>
          </cell>
        </row>
        <row r="219">
          <cell r="D219">
            <v>206</v>
          </cell>
          <cell r="E219">
            <v>41310.302083333336</v>
          </cell>
          <cell r="F219">
            <v>843.2</v>
          </cell>
          <cell r="G219">
            <v>846.4</v>
          </cell>
          <cell r="H219">
            <v>703.64128946133428</v>
          </cell>
          <cell r="I219">
            <v>3.2125071579686164</v>
          </cell>
          <cell r="J219" t="str">
            <v>CS4a</v>
          </cell>
        </row>
        <row r="220">
          <cell r="D220">
            <v>207</v>
          </cell>
          <cell r="E220">
            <v>41310.8125</v>
          </cell>
          <cell r="F220">
            <v>846.4</v>
          </cell>
          <cell r="G220">
            <v>849.7</v>
          </cell>
          <cell r="H220">
            <v>706.95418746798953</v>
          </cell>
          <cell r="I220">
            <v>3.3128980066552458</v>
          </cell>
          <cell r="J220" t="str">
            <v>CS4a</v>
          </cell>
        </row>
        <row r="221">
          <cell r="D221">
            <v>208</v>
          </cell>
          <cell r="E221">
            <v>41311.3125</v>
          </cell>
          <cell r="F221">
            <v>849.7</v>
          </cell>
          <cell r="G221">
            <v>853.3</v>
          </cell>
          <cell r="H221">
            <v>710.56825802070421</v>
          </cell>
          <cell r="I221">
            <v>3.6140705527146793</v>
          </cell>
          <cell r="J221" t="str">
            <v>CS4a</v>
          </cell>
        </row>
        <row r="222">
          <cell r="D222">
            <v>209</v>
          </cell>
          <cell r="E222">
            <v>41311.791666666664</v>
          </cell>
          <cell r="F222">
            <v>853.3</v>
          </cell>
          <cell r="G222">
            <v>856.9</v>
          </cell>
          <cell r="H222">
            <v>714.182328573419</v>
          </cell>
          <cell r="I222">
            <v>3.6140705527147929</v>
          </cell>
          <cell r="J222" t="str">
            <v>CS4a</v>
          </cell>
        </row>
        <row r="223">
          <cell r="D223">
            <v>210</v>
          </cell>
          <cell r="E223">
            <v>41312.375</v>
          </cell>
          <cell r="F223">
            <v>856.9</v>
          </cell>
          <cell r="G223">
            <v>860.5</v>
          </cell>
          <cell r="H223">
            <v>717.79639912613379</v>
          </cell>
          <cell r="I223">
            <v>3.6140705527147929</v>
          </cell>
          <cell r="J223" t="str">
            <v>CS4a</v>
          </cell>
        </row>
        <row r="224">
          <cell r="D224">
            <v>211</v>
          </cell>
          <cell r="E224">
            <v>41312.982638888891</v>
          </cell>
          <cell r="F224">
            <v>860.5</v>
          </cell>
          <cell r="G224">
            <v>864.7</v>
          </cell>
          <cell r="H224">
            <v>722.01281477096768</v>
          </cell>
          <cell r="I224">
            <v>4.2164156448338872</v>
          </cell>
          <cell r="J224" t="str">
            <v>CS4a</v>
          </cell>
        </row>
        <row r="225">
          <cell r="D225">
            <v>212</v>
          </cell>
          <cell r="E225">
            <v>41313.541666666664</v>
          </cell>
          <cell r="F225">
            <v>864.7</v>
          </cell>
          <cell r="G225">
            <v>868.3</v>
          </cell>
          <cell r="H225">
            <v>725.62688532368236</v>
          </cell>
          <cell r="I225">
            <v>3.6140705527146793</v>
          </cell>
          <cell r="J225" t="str">
            <v>CS4a</v>
          </cell>
        </row>
        <row r="226">
          <cell r="D226">
            <v>213</v>
          </cell>
          <cell r="E226">
            <v>41314.090277777781</v>
          </cell>
          <cell r="F226">
            <v>868.3</v>
          </cell>
          <cell r="G226">
            <v>870.71</v>
          </cell>
          <cell r="H226">
            <v>728.04630477702767</v>
          </cell>
          <cell r="I226">
            <v>2.4194194533453128</v>
          </cell>
          <cell r="J226" t="str">
            <v>CS4a</v>
          </cell>
        </row>
        <row r="227">
          <cell r="D227">
            <v>213</v>
          </cell>
          <cell r="E227">
            <v>41314.090277777781</v>
          </cell>
          <cell r="F227">
            <v>870.71</v>
          </cell>
          <cell r="G227">
            <v>872.1</v>
          </cell>
          <cell r="H227">
            <v>729.4417375737703</v>
          </cell>
          <cell r="I227">
            <v>1.3954327967426252</v>
          </cell>
          <cell r="J227" t="str">
            <v>CS5a</v>
          </cell>
        </row>
        <row r="228">
          <cell r="D228">
            <v>214</v>
          </cell>
          <cell r="E228">
            <v>41314.8125</v>
          </cell>
          <cell r="F228">
            <v>872.1</v>
          </cell>
          <cell r="G228">
            <v>876.15</v>
          </cell>
          <cell r="H228">
            <v>733.50756694557435</v>
          </cell>
          <cell r="I228">
            <v>4.0658293718040568</v>
          </cell>
          <cell r="J228" t="str">
            <v>CS5a</v>
          </cell>
        </row>
        <row r="229">
          <cell r="D229">
            <v>215</v>
          </cell>
          <cell r="E229">
            <v>41316.25</v>
          </cell>
          <cell r="F229">
            <v>876.15</v>
          </cell>
          <cell r="G229">
            <v>879</v>
          </cell>
          <cell r="H229">
            <v>736.36870613314022</v>
          </cell>
          <cell r="I229">
            <v>2.8611391875658683</v>
          </cell>
          <cell r="J229" t="str">
            <v>CS5</v>
          </cell>
        </row>
        <row r="230">
          <cell r="D230">
            <v>216</v>
          </cell>
          <cell r="E230">
            <v>41317.010416666664</v>
          </cell>
          <cell r="F230">
            <v>879</v>
          </cell>
          <cell r="G230">
            <v>882.3</v>
          </cell>
          <cell r="H230">
            <v>739.68160413979535</v>
          </cell>
          <cell r="I230">
            <v>3.3128980066551321</v>
          </cell>
          <cell r="J230" t="str">
            <v>CS5</v>
          </cell>
        </row>
        <row r="231">
          <cell r="D231">
            <v>217</v>
          </cell>
          <cell r="E231">
            <v>41318.270833333336</v>
          </cell>
          <cell r="F231">
            <v>882.3</v>
          </cell>
          <cell r="G231">
            <v>885.4</v>
          </cell>
          <cell r="H231">
            <v>742.79372044907757</v>
          </cell>
          <cell r="I231">
            <v>3.1121163092822144</v>
          </cell>
          <cell r="J231" t="str">
            <v>CS5a</v>
          </cell>
        </row>
        <row r="232">
          <cell r="D232">
            <v>218</v>
          </cell>
          <cell r="E232">
            <v>41318.958333333336</v>
          </cell>
          <cell r="F232">
            <v>885.4</v>
          </cell>
          <cell r="G232">
            <v>888.1</v>
          </cell>
          <cell r="H232">
            <v>745.50427336361372</v>
          </cell>
          <cell r="I232">
            <v>2.7105529145361515</v>
          </cell>
          <cell r="J232" t="str">
            <v>CS5a</v>
          </cell>
        </row>
        <row r="233">
          <cell r="D233">
            <v>219</v>
          </cell>
          <cell r="E233">
            <v>41319.4375</v>
          </cell>
          <cell r="F233">
            <v>888.1</v>
          </cell>
          <cell r="G233">
            <v>891.4</v>
          </cell>
          <cell r="H233">
            <v>748.81717137026885</v>
          </cell>
          <cell r="I233">
            <v>3.3128980066551321</v>
          </cell>
          <cell r="J233" t="str">
            <v>CS5a</v>
          </cell>
        </row>
        <row r="234">
          <cell r="D234">
            <v>220</v>
          </cell>
          <cell r="E234">
            <v>41320.729166666664</v>
          </cell>
          <cell r="F234">
            <v>891.4</v>
          </cell>
          <cell r="G234">
            <v>894.2</v>
          </cell>
          <cell r="H234">
            <v>751.62811513349152</v>
          </cell>
          <cell r="I234">
            <v>2.8109437632226673</v>
          </cell>
          <cell r="J234" t="str">
            <v>CS5a</v>
          </cell>
        </row>
        <row r="235">
          <cell r="D235">
            <v>221</v>
          </cell>
          <cell r="E235">
            <v>41321.677083333336</v>
          </cell>
          <cell r="F235">
            <v>894.2</v>
          </cell>
          <cell r="G235">
            <v>896.9</v>
          </cell>
          <cell r="H235">
            <v>754.33866804802756</v>
          </cell>
          <cell r="I235">
            <v>2.7105529145360379</v>
          </cell>
          <cell r="J235" t="str">
            <v>CS5a</v>
          </cell>
        </row>
        <row r="236">
          <cell r="D236">
            <v>222</v>
          </cell>
          <cell r="E236">
            <v>41322.458333333336</v>
          </cell>
          <cell r="F236">
            <v>896.9</v>
          </cell>
          <cell r="G236">
            <v>899.1</v>
          </cell>
          <cell r="H236">
            <v>756.54726671913102</v>
          </cell>
          <cell r="I236">
            <v>2.2085986711034593</v>
          </cell>
          <cell r="J236" t="str">
            <v>CS5a</v>
          </cell>
        </row>
        <row r="237">
          <cell r="D237">
            <v>223</v>
          </cell>
          <cell r="E237">
            <v>41323.4375</v>
          </cell>
          <cell r="F237">
            <v>899.1</v>
          </cell>
          <cell r="G237">
            <v>901.7</v>
          </cell>
          <cell r="H237">
            <v>759.15742878498054</v>
          </cell>
          <cell r="I237">
            <v>2.6101620658495222</v>
          </cell>
          <cell r="J237" t="str">
            <v>CS5a</v>
          </cell>
        </row>
        <row r="238">
          <cell r="D238">
            <v>224</v>
          </cell>
          <cell r="E238">
            <v>41324.0625</v>
          </cell>
          <cell r="F238">
            <v>901.7</v>
          </cell>
          <cell r="G238">
            <v>904.9</v>
          </cell>
          <cell r="H238">
            <v>762.36993594294916</v>
          </cell>
          <cell r="I238">
            <v>3.2125071579686164</v>
          </cell>
          <cell r="J238" t="str">
            <v>CS5a</v>
          </cell>
        </row>
        <row r="239">
          <cell r="D239">
            <v>225</v>
          </cell>
          <cell r="E239">
            <v>41324.604166666664</v>
          </cell>
          <cell r="F239">
            <v>904.9</v>
          </cell>
          <cell r="G239">
            <v>907.9</v>
          </cell>
          <cell r="H239">
            <v>765.38166140354485</v>
          </cell>
          <cell r="I239">
            <v>3.0117254605956987</v>
          </cell>
          <cell r="J239" t="str">
            <v>CS5a</v>
          </cell>
        </row>
        <row r="240">
          <cell r="D240">
            <v>226</v>
          </cell>
          <cell r="E240">
            <v>41325.291666666664</v>
          </cell>
          <cell r="F240">
            <v>907.9</v>
          </cell>
          <cell r="G240">
            <v>910.4</v>
          </cell>
          <cell r="H240">
            <v>767.89143262070786</v>
          </cell>
          <cell r="I240">
            <v>2.5097712171630064</v>
          </cell>
          <cell r="J240" t="str">
            <v>CS5a</v>
          </cell>
        </row>
        <row r="241">
          <cell r="D241">
            <v>227</v>
          </cell>
          <cell r="E241">
            <v>41325.75</v>
          </cell>
          <cell r="F241">
            <v>910.4</v>
          </cell>
          <cell r="G241">
            <v>912.8</v>
          </cell>
          <cell r="H241">
            <v>770.30081298918435</v>
          </cell>
          <cell r="I241">
            <v>2.4093803684764907</v>
          </cell>
          <cell r="J241" t="str">
            <v>CS5a</v>
          </cell>
        </row>
        <row r="242">
          <cell r="D242">
            <v>228</v>
          </cell>
          <cell r="E242">
            <v>41326.201388888891</v>
          </cell>
          <cell r="F242">
            <v>912.8</v>
          </cell>
          <cell r="G242">
            <v>915.6</v>
          </cell>
          <cell r="H242">
            <v>773.11175675240702</v>
          </cell>
          <cell r="I242">
            <v>2.8109437632226673</v>
          </cell>
          <cell r="J242" t="str">
            <v>CS5a</v>
          </cell>
        </row>
        <row r="243">
          <cell r="D243">
            <v>229</v>
          </cell>
          <cell r="E243">
            <v>41326.923611111109</v>
          </cell>
          <cell r="F243">
            <v>915.6</v>
          </cell>
          <cell r="G243">
            <v>918.2</v>
          </cell>
          <cell r="H243">
            <v>775.72191881825654</v>
          </cell>
          <cell r="I243">
            <v>2.6101620658495222</v>
          </cell>
          <cell r="J243" t="str">
            <v>CS5a</v>
          </cell>
        </row>
        <row r="244">
          <cell r="D244">
            <v>230</v>
          </cell>
          <cell r="E244">
            <v>41327.458333333336</v>
          </cell>
          <cell r="F244">
            <v>918.2</v>
          </cell>
          <cell r="G244">
            <v>920.7</v>
          </cell>
          <cell r="H244">
            <v>778.23169003541966</v>
          </cell>
          <cell r="I244">
            <v>2.5097712171631201</v>
          </cell>
          <cell r="J244" t="str">
            <v>CS5a</v>
          </cell>
        </row>
        <row r="245">
          <cell r="D245">
            <v>231</v>
          </cell>
          <cell r="E245">
            <v>41328.277777777781</v>
          </cell>
          <cell r="F245">
            <v>920.7</v>
          </cell>
          <cell r="G245">
            <v>923.7</v>
          </cell>
          <cell r="H245">
            <v>781.24341549601525</v>
          </cell>
          <cell r="I245">
            <v>3.011725460595585</v>
          </cell>
          <cell r="J245" t="str">
            <v>CS5a</v>
          </cell>
        </row>
        <row r="246">
          <cell r="D246">
            <v>232</v>
          </cell>
          <cell r="E246">
            <v>41328.895833333336</v>
          </cell>
          <cell r="F246">
            <v>923.7</v>
          </cell>
          <cell r="G246">
            <v>926.4</v>
          </cell>
          <cell r="H246">
            <v>783.95396841055128</v>
          </cell>
          <cell r="I246">
            <v>2.7105529145360379</v>
          </cell>
          <cell r="J246" t="str">
            <v>CS5a</v>
          </cell>
        </row>
        <row r="247">
          <cell r="D247">
            <v>233</v>
          </cell>
          <cell r="E247">
            <v>41329.513888888891</v>
          </cell>
          <cell r="F247">
            <v>926.4</v>
          </cell>
          <cell r="G247">
            <v>929.7</v>
          </cell>
          <cell r="H247">
            <v>787.26686641720653</v>
          </cell>
          <cell r="I247">
            <v>3.3128980066552458</v>
          </cell>
          <cell r="J247" t="str">
            <v>CS4a</v>
          </cell>
        </row>
        <row r="248">
          <cell r="D248">
            <v>234</v>
          </cell>
          <cell r="E248">
            <v>41329.9375</v>
          </cell>
          <cell r="F248">
            <v>929.7</v>
          </cell>
          <cell r="G248">
            <v>933.4</v>
          </cell>
          <cell r="H248">
            <v>790.98132781860772</v>
          </cell>
          <cell r="I248">
            <v>3.714461401401195</v>
          </cell>
          <cell r="J248" t="str">
            <v>CS4a</v>
          </cell>
        </row>
        <row r="249">
          <cell r="D249">
            <v>235</v>
          </cell>
          <cell r="E249">
            <v>41330.53125</v>
          </cell>
          <cell r="F249">
            <v>933.4</v>
          </cell>
          <cell r="G249">
            <v>937.5</v>
          </cell>
          <cell r="H249">
            <v>795.0973526147551</v>
          </cell>
          <cell r="I249">
            <v>4.1160247961473715</v>
          </cell>
          <cell r="J249" t="str">
            <v>CS4a</v>
          </cell>
        </row>
        <row r="250">
          <cell r="D250">
            <v>236</v>
          </cell>
          <cell r="E250">
            <v>41330.993055555555</v>
          </cell>
          <cell r="F250">
            <v>937.5</v>
          </cell>
          <cell r="G250">
            <v>940.8</v>
          </cell>
          <cell r="H250">
            <v>798.41025062141034</v>
          </cell>
          <cell r="I250">
            <v>3.3128980066552458</v>
          </cell>
          <cell r="J250" t="str">
            <v>CS4a</v>
          </cell>
        </row>
        <row r="251">
          <cell r="D251">
            <v>237</v>
          </cell>
          <cell r="E251">
            <v>41331.479166666664</v>
          </cell>
          <cell r="F251">
            <v>940.8</v>
          </cell>
          <cell r="G251">
            <v>945.6</v>
          </cell>
          <cell r="H251">
            <v>803.22901135836344</v>
          </cell>
          <cell r="I251">
            <v>4.8187607369530951</v>
          </cell>
          <cell r="J251" t="str">
            <v>CS4a</v>
          </cell>
        </row>
        <row r="252">
          <cell r="D252">
            <v>238</v>
          </cell>
          <cell r="E252">
            <v>41331.916666666664</v>
          </cell>
          <cell r="F252">
            <v>945.6</v>
          </cell>
          <cell r="G252">
            <v>949.5</v>
          </cell>
          <cell r="H252">
            <v>807.14425445713766</v>
          </cell>
          <cell r="I252">
            <v>3.9152430987742264</v>
          </cell>
          <cell r="J252" t="str">
            <v>CS4a</v>
          </cell>
        </row>
        <row r="253">
          <cell r="D253">
            <v>239</v>
          </cell>
          <cell r="E253">
            <v>41332.4375</v>
          </cell>
          <cell r="F253">
            <v>949.5</v>
          </cell>
          <cell r="G253">
            <v>953.8</v>
          </cell>
          <cell r="H253">
            <v>811.46106095065807</v>
          </cell>
          <cell r="I253">
            <v>4.3168064935204029</v>
          </cell>
          <cell r="J253" t="str">
            <v>CS3</v>
          </cell>
        </row>
        <row r="254">
          <cell r="D254">
            <v>240</v>
          </cell>
          <cell r="E254">
            <v>41333.083333333336</v>
          </cell>
          <cell r="F254">
            <v>953.8</v>
          </cell>
          <cell r="G254">
            <v>957.4</v>
          </cell>
          <cell r="H254">
            <v>815.07513150337286</v>
          </cell>
          <cell r="I254">
            <v>3.6140705527147929</v>
          </cell>
          <cell r="J254" t="str">
            <v>CS3</v>
          </cell>
        </row>
        <row r="255">
          <cell r="D255">
            <v>241</v>
          </cell>
          <cell r="E255">
            <v>41333.71875</v>
          </cell>
          <cell r="F255">
            <v>957.4</v>
          </cell>
          <cell r="G255">
            <v>961.2</v>
          </cell>
          <cell r="H255">
            <v>818.88998375346068</v>
          </cell>
          <cell r="I255">
            <v>3.8148522500878244</v>
          </cell>
          <cell r="J255" t="str">
            <v>CS3</v>
          </cell>
        </row>
        <row r="256">
          <cell r="D256">
            <v>242</v>
          </cell>
          <cell r="E256">
            <v>41334.3125</v>
          </cell>
          <cell r="F256">
            <v>961.2</v>
          </cell>
          <cell r="G256">
            <v>964.4</v>
          </cell>
          <cell r="H256">
            <v>822.1024909114293</v>
          </cell>
          <cell r="I256">
            <v>3.2125071579686164</v>
          </cell>
          <cell r="J256" t="str">
            <v>CS3</v>
          </cell>
        </row>
        <row r="257">
          <cell r="D257">
            <v>243</v>
          </cell>
          <cell r="E257">
            <v>41334.9375</v>
          </cell>
          <cell r="F257">
            <v>964.4</v>
          </cell>
          <cell r="G257">
            <v>969.5</v>
          </cell>
          <cell r="H257">
            <v>827.22242419444194</v>
          </cell>
          <cell r="I257">
            <v>5.1199332830126423</v>
          </cell>
          <cell r="J257" t="str">
            <v>CS3</v>
          </cell>
        </row>
        <row r="258">
          <cell r="D258">
            <v>244</v>
          </cell>
          <cell r="E258">
            <v>41335.5</v>
          </cell>
          <cell r="F258">
            <v>969.5</v>
          </cell>
          <cell r="G258">
            <v>974.78</v>
          </cell>
          <cell r="H258">
            <v>832.5230610050902</v>
          </cell>
          <cell r="I258">
            <v>5.3006368106482569</v>
          </cell>
          <cell r="J258" t="str">
            <v>CS3</v>
          </cell>
        </row>
        <row r="259">
          <cell r="D259">
            <v>245</v>
          </cell>
          <cell r="E259">
            <v>41335.972222222219</v>
          </cell>
          <cell r="F259">
            <v>974.78</v>
          </cell>
          <cell r="G259">
            <v>979</v>
          </cell>
          <cell r="H259">
            <v>836.7595548196615</v>
          </cell>
          <cell r="I259">
            <v>4.236493814571304</v>
          </cell>
          <cell r="J259" t="str">
            <v>CS4a</v>
          </cell>
        </row>
        <row r="260">
          <cell r="D260">
            <v>246</v>
          </cell>
          <cell r="E260">
            <v>41336.597222222219</v>
          </cell>
          <cell r="F260">
            <v>979</v>
          </cell>
          <cell r="G260">
            <v>982.2</v>
          </cell>
          <cell r="H260">
            <v>839.97206197763012</v>
          </cell>
          <cell r="I260">
            <v>3.2125071579686164</v>
          </cell>
          <cell r="J260" t="str">
            <v>CS4a</v>
          </cell>
        </row>
        <row r="261">
          <cell r="D261">
            <v>247</v>
          </cell>
          <cell r="E261">
            <v>41337.145833333336</v>
          </cell>
          <cell r="F261">
            <v>982.2</v>
          </cell>
          <cell r="G261">
            <v>986.85</v>
          </cell>
          <cell r="H261">
            <v>844.64023644155338</v>
          </cell>
          <cell r="I261">
            <v>4.6681744639232647</v>
          </cell>
          <cell r="J261" t="str">
            <v>CS4a</v>
          </cell>
        </row>
        <row r="262">
          <cell r="D262">
            <v>248</v>
          </cell>
          <cell r="E262">
            <v>41337.65625</v>
          </cell>
          <cell r="F262">
            <v>986.85</v>
          </cell>
          <cell r="G262">
            <v>990.4</v>
          </cell>
          <cell r="H262">
            <v>848.20411156992486</v>
          </cell>
          <cell r="I262">
            <v>3.5638751283714782</v>
          </cell>
          <cell r="J262" t="str">
            <v>CS4a</v>
          </cell>
        </row>
        <row r="263">
          <cell r="D263">
            <v>249</v>
          </cell>
          <cell r="E263">
            <v>41338.177083333336</v>
          </cell>
          <cell r="F263">
            <v>990.4</v>
          </cell>
          <cell r="G263">
            <v>994.3</v>
          </cell>
          <cell r="H263">
            <v>852.1193546686992</v>
          </cell>
          <cell r="I263">
            <v>3.9152430987743401</v>
          </cell>
          <cell r="J263" t="str">
            <v>CS5</v>
          </cell>
        </row>
        <row r="264">
          <cell r="D264">
            <v>250</v>
          </cell>
          <cell r="E264">
            <v>41339.180555555555</v>
          </cell>
          <cell r="F264">
            <v>994.3</v>
          </cell>
          <cell r="G264">
            <v>995.8</v>
          </cell>
          <cell r="H264">
            <v>853.62521739899694</v>
          </cell>
          <cell r="I264">
            <v>1.5058627302977357</v>
          </cell>
          <cell r="J264" t="str">
            <v>CS5a</v>
          </cell>
        </row>
        <row r="265">
          <cell r="D265">
            <v>251</v>
          </cell>
          <cell r="E265">
            <v>41339.708333333336</v>
          </cell>
          <cell r="F265">
            <v>995.8</v>
          </cell>
          <cell r="G265">
            <v>996.8</v>
          </cell>
          <cell r="H265">
            <v>854.62912588586221</v>
          </cell>
          <cell r="I265">
            <v>1.0039084868652708</v>
          </cell>
          <cell r="J265" t="str">
            <v>CS5a</v>
          </cell>
        </row>
        <row r="266">
          <cell r="D266">
            <v>252</v>
          </cell>
          <cell r="E266">
            <v>41340.458333333336</v>
          </cell>
          <cell r="F266">
            <v>996.8</v>
          </cell>
          <cell r="G266">
            <v>999.4</v>
          </cell>
          <cell r="H266">
            <v>857.23928795171173</v>
          </cell>
          <cell r="I266">
            <v>2.6101620658495222</v>
          </cell>
          <cell r="J266" t="str">
            <v>CS4a</v>
          </cell>
        </row>
        <row r="267">
          <cell r="D267">
            <v>253</v>
          </cell>
          <cell r="E267">
            <v>41340.96875</v>
          </cell>
          <cell r="F267">
            <v>999.4</v>
          </cell>
          <cell r="G267">
            <v>1003.7</v>
          </cell>
          <cell r="H267">
            <v>861.55609444523225</v>
          </cell>
          <cell r="I267">
            <v>4.3168064935205166</v>
          </cell>
          <cell r="J267" t="str">
            <v>CS4a</v>
          </cell>
        </row>
        <row r="268">
          <cell r="D268">
            <v>254</v>
          </cell>
          <cell r="E268">
            <v>41341.604166666664</v>
          </cell>
          <cell r="F268">
            <v>1003.7</v>
          </cell>
          <cell r="G268">
            <v>1007.7</v>
          </cell>
          <cell r="H268">
            <v>865.5717283926931</v>
          </cell>
          <cell r="I268">
            <v>4.0156339474608558</v>
          </cell>
          <cell r="J268" t="str">
            <v>CS4a</v>
          </cell>
        </row>
        <row r="269">
          <cell r="D269">
            <v>255</v>
          </cell>
          <cell r="E269">
            <v>41342.3125</v>
          </cell>
          <cell r="F269">
            <v>1007.7</v>
          </cell>
          <cell r="G269">
            <v>1010.9</v>
          </cell>
          <cell r="H269">
            <v>868.78423555066172</v>
          </cell>
          <cell r="I269">
            <v>3.2125071579686164</v>
          </cell>
          <cell r="J269" t="str">
            <v>CS5a</v>
          </cell>
        </row>
        <row r="270">
          <cell r="D270">
            <v>256</v>
          </cell>
          <cell r="E270">
            <v>41342.993055555555</v>
          </cell>
          <cell r="F270">
            <v>1010.9</v>
          </cell>
          <cell r="G270">
            <v>1013.6</v>
          </cell>
          <cell r="H270">
            <v>871.49478846519787</v>
          </cell>
          <cell r="I270">
            <v>2.7105529145361515</v>
          </cell>
          <cell r="J270" t="str">
            <v>CS4a</v>
          </cell>
        </row>
        <row r="271">
          <cell r="D271">
            <v>257</v>
          </cell>
          <cell r="E271">
            <v>41343.451388888891</v>
          </cell>
          <cell r="F271">
            <v>1013.6</v>
          </cell>
          <cell r="G271">
            <v>1016.6</v>
          </cell>
          <cell r="H271">
            <v>874.50651392579346</v>
          </cell>
          <cell r="I271">
            <v>3.011725460595585</v>
          </cell>
          <cell r="J271" t="str">
            <v>CS4a</v>
          </cell>
        </row>
        <row r="272">
          <cell r="D272">
            <v>258</v>
          </cell>
          <cell r="E272">
            <v>41343.927083333336</v>
          </cell>
          <cell r="F272">
            <v>1016.6</v>
          </cell>
          <cell r="G272">
            <v>1019.5</v>
          </cell>
          <cell r="H272">
            <v>877.41784853770253</v>
          </cell>
          <cell r="I272">
            <v>2.9113346119090693</v>
          </cell>
          <cell r="J272" t="str">
            <v>CS4a</v>
          </cell>
        </row>
        <row r="273">
          <cell r="D273">
            <v>259</v>
          </cell>
          <cell r="E273">
            <v>41344.458333333336</v>
          </cell>
          <cell r="F273">
            <v>1019.5</v>
          </cell>
          <cell r="G273">
            <v>1022.9</v>
          </cell>
          <cell r="H273">
            <v>880.83113739304429</v>
          </cell>
          <cell r="I273">
            <v>3.4132888553417615</v>
          </cell>
          <cell r="J273" t="str">
            <v>CS4a</v>
          </cell>
        </row>
        <row r="274">
          <cell r="D274">
            <v>260</v>
          </cell>
          <cell r="E274">
            <v>41344.9375</v>
          </cell>
          <cell r="F274">
            <v>1022.9</v>
          </cell>
          <cell r="G274">
            <v>1026.7</v>
          </cell>
          <cell r="H274">
            <v>884.64598964313211</v>
          </cell>
          <cell r="I274">
            <v>3.8148522500878244</v>
          </cell>
          <cell r="J274" t="str">
            <v>CS4a</v>
          </cell>
        </row>
        <row r="275">
          <cell r="D275">
            <v>261</v>
          </cell>
          <cell r="E275">
            <v>41345.465277777781</v>
          </cell>
          <cell r="F275">
            <v>1026.7</v>
          </cell>
          <cell r="G275">
            <v>1030.4000000000001</v>
          </cell>
          <cell r="H275">
            <v>888.36045104453342</v>
          </cell>
          <cell r="I275">
            <v>3.7144614014013086</v>
          </cell>
          <cell r="J275" t="str">
            <v>CS4a</v>
          </cell>
        </row>
        <row r="276">
          <cell r="D276">
            <v>262</v>
          </cell>
          <cell r="E276">
            <v>41346.125</v>
          </cell>
          <cell r="F276">
            <v>1030.4000000000001</v>
          </cell>
          <cell r="G276">
            <v>1034.5</v>
          </cell>
          <cell r="H276">
            <v>892.47647584068068</v>
          </cell>
          <cell r="I276">
            <v>4.1160247961472578</v>
          </cell>
          <cell r="J276" t="str">
            <v>CS4a</v>
          </cell>
        </row>
        <row r="277">
          <cell r="D277">
            <v>263</v>
          </cell>
          <cell r="E277">
            <v>41346.78125</v>
          </cell>
          <cell r="F277">
            <v>1034.5</v>
          </cell>
          <cell r="G277">
            <v>1038.43</v>
          </cell>
          <cell r="H277">
            <v>896.42183619406103</v>
          </cell>
          <cell r="I277">
            <v>3.9453603533803516</v>
          </cell>
          <cell r="J277" t="str">
            <v>CS4a</v>
          </cell>
        </row>
        <row r="278">
          <cell r="D278">
            <v>264</v>
          </cell>
          <cell r="E278">
            <v>41347.354166666664</v>
          </cell>
          <cell r="F278">
            <v>1038.43</v>
          </cell>
          <cell r="G278">
            <v>1042.5</v>
          </cell>
          <cell r="H278">
            <v>900.50774373560239</v>
          </cell>
          <cell r="I278">
            <v>4.0859075415413599</v>
          </cell>
          <cell r="J278" t="str">
            <v>CS4a</v>
          </cell>
        </row>
        <row r="279">
          <cell r="D279">
            <v>265</v>
          </cell>
          <cell r="E279">
            <v>41348.027777777781</v>
          </cell>
          <cell r="F279">
            <v>1042.5</v>
          </cell>
          <cell r="G279">
            <v>1046.8</v>
          </cell>
          <cell r="H279">
            <v>904.82455022912279</v>
          </cell>
          <cell r="I279">
            <v>4.3168064935204029</v>
          </cell>
          <cell r="J279" t="str">
            <v>CS3</v>
          </cell>
        </row>
        <row r="280">
          <cell r="D280">
            <v>266</v>
          </cell>
          <cell r="E280">
            <v>41348.614583333336</v>
          </cell>
          <cell r="F280">
            <v>1046.8</v>
          </cell>
          <cell r="G280">
            <v>1050</v>
          </cell>
          <cell r="H280">
            <v>908.03705738709152</v>
          </cell>
          <cell r="I280">
            <v>3.2125071579687301</v>
          </cell>
          <cell r="J280" t="str">
            <v>CS3</v>
          </cell>
        </row>
        <row r="281">
          <cell r="D281">
            <v>267</v>
          </cell>
          <cell r="E281">
            <v>41349.583333333336</v>
          </cell>
          <cell r="F281">
            <v>1050</v>
          </cell>
          <cell r="G281">
            <v>1053.5999999999999</v>
          </cell>
          <cell r="H281">
            <v>911.6511279398062</v>
          </cell>
          <cell r="I281">
            <v>3.6140705527146793</v>
          </cell>
          <cell r="J281" t="str">
            <v>CS3</v>
          </cell>
        </row>
        <row r="282">
          <cell r="D282">
            <v>268</v>
          </cell>
          <cell r="E282">
            <v>41350.604166666664</v>
          </cell>
          <cell r="F282">
            <v>1053.5999999999999</v>
          </cell>
          <cell r="G282">
            <v>1057.2</v>
          </cell>
          <cell r="H282">
            <v>915.26519849252111</v>
          </cell>
          <cell r="I282">
            <v>3.6140705527149066</v>
          </cell>
          <cell r="J282" t="str">
            <v>CS3</v>
          </cell>
        </row>
        <row r="283">
          <cell r="D283">
            <v>269</v>
          </cell>
          <cell r="E283">
            <v>41352.111111111109</v>
          </cell>
          <cell r="F283">
            <v>1057.2</v>
          </cell>
          <cell r="G283">
            <v>1060.5</v>
          </cell>
          <cell r="H283">
            <v>918.57809649917624</v>
          </cell>
          <cell r="I283">
            <v>3.3128980066551321</v>
          </cell>
          <cell r="J283" t="str">
            <v>CS3</v>
          </cell>
        </row>
        <row r="284">
          <cell r="D284">
            <v>270</v>
          </cell>
          <cell r="E284">
            <v>41354.541666666664</v>
          </cell>
          <cell r="F284">
            <v>1060.5</v>
          </cell>
          <cell r="G284">
            <v>1064.5</v>
          </cell>
          <cell r="H284">
            <v>922.5937304466371</v>
          </cell>
          <cell r="I284">
            <v>4.0156339474608558</v>
          </cell>
          <cell r="J284" t="str">
            <v>CS2</v>
          </cell>
        </row>
        <row r="285">
          <cell r="D285">
            <v>271</v>
          </cell>
          <cell r="E285">
            <v>41360.208333333336</v>
          </cell>
          <cell r="F285">
            <v>1064.5</v>
          </cell>
          <cell r="G285">
            <v>1069.3</v>
          </cell>
          <cell r="H285">
            <v>927.41249118359008</v>
          </cell>
          <cell r="I285">
            <v>4.8187607369529815</v>
          </cell>
          <cell r="J285" t="str">
            <v>CS2</v>
          </cell>
        </row>
        <row r="286">
          <cell r="D286">
            <v>272</v>
          </cell>
          <cell r="E286">
            <v>41360.916666666664</v>
          </cell>
          <cell r="F286">
            <v>1069.3</v>
          </cell>
          <cell r="G286">
            <v>1074.45</v>
          </cell>
          <cell r="H286">
            <v>932.58261989094603</v>
          </cell>
          <cell r="I286">
            <v>5.170128707355957</v>
          </cell>
          <cell r="J286" t="str">
            <v>CS3</v>
          </cell>
        </row>
        <row r="287">
          <cell r="D287">
            <v>273</v>
          </cell>
          <cell r="E287">
            <v>41362.104166666664</v>
          </cell>
          <cell r="F287">
            <v>1074.45</v>
          </cell>
          <cell r="G287">
            <v>1078.1500000000001</v>
          </cell>
          <cell r="H287">
            <v>936.29708129234734</v>
          </cell>
          <cell r="I287">
            <v>3.7144614014013086</v>
          </cell>
          <cell r="J287" t="str">
            <v>CS4a</v>
          </cell>
        </row>
        <row r="288">
          <cell r="D288">
            <v>274</v>
          </cell>
          <cell r="E288">
            <v>41362.791666666664</v>
          </cell>
          <cell r="F288">
            <v>1078.1500000000001</v>
          </cell>
          <cell r="G288">
            <v>1081.5999999999999</v>
          </cell>
          <cell r="H288">
            <v>939.76056557203219</v>
          </cell>
          <cell r="I288">
            <v>3.4634842796848488</v>
          </cell>
          <cell r="J288" t="str">
            <v>CS4a</v>
          </cell>
        </row>
        <row r="289">
          <cell r="D289">
            <v>275</v>
          </cell>
          <cell r="E289">
            <v>41363.4375</v>
          </cell>
          <cell r="F289">
            <v>1081.5999999999999</v>
          </cell>
          <cell r="G289">
            <v>1085.5999999999999</v>
          </cell>
          <cell r="H289">
            <v>943.77619951949293</v>
          </cell>
          <cell r="I289">
            <v>4.0156339474607421</v>
          </cell>
          <cell r="J289" t="str">
            <v>CS3</v>
          </cell>
        </row>
        <row r="290">
          <cell r="D290">
            <v>276</v>
          </cell>
          <cell r="E290">
            <v>41363.927083333336</v>
          </cell>
          <cell r="F290">
            <v>1085.5999999999999</v>
          </cell>
          <cell r="G290">
            <v>1089.5999999999999</v>
          </cell>
          <cell r="H290">
            <v>947.79183346695379</v>
          </cell>
          <cell r="I290">
            <v>4.0156339474608558</v>
          </cell>
          <cell r="J290" t="str">
            <v>CS2</v>
          </cell>
        </row>
        <row r="291">
          <cell r="D291">
            <v>277</v>
          </cell>
          <cell r="E291">
            <v>41364.4375</v>
          </cell>
          <cell r="F291">
            <v>1089.5999999999999</v>
          </cell>
          <cell r="G291">
            <v>1094.5999999999999</v>
          </cell>
          <cell r="H291">
            <v>952.81137590127992</v>
          </cell>
          <cell r="I291">
            <v>5.0195424343261266</v>
          </cell>
          <cell r="J291" t="str">
            <v>CS4a</v>
          </cell>
        </row>
        <row r="292">
          <cell r="D292">
            <v>278</v>
          </cell>
          <cell r="E292">
            <v>41364.9375</v>
          </cell>
          <cell r="F292">
            <v>1094.5999999999999</v>
          </cell>
          <cell r="G292">
            <v>1098.2</v>
          </cell>
          <cell r="H292">
            <v>956.42544645399482</v>
          </cell>
          <cell r="I292">
            <v>3.6140705527149066</v>
          </cell>
          <cell r="J292" t="str">
            <v>CS4a</v>
          </cell>
        </row>
        <row r="293">
          <cell r="D293">
            <v>279</v>
          </cell>
          <cell r="E293">
            <v>41365.416666666664</v>
          </cell>
          <cell r="F293">
            <v>1098.2</v>
          </cell>
          <cell r="G293">
            <v>1101.2</v>
          </cell>
          <cell r="H293">
            <v>959.43717191459041</v>
          </cell>
          <cell r="I293">
            <v>3.011725460595585</v>
          </cell>
          <cell r="J293" t="str">
            <v>CS3</v>
          </cell>
        </row>
        <row r="294">
          <cell r="D294">
            <v>280</v>
          </cell>
          <cell r="E294">
            <v>41365.9375</v>
          </cell>
          <cell r="F294">
            <v>1101.2</v>
          </cell>
          <cell r="G294">
            <v>1104.2</v>
          </cell>
          <cell r="H294">
            <v>962.44889737518611</v>
          </cell>
          <cell r="I294">
            <v>3.0117254605956987</v>
          </cell>
          <cell r="J294" t="str">
            <v>CS3</v>
          </cell>
        </row>
        <row r="295">
          <cell r="D295">
            <v>281</v>
          </cell>
          <cell r="E295">
            <v>41366.5</v>
          </cell>
          <cell r="F295">
            <v>1104.2</v>
          </cell>
          <cell r="G295">
            <v>1108</v>
          </cell>
          <cell r="H295">
            <v>966.26374962527382</v>
          </cell>
          <cell r="I295">
            <v>3.8148522500877107</v>
          </cell>
          <cell r="J295" t="str">
            <v>CS2</v>
          </cell>
        </row>
        <row r="296">
          <cell r="D296">
            <v>282</v>
          </cell>
          <cell r="E296">
            <v>41367.131944444445</v>
          </cell>
          <cell r="F296">
            <v>1108</v>
          </cell>
          <cell r="G296">
            <v>1111.5</v>
          </cell>
          <cell r="H296">
            <v>969.77742932930209</v>
          </cell>
          <cell r="I296">
            <v>3.5136797040282772</v>
          </cell>
          <cell r="J296" t="str">
            <v>CS2</v>
          </cell>
        </row>
        <row r="297">
          <cell r="D297">
            <v>283</v>
          </cell>
          <cell r="E297">
            <v>41367.680555555555</v>
          </cell>
          <cell r="F297">
            <v>1111.5</v>
          </cell>
          <cell r="G297">
            <v>1115.3</v>
          </cell>
          <cell r="H297">
            <v>973.59228157938981</v>
          </cell>
          <cell r="I297">
            <v>3.8148522500877107</v>
          </cell>
          <cell r="J297" t="str">
            <v>CS2</v>
          </cell>
        </row>
        <row r="298">
          <cell r="D298">
            <v>284</v>
          </cell>
          <cell r="E298">
            <v>41368.239583333336</v>
          </cell>
          <cell r="F298">
            <v>1115.3</v>
          </cell>
          <cell r="G298">
            <v>1119.3</v>
          </cell>
          <cell r="H298">
            <v>977.60791552685066</v>
          </cell>
          <cell r="I298">
            <v>4.0156339474608558</v>
          </cell>
          <cell r="J298" t="str">
            <v>CS2</v>
          </cell>
        </row>
        <row r="299">
          <cell r="D299">
            <v>285</v>
          </cell>
          <cell r="E299">
            <v>41368.75</v>
          </cell>
          <cell r="F299">
            <v>1119.3</v>
          </cell>
          <cell r="G299">
            <v>1123</v>
          </cell>
          <cell r="H299">
            <v>981.32237692825197</v>
          </cell>
          <cell r="I299">
            <v>3.7144614014013086</v>
          </cell>
          <cell r="J299" t="str">
            <v>CS2</v>
          </cell>
        </row>
        <row r="300">
          <cell r="D300">
            <v>286</v>
          </cell>
          <cell r="E300">
            <v>41369.319444444445</v>
          </cell>
          <cell r="F300">
            <v>1123</v>
          </cell>
          <cell r="G300">
            <v>1126.5999999999999</v>
          </cell>
          <cell r="H300">
            <v>984.93644748096665</v>
          </cell>
          <cell r="I300">
            <v>3.6140705527146793</v>
          </cell>
          <cell r="J300" t="str">
            <v>CS2</v>
          </cell>
        </row>
        <row r="301">
          <cell r="D301">
            <v>287</v>
          </cell>
          <cell r="E301">
            <v>41369.826388888891</v>
          </cell>
          <cell r="F301">
            <v>1126.5999999999999</v>
          </cell>
          <cell r="G301">
            <v>1130.9000000000001</v>
          </cell>
          <cell r="H301">
            <v>989.25325397448728</v>
          </cell>
          <cell r="I301">
            <v>4.3168064935206303</v>
          </cell>
          <cell r="J301" t="str">
            <v>CS3</v>
          </cell>
        </row>
        <row r="302">
          <cell r="D302">
            <v>288</v>
          </cell>
          <cell r="E302">
            <v>41370.440972222219</v>
          </cell>
          <cell r="F302">
            <v>1130.9000000000001</v>
          </cell>
          <cell r="G302">
            <v>1134.5</v>
          </cell>
          <cell r="H302">
            <v>992.86732452720196</v>
          </cell>
          <cell r="I302">
            <v>3.6140705527146793</v>
          </cell>
          <cell r="J302" t="str">
            <v>CS2</v>
          </cell>
        </row>
        <row r="303">
          <cell r="D303">
            <v>289</v>
          </cell>
          <cell r="E303">
            <v>41370.958333333336</v>
          </cell>
          <cell r="F303">
            <v>1134.5</v>
          </cell>
          <cell r="G303">
            <v>1138.5999999999999</v>
          </cell>
          <cell r="H303">
            <v>996.98334932334922</v>
          </cell>
          <cell r="I303">
            <v>4.1160247961472578</v>
          </cell>
          <cell r="J303" t="str">
            <v>CS2</v>
          </cell>
        </row>
        <row r="304">
          <cell r="D304">
            <v>290</v>
          </cell>
          <cell r="E304">
            <v>41371.5</v>
          </cell>
          <cell r="F304">
            <v>1138.5999999999999</v>
          </cell>
          <cell r="G304">
            <v>1142.8</v>
          </cell>
          <cell r="H304">
            <v>1001.1997649681832</v>
          </cell>
          <cell r="I304">
            <v>4.2164156448340009</v>
          </cell>
          <cell r="J304" t="str">
            <v>CS3</v>
          </cell>
        </row>
        <row r="305">
          <cell r="D305">
            <v>291</v>
          </cell>
          <cell r="E305">
            <v>41371.9375</v>
          </cell>
          <cell r="F305">
            <v>1142.8</v>
          </cell>
          <cell r="G305">
            <v>1146.5999999999999</v>
          </cell>
          <cell r="H305">
            <v>1005.0146172182709</v>
          </cell>
          <cell r="I305">
            <v>3.8148522500877107</v>
          </cell>
          <cell r="J305" t="str">
            <v>CS3</v>
          </cell>
        </row>
        <row r="306">
          <cell r="D306">
            <v>292</v>
          </cell>
          <cell r="E306">
            <v>41372.444444444445</v>
          </cell>
          <cell r="F306">
            <v>1146.5999999999999</v>
          </cell>
          <cell r="G306">
            <v>1151.8</v>
          </cell>
          <cell r="H306">
            <v>1010.2349413499701</v>
          </cell>
          <cell r="I306">
            <v>5.220324131699158</v>
          </cell>
          <cell r="J306" t="str">
            <v>CS3</v>
          </cell>
        </row>
        <row r="307">
          <cell r="D307">
            <v>293</v>
          </cell>
          <cell r="E307">
            <v>41373.104166666664</v>
          </cell>
          <cell r="F307">
            <v>1151.8</v>
          </cell>
          <cell r="G307">
            <v>1156.5</v>
          </cell>
          <cell r="H307">
            <v>1014.9533112382367</v>
          </cell>
          <cell r="I307">
            <v>4.7183698882665794</v>
          </cell>
          <cell r="J307" t="str">
            <v>CS4a</v>
          </cell>
        </row>
        <row r="308">
          <cell r="D308">
            <v>294</v>
          </cell>
          <cell r="E308">
            <v>41374.9375</v>
          </cell>
          <cell r="F308">
            <v>1156.5</v>
          </cell>
          <cell r="G308">
            <v>1160.3499999999999</v>
          </cell>
          <cell r="H308">
            <v>1018.8183589126676</v>
          </cell>
          <cell r="I308">
            <v>3.8650476744309117</v>
          </cell>
          <cell r="J308" t="str">
            <v>CS3</v>
          </cell>
        </row>
        <row r="309">
          <cell r="D309">
            <v>295</v>
          </cell>
          <cell r="E309">
            <v>41375.645833333336</v>
          </cell>
          <cell r="F309">
            <v>1160.3499999999999</v>
          </cell>
          <cell r="G309">
            <v>1165</v>
          </cell>
          <cell r="H309">
            <v>1023.486533376591</v>
          </cell>
          <cell r="I309">
            <v>4.6681744639233784</v>
          </cell>
          <cell r="J309" t="str">
            <v>CS3</v>
          </cell>
        </row>
        <row r="310">
          <cell r="D310">
            <v>296</v>
          </cell>
          <cell r="E310">
            <v>41376.25</v>
          </cell>
          <cell r="F310">
            <v>1165</v>
          </cell>
          <cell r="G310">
            <v>1170.26</v>
          </cell>
          <cell r="H310">
            <v>1028.7670920175019</v>
          </cell>
          <cell r="I310">
            <v>5.2805586409109537</v>
          </cell>
          <cell r="J310" t="str">
            <v>CS4a</v>
          </cell>
        </row>
        <row r="311">
          <cell r="D311">
            <v>297</v>
          </cell>
          <cell r="E311">
            <v>41376.9375</v>
          </cell>
          <cell r="F311">
            <v>1170.26</v>
          </cell>
          <cell r="G311">
            <v>1174.0999999999999</v>
          </cell>
          <cell r="H311">
            <v>1032.6221006070641</v>
          </cell>
          <cell r="I311">
            <v>3.8550085895622033</v>
          </cell>
          <cell r="J311" t="str">
            <v>CS4a</v>
          </cell>
        </row>
        <row r="312">
          <cell r="D312">
            <v>298</v>
          </cell>
          <cell r="E312">
            <v>41377.625</v>
          </cell>
          <cell r="F312">
            <v>1174.0999999999999</v>
          </cell>
          <cell r="G312">
            <v>1178</v>
          </cell>
          <cell r="H312">
            <v>1036.5373437058386</v>
          </cell>
          <cell r="I312">
            <v>3.9152430987744538</v>
          </cell>
          <cell r="J312" t="str">
            <v>CS3</v>
          </cell>
        </row>
        <row r="313">
          <cell r="D313">
            <v>299</v>
          </cell>
          <cell r="E313">
            <v>41378.319444444445</v>
          </cell>
          <cell r="F313">
            <v>1178</v>
          </cell>
          <cell r="G313">
            <v>1182.7</v>
          </cell>
          <cell r="H313">
            <v>1041.2557135941051</v>
          </cell>
          <cell r="I313">
            <v>4.7183698882665794</v>
          </cell>
          <cell r="J313" t="str">
            <v>CS4a</v>
          </cell>
        </row>
        <row r="314">
          <cell r="D314">
            <v>300</v>
          </cell>
          <cell r="E314">
            <v>41378.979166666664</v>
          </cell>
          <cell r="F314">
            <v>1182.7</v>
          </cell>
          <cell r="G314">
            <v>1186.75</v>
          </cell>
          <cell r="H314">
            <v>1045.3215429659092</v>
          </cell>
          <cell r="I314">
            <v>4.0658293718040568</v>
          </cell>
          <cell r="J314" t="str">
            <v>CS4a</v>
          </cell>
        </row>
        <row r="315">
          <cell r="D315">
            <v>301</v>
          </cell>
          <cell r="E315">
            <v>41379.541666666664</v>
          </cell>
          <cell r="F315">
            <v>1186.75</v>
          </cell>
          <cell r="G315">
            <v>1190</v>
          </cell>
          <cell r="H315">
            <v>1048.5842455482211</v>
          </cell>
          <cell r="I315">
            <v>3.2627025823119311</v>
          </cell>
          <cell r="J315" t="str">
            <v>CS3</v>
          </cell>
        </row>
        <row r="316">
          <cell r="D316">
            <v>302</v>
          </cell>
          <cell r="E316">
            <v>41382.4375</v>
          </cell>
          <cell r="F316">
            <v>1190</v>
          </cell>
          <cell r="G316">
            <v>1194.7</v>
          </cell>
          <cell r="H316">
            <v>1053.3026154364877</v>
          </cell>
          <cell r="I316">
            <v>4.7183698882665794</v>
          </cell>
          <cell r="J316" t="str">
            <v>CS3</v>
          </cell>
        </row>
        <row r="317">
          <cell r="D317">
            <v>303</v>
          </cell>
          <cell r="E317">
            <v>41383.125</v>
          </cell>
          <cell r="F317">
            <v>1194.7</v>
          </cell>
          <cell r="G317">
            <v>1198.9000000000001</v>
          </cell>
          <cell r="H317">
            <v>1057.5190310813216</v>
          </cell>
          <cell r="I317">
            <v>4.2164156448338872</v>
          </cell>
          <cell r="J317" t="str">
            <v>CS3</v>
          </cell>
        </row>
        <row r="318">
          <cell r="D318">
            <v>304</v>
          </cell>
          <cell r="E318">
            <v>41383.802083333336</v>
          </cell>
          <cell r="F318">
            <v>1198.9000000000001</v>
          </cell>
          <cell r="G318">
            <v>1202.8</v>
          </cell>
          <cell r="H318">
            <v>1061.4342741800958</v>
          </cell>
          <cell r="I318">
            <v>3.9152430987742264</v>
          </cell>
          <cell r="J318" t="str">
            <v>CS4a</v>
          </cell>
        </row>
        <row r="319">
          <cell r="D319">
            <v>305</v>
          </cell>
          <cell r="E319">
            <v>41384.416666666664</v>
          </cell>
          <cell r="F319">
            <v>1202.8</v>
          </cell>
          <cell r="G319">
            <v>1206.5999999999999</v>
          </cell>
          <cell r="H319">
            <v>1065.2491264301837</v>
          </cell>
          <cell r="I319">
            <v>3.8148522500878244</v>
          </cell>
          <cell r="J319" t="str">
            <v>CS4a</v>
          </cell>
        </row>
        <row r="320">
          <cell r="D320">
            <v>306</v>
          </cell>
          <cell r="E320">
            <v>41384.958333333336</v>
          </cell>
          <cell r="F320">
            <v>1206.5999999999999</v>
          </cell>
          <cell r="G320">
            <v>1210.2</v>
          </cell>
          <cell r="H320">
            <v>1068.8631969828984</v>
          </cell>
          <cell r="I320">
            <v>3.6140705527147929</v>
          </cell>
          <cell r="J320" t="str">
            <v>CS4a</v>
          </cell>
        </row>
        <row r="321">
          <cell r="D321">
            <v>307</v>
          </cell>
          <cell r="E321">
            <v>41385.427083333336</v>
          </cell>
          <cell r="F321">
            <v>1210.2</v>
          </cell>
          <cell r="G321">
            <v>1213.4000000000001</v>
          </cell>
          <cell r="H321">
            <v>1072.0757041408672</v>
          </cell>
          <cell r="I321">
            <v>3.2125071579687301</v>
          </cell>
          <cell r="J321" t="str">
            <v>CS3</v>
          </cell>
        </row>
        <row r="322">
          <cell r="D322">
            <v>308</v>
          </cell>
          <cell r="E322">
            <v>41385.9375</v>
          </cell>
          <cell r="F322">
            <v>1213.4000000000001</v>
          </cell>
          <cell r="G322">
            <v>1217.0999999999999</v>
          </cell>
          <cell r="H322">
            <v>1075.7901655422684</v>
          </cell>
          <cell r="I322">
            <v>3.714461401401195</v>
          </cell>
          <cell r="J322" t="str">
            <v>CS3</v>
          </cell>
        </row>
        <row r="323">
          <cell r="D323">
            <v>309</v>
          </cell>
          <cell r="E323">
            <v>41386.4375</v>
          </cell>
          <cell r="F323">
            <v>1217.0999999999999</v>
          </cell>
          <cell r="G323">
            <v>1221.4000000000001</v>
          </cell>
          <cell r="H323">
            <v>1080.1069720357889</v>
          </cell>
          <cell r="I323">
            <v>4.3168064935205166</v>
          </cell>
          <cell r="J323" t="str">
            <v>CS4a</v>
          </cell>
        </row>
        <row r="324">
          <cell r="D324">
            <v>310</v>
          </cell>
          <cell r="E324">
            <v>41386.958333333336</v>
          </cell>
          <cell r="F324">
            <v>1221.4000000000001</v>
          </cell>
          <cell r="G324">
            <v>1225.4000000000001</v>
          </cell>
          <cell r="H324">
            <v>1084.1226059832497</v>
          </cell>
          <cell r="I324">
            <v>4.0156339474608558</v>
          </cell>
          <cell r="J324" t="str">
            <v>CS4a</v>
          </cell>
        </row>
        <row r="325">
          <cell r="D325" t="str">
            <v>311 (BD2)</v>
          </cell>
          <cell r="E325">
            <v>41387.625</v>
          </cell>
          <cell r="F325">
            <v>1225.4000000000001</v>
          </cell>
          <cell r="G325">
            <v>1229.8</v>
          </cell>
          <cell r="H325">
            <v>1088.5398033254567</v>
          </cell>
          <cell r="I325">
            <v>4.4171973422069186</v>
          </cell>
          <cell r="J325" t="str">
            <v>CS4(BD)</v>
          </cell>
        </row>
        <row r="326">
          <cell r="D326" t="str">
            <v>312 (BD2)</v>
          </cell>
          <cell r="E326">
            <v>41388.260416666664</v>
          </cell>
          <cell r="F326">
            <v>1229.8</v>
          </cell>
          <cell r="G326">
            <v>1233.0999999999999</v>
          </cell>
          <cell r="H326">
            <v>1091.8527013321118</v>
          </cell>
          <cell r="I326">
            <v>3.3128980066551321</v>
          </cell>
          <cell r="J326" t="str">
            <v>CS4(BD)</v>
          </cell>
        </row>
        <row r="327">
          <cell r="D327" t="str">
            <v>313 (BD2)</v>
          </cell>
          <cell r="E327">
            <v>41389.145833333336</v>
          </cell>
          <cell r="F327">
            <v>1233.0999999999999</v>
          </cell>
          <cell r="G327">
            <v>1236</v>
          </cell>
          <cell r="H327">
            <v>1094.7640359440209</v>
          </cell>
          <cell r="I327">
            <v>2.9113346119090693</v>
          </cell>
          <cell r="J327" t="str">
            <v>CS4(BD)</v>
          </cell>
        </row>
        <row r="328">
          <cell r="D328" t="str">
            <v>314 (BD2)</v>
          </cell>
          <cell r="E328">
            <v>41390.395833333336</v>
          </cell>
          <cell r="F328">
            <v>1236</v>
          </cell>
          <cell r="G328">
            <v>1239</v>
          </cell>
          <cell r="H328">
            <v>1097.7757614046166</v>
          </cell>
          <cell r="I328">
            <v>3.0117254605956987</v>
          </cell>
          <cell r="J328" t="str">
            <v>CS3(BD)</v>
          </cell>
        </row>
        <row r="329">
          <cell r="D329" t="str">
            <v>315 (BD2)</v>
          </cell>
          <cell r="E329">
            <v>41391.364583333336</v>
          </cell>
          <cell r="F329">
            <v>1239</v>
          </cell>
          <cell r="G329">
            <v>1241.7</v>
          </cell>
          <cell r="H329">
            <v>1100.4863143191526</v>
          </cell>
          <cell r="I329">
            <v>2.7105529145360379</v>
          </cell>
          <cell r="J329" t="str">
            <v>CS3(BD)</v>
          </cell>
        </row>
        <row r="330">
          <cell r="D330" t="str">
            <v>316 (BD2)</v>
          </cell>
          <cell r="E330">
            <v>41392.166666666664</v>
          </cell>
          <cell r="F330">
            <v>1241.7</v>
          </cell>
          <cell r="G330">
            <v>1245.8</v>
          </cell>
          <cell r="H330">
            <v>1104.6023391153001</v>
          </cell>
          <cell r="I330">
            <v>4.1160247961474852</v>
          </cell>
          <cell r="J330" t="str">
            <v>CS3(BD)</v>
          </cell>
        </row>
        <row r="331">
          <cell r="D331" t="str">
            <v>317 (BD2)</v>
          </cell>
          <cell r="E331">
            <v>41393.368055555555</v>
          </cell>
          <cell r="F331">
            <v>1245.8</v>
          </cell>
          <cell r="G331">
            <v>1250.06</v>
          </cell>
          <cell r="H331">
            <v>1108.8789892693458</v>
          </cell>
          <cell r="I331">
            <v>4.2766501540456829</v>
          </cell>
          <cell r="J331" t="str">
            <v>CS3(BD)</v>
          </cell>
        </row>
        <row r="332">
          <cell r="D332" t="str">
            <v>318 (BD2)</v>
          </cell>
          <cell r="E332">
            <v>41394.430555555555</v>
          </cell>
          <cell r="F332">
            <v>1250.06</v>
          </cell>
          <cell r="G332">
            <v>1253.75</v>
          </cell>
          <cell r="H332">
            <v>1112.5834115858784</v>
          </cell>
          <cell r="I332">
            <v>3.7044223165326002</v>
          </cell>
          <cell r="J332" t="str">
            <v>CS3(BD)</v>
          </cell>
        </row>
        <row r="333">
          <cell r="D333" t="str">
            <v>319 (BD2)</v>
          </cell>
          <cell r="E333">
            <v>41395.4375</v>
          </cell>
          <cell r="F333">
            <v>1253.75</v>
          </cell>
          <cell r="G333">
            <v>1257.5</v>
          </cell>
          <cell r="H333">
            <v>1116.348068411623</v>
          </cell>
          <cell r="I333">
            <v>3.7646568257446233</v>
          </cell>
          <cell r="J333" t="str">
            <v>CS3(BD)</v>
          </cell>
        </row>
        <row r="334">
          <cell r="D334" t="str">
            <v>320 (BD2)</v>
          </cell>
          <cell r="E334">
            <v>41396.489583333336</v>
          </cell>
          <cell r="F334">
            <v>1257.5</v>
          </cell>
          <cell r="G334">
            <v>1261.7</v>
          </cell>
          <cell r="H334">
            <v>1120.5644840564569</v>
          </cell>
          <cell r="I334">
            <v>4.2164156448338872</v>
          </cell>
          <cell r="J334" t="str">
            <v>CS3(BD)</v>
          </cell>
        </row>
        <row r="335">
          <cell r="D335" t="str">
            <v>321 (BD2)</v>
          </cell>
          <cell r="E335">
            <v>41397.6875</v>
          </cell>
          <cell r="F335">
            <v>1261.7</v>
          </cell>
          <cell r="G335">
            <v>1265.3</v>
          </cell>
          <cell r="H335">
            <v>1124.1785546091717</v>
          </cell>
          <cell r="I335">
            <v>3.6140705527147929</v>
          </cell>
          <cell r="J335" t="str">
            <v>CS3(BD)</v>
          </cell>
        </row>
        <row r="336">
          <cell r="D336" t="str">
            <v>322 (BD2)</v>
          </cell>
          <cell r="E336">
            <v>41398.5</v>
          </cell>
          <cell r="F336">
            <v>1265.3</v>
          </cell>
          <cell r="G336">
            <v>1269.7</v>
          </cell>
          <cell r="H336">
            <v>1128.5957519513786</v>
          </cell>
          <cell r="I336">
            <v>4.4171973422069186</v>
          </cell>
          <cell r="J336" t="str">
            <v>CS3(BD)</v>
          </cell>
        </row>
        <row r="337">
          <cell r="D337" t="str">
            <v>323 (BD2)</v>
          </cell>
          <cell r="E337">
            <v>41399.395833333336</v>
          </cell>
          <cell r="F337">
            <v>1269.7</v>
          </cell>
          <cell r="G337">
            <v>1272.7</v>
          </cell>
          <cell r="H337">
            <v>1131.6074774119743</v>
          </cell>
          <cell r="I337">
            <v>3.0117254605956987</v>
          </cell>
          <cell r="J337" t="str">
            <v>CS3(BD)</v>
          </cell>
        </row>
        <row r="338">
          <cell r="D338" t="str">
            <v>324 (BD2)</v>
          </cell>
          <cell r="E338">
            <v>41400.479166666664</v>
          </cell>
          <cell r="F338">
            <v>1272.7</v>
          </cell>
          <cell r="G338">
            <v>1275.9000000000001</v>
          </cell>
          <cell r="H338">
            <v>1134.819984569943</v>
          </cell>
          <cell r="I338">
            <v>3.2125071579687301</v>
          </cell>
          <cell r="J338" t="str">
            <v>CS3(BD)</v>
          </cell>
        </row>
        <row r="339">
          <cell r="D339">
            <v>325</v>
          </cell>
          <cell r="E339">
            <v>41401.875</v>
          </cell>
          <cell r="F339">
            <v>1275.9000000000001</v>
          </cell>
          <cell r="G339">
            <v>1280.3</v>
          </cell>
          <cell r="H339">
            <v>1139.2371819121497</v>
          </cell>
          <cell r="I339">
            <v>4.4171973422066912</v>
          </cell>
          <cell r="J339" t="str">
            <v>CS3</v>
          </cell>
        </row>
        <row r="340">
          <cell r="D340">
            <v>326</v>
          </cell>
          <cell r="E340">
            <v>41402.940972222219</v>
          </cell>
          <cell r="F340">
            <v>1280.3</v>
          </cell>
          <cell r="G340">
            <v>1284</v>
          </cell>
          <cell r="H340">
            <v>1142.9516433135511</v>
          </cell>
          <cell r="I340">
            <v>3.7144614014014223</v>
          </cell>
          <cell r="J340" t="str">
            <v>CS3</v>
          </cell>
        </row>
        <row r="341">
          <cell r="D341">
            <v>327</v>
          </cell>
          <cell r="E341">
            <v>41403.458333333336</v>
          </cell>
          <cell r="F341">
            <v>1284</v>
          </cell>
          <cell r="G341">
            <v>1287.9000000000001</v>
          </cell>
          <cell r="H341">
            <v>1146.8668864123256</v>
          </cell>
          <cell r="I341">
            <v>3.9152430987744538</v>
          </cell>
          <cell r="J341" t="str">
            <v>CS3</v>
          </cell>
        </row>
        <row r="342">
          <cell r="D342">
            <v>328</v>
          </cell>
          <cell r="E342">
            <v>41403.9375</v>
          </cell>
          <cell r="F342">
            <v>1287.9000000000001</v>
          </cell>
          <cell r="G342">
            <v>1291.8</v>
          </cell>
          <cell r="H342">
            <v>1150.7821295110996</v>
          </cell>
          <cell r="I342">
            <v>3.915243098773999</v>
          </cell>
          <cell r="J342" t="str">
            <v>CS2</v>
          </cell>
        </row>
        <row r="343">
          <cell r="D343">
            <v>329</v>
          </cell>
          <cell r="E343">
            <v>41404.423611111109</v>
          </cell>
          <cell r="F343">
            <v>1291.8</v>
          </cell>
          <cell r="G343">
            <v>1295.8</v>
          </cell>
          <cell r="H343">
            <v>1154.7977634585604</v>
          </cell>
          <cell r="I343">
            <v>4.0156339474608558</v>
          </cell>
          <cell r="J343" t="str">
            <v>CS3</v>
          </cell>
        </row>
        <row r="344">
          <cell r="D344">
            <v>330</v>
          </cell>
          <cell r="E344">
            <v>41404.9375</v>
          </cell>
          <cell r="F344">
            <v>1295.8</v>
          </cell>
          <cell r="G344">
            <v>1299.5</v>
          </cell>
          <cell r="H344">
            <v>1158.5122248599619</v>
          </cell>
          <cell r="I344">
            <v>3.7144614014014223</v>
          </cell>
          <cell r="J344" t="str">
            <v>CS2</v>
          </cell>
        </row>
        <row r="345">
          <cell r="D345">
            <v>331</v>
          </cell>
          <cell r="E345">
            <v>41405.46875</v>
          </cell>
          <cell r="F345">
            <v>1299.5</v>
          </cell>
          <cell r="G345">
            <v>1303.7</v>
          </cell>
          <cell r="H345">
            <v>1162.7286405047957</v>
          </cell>
          <cell r="I345">
            <v>4.2164156448338872</v>
          </cell>
          <cell r="J345" t="str">
            <v>CS2</v>
          </cell>
        </row>
        <row r="346">
          <cell r="D346">
            <v>332</v>
          </cell>
          <cell r="E346">
            <v>41406.041666666664</v>
          </cell>
          <cell r="F346">
            <v>1303.7</v>
          </cell>
          <cell r="G346">
            <v>1307</v>
          </cell>
          <cell r="H346">
            <v>1166.0415385114509</v>
          </cell>
          <cell r="I346">
            <v>3.3128980066551321</v>
          </cell>
          <cell r="J346" t="str">
            <v>CS2</v>
          </cell>
        </row>
        <row r="347">
          <cell r="D347">
            <v>333</v>
          </cell>
          <cell r="E347">
            <v>41406.565972222219</v>
          </cell>
          <cell r="F347">
            <v>1307</v>
          </cell>
          <cell r="G347">
            <v>1311</v>
          </cell>
          <cell r="H347">
            <v>1170.0571724589117</v>
          </cell>
          <cell r="I347">
            <v>4.0156339474608558</v>
          </cell>
          <cell r="J347" t="str">
            <v>CS3</v>
          </cell>
        </row>
        <row r="348">
          <cell r="D348">
            <v>334</v>
          </cell>
          <cell r="E348">
            <v>41406.9375</v>
          </cell>
          <cell r="F348">
            <v>1311</v>
          </cell>
          <cell r="G348">
            <v>1314</v>
          </cell>
          <cell r="H348">
            <v>1173.0688979195074</v>
          </cell>
          <cell r="I348">
            <v>3.0117254605956987</v>
          </cell>
          <cell r="J348" t="str">
            <v>CS3</v>
          </cell>
        </row>
        <row r="349">
          <cell r="D349">
            <v>335</v>
          </cell>
          <cell r="E349">
            <v>41407.461805555555</v>
          </cell>
          <cell r="F349">
            <v>1314</v>
          </cell>
          <cell r="G349">
            <v>1318.9</v>
          </cell>
          <cell r="H349">
            <v>1177.988049505147</v>
          </cell>
          <cell r="I349">
            <v>4.9191515856396109</v>
          </cell>
          <cell r="J349" t="str">
            <v>CS2</v>
          </cell>
        </row>
        <row r="350">
          <cell r="D350">
            <v>336</v>
          </cell>
          <cell r="E350" t="str">
            <v>13-05-2013 23.00</v>
          </cell>
          <cell r="F350">
            <v>1318.9</v>
          </cell>
          <cell r="G350">
            <v>1322.2</v>
          </cell>
          <cell r="H350">
            <v>1181.3009475118022</v>
          </cell>
          <cell r="I350">
            <v>3.3128980066551321</v>
          </cell>
          <cell r="J350" t="str">
            <v>CS2</v>
          </cell>
        </row>
        <row r="351">
          <cell r="D351">
            <v>337</v>
          </cell>
          <cell r="E351">
            <v>41408.552083333336</v>
          </cell>
          <cell r="F351">
            <v>1322.2</v>
          </cell>
          <cell r="G351">
            <v>1326.8</v>
          </cell>
          <cell r="H351">
            <v>1185.9189265513821</v>
          </cell>
          <cell r="I351">
            <v>4.61797903957995</v>
          </cell>
          <cell r="J351" t="str">
            <v>CS3</v>
          </cell>
        </row>
        <row r="352">
          <cell r="D352">
            <v>338</v>
          </cell>
          <cell r="E352">
            <v>41408.965277777781</v>
          </cell>
          <cell r="F352">
            <v>1326.8</v>
          </cell>
          <cell r="G352">
            <v>1330.7</v>
          </cell>
          <cell r="H352">
            <v>1189.8341696501566</v>
          </cell>
          <cell r="I352">
            <v>3.9152430987744538</v>
          </cell>
          <cell r="J352" t="str">
            <v>CS3</v>
          </cell>
        </row>
        <row r="353">
          <cell r="D353">
            <v>339</v>
          </cell>
          <cell r="E353">
            <v>41409.802083333336</v>
          </cell>
          <cell r="F353">
            <v>1330.7</v>
          </cell>
          <cell r="G353">
            <v>1334.2</v>
          </cell>
          <cell r="H353">
            <v>1193.3478493541847</v>
          </cell>
          <cell r="I353">
            <v>3.5136797040281635</v>
          </cell>
          <cell r="J353" t="str">
            <v>CS3</v>
          </cell>
        </row>
        <row r="354">
          <cell r="D354">
            <v>340</v>
          </cell>
          <cell r="E354">
            <v>41410.291666666664</v>
          </cell>
          <cell r="F354">
            <v>1334.2</v>
          </cell>
          <cell r="G354">
            <v>1337.7</v>
          </cell>
          <cell r="H354">
            <v>1196.8615290582129</v>
          </cell>
          <cell r="I354">
            <v>3.5136797040281635</v>
          </cell>
          <cell r="J354" t="str">
            <v>CS3</v>
          </cell>
        </row>
        <row r="355">
          <cell r="D355">
            <v>341</v>
          </cell>
          <cell r="E355">
            <v>41410.9375</v>
          </cell>
          <cell r="F355">
            <v>1337.7</v>
          </cell>
          <cell r="G355">
            <v>1341.3</v>
          </cell>
          <cell r="H355">
            <v>1200.4755996109277</v>
          </cell>
          <cell r="I355">
            <v>3.6140705527147929</v>
          </cell>
          <cell r="J355" t="str">
            <v>CS4a</v>
          </cell>
        </row>
        <row r="356">
          <cell r="D356">
            <v>342</v>
          </cell>
          <cell r="E356">
            <v>41411.46875</v>
          </cell>
          <cell r="F356">
            <v>1341.3</v>
          </cell>
          <cell r="G356">
            <v>1344.9</v>
          </cell>
          <cell r="H356">
            <v>1204.0896701636425</v>
          </cell>
          <cell r="I356">
            <v>3.6140705527147929</v>
          </cell>
          <cell r="J356" t="str">
            <v>CS4a</v>
          </cell>
        </row>
        <row r="357">
          <cell r="D357">
            <v>343</v>
          </cell>
          <cell r="E357">
            <v>41411.927083333336</v>
          </cell>
          <cell r="F357">
            <v>1344.9</v>
          </cell>
          <cell r="G357">
            <v>1348.7</v>
          </cell>
          <cell r="H357">
            <v>1207.9045224137303</v>
          </cell>
          <cell r="I357">
            <v>3.8148522500878244</v>
          </cell>
          <cell r="J357" t="str">
            <v>CS4a</v>
          </cell>
        </row>
        <row r="358">
          <cell r="D358">
            <v>344</v>
          </cell>
          <cell r="E358">
            <v>41412.722222222219</v>
          </cell>
          <cell r="F358">
            <v>1348.7</v>
          </cell>
          <cell r="G358">
            <v>1352.15</v>
          </cell>
          <cell r="H358">
            <v>1211.3680066934153</v>
          </cell>
          <cell r="I358">
            <v>3.4634842796849625</v>
          </cell>
          <cell r="J358" t="str">
            <v>CS4</v>
          </cell>
        </row>
        <row r="359">
          <cell r="D359">
            <v>345</v>
          </cell>
          <cell r="E359">
            <v>41413.447916666664</v>
          </cell>
          <cell r="F359">
            <v>1352.15</v>
          </cell>
          <cell r="G359">
            <v>1355.5</v>
          </cell>
          <cell r="H359">
            <v>1214.7311001244138</v>
          </cell>
          <cell r="I359">
            <v>3.3630934309985605</v>
          </cell>
          <cell r="J359" t="str">
            <v>CS4</v>
          </cell>
        </row>
        <row r="360">
          <cell r="D360">
            <v>346</v>
          </cell>
          <cell r="E360">
            <v>41414.291666666664</v>
          </cell>
          <cell r="F360">
            <v>1355.5</v>
          </cell>
          <cell r="G360">
            <v>1360.3</v>
          </cell>
          <cell r="H360">
            <v>1219.5498608613668</v>
          </cell>
          <cell r="I360">
            <v>4.8187607369529815</v>
          </cell>
          <cell r="J360" t="str">
            <v>CS4</v>
          </cell>
        </row>
        <row r="361">
          <cell r="D361">
            <v>347</v>
          </cell>
          <cell r="E361">
            <v>41415.201388888891</v>
          </cell>
          <cell r="F361">
            <v>1360.3</v>
          </cell>
          <cell r="G361">
            <v>1364.2</v>
          </cell>
          <cell r="H361">
            <v>1223.4651039601411</v>
          </cell>
          <cell r="I361">
            <v>3.9152430987742264</v>
          </cell>
          <cell r="J361" t="str">
            <v>CS5A</v>
          </cell>
        </row>
        <row r="362">
          <cell r="D362">
            <v>348</v>
          </cell>
          <cell r="E362">
            <v>41416.395833333336</v>
          </cell>
          <cell r="F362">
            <v>1364.2</v>
          </cell>
          <cell r="G362">
            <v>1365.9</v>
          </cell>
          <cell r="H362">
            <v>1225.1717483878122</v>
          </cell>
          <cell r="I362">
            <v>1.7066444276711081</v>
          </cell>
          <cell r="J362" t="str">
            <v>CS5A</v>
          </cell>
        </row>
        <row r="363">
          <cell r="D363">
            <v>349</v>
          </cell>
          <cell r="E363">
            <v>41417.125</v>
          </cell>
          <cell r="F363">
            <v>1365.9</v>
          </cell>
          <cell r="G363">
            <v>1369</v>
          </cell>
          <cell r="H363">
            <v>1228.283864697094</v>
          </cell>
          <cell r="I363">
            <v>3.1121163092818733</v>
          </cell>
          <cell r="J363" t="str">
            <v>CS5A</v>
          </cell>
        </row>
        <row r="364">
          <cell r="D364">
            <v>350</v>
          </cell>
          <cell r="E364">
            <v>41418.010416666664</v>
          </cell>
          <cell r="F364">
            <v>1369</v>
          </cell>
          <cell r="G364">
            <v>1371.8</v>
          </cell>
          <cell r="H364">
            <v>1231.0948084603167</v>
          </cell>
          <cell r="I364">
            <v>2.8109437632226673</v>
          </cell>
          <cell r="J364" t="str">
            <v>CS5A</v>
          </cell>
        </row>
        <row r="365">
          <cell r="D365">
            <v>351</v>
          </cell>
          <cell r="E365">
            <v>41418.791666666664</v>
          </cell>
          <cell r="F365">
            <v>1371.8</v>
          </cell>
          <cell r="G365">
            <v>1374.6</v>
          </cell>
          <cell r="H365">
            <v>1233.9057522235391</v>
          </cell>
          <cell r="I365">
            <v>2.8109437632224399</v>
          </cell>
          <cell r="J365" t="str">
            <v>CS5A</v>
          </cell>
        </row>
        <row r="366">
          <cell r="D366">
            <v>352</v>
          </cell>
          <cell r="E366">
            <v>41419.770833333336</v>
          </cell>
          <cell r="F366">
            <v>1374.6</v>
          </cell>
          <cell r="G366">
            <v>1378</v>
          </cell>
          <cell r="H366">
            <v>1237.3190410788811</v>
          </cell>
          <cell r="I366">
            <v>3.4132888553419889</v>
          </cell>
          <cell r="J366" t="str">
            <v>CS5A</v>
          </cell>
        </row>
        <row r="367">
          <cell r="D367">
            <v>353</v>
          </cell>
          <cell r="E367">
            <v>41420.6875</v>
          </cell>
          <cell r="F367">
            <v>1378</v>
          </cell>
          <cell r="G367">
            <v>1381</v>
          </cell>
          <cell r="H367">
            <v>1240.3307665394766</v>
          </cell>
          <cell r="I367">
            <v>3.0117254605954713</v>
          </cell>
          <cell r="J367" t="str">
            <v>CS5A</v>
          </cell>
        </row>
        <row r="368">
          <cell r="D368">
            <v>354</v>
          </cell>
          <cell r="E368">
            <v>41421.6875</v>
          </cell>
          <cell r="F368">
            <v>1381</v>
          </cell>
          <cell r="G368">
            <v>1383.9</v>
          </cell>
          <cell r="H368">
            <v>1243.2421011513859</v>
          </cell>
          <cell r="I368">
            <v>2.9113346119092967</v>
          </cell>
          <cell r="J368" t="str">
            <v>CS5A</v>
          </cell>
        </row>
        <row r="369">
          <cell r="D369">
            <v>355</v>
          </cell>
          <cell r="E369">
            <v>41422.3125</v>
          </cell>
          <cell r="F369">
            <v>1383.9</v>
          </cell>
          <cell r="G369">
            <v>1386.6</v>
          </cell>
          <cell r="H369">
            <v>1245.9526540659217</v>
          </cell>
          <cell r="I369">
            <v>2.7105529145358105</v>
          </cell>
          <cell r="J369" t="str">
            <v>CS5A</v>
          </cell>
        </row>
        <row r="370">
          <cell r="D370">
            <v>356</v>
          </cell>
          <cell r="E370">
            <v>41423.270833333336</v>
          </cell>
          <cell r="F370">
            <v>1386.6</v>
          </cell>
          <cell r="G370">
            <v>1389.2</v>
          </cell>
          <cell r="H370">
            <v>1248.5628161317713</v>
          </cell>
          <cell r="I370">
            <v>2.6101620658496358</v>
          </cell>
          <cell r="J370" t="str">
            <v>CS4a</v>
          </cell>
        </row>
        <row r="371">
          <cell r="D371">
            <v>357</v>
          </cell>
          <cell r="E371">
            <v>41423.8125</v>
          </cell>
          <cell r="F371">
            <v>1389.2</v>
          </cell>
          <cell r="G371">
            <v>1392.9</v>
          </cell>
          <cell r="H371">
            <v>1252.2772775331728</v>
          </cell>
          <cell r="I371">
            <v>3.7144614014014223</v>
          </cell>
          <cell r="J371" t="str">
            <v>CS4a</v>
          </cell>
        </row>
        <row r="372">
          <cell r="D372">
            <v>358</v>
          </cell>
          <cell r="E372">
            <v>41424.333333333336</v>
          </cell>
          <cell r="F372">
            <v>1392.9</v>
          </cell>
          <cell r="G372">
            <v>1396.3</v>
          </cell>
          <cell r="H372">
            <v>1255.6905663885143</v>
          </cell>
          <cell r="I372">
            <v>3.4132888553415341</v>
          </cell>
          <cell r="J372" t="str">
            <v>CS4a</v>
          </cell>
        </row>
        <row r="373">
          <cell r="D373">
            <v>359</v>
          </cell>
          <cell r="E373">
            <v>41424.875</v>
          </cell>
          <cell r="F373">
            <v>1396.3</v>
          </cell>
          <cell r="G373">
            <v>1400.2</v>
          </cell>
          <cell r="H373">
            <v>1259.6058094872888</v>
          </cell>
          <cell r="I373">
            <v>3.9152430987744538</v>
          </cell>
          <cell r="J373" t="str">
            <v>CS3</v>
          </cell>
        </row>
        <row r="374">
          <cell r="D374">
            <v>360</v>
          </cell>
          <cell r="E374">
            <v>41425.395833333336</v>
          </cell>
          <cell r="F374">
            <v>1400.2</v>
          </cell>
          <cell r="G374">
            <v>1403.6</v>
          </cell>
          <cell r="H374">
            <v>1263.0190983426303</v>
          </cell>
          <cell r="I374">
            <v>3.4132888553415341</v>
          </cell>
          <cell r="J374" t="str">
            <v>CS3</v>
          </cell>
        </row>
        <row r="375">
          <cell r="D375">
            <v>361</v>
          </cell>
          <cell r="E375">
            <v>41425.927083333336</v>
          </cell>
          <cell r="F375">
            <v>1403.6</v>
          </cell>
          <cell r="G375">
            <v>1407.2</v>
          </cell>
          <cell r="H375">
            <v>1266.6331688953453</v>
          </cell>
          <cell r="I375">
            <v>3.6140705527150203</v>
          </cell>
          <cell r="J375" t="str">
            <v>CS2</v>
          </cell>
        </row>
        <row r="376">
          <cell r="D376">
            <v>362</v>
          </cell>
          <cell r="E376">
            <v>41426.416666666664</v>
          </cell>
          <cell r="F376">
            <v>1407.2</v>
          </cell>
          <cell r="G376">
            <v>1411.2</v>
          </cell>
          <cell r="H376">
            <v>1270.6488028428062</v>
          </cell>
          <cell r="I376">
            <v>4.0156339474608558</v>
          </cell>
          <cell r="J376" t="str">
            <v>CS3</v>
          </cell>
        </row>
        <row r="377">
          <cell r="D377">
            <v>363</v>
          </cell>
          <cell r="E377" t="str">
            <v>01-06-2013  24.00</v>
          </cell>
          <cell r="F377">
            <v>1411.2</v>
          </cell>
          <cell r="G377">
            <v>1415.4</v>
          </cell>
          <cell r="H377">
            <v>1274.86521848764</v>
          </cell>
          <cell r="I377">
            <v>4.2164156448338872</v>
          </cell>
          <cell r="J377" t="str">
            <v>CS3</v>
          </cell>
        </row>
        <row r="378">
          <cell r="D378">
            <v>364</v>
          </cell>
          <cell r="E378">
            <v>41427.479166666664</v>
          </cell>
          <cell r="F378">
            <v>1415.4</v>
          </cell>
          <cell r="G378">
            <v>1419.4</v>
          </cell>
          <cell r="H378">
            <v>1278.8808524351009</v>
          </cell>
          <cell r="I378">
            <v>4.0156339474608558</v>
          </cell>
          <cell r="J378" t="str">
            <v>CS3</v>
          </cell>
        </row>
        <row r="379">
          <cell r="D379">
            <v>365</v>
          </cell>
          <cell r="E379">
            <v>41427.958333333336</v>
          </cell>
          <cell r="F379">
            <v>1419.4</v>
          </cell>
          <cell r="G379">
            <v>1422.8</v>
          </cell>
          <cell r="H379">
            <v>1282.2941412904424</v>
          </cell>
          <cell r="I379">
            <v>3.4132888553415341</v>
          </cell>
          <cell r="J379" t="str">
            <v>CS3</v>
          </cell>
        </row>
        <row r="380">
          <cell r="D380">
            <v>366</v>
          </cell>
          <cell r="E380">
            <v>41428.489583333336</v>
          </cell>
          <cell r="F380">
            <v>1422.8</v>
          </cell>
          <cell r="G380">
            <v>1427</v>
          </cell>
          <cell r="H380">
            <v>1286.5105569352763</v>
          </cell>
          <cell r="I380">
            <v>4.2164156448338872</v>
          </cell>
          <cell r="J380" t="str">
            <v>CS3</v>
          </cell>
        </row>
        <row r="381">
          <cell r="D381">
            <v>367</v>
          </cell>
          <cell r="E381">
            <v>41428.958333333336</v>
          </cell>
          <cell r="F381">
            <v>1427</v>
          </cell>
          <cell r="G381">
            <v>1430.9</v>
          </cell>
          <cell r="H381">
            <v>1290.4258000340508</v>
          </cell>
          <cell r="I381">
            <v>3.9152430987744538</v>
          </cell>
          <cell r="J381" t="str">
            <v>CS3</v>
          </cell>
        </row>
        <row r="382">
          <cell r="D382">
            <v>368</v>
          </cell>
          <cell r="E382">
            <v>41429.458333333336</v>
          </cell>
          <cell r="F382">
            <v>1430.9</v>
          </cell>
          <cell r="G382">
            <v>1434.9</v>
          </cell>
          <cell r="H382">
            <v>1294.4414339815116</v>
          </cell>
          <cell r="I382">
            <v>4.0156339474608558</v>
          </cell>
          <cell r="J382" t="str">
            <v>CS3</v>
          </cell>
        </row>
        <row r="383">
          <cell r="D383">
            <v>369</v>
          </cell>
          <cell r="E383">
            <v>41429.979166666664</v>
          </cell>
          <cell r="F383">
            <v>1434.9</v>
          </cell>
          <cell r="G383">
            <v>1437.9</v>
          </cell>
          <cell r="H383">
            <v>1297.4531594421073</v>
          </cell>
          <cell r="I383">
            <v>3.0117254605956987</v>
          </cell>
          <cell r="J383" t="str">
            <v>CS3</v>
          </cell>
        </row>
        <row r="384">
          <cell r="D384">
            <v>370</v>
          </cell>
          <cell r="E384">
            <v>41430.46875</v>
          </cell>
          <cell r="F384">
            <v>1437.9</v>
          </cell>
          <cell r="G384">
            <v>1442</v>
          </cell>
          <cell r="H384">
            <v>1301.5691842382546</v>
          </cell>
          <cell r="I384">
            <v>4.1160247961472578</v>
          </cell>
          <cell r="J384" t="str">
            <v>CS2</v>
          </cell>
        </row>
        <row r="385">
          <cell r="D385">
            <v>371</v>
          </cell>
          <cell r="E385">
            <v>41430.958333333336</v>
          </cell>
          <cell r="F385">
            <v>1442</v>
          </cell>
          <cell r="G385">
            <v>1446</v>
          </cell>
          <cell r="H385">
            <v>1305.5848181857154</v>
          </cell>
          <cell r="I385">
            <v>4.0156339474608558</v>
          </cell>
          <cell r="J385" t="str">
            <v>CS2</v>
          </cell>
        </row>
        <row r="386">
          <cell r="D386">
            <v>372</v>
          </cell>
          <cell r="E386">
            <v>41431.4375</v>
          </cell>
          <cell r="F386">
            <v>1446</v>
          </cell>
          <cell r="G386">
            <v>1450</v>
          </cell>
          <cell r="H386">
            <v>1309.6004521331763</v>
          </cell>
          <cell r="I386">
            <v>4.0156339474608558</v>
          </cell>
          <cell r="J386" t="str">
            <v>CS3</v>
          </cell>
        </row>
        <row r="387">
          <cell r="D387">
            <v>373</v>
          </cell>
          <cell r="E387">
            <v>41431.9375</v>
          </cell>
          <cell r="F387">
            <v>1450</v>
          </cell>
          <cell r="G387">
            <v>1453.3</v>
          </cell>
          <cell r="H387">
            <v>1312.9133501398314</v>
          </cell>
          <cell r="I387">
            <v>3.3128980066551321</v>
          </cell>
          <cell r="J387" t="str">
            <v>CS2</v>
          </cell>
        </row>
        <row r="388">
          <cell r="D388">
            <v>374</v>
          </cell>
          <cell r="E388">
            <v>41432.444444444445</v>
          </cell>
          <cell r="F388">
            <v>1453.3</v>
          </cell>
          <cell r="G388">
            <v>1458</v>
          </cell>
          <cell r="H388">
            <v>1317.631720028098</v>
          </cell>
          <cell r="I388">
            <v>4.7183698882665794</v>
          </cell>
          <cell r="J388" t="str">
            <v>CS2</v>
          </cell>
        </row>
        <row r="389">
          <cell r="D389">
            <v>375</v>
          </cell>
          <cell r="E389">
            <v>41432.979166666664</v>
          </cell>
          <cell r="F389">
            <v>1458</v>
          </cell>
          <cell r="G389">
            <v>1461.4</v>
          </cell>
          <cell r="H389">
            <v>1321.0450088834398</v>
          </cell>
          <cell r="I389">
            <v>3.4132888553417615</v>
          </cell>
          <cell r="J389" t="str">
            <v>CS2</v>
          </cell>
        </row>
        <row r="390">
          <cell r="D390">
            <v>376</v>
          </cell>
          <cell r="E390">
            <v>41433.458333333336</v>
          </cell>
          <cell r="F390">
            <v>1461.4</v>
          </cell>
          <cell r="G390">
            <v>1465.3</v>
          </cell>
          <cell r="H390">
            <v>1324.960251982214</v>
          </cell>
          <cell r="I390">
            <v>3.9152430987742264</v>
          </cell>
          <cell r="J390" t="str">
            <v>CS2</v>
          </cell>
        </row>
        <row r="391">
          <cell r="D391">
            <v>377</v>
          </cell>
          <cell r="E391">
            <v>41433.958333333336</v>
          </cell>
          <cell r="F391">
            <v>1465.3</v>
          </cell>
          <cell r="G391">
            <v>1468.7</v>
          </cell>
          <cell r="H391">
            <v>1328.3735408375558</v>
          </cell>
          <cell r="I391">
            <v>3.4132888553417615</v>
          </cell>
          <cell r="J391" t="str">
            <v>CS2</v>
          </cell>
        </row>
        <row r="392">
          <cell r="D392">
            <v>378</v>
          </cell>
          <cell r="E392">
            <v>41434.458333333336</v>
          </cell>
          <cell r="F392">
            <v>1468.7</v>
          </cell>
          <cell r="G392">
            <v>1472.6</v>
          </cell>
          <cell r="H392">
            <v>1332.28878393633</v>
          </cell>
          <cell r="I392">
            <v>3.9152430987742264</v>
          </cell>
          <cell r="J392" t="str">
            <v>CS4a</v>
          </cell>
        </row>
        <row r="393">
          <cell r="D393">
            <v>379</v>
          </cell>
          <cell r="E393">
            <v>41434.944444444445</v>
          </cell>
          <cell r="F393">
            <v>1472.6</v>
          </cell>
          <cell r="G393">
            <v>1476.5</v>
          </cell>
          <cell r="H393">
            <v>1336.2040270351044</v>
          </cell>
          <cell r="I393">
            <v>3.9152430987744538</v>
          </cell>
          <cell r="J393" t="str">
            <v>CS4a</v>
          </cell>
        </row>
        <row r="394">
          <cell r="D394">
            <v>380</v>
          </cell>
          <cell r="E394">
            <v>41435.5</v>
          </cell>
          <cell r="F394">
            <v>1476.5</v>
          </cell>
          <cell r="G394">
            <v>1480.6</v>
          </cell>
          <cell r="H394">
            <v>1340.3200518312517</v>
          </cell>
          <cell r="I394">
            <v>4.1160247961472578</v>
          </cell>
          <cell r="J394" t="str">
            <v>CS4a</v>
          </cell>
        </row>
        <row r="395">
          <cell r="D395">
            <v>381</v>
          </cell>
          <cell r="E395">
            <v>41435.958333333336</v>
          </cell>
          <cell r="F395">
            <v>1480.6</v>
          </cell>
          <cell r="G395">
            <v>1484.2</v>
          </cell>
          <cell r="H395">
            <v>1343.9341223839667</v>
          </cell>
          <cell r="I395">
            <v>3.6140705527150203</v>
          </cell>
          <cell r="J395" t="str">
            <v>CS3</v>
          </cell>
        </row>
        <row r="396">
          <cell r="D396">
            <v>382</v>
          </cell>
          <cell r="E396">
            <v>41436.46875</v>
          </cell>
          <cell r="F396">
            <v>1484.2</v>
          </cell>
          <cell r="G396">
            <v>1487.9</v>
          </cell>
          <cell r="H396">
            <v>1347.6485837853679</v>
          </cell>
          <cell r="I396">
            <v>3.714461401401195</v>
          </cell>
          <cell r="J396" t="str">
            <v>CS3</v>
          </cell>
        </row>
        <row r="397">
          <cell r="D397">
            <v>383</v>
          </cell>
          <cell r="E397">
            <v>41436.958333333336</v>
          </cell>
          <cell r="F397">
            <v>1487.9</v>
          </cell>
          <cell r="G397">
            <v>1491.8</v>
          </cell>
          <cell r="H397">
            <v>1351.5638268841421</v>
          </cell>
          <cell r="I397">
            <v>3.9152430987742264</v>
          </cell>
          <cell r="J397" t="str">
            <v>CS4a</v>
          </cell>
        </row>
        <row r="398">
          <cell r="D398">
            <v>384</v>
          </cell>
          <cell r="E398">
            <v>41437.458333333336</v>
          </cell>
          <cell r="F398">
            <v>1491.8</v>
          </cell>
          <cell r="G398">
            <v>1495.5</v>
          </cell>
          <cell r="H398">
            <v>1355.2782882855436</v>
          </cell>
          <cell r="I398">
            <v>3.7144614014014223</v>
          </cell>
          <cell r="J398" t="str">
            <v>CS4a</v>
          </cell>
        </row>
        <row r="399">
          <cell r="D399">
            <v>385</v>
          </cell>
          <cell r="E399">
            <v>41437.958333333336</v>
          </cell>
          <cell r="F399">
            <v>1495.5</v>
          </cell>
          <cell r="G399">
            <v>1499.4</v>
          </cell>
          <cell r="H399">
            <v>1359.1935313843178</v>
          </cell>
          <cell r="I399">
            <v>3.9152430987742264</v>
          </cell>
          <cell r="J399" t="str">
            <v>CS4a</v>
          </cell>
        </row>
        <row r="400">
          <cell r="D400">
            <v>386</v>
          </cell>
          <cell r="E400">
            <v>41438.458333333336</v>
          </cell>
          <cell r="F400">
            <v>1499.4</v>
          </cell>
          <cell r="G400">
            <v>1503.8</v>
          </cell>
          <cell r="H400">
            <v>1363.6107287265247</v>
          </cell>
          <cell r="I400">
            <v>4.4171973422069186</v>
          </cell>
          <cell r="J400" t="str">
            <v>CS4a</v>
          </cell>
        </row>
        <row r="401">
          <cell r="D401">
            <v>387</v>
          </cell>
          <cell r="E401">
            <v>41438.944444444445</v>
          </cell>
          <cell r="F401">
            <v>1503.8</v>
          </cell>
          <cell r="G401">
            <v>1507.8</v>
          </cell>
          <cell r="H401">
            <v>1367.6263626739856</v>
          </cell>
          <cell r="I401">
            <v>4.0156339474608558</v>
          </cell>
          <cell r="J401" t="str">
            <v>CS4a</v>
          </cell>
        </row>
        <row r="402">
          <cell r="D402">
            <v>388</v>
          </cell>
          <cell r="E402">
            <v>41439.416666666664</v>
          </cell>
          <cell r="F402">
            <v>1507.8</v>
          </cell>
          <cell r="G402">
            <v>1511.7</v>
          </cell>
          <cell r="H402">
            <v>1371.54160577276</v>
          </cell>
          <cell r="I402">
            <v>3.9152430987744538</v>
          </cell>
          <cell r="J402" t="str">
            <v>CS4a</v>
          </cell>
        </row>
        <row r="403">
          <cell r="D403">
            <v>389</v>
          </cell>
          <cell r="E403">
            <v>41439.909722222219</v>
          </cell>
          <cell r="F403">
            <v>1511.7</v>
          </cell>
          <cell r="G403">
            <v>1515</v>
          </cell>
          <cell r="H403">
            <v>1374.8545037794152</v>
          </cell>
          <cell r="I403">
            <v>3.3128980066551321</v>
          </cell>
          <cell r="J403" t="str">
            <v>CS4a</v>
          </cell>
        </row>
        <row r="404">
          <cell r="D404">
            <v>390</v>
          </cell>
          <cell r="E404">
            <v>41440.4375</v>
          </cell>
          <cell r="F404">
            <v>1515</v>
          </cell>
          <cell r="G404">
            <v>1519.3</v>
          </cell>
          <cell r="H404">
            <v>1379.1713102729354</v>
          </cell>
          <cell r="I404">
            <v>4.3168064935202892</v>
          </cell>
          <cell r="J404" t="str">
            <v>CS3</v>
          </cell>
        </row>
        <row r="405">
          <cell r="D405">
            <v>391</v>
          </cell>
          <cell r="E405">
            <v>41440.916666666664</v>
          </cell>
          <cell r="F405">
            <v>1519.3</v>
          </cell>
          <cell r="G405">
            <v>1523.4</v>
          </cell>
          <cell r="H405">
            <v>1383.2873350690829</v>
          </cell>
          <cell r="I405">
            <v>4.1160247961474852</v>
          </cell>
          <cell r="J405" t="str">
            <v>CS3</v>
          </cell>
        </row>
        <row r="406">
          <cell r="D406">
            <v>392</v>
          </cell>
          <cell r="E406">
            <v>41441.395833333336</v>
          </cell>
          <cell r="F406">
            <v>1523.4</v>
          </cell>
          <cell r="G406">
            <v>1527.1</v>
          </cell>
          <cell r="H406">
            <v>1387.0017964704841</v>
          </cell>
          <cell r="I406">
            <v>3.714461401401195</v>
          </cell>
          <cell r="J406" t="str">
            <v>CS3</v>
          </cell>
        </row>
        <row r="407">
          <cell r="D407">
            <v>393</v>
          </cell>
          <cell r="E407">
            <v>41441.861111111109</v>
          </cell>
          <cell r="F407">
            <v>1527.1</v>
          </cell>
          <cell r="G407">
            <v>1531.2</v>
          </cell>
          <cell r="H407">
            <v>1391.1178212666316</v>
          </cell>
          <cell r="I407">
            <v>4.1160247961474852</v>
          </cell>
          <cell r="J407" t="str">
            <v>CS3</v>
          </cell>
        </row>
        <row r="408">
          <cell r="D408">
            <v>394</v>
          </cell>
          <cell r="E408">
            <v>41442.53125</v>
          </cell>
          <cell r="F408">
            <v>1531.2</v>
          </cell>
          <cell r="G408">
            <v>1535</v>
          </cell>
          <cell r="H408">
            <v>1394.9326735167194</v>
          </cell>
          <cell r="I408">
            <v>3.8148522500878244</v>
          </cell>
          <cell r="J408" t="str">
            <v>CS3</v>
          </cell>
        </row>
        <row r="409">
          <cell r="D409">
            <v>395</v>
          </cell>
          <cell r="E409">
            <v>41444.572916666664</v>
          </cell>
          <cell r="F409">
            <v>1535</v>
          </cell>
          <cell r="G409">
            <v>1539.5</v>
          </cell>
          <cell r="H409">
            <v>1399.4502617076128</v>
          </cell>
          <cell r="I409">
            <v>4.5175881908933206</v>
          </cell>
          <cell r="J409" t="str">
            <v>CS3</v>
          </cell>
        </row>
        <row r="410">
          <cell r="D410">
            <v>396</v>
          </cell>
          <cell r="E410">
            <v>41445.4375</v>
          </cell>
          <cell r="F410">
            <v>1539.5</v>
          </cell>
          <cell r="G410">
            <v>1543.7</v>
          </cell>
          <cell r="H410">
            <v>1403.6666773524466</v>
          </cell>
          <cell r="I410">
            <v>4.2164156448338872</v>
          </cell>
          <cell r="J410" t="str">
            <v>CS3</v>
          </cell>
        </row>
        <row r="411">
          <cell r="D411">
            <v>397</v>
          </cell>
          <cell r="E411">
            <v>41446.166666666664</v>
          </cell>
          <cell r="F411">
            <v>1543.7</v>
          </cell>
          <cell r="G411">
            <v>1547.2</v>
          </cell>
          <cell r="H411">
            <v>1407.180357056475</v>
          </cell>
          <cell r="I411">
            <v>3.5136797040283909</v>
          </cell>
          <cell r="J411" t="str">
            <v>CS4</v>
          </cell>
        </row>
        <row r="412">
          <cell r="D412">
            <v>398</v>
          </cell>
          <cell r="E412" t="str">
            <v>22-06-2013  12.00</v>
          </cell>
          <cell r="F412">
            <v>1547.2</v>
          </cell>
          <cell r="G412">
            <v>1550.6</v>
          </cell>
          <cell r="H412">
            <v>1410.5936459118166</v>
          </cell>
          <cell r="I412">
            <v>3.4132888553415341</v>
          </cell>
          <cell r="J412" t="str">
            <v>CS4a</v>
          </cell>
        </row>
        <row r="413">
          <cell r="D413">
            <v>399</v>
          </cell>
          <cell r="E413">
            <v>41448.9375</v>
          </cell>
          <cell r="F413">
            <v>1550.6</v>
          </cell>
          <cell r="G413">
            <v>1553.7</v>
          </cell>
          <cell r="H413">
            <v>1413.7057622210989</v>
          </cell>
          <cell r="I413">
            <v>3.1121163092823281</v>
          </cell>
          <cell r="J413" t="str">
            <v>CS3</v>
          </cell>
        </row>
        <row r="414">
          <cell r="D414">
            <v>400</v>
          </cell>
          <cell r="E414">
            <v>41449.875</v>
          </cell>
          <cell r="F414">
            <v>1553.7</v>
          </cell>
          <cell r="G414">
            <v>1556.8</v>
          </cell>
          <cell r="H414">
            <v>1416.817878530381</v>
          </cell>
          <cell r="I414">
            <v>3.1121163092821007</v>
          </cell>
          <cell r="J414" t="str">
            <v>CS4a</v>
          </cell>
        </row>
        <row r="415">
          <cell r="D415">
            <v>401</v>
          </cell>
          <cell r="E415">
            <v>41450.854166666664</v>
          </cell>
          <cell r="F415">
            <v>1556.8</v>
          </cell>
          <cell r="G415">
            <v>1559.4</v>
          </cell>
          <cell r="H415">
            <v>1419.4280405962306</v>
          </cell>
          <cell r="I415">
            <v>2.6101620658496358</v>
          </cell>
          <cell r="J415" t="str">
            <v>CS4a</v>
          </cell>
        </row>
        <row r="416">
          <cell r="D416">
            <v>402</v>
          </cell>
          <cell r="E416">
            <v>41451.458333333336</v>
          </cell>
          <cell r="F416">
            <v>1559.4</v>
          </cell>
          <cell r="G416">
            <v>1564</v>
          </cell>
          <cell r="H416">
            <v>1424.0460196358106</v>
          </cell>
          <cell r="I416">
            <v>4.61797903957995</v>
          </cell>
          <cell r="J416" t="str">
            <v>CS4a</v>
          </cell>
        </row>
        <row r="417">
          <cell r="D417">
            <v>403</v>
          </cell>
          <cell r="E417">
            <v>41452.21875</v>
          </cell>
          <cell r="F417">
            <v>1559.4</v>
          </cell>
          <cell r="G417">
            <v>1567.8</v>
          </cell>
          <cell r="H417">
            <v>1427.8608718858982</v>
          </cell>
          <cell r="I417">
            <v>3.814852250087597</v>
          </cell>
          <cell r="J417" t="str">
            <v>CS4a</v>
          </cell>
        </row>
        <row r="418">
          <cell r="D418">
            <v>404</v>
          </cell>
          <cell r="E418">
            <v>41452.958333333336</v>
          </cell>
          <cell r="F418">
            <v>1567.8</v>
          </cell>
          <cell r="G418">
            <v>1572.2</v>
          </cell>
          <cell r="H418">
            <v>1432.2780692281053</v>
          </cell>
          <cell r="I418">
            <v>4.417197342207146</v>
          </cell>
          <cell r="J418" t="str">
            <v>CS4a</v>
          </cell>
        </row>
        <row r="419">
          <cell r="D419">
            <v>405</v>
          </cell>
          <cell r="E419">
            <v>41453.854166666664</v>
          </cell>
          <cell r="F419">
            <v>1572.2</v>
          </cell>
          <cell r="G419">
            <v>1576.1</v>
          </cell>
          <cell r="H419">
            <v>1436.1933123268795</v>
          </cell>
          <cell r="I419">
            <v>3.9152430987742264</v>
          </cell>
          <cell r="J419" t="str">
            <v>CS3</v>
          </cell>
        </row>
        <row r="420">
          <cell r="D420">
            <v>406</v>
          </cell>
          <cell r="E420">
            <v>41454.652777777781</v>
          </cell>
          <cell r="F420">
            <v>1576.1</v>
          </cell>
          <cell r="G420">
            <v>1579.6</v>
          </cell>
          <cell r="H420">
            <v>1439.7069920309077</v>
          </cell>
          <cell r="I420">
            <v>3.5136797040281635</v>
          </cell>
          <cell r="J420" t="str">
            <v>CS4a</v>
          </cell>
        </row>
        <row r="421">
          <cell r="D421">
            <v>407</v>
          </cell>
          <cell r="E421">
            <v>41455.875</v>
          </cell>
          <cell r="F421">
            <v>1579.6</v>
          </cell>
          <cell r="G421">
            <v>1583.6</v>
          </cell>
          <cell r="H421">
            <v>1443.7226259783686</v>
          </cell>
          <cell r="I421">
            <v>4.0156339474608558</v>
          </cell>
          <cell r="J421" t="str">
            <v>CS4a</v>
          </cell>
        </row>
        <row r="422">
          <cell r="D422">
            <v>408</v>
          </cell>
          <cell r="E422">
            <v>41456.75</v>
          </cell>
          <cell r="F422">
            <v>1583.6</v>
          </cell>
          <cell r="G422">
            <v>1588.9</v>
          </cell>
          <cell r="H422">
            <v>1449.0433409587545</v>
          </cell>
          <cell r="I422">
            <v>5.3207149803859011</v>
          </cell>
          <cell r="J422" t="str">
            <v>CS4a</v>
          </cell>
        </row>
        <row r="423">
          <cell r="D423">
            <v>409</v>
          </cell>
          <cell r="E423">
            <v>41457.645833333336</v>
          </cell>
          <cell r="F423">
            <v>1588.9</v>
          </cell>
          <cell r="G423">
            <v>1591.2</v>
          </cell>
          <cell r="H423">
            <v>1451.3523304785442</v>
          </cell>
          <cell r="I423">
            <v>2.3089895197897476</v>
          </cell>
          <cell r="J423" t="str">
            <v>CS4a</v>
          </cell>
        </row>
        <row r="424">
          <cell r="D424">
            <v>410</v>
          </cell>
          <cell r="E424">
            <v>41458.1875</v>
          </cell>
          <cell r="F424">
            <v>1591.2</v>
          </cell>
          <cell r="G424">
            <v>1593.9</v>
          </cell>
          <cell r="H424">
            <v>1454.0628833930805</v>
          </cell>
          <cell r="I424">
            <v>2.7105529145362652</v>
          </cell>
          <cell r="J424" t="str">
            <v>CS4a</v>
          </cell>
        </row>
        <row r="425">
          <cell r="D425">
            <v>411</v>
          </cell>
          <cell r="E425">
            <v>41458.677083333336</v>
          </cell>
          <cell r="F425">
            <v>1593.9</v>
          </cell>
          <cell r="G425">
            <v>1596.9</v>
          </cell>
          <cell r="H425">
            <v>1457.0746088536762</v>
          </cell>
          <cell r="I425">
            <v>3.0117254605956987</v>
          </cell>
          <cell r="J425" t="str">
            <v>CS4a</v>
          </cell>
        </row>
        <row r="426">
          <cell r="D426">
            <v>412</v>
          </cell>
          <cell r="E426">
            <v>41459.190972222219</v>
          </cell>
          <cell r="F426">
            <v>1596.9</v>
          </cell>
          <cell r="G426">
            <v>1600.1</v>
          </cell>
          <cell r="H426">
            <v>1460.2871160116447</v>
          </cell>
          <cell r="I426">
            <v>3.2125071579685027</v>
          </cell>
          <cell r="J426" t="str">
            <v>CS3</v>
          </cell>
        </row>
        <row r="427">
          <cell r="D427">
            <v>413</v>
          </cell>
          <cell r="E427">
            <v>41459.729166666664</v>
          </cell>
          <cell r="F427">
            <v>1600.1</v>
          </cell>
          <cell r="G427">
            <v>1603.9</v>
          </cell>
          <cell r="H427">
            <v>1464.1019682617325</v>
          </cell>
          <cell r="I427">
            <v>3.8148522500878244</v>
          </cell>
          <cell r="J427" t="str">
            <v>CS3</v>
          </cell>
        </row>
        <row r="428">
          <cell r="D428">
            <v>414</v>
          </cell>
          <cell r="E428">
            <v>41460.229166666664</v>
          </cell>
          <cell r="F428">
            <v>1603.9</v>
          </cell>
          <cell r="G428">
            <v>1608.3</v>
          </cell>
          <cell r="H428">
            <v>1468.5191656039394</v>
          </cell>
          <cell r="I428">
            <v>4.4171973422069186</v>
          </cell>
          <cell r="J428" t="str">
            <v>CS2</v>
          </cell>
        </row>
        <row r="429">
          <cell r="D429">
            <v>415</v>
          </cell>
          <cell r="E429">
            <v>41460.791666666664</v>
          </cell>
          <cell r="F429">
            <v>1608.3</v>
          </cell>
          <cell r="G429">
            <v>1612.3</v>
          </cell>
          <cell r="H429">
            <v>1472.5347995514003</v>
          </cell>
          <cell r="I429">
            <v>4.0156339474608558</v>
          </cell>
          <cell r="J429" t="str">
            <v>CS3</v>
          </cell>
        </row>
        <row r="430">
          <cell r="D430">
            <v>416</v>
          </cell>
          <cell r="E430">
            <v>41461.347222222219</v>
          </cell>
          <cell r="F430">
            <v>1612.3</v>
          </cell>
          <cell r="G430">
            <v>1616.2</v>
          </cell>
          <cell r="H430">
            <v>1476.4500426501747</v>
          </cell>
          <cell r="I430">
            <v>3.9152430987744538</v>
          </cell>
          <cell r="J430" t="str">
            <v>CS3</v>
          </cell>
        </row>
        <row r="431">
          <cell r="D431">
            <v>417</v>
          </cell>
          <cell r="E431">
            <v>41461.895833333336</v>
          </cell>
          <cell r="F431">
            <v>1616.2</v>
          </cell>
          <cell r="G431">
            <v>1620.1</v>
          </cell>
          <cell r="H431">
            <v>1480.3652857489487</v>
          </cell>
          <cell r="I431">
            <v>3.915243098773999</v>
          </cell>
          <cell r="J431" t="str">
            <v>CS2</v>
          </cell>
        </row>
        <row r="432">
          <cell r="D432">
            <v>418</v>
          </cell>
          <cell r="E432">
            <v>41462.361111111109</v>
          </cell>
          <cell r="F432">
            <v>1620.1</v>
          </cell>
          <cell r="G432">
            <v>1624.2</v>
          </cell>
          <cell r="H432">
            <v>1484.4813105450962</v>
          </cell>
          <cell r="I432">
            <v>4.1160247961474852</v>
          </cell>
          <cell r="J432" t="str">
            <v>CS2</v>
          </cell>
        </row>
        <row r="433">
          <cell r="D433">
            <v>419</v>
          </cell>
          <cell r="E433">
            <v>41462.965277777781</v>
          </cell>
          <cell r="F433">
            <v>1624.2</v>
          </cell>
          <cell r="G433">
            <v>1628.4</v>
          </cell>
          <cell r="H433">
            <v>1488.6977261899303</v>
          </cell>
          <cell r="I433">
            <v>4.2164156448341146</v>
          </cell>
          <cell r="J433" t="str">
            <v>CS2</v>
          </cell>
        </row>
        <row r="434">
          <cell r="D434">
            <v>420</v>
          </cell>
          <cell r="E434">
            <v>41463.527777777781</v>
          </cell>
          <cell r="F434">
            <v>1628.4</v>
          </cell>
          <cell r="G434">
            <v>1632.3</v>
          </cell>
          <cell r="H434">
            <v>1492.6129692887046</v>
          </cell>
          <cell r="I434">
            <v>3.9152430987742264</v>
          </cell>
          <cell r="J434" t="str">
            <v>CS3</v>
          </cell>
        </row>
        <row r="435">
          <cell r="D435">
            <v>421</v>
          </cell>
          <cell r="E435">
            <v>41463.958333333336</v>
          </cell>
          <cell r="F435">
            <v>1632.3</v>
          </cell>
          <cell r="G435">
            <v>1636.7</v>
          </cell>
          <cell r="H435">
            <v>1497.0301666309115</v>
          </cell>
          <cell r="I435">
            <v>4.4171973422069186</v>
          </cell>
          <cell r="J435" t="str">
            <v>CS3</v>
          </cell>
        </row>
        <row r="436">
          <cell r="D436">
            <v>422</v>
          </cell>
          <cell r="E436">
            <v>41464.465277777781</v>
          </cell>
          <cell r="F436">
            <v>1636.7</v>
          </cell>
          <cell r="G436">
            <v>1640.3</v>
          </cell>
          <cell r="H436">
            <v>1500.644237183626</v>
          </cell>
          <cell r="I436">
            <v>3.6140705527145656</v>
          </cell>
          <cell r="J436" t="str">
            <v>CS3</v>
          </cell>
        </row>
        <row r="437">
          <cell r="D437">
            <v>423</v>
          </cell>
          <cell r="E437">
            <v>41464.9375</v>
          </cell>
          <cell r="F437">
            <v>1640.3</v>
          </cell>
          <cell r="G437">
            <v>1645</v>
          </cell>
          <cell r="H437">
            <v>1505.3626070718926</v>
          </cell>
          <cell r="I437">
            <v>4.7183698882665794</v>
          </cell>
          <cell r="J437" t="str">
            <v>CS3</v>
          </cell>
        </row>
        <row r="438">
          <cell r="D438">
            <v>424</v>
          </cell>
          <cell r="E438">
            <v>41465.4375</v>
          </cell>
          <cell r="F438">
            <v>1645</v>
          </cell>
          <cell r="G438">
            <v>1649</v>
          </cell>
          <cell r="H438">
            <v>1509.3782410193535</v>
          </cell>
          <cell r="I438">
            <v>4.0156339474608558</v>
          </cell>
          <cell r="J438" t="str">
            <v>CS3</v>
          </cell>
        </row>
        <row r="439">
          <cell r="D439">
            <v>425</v>
          </cell>
          <cell r="E439">
            <v>41466.013888888891</v>
          </cell>
          <cell r="F439">
            <v>1649</v>
          </cell>
          <cell r="G439">
            <v>1652.9</v>
          </cell>
          <cell r="H439">
            <v>1513.2934841181279</v>
          </cell>
          <cell r="I439">
            <v>3.9152430987744538</v>
          </cell>
          <cell r="J439" t="str">
            <v>CS3</v>
          </cell>
        </row>
        <row r="440">
          <cell r="D440">
            <v>426</v>
          </cell>
          <cell r="E440">
            <v>41466.427083333336</v>
          </cell>
          <cell r="F440">
            <v>1652.9</v>
          </cell>
          <cell r="G440">
            <v>1656.8</v>
          </cell>
          <cell r="H440">
            <v>1517.2087272169022</v>
          </cell>
          <cell r="I440">
            <v>3.9152430987742264</v>
          </cell>
          <cell r="J440" t="str">
            <v>CS4a</v>
          </cell>
        </row>
        <row r="441">
          <cell r="D441">
            <v>427</v>
          </cell>
          <cell r="E441">
            <v>41466.979166666664</v>
          </cell>
          <cell r="F441">
            <v>1656.8</v>
          </cell>
          <cell r="G441">
            <v>1660.8</v>
          </cell>
          <cell r="H441">
            <v>1521.224361164363</v>
          </cell>
          <cell r="I441">
            <v>4.0156339474608558</v>
          </cell>
          <cell r="J441" t="str">
            <v>CS4</v>
          </cell>
        </row>
        <row r="442">
          <cell r="D442">
            <v>428</v>
          </cell>
          <cell r="E442">
            <v>41467.888888888891</v>
          </cell>
          <cell r="F442">
            <v>1660.8</v>
          </cell>
          <cell r="G442">
            <v>1663.8</v>
          </cell>
          <cell r="H442">
            <v>1524.2360866249587</v>
          </cell>
          <cell r="I442">
            <v>3.0117254605956987</v>
          </cell>
          <cell r="J442" t="str">
            <v>CS4a</v>
          </cell>
        </row>
        <row r="443">
          <cell r="D443">
            <v>429</v>
          </cell>
          <cell r="E443">
            <v>41468.416666666664</v>
          </cell>
          <cell r="F443">
            <v>1663.8</v>
          </cell>
          <cell r="G443">
            <v>1666.7</v>
          </cell>
          <cell r="H443">
            <v>1527.1474212368678</v>
          </cell>
          <cell r="I443">
            <v>2.9113346119090693</v>
          </cell>
          <cell r="J443" t="str">
            <v>CS4a</v>
          </cell>
        </row>
        <row r="444">
          <cell r="D444">
            <v>430</v>
          </cell>
          <cell r="E444">
            <v>41469</v>
          </cell>
          <cell r="F444">
            <v>1666.7</v>
          </cell>
          <cell r="G444">
            <v>1669.7</v>
          </cell>
          <cell r="H444">
            <v>1530.1591466974635</v>
          </cell>
          <cell r="I444">
            <v>3.0117254605956987</v>
          </cell>
          <cell r="J444" t="str">
            <v>CS3</v>
          </cell>
        </row>
        <row r="445">
          <cell r="D445">
            <v>431</v>
          </cell>
          <cell r="E445">
            <v>41469.604166666664</v>
          </cell>
          <cell r="F445">
            <v>1669.7</v>
          </cell>
          <cell r="G445">
            <v>1673.3</v>
          </cell>
          <cell r="H445">
            <v>1533.773217250178</v>
          </cell>
          <cell r="I445">
            <v>3.6140705527145656</v>
          </cell>
          <cell r="J445" t="str">
            <v>CS2</v>
          </cell>
        </row>
        <row r="446">
          <cell r="D446">
            <v>432</v>
          </cell>
          <cell r="E446">
            <v>41475.020833333336</v>
          </cell>
          <cell r="F446">
            <v>1673.3</v>
          </cell>
          <cell r="G446">
            <v>1676.8</v>
          </cell>
          <cell r="H446">
            <v>1537.2868969542064</v>
          </cell>
          <cell r="I446">
            <v>3.5136797040283909</v>
          </cell>
          <cell r="J446" t="str">
            <v>CS2</v>
          </cell>
        </row>
        <row r="447">
          <cell r="D447">
            <v>433</v>
          </cell>
          <cell r="E447">
            <v>41476.798611111109</v>
          </cell>
          <cell r="F447">
            <v>1676.8</v>
          </cell>
          <cell r="G447">
            <v>1681.2</v>
          </cell>
          <cell r="H447">
            <v>1541.7040942964134</v>
          </cell>
          <cell r="I447">
            <v>4.4171973422069186</v>
          </cell>
          <cell r="J447" t="str">
            <v>CS2</v>
          </cell>
        </row>
        <row r="448">
          <cell r="D448">
            <v>434</v>
          </cell>
          <cell r="E448">
            <v>41476.375</v>
          </cell>
          <cell r="F448">
            <v>1681.2</v>
          </cell>
          <cell r="G448">
            <v>1685.4</v>
          </cell>
          <cell r="H448">
            <v>1545.9205099412475</v>
          </cell>
          <cell r="I448">
            <v>4.2164156448341146</v>
          </cell>
          <cell r="J448" t="str">
            <v>CS2</v>
          </cell>
        </row>
        <row r="449">
          <cell r="D449">
            <v>435</v>
          </cell>
          <cell r="E449">
            <v>41476.927083333336</v>
          </cell>
          <cell r="F449">
            <v>1685.4</v>
          </cell>
          <cell r="G449">
            <v>1688.9</v>
          </cell>
          <cell r="H449">
            <v>1549.4341896452756</v>
          </cell>
          <cell r="I449">
            <v>3.5136797040281635</v>
          </cell>
          <cell r="J449" t="str">
            <v>CS3</v>
          </cell>
        </row>
        <row r="450">
          <cell r="D450">
            <v>436</v>
          </cell>
          <cell r="E450">
            <v>41477.479166666664</v>
          </cell>
          <cell r="F450">
            <v>1688.9</v>
          </cell>
          <cell r="G450">
            <v>1692.6</v>
          </cell>
          <cell r="H450">
            <v>1553.1486510466766</v>
          </cell>
          <cell r="I450">
            <v>3.7144614014009676</v>
          </cell>
          <cell r="J450" t="str">
            <v>CS2</v>
          </cell>
        </row>
        <row r="451">
          <cell r="D451">
            <v>437</v>
          </cell>
          <cell r="E451">
            <v>41477.979166666664</v>
          </cell>
          <cell r="F451">
            <v>1692.6</v>
          </cell>
          <cell r="G451">
            <v>1696.4</v>
          </cell>
          <cell r="H451">
            <v>1556.9635032967647</v>
          </cell>
          <cell r="I451">
            <v>3.8148522500880517</v>
          </cell>
          <cell r="J451" t="str">
            <v>CS2</v>
          </cell>
        </row>
        <row r="452">
          <cell r="D452">
            <v>438</v>
          </cell>
          <cell r="E452">
            <v>41478.472222222219</v>
          </cell>
          <cell r="F452">
            <v>1696.4</v>
          </cell>
          <cell r="G452">
            <v>1700.2</v>
          </cell>
          <cell r="H452">
            <v>1560.7783555468525</v>
          </cell>
          <cell r="I452">
            <v>3.8148522500878244</v>
          </cell>
          <cell r="J452" t="str">
            <v>CS3</v>
          </cell>
        </row>
        <row r="453">
          <cell r="D453">
            <v>439</v>
          </cell>
          <cell r="E453">
            <v>41478.993055555555</v>
          </cell>
          <cell r="F453">
            <v>1700.2</v>
          </cell>
          <cell r="G453">
            <v>1704.4</v>
          </cell>
          <cell r="H453">
            <v>1564.9947711916864</v>
          </cell>
          <cell r="I453">
            <v>4.2164156448338872</v>
          </cell>
          <cell r="J453" t="str">
            <v>CS3</v>
          </cell>
        </row>
        <row r="454">
          <cell r="D454">
            <v>440</v>
          </cell>
          <cell r="E454">
            <v>41479.479166666664</v>
          </cell>
          <cell r="F454">
            <v>1704.4</v>
          </cell>
          <cell r="G454">
            <v>1708.3</v>
          </cell>
          <cell r="H454">
            <v>1568.9100142904606</v>
          </cell>
          <cell r="I454">
            <v>3.9152430987742264</v>
          </cell>
          <cell r="J454" t="str">
            <v>CS3</v>
          </cell>
        </row>
        <row r="455">
          <cell r="D455">
            <v>441</v>
          </cell>
          <cell r="E455">
            <v>41480.111111111109</v>
          </cell>
          <cell r="F455">
            <v>1708.3</v>
          </cell>
          <cell r="G455">
            <v>1712.7</v>
          </cell>
          <cell r="H455">
            <v>1573.3272116326675</v>
          </cell>
          <cell r="I455">
            <v>4.4171973422069186</v>
          </cell>
          <cell r="J455" t="str">
            <v>CS3</v>
          </cell>
        </row>
        <row r="456">
          <cell r="D456">
            <v>442</v>
          </cell>
          <cell r="E456">
            <v>41480.75</v>
          </cell>
          <cell r="F456">
            <v>1712.7</v>
          </cell>
          <cell r="G456">
            <v>1716.7</v>
          </cell>
          <cell r="H456">
            <v>1577.3428455801284</v>
          </cell>
          <cell r="I456">
            <v>4.0156339474608558</v>
          </cell>
          <cell r="J456" t="str">
            <v>CS4a</v>
          </cell>
        </row>
        <row r="457">
          <cell r="D457">
            <v>443</v>
          </cell>
          <cell r="E457">
            <v>41481.256944444445</v>
          </cell>
          <cell r="F457">
            <v>1716.7</v>
          </cell>
          <cell r="G457">
            <v>1721.2</v>
          </cell>
          <cell r="H457">
            <v>1581.8604337710219</v>
          </cell>
          <cell r="I457">
            <v>4.517588190893548</v>
          </cell>
          <cell r="J457" t="str">
            <v>CS4a</v>
          </cell>
        </row>
        <row r="458">
          <cell r="D458">
            <v>444</v>
          </cell>
          <cell r="E458">
            <v>41482.027777777781</v>
          </cell>
          <cell r="F458">
            <v>1721.2</v>
          </cell>
          <cell r="G458">
            <v>1724.3</v>
          </cell>
          <cell r="H458">
            <v>1584.972550080304</v>
          </cell>
          <cell r="I458">
            <v>3.1121163092821007</v>
          </cell>
          <cell r="J458" t="str">
            <v>CS4a</v>
          </cell>
        </row>
        <row r="459">
          <cell r="D459">
            <v>445</v>
          </cell>
          <cell r="E459">
            <v>41482.65625</v>
          </cell>
          <cell r="F459">
            <v>1724.3</v>
          </cell>
          <cell r="G459">
            <v>1727.1</v>
          </cell>
          <cell r="H459">
            <v>1587.7834938435265</v>
          </cell>
          <cell r="I459">
            <v>2.8109437632224399</v>
          </cell>
          <cell r="J459" t="str">
            <v>CS4a</v>
          </cell>
        </row>
        <row r="460">
          <cell r="D460">
            <v>446</v>
          </cell>
          <cell r="E460">
            <v>41483.309027777781</v>
          </cell>
          <cell r="F460">
            <v>1727.1</v>
          </cell>
          <cell r="G460">
            <v>1730.9</v>
          </cell>
          <cell r="H460">
            <v>1591.5983460936145</v>
          </cell>
          <cell r="I460">
            <v>3.8148522500880517</v>
          </cell>
          <cell r="J460" t="str">
            <v>CS4a</v>
          </cell>
        </row>
        <row r="461">
          <cell r="D461">
            <v>447</v>
          </cell>
          <cell r="E461">
            <v>41483.916666666664</v>
          </cell>
          <cell r="F461">
            <v>1730.9</v>
          </cell>
          <cell r="G461">
            <v>1734.3</v>
          </cell>
          <cell r="H461">
            <v>1595.011634948956</v>
          </cell>
          <cell r="I461">
            <v>3.4132888553415341</v>
          </cell>
          <cell r="J461" t="str">
            <v>CS4a</v>
          </cell>
        </row>
        <row r="462">
          <cell r="D462">
            <v>448</v>
          </cell>
          <cell r="E462">
            <v>41484.472222222219</v>
          </cell>
          <cell r="F462">
            <v>1734.3</v>
          </cell>
          <cell r="G462">
            <v>1738.1</v>
          </cell>
          <cell r="H462">
            <v>1598.8264871990439</v>
          </cell>
          <cell r="I462">
            <v>3.8148522500878244</v>
          </cell>
          <cell r="J462" t="str">
            <v>CS4a</v>
          </cell>
        </row>
        <row r="463">
          <cell r="D463">
            <v>449</v>
          </cell>
          <cell r="E463">
            <v>41485.003472222219</v>
          </cell>
          <cell r="F463">
            <v>1738.1</v>
          </cell>
          <cell r="G463">
            <v>1741.9</v>
          </cell>
          <cell r="H463">
            <v>1602.6413394491319</v>
          </cell>
          <cell r="I463">
            <v>3.8148522500880517</v>
          </cell>
          <cell r="J463" t="str">
            <v>CS4a</v>
          </cell>
        </row>
        <row r="464">
          <cell r="D464">
            <v>450</v>
          </cell>
          <cell r="E464">
            <v>41485.4375</v>
          </cell>
          <cell r="F464">
            <v>1741.9</v>
          </cell>
          <cell r="G464">
            <v>1745.1</v>
          </cell>
          <cell r="H464">
            <v>1605.8538466071004</v>
          </cell>
          <cell r="I464">
            <v>3.2125071579685027</v>
          </cell>
          <cell r="J464" t="str">
            <v>CS4a</v>
          </cell>
        </row>
        <row r="465">
          <cell r="D465">
            <v>451</v>
          </cell>
          <cell r="E465">
            <v>41485.913194444445</v>
          </cell>
          <cell r="F465">
            <v>1745.1</v>
          </cell>
          <cell r="G465">
            <v>1748.3</v>
          </cell>
          <cell r="H465">
            <v>1609.0663537650692</v>
          </cell>
          <cell r="I465">
            <v>3.2125071579687301</v>
          </cell>
          <cell r="J465" t="str">
            <v>CS4a</v>
          </cell>
        </row>
        <row r="466">
          <cell r="D466">
            <v>452</v>
          </cell>
          <cell r="E466">
            <v>41486.409722222219</v>
          </cell>
          <cell r="F466">
            <v>1748.3</v>
          </cell>
          <cell r="G466">
            <v>1751.8</v>
          </cell>
          <cell r="H466">
            <v>1612.5800334690973</v>
          </cell>
          <cell r="I466">
            <v>3.5136797040281635</v>
          </cell>
          <cell r="J466" t="str">
            <v>CS4a</v>
          </cell>
        </row>
        <row r="467">
          <cell r="D467">
            <v>453</v>
          </cell>
          <cell r="E467">
            <v>41486.961805555555</v>
          </cell>
          <cell r="F467">
            <v>1751.8</v>
          </cell>
          <cell r="G467">
            <v>1755.9</v>
          </cell>
          <cell r="H467">
            <v>1616.6960582652448</v>
          </cell>
          <cell r="I467">
            <v>4.1160247961474852</v>
          </cell>
          <cell r="J467" t="str">
            <v>CS4a</v>
          </cell>
        </row>
        <row r="468">
          <cell r="D468" t="str">
            <v>454 (BD3)</v>
          </cell>
          <cell r="E468">
            <v>41487.479166666664</v>
          </cell>
          <cell r="F468">
            <v>1755.9</v>
          </cell>
          <cell r="G468">
            <v>1759.7</v>
          </cell>
          <cell r="H468">
            <v>1620.5109105153326</v>
          </cell>
          <cell r="I468">
            <v>3.8148522500878244</v>
          </cell>
          <cell r="J468" t="str">
            <v>CS3(BD)</v>
          </cell>
        </row>
        <row r="469">
          <cell r="D469" t="str">
            <v>455 (BD3)</v>
          </cell>
          <cell r="E469">
            <v>41487.923611111109</v>
          </cell>
          <cell r="F469">
            <v>1759.7</v>
          </cell>
          <cell r="G469">
            <v>1763.7</v>
          </cell>
          <cell r="H469">
            <v>1624.5265444627935</v>
          </cell>
          <cell r="I469">
            <v>4.0156339474608558</v>
          </cell>
          <cell r="J469" t="str">
            <v>CS3(BD)</v>
          </cell>
        </row>
        <row r="470">
          <cell r="D470" t="str">
            <v>456 (BD3)</v>
          </cell>
          <cell r="E470">
            <v>41488.472222222219</v>
          </cell>
          <cell r="F470">
            <v>1763.7</v>
          </cell>
          <cell r="G470">
            <v>1767.1</v>
          </cell>
          <cell r="H470">
            <v>1627.939833318135</v>
          </cell>
          <cell r="I470">
            <v>3.4132888553415341</v>
          </cell>
          <cell r="J470" t="str">
            <v>CS3(BD)</v>
          </cell>
        </row>
        <row r="471">
          <cell r="D471" t="str">
            <v>457 (BD3)</v>
          </cell>
          <cell r="E471">
            <v>41489.472222222219</v>
          </cell>
          <cell r="F471">
            <v>1767.1</v>
          </cell>
          <cell r="G471">
            <v>1770.3</v>
          </cell>
          <cell r="H471">
            <v>1631.1523404761037</v>
          </cell>
          <cell r="I471">
            <v>3.2125071579687301</v>
          </cell>
          <cell r="J471" t="str">
            <v>CS4(BD)</v>
          </cell>
        </row>
        <row r="472">
          <cell r="D472" t="str">
            <v>458 (BD3)</v>
          </cell>
          <cell r="E472">
            <v>41490.517361111109</v>
          </cell>
          <cell r="F472">
            <v>1770.3</v>
          </cell>
          <cell r="G472">
            <v>1774.2</v>
          </cell>
          <cell r="H472">
            <v>1635.0675835748782</v>
          </cell>
          <cell r="I472">
            <v>3.9152430987744538</v>
          </cell>
          <cell r="J472" t="str">
            <v>CS3(BD)</v>
          </cell>
        </row>
        <row r="473">
          <cell r="D473" t="str">
            <v>459 (BD3)</v>
          </cell>
          <cell r="E473">
            <v>41491.506944444445</v>
          </cell>
          <cell r="F473">
            <v>1774.2</v>
          </cell>
          <cell r="G473">
            <v>1777.1</v>
          </cell>
          <cell r="H473">
            <v>1637.978918186787</v>
          </cell>
          <cell r="I473">
            <v>2.9113346119088419</v>
          </cell>
          <cell r="J473" t="str">
            <v>CS3(BD)</v>
          </cell>
        </row>
        <row r="474">
          <cell r="D474" t="str">
            <v>460 (BD3)</v>
          </cell>
          <cell r="E474">
            <v>41491.979166666664</v>
          </cell>
          <cell r="F474">
            <v>1777.1</v>
          </cell>
          <cell r="G474">
            <v>1780.5</v>
          </cell>
          <cell r="H474">
            <v>1641.392207042129</v>
          </cell>
          <cell r="I474">
            <v>3.4132888553419889</v>
          </cell>
          <cell r="J474" t="str">
            <v>CS3(BD)</v>
          </cell>
        </row>
        <row r="475">
          <cell r="D475" t="str">
            <v>461 (BD3)</v>
          </cell>
          <cell r="E475">
            <v>41492.489583333336</v>
          </cell>
          <cell r="F475">
            <v>1780.5</v>
          </cell>
          <cell r="G475">
            <v>1784.2</v>
          </cell>
          <cell r="H475">
            <v>1645.1066684435302</v>
          </cell>
          <cell r="I475">
            <v>3.714461401401195</v>
          </cell>
          <cell r="J475" t="str">
            <v>CS3(BD)</v>
          </cell>
        </row>
        <row r="476">
          <cell r="D476" t="str">
            <v>462 (BD3)</v>
          </cell>
          <cell r="E476">
            <v>41493.28125</v>
          </cell>
          <cell r="F476">
            <v>1784.2</v>
          </cell>
          <cell r="G476">
            <v>1788.6</v>
          </cell>
          <cell r="H476">
            <v>1649.5238657857371</v>
          </cell>
          <cell r="I476">
            <v>4.4171973422069186</v>
          </cell>
          <cell r="J476" t="str">
            <v>CS3(BD)</v>
          </cell>
        </row>
        <row r="477">
          <cell r="D477" t="str">
            <v>463 (BD3)</v>
          </cell>
          <cell r="E477">
            <v>41494.020833333336</v>
          </cell>
          <cell r="F477">
            <v>1788.6</v>
          </cell>
          <cell r="G477">
            <v>1792.8</v>
          </cell>
          <cell r="H477">
            <v>1653.740281430571</v>
          </cell>
          <cell r="I477">
            <v>4.2164156448338872</v>
          </cell>
          <cell r="J477" t="str">
            <v>CS4(BD)</v>
          </cell>
        </row>
        <row r="478">
          <cell r="D478" t="str">
            <v>464 (BD3)</v>
          </cell>
          <cell r="E478">
            <v>41495.173611111109</v>
          </cell>
          <cell r="F478">
            <v>1792.8</v>
          </cell>
          <cell r="G478">
            <v>1797.3</v>
          </cell>
          <cell r="H478">
            <v>1658.2578696214646</v>
          </cell>
          <cell r="I478">
            <v>4.517588190893548</v>
          </cell>
          <cell r="J478" t="str">
            <v>CS4(BD)</v>
          </cell>
        </row>
        <row r="479">
          <cell r="D479" t="str">
            <v>465 (BD3)</v>
          </cell>
          <cell r="E479">
            <v>41496.291666666664</v>
          </cell>
          <cell r="F479">
            <v>1797.3</v>
          </cell>
          <cell r="G479">
            <v>1801.1</v>
          </cell>
          <cell r="H479">
            <v>1662.0727218715522</v>
          </cell>
          <cell r="I479">
            <v>3.814852250087597</v>
          </cell>
          <cell r="J479" t="str">
            <v>CS3(BD)</v>
          </cell>
        </row>
        <row r="480">
          <cell r="D480" t="str">
            <v>466 (BD3)</v>
          </cell>
          <cell r="E480">
            <v>41497.395833333336</v>
          </cell>
          <cell r="F480">
            <v>1801.1</v>
          </cell>
          <cell r="G480">
            <v>1804.9</v>
          </cell>
          <cell r="H480">
            <v>1665.8875741216402</v>
          </cell>
          <cell r="I480">
            <v>3.8148522500880517</v>
          </cell>
          <cell r="J480" t="str">
            <v>CS3(BD)</v>
          </cell>
        </row>
        <row r="481">
          <cell r="D481" t="str">
            <v>467 (BD3)</v>
          </cell>
          <cell r="E481">
            <v>41498.40625</v>
          </cell>
          <cell r="F481">
            <v>1804.9</v>
          </cell>
          <cell r="G481">
            <v>1805.9</v>
          </cell>
          <cell r="H481">
            <v>1666.8914826085054</v>
          </cell>
          <cell r="I481">
            <v>1.0039084868651571</v>
          </cell>
          <cell r="J481" t="str">
            <v>CS3(BD)</v>
          </cell>
        </row>
        <row r="482">
          <cell r="D482" t="str">
            <v>467 (BD3)</v>
          </cell>
          <cell r="E482">
            <v>41498.40625</v>
          </cell>
          <cell r="F482">
            <v>1805.9</v>
          </cell>
          <cell r="G482">
            <v>1808.9</v>
          </cell>
          <cell r="H482">
            <v>1669.9032080691011</v>
          </cell>
          <cell r="I482">
            <v>3.0117254605956987</v>
          </cell>
          <cell r="J482" t="str">
            <v>CS4a</v>
          </cell>
        </row>
        <row r="483">
          <cell r="D483">
            <v>468</v>
          </cell>
          <cell r="E483">
            <v>41499.090277777781</v>
          </cell>
          <cell r="F483">
            <v>1808.9</v>
          </cell>
          <cell r="G483">
            <v>1813.3</v>
          </cell>
          <cell r="H483">
            <v>1674.3204054113078</v>
          </cell>
          <cell r="I483">
            <v>4.4171973422066912</v>
          </cell>
          <cell r="J483" t="str">
            <v>CS4</v>
          </cell>
        </row>
        <row r="484">
          <cell r="D484">
            <v>469</v>
          </cell>
          <cell r="E484">
            <v>41499.958333333336</v>
          </cell>
          <cell r="F484">
            <v>1813.3</v>
          </cell>
          <cell r="G484">
            <v>1816.3</v>
          </cell>
          <cell r="H484">
            <v>1677.3321308719035</v>
          </cell>
          <cell r="I484">
            <v>3.0117254605956987</v>
          </cell>
          <cell r="J484" t="str">
            <v>CS4a</v>
          </cell>
        </row>
        <row r="485">
          <cell r="D485">
            <v>470</v>
          </cell>
          <cell r="E485">
            <v>41500.444444444445</v>
          </cell>
          <cell r="F485">
            <v>1816.3</v>
          </cell>
          <cell r="G485">
            <v>1820.1</v>
          </cell>
          <cell r="H485">
            <v>1681.1469831219913</v>
          </cell>
          <cell r="I485">
            <v>3.8148522500878244</v>
          </cell>
          <cell r="J485" t="str">
            <v>CS4a</v>
          </cell>
        </row>
        <row r="486">
          <cell r="D486">
            <v>471</v>
          </cell>
          <cell r="E486">
            <v>41500.979166666664</v>
          </cell>
          <cell r="F486">
            <v>1820.1</v>
          </cell>
          <cell r="G486">
            <v>1824.6</v>
          </cell>
          <cell r="H486">
            <v>1685.6645713128846</v>
          </cell>
          <cell r="I486">
            <v>4.5175881908933206</v>
          </cell>
          <cell r="J486" t="str">
            <v>CS4a</v>
          </cell>
        </row>
        <row r="487">
          <cell r="D487">
            <v>472</v>
          </cell>
          <cell r="E487">
            <v>41501.760416666664</v>
          </cell>
          <cell r="F487">
            <v>1824.6</v>
          </cell>
          <cell r="G487">
            <v>1828.5</v>
          </cell>
          <cell r="H487">
            <v>1689.5798144116591</v>
          </cell>
          <cell r="I487">
            <v>3.9152430987744538</v>
          </cell>
          <cell r="J487" t="str">
            <v>CS4a</v>
          </cell>
        </row>
        <row r="488">
          <cell r="D488">
            <v>473</v>
          </cell>
          <cell r="E488">
            <v>41502.340277777781</v>
          </cell>
          <cell r="F488">
            <v>1828.5</v>
          </cell>
          <cell r="G488">
            <v>1831.7</v>
          </cell>
          <cell r="H488">
            <v>1692.7923215696278</v>
          </cell>
          <cell r="I488">
            <v>3.2125071579687301</v>
          </cell>
          <cell r="J488" t="str">
            <v>CS3</v>
          </cell>
        </row>
        <row r="489">
          <cell r="D489">
            <v>474</v>
          </cell>
          <cell r="E489">
            <v>41502.892361111109</v>
          </cell>
          <cell r="F489">
            <v>1831.7</v>
          </cell>
          <cell r="G489">
            <v>1834.8</v>
          </cell>
          <cell r="H489">
            <v>1695.9044378789099</v>
          </cell>
          <cell r="I489">
            <v>3.1121163092821007</v>
          </cell>
          <cell r="J489" t="str">
            <v>CS3</v>
          </cell>
        </row>
        <row r="490">
          <cell r="D490">
            <v>475</v>
          </cell>
          <cell r="E490">
            <v>41503.354166666664</v>
          </cell>
          <cell r="F490">
            <v>1834.8</v>
          </cell>
          <cell r="G490">
            <v>1838.5</v>
          </cell>
          <cell r="H490">
            <v>1699.6188992803113</v>
          </cell>
          <cell r="I490">
            <v>3.7144614014014223</v>
          </cell>
          <cell r="J490" t="str">
            <v>CS3</v>
          </cell>
        </row>
        <row r="491">
          <cell r="D491">
            <v>476</v>
          </cell>
          <cell r="E491">
            <v>41503.8125</v>
          </cell>
          <cell r="F491">
            <v>1838.5</v>
          </cell>
          <cell r="G491">
            <v>1842.4</v>
          </cell>
          <cell r="H491">
            <v>1703.5341423790858</v>
          </cell>
          <cell r="I491">
            <v>3.9152430987744538</v>
          </cell>
          <cell r="J491" t="str">
            <v>CS3</v>
          </cell>
        </row>
        <row r="492">
          <cell r="D492">
            <v>477</v>
          </cell>
          <cell r="E492">
            <v>41504.270833391201</v>
          </cell>
          <cell r="F492">
            <v>1842.4</v>
          </cell>
          <cell r="G492">
            <v>1846.2</v>
          </cell>
          <cell r="H492">
            <v>1707.3489946291734</v>
          </cell>
          <cell r="I492">
            <v>3.814852250087597</v>
          </cell>
          <cell r="J492" t="str">
            <v>CS3</v>
          </cell>
        </row>
        <row r="493">
          <cell r="D493">
            <v>478</v>
          </cell>
          <cell r="E493">
            <v>41504.96875</v>
          </cell>
          <cell r="F493">
            <v>1846.2</v>
          </cell>
          <cell r="G493">
            <v>1848.9</v>
          </cell>
          <cell r="H493">
            <v>1710.0595475437096</v>
          </cell>
          <cell r="I493">
            <v>2.7105529145362652</v>
          </cell>
          <cell r="J493" t="str">
            <v>CS3</v>
          </cell>
        </row>
        <row r="494">
          <cell r="D494">
            <v>479</v>
          </cell>
          <cell r="E494">
            <v>41505.458333333336</v>
          </cell>
          <cell r="F494">
            <v>1848.9</v>
          </cell>
          <cell r="G494">
            <v>1852.4</v>
          </cell>
          <cell r="H494">
            <v>1713.5732272477378</v>
          </cell>
          <cell r="I494">
            <v>3.5136797040281635</v>
          </cell>
          <cell r="J494" t="str">
            <v>CS3</v>
          </cell>
        </row>
        <row r="495">
          <cell r="D495">
            <v>480</v>
          </cell>
          <cell r="E495">
            <v>41505.916666666664</v>
          </cell>
          <cell r="F495">
            <v>1852.4</v>
          </cell>
          <cell r="G495">
            <v>1856.7</v>
          </cell>
          <cell r="H495">
            <v>1717.8900337412581</v>
          </cell>
          <cell r="I495">
            <v>4.3168064935202892</v>
          </cell>
          <cell r="J495" t="str">
            <v>CS2</v>
          </cell>
        </row>
        <row r="496">
          <cell r="D496">
            <v>481</v>
          </cell>
          <cell r="E496">
            <v>41506.427083333336</v>
          </cell>
          <cell r="F496">
            <v>1856.7</v>
          </cell>
          <cell r="G496">
            <v>1860.7</v>
          </cell>
          <cell r="H496">
            <v>1721.9056676887189</v>
          </cell>
          <cell r="I496">
            <v>4.0156339474608558</v>
          </cell>
          <cell r="J496" t="str">
            <v>CS2</v>
          </cell>
        </row>
        <row r="497">
          <cell r="D497">
            <v>482</v>
          </cell>
          <cell r="E497">
            <v>41507.003472222219</v>
          </cell>
          <cell r="F497">
            <v>1860.7</v>
          </cell>
          <cell r="G497">
            <v>1864.4</v>
          </cell>
          <cell r="H497">
            <v>1725.6201290901204</v>
          </cell>
          <cell r="I497">
            <v>3.7144614014014223</v>
          </cell>
          <cell r="J497" t="str">
            <v>CS2</v>
          </cell>
        </row>
        <row r="498">
          <cell r="D498">
            <v>483</v>
          </cell>
          <cell r="E498">
            <v>41507.447916666664</v>
          </cell>
          <cell r="F498">
            <v>1864.4</v>
          </cell>
          <cell r="G498">
            <v>1868</v>
          </cell>
          <cell r="H498">
            <v>1729.2341996428349</v>
          </cell>
          <cell r="I498">
            <v>3.6140705527145656</v>
          </cell>
          <cell r="J498" t="str">
            <v>CS3</v>
          </cell>
        </row>
        <row r="499">
          <cell r="D499">
            <v>484</v>
          </cell>
          <cell r="E499">
            <v>41507.888888888891</v>
          </cell>
          <cell r="F499">
            <v>1868</v>
          </cell>
          <cell r="G499">
            <v>1871.2</v>
          </cell>
          <cell r="H499">
            <v>1732.4467068008037</v>
          </cell>
          <cell r="I499">
            <v>3.2125071579687301</v>
          </cell>
          <cell r="J499" t="str">
            <v>CS3</v>
          </cell>
        </row>
        <row r="500">
          <cell r="D500">
            <v>485</v>
          </cell>
          <cell r="E500">
            <v>41508.430555555555</v>
          </cell>
          <cell r="F500">
            <v>1871.2</v>
          </cell>
          <cell r="G500">
            <v>1874.3</v>
          </cell>
          <cell r="H500">
            <v>1735.5588231100858</v>
          </cell>
          <cell r="I500">
            <v>3.1121163092821007</v>
          </cell>
          <cell r="J500" t="str">
            <v>CS3</v>
          </cell>
        </row>
        <row r="501">
          <cell r="D501">
            <v>486</v>
          </cell>
          <cell r="E501">
            <v>41508.958333333336</v>
          </cell>
          <cell r="F501">
            <v>1874.3</v>
          </cell>
          <cell r="G501">
            <v>1879.1</v>
          </cell>
          <cell r="H501">
            <v>1740.3775838470387</v>
          </cell>
          <cell r="I501">
            <v>4.8187607369529815</v>
          </cell>
          <cell r="J501" t="str">
            <v>CS3</v>
          </cell>
        </row>
        <row r="502">
          <cell r="D502">
            <v>487</v>
          </cell>
          <cell r="E502">
            <v>41509.447916666664</v>
          </cell>
          <cell r="F502">
            <v>1879.1</v>
          </cell>
          <cell r="G502">
            <v>1882.9</v>
          </cell>
          <cell r="H502">
            <v>1744.1924360971268</v>
          </cell>
          <cell r="I502">
            <v>3.8148522500880517</v>
          </cell>
          <cell r="J502" t="str">
            <v>CS3</v>
          </cell>
        </row>
        <row r="503">
          <cell r="D503">
            <v>488</v>
          </cell>
          <cell r="E503">
            <v>41509.9375</v>
          </cell>
          <cell r="F503">
            <v>1882.9</v>
          </cell>
          <cell r="G503">
            <v>1887.1</v>
          </cell>
          <cell r="H503">
            <v>1748.4088517419605</v>
          </cell>
          <cell r="I503">
            <v>4.2164156448336598</v>
          </cell>
          <cell r="J503" t="str">
            <v>CS3</v>
          </cell>
        </row>
        <row r="504">
          <cell r="D504">
            <v>489</v>
          </cell>
          <cell r="E504">
            <v>41510.395833333336</v>
          </cell>
          <cell r="F504">
            <v>1887.1</v>
          </cell>
          <cell r="G504">
            <v>1890.4</v>
          </cell>
          <cell r="H504">
            <v>1751.7217497486158</v>
          </cell>
          <cell r="I504">
            <v>3.3128980066553595</v>
          </cell>
          <cell r="J504" t="str">
            <v>CS3</v>
          </cell>
        </row>
        <row r="505">
          <cell r="D505">
            <v>490</v>
          </cell>
          <cell r="E505">
            <v>41510.909722222219</v>
          </cell>
          <cell r="F505">
            <v>1890.4</v>
          </cell>
          <cell r="G505">
            <v>1894.4</v>
          </cell>
          <cell r="H505">
            <v>1755.7373836960767</v>
          </cell>
          <cell r="I505">
            <v>4.0156339474608558</v>
          </cell>
          <cell r="J505" t="str">
            <v>CS3</v>
          </cell>
        </row>
        <row r="506">
          <cell r="D506">
            <v>491</v>
          </cell>
          <cell r="E506">
            <v>41511.375</v>
          </cell>
          <cell r="F506">
            <v>1894.4</v>
          </cell>
          <cell r="G506">
            <v>1898.2</v>
          </cell>
          <cell r="H506">
            <v>1759.5522359461645</v>
          </cell>
          <cell r="I506">
            <v>3.8148522500878244</v>
          </cell>
          <cell r="J506" t="str">
            <v>CS3</v>
          </cell>
        </row>
        <row r="507">
          <cell r="D507">
            <v>492</v>
          </cell>
          <cell r="E507">
            <v>41511.857638888891</v>
          </cell>
          <cell r="F507">
            <v>1898.2</v>
          </cell>
          <cell r="G507">
            <v>1902.1</v>
          </cell>
          <cell r="H507">
            <v>1763.4674790449387</v>
          </cell>
          <cell r="I507">
            <v>3.9152430987742264</v>
          </cell>
          <cell r="J507" t="str">
            <v>CS3</v>
          </cell>
        </row>
        <row r="508">
          <cell r="D508">
            <v>493</v>
          </cell>
          <cell r="E508">
            <v>41512.864583333336</v>
          </cell>
          <cell r="F508">
            <v>1902.1</v>
          </cell>
          <cell r="G508">
            <v>1905.5</v>
          </cell>
          <cell r="H508">
            <v>1766.8807679002805</v>
          </cell>
          <cell r="I508">
            <v>3.4132888553417615</v>
          </cell>
          <cell r="J508" t="str">
            <v>CS3</v>
          </cell>
        </row>
        <row r="509">
          <cell r="D509">
            <v>494</v>
          </cell>
          <cell r="E509">
            <v>41513.46875</v>
          </cell>
          <cell r="F509">
            <v>1905.5</v>
          </cell>
          <cell r="G509">
            <v>1907.4</v>
          </cell>
          <cell r="H509">
            <v>1768.7881940253244</v>
          </cell>
          <cell r="I509">
            <v>1.9074261250439122</v>
          </cell>
          <cell r="J509" t="str">
            <v>CS3</v>
          </cell>
        </row>
        <row r="510">
          <cell r="D510">
            <v>0</v>
          </cell>
          <cell r="E510">
            <v>0</v>
          </cell>
          <cell r="F510">
            <v>1907.4</v>
          </cell>
          <cell r="G510">
            <v>1910.6</v>
          </cell>
          <cell r="H510">
            <v>1772.0007011832929</v>
          </cell>
          <cell r="I510">
            <v>3.2125071579685027</v>
          </cell>
          <cell r="J510" t="str">
            <v>CS3</v>
          </cell>
        </row>
        <row r="511">
          <cell r="D511">
            <v>495</v>
          </cell>
          <cell r="E511">
            <v>41514.0625</v>
          </cell>
          <cell r="F511">
            <v>1910.6</v>
          </cell>
          <cell r="G511">
            <v>1913.6</v>
          </cell>
          <cell r="H511">
            <v>1775.0124266438886</v>
          </cell>
          <cell r="I511">
            <v>3.0117254605956987</v>
          </cell>
          <cell r="J511" t="str">
            <v>CS4a</v>
          </cell>
        </row>
        <row r="512">
          <cell r="D512">
            <v>496</v>
          </cell>
          <cell r="E512">
            <v>41514.770833333336</v>
          </cell>
          <cell r="F512">
            <v>1913.6</v>
          </cell>
          <cell r="G512">
            <v>1918.2</v>
          </cell>
          <cell r="H512">
            <v>1779.6304056834688</v>
          </cell>
          <cell r="I512">
            <v>4.6179790395801774</v>
          </cell>
          <cell r="J512" t="str">
            <v>CS4a</v>
          </cell>
        </row>
        <row r="513">
          <cell r="D513">
            <v>497</v>
          </cell>
          <cell r="E513">
            <v>41515.413194444445</v>
          </cell>
          <cell r="F513">
            <v>1918.2</v>
          </cell>
          <cell r="G513">
            <v>1922</v>
          </cell>
          <cell r="H513">
            <v>1783.4452579335566</v>
          </cell>
          <cell r="I513">
            <v>3.8148522500878244</v>
          </cell>
          <cell r="J513" t="str">
            <v>CS4a</v>
          </cell>
        </row>
        <row r="514">
          <cell r="D514">
            <v>498</v>
          </cell>
          <cell r="E514">
            <v>41515.951388888891</v>
          </cell>
          <cell r="F514">
            <v>1922</v>
          </cell>
          <cell r="G514">
            <v>1925.5</v>
          </cell>
          <cell r="H514">
            <v>1786.9589376375848</v>
          </cell>
          <cell r="I514">
            <v>3.5136797040281635</v>
          </cell>
          <cell r="J514" t="str">
            <v>CS4a</v>
          </cell>
        </row>
        <row r="515">
          <cell r="D515">
            <v>499</v>
          </cell>
          <cell r="E515">
            <v>41516.479166666664</v>
          </cell>
          <cell r="F515">
            <v>1925.5</v>
          </cell>
          <cell r="G515">
            <v>1929.4</v>
          </cell>
          <cell r="H515">
            <v>1790.8741807363592</v>
          </cell>
          <cell r="I515">
            <v>3.9152430987744538</v>
          </cell>
          <cell r="J515" t="str">
            <v>CS4a</v>
          </cell>
        </row>
        <row r="516">
          <cell r="D516">
            <v>500</v>
          </cell>
          <cell r="E516">
            <v>41516.965277777781</v>
          </cell>
          <cell r="F516">
            <v>1929.4</v>
          </cell>
          <cell r="G516">
            <v>1933.1</v>
          </cell>
          <cell r="H516">
            <v>1794.5886421377602</v>
          </cell>
          <cell r="I516">
            <v>3.7144614014009676</v>
          </cell>
          <cell r="J516" t="str">
            <v>CS4a</v>
          </cell>
        </row>
        <row r="517">
          <cell r="D517">
            <v>501</v>
          </cell>
          <cell r="E517">
            <v>41517.479166666664</v>
          </cell>
          <cell r="F517">
            <v>1933.1</v>
          </cell>
          <cell r="G517">
            <v>1936.6</v>
          </cell>
          <cell r="H517">
            <v>1798.1023218417886</v>
          </cell>
          <cell r="I517">
            <v>3.5136797040283909</v>
          </cell>
          <cell r="J517" t="str">
            <v>CS3</v>
          </cell>
        </row>
        <row r="518">
          <cell r="D518">
            <v>502</v>
          </cell>
          <cell r="E518">
            <v>41517.944444444445</v>
          </cell>
          <cell r="F518">
            <v>1936.6</v>
          </cell>
          <cell r="G518">
            <v>1939.6</v>
          </cell>
          <cell r="H518">
            <v>1801.1140473023841</v>
          </cell>
          <cell r="I518">
            <v>3.0117254605954713</v>
          </cell>
          <cell r="J518" t="str">
            <v>CS3</v>
          </cell>
        </row>
        <row r="519">
          <cell r="D519">
            <v>503</v>
          </cell>
          <cell r="E519">
            <v>41518.479166666664</v>
          </cell>
          <cell r="F519">
            <v>1939.6</v>
          </cell>
          <cell r="G519">
            <v>1943.6</v>
          </cell>
          <cell r="H519">
            <v>1805.1296812498449</v>
          </cell>
          <cell r="I519">
            <v>4.0156339474608558</v>
          </cell>
          <cell r="J519" t="str">
            <v>CS3</v>
          </cell>
        </row>
        <row r="520">
          <cell r="D520">
            <v>504</v>
          </cell>
          <cell r="E520">
            <v>41518.916666666664</v>
          </cell>
          <cell r="F520">
            <v>1943.6</v>
          </cell>
          <cell r="G520">
            <v>1947.35</v>
          </cell>
          <cell r="H520">
            <v>1808.8943380755895</v>
          </cell>
          <cell r="I520">
            <v>3.7646568257446233</v>
          </cell>
          <cell r="J520" t="str">
            <v>CS4a</v>
          </cell>
        </row>
        <row r="521">
          <cell r="D521">
            <v>505</v>
          </cell>
          <cell r="E521">
            <v>41519.545138888891</v>
          </cell>
          <cell r="F521">
            <v>1947.35</v>
          </cell>
          <cell r="G521">
            <v>1951</v>
          </cell>
          <cell r="H521">
            <v>1812.5586040526478</v>
          </cell>
          <cell r="I521">
            <v>3.6642659770582213</v>
          </cell>
          <cell r="J521" t="str">
            <v>CS4a</v>
          </cell>
        </row>
        <row r="522">
          <cell r="D522">
            <v>506</v>
          </cell>
          <cell r="E522">
            <v>41520.5</v>
          </cell>
          <cell r="F522">
            <v>1951</v>
          </cell>
          <cell r="G522">
            <v>1954.6</v>
          </cell>
          <cell r="H522">
            <v>1816.1726746053623</v>
          </cell>
          <cell r="I522">
            <v>3.6140705527145656</v>
          </cell>
          <cell r="J522" t="str">
            <v>CS3</v>
          </cell>
        </row>
        <row r="523">
          <cell r="D523">
            <v>507</v>
          </cell>
          <cell r="E523">
            <v>41521.472222222219</v>
          </cell>
          <cell r="F523">
            <v>1954.6</v>
          </cell>
          <cell r="G523">
            <v>1958</v>
          </cell>
          <cell r="H523">
            <v>1819.5859634607041</v>
          </cell>
          <cell r="I523">
            <v>3.4132888553417615</v>
          </cell>
          <cell r="J523" t="str">
            <v>CS2</v>
          </cell>
        </row>
        <row r="524">
          <cell r="D524">
            <v>508</v>
          </cell>
          <cell r="E524">
            <v>41522.479166666664</v>
          </cell>
          <cell r="F524">
            <v>1958</v>
          </cell>
          <cell r="G524">
            <v>1962.9</v>
          </cell>
          <cell r="H524">
            <v>1824.5051150463437</v>
          </cell>
          <cell r="I524">
            <v>4.9191515856396109</v>
          </cell>
          <cell r="J524" t="str">
            <v>CS2</v>
          </cell>
        </row>
        <row r="525">
          <cell r="D525">
            <v>509</v>
          </cell>
          <cell r="E525">
            <v>41523.402777777781</v>
          </cell>
          <cell r="F525">
            <v>1962.9</v>
          </cell>
          <cell r="G525">
            <v>1967.1</v>
          </cell>
          <cell r="H525">
            <v>1828.7215306911776</v>
          </cell>
          <cell r="I525">
            <v>4.2164156448338872</v>
          </cell>
          <cell r="J525" t="str">
            <v>CS2</v>
          </cell>
        </row>
        <row r="526">
          <cell r="D526">
            <v>510</v>
          </cell>
          <cell r="E526">
            <v>41523.104166666664</v>
          </cell>
          <cell r="F526">
            <v>1967.1</v>
          </cell>
          <cell r="G526">
            <v>1971.5</v>
          </cell>
          <cell r="H526">
            <v>1833.1387280333845</v>
          </cell>
          <cell r="I526">
            <v>4.4171973422069186</v>
          </cell>
          <cell r="J526" t="str">
            <v>CS2</v>
          </cell>
        </row>
        <row r="527">
          <cell r="D527">
            <v>511</v>
          </cell>
          <cell r="E527">
            <v>41524.864583333336</v>
          </cell>
          <cell r="F527">
            <v>1971.5</v>
          </cell>
          <cell r="G527">
            <v>1975.7</v>
          </cell>
          <cell r="H527">
            <v>1837.3551436782184</v>
          </cell>
          <cell r="I527">
            <v>4.2164156448338872</v>
          </cell>
          <cell r="J527" t="str">
            <v>CS3</v>
          </cell>
        </row>
        <row r="528">
          <cell r="D528">
            <v>512</v>
          </cell>
          <cell r="E528">
            <v>41525.604166666664</v>
          </cell>
          <cell r="F528">
            <v>1975.7</v>
          </cell>
          <cell r="G528">
            <v>1980.4</v>
          </cell>
          <cell r="H528">
            <v>1842.073513566485</v>
          </cell>
          <cell r="I528">
            <v>4.7183698882665794</v>
          </cell>
          <cell r="J528" t="str">
            <v>CS3</v>
          </cell>
        </row>
        <row r="529">
          <cell r="D529">
            <v>513</v>
          </cell>
          <cell r="E529">
            <v>41526.395833333336</v>
          </cell>
          <cell r="F529">
            <v>1980.4</v>
          </cell>
          <cell r="G529">
            <v>1985.4</v>
          </cell>
          <cell r="H529">
            <v>1847.093056000811</v>
          </cell>
          <cell r="I529">
            <v>5.0195424343260129</v>
          </cell>
          <cell r="J529" t="str">
            <v>CS3</v>
          </cell>
        </row>
        <row r="530">
          <cell r="D530">
            <v>514</v>
          </cell>
          <cell r="E530">
            <v>41527.010416666664</v>
          </cell>
          <cell r="F530">
            <v>1985.4</v>
          </cell>
          <cell r="G530">
            <v>1988.8</v>
          </cell>
          <cell r="H530">
            <v>1850.5063448561527</v>
          </cell>
          <cell r="I530">
            <v>3.4132888553417615</v>
          </cell>
          <cell r="J530" t="str">
            <v>CS4a</v>
          </cell>
        </row>
        <row r="531">
          <cell r="D531">
            <v>515</v>
          </cell>
          <cell r="E531">
            <v>41528.048611111109</v>
          </cell>
          <cell r="F531">
            <v>1988.8</v>
          </cell>
          <cell r="G531">
            <v>1993.7</v>
          </cell>
          <cell r="H531">
            <v>1855.4254964417923</v>
          </cell>
          <cell r="I531">
            <v>4.9191515856396109</v>
          </cell>
          <cell r="J531" t="str">
            <v>CS4a</v>
          </cell>
        </row>
        <row r="532">
          <cell r="D532">
            <v>516</v>
          </cell>
          <cell r="E532">
            <v>41530.125</v>
          </cell>
          <cell r="F532">
            <v>1993.7</v>
          </cell>
          <cell r="G532">
            <v>1996.9</v>
          </cell>
          <cell r="H532">
            <v>1858.6380035997611</v>
          </cell>
          <cell r="I532">
            <v>3.2125071579687301</v>
          </cell>
          <cell r="J532" t="str">
            <v>CS4a</v>
          </cell>
        </row>
        <row r="533">
          <cell r="D533">
            <v>517</v>
          </cell>
          <cell r="E533">
            <v>41530.958333333336</v>
          </cell>
          <cell r="F533">
            <v>1996.9</v>
          </cell>
          <cell r="G533">
            <v>2000.2</v>
          </cell>
          <cell r="H533">
            <v>1861.9509016064162</v>
          </cell>
          <cell r="I533">
            <v>3.3128980066551321</v>
          </cell>
          <cell r="J533" t="str">
            <v>CS4a</v>
          </cell>
        </row>
        <row r="534">
          <cell r="D534">
            <v>518</v>
          </cell>
          <cell r="E534">
            <v>41531.78125</v>
          </cell>
          <cell r="F534">
            <v>2000.2</v>
          </cell>
          <cell r="G534">
            <v>2004.9</v>
          </cell>
          <cell r="H534">
            <v>1866.6692714946828</v>
          </cell>
          <cell r="I534">
            <v>4.7183698882665794</v>
          </cell>
          <cell r="J534" t="str">
            <v>CS4a</v>
          </cell>
        </row>
        <row r="535">
          <cell r="D535">
            <v>519</v>
          </cell>
          <cell r="E535">
            <v>41532.506944444445</v>
          </cell>
          <cell r="F535">
            <v>2004.9</v>
          </cell>
          <cell r="G535">
            <v>2008.3</v>
          </cell>
          <cell r="H535">
            <v>1870.0825603500243</v>
          </cell>
          <cell r="I535">
            <v>3.4132888553415341</v>
          </cell>
          <cell r="J535" t="str">
            <v>CS4a</v>
          </cell>
        </row>
        <row r="536">
          <cell r="D536">
            <v>520</v>
          </cell>
          <cell r="E536">
            <v>41533.90625</v>
          </cell>
          <cell r="F536">
            <v>2008.3</v>
          </cell>
          <cell r="G536">
            <v>2011.9</v>
          </cell>
          <cell r="H536">
            <v>1873.6966309027391</v>
          </cell>
          <cell r="I536">
            <v>3.6140705527147929</v>
          </cell>
          <cell r="J536" t="str">
            <v>CS4a</v>
          </cell>
        </row>
        <row r="537">
          <cell r="D537">
            <v>521</v>
          </cell>
          <cell r="E537">
            <v>41534.611111111109</v>
          </cell>
          <cell r="F537">
            <v>2011.9</v>
          </cell>
          <cell r="G537">
            <v>2015.6</v>
          </cell>
          <cell r="H537">
            <v>1877.4110923041403</v>
          </cell>
          <cell r="I537">
            <v>3.714461401401195</v>
          </cell>
          <cell r="J537" t="str">
            <v>CS3</v>
          </cell>
        </row>
        <row r="538">
          <cell r="D538">
            <v>522</v>
          </cell>
          <cell r="E538">
            <v>41535.520833333336</v>
          </cell>
          <cell r="F538">
            <v>2015.6</v>
          </cell>
          <cell r="G538">
            <v>2019</v>
          </cell>
          <cell r="H538">
            <v>1880.8243811594821</v>
          </cell>
          <cell r="I538">
            <v>3.4132888553417615</v>
          </cell>
          <cell r="J538" t="str">
            <v>CS3</v>
          </cell>
        </row>
        <row r="539">
          <cell r="D539">
            <v>523</v>
          </cell>
          <cell r="E539">
            <v>41536.572916666664</v>
          </cell>
          <cell r="F539">
            <v>2019</v>
          </cell>
          <cell r="G539">
            <v>2023</v>
          </cell>
          <cell r="H539">
            <v>1884.8400151069429</v>
          </cell>
          <cell r="I539">
            <v>4.0156339474608558</v>
          </cell>
          <cell r="J539" t="str">
            <v>CS3</v>
          </cell>
        </row>
        <row r="540">
          <cell r="D540">
            <v>524</v>
          </cell>
          <cell r="E540">
            <v>41537.350694444445</v>
          </cell>
          <cell r="F540">
            <v>2023</v>
          </cell>
          <cell r="G540">
            <v>2027.5</v>
          </cell>
          <cell r="H540">
            <v>1889.3576032978365</v>
          </cell>
          <cell r="I540">
            <v>4.517588190893548</v>
          </cell>
          <cell r="J540" t="str">
            <v>CS4a</v>
          </cell>
        </row>
        <row r="541">
          <cell r="D541">
            <v>525</v>
          </cell>
          <cell r="E541">
            <v>41538.034722222219</v>
          </cell>
          <cell r="F541">
            <v>2027.5</v>
          </cell>
          <cell r="G541">
            <v>2032.3</v>
          </cell>
          <cell r="H541">
            <v>1894.1763640347895</v>
          </cell>
          <cell r="I541">
            <v>4.8187607369529815</v>
          </cell>
          <cell r="J541" t="str">
            <v>CS4a</v>
          </cell>
        </row>
        <row r="542">
          <cell r="D542">
            <v>526</v>
          </cell>
          <cell r="E542" t="str">
            <v>21-09-2013 17.00</v>
          </cell>
          <cell r="F542">
            <v>2032.3</v>
          </cell>
          <cell r="G542">
            <v>2035.8</v>
          </cell>
          <cell r="H542">
            <v>1897.6900437388176</v>
          </cell>
          <cell r="I542">
            <v>3.5136797040281635</v>
          </cell>
          <cell r="J542" t="str">
            <v>CS3</v>
          </cell>
        </row>
        <row r="543">
          <cell r="D543">
            <v>527</v>
          </cell>
          <cell r="E543">
            <v>41539.354166666664</v>
          </cell>
          <cell r="F543">
            <v>2035.8</v>
          </cell>
          <cell r="G543">
            <v>2039.6</v>
          </cell>
          <cell r="H543">
            <v>1901.5048959889054</v>
          </cell>
          <cell r="I543">
            <v>3.8148522500878244</v>
          </cell>
          <cell r="J543" t="str">
            <v>CS3</v>
          </cell>
        </row>
        <row r="544">
          <cell r="D544">
            <v>528</v>
          </cell>
          <cell r="E544">
            <v>41540.368055555555</v>
          </cell>
          <cell r="F544">
            <v>2039.6</v>
          </cell>
          <cell r="G544">
            <v>2044.8</v>
          </cell>
          <cell r="H544">
            <v>1906.7252201206045</v>
          </cell>
          <cell r="I544">
            <v>5.2203241316990443</v>
          </cell>
          <cell r="J544" t="str">
            <v>CS3</v>
          </cell>
        </row>
        <row r="545">
          <cell r="D545">
            <v>529</v>
          </cell>
          <cell r="E545">
            <v>41540.965277777781</v>
          </cell>
          <cell r="F545">
            <v>2044.8</v>
          </cell>
          <cell r="G545">
            <v>2048.6999999999998</v>
          </cell>
          <cell r="H545">
            <v>1910.6404632193787</v>
          </cell>
          <cell r="I545">
            <v>3.9152430987742264</v>
          </cell>
          <cell r="J545" t="str">
            <v>CS3</v>
          </cell>
        </row>
        <row r="546">
          <cell r="D546">
            <v>530</v>
          </cell>
          <cell r="E546">
            <v>41541.493055555555</v>
          </cell>
          <cell r="F546">
            <v>2048.6999999999998</v>
          </cell>
          <cell r="G546">
            <v>2053.6999999999998</v>
          </cell>
          <cell r="H546">
            <v>1915.6600056537047</v>
          </cell>
          <cell r="I546">
            <v>5.0195424343260129</v>
          </cell>
          <cell r="J546" t="str">
            <v>CS3</v>
          </cell>
        </row>
        <row r="547">
          <cell r="D547">
            <v>531</v>
          </cell>
          <cell r="E547">
            <v>41541.958333333336</v>
          </cell>
          <cell r="F547">
            <v>2053.6999999999998</v>
          </cell>
          <cell r="G547">
            <v>2057.8000000000002</v>
          </cell>
          <cell r="H547">
            <v>1919.7760304498524</v>
          </cell>
          <cell r="I547">
            <v>4.1160247961477126</v>
          </cell>
          <cell r="J547" t="str">
            <v>CS3</v>
          </cell>
        </row>
        <row r="548">
          <cell r="D548">
            <v>532</v>
          </cell>
          <cell r="E548">
            <v>41542.458333333336</v>
          </cell>
          <cell r="F548">
            <v>2057.8000000000002</v>
          </cell>
          <cell r="G548">
            <v>2061.6</v>
          </cell>
          <cell r="H548">
            <v>1923.59088269994</v>
          </cell>
          <cell r="I548">
            <v>3.814852250087597</v>
          </cell>
          <cell r="J548" t="str">
            <v>CS3</v>
          </cell>
        </row>
        <row r="549">
          <cell r="D549">
            <v>533</v>
          </cell>
          <cell r="E549">
            <v>41543.0625</v>
          </cell>
          <cell r="F549">
            <v>2061.6</v>
          </cell>
          <cell r="G549">
            <v>2065.8000000000002</v>
          </cell>
          <cell r="H549">
            <v>1927.8072983447742</v>
          </cell>
          <cell r="I549">
            <v>4.2164156448341146</v>
          </cell>
          <cell r="J549" t="str">
            <v>CS3</v>
          </cell>
        </row>
        <row r="550">
          <cell r="D550">
            <v>534</v>
          </cell>
          <cell r="E550">
            <v>41543.708333333336</v>
          </cell>
          <cell r="F550">
            <v>2065.8000000000002</v>
          </cell>
          <cell r="G550">
            <v>2069.6999999999998</v>
          </cell>
          <cell r="H550">
            <v>1931.7225414435482</v>
          </cell>
          <cell r="I550">
            <v>3.915243098773999</v>
          </cell>
          <cell r="J550" t="str">
            <v>CS3</v>
          </cell>
        </row>
        <row r="551">
          <cell r="D551">
            <v>535</v>
          </cell>
          <cell r="E551">
            <v>41544.354166666664</v>
          </cell>
          <cell r="F551">
            <v>2069.6999999999998</v>
          </cell>
          <cell r="G551">
            <v>2072.5</v>
          </cell>
          <cell r="H551">
            <v>1934.533485206771</v>
          </cell>
          <cell r="I551">
            <v>2.8109437632228946</v>
          </cell>
          <cell r="J551" t="str">
            <v>CS2</v>
          </cell>
        </row>
        <row r="552">
          <cell r="D552">
            <v>536</v>
          </cell>
          <cell r="E552">
            <v>41545.045138888891</v>
          </cell>
          <cell r="F552">
            <v>2072.5</v>
          </cell>
          <cell r="G552">
            <v>2076.9</v>
          </cell>
          <cell r="H552">
            <v>1938.950682548978</v>
          </cell>
          <cell r="I552">
            <v>4.4171973422069186</v>
          </cell>
          <cell r="J552" t="str">
            <v>CS2</v>
          </cell>
        </row>
        <row r="553">
          <cell r="D553">
            <v>537</v>
          </cell>
          <cell r="E553">
            <v>41545.493055555555</v>
          </cell>
          <cell r="F553">
            <v>2076.9</v>
          </cell>
          <cell r="G553">
            <v>2080.6999999999998</v>
          </cell>
          <cell r="H553">
            <v>1942.7655347990656</v>
          </cell>
          <cell r="I553">
            <v>3.814852250087597</v>
          </cell>
          <cell r="J553" t="str">
            <v>CS2</v>
          </cell>
        </row>
        <row r="554">
          <cell r="D554">
            <v>538</v>
          </cell>
          <cell r="E554">
            <v>41545.986111111109</v>
          </cell>
          <cell r="F554">
            <v>2080.6999999999998</v>
          </cell>
          <cell r="G554">
            <v>2084.1</v>
          </cell>
          <cell r="H554">
            <v>1946.1788236544073</v>
          </cell>
          <cell r="I554">
            <v>3.4132888553417615</v>
          </cell>
          <cell r="J554" t="str">
            <v>CS3</v>
          </cell>
        </row>
        <row r="555">
          <cell r="D555">
            <v>539</v>
          </cell>
          <cell r="E555">
            <v>41546.486111111109</v>
          </cell>
          <cell r="F555">
            <v>2084.1</v>
          </cell>
          <cell r="G555">
            <v>2087.6999999999998</v>
          </cell>
          <cell r="H555">
            <v>1949.7928942071219</v>
          </cell>
          <cell r="I555">
            <v>3.6140705527145656</v>
          </cell>
          <cell r="J555" t="str">
            <v>CS2</v>
          </cell>
        </row>
        <row r="556">
          <cell r="D556">
            <v>540</v>
          </cell>
          <cell r="E556">
            <v>41546.979166666664</v>
          </cell>
          <cell r="F556">
            <v>2087.6999999999998</v>
          </cell>
          <cell r="G556">
            <v>2091.1999999999998</v>
          </cell>
          <cell r="H556">
            <v>1953.3065739111503</v>
          </cell>
          <cell r="I556">
            <v>3.5136797040283909</v>
          </cell>
          <cell r="J556" t="str">
            <v>CS3</v>
          </cell>
        </row>
        <row r="557">
          <cell r="D557">
            <v>541</v>
          </cell>
          <cell r="E557">
            <v>41547.597222222219</v>
          </cell>
          <cell r="F557">
            <v>2091.1999999999998</v>
          </cell>
          <cell r="G557">
            <v>2095</v>
          </cell>
          <cell r="H557">
            <v>1957.1214261612381</v>
          </cell>
          <cell r="I557">
            <v>3.8148522500878244</v>
          </cell>
          <cell r="J557" t="str">
            <v>CS2</v>
          </cell>
        </row>
        <row r="558">
          <cell r="D558">
            <v>542</v>
          </cell>
          <cell r="E558">
            <v>41548.395833333336</v>
          </cell>
          <cell r="F558">
            <v>2095</v>
          </cell>
          <cell r="G558">
            <v>2100</v>
          </cell>
          <cell r="H558">
            <v>1962.1409685955643</v>
          </cell>
          <cell r="I558">
            <v>5.0195424343262403</v>
          </cell>
          <cell r="J558" t="str">
            <v>CS2</v>
          </cell>
        </row>
        <row r="559">
          <cell r="D559">
            <v>543</v>
          </cell>
          <cell r="E559">
            <v>41549.027777777781</v>
          </cell>
          <cell r="F559">
            <v>2100</v>
          </cell>
          <cell r="G559">
            <v>2103.9</v>
          </cell>
          <cell r="H559">
            <v>1966.0562116943388</v>
          </cell>
          <cell r="I559">
            <v>3.9152430987744538</v>
          </cell>
          <cell r="J559" t="str">
            <v>CS2</v>
          </cell>
        </row>
        <row r="560">
          <cell r="D560">
            <v>544</v>
          </cell>
          <cell r="E560">
            <v>41549.635416666664</v>
          </cell>
          <cell r="F560">
            <v>2103.9</v>
          </cell>
          <cell r="G560">
            <v>2108</v>
          </cell>
          <cell r="H560">
            <v>1970.1722364904861</v>
          </cell>
          <cell r="I560">
            <v>4.1160247961472578</v>
          </cell>
          <cell r="J560" t="str">
            <v>CS2</v>
          </cell>
        </row>
        <row r="561">
          <cell r="D561">
            <v>545</v>
          </cell>
          <cell r="E561">
            <v>41550.388888888891</v>
          </cell>
          <cell r="F561">
            <v>2108</v>
          </cell>
          <cell r="G561">
            <v>2112.5</v>
          </cell>
          <cell r="H561">
            <v>1974.6898246813794</v>
          </cell>
          <cell r="I561">
            <v>4.5175881908933206</v>
          </cell>
          <cell r="J561" t="str">
            <v>CS3</v>
          </cell>
        </row>
        <row r="562">
          <cell r="D562">
            <v>546</v>
          </cell>
          <cell r="E562">
            <v>41551.034722222219</v>
          </cell>
          <cell r="F562">
            <v>2112.5</v>
          </cell>
          <cell r="G562">
            <v>2116.3000000000002</v>
          </cell>
          <cell r="H562">
            <v>1978.5046769314674</v>
          </cell>
          <cell r="I562">
            <v>3.8148522500880517</v>
          </cell>
          <cell r="J562" t="str">
            <v>CS2</v>
          </cell>
        </row>
        <row r="563">
          <cell r="D563">
            <v>547</v>
          </cell>
          <cell r="E563">
            <v>41551.635416666664</v>
          </cell>
          <cell r="F563">
            <v>2116.3000000000002</v>
          </cell>
          <cell r="G563">
            <v>2119.6999999999998</v>
          </cell>
          <cell r="H563">
            <v>1981.9179657868087</v>
          </cell>
          <cell r="I563">
            <v>3.4132888553413068</v>
          </cell>
          <cell r="J563" t="str">
            <v>CS2</v>
          </cell>
        </row>
        <row r="564">
          <cell r="D564">
            <v>548</v>
          </cell>
          <cell r="E564">
            <v>41552.520833333336</v>
          </cell>
          <cell r="F564">
            <v>2119.6999999999998</v>
          </cell>
          <cell r="G564">
            <v>2123.6999999999998</v>
          </cell>
          <cell r="H564">
            <v>1985.9335997342696</v>
          </cell>
          <cell r="I564">
            <v>4.0156339474608558</v>
          </cell>
          <cell r="J564" t="str">
            <v>CS3</v>
          </cell>
        </row>
        <row r="565">
          <cell r="D565">
            <v>549</v>
          </cell>
          <cell r="E565">
            <v>41553.177083333336</v>
          </cell>
          <cell r="F565">
            <v>2123.6999999999998</v>
          </cell>
          <cell r="G565">
            <v>2127.8000000000002</v>
          </cell>
          <cell r="H565">
            <v>1990.0496245304173</v>
          </cell>
          <cell r="I565">
            <v>4.1160247961477126</v>
          </cell>
          <cell r="J565" t="str">
            <v>CS3</v>
          </cell>
        </row>
        <row r="566">
          <cell r="D566">
            <v>550</v>
          </cell>
          <cell r="E566">
            <v>41553.885416666664</v>
          </cell>
          <cell r="F566">
            <v>2127.8000000000002</v>
          </cell>
          <cell r="G566">
            <v>2132.5</v>
          </cell>
          <cell r="H566">
            <v>1994.7679944186837</v>
          </cell>
          <cell r="I566">
            <v>4.7183698882663521</v>
          </cell>
          <cell r="J566" t="str">
            <v>CS3</v>
          </cell>
        </row>
        <row r="567">
          <cell r="D567">
            <v>551</v>
          </cell>
          <cell r="E567">
            <v>41554.444444444445</v>
          </cell>
          <cell r="F567">
            <v>2132.5</v>
          </cell>
          <cell r="G567">
            <v>2137</v>
          </cell>
          <cell r="H567">
            <v>1999.2855826095772</v>
          </cell>
          <cell r="I567">
            <v>4.517588190893548</v>
          </cell>
          <cell r="J567" t="str">
            <v>CS2</v>
          </cell>
        </row>
        <row r="568">
          <cell r="D568">
            <v>552</v>
          </cell>
          <cell r="E568">
            <v>41554.958333333336</v>
          </cell>
          <cell r="F568">
            <v>2137</v>
          </cell>
          <cell r="G568">
            <v>2140.5</v>
          </cell>
          <cell r="H568">
            <v>2002.7992623136054</v>
          </cell>
          <cell r="I568">
            <v>3.5136797040281635</v>
          </cell>
          <cell r="J568" t="str">
            <v>CS2</v>
          </cell>
        </row>
        <row r="569">
          <cell r="D569">
            <v>553</v>
          </cell>
          <cell r="E569">
            <v>41555.46875</v>
          </cell>
          <cell r="F569">
            <v>2140.5</v>
          </cell>
          <cell r="G569">
            <v>2143.8000000000002</v>
          </cell>
          <cell r="H569">
            <v>2006.1121603202607</v>
          </cell>
          <cell r="I569">
            <v>3.3128980066553595</v>
          </cell>
          <cell r="J569" t="str">
            <v>CS2</v>
          </cell>
        </row>
        <row r="570">
          <cell r="D570">
            <v>554</v>
          </cell>
          <cell r="E570">
            <v>41555.96875</v>
          </cell>
          <cell r="F570">
            <v>2143.8000000000002</v>
          </cell>
          <cell r="G570">
            <v>2146.8000000000002</v>
          </cell>
          <cell r="H570">
            <v>2009.1238857808564</v>
          </cell>
          <cell r="I570">
            <v>3.0117254605956987</v>
          </cell>
          <cell r="J570" t="str">
            <v>CS3</v>
          </cell>
        </row>
        <row r="571">
          <cell r="D571">
            <v>555</v>
          </cell>
          <cell r="E571">
            <v>41556.673611111109</v>
          </cell>
          <cell r="F571">
            <v>2146.8000000000002</v>
          </cell>
          <cell r="G571">
            <v>2150.1999999999998</v>
          </cell>
          <cell r="H571">
            <v>2012.5371746361977</v>
          </cell>
          <cell r="I571">
            <v>3.4132888553413068</v>
          </cell>
          <cell r="J571" t="str">
            <v>CS3</v>
          </cell>
        </row>
        <row r="572">
          <cell r="D572">
            <v>556</v>
          </cell>
          <cell r="E572">
            <v>41557.298611111109</v>
          </cell>
          <cell r="F572">
            <v>2150.1999999999998</v>
          </cell>
          <cell r="G572">
            <v>2154.6999999999998</v>
          </cell>
          <cell r="H572">
            <v>2017.0547628270913</v>
          </cell>
          <cell r="I572">
            <v>4.517588190893548</v>
          </cell>
          <cell r="J572" t="str">
            <v>CS4a</v>
          </cell>
        </row>
        <row r="573">
          <cell r="D573">
            <v>557</v>
          </cell>
          <cell r="E573">
            <v>41558.09375</v>
          </cell>
          <cell r="F573">
            <v>2154.6999999999998</v>
          </cell>
          <cell r="G573">
            <v>2157.9</v>
          </cell>
          <cell r="H573">
            <v>2020.2672699850602</v>
          </cell>
          <cell r="I573">
            <v>3.2125071579689575</v>
          </cell>
          <cell r="J573" t="str">
            <v>CS4a</v>
          </cell>
        </row>
        <row r="574">
          <cell r="D574">
            <v>557</v>
          </cell>
          <cell r="E574">
            <v>0</v>
          </cell>
          <cell r="F574">
            <v>0</v>
          </cell>
          <cell r="G574">
            <v>0</v>
          </cell>
          <cell r="H574">
            <v>0</v>
          </cell>
          <cell r="I574">
            <v>0</v>
          </cell>
          <cell r="J574">
            <v>0</v>
          </cell>
        </row>
        <row r="575">
          <cell r="D575">
            <v>558</v>
          </cell>
          <cell r="E575">
            <v>41558.986111111109</v>
          </cell>
          <cell r="F575">
            <v>2157.9</v>
          </cell>
          <cell r="G575">
            <v>2160.8000000000002</v>
          </cell>
          <cell r="H575">
            <v>2023.1786045969693</v>
          </cell>
          <cell r="I575">
            <v>2.9113346119090693</v>
          </cell>
          <cell r="J575" t="str">
            <v>CS3</v>
          </cell>
        </row>
        <row r="576">
          <cell r="D576">
            <v>559</v>
          </cell>
          <cell r="E576">
            <v>41559.458333333336</v>
          </cell>
          <cell r="F576">
            <v>2160.8000000000002</v>
          </cell>
          <cell r="G576">
            <v>2164.1999999999998</v>
          </cell>
          <cell r="H576">
            <v>2026.5918934523106</v>
          </cell>
          <cell r="I576">
            <v>3.4132888553413068</v>
          </cell>
          <cell r="J576" t="str">
            <v>CS2</v>
          </cell>
        </row>
        <row r="577">
          <cell r="D577">
            <v>560</v>
          </cell>
          <cell r="E577">
            <v>41559.986111111109</v>
          </cell>
          <cell r="F577">
            <v>2164.1999999999998</v>
          </cell>
          <cell r="G577">
            <v>2167.9</v>
          </cell>
          <cell r="H577">
            <v>2030.3063548537123</v>
          </cell>
          <cell r="I577">
            <v>3.7144614014016497</v>
          </cell>
          <cell r="J577" t="str">
            <v>CS2</v>
          </cell>
        </row>
        <row r="578">
          <cell r="D578">
            <v>561</v>
          </cell>
          <cell r="E578">
            <v>41560.46875</v>
          </cell>
          <cell r="F578">
            <v>2167.9</v>
          </cell>
          <cell r="G578">
            <v>2171</v>
          </cell>
          <cell r="H578">
            <v>2033.4184711629944</v>
          </cell>
          <cell r="I578">
            <v>3.1121163092821007</v>
          </cell>
          <cell r="J578" t="str">
            <v>CS2</v>
          </cell>
        </row>
        <row r="579">
          <cell r="D579">
            <v>562</v>
          </cell>
          <cell r="E579">
            <v>41560.944444444445</v>
          </cell>
          <cell r="F579">
            <v>2171</v>
          </cell>
          <cell r="G579">
            <v>2174.8000000000002</v>
          </cell>
          <cell r="H579">
            <v>2037.2333234130824</v>
          </cell>
          <cell r="I579">
            <v>3.8148522500880517</v>
          </cell>
          <cell r="J579" t="str">
            <v>CS2</v>
          </cell>
        </row>
        <row r="580">
          <cell r="D580">
            <v>563</v>
          </cell>
          <cell r="E580">
            <v>41561.434027777781</v>
          </cell>
          <cell r="F580">
            <v>2174.8000000000002</v>
          </cell>
          <cell r="G580">
            <v>2178.6</v>
          </cell>
          <cell r="H580">
            <v>2041.0481756631698</v>
          </cell>
          <cell r="I580">
            <v>3.8148522500873696</v>
          </cell>
          <cell r="J580" t="str">
            <v>CS2</v>
          </cell>
        </row>
        <row r="581">
          <cell r="D581">
            <v>564</v>
          </cell>
          <cell r="E581">
            <v>41561.951388888891</v>
          </cell>
          <cell r="F581">
            <v>2178.6</v>
          </cell>
          <cell r="G581">
            <v>2182.5</v>
          </cell>
          <cell r="H581">
            <v>2044.9634187619442</v>
          </cell>
          <cell r="I581">
            <v>3.9152430987744538</v>
          </cell>
          <cell r="J581" t="str">
            <v>CS2</v>
          </cell>
        </row>
        <row r="582">
          <cell r="D582">
            <v>565</v>
          </cell>
          <cell r="E582">
            <v>41562.520833333336</v>
          </cell>
          <cell r="F582">
            <v>2182.5</v>
          </cell>
          <cell r="G582">
            <v>2186.5</v>
          </cell>
          <cell r="H582">
            <v>2048.9790527094051</v>
          </cell>
          <cell r="I582">
            <v>4.0156339474608558</v>
          </cell>
          <cell r="J582" t="str">
            <v>CS2</v>
          </cell>
        </row>
        <row r="583">
          <cell r="D583">
            <v>566</v>
          </cell>
          <cell r="E583">
            <v>41562.965277777781</v>
          </cell>
          <cell r="F583">
            <v>2186.5</v>
          </cell>
          <cell r="G583">
            <v>2190.3000000000002</v>
          </cell>
          <cell r="H583">
            <v>2052.7939049594934</v>
          </cell>
          <cell r="I583">
            <v>3.8148522500882791</v>
          </cell>
          <cell r="J583" t="str">
            <v>CS3</v>
          </cell>
        </row>
        <row r="584">
          <cell r="D584">
            <v>567</v>
          </cell>
          <cell r="E584">
            <v>41563.409722222219</v>
          </cell>
          <cell r="F584">
            <v>2190.3000000000002</v>
          </cell>
          <cell r="G584">
            <v>2194.4</v>
          </cell>
          <cell r="H584">
            <v>2056.9099297556404</v>
          </cell>
          <cell r="I584">
            <v>4.1160247961470304</v>
          </cell>
          <cell r="J584" t="str">
            <v>CS3</v>
          </cell>
        </row>
        <row r="585">
          <cell r="D585">
            <v>568</v>
          </cell>
          <cell r="E585">
            <v>41563.930555555555</v>
          </cell>
          <cell r="F585">
            <v>2194.4</v>
          </cell>
          <cell r="G585">
            <v>2198.3000000000002</v>
          </cell>
          <cell r="H585">
            <v>2060.8251728544151</v>
          </cell>
          <cell r="I585">
            <v>3.9152430987746811</v>
          </cell>
          <cell r="J585" t="str">
            <v>CS3</v>
          </cell>
        </row>
        <row r="586">
          <cell r="D586">
            <v>569</v>
          </cell>
          <cell r="E586">
            <v>41564.416666666664</v>
          </cell>
          <cell r="F586">
            <v>2198.3000000000002</v>
          </cell>
          <cell r="G586">
            <v>2202.4</v>
          </cell>
          <cell r="H586">
            <v>2064.9411976505621</v>
          </cell>
          <cell r="I586">
            <v>4.1160247961470304</v>
          </cell>
          <cell r="J586" t="str">
            <v>CS3</v>
          </cell>
        </row>
        <row r="587">
          <cell r="D587">
            <v>570</v>
          </cell>
          <cell r="E587">
            <v>41564.927083333336</v>
          </cell>
          <cell r="F587">
            <v>2202.4</v>
          </cell>
          <cell r="G587">
            <v>2206</v>
          </cell>
          <cell r="H587">
            <v>2068.5552682032767</v>
          </cell>
          <cell r="I587">
            <v>3.6140705527145656</v>
          </cell>
          <cell r="J587" t="str">
            <v>CS3</v>
          </cell>
        </row>
        <row r="588">
          <cell r="D588">
            <v>571</v>
          </cell>
          <cell r="E588">
            <v>41565.402777777781</v>
          </cell>
          <cell r="F588">
            <v>2206</v>
          </cell>
          <cell r="G588">
            <v>2209.6999999999998</v>
          </cell>
          <cell r="H588">
            <v>2072.2697296046781</v>
          </cell>
          <cell r="I588">
            <v>3.7144614014014223</v>
          </cell>
          <cell r="J588" t="str">
            <v>CS3</v>
          </cell>
        </row>
        <row r="589">
          <cell r="D589">
            <v>572</v>
          </cell>
          <cell r="E589">
            <v>41565.927083333336</v>
          </cell>
          <cell r="F589">
            <v>2209.6999999999998</v>
          </cell>
          <cell r="G589">
            <v>2213.3000000000002</v>
          </cell>
          <cell r="H589">
            <v>2075.8838001573931</v>
          </cell>
          <cell r="I589">
            <v>3.6140705527150203</v>
          </cell>
          <cell r="J589" t="str">
            <v>CS3</v>
          </cell>
        </row>
        <row r="590">
          <cell r="D590">
            <v>573</v>
          </cell>
          <cell r="E590">
            <v>41566.461805555555</v>
          </cell>
          <cell r="F590">
            <v>2213.3000000000002</v>
          </cell>
          <cell r="G590">
            <v>2217.1999999999998</v>
          </cell>
          <cell r="H590">
            <v>2079.7990432561669</v>
          </cell>
          <cell r="I590">
            <v>3.9152430987737716</v>
          </cell>
          <cell r="J590" t="str">
            <v>CS3</v>
          </cell>
        </row>
        <row r="591">
          <cell r="D591">
            <v>574</v>
          </cell>
          <cell r="E591">
            <v>41566.9375</v>
          </cell>
          <cell r="F591">
            <v>2217.1999999999998</v>
          </cell>
          <cell r="G591">
            <v>2220.5</v>
          </cell>
          <cell r="H591">
            <v>2083.1119412628223</v>
          </cell>
          <cell r="I591">
            <v>3.3128980066553595</v>
          </cell>
          <cell r="J591" t="str">
            <v>CS3</v>
          </cell>
        </row>
        <row r="592">
          <cell r="D592" t="str">
            <v>575 (BD4)</v>
          </cell>
          <cell r="E592">
            <v>41567.472222222219</v>
          </cell>
          <cell r="F592">
            <v>2220.5</v>
          </cell>
          <cell r="G592">
            <v>2224.1</v>
          </cell>
          <cell r="H592">
            <v>2086.7260118155373</v>
          </cell>
          <cell r="I592">
            <v>3.6140705527150203</v>
          </cell>
          <cell r="J592" t="str">
            <v>CS3(BD)</v>
          </cell>
        </row>
        <row r="593">
          <cell r="D593" t="str">
            <v>576 (BD4)</v>
          </cell>
          <cell r="E593">
            <v>41567.993055555555</v>
          </cell>
          <cell r="F593">
            <v>2224.1</v>
          </cell>
          <cell r="G593">
            <v>2228.5</v>
          </cell>
          <cell r="H593">
            <v>2091.143209157744</v>
          </cell>
          <cell r="I593">
            <v>4.4171973422066912</v>
          </cell>
          <cell r="J593" t="str">
            <v>CS3(BD)</v>
          </cell>
        </row>
        <row r="594">
          <cell r="D594" t="str">
            <v>577 (BD4)</v>
          </cell>
          <cell r="E594">
            <v>41568.548611111109</v>
          </cell>
          <cell r="F594">
            <v>2228.5</v>
          </cell>
          <cell r="G594">
            <v>2231.9</v>
          </cell>
          <cell r="H594">
            <v>2094.5564980130862</v>
          </cell>
          <cell r="I594">
            <v>3.4132888553422163</v>
          </cell>
          <cell r="J594" t="str">
            <v>CS3(BD)</v>
          </cell>
        </row>
        <row r="595">
          <cell r="D595" t="str">
            <v>578 (BD4)</v>
          </cell>
          <cell r="E595">
            <v>41569.201388888891</v>
          </cell>
          <cell r="F595">
            <v>2231.9</v>
          </cell>
          <cell r="G595">
            <v>2236.4</v>
          </cell>
          <cell r="H595">
            <v>2099.0740862039793</v>
          </cell>
          <cell r="I595">
            <v>4.5175881908930933</v>
          </cell>
          <cell r="J595" t="str">
            <v>CS3(BD)</v>
          </cell>
        </row>
        <row r="596">
          <cell r="D596" t="str">
            <v>579 (BD4)</v>
          </cell>
          <cell r="E596">
            <v>41570.034722222219</v>
          </cell>
          <cell r="F596">
            <v>2236.4</v>
          </cell>
          <cell r="G596">
            <v>2240.1999999999998</v>
          </cell>
          <cell r="H596">
            <v>2102.8889384540671</v>
          </cell>
          <cell r="I596">
            <v>3.8148522500878244</v>
          </cell>
          <cell r="J596" t="str">
            <v>CS3(BD)</v>
          </cell>
        </row>
        <row r="597">
          <cell r="D597" t="str">
            <v>580 (BD4)</v>
          </cell>
          <cell r="E597">
            <v>41570.951388888891</v>
          </cell>
          <cell r="F597">
            <v>2240.1999999999998</v>
          </cell>
          <cell r="G597">
            <v>2243.8000000000002</v>
          </cell>
          <cell r="H597">
            <v>2106.5030090067821</v>
          </cell>
          <cell r="I597">
            <v>3.6140705527150203</v>
          </cell>
          <cell r="J597" t="str">
            <v>CS3(BD)</v>
          </cell>
        </row>
        <row r="598">
          <cell r="D598" t="str">
            <v>581 (BD4)</v>
          </cell>
          <cell r="E598">
            <v>41571.75</v>
          </cell>
          <cell r="F598">
            <v>2243.8000000000002</v>
          </cell>
          <cell r="G598">
            <v>2247.5</v>
          </cell>
          <cell r="H598">
            <v>2110.2174704081831</v>
          </cell>
          <cell r="I598">
            <v>3.7144614014009676</v>
          </cell>
          <cell r="J598" t="str">
            <v>CS3(BD)</v>
          </cell>
        </row>
        <row r="599">
          <cell r="D599" t="str">
            <v>582(BD4)</v>
          </cell>
          <cell r="E599">
            <v>41572.479166666664</v>
          </cell>
          <cell r="F599">
            <v>2247.5</v>
          </cell>
          <cell r="G599">
            <v>2251</v>
          </cell>
          <cell r="H599">
            <v>2113.7311501122113</v>
          </cell>
          <cell r="I599">
            <v>3.5136797040281635</v>
          </cell>
          <cell r="J599" t="str">
            <v>CS3(BD)</v>
          </cell>
        </row>
        <row r="600">
          <cell r="D600" t="str">
            <v>583 (BD4)</v>
          </cell>
          <cell r="E600">
            <v>41573.5</v>
          </cell>
          <cell r="F600">
            <v>2251</v>
          </cell>
          <cell r="G600">
            <v>2255</v>
          </cell>
          <cell r="H600">
            <v>2117.7467840596723</v>
          </cell>
          <cell r="I600">
            <v>4.0156339474610832</v>
          </cell>
          <cell r="J600" t="str">
            <v>CS3(BD)</v>
          </cell>
        </row>
        <row r="601">
          <cell r="D601" t="str">
            <v>584 (BD4)</v>
          </cell>
          <cell r="E601">
            <v>41575.010416666664</v>
          </cell>
          <cell r="F601">
            <v>2255</v>
          </cell>
          <cell r="G601">
            <v>2259.1</v>
          </cell>
          <cell r="H601">
            <v>2121.8628088558194</v>
          </cell>
          <cell r="I601">
            <v>4.1160247961470304</v>
          </cell>
          <cell r="J601" t="str">
            <v>CS2(BD)</v>
          </cell>
        </row>
        <row r="602">
          <cell r="D602" t="str">
            <v>585 (BD4)</v>
          </cell>
          <cell r="E602">
            <v>41576.038194444445</v>
          </cell>
          <cell r="F602">
            <v>2259.1</v>
          </cell>
          <cell r="G602">
            <v>2262.8000000000002</v>
          </cell>
          <cell r="H602">
            <v>2125.5772702572212</v>
          </cell>
          <cell r="I602">
            <v>3.7144614014018771</v>
          </cell>
          <cell r="J602" t="str">
            <v>CS2(BD)</v>
          </cell>
        </row>
        <row r="603">
          <cell r="D603" t="str">
            <v>586 (BD4)</v>
          </cell>
          <cell r="E603">
            <v>41576.972222222219</v>
          </cell>
          <cell r="F603">
            <v>2262.8000000000002</v>
          </cell>
          <cell r="G603">
            <v>2266.6999999999998</v>
          </cell>
          <cell r="H603">
            <v>2129.492513355995</v>
          </cell>
          <cell r="I603">
            <v>3.9152430987737716</v>
          </cell>
          <cell r="J603" t="str">
            <v>CS2(BD)</v>
          </cell>
        </row>
        <row r="604">
          <cell r="D604" t="str">
            <v>587 (BD4)</v>
          </cell>
          <cell r="E604">
            <v>41577.615277777775</v>
          </cell>
          <cell r="F604">
            <v>2266.6999999999998</v>
          </cell>
          <cell r="G604">
            <v>2270.1999999999998</v>
          </cell>
          <cell r="H604">
            <v>2133.0061930600232</v>
          </cell>
          <cell r="I604">
            <v>3.5136797040281635</v>
          </cell>
          <cell r="J604" t="str">
            <v>CS3(BD)</v>
          </cell>
        </row>
        <row r="605">
          <cell r="D605">
            <v>588</v>
          </cell>
          <cell r="E605">
            <v>41578.170138888891</v>
          </cell>
          <cell r="F605">
            <v>2270.1999999999998</v>
          </cell>
          <cell r="G605">
            <v>2274.1</v>
          </cell>
          <cell r="H605">
            <v>2136.9214361587979</v>
          </cell>
          <cell r="I605">
            <v>3.9152430987746811</v>
          </cell>
          <cell r="J605" t="str">
            <v>CS3</v>
          </cell>
        </row>
        <row r="606">
          <cell r="D606">
            <v>589</v>
          </cell>
          <cell r="E606">
            <v>41578.666666666664</v>
          </cell>
          <cell r="F606">
            <v>2274.1</v>
          </cell>
          <cell r="G606">
            <v>2277.5</v>
          </cell>
          <cell r="H606">
            <v>2140.3347250141396</v>
          </cell>
          <cell r="I606">
            <v>3.4132888553417615</v>
          </cell>
          <cell r="J606" t="str">
            <v>CS3</v>
          </cell>
        </row>
        <row r="607">
          <cell r="D607">
            <v>590</v>
          </cell>
          <cell r="E607">
            <v>41579.1875</v>
          </cell>
          <cell r="F607">
            <v>2277.5</v>
          </cell>
          <cell r="G607">
            <v>2282</v>
          </cell>
          <cell r="H607">
            <v>2144.8523132050332</v>
          </cell>
          <cell r="I607">
            <v>4.517588190893548</v>
          </cell>
          <cell r="J607" t="str">
            <v>CS3</v>
          </cell>
        </row>
        <row r="608">
          <cell r="D608">
            <v>591</v>
          </cell>
          <cell r="E608">
            <v>41579.708333333336</v>
          </cell>
          <cell r="F608">
            <v>2282</v>
          </cell>
          <cell r="G608">
            <v>2286</v>
          </cell>
          <cell r="H608">
            <v>2148.8679471524938</v>
          </cell>
          <cell r="I608">
            <v>4.0156339474606284</v>
          </cell>
          <cell r="J608" t="str">
            <v>CS3</v>
          </cell>
        </row>
        <row r="609">
          <cell r="D609">
            <v>592</v>
          </cell>
          <cell r="E609">
            <v>41580.395833333336</v>
          </cell>
          <cell r="F609">
            <v>2286</v>
          </cell>
          <cell r="G609">
            <v>2289.1999999999998</v>
          </cell>
          <cell r="H609">
            <v>2152.0804543104623</v>
          </cell>
          <cell r="I609">
            <v>3.2125071579685027</v>
          </cell>
          <cell r="J609" t="str">
            <v>CS3</v>
          </cell>
        </row>
        <row r="610">
          <cell r="D610">
            <v>593</v>
          </cell>
          <cell r="E610">
            <v>41580.972222222219</v>
          </cell>
          <cell r="F610">
            <v>2289.1999999999998</v>
          </cell>
          <cell r="G610">
            <v>2293.3000000000002</v>
          </cell>
          <cell r="H610">
            <v>2156.1964791066098</v>
          </cell>
          <cell r="I610">
            <v>4.1160247961474852</v>
          </cell>
          <cell r="J610" t="str">
            <v>CS3</v>
          </cell>
        </row>
        <row r="611">
          <cell r="D611">
            <v>594</v>
          </cell>
          <cell r="E611">
            <v>41581.40625</v>
          </cell>
          <cell r="F611">
            <v>2293.3000000000002</v>
          </cell>
          <cell r="G611">
            <v>2297.1999999999998</v>
          </cell>
          <cell r="H611">
            <v>2160.111722205384</v>
          </cell>
          <cell r="I611">
            <v>3.9152430987742264</v>
          </cell>
          <cell r="J611" t="str">
            <v>CS3</v>
          </cell>
        </row>
        <row r="612">
          <cell r="D612">
            <v>595</v>
          </cell>
          <cell r="E612">
            <v>41581.9375</v>
          </cell>
          <cell r="F612">
            <v>2297.1999999999998</v>
          </cell>
          <cell r="G612">
            <v>2301.9</v>
          </cell>
          <cell r="H612">
            <v>2164.8300920936508</v>
          </cell>
          <cell r="I612">
            <v>4.7183698882668068</v>
          </cell>
          <cell r="J612" t="str">
            <v>CS3</v>
          </cell>
        </row>
        <row r="613">
          <cell r="D613">
            <v>596</v>
          </cell>
          <cell r="E613">
            <v>41582.447916666664</v>
          </cell>
          <cell r="F613">
            <v>2301.9</v>
          </cell>
          <cell r="G613">
            <v>2305</v>
          </cell>
          <cell r="H613">
            <v>2167.9422084029329</v>
          </cell>
          <cell r="I613">
            <v>3.1121163092821007</v>
          </cell>
          <cell r="J613" t="str">
            <v>CS4a</v>
          </cell>
        </row>
        <row r="614">
          <cell r="D614">
            <v>597</v>
          </cell>
          <cell r="E614">
            <v>41582.95833321759</v>
          </cell>
          <cell r="F614">
            <v>2305</v>
          </cell>
          <cell r="G614">
            <v>2309.1</v>
          </cell>
          <cell r="H614">
            <v>2172.05823319908</v>
          </cell>
          <cell r="I614">
            <v>4.1160247961470304</v>
          </cell>
          <cell r="J614" t="str">
            <v>CS5</v>
          </cell>
        </row>
        <row r="615">
          <cell r="D615">
            <v>598</v>
          </cell>
          <cell r="E615">
            <v>41583.927083333336</v>
          </cell>
          <cell r="F615">
            <v>2309.1</v>
          </cell>
          <cell r="G615">
            <v>2311.1</v>
          </cell>
          <cell r="H615">
            <v>2174.0660501728103</v>
          </cell>
          <cell r="I615">
            <v>2.0078169737303142</v>
          </cell>
          <cell r="J615" t="str">
            <v>CS5</v>
          </cell>
        </row>
        <row r="616">
          <cell r="D616">
            <v>599</v>
          </cell>
          <cell r="E616">
            <v>41587.75</v>
          </cell>
          <cell r="F616">
            <v>2311.1</v>
          </cell>
          <cell r="G616">
            <v>2313.4</v>
          </cell>
          <cell r="H616">
            <v>2176.3750396926007</v>
          </cell>
          <cell r="I616">
            <v>2.3089895197904298</v>
          </cell>
          <cell r="J616" t="str">
            <v>CS5A</v>
          </cell>
        </row>
        <row r="617">
          <cell r="D617">
            <v>600</v>
          </cell>
          <cell r="E617">
            <v>41588.75</v>
          </cell>
          <cell r="F617">
            <v>2313.4</v>
          </cell>
          <cell r="G617">
            <v>2316.6</v>
          </cell>
          <cell r="H617">
            <v>2179.5875468505692</v>
          </cell>
          <cell r="I617">
            <v>3.2125071579685027</v>
          </cell>
          <cell r="J617" t="str">
            <v>CS5A</v>
          </cell>
        </row>
        <row r="618">
          <cell r="D618">
            <v>601</v>
          </cell>
          <cell r="E618">
            <v>41593.041666666664</v>
          </cell>
          <cell r="F618">
            <v>2719.2</v>
          </cell>
          <cell r="G618">
            <v>2721.8</v>
          </cell>
          <cell r="H618">
            <v>2586.3712657283536</v>
          </cell>
          <cell r="I618">
            <v>2.61</v>
          </cell>
          <cell r="J618" t="str">
            <v>CS5A</v>
          </cell>
        </row>
        <row r="619">
          <cell r="D619">
            <v>602</v>
          </cell>
          <cell r="E619">
            <v>41598.552083333336</v>
          </cell>
          <cell r="F619">
            <v>2721.8</v>
          </cell>
          <cell r="G619">
            <v>2723.6</v>
          </cell>
          <cell r="H619">
            <v>2588.1783010047106</v>
          </cell>
          <cell r="I619">
            <v>1.8070352763570554</v>
          </cell>
          <cell r="J619" t="str">
            <v>CS5A</v>
          </cell>
        </row>
        <row r="620">
          <cell r="D620">
            <v>603</v>
          </cell>
          <cell r="E620">
            <v>41599.427083333336</v>
          </cell>
          <cell r="F620">
            <v>2723.6</v>
          </cell>
          <cell r="G620">
            <v>2726.3</v>
          </cell>
          <cell r="H620">
            <v>2590.8888539192467</v>
          </cell>
          <cell r="I620">
            <v>2.7105529145360379</v>
          </cell>
          <cell r="J620" t="str">
            <v>CS5</v>
          </cell>
        </row>
        <row r="621">
          <cell r="D621">
            <v>604</v>
          </cell>
          <cell r="E621">
            <v>41600.65625</v>
          </cell>
          <cell r="F621">
            <v>2726.3</v>
          </cell>
          <cell r="G621">
            <v>2728.6</v>
          </cell>
          <cell r="H621">
            <v>2593.1978434390367</v>
          </cell>
          <cell r="I621">
            <v>2.308989519789975</v>
          </cell>
          <cell r="J621" t="str">
            <v>CS5A</v>
          </cell>
        </row>
        <row r="622">
          <cell r="D622">
            <v>605</v>
          </cell>
          <cell r="E622">
            <v>41601.583333333336</v>
          </cell>
          <cell r="F622">
            <v>2728.6</v>
          </cell>
          <cell r="G622">
            <v>2731.1</v>
          </cell>
          <cell r="H622">
            <v>2595.7076146561994</v>
          </cell>
          <cell r="I622">
            <v>2.5097712171627791</v>
          </cell>
          <cell r="J622" t="str">
            <v>CS5A</v>
          </cell>
        </row>
        <row r="623">
          <cell r="D623">
            <v>606</v>
          </cell>
          <cell r="E623">
            <v>41602.729166666664</v>
          </cell>
          <cell r="F623">
            <v>2728.6</v>
          </cell>
          <cell r="G623">
            <v>2734.4</v>
          </cell>
          <cell r="H623">
            <v>2599.0205126628548</v>
          </cell>
          <cell r="I623">
            <v>3.3128980066553595</v>
          </cell>
          <cell r="J623" t="str">
            <v>CS5A</v>
          </cell>
        </row>
        <row r="624">
          <cell r="D624">
            <v>607</v>
          </cell>
          <cell r="E624">
            <v>41603.715277777781</v>
          </cell>
          <cell r="F624">
            <v>2734.4</v>
          </cell>
          <cell r="G624">
            <v>2736.9</v>
          </cell>
          <cell r="H624">
            <v>2601.530283880018</v>
          </cell>
          <cell r="I624">
            <v>2.5097712171632338</v>
          </cell>
          <cell r="J624" t="str">
            <v>CS5A</v>
          </cell>
        </row>
        <row r="625">
          <cell r="D625">
            <v>608</v>
          </cell>
          <cell r="E625">
            <v>41604.708333333336</v>
          </cell>
          <cell r="F625">
            <v>2736.9</v>
          </cell>
          <cell r="G625">
            <v>2740.1</v>
          </cell>
          <cell r="H625">
            <v>2604.7427910379865</v>
          </cell>
          <cell r="I625">
            <v>3.2125071579685027</v>
          </cell>
          <cell r="J625" t="str">
            <v>CS4a</v>
          </cell>
        </row>
        <row r="626">
          <cell r="D626">
            <v>609</v>
          </cell>
          <cell r="E626">
            <v>41605.28125</v>
          </cell>
          <cell r="F626">
            <v>2740.1</v>
          </cell>
          <cell r="G626">
            <v>2744.1</v>
          </cell>
          <cell r="H626">
            <v>2608.7584249854476</v>
          </cell>
          <cell r="I626">
            <v>4.0156339474610832</v>
          </cell>
          <cell r="J626" t="str">
            <v>CS4a</v>
          </cell>
        </row>
        <row r="627">
          <cell r="D627">
            <v>610</v>
          </cell>
          <cell r="E627">
            <v>41605.888888888891</v>
          </cell>
          <cell r="F627">
            <v>2744.1</v>
          </cell>
          <cell r="G627">
            <v>2747</v>
          </cell>
          <cell r="H627">
            <v>2611.6697595973565</v>
          </cell>
          <cell r="I627">
            <v>2.9113346119088419</v>
          </cell>
          <cell r="J627" t="str">
            <v>CS3</v>
          </cell>
        </row>
        <row r="628">
          <cell r="D628">
            <v>611</v>
          </cell>
          <cell r="E628">
            <v>41606.388888888891</v>
          </cell>
          <cell r="F628">
            <v>2747</v>
          </cell>
          <cell r="G628">
            <v>2748.6</v>
          </cell>
          <cell r="H628">
            <v>2613.2760131763407</v>
          </cell>
          <cell r="I628">
            <v>1.6062535789842514</v>
          </cell>
          <cell r="J628" t="str">
            <v>CS4a</v>
          </cell>
        </row>
        <row r="629">
          <cell r="D629">
            <v>611</v>
          </cell>
          <cell r="E629">
            <v>41606.388888888891</v>
          </cell>
          <cell r="F629">
            <v>2748.6</v>
          </cell>
          <cell r="G629">
            <v>2751.5</v>
          </cell>
          <cell r="H629">
            <v>2616.18734778825</v>
          </cell>
          <cell r="I629">
            <v>2.9113346119092967</v>
          </cell>
          <cell r="J629" t="str">
            <v>CS5A</v>
          </cell>
        </row>
        <row r="630">
          <cell r="D630">
            <v>612</v>
          </cell>
          <cell r="E630">
            <v>41607.100694444445</v>
          </cell>
          <cell r="F630">
            <v>2751.5</v>
          </cell>
          <cell r="G630">
            <v>2755.2</v>
          </cell>
          <cell r="H630">
            <v>2619.901809189651</v>
          </cell>
          <cell r="I630">
            <v>3.7144614014009676</v>
          </cell>
          <cell r="J630" t="str">
            <v>CS5A</v>
          </cell>
        </row>
        <row r="631">
          <cell r="D631">
            <v>613</v>
          </cell>
          <cell r="E631">
            <v>41608.770833333336</v>
          </cell>
          <cell r="F631">
            <v>2755.2</v>
          </cell>
          <cell r="G631" t="str">
            <v>sip</v>
          </cell>
          <cell r="H631">
            <v>2621.0261866949404</v>
          </cell>
          <cell r="I631">
            <v>1.1243775052894307</v>
          </cell>
          <cell r="J631" t="str">
            <v>CS5A</v>
          </cell>
        </row>
        <row r="632">
          <cell r="D632">
            <v>614</v>
          </cell>
          <cell r="E632">
            <v>41609.416666666664</v>
          </cell>
          <cell r="F632">
            <v>2756.32</v>
          </cell>
          <cell r="G632">
            <v>2757.95</v>
          </cell>
          <cell r="H632">
            <v>2622.6625575285307</v>
          </cell>
          <cell r="I632">
            <v>1.6363708335902629</v>
          </cell>
          <cell r="J632" t="str">
            <v>CS5A</v>
          </cell>
        </row>
        <row r="633">
          <cell r="D633">
            <v>615</v>
          </cell>
          <cell r="E633">
            <v>41610.909722222219</v>
          </cell>
          <cell r="F633">
            <v>2757.95</v>
          </cell>
          <cell r="G633">
            <v>2761</v>
          </cell>
          <cell r="H633">
            <v>2625.7244784134696</v>
          </cell>
          <cell r="I633">
            <v>3.0619208849388997</v>
          </cell>
          <cell r="J633" t="str">
            <v>CS4a</v>
          </cell>
        </row>
        <row r="634">
          <cell r="D634">
            <v>616</v>
          </cell>
          <cell r="E634">
            <v>41611.430555555555</v>
          </cell>
          <cell r="F634">
            <v>2761</v>
          </cell>
          <cell r="G634">
            <v>2765.1</v>
          </cell>
          <cell r="H634">
            <v>2629.8405032096171</v>
          </cell>
          <cell r="I634">
            <v>4.1160247961474852</v>
          </cell>
          <cell r="J634" t="str">
            <v>CS4a</v>
          </cell>
        </row>
        <row r="635">
          <cell r="D635">
            <v>617</v>
          </cell>
          <cell r="E635">
            <v>41612.041666666664</v>
          </cell>
          <cell r="F635">
            <v>2765.1</v>
          </cell>
          <cell r="G635">
            <v>2768.8</v>
          </cell>
          <cell r="H635">
            <v>2633.5549646110185</v>
          </cell>
          <cell r="I635">
            <v>3.7144614014014223</v>
          </cell>
          <cell r="J635" t="str">
            <v>CS4a</v>
          </cell>
        </row>
        <row r="636">
          <cell r="D636">
            <v>618</v>
          </cell>
          <cell r="E636">
            <v>41612.90625</v>
          </cell>
          <cell r="F636">
            <v>2768.8</v>
          </cell>
          <cell r="G636">
            <v>2773.5</v>
          </cell>
          <cell r="H636">
            <v>2638.2733344992848</v>
          </cell>
          <cell r="I636">
            <v>4.7183698882663521</v>
          </cell>
          <cell r="J636" t="str">
            <v>CS4</v>
          </cell>
        </row>
        <row r="637">
          <cell r="D637">
            <v>619</v>
          </cell>
          <cell r="E637">
            <v>41614.25</v>
          </cell>
          <cell r="F637">
            <v>2773.5</v>
          </cell>
          <cell r="G637">
            <v>2777.7</v>
          </cell>
          <cell r="H637">
            <v>2642.4897501441183</v>
          </cell>
          <cell r="I637">
            <v>4.2164156448334325</v>
          </cell>
          <cell r="J637" t="str">
            <v>CS5a</v>
          </cell>
        </row>
        <row r="638">
          <cell r="D638">
            <v>620</v>
          </cell>
          <cell r="E638">
            <v>41615.458333333336</v>
          </cell>
          <cell r="F638">
            <v>2777.7</v>
          </cell>
          <cell r="G638">
            <v>2780.6</v>
          </cell>
          <cell r="H638">
            <v>2645.4010847560276</v>
          </cell>
          <cell r="I638">
            <v>2.9113346119092967</v>
          </cell>
          <cell r="J638" t="str">
            <v>CS5A</v>
          </cell>
        </row>
        <row r="639">
          <cell r="D639">
            <v>621</v>
          </cell>
          <cell r="E639">
            <v>41616.180555555555</v>
          </cell>
          <cell r="F639">
            <v>2780.6</v>
          </cell>
          <cell r="G639">
            <v>2783</v>
          </cell>
          <cell r="H639">
            <v>2647.8104651245044</v>
          </cell>
          <cell r="I639">
            <v>2.4093803684768318</v>
          </cell>
          <cell r="J639" t="str">
            <v>CS4</v>
          </cell>
        </row>
        <row r="640">
          <cell r="D640">
            <v>622</v>
          </cell>
          <cell r="E640">
            <v>41616.986111111109</v>
          </cell>
          <cell r="F640">
            <v>2783</v>
          </cell>
          <cell r="G640">
            <v>2787.6</v>
          </cell>
          <cell r="H640">
            <v>2652.4284441640843</v>
          </cell>
          <cell r="I640">
            <v>4.61797903957995</v>
          </cell>
          <cell r="J640" t="str">
            <v>CS4</v>
          </cell>
        </row>
        <row r="641">
          <cell r="D641">
            <v>623</v>
          </cell>
          <cell r="E641">
            <v>41618.173611111109</v>
          </cell>
          <cell r="F641">
            <v>2787.6</v>
          </cell>
          <cell r="G641">
            <v>2789.9</v>
          </cell>
          <cell r="H641">
            <v>2654.7374336838743</v>
          </cell>
          <cell r="I641">
            <v>2.308989519789975</v>
          </cell>
          <cell r="J641" t="str">
            <v>CS4</v>
          </cell>
        </row>
        <row r="642">
          <cell r="D642">
            <v>624</v>
          </cell>
          <cell r="E642">
            <v>41618.9375</v>
          </cell>
          <cell r="F642">
            <v>2789.9</v>
          </cell>
          <cell r="G642">
            <v>2792.3</v>
          </cell>
          <cell r="H642">
            <v>2657.1468140523507</v>
          </cell>
          <cell r="I642">
            <v>2.409380368476377</v>
          </cell>
          <cell r="J642" t="str">
            <v>CS4</v>
          </cell>
        </row>
        <row r="643">
          <cell r="D643">
            <v>625</v>
          </cell>
          <cell r="E643">
            <v>41619.631944444445</v>
          </cell>
          <cell r="F643">
            <v>2792.3</v>
          </cell>
          <cell r="G643">
            <v>2795.8</v>
          </cell>
          <cell r="H643">
            <v>2660.6604937563793</v>
          </cell>
          <cell r="I643">
            <v>3.5136797040286183</v>
          </cell>
          <cell r="J643" t="str">
            <v>CS4a</v>
          </cell>
        </row>
        <row r="644">
          <cell r="D644">
            <v>626</v>
          </cell>
          <cell r="E644">
            <v>41620.236111111109</v>
          </cell>
          <cell r="F644">
            <v>2795.8</v>
          </cell>
          <cell r="G644">
            <v>2799</v>
          </cell>
          <cell r="H644">
            <v>2663.8730009143478</v>
          </cell>
          <cell r="I644">
            <v>3.2125071579685027</v>
          </cell>
          <cell r="J644" t="str">
            <v>CS4a</v>
          </cell>
        </row>
        <row r="645">
          <cell r="D645">
            <v>627</v>
          </cell>
          <cell r="E645">
            <v>41620.958333333336</v>
          </cell>
          <cell r="F645">
            <v>2799</v>
          </cell>
          <cell r="G645">
            <v>2803</v>
          </cell>
          <cell r="H645">
            <v>2667.8886348618084</v>
          </cell>
          <cell r="I645">
            <v>4.0156339474606284</v>
          </cell>
          <cell r="J645" t="str">
            <v>CS4a</v>
          </cell>
        </row>
        <row r="646">
          <cell r="D646">
            <v>628</v>
          </cell>
          <cell r="E646">
            <v>41621.430555555555</v>
          </cell>
          <cell r="F646">
            <v>2803</v>
          </cell>
          <cell r="G646">
            <v>2806.5</v>
          </cell>
          <cell r="H646">
            <v>2671.4023145658366</v>
          </cell>
          <cell r="I646">
            <v>3.5136797040281635</v>
          </cell>
          <cell r="J646" t="str">
            <v>CS5</v>
          </cell>
        </row>
        <row r="647">
          <cell r="D647">
            <v>629</v>
          </cell>
          <cell r="E647">
            <v>41623.4375</v>
          </cell>
          <cell r="F647">
            <v>2806.5</v>
          </cell>
          <cell r="G647">
            <v>2808.9</v>
          </cell>
          <cell r="H647">
            <v>2673.8116949343134</v>
          </cell>
          <cell r="I647">
            <v>2.4093803684768318</v>
          </cell>
          <cell r="J647" t="str">
            <v>CS5A</v>
          </cell>
        </row>
        <row r="648">
          <cell r="D648">
            <v>630</v>
          </cell>
          <cell r="E648">
            <v>41624.350694444445</v>
          </cell>
          <cell r="F648">
            <v>2808.9</v>
          </cell>
          <cell r="G648">
            <v>2811.7</v>
          </cell>
          <cell r="H648">
            <v>2676.6226386975359</v>
          </cell>
          <cell r="I648">
            <v>2.8109437632224399</v>
          </cell>
          <cell r="J648" t="str">
            <v>CS4</v>
          </cell>
        </row>
        <row r="649">
          <cell r="D649">
            <v>631</v>
          </cell>
          <cell r="E649">
            <v>41624.930555555555</v>
          </cell>
          <cell r="F649">
            <v>2811.7</v>
          </cell>
          <cell r="G649">
            <v>2815.1</v>
          </cell>
          <cell r="H649">
            <v>2680.0359275528776</v>
          </cell>
          <cell r="I649">
            <v>3.4132888553417615</v>
          </cell>
          <cell r="J649" t="str">
            <v>CS4a</v>
          </cell>
        </row>
        <row r="650">
          <cell r="D650">
            <v>632</v>
          </cell>
          <cell r="E650">
            <v>41625.416666666664</v>
          </cell>
          <cell r="F650">
            <v>2815.1</v>
          </cell>
          <cell r="G650">
            <v>2818.6</v>
          </cell>
          <cell r="H650">
            <v>2683.5496072569058</v>
          </cell>
          <cell r="I650">
            <v>3.5136797040281635</v>
          </cell>
          <cell r="J650" t="str">
            <v>CS3</v>
          </cell>
        </row>
        <row r="651">
          <cell r="D651">
            <v>633</v>
          </cell>
          <cell r="E651">
            <v>41625.888888888891</v>
          </cell>
          <cell r="F651">
            <v>2818.6</v>
          </cell>
          <cell r="G651">
            <v>2822.2</v>
          </cell>
          <cell r="H651">
            <v>2687.1636778096204</v>
          </cell>
          <cell r="I651">
            <v>3.6140705527145656</v>
          </cell>
          <cell r="J651" t="str">
            <v>CS3</v>
          </cell>
        </row>
        <row r="652">
          <cell r="D652">
            <v>634</v>
          </cell>
          <cell r="E652">
            <v>41626.427083333336</v>
          </cell>
          <cell r="F652">
            <v>2822.2</v>
          </cell>
          <cell r="G652">
            <v>2825.7</v>
          </cell>
          <cell r="H652">
            <v>2690.6773575136485</v>
          </cell>
          <cell r="I652">
            <v>3.5136797040281635</v>
          </cell>
          <cell r="J652" t="str">
            <v>CS3</v>
          </cell>
        </row>
        <row r="653">
          <cell r="D653">
            <v>635</v>
          </cell>
          <cell r="E653">
            <v>41626.944444444445</v>
          </cell>
          <cell r="F653">
            <v>2825.7</v>
          </cell>
          <cell r="G653">
            <v>2829.6</v>
          </cell>
          <cell r="H653">
            <v>2694.5926006124232</v>
          </cell>
          <cell r="I653">
            <v>3.9152430987746811</v>
          </cell>
          <cell r="J653" t="str">
            <v>CS3</v>
          </cell>
        </row>
        <row r="654">
          <cell r="D654">
            <v>636</v>
          </cell>
          <cell r="E654">
            <v>41627.4375</v>
          </cell>
          <cell r="F654">
            <v>2829.6</v>
          </cell>
          <cell r="G654">
            <v>2832.4</v>
          </cell>
          <cell r="H654">
            <v>2697.4035443756457</v>
          </cell>
          <cell r="I654">
            <v>2.8109437632224399</v>
          </cell>
          <cell r="J654" t="str">
            <v>CS2</v>
          </cell>
        </row>
        <row r="655">
          <cell r="D655">
            <v>637</v>
          </cell>
          <cell r="E655">
            <v>41627.9375</v>
          </cell>
          <cell r="F655">
            <v>2832.4</v>
          </cell>
          <cell r="G655">
            <v>2835.4</v>
          </cell>
          <cell r="H655">
            <v>2700.4152698362414</v>
          </cell>
          <cell r="I655">
            <v>3.0117254605956987</v>
          </cell>
          <cell r="J655" t="str">
            <v>CS3</v>
          </cell>
        </row>
        <row r="656">
          <cell r="D656">
            <v>638</v>
          </cell>
          <cell r="E656">
            <v>41628.434027777781</v>
          </cell>
          <cell r="F656">
            <v>2835.4</v>
          </cell>
          <cell r="G656">
            <v>2839.3</v>
          </cell>
          <cell r="H656">
            <v>2704.330512935016</v>
          </cell>
          <cell r="I656">
            <v>3.9152430987746811</v>
          </cell>
          <cell r="J656" t="str">
            <v>CS3</v>
          </cell>
        </row>
        <row r="657">
          <cell r="D657">
            <v>639</v>
          </cell>
          <cell r="E657">
            <v>41628.916666666664</v>
          </cell>
          <cell r="F657">
            <v>2839.3</v>
          </cell>
          <cell r="G657">
            <v>2843.4</v>
          </cell>
          <cell r="H657">
            <v>2708.4465377311631</v>
          </cell>
          <cell r="I657">
            <v>4.1160247961470304</v>
          </cell>
          <cell r="J657" t="str">
            <v>CS4</v>
          </cell>
        </row>
        <row r="658">
          <cell r="D658">
            <v>640</v>
          </cell>
          <cell r="E658">
            <v>41629.864583333336</v>
          </cell>
          <cell r="F658">
            <v>2843.4</v>
          </cell>
          <cell r="G658">
            <v>2846.8</v>
          </cell>
          <cell r="H658">
            <v>2711.8598265865048</v>
          </cell>
          <cell r="I658">
            <v>3.4132888553417615</v>
          </cell>
          <cell r="J658" t="str">
            <v>CS3</v>
          </cell>
        </row>
        <row r="659">
          <cell r="D659">
            <v>641</v>
          </cell>
          <cell r="E659">
            <v>41630.409722222219</v>
          </cell>
          <cell r="F659">
            <v>2846.8</v>
          </cell>
          <cell r="G659">
            <v>2850.6</v>
          </cell>
          <cell r="H659">
            <v>2715.6746788365926</v>
          </cell>
          <cell r="I659">
            <v>3.8148522500878244</v>
          </cell>
          <cell r="J659" t="str">
            <v>CS3</v>
          </cell>
        </row>
        <row r="660">
          <cell r="D660">
            <v>642</v>
          </cell>
          <cell r="E660">
            <v>41630.986111111109</v>
          </cell>
          <cell r="F660">
            <v>2850.6</v>
          </cell>
          <cell r="G660">
            <v>2855.8</v>
          </cell>
          <cell r="H660">
            <v>2720.8950029682919</v>
          </cell>
          <cell r="I660">
            <v>5.2203241316992717</v>
          </cell>
          <cell r="J660" t="str">
            <v>CS3</v>
          </cell>
        </row>
        <row r="661">
          <cell r="D661">
            <v>643</v>
          </cell>
          <cell r="E661">
            <v>41635.822916666664</v>
          </cell>
          <cell r="F661">
            <v>2855.8</v>
          </cell>
          <cell r="G661">
            <v>2860.4</v>
          </cell>
          <cell r="H661">
            <v>2725.5129820078719</v>
          </cell>
          <cell r="I661">
            <v>4.61797903957995</v>
          </cell>
          <cell r="J661" t="str">
            <v>CS3</v>
          </cell>
        </row>
        <row r="662">
          <cell r="D662">
            <v>644</v>
          </cell>
          <cell r="E662">
            <v>41636.461805555555</v>
          </cell>
          <cell r="F662">
            <v>2860.4</v>
          </cell>
          <cell r="G662">
            <v>2865.4</v>
          </cell>
          <cell r="H662">
            <v>2730.5325244421979</v>
          </cell>
          <cell r="I662">
            <v>5.0195424343260129</v>
          </cell>
          <cell r="J662" t="str">
            <v>CS3</v>
          </cell>
        </row>
        <row r="663">
          <cell r="D663">
            <v>645</v>
          </cell>
          <cell r="E663">
            <v>41637.208333333336</v>
          </cell>
          <cell r="F663">
            <v>2865.4</v>
          </cell>
          <cell r="G663">
            <v>2870</v>
          </cell>
          <cell r="H663">
            <v>2735.1505034817778</v>
          </cell>
          <cell r="I663">
            <v>4.61797903957995</v>
          </cell>
          <cell r="J663" t="str">
            <v>CS4a</v>
          </cell>
        </row>
        <row r="664">
          <cell r="D664">
            <v>646</v>
          </cell>
          <cell r="E664">
            <v>41637.791666666664</v>
          </cell>
          <cell r="F664">
            <v>2870</v>
          </cell>
          <cell r="G664">
            <v>2873.4</v>
          </cell>
          <cell r="H664">
            <v>2738.5637923371196</v>
          </cell>
          <cell r="I664">
            <v>3.4132888553417615</v>
          </cell>
          <cell r="J664" t="str">
            <v>CS3</v>
          </cell>
        </row>
        <row r="665">
          <cell r="D665">
            <v>647</v>
          </cell>
          <cell r="E665">
            <v>41638.354166666664</v>
          </cell>
          <cell r="F665">
            <v>2873.4</v>
          </cell>
          <cell r="G665">
            <v>2877.6</v>
          </cell>
          <cell r="H665">
            <v>2742.780207981953</v>
          </cell>
          <cell r="I665">
            <v>4.2164156448334325</v>
          </cell>
          <cell r="J665" t="str">
            <v>CS4a</v>
          </cell>
        </row>
        <row r="666">
          <cell r="D666">
            <v>648</v>
          </cell>
          <cell r="E666">
            <v>41642.076388888891</v>
          </cell>
          <cell r="F666">
            <v>2877.6</v>
          </cell>
          <cell r="G666">
            <v>2880.6</v>
          </cell>
          <cell r="H666">
            <v>2745.7919334425487</v>
          </cell>
          <cell r="I666">
            <v>3.0117254605956987</v>
          </cell>
          <cell r="J666" t="str">
            <v>CS4a</v>
          </cell>
        </row>
        <row r="667">
          <cell r="D667">
            <v>649</v>
          </cell>
          <cell r="E667">
            <v>41642.6875</v>
          </cell>
          <cell r="F667">
            <v>2880.6</v>
          </cell>
          <cell r="G667">
            <v>2884.6</v>
          </cell>
          <cell r="H667">
            <v>2749.8075673900098</v>
          </cell>
          <cell r="I667">
            <v>4.0156339474610832</v>
          </cell>
          <cell r="J667" t="str">
            <v>CS4a</v>
          </cell>
        </row>
        <row r="668">
          <cell r="D668">
            <v>650</v>
          </cell>
          <cell r="E668">
            <v>41643.416666666664</v>
          </cell>
          <cell r="F668">
            <v>2884.6</v>
          </cell>
          <cell r="G668">
            <v>2888.6</v>
          </cell>
          <cell r="H668">
            <v>2753.8232013374704</v>
          </cell>
          <cell r="I668">
            <v>4.0156339474606284</v>
          </cell>
          <cell r="J668" t="str">
            <v>CS4a</v>
          </cell>
        </row>
        <row r="669">
          <cell r="D669">
            <v>651</v>
          </cell>
          <cell r="E669">
            <v>41644.552083333336</v>
          </cell>
          <cell r="F669">
            <v>2888.6</v>
          </cell>
          <cell r="G669">
            <v>2892.5</v>
          </cell>
          <cell r="H669">
            <v>2757.7384444362451</v>
          </cell>
          <cell r="I669">
            <v>3.9152430987746811</v>
          </cell>
          <cell r="J669" t="str">
            <v>CS4a</v>
          </cell>
        </row>
        <row r="670">
          <cell r="D670">
            <v>652</v>
          </cell>
          <cell r="E670">
            <v>41645.152777777781</v>
          </cell>
          <cell r="F670">
            <v>2892.5</v>
          </cell>
          <cell r="G670">
            <v>2896.5</v>
          </cell>
          <cell r="H670">
            <v>2761.7540783837057</v>
          </cell>
          <cell r="I670">
            <v>4.0156339474606284</v>
          </cell>
          <cell r="J670" t="str">
            <v>CS4a</v>
          </cell>
        </row>
        <row r="671">
          <cell r="D671">
            <v>653</v>
          </cell>
          <cell r="E671">
            <v>41645.791666666664</v>
          </cell>
          <cell r="F671">
            <v>2896.5</v>
          </cell>
          <cell r="G671">
            <v>2900.7</v>
          </cell>
          <cell r="H671">
            <v>2765.9704940285396</v>
          </cell>
          <cell r="I671">
            <v>4.2164156448338872</v>
          </cell>
          <cell r="J671" t="str">
            <v>CS4a</v>
          </cell>
        </row>
        <row r="672">
          <cell r="D672">
            <v>654</v>
          </cell>
          <cell r="E672">
            <v>41646.409722222219</v>
          </cell>
          <cell r="F672">
            <v>2900.7</v>
          </cell>
          <cell r="G672">
            <v>2901.8</v>
          </cell>
          <cell r="H672">
            <v>2767.0747933640914</v>
          </cell>
          <cell r="I672">
            <v>1.1042993355517865</v>
          </cell>
          <cell r="J672" t="str">
            <v>CS5A</v>
          </cell>
        </row>
        <row r="673">
          <cell r="D673">
            <v>0</v>
          </cell>
          <cell r="E673">
            <v>0</v>
          </cell>
          <cell r="F673">
            <v>2901.8</v>
          </cell>
          <cell r="G673">
            <v>2904.5</v>
          </cell>
          <cell r="H673">
            <v>2769.7853462786275</v>
          </cell>
          <cell r="I673">
            <v>2.7105529145360379</v>
          </cell>
          <cell r="J673" t="str">
            <v>CS5</v>
          </cell>
        </row>
        <row r="674">
          <cell r="D674">
            <v>655</v>
          </cell>
          <cell r="E674">
            <v>41657.201388888891</v>
          </cell>
          <cell r="F674">
            <v>2904.5</v>
          </cell>
          <cell r="G674">
            <v>2909.2</v>
          </cell>
          <cell r="H674">
            <v>2774.5037161668938</v>
          </cell>
          <cell r="I674">
            <v>4.7183698882663521</v>
          </cell>
          <cell r="J674" t="str">
            <v>CS5</v>
          </cell>
        </row>
        <row r="675">
          <cell r="D675">
            <v>656</v>
          </cell>
          <cell r="E675">
            <v>41661.111111111109</v>
          </cell>
          <cell r="F675">
            <v>2909.2</v>
          </cell>
          <cell r="G675">
            <v>2909.9</v>
          </cell>
          <cell r="H675">
            <v>2775.2064521077</v>
          </cell>
          <cell r="I675">
            <v>0.70273594080617841</v>
          </cell>
          <cell r="J675" t="str">
            <v>CS5</v>
          </cell>
        </row>
        <row r="676">
          <cell r="D676">
            <v>657</v>
          </cell>
          <cell r="E676">
            <v>41661.756944444445</v>
          </cell>
          <cell r="F676">
            <v>2909.9</v>
          </cell>
          <cell r="G676">
            <v>2912.2</v>
          </cell>
          <cell r="H676">
            <v>2777.5154416274895</v>
          </cell>
          <cell r="I676">
            <v>2.3089895197895203</v>
          </cell>
          <cell r="J676" t="str">
            <v>CS5</v>
          </cell>
        </row>
        <row r="677">
          <cell r="D677">
            <v>658</v>
          </cell>
          <cell r="E677">
            <v>41663.236111111109</v>
          </cell>
          <cell r="F677">
            <v>2912.2</v>
          </cell>
          <cell r="G677">
            <v>2914.2</v>
          </cell>
          <cell r="H677">
            <v>2779.5232586012198</v>
          </cell>
          <cell r="I677">
            <v>2.0078169737303142</v>
          </cell>
          <cell r="J677" t="str">
            <v>CS5</v>
          </cell>
        </row>
        <row r="678">
          <cell r="D678">
            <v>659</v>
          </cell>
          <cell r="E678">
            <v>41664.239583333336</v>
          </cell>
          <cell r="F678">
            <v>2914.2</v>
          </cell>
          <cell r="G678">
            <v>2916.2</v>
          </cell>
          <cell r="H678">
            <v>2781.5310755749501</v>
          </cell>
          <cell r="I678">
            <v>2.0078169737303142</v>
          </cell>
          <cell r="J678" t="str">
            <v>CS5</v>
          </cell>
        </row>
        <row r="679">
          <cell r="D679">
            <v>660</v>
          </cell>
          <cell r="E679">
            <v>41665.232638888891</v>
          </cell>
          <cell r="F679">
            <v>2916.2</v>
          </cell>
          <cell r="G679">
            <v>2918.9</v>
          </cell>
          <cell r="H679">
            <v>2784.2416284894866</v>
          </cell>
          <cell r="I679">
            <v>2.7105529145364926</v>
          </cell>
          <cell r="J679" t="str">
            <v>CS5</v>
          </cell>
        </row>
        <row r="680">
          <cell r="D680">
            <v>661</v>
          </cell>
          <cell r="E680">
            <v>41666.239583333336</v>
          </cell>
          <cell r="F680">
            <v>2918.9</v>
          </cell>
          <cell r="G680">
            <v>2921.2</v>
          </cell>
          <cell r="H680">
            <v>2786.5506180092766</v>
          </cell>
          <cell r="I680">
            <v>2.308989519789975</v>
          </cell>
          <cell r="J680" t="str">
            <v>CS5</v>
          </cell>
        </row>
        <row r="681">
          <cell r="D681">
            <v>662</v>
          </cell>
          <cell r="E681">
            <v>41667.885416666664</v>
          </cell>
          <cell r="F681">
            <v>2921.2</v>
          </cell>
          <cell r="G681">
            <v>2924.1</v>
          </cell>
          <cell r="H681">
            <v>2789.4619526211854</v>
          </cell>
          <cell r="I681">
            <v>2.9113346119088419</v>
          </cell>
          <cell r="J681" t="str">
            <v>CS5</v>
          </cell>
        </row>
        <row r="682">
          <cell r="D682">
            <v>663</v>
          </cell>
          <cell r="E682">
            <v>41669.854166666664</v>
          </cell>
          <cell r="F682">
            <v>2924.1</v>
          </cell>
          <cell r="G682">
            <v>2926.3</v>
          </cell>
          <cell r="H682">
            <v>2791.6705512922895</v>
          </cell>
          <cell r="I682">
            <v>2.2085986711040277</v>
          </cell>
          <cell r="J682" t="str">
            <v>CS5A</v>
          </cell>
        </row>
        <row r="683">
          <cell r="D683">
            <v>664</v>
          </cell>
          <cell r="E683">
            <v>41670.947916666664</v>
          </cell>
          <cell r="F683">
            <v>2926.3</v>
          </cell>
          <cell r="G683">
            <v>2929.6</v>
          </cell>
          <cell r="H683">
            <v>2794.9834492989444</v>
          </cell>
          <cell r="I683">
            <v>3.3128980066549047</v>
          </cell>
          <cell r="J683" t="str">
            <v>CS5A</v>
          </cell>
        </row>
        <row r="684">
          <cell r="D684">
            <v>665</v>
          </cell>
          <cell r="E684">
            <v>41673.6875</v>
          </cell>
          <cell r="F684">
            <v>2929.6</v>
          </cell>
          <cell r="G684">
            <v>2932.4</v>
          </cell>
          <cell r="H684">
            <v>2797.7943930621668</v>
          </cell>
          <cell r="I684">
            <v>2.8109437632224399</v>
          </cell>
          <cell r="J684" t="str">
            <v>CS5A</v>
          </cell>
        </row>
        <row r="685">
          <cell r="D685">
            <v>666</v>
          </cell>
          <cell r="E685">
            <v>41674.868055555555</v>
          </cell>
          <cell r="F685">
            <v>2932.4</v>
          </cell>
          <cell r="G685">
            <v>2935</v>
          </cell>
          <cell r="H685">
            <v>2800.4045551280165</v>
          </cell>
          <cell r="I685">
            <v>2.6101620658496358</v>
          </cell>
          <cell r="J685" t="str">
            <v>CS5A</v>
          </cell>
        </row>
        <row r="686">
          <cell r="D686">
            <v>667</v>
          </cell>
          <cell r="E686">
            <v>41676.15625</v>
          </cell>
          <cell r="F686">
            <v>2935</v>
          </cell>
          <cell r="G686">
            <v>2937.3</v>
          </cell>
          <cell r="H686">
            <v>2802.7135446478069</v>
          </cell>
          <cell r="I686">
            <v>2.3089895197904298</v>
          </cell>
          <cell r="J686" t="str">
            <v>CS5A</v>
          </cell>
        </row>
        <row r="687">
          <cell r="D687">
            <v>668</v>
          </cell>
          <cell r="E687">
            <v>41677.909722222219</v>
          </cell>
          <cell r="F687">
            <v>2937.3</v>
          </cell>
          <cell r="G687">
            <v>2939.6</v>
          </cell>
          <cell r="H687">
            <v>2805.0225341675964</v>
          </cell>
          <cell r="I687">
            <v>2.3089895197895203</v>
          </cell>
          <cell r="J687" t="str">
            <v>CS5A</v>
          </cell>
        </row>
        <row r="688">
          <cell r="D688">
            <v>669</v>
          </cell>
          <cell r="E688">
            <v>41678.958333333336</v>
          </cell>
          <cell r="F688">
            <v>2939.6</v>
          </cell>
          <cell r="G688">
            <v>2942</v>
          </cell>
          <cell r="H688">
            <v>2807.4319145360728</v>
          </cell>
          <cell r="I688">
            <v>2.409380368476377</v>
          </cell>
          <cell r="J688" t="str">
            <v>CS4</v>
          </cell>
        </row>
        <row r="689">
          <cell r="D689">
            <v>670</v>
          </cell>
          <cell r="E689">
            <v>41679.666666666664</v>
          </cell>
          <cell r="F689">
            <v>2942</v>
          </cell>
          <cell r="G689">
            <v>2945</v>
          </cell>
          <cell r="H689">
            <v>2810.4436399966685</v>
          </cell>
          <cell r="I689">
            <v>3.0117254605956987</v>
          </cell>
          <cell r="J689" t="str">
            <v>CS4a</v>
          </cell>
        </row>
        <row r="690">
          <cell r="D690">
            <v>671</v>
          </cell>
          <cell r="E690">
            <v>41680.493055555555</v>
          </cell>
          <cell r="F690">
            <v>2945</v>
          </cell>
          <cell r="G690">
            <v>2948.8</v>
          </cell>
          <cell r="H690">
            <v>2814.2584922467568</v>
          </cell>
          <cell r="I690">
            <v>3.8148522500882791</v>
          </cell>
          <cell r="J690" t="str">
            <v>CS3</v>
          </cell>
        </row>
        <row r="691">
          <cell r="D691">
            <v>672</v>
          </cell>
          <cell r="E691">
            <v>41681.118055555555</v>
          </cell>
          <cell r="F691">
            <v>2948.8</v>
          </cell>
          <cell r="G691">
            <v>2952.9</v>
          </cell>
          <cell r="H691">
            <v>2818.3745170429038</v>
          </cell>
          <cell r="I691">
            <v>4.1160247961470304</v>
          </cell>
          <cell r="J691" t="str">
            <v>CS3</v>
          </cell>
        </row>
        <row r="692">
          <cell r="D692">
            <v>673</v>
          </cell>
          <cell r="E692">
            <v>41682.020833333336</v>
          </cell>
          <cell r="F692">
            <v>2952.9</v>
          </cell>
          <cell r="G692">
            <v>2956.6</v>
          </cell>
          <cell r="H692">
            <v>2822.0889784443052</v>
          </cell>
          <cell r="I692">
            <v>3.7144614014014223</v>
          </cell>
          <cell r="J692" t="str">
            <v>CS4a</v>
          </cell>
        </row>
        <row r="693">
          <cell r="D693">
            <v>674</v>
          </cell>
          <cell r="E693">
            <v>41682.975694444445</v>
          </cell>
          <cell r="F693">
            <v>2956.6</v>
          </cell>
          <cell r="G693">
            <v>2961.1</v>
          </cell>
          <cell r="H693">
            <v>2826.6065666351983</v>
          </cell>
          <cell r="I693">
            <v>4.5175881908930933</v>
          </cell>
          <cell r="J693" t="str">
            <v>CS4</v>
          </cell>
        </row>
        <row r="694">
          <cell r="D694">
            <v>675</v>
          </cell>
          <cell r="E694">
            <v>41683.979166666664</v>
          </cell>
          <cell r="F694">
            <v>2961.1</v>
          </cell>
          <cell r="G694">
            <v>2965.6</v>
          </cell>
          <cell r="H694">
            <v>2831.1241548260919</v>
          </cell>
          <cell r="I694">
            <v>4.517588190893548</v>
          </cell>
          <cell r="J694" t="str">
            <v>CS4</v>
          </cell>
        </row>
        <row r="695">
          <cell r="D695">
            <v>676</v>
          </cell>
          <cell r="E695">
            <v>41685.003472222219</v>
          </cell>
          <cell r="F695">
            <v>2965.6</v>
          </cell>
          <cell r="G695">
            <v>2968.11</v>
          </cell>
          <cell r="H695">
            <v>2833.6439651281239</v>
          </cell>
          <cell r="I695">
            <v>2.5198103020320559</v>
          </cell>
          <cell r="J695" t="str">
            <v>CS4a</v>
          </cell>
        </row>
        <row r="696">
          <cell r="D696">
            <v>677</v>
          </cell>
          <cell r="E696">
            <v>41685.989583333336</v>
          </cell>
          <cell r="F696">
            <v>2968.11</v>
          </cell>
          <cell r="G696">
            <v>2970.34</v>
          </cell>
          <cell r="H696">
            <v>2835.882681053833</v>
          </cell>
          <cell r="I696">
            <v>2.2387159257091298</v>
          </cell>
          <cell r="J696" t="str">
            <v>CS5</v>
          </cell>
        </row>
        <row r="697">
          <cell r="D697">
            <v>678</v>
          </cell>
          <cell r="E697">
            <v>41688.375</v>
          </cell>
          <cell r="F697">
            <v>2970.34</v>
          </cell>
          <cell r="G697">
            <v>2971.6</v>
          </cell>
          <cell r="H697">
            <v>2837.1476057472833</v>
          </cell>
          <cell r="I697">
            <v>1.2649246934502116</v>
          </cell>
          <cell r="J697" t="str">
            <v>CS5</v>
          </cell>
        </row>
        <row r="698">
          <cell r="D698">
            <v>679</v>
          </cell>
          <cell r="E698">
            <v>41689.583333333336</v>
          </cell>
          <cell r="F698">
            <v>2971.6</v>
          </cell>
          <cell r="G698">
            <v>2973.84</v>
          </cell>
          <cell r="H698">
            <v>2839.3963607578617</v>
          </cell>
          <cell r="I698">
            <v>2.2487550105784067</v>
          </cell>
          <cell r="J698" t="str">
            <v>CS5A</v>
          </cell>
        </row>
        <row r="699">
          <cell r="D699">
            <v>680</v>
          </cell>
          <cell r="E699">
            <v>41690.416666666664</v>
          </cell>
          <cell r="F699">
            <v>2973.84</v>
          </cell>
          <cell r="G699">
            <v>2976.28</v>
          </cell>
          <cell r="H699">
            <v>2841.8458974658129</v>
          </cell>
          <cell r="I699">
            <v>2.4495367079512107</v>
          </cell>
          <cell r="J699" t="str">
            <v>CS5A</v>
          </cell>
        </row>
        <row r="700">
          <cell r="D700">
            <v>681</v>
          </cell>
          <cell r="E700">
            <v>41691.684027777781</v>
          </cell>
          <cell r="F700">
            <v>2976.28</v>
          </cell>
          <cell r="G700">
            <v>2978.79</v>
          </cell>
          <cell r="H700">
            <v>2844.365707767844</v>
          </cell>
          <cell r="I700">
            <v>2.5198103020311464</v>
          </cell>
          <cell r="J700" t="str">
            <v>CS5A</v>
          </cell>
        </row>
        <row r="701">
          <cell r="D701">
            <v>682</v>
          </cell>
          <cell r="E701">
            <v>41692.416666666664</v>
          </cell>
          <cell r="F701">
            <v>2978.79</v>
          </cell>
          <cell r="G701">
            <v>2982.58</v>
          </cell>
          <cell r="H701">
            <v>2848.170520933063</v>
          </cell>
          <cell r="I701">
            <v>3.8048131652190023</v>
          </cell>
          <cell r="J701" t="str">
            <v>CS5A</v>
          </cell>
        </row>
        <row r="702">
          <cell r="D702">
            <v>683</v>
          </cell>
          <cell r="E702">
            <v>41692.583333333336</v>
          </cell>
          <cell r="F702">
            <v>2982.58</v>
          </cell>
          <cell r="G702">
            <v>2983.67</v>
          </cell>
          <cell r="H702">
            <v>2849.2647811837464</v>
          </cell>
          <cell r="I702">
            <v>1.0942602506834191</v>
          </cell>
          <cell r="J702" t="str">
            <v>CS5A</v>
          </cell>
        </row>
        <row r="703">
          <cell r="D703">
            <v>684</v>
          </cell>
          <cell r="E703">
            <v>41693.375</v>
          </cell>
          <cell r="F703">
            <v>2983.67</v>
          </cell>
          <cell r="G703">
            <v>2984.93</v>
          </cell>
          <cell r="H703">
            <v>2850.5297058771962</v>
          </cell>
          <cell r="I703">
            <v>1.2649246934497569</v>
          </cell>
          <cell r="J703" t="str">
            <v>CS5A</v>
          </cell>
        </row>
        <row r="704">
          <cell r="D704">
            <v>685</v>
          </cell>
          <cell r="E704">
            <v>41694</v>
          </cell>
          <cell r="F704">
            <v>2984.93</v>
          </cell>
          <cell r="G704">
            <v>2987.43</v>
          </cell>
          <cell r="H704">
            <v>2853.0394770943594</v>
          </cell>
          <cell r="I704">
            <v>2.5097712171632338</v>
          </cell>
          <cell r="J704" t="str">
            <v>CS5A</v>
          </cell>
        </row>
        <row r="705">
          <cell r="D705">
            <v>686</v>
          </cell>
          <cell r="E705">
            <v>41694.9375</v>
          </cell>
          <cell r="F705">
            <v>2987.43</v>
          </cell>
          <cell r="G705">
            <v>2988.71</v>
          </cell>
          <cell r="H705">
            <v>2854.3244799575473</v>
          </cell>
          <cell r="I705">
            <v>1.2850028631878558</v>
          </cell>
          <cell r="J705" t="str">
            <v>CS5A</v>
          </cell>
        </row>
        <row r="706">
          <cell r="D706">
            <v>687</v>
          </cell>
          <cell r="E706">
            <v>41695.645833333336</v>
          </cell>
          <cell r="F706">
            <v>2988.71</v>
          </cell>
          <cell r="G706">
            <v>2993.4</v>
          </cell>
          <cell r="H706">
            <v>2859.0328107609448</v>
          </cell>
          <cell r="I706">
            <v>4.70833080339753</v>
          </cell>
          <cell r="J706" t="str">
            <v>CS4a</v>
          </cell>
        </row>
        <row r="707">
          <cell r="D707">
            <v>688</v>
          </cell>
          <cell r="E707">
            <v>41696.28125</v>
          </cell>
          <cell r="F707">
            <v>2993.4</v>
          </cell>
          <cell r="G707">
            <v>2996.8</v>
          </cell>
          <cell r="H707">
            <v>2862.446099616287</v>
          </cell>
          <cell r="I707">
            <v>3.4132888553422163</v>
          </cell>
          <cell r="J707" t="str">
            <v>CS4a</v>
          </cell>
        </row>
        <row r="708">
          <cell r="D708">
            <v>689</v>
          </cell>
          <cell r="E708">
            <v>41696.972222222219</v>
          </cell>
          <cell r="F708">
            <v>2996.8</v>
          </cell>
          <cell r="G708">
            <v>3000.5</v>
          </cell>
          <cell r="H708">
            <v>2866.160561017688</v>
          </cell>
          <cell r="I708">
            <v>3.7144614014009676</v>
          </cell>
          <cell r="J708" t="str">
            <v>CS4a</v>
          </cell>
        </row>
        <row r="709">
          <cell r="D709">
            <v>690</v>
          </cell>
          <cell r="E709">
            <v>41697.572916666664</v>
          </cell>
          <cell r="F709">
            <v>3000.5</v>
          </cell>
          <cell r="G709">
            <v>3004.6</v>
          </cell>
          <cell r="H709">
            <v>2870.276585813835</v>
          </cell>
          <cell r="I709">
            <v>4.1160247961470304</v>
          </cell>
          <cell r="J709" t="str">
            <v>CS4a</v>
          </cell>
        </row>
        <row r="710">
          <cell r="D710">
            <v>691</v>
          </cell>
          <cell r="E710">
            <v>41698.270833333336</v>
          </cell>
          <cell r="F710">
            <v>3004.6</v>
          </cell>
          <cell r="G710">
            <v>3008.1</v>
          </cell>
          <cell r="H710">
            <v>2873.7902655178636</v>
          </cell>
          <cell r="I710">
            <v>3.5136797040286183</v>
          </cell>
          <cell r="J710" t="str">
            <v>CS4a</v>
          </cell>
        </row>
        <row r="711">
          <cell r="D711">
            <v>692</v>
          </cell>
          <cell r="E711">
            <v>41698.958333333336</v>
          </cell>
          <cell r="F711">
            <v>3008.1</v>
          </cell>
          <cell r="G711">
            <v>3012.3</v>
          </cell>
          <cell r="H711">
            <v>2878.0066811626975</v>
          </cell>
          <cell r="I711">
            <v>4.2164156448338872</v>
          </cell>
          <cell r="J711" t="str">
            <v>CS4a</v>
          </cell>
        </row>
        <row r="712">
          <cell r="D712">
            <v>693</v>
          </cell>
          <cell r="E712">
            <v>41699.895833333336</v>
          </cell>
          <cell r="F712">
            <v>3012.3</v>
          </cell>
          <cell r="G712">
            <v>3015</v>
          </cell>
          <cell r="H712">
            <v>2880.7172340772336</v>
          </cell>
          <cell r="I712">
            <v>2.7105529145360379</v>
          </cell>
          <cell r="J712" t="str">
            <v>CS3</v>
          </cell>
        </row>
        <row r="713">
          <cell r="D713">
            <v>694</v>
          </cell>
          <cell r="E713">
            <v>41701.020833333336</v>
          </cell>
          <cell r="F713">
            <v>3015</v>
          </cell>
          <cell r="G713">
            <v>3019.7</v>
          </cell>
          <cell r="H713">
            <v>2885.4356039654999</v>
          </cell>
          <cell r="I713">
            <v>4.7183698882663521</v>
          </cell>
          <cell r="J713" t="str">
            <v>CS3</v>
          </cell>
        </row>
        <row r="714">
          <cell r="D714">
            <v>695</v>
          </cell>
          <cell r="E714">
            <v>41704.0625</v>
          </cell>
          <cell r="F714">
            <v>3019.7</v>
          </cell>
          <cell r="G714">
            <v>3024.1</v>
          </cell>
          <cell r="H714">
            <v>2889.8528013077066</v>
          </cell>
          <cell r="I714">
            <v>4.4171973422066912</v>
          </cell>
          <cell r="J714" t="str">
            <v>CS3</v>
          </cell>
        </row>
        <row r="715">
          <cell r="D715">
            <v>696</v>
          </cell>
          <cell r="E715">
            <v>41705.020833333336</v>
          </cell>
          <cell r="F715">
            <v>3024.1</v>
          </cell>
          <cell r="G715">
            <v>3027.5</v>
          </cell>
          <cell r="H715">
            <v>2893.2660901630488</v>
          </cell>
          <cell r="I715">
            <v>3.4132888553422163</v>
          </cell>
          <cell r="J715" t="str">
            <v>CS2</v>
          </cell>
        </row>
        <row r="716">
          <cell r="D716">
            <v>697</v>
          </cell>
          <cell r="E716">
            <v>41706.006944444445</v>
          </cell>
          <cell r="F716">
            <v>3027.5</v>
          </cell>
          <cell r="G716">
            <v>3033.6</v>
          </cell>
          <cell r="H716">
            <v>2899.3899319329262</v>
          </cell>
          <cell r="I716">
            <v>6.1238417698773446</v>
          </cell>
          <cell r="J716" t="str">
            <v>CS3</v>
          </cell>
        </row>
        <row r="717">
          <cell r="D717">
            <v>698</v>
          </cell>
          <cell r="E717">
            <v>41707.083333333336</v>
          </cell>
          <cell r="F717">
            <v>3033.6</v>
          </cell>
          <cell r="G717">
            <v>3037.4</v>
          </cell>
          <cell r="H717">
            <v>2903.2047841830145</v>
          </cell>
          <cell r="I717">
            <v>3.8148522500882791</v>
          </cell>
          <cell r="J717" t="str">
            <v>CS2</v>
          </cell>
        </row>
        <row r="718">
          <cell r="D718">
            <v>699</v>
          </cell>
          <cell r="E718">
            <v>41707.993055555555</v>
          </cell>
          <cell r="F718">
            <v>3037.4</v>
          </cell>
          <cell r="G718">
            <v>3043.7</v>
          </cell>
          <cell r="H718">
            <v>2909.5294076502651</v>
          </cell>
          <cell r="I718">
            <v>6.3246234672506034</v>
          </cell>
          <cell r="J718" t="str">
            <v>CS2</v>
          </cell>
        </row>
        <row r="719">
          <cell r="D719">
            <v>700</v>
          </cell>
          <cell r="E719">
            <v>41708.972222222219</v>
          </cell>
          <cell r="F719">
            <v>3043.7</v>
          </cell>
          <cell r="G719">
            <v>3047.5</v>
          </cell>
          <cell r="H719">
            <v>2913.3442599003529</v>
          </cell>
          <cell r="I719">
            <v>3.8148522500878244</v>
          </cell>
          <cell r="J719" t="str">
            <v>CS2</v>
          </cell>
        </row>
        <row r="720">
          <cell r="D720">
            <v>701</v>
          </cell>
          <cell r="E720">
            <v>41709</v>
          </cell>
          <cell r="F720">
            <v>3047.5</v>
          </cell>
          <cell r="G720">
            <v>3051.5</v>
          </cell>
          <cell r="H720">
            <v>2917.3598938478135</v>
          </cell>
          <cell r="I720">
            <v>4.0156339474606284</v>
          </cell>
          <cell r="J720" t="str">
            <v>CS2</v>
          </cell>
        </row>
        <row r="721">
          <cell r="D721" t="str">
            <v>702(ERP-4)</v>
          </cell>
          <cell r="E721">
            <v>41710.024305555555</v>
          </cell>
          <cell r="F721">
            <v>3051.5</v>
          </cell>
          <cell r="G721">
            <v>3055.4</v>
          </cell>
          <cell r="H721">
            <v>2921.2751369465882</v>
          </cell>
          <cell r="I721">
            <v>3.9152430987746811</v>
          </cell>
          <cell r="J721" t="str">
            <v>CS2(BD)</v>
          </cell>
        </row>
        <row r="722">
          <cell r="D722" t="str">
            <v>703(ERP-4)</v>
          </cell>
          <cell r="E722">
            <v>41711.236111111109</v>
          </cell>
          <cell r="F722">
            <v>3055.4</v>
          </cell>
          <cell r="G722">
            <v>3059.4</v>
          </cell>
          <cell r="H722">
            <v>2925.2907708940488</v>
          </cell>
          <cell r="I722">
            <v>4.0156339474606284</v>
          </cell>
          <cell r="J722" t="str">
            <v>CS2(BD)</v>
          </cell>
        </row>
        <row r="723">
          <cell r="D723" t="str">
            <v>704(ERP-4)</v>
          </cell>
          <cell r="E723">
            <v>41712.395833333336</v>
          </cell>
          <cell r="F723">
            <v>3059.4</v>
          </cell>
          <cell r="G723">
            <v>3062.2</v>
          </cell>
          <cell r="H723">
            <v>2928.1017146572713</v>
          </cell>
          <cell r="I723">
            <v>2.8109437632224399</v>
          </cell>
          <cell r="J723" t="str">
            <v>CS4(BD)</v>
          </cell>
        </row>
        <row r="724">
          <cell r="D724" t="str">
            <v>705(ERP-4)</v>
          </cell>
          <cell r="E724">
            <v>41715.263888888891</v>
          </cell>
          <cell r="F724">
            <v>3062.2</v>
          </cell>
          <cell r="G724">
            <v>3064.4</v>
          </cell>
          <cell r="H724">
            <v>2930.3103133283753</v>
          </cell>
          <cell r="I724">
            <v>2.2085986711040277</v>
          </cell>
          <cell r="J724" t="str">
            <v>CS4(BD)</v>
          </cell>
        </row>
        <row r="725">
          <cell r="D725" t="str">
            <v>706(ERP-4)</v>
          </cell>
          <cell r="E725">
            <v>41716.993055555555</v>
          </cell>
          <cell r="F725">
            <v>3064.4</v>
          </cell>
          <cell r="G725">
            <v>3068.25</v>
          </cell>
          <cell r="H725">
            <v>2934.1753610028059</v>
          </cell>
          <cell r="I725">
            <v>3.8650476744305706</v>
          </cell>
          <cell r="J725" t="str">
            <v>CS4(BD)</v>
          </cell>
        </row>
        <row r="726">
          <cell r="D726" t="str">
            <v>707(ERP-4)</v>
          </cell>
          <cell r="E726">
            <v>41718.861111111109</v>
          </cell>
          <cell r="F726">
            <v>3068.25</v>
          </cell>
          <cell r="G726">
            <v>3070.5</v>
          </cell>
          <cell r="H726">
            <v>2936.4341550982526</v>
          </cell>
          <cell r="I726">
            <v>2.258794095446774</v>
          </cell>
          <cell r="J726" t="str">
            <v>CS4(BD)</v>
          </cell>
        </row>
        <row r="727">
          <cell r="D727" t="str">
            <v>708(ERP-4)</v>
          </cell>
          <cell r="E727">
            <v>41719.6875</v>
          </cell>
          <cell r="F727">
            <v>3070.5</v>
          </cell>
          <cell r="G727">
            <v>3071.8</v>
          </cell>
          <cell r="H727">
            <v>2937.7392361311777</v>
          </cell>
          <cell r="I727">
            <v>1.3050810329250453</v>
          </cell>
          <cell r="J727" t="str">
            <v>CS4(BD)</v>
          </cell>
        </row>
        <row r="728">
          <cell r="D728" t="str">
            <v>709(ERP-4)</v>
          </cell>
          <cell r="E728">
            <v>41720.881944444445</v>
          </cell>
          <cell r="F728">
            <v>3071.8</v>
          </cell>
          <cell r="G728">
            <v>3075.05</v>
          </cell>
          <cell r="H728">
            <v>2941.0019387134898</v>
          </cell>
          <cell r="I728">
            <v>3.2627025823121585</v>
          </cell>
          <cell r="J728" t="str">
            <v>CS4(BD)</v>
          </cell>
        </row>
        <row r="729">
          <cell r="D729">
            <v>710</v>
          </cell>
          <cell r="E729">
            <v>41721.875</v>
          </cell>
          <cell r="F729">
            <v>3075.56</v>
          </cell>
          <cell r="G729">
            <v>3076.45</v>
          </cell>
          <cell r="H729">
            <v>2942.4074105951004</v>
          </cell>
          <cell r="I729">
            <v>1.4054718816105378</v>
          </cell>
          <cell r="J729" t="str">
            <v>CS5A</v>
          </cell>
        </row>
        <row r="730">
          <cell r="D730">
            <v>711</v>
          </cell>
          <cell r="E730">
            <v>41722.788194444445</v>
          </cell>
          <cell r="F730">
            <v>3076.45</v>
          </cell>
          <cell r="G730">
            <v>3079.2</v>
          </cell>
          <cell r="H730">
            <v>2945.1681589339801</v>
          </cell>
          <cell r="I730">
            <v>2.7607483388796936</v>
          </cell>
          <cell r="J730" t="str">
            <v>CS5A</v>
          </cell>
        </row>
        <row r="731">
          <cell r="D731">
            <v>712</v>
          </cell>
          <cell r="E731">
            <v>41723.645833333336</v>
          </cell>
          <cell r="F731">
            <v>3079.2</v>
          </cell>
          <cell r="G731">
            <v>3082.8</v>
          </cell>
          <cell r="H731">
            <v>2948.7822294866951</v>
          </cell>
          <cell r="I731">
            <v>3.6140705527150203</v>
          </cell>
          <cell r="J731" t="str">
            <v>CS5A</v>
          </cell>
        </row>
        <row r="732">
          <cell r="D732">
            <v>713</v>
          </cell>
          <cell r="E732">
            <v>41724.885416666664</v>
          </cell>
          <cell r="F732">
            <v>3082.8</v>
          </cell>
          <cell r="G732">
            <v>3086.4</v>
          </cell>
          <cell r="H732">
            <v>2952.3963000394097</v>
          </cell>
          <cell r="I732">
            <v>3.6140705527145656</v>
          </cell>
          <cell r="J732" t="str">
            <v>CS5A</v>
          </cell>
        </row>
        <row r="733">
          <cell r="D733">
            <v>714</v>
          </cell>
          <cell r="E733">
            <v>41725.701388888891</v>
          </cell>
          <cell r="F733">
            <v>3086.4</v>
          </cell>
          <cell r="G733">
            <v>3090.3</v>
          </cell>
          <cell r="H733">
            <v>2956.3115431381843</v>
          </cell>
          <cell r="I733">
            <v>3.9152430987746811</v>
          </cell>
          <cell r="J733" t="str">
            <v>CS5A</v>
          </cell>
        </row>
        <row r="734">
          <cell r="D734">
            <v>715</v>
          </cell>
          <cell r="E734">
            <v>41726.864583333336</v>
          </cell>
          <cell r="F734">
            <v>3090.3</v>
          </cell>
          <cell r="G734">
            <v>3093.2</v>
          </cell>
          <cell r="H734">
            <v>2959.2228777500927</v>
          </cell>
          <cell r="I734">
            <v>2.9113346119083872</v>
          </cell>
          <cell r="J734" t="str">
            <v>CS5A</v>
          </cell>
        </row>
        <row r="735">
          <cell r="D735">
            <v>716</v>
          </cell>
          <cell r="E735">
            <v>41727.78125</v>
          </cell>
          <cell r="F735">
            <v>3093.2</v>
          </cell>
          <cell r="G735">
            <v>3096.7</v>
          </cell>
          <cell r="H735">
            <v>2962.7365574541213</v>
          </cell>
          <cell r="I735">
            <v>3.5136797040286183</v>
          </cell>
          <cell r="J735" t="str">
            <v>CS5A</v>
          </cell>
        </row>
        <row r="736">
          <cell r="D736">
            <v>717</v>
          </cell>
          <cell r="E736">
            <v>41728.916666666664</v>
          </cell>
          <cell r="F736">
            <v>3096.7</v>
          </cell>
          <cell r="G736">
            <v>3099.6</v>
          </cell>
          <cell r="H736">
            <v>2965.6478920660302</v>
          </cell>
          <cell r="I736">
            <v>2.9113346119088419</v>
          </cell>
          <cell r="J736" t="str">
            <v>CS5A</v>
          </cell>
        </row>
        <row r="737">
          <cell r="D737">
            <v>718</v>
          </cell>
          <cell r="E737">
            <v>41729.416666666664</v>
          </cell>
          <cell r="F737">
            <v>3099.6</v>
          </cell>
          <cell r="G737">
            <v>3102.9</v>
          </cell>
          <cell r="H737">
            <v>2968.9607900726855</v>
          </cell>
          <cell r="I737">
            <v>3.3128980066553595</v>
          </cell>
          <cell r="J737" t="str">
            <v>CS5A</v>
          </cell>
        </row>
        <row r="738">
          <cell r="D738">
            <v>719</v>
          </cell>
          <cell r="E738">
            <v>41730.354166666664</v>
          </cell>
          <cell r="F738">
            <v>3102.9</v>
          </cell>
          <cell r="G738">
            <v>3105.8</v>
          </cell>
          <cell r="H738">
            <v>2971.8721246845948</v>
          </cell>
          <cell r="I738">
            <v>2.9113346119092967</v>
          </cell>
          <cell r="J738" t="str">
            <v>CS5A</v>
          </cell>
        </row>
        <row r="739">
          <cell r="D739">
            <v>720</v>
          </cell>
          <cell r="E739">
            <v>41730.916666666664</v>
          </cell>
          <cell r="F739">
            <v>3105.8</v>
          </cell>
          <cell r="G739">
            <v>3108.5</v>
          </cell>
          <cell r="H739">
            <v>2974.5826775991309</v>
          </cell>
          <cell r="I739">
            <v>2.7105529145360379</v>
          </cell>
          <cell r="J739" t="str">
            <v>CS5A</v>
          </cell>
        </row>
        <row r="740">
          <cell r="D740">
            <v>721</v>
          </cell>
          <cell r="E740">
            <v>41731.416666666664</v>
          </cell>
          <cell r="F740">
            <v>3108.5</v>
          </cell>
          <cell r="G740">
            <v>3111.4</v>
          </cell>
          <cell r="H740">
            <v>2977.4940122110402</v>
          </cell>
          <cell r="I740">
            <v>2.9113346119092967</v>
          </cell>
          <cell r="J740" t="str">
            <v>CS5A</v>
          </cell>
        </row>
        <row r="741">
          <cell r="D741">
            <v>722</v>
          </cell>
          <cell r="E741">
            <v>41732.677083333336</v>
          </cell>
          <cell r="F741">
            <v>3111.4</v>
          </cell>
          <cell r="G741">
            <v>3112.65</v>
          </cell>
          <cell r="H741">
            <v>2978.7488978196216</v>
          </cell>
          <cell r="I741">
            <v>1.2548856085813895</v>
          </cell>
          <cell r="J741" t="str">
            <v>CS5A</v>
          </cell>
        </row>
        <row r="742">
          <cell r="D742">
            <v>723</v>
          </cell>
          <cell r="E742">
            <v>41733.666666666664</v>
          </cell>
          <cell r="F742">
            <v>3112.65</v>
          </cell>
          <cell r="G742">
            <v>3115.17</v>
          </cell>
          <cell r="H742">
            <v>2981.278747206522</v>
          </cell>
          <cell r="I742">
            <v>2.5298493869004233</v>
          </cell>
          <cell r="J742" t="str">
            <v>CS5A</v>
          </cell>
        </row>
        <row r="743">
          <cell r="D743">
            <v>724</v>
          </cell>
          <cell r="E743">
            <v>41734.46875</v>
          </cell>
          <cell r="F743">
            <v>3115.17</v>
          </cell>
          <cell r="G743">
            <v>3117.7</v>
          </cell>
          <cell r="H743">
            <v>2983.8186356782908</v>
          </cell>
          <cell r="I743">
            <v>2.5398884717687906</v>
          </cell>
          <cell r="J743" t="str">
            <v>CS5A</v>
          </cell>
        </row>
        <row r="744">
          <cell r="D744">
            <v>725</v>
          </cell>
          <cell r="E744">
            <v>41735.229166666664</v>
          </cell>
          <cell r="F744">
            <v>3117.7</v>
          </cell>
          <cell r="G744">
            <v>3120.18</v>
          </cell>
          <cell r="H744">
            <v>2986.3083287257164</v>
          </cell>
          <cell r="I744">
            <v>2.4896930474255896</v>
          </cell>
          <cell r="J744" t="str">
            <v>CS5A</v>
          </cell>
        </row>
        <row r="745">
          <cell r="D745">
            <v>726</v>
          </cell>
          <cell r="E745">
            <v>41735.854166666664</v>
          </cell>
          <cell r="F745">
            <v>3120.18</v>
          </cell>
          <cell r="G745">
            <v>3122.7</v>
          </cell>
          <cell r="H745">
            <v>2988.8381781126168</v>
          </cell>
          <cell r="I745">
            <v>2.5298493869004233</v>
          </cell>
          <cell r="J745" t="str">
            <v>CS5A</v>
          </cell>
        </row>
        <row r="746">
          <cell r="D746">
            <v>727</v>
          </cell>
          <cell r="E746">
            <v>41736.513888888891</v>
          </cell>
          <cell r="F746">
            <v>3122.7</v>
          </cell>
          <cell r="G746">
            <v>3123.8</v>
          </cell>
          <cell r="H746">
            <v>2989.9424774481686</v>
          </cell>
          <cell r="I746">
            <v>1.1042993355517865</v>
          </cell>
          <cell r="J746" t="str">
            <v>CS5</v>
          </cell>
        </row>
        <row r="747">
          <cell r="D747">
            <v>728</v>
          </cell>
          <cell r="E747">
            <v>41737</v>
          </cell>
          <cell r="F747">
            <v>3123.8</v>
          </cell>
          <cell r="G747">
            <v>3124.86</v>
          </cell>
          <cell r="H747">
            <v>2991.006620444246</v>
          </cell>
          <cell r="I747">
            <v>1.0641429960774076</v>
          </cell>
          <cell r="J747" t="str">
            <v>CS5</v>
          </cell>
        </row>
        <row r="748">
          <cell r="D748">
            <v>729</v>
          </cell>
          <cell r="E748">
            <v>41737.4375</v>
          </cell>
          <cell r="F748">
            <v>3124.86</v>
          </cell>
          <cell r="G748">
            <v>3125.95</v>
          </cell>
          <cell r="H748">
            <v>2992.1008806949285</v>
          </cell>
          <cell r="I748">
            <v>1.0942602506825096</v>
          </cell>
          <cell r="J748" t="str">
            <v>CS5</v>
          </cell>
        </row>
        <row r="749">
          <cell r="D749">
            <v>730</v>
          </cell>
          <cell r="E749">
            <v>41737.875</v>
          </cell>
          <cell r="F749">
            <v>3125.95</v>
          </cell>
          <cell r="G749">
            <v>3127.02</v>
          </cell>
          <cell r="H749">
            <v>2993.1750627758747</v>
          </cell>
          <cell r="I749">
            <v>1.0741820809462297</v>
          </cell>
          <cell r="J749" t="str">
            <v>CS5</v>
          </cell>
        </row>
        <row r="750">
          <cell r="D750">
            <v>731</v>
          </cell>
          <cell r="E750">
            <v>41738.5</v>
          </cell>
          <cell r="F750">
            <v>3127.02</v>
          </cell>
          <cell r="G750">
            <v>3128.13</v>
          </cell>
          <cell r="H750">
            <v>2994.2894011962949</v>
          </cell>
          <cell r="I750">
            <v>1.1143384204201539</v>
          </cell>
          <cell r="J750" t="str">
            <v>CS5</v>
          </cell>
        </row>
        <row r="751">
          <cell r="D751">
            <v>732</v>
          </cell>
          <cell r="E751">
            <v>41738.892361111109</v>
          </cell>
          <cell r="F751">
            <v>3128.13</v>
          </cell>
          <cell r="G751">
            <v>3129.21</v>
          </cell>
          <cell r="H751">
            <v>2995.3736223621095</v>
          </cell>
          <cell r="I751">
            <v>1.084221165814597</v>
          </cell>
          <cell r="J751" t="str">
            <v>CS5</v>
          </cell>
        </row>
        <row r="752">
          <cell r="D752">
            <v>733</v>
          </cell>
          <cell r="E752">
            <v>41739.4375</v>
          </cell>
          <cell r="F752">
            <v>3129.21</v>
          </cell>
          <cell r="G752">
            <v>3131.4</v>
          </cell>
          <cell r="H752">
            <v>2997.5721819483442</v>
          </cell>
          <cell r="I752">
            <v>2.1985595862347509</v>
          </cell>
          <cell r="J752" t="str">
            <v>CS5</v>
          </cell>
        </row>
        <row r="753">
          <cell r="D753">
            <v>734</v>
          </cell>
          <cell r="E753">
            <v>41740.25</v>
          </cell>
          <cell r="F753">
            <v>3131.4</v>
          </cell>
          <cell r="G753">
            <v>3133.57</v>
          </cell>
          <cell r="H753">
            <v>2999.7506633648418</v>
          </cell>
          <cell r="I753">
            <v>2.1784814164975614</v>
          </cell>
          <cell r="J753" t="str">
            <v>CS5</v>
          </cell>
        </row>
        <row r="754">
          <cell r="D754">
            <v>735</v>
          </cell>
          <cell r="E754">
            <v>41740.822916666664</v>
          </cell>
          <cell r="F754">
            <v>3133.57</v>
          </cell>
          <cell r="G754">
            <v>3134.55</v>
          </cell>
          <cell r="H754">
            <v>3000.73449368197</v>
          </cell>
          <cell r="I754">
            <v>0.98383031712819502</v>
          </cell>
          <cell r="J754" t="str">
            <v>CS5</v>
          </cell>
        </row>
        <row r="755">
          <cell r="D755">
            <v>736</v>
          </cell>
          <cell r="E755">
            <v>41741.548611111109</v>
          </cell>
          <cell r="F755">
            <v>3134.75</v>
          </cell>
          <cell r="G755">
            <v>3135.75</v>
          </cell>
          <cell r="H755">
            <v>3001.9391838662077</v>
          </cell>
          <cell r="I755">
            <v>1.2046901842377338</v>
          </cell>
          <cell r="J755" t="str">
            <v>CS5</v>
          </cell>
        </row>
        <row r="756">
          <cell r="D756">
            <v>737</v>
          </cell>
          <cell r="E756">
            <v>41742.944444444445</v>
          </cell>
          <cell r="F756">
            <v>3135.75</v>
          </cell>
          <cell r="G756">
            <v>3136.98</v>
          </cell>
          <cell r="H756">
            <v>3003.1739913050519</v>
          </cell>
          <cell r="I756">
            <v>1.2348074388442001</v>
          </cell>
          <cell r="J756" t="str">
            <v>CS5A</v>
          </cell>
        </row>
        <row r="757">
          <cell r="D757">
            <v>738</v>
          </cell>
          <cell r="E757">
            <v>41742.652777777781</v>
          </cell>
          <cell r="F757">
            <v>3136.98</v>
          </cell>
          <cell r="G757">
            <v>3141.1</v>
          </cell>
          <cell r="H757">
            <v>3007.3100942709366</v>
          </cell>
          <cell r="I757">
            <v>4.1361029658846746</v>
          </cell>
          <cell r="J757" t="str">
            <v>CS5A</v>
          </cell>
        </row>
        <row r="758">
          <cell r="D758">
            <v>739</v>
          </cell>
          <cell r="E758">
            <v>41744.229166666664</v>
          </cell>
          <cell r="F758">
            <v>3141.1</v>
          </cell>
          <cell r="G758">
            <v>3144.2</v>
          </cell>
          <cell r="H758">
            <v>3010.4222105802187</v>
          </cell>
          <cell r="I758">
            <v>3.1121163092821007</v>
          </cell>
          <cell r="J758" t="str">
            <v>CS5A</v>
          </cell>
        </row>
        <row r="759">
          <cell r="D759">
            <v>740</v>
          </cell>
          <cell r="E759">
            <v>41744.958333333336</v>
          </cell>
          <cell r="F759">
            <v>3144.2</v>
          </cell>
          <cell r="G759">
            <v>3147.6</v>
          </cell>
          <cell r="H759">
            <v>3013.8354994355605</v>
          </cell>
          <cell r="I759">
            <v>3.4132888553417615</v>
          </cell>
          <cell r="J759" t="str">
            <v>CS5A</v>
          </cell>
        </row>
        <row r="760">
          <cell r="D760">
            <v>741</v>
          </cell>
          <cell r="E760">
            <v>41745.770833333336</v>
          </cell>
          <cell r="F760">
            <v>3147.6</v>
          </cell>
          <cell r="G760">
            <v>3150.8</v>
          </cell>
          <cell r="H760">
            <v>3017.0480065935294</v>
          </cell>
          <cell r="I760">
            <v>3.2125071579689575</v>
          </cell>
          <cell r="J760" t="str">
            <v>CS5A</v>
          </cell>
        </row>
        <row r="761">
          <cell r="D761">
            <v>742</v>
          </cell>
          <cell r="E761">
            <v>41746.708333333336</v>
          </cell>
          <cell r="F761">
            <v>3150.8</v>
          </cell>
          <cell r="G761">
            <v>3154.5</v>
          </cell>
          <cell r="H761">
            <v>3020.7624679949304</v>
          </cell>
          <cell r="I761">
            <v>3.7144614014009676</v>
          </cell>
          <cell r="J761" t="str">
            <v>CS4A</v>
          </cell>
        </row>
        <row r="762">
          <cell r="D762">
            <v>743</v>
          </cell>
          <cell r="E762">
            <v>41747.263888888891</v>
          </cell>
          <cell r="F762">
            <v>3154.5</v>
          </cell>
          <cell r="G762">
            <v>3157.3</v>
          </cell>
          <cell r="H762">
            <v>3023.5734117581533</v>
          </cell>
          <cell r="I762">
            <v>2.8109437632228946</v>
          </cell>
          <cell r="J762" t="str">
            <v>CS4A</v>
          </cell>
        </row>
        <row r="763">
          <cell r="D763">
            <v>744</v>
          </cell>
          <cell r="E763">
            <v>41747.90625</v>
          </cell>
          <cell r="F763">
            <v>3157.3</v>
          </cell>
          <cell r="G763">
            <v>3160.2</v>
          </cell>
          <cell r="H763">
            <v>3026.4847463700621</v>
          </cell>
          <cell r="I763">
            <v>2.9113346119088419</v>
          </cell>
          <cell r="J763" t="str">
            <v>CS4A</v>
          </cell>
        </row>
        <row r="764">
          <cell r="D764">
            <v>745</v>
          </cell>
          <cell r="E764">
            <v>41748.465277777781</v>
          </cell>
          <cell r="F764">
            <v>3160.2</v>
          </cell>
          <cell r="G764">
            <v>3164.5</v>
          </cell>
          <cell r="H764">
            <v>3030.8015528635829</v>
          </cell>
          <cell r="I764">
            <v>4.316806493520744</v>
          </cell>
          <cell r="J764" t="str">
            <v>CS3</v>
          </cell>
        </row>
        <row r="765">
          <cell r="D765">
            <v>746</v>
          </cell>
          <cell r="E765">
            <v>41749.1875</v>
          </cell>
          <cell r="F765">
            <v>3164.5</v>
          </cell>
          <cell r="G765">
            <v>3167.8</v>
          </cell>
          <cell r="H765">
            <v>3034.1144508702382</v>
          </cell>
          <cell r="I765">
            <v>3.3128980066553595</v>
          </cell>
          <cell r="J765" t="str">
            <v>CS3</v>
          </cell>
        </row>
        <row r="766">
          <cell r="D766">
            <v>747</v>
          </cell>
          <cell r="E766">
            <v>41749.416666666664</v>
          </cell>
          <cell r="F766">
            <v>3167.8</v>
          </cell>
          <cell r="G766">
            <v>3170</v>
          </cell>
          <cell r="H766">
            <v>3036.3230495413413</v>
          </cell>
          <cell r="I766">
            <v>2.2085986711031182</v>
          </cell>
          <cell r="J766" t="str">
            <v>CS4A</v>
          </cell>
        </row>
        <row r="767">
          <cell r="D767">
            <v>748</v>
          </cell>
          <cell r="E767">
            <v>41749.944444444445</v>
          </cell>
          <cell r="F767">
            <v>3170</v>
          </cell>
          <cell r="G767">
            <v>3173</v>
          </cell>
          <cell r="H767">
            <v>3039.334775001937</v>
          </cell>
          <cell r="I767">
            <v>3.0117254605956987</v>
          </cell>
          <cell r="J767" t="str">
            <v>CS5A</v>
          </cell>
        </row>
        <row r="768">
          <cell r="D768">
            <v>749</v>
          </cell>
          <cell r="E768">
            <v>41751.225694444445</v>
          </cell>
          <cell r="F768">
            <v>3172.51</v>
          </cell>
          <cell r="G768">
            <v>3173.76</v>
          </cell>
          <cell r="H768">
            <v>3040.0977454519548</v>
          </cell>
          <cell r="I768">
            <v>1.2548856085813895</v>
          </cell>
          <cell r="J768" t="str">
            <v>CS5A</v>
          </cell>
        </row>
        <row r="769">
          <cell r="D769">
            <v>750</v>
          </cell>
          <cell r="E769">
            <v>41751.916666666664</v>
          </cell>
          <cell r="F769">
            <v>3173.76</v>
          </cell>
          <cell r="G769">
            <v>3175.6</v>
          </cell>
          <cell r="H769">
            <v>3041.9449370677867</v>
          </cell>
          <cell r="I769">
            <v>1.8471916158318891</v>
          </cell>
          <cell r="J769" t="str">
            <v>CS5A</v>
          </cell>
        </row>
        <row r="770">
          <cell r="D770">
            <v>751</v>
          </cell>
          <cell r="E770">
            <v>41752.71875</v>
          </cell>
          <cell r="F770">
            <v>3175.6</v>
          </cell>
          <cell r="G770">
            <v>3177.6</v>
          </cell>
          <cell r="H770">
            <v>3043.952754041517</v>
          </cell>
          <cell r="I770">
            <v>2.0078169737303142</v>
          </cell>
          <cell r="J770" t="str">
            <v>CS5A</v>
          </cell>
        </row>
        <row r="771">
          <cell r="D771">
            <v>752</v>
          </cell>
          <cell r="E771">
            <v>41753.388888888891</v>
          </cell>
          <cell r="F771">
            <v>3177.6</v>
          </cell>
          <cell r="G771">
            <v>3180</v>
          </cell>
          <cell r="H771">
            <v>3046.3621344099934</v>
          </cell>
          <cell r="I771">
            <v>2.409380368476377</v>
          </cell>
          <cell r="J771" t="str">
            <v>CS5A</v>
          </cell>
        </row>
        <row r="772">
          <cell r="D772">
            <v>753</v>
          </cell>
          <cell r="E772">
            <v>41754.104166666664</v>
          </cell>
          <cell r="F772">
            <v>3180</v>
          </cell>
          <cell r="G772">
            <v>3182.5</v>
          </cell>
          <cell r="H772">
            <v>3048.8719056271566</v>
          </cell>
          <cell r="I772">
            <v>2.5097712171632338</v>
          </cell>
          <cell r="J772" t="str">
            <v>CS5A</v>
          </cell>
        </row>
        <row r="773">
          <cell r="D773">
            <v>754</v>
          </cell>
          <cell r="E773">
            <v>41755</v>
          </cell>
          <cell r="F773">
            <v>3182.5</v>
          </cell>
          <cell r="G773">
            <v>3185.05</v>
          </cell>
          <cell r="H773">
            <v>3051.431872268663</v>
          </cell>
          <cell r="I773">
            <v>2.5599666415064348</v>
          </cell>
          <cell r="J773" t="str">
            <v>CS5A</v>
          </cell>
        </row>
        <row r="774">
          <cell r="D774">
            <v>755</v>
          </cell>
          <cell r="E774">
            <v>41755.854166666664</v>
          </cell>
          <cell r="F774">
            <v>3185.05</v>
          </cell>
          <cell r="G774">
            <v>3187.5</v>
          </cell>
          <cell r="H774">
            <v>3053.8914480614826</v>
          </cell>
          <cell r="I774">
            <v>2.4595757928195781</v>
          </cell>
          <cell r="J774" t="str">
            <v>CS5A</v>
          </cell>
        </row>
        <row r="775">
          <cell r="D775">
            <v>756</v>
          </cell>
          <cell r="E775">
            <v>41756.673611111109</v>
          </cell>
          <cell r="F775">
            <v>3187.5</v>
          </cell>
          <cell r="G775">
            <v>3189.95</v>
          </cell>
          <cell r="H775">
            <v>3056.3510238543022</v>
          </cell>
          <cell r="I775">
            <v>2.4595757928195781</v>
          </cell>
          <cell r="J775" t="str">
            <v>CS5A</v>
          </cell>
        </row>
        <row r="776">
          <cell r="D776">
            <v>757</v>
          </cell>
          <cell r="E776">
            <v>41757.479166666664</v>
          </cell>
          <cell r="F776">
            <v>3189.95</v>
          </cell>
          <cell r="G776">
            <v>3192.47</v>
          </cell>
          <cell r="H776">
            <v>3058.8808732412026</v>
          </cell>
          <cell r="I776">
            <v>2.5298493869004233</v>
          </cell>
          <cell r="J776" t="str">
            <v>CS5A</v>
          </cell>
        </row>
        <row r="777">
          <cell r="D777">
            <v>758</v>
          </cell>
          <cell r="E777">
            <v>41758.184027777781</v>
          </cell>
          <cell r="F777">
            <v>3192.47</v>
          </cell>
          <cell r="G777">
            <v>3195</v>
          </cell>
          <cell r="H777">
            <v>3061.4207617129719</v>
          </cell>
          <cell r="I777">
            <v>2.5398884717692454</v>
          </cell>
          <cell r="J777" t="str">
            <v>CS5A</v>
          </cell>
        </row>
        <row r="778">
          <cell r="D778">
            <v>759</v>
          </cell>
          <cell r="E778">
            <v>41759.006944444445</v>
          </cell>
          <cell r="F778">
            <v>3195</v>
          </cell>
          <cell r="G778">
            <v>3200.4</v>
          </cell>
          <cell r="H778">
            <v>3066.8418675420439</v>
          </cell>
          <cell r="I778">
            <v>5.4211058290720757</v>
          </cell>
          <cell r="J778" t="str">
            <v>CS4A</v>
          </cell>
        </row>
        <row r="779">
          <cell r="D779">
            <v>760</v>
          </cell>
          <cell r="E779">
            <v>41759.458333333336</v>
          </cell>
          <cell r="F779">
            <v>3200.4</v>
          </cell>
          <cell r="G779">
            <v>3203</v>
          </cell>
          <cell r="H779">
            <v>3069.4520296078936</v>
          </cell>
          <cell r="I779">
            <v>2.6101620658496358</v>
          </cell>
          <cell r="J779" t="str">
            <v>CS4A</v>
          </cell>
        </row>
        <row r="780">
          <cell r="D780">
            <v>761</v>
          </cell>
          <cell r="E780">
            <v>41759.944444444445</v>
          </cell>
          <cell r="F780">
            <v>3203</v>
          </cell>
          <cell r="G780">
            <v>3206.4</v>
          </cell>
          <cell r="H780">
            <v>3072.8653184632353</v>
          </cell>
          <cell r="I780">
            <v>3.4132888553417615</v>
          </cell>
          <cell r="J780" t="str">
            <v>CS4A</v>
          </cell>
        </row>
        <row r="781">
          <cell r="D781">
            <v>762</v>
          </cell>
          <cell r="E781">
            <v>41760.4375</v>
          </cell>
          <cell r="F781">
            <v>3206.4</v>
          </cell>
          <cell r="G781">
            <v>3210.6</v>
          </cell>
          <cell r="H781">
            <v>3077.0817341080688</v>
          </cell>
          <cell r="I781">
            <v>4.2164156448334325</v>
          </cell>
          <cell r="J781" t="str">
            <v>CS3</v>
          </cell>
        </row>
        <row r="782">
          <cell r="D782">
            <v>763</v>
          </cell>
          <cell r="E782">
            <v>41761.083333333336</v>
          </cell>
          <cell r="F782">
            <v>3210.6</v>
          </cell>
          <cell r="G782">
            <v>3214.7</v>
          </cell>
          <cell r="H782">
            <v>3081.1977589042162</v>
          </cell>
          <cell r="I782">
            <v>4.1160247961474852</v>
          </cell>
          <cell r="J782" t="str">
            <v>CS3</v>
          </cell>
        </row>
        <row r="783">
          <cell r="D783">
            <v>764</v>
          </cell>
          <cell r="E783">
            <v>41761.625</v>
          </cell>
          <cell r="F783">
            <v>3214.7</v>
          </cell>
          <cell r="G783">
            <v>3218</v>
          </cell>
          <cell r="H783">
            <v>3084.5106569108716</v>
          </cell>
          <cell r="I783">
            <v>3.3128980066553595</v>
          </cell>
          <cell r="J783" t="str">
            <v>CS4A</v>
          </cell>
        </row>
        <row r="784">
          <cell r="D784">
            <v>765</v>
          </cell>
          <cell r="E784">
            <v>41762.197916666664</v>
          </cell>
          <cell r="F784">
            <v>3218</v>
          </cell>
          <cell r="G784">
            <v>3221.6</v>
          </cell>
          <cell r="H784">
            <v>3088.1247274635862</v>
          </cell>
          <cell r="I784">
            <v>3.6140705527145656</v>
          </cell>
          <cell r="J784" t="str">
            <v>CS4A</v>
          </cell>
        </row>
        <row r="785">
          <cell r="D785">
            <v>766</v>
          </cell>
          <cell r="E785">
            <v>41762.756944444445</v>
          </cell>
          <cell r="F785">
            <v>3221.6</v>
          </cell>
          <cell r="G785">
            <v>3225.7</v>
          </cell>
          <cell r="H785">
            <v>3092.2407522597337</v>
          </cell>
          <cell r="I785">
            <v>4.1160247961474852</v>
          </cell>
          <cell r="J785" t="str">
            <v>CS4A</v>
          </cell>
        </row>
        <row r="786">
          <cell r="D786">
            <v>767</v>
          </cell>
          <cell r="E786">
            <v>41763.458333333336</v>
          </cell>
          <cell r="F786">
            <v>3225.7</v>
          </cell>
          <cell r="G786">
            <v>3229.1</v>
          </cell>
          <cell r="H786">
            <v>3095.6540411150754</v>
          </cell>
          <cell r="I786">
            <v>3.4132888553417615</v>
          </cell>
          <cell r="J786" t="str">
            <v>CS4A</v>
          </cell>
        </row>
        <row r="787">
          <cell r="D787">
            <v>768</v>
          </cell>
          <cell r="E787">
            <v>41763.979166666664</v>
          </cell>
          <cell r="F787">
            <v>3229.1</v>
          </cell>
          <cell r="G787">
            <v>3231.9</v>
          </cell>
          <cell r="H787">
            <v>3098.4649848782983</v>
          </cell>
          <cell r="I787">
            <v>2.8109437632228946</v>
          </cell>
          <cell r="J787" t="str">
            <v>CS4A</v>
          </cell>
        </row>
        <row r="788">
          <cell r="D788">
            <v>769</v>
          </cell>
          <cell r="E788">
            <v>41764.451388888891</v>
          </cell>
          <cell r="F788">
            <v>3231.9</v>
          </cell>
          <cell r="G788">
            <v>3235.7</v>
          </cell>
          <cell r="H788">
            <v>3102.2798371283857</v>
          </cell>
          <cell r="I788">
            <v>3.8148522500873696</v>
          </cell>
          <cell r="J788" t="str">
            <v>CS4A</v>
          </cell>
        </row>
        <row r="789">
          <cell r="D789">
            <v>770</v>
          </cell>
          <cell r="E789">
            <v>41764.958333333336</v>
          </cell>
          <cell r="F789">
            <v>3235.7</v>
          </cell>
          <cell r="G789">
            <v>3238.7</v>
          </cell>
          <cell r="H789">
            <v>3105.2915625889814</v>
          </cell>
          <cell r="I789">
            <v>3.0117254605956987</v>
          </cell>
          <cell r="J789" t="str">
            <v>CS3</v>
          </cell>
        </row>
        <row r="790">
          <cell r="D790" t="str">
            <v>771 (BD-6)</v>
          </cell>
          <cell r="E790">
            <v>41765.4375</v>
          </cell>
          <cell r="F790">
            <v>3238.7</v>
          </cell>
          <cell r="G790">
            <v>3242.6</v>
          </cell>
          <cell r="H790">
            <v>3109.2068056877556</v>
          </cell>
          <cell r="I790">
            <v>3.9152430987742264</v>
          </cell>
          <cell r="J790" t="str">
            <v>CS3(BD)</v>
          </cell>
        </row>
        <row r="791">
          <cell r="D791" t="str">
            <v>772 (BD-6)</v>
          </cell>
          <cell r="E791">
            <v>41765.958333333336</v>
          </cell>
          <cell r="F791">
            <v>3242.6</v>
          </cell>
          <cell r="G791">
            <v>3246</v>
          </cell>
          <cell r="H791">
            <v>3112.6200945430974</v>
          </cell>
          <cell r="I791">
            <v>3.4132888553417615</v>
          </cell>
          <cell r="J791" t="str">
            <v>CS3(BD)</v>
          </cell>
        </row>
        <row r="792">
          <cell r="D792" t="str">
            <v>773 (BD-6)</v>
          </cell>
          <cell r="E792">
            <v>41766.465277777781</v>
          </cell>
          <cell r="F792">
            <v>3246</v>
          </cell>
          <cell r="G792">
            <v>3249.8</v>
          </cell>
          <cell r="H792">
            <v>3116.4349467931856</v>
          </cell>
          <cell r="I792">
            <v>3.8148522500882791</v>
          </cell>
          <cell r="J792" t="str">
            <v>CS3(BD)</v>
          </cell>
        </row>
        <row r="793">
          <cell r="D793" t="str">
            <v>774 (BD-6)</v>
          </cell>
          <cell r="E793">
            <v>41766.993055555555</v>
          </cell>
          <cell r="F793">
            <v>3249.8</v>
          </cell>
          <cell r="G793">
            <v>3253.1</v>
          </cell>
          <cell r="H793">
            <v>3119.7478447998405</v>
          </cell>
          <cell r="I793">
            <v>3.3128980066549047</v>
          </cell>
          <cell r="J793" t="str">
            <v>CS2(BD)</v>
          </cell>
        </row>
        <row r="794">
          <cell r="D794" t="str">
            <v>775 (BD-6)</v>
          </cell>
          <cell r="E794">
            <v>41767.833333333336</v>
          </cell>
          <cell r="F794">
            <v>3253.1</v>
          </cell>
          <cell r="G794">
            <v>3256.9</v>
          </cell>
          <cell r="H794">
            <v>3123.5626970499284</v>
          </cell>
          <cell r="I794">
            <v>3.8148522500878244</v>
          </cell>
          <cell r="J794" t="str">
            <v>CS2(BD)</v>
          </cell>
        </row>
        <row r="795">
          <cell r="D795" t="str">
            <v>776(BD-6)</v>
          </cell>
          <cell r="E795">
            <v>41768.479166666664</v>
          </cell>
          <cell r="F795">
            <v>3256.9</v>
          </cell>
          <cell r="G795">
            <v>3260.9</v>
          </cell>
          <cell r="H795">
            <v>3127.5783309973895</v>
          </cell>
          <cell r="I795">
            <v>4.0156339474610832</v>
          </cell>
          <cell r="J795" t="str">
            <v>CS2(BD)</v>
          </cell>
        </row>
        <row r="796">
          <cell r="D796" t="str">
            <v>777(BD-6)</v>
          </cell>
          <cell r="E796">
            <v>41769.4375</v>
          </cell>
          <cell r="F796">
            <v>3260.9</v>
          </cell>
          <cell r="G796">
            <v>3264.6</v>
          </cell>
          <cell r="H796">
            <v>3131.2927923987904</v>
          </cell>
          <cell r="I796">
            <v>3.7144614014009676</v>
          </cell>
          <cell r="J796" t="str">
            <v>CS2(BD)</v>
          </cell>
        </row>
        <row r="797">
          <cell r="D797" t="str">
            <v>778(BD-6)</v>
          </cell>
          <cell r="E797">
            <v>41770.090277777781</v>
          </cell>
          <cell r="F797">
            <v>3264.6</v>
          </cell>
          <cell r="G797">
            <v>3268</v>
          </cell>
          <cell r="H797">
            <v>3134.7060812541322</v>
          </cell>
          <cell r="I797">
            <v>3.4132888553417615</v>
          </cell>
          <cell r="J797" t="str">
            <v>CS2(BD)</v>
          </cell>
        </row>
        <row r="798">
          <cell r="D798" t="str">
            <v>779(BD-6)</v>
          </cell>
          <cell r="E798">
            <v>41770.944444444445</v>
          </cell>
          <cell r="F798">
            <v>3268</v>
          </cell>
          <cell r="G798">
            <v>3270.9</v>
          </cell>
          <cell r="H798">
            <v>3137.6174158660415</v>
          </cell>
          <cell r="I798">
            <v>2.9113346119092967</v>
          </cell>
          <cell r="J798" t="str">
            <v>CS2(BD)</v>
          </cell>
        </row>
        <row r="799">
          <cell r="D799" t="str">
            <v>780(BD-6)</v>
          </cell>
          <cell r="E799">
            <v>41771.447916666664</v>
          </cell>
          <cell r="F799">
            <v>3270.9</v>
          </cell>
          <cell r="G799">
            <v>3274.5</v>
          </cell>
          <cell r="H799">
            <v>3141.231486418756</v>
          </cell>
          <cell r="I799">
            <v>3.6140705527145656</v>
          </cell>
          <cell r="J799" t="str">
            <v>CS2(BD)</v>
          </cell>
        </row>
        <row r="800">
          <cell r="D800" t="str">
            <v>781(BD-6)</v>
          </cell>
          <cell r="E800">
            <v>41771.972222222219</v>
          </cell>
          <cell r="F800">
            <v>3274.5</v>
          </cell>
          <cell r="G800">
            <v>3278.5</v>
          </cell>
          <cell r="H800">
            <v>3145.2471203662171</v>
          </cell>
          <cell r="I800">
            <v>4.0156339474610832</v>
          </cell>
          <cell r="J800" t="str">
            <v>CS2(BD)</v>
          </cell>
        </row>
        <row r="801">
          <cell r="D801" t="str">
            <v>782(BD-6)</v>
          </cell>
          <cell r="E801">
            <v>41772.5</v>
          </cell>
          <cell r="F801">
            <v>3278.5</v>
          </cell>
          <cell r="G801">
            <v>3281.8</v>
          </cell>
          <cell r="H801">
            <v>3148.5600183728725</v>
          </cell>
          <cell r="I801">
            <v>3.3128980066553595</v>
          </cell>
          <cell r="J801" t="str">
            <v>CS2(BD)</v>
          </cell>
        </row>
        <row r="802">
          <cell r="D802" t="str">
            <v>783(BD-6)</v>
          </cell>
          <cell r="E802">
            <v>41773.284722222219</v>
          </cell>
          <cell r="F802">
            <v>3281.8</v>
          </cell>
          <cell r="G802">
            <v>3285.4</v>
          </cell>
          <cell r="H802">
            <v>3152.1740889255871</v>
          </cell>
          <cell r="I802">
            <v>3.6140705527145656</v>
          </cell>
          <cell r="J802" t="str">
            <v>CS2(BD)</v>
          </cell>
        </row>
        <row r="803">
          <cell r="D803" t="str">
            <v>784(BD-6)</v>
          </cell>
          <cell r="E803">
            <v>41774.072916666664</v>
          </cell>
          <cell r="F803">
            <v>3285.4</v>
          </cell>
          <cell r="G803">
            <v>3289.7</v>
          </cell>
          <cell r="H803">
            <v>3156.4908954191069</v>
          </cell>
          <cell r="I803">
            <v>4.3168064935198345</v>
          </cell>
          <cell r="J803" t="str">
            <v>CS2(BD)</v>
          </cell>
        </row>
        <row r="804">
          <cell r="D804">
            <v>785</v>
          </cell>
          <cell r="E804">
            <v>41774.770833333336</v>
          </cell>
          <cell r="F804">
            <v>3289.7</v>
          </cell>
          <cell r="G804">
            <v>3293.5</v>
          </cell>
          <cell r="H804">
            <v>3160.3057476691952</v>
          </cell>
          <cell r="I804">
            <v>3.8148522500882791</v>
          </cell>
          <cell r="J804" t="str">
            <v>CS3</v>
          </cell>
        </row>
        <row r="805">
          <cell r="D805">
            <v>786</v>
          </cell>
          <cell r="E805">
            <v>41775.25</v>
          </cell>
          <cell r="F805">
            <v>3293.5</v>
          </cell>
          <cell r="G805">
            <v>3296.5</v>
          </cell>
          <cell r="H805">
            <v>3163.3174731297909</v>
          </cell>
          <cell r="I805">
            <v>3.0117254605956987</v>
          </cell>
          <cell r="J805" t="str">
            <v>CS3</v>
          </cell>
        </row>
        <row r="806">
          <cell r="D806">
            <v>787</v>
          </cell>
          <cell r="E806">
            <v>41775.892361111109</v>
          </cell>
          <cell r="F806">
            <v>3296.5</v>
          </cell>
          <cell r="G806">
            <v>3300.8</v>
          </cell>
          <cell r="H806">
            <v>3167.6342796233112</v>
          </cell>
          <cell r="I806">
            <v>4.3168064935202892</v>
          </cell>
          <cell r="J806" t="str">
            <v>CS3</v>
          </cell>
        </row>
        <row r="807">
          <cell r="D807">
            <v>788</v>
          </cell>
          <cell r="E807">
            <v>41776.493055555555</v>
          </cell>
          <cell r="F807">
            <v>3300.8</v>
          </cell>
          <cell r="G807">
            <v>3304.5</v>
          </cell>
          <cell r="H807">
            <v>3171.3487410247126</v>
          </cell>
          <cell r="I807">
            <v>3.7144614014014223</v>
          </cell>
          <cell r="J807" t="str">
            <v>CS3</v>
          </cell>
        </row>
        <row r="808">
          <cell r="D808">
            <v>789</v>
          </cell>
          <cell r="E808" t="str">
            <v>18-05-2014  2:30; 6:10</v>
          </cell>
          <cell r="F808">
            <v>3304.5</v>
          </cell>
          <cell r="G808">
            <v>3308.4</v>
          </cell>
          <cell r="H808">
            <v>3175.2639841234868</v>
          </cell>
          <cell r="I808">
            <v>3.9152430987742264</v>
          </cell>
          <cell r="J808" t="str">
            <v>CS3</v>
          </cell>
        </row>
        <row r="809">
          <cell r="D809">
            <v>790</v>
          </cell>
          <cell r="E809" t="str">
            <v>18-05-2014  17:20; 20:45</v>
          </cell>
          <cell r="F809">
            <v>3308.4</v>
          </cell>
          <cell r="G809">
            <v>3312.3</v>
          </cell>
          <cell r="H809">
            <v>3179.1792272222615</v>
          </cell>
          <cell r="I809">
            <v>3.9152430987746811</v>
          </cell>
          <cell r="J809" t="str">
            <v>CS3</v>
          </cell>
        </row>
        <row r="810">
          <cell r="D810">
            <v>791</v>
          </cell>
          <cell r="E810" t="str">
            <v>19-05-2014 T 7:55:00 M 10:45</v>
          </cell>
          <cell r="F810">
            <v>3312.3</v>
          </cell>
          <cell r="G810">
            <v>3316.5</v>
          </cell>
          <cell r="H810">
            <v>3183.3956428670949</v>
          </cell>
          <cell r="I810">
            <v>4.2164156448334325</v>
          </cell>
          <cell r="J810" t="str">
            <v>CS3</v>
          </cell>
        </row>
        <row r="811">
          <cell r="D811">
            <v>792</v>
          </cell>
          <cell r="E811" t="str">
            <v>20-05-2014 T 00:40:00 M 04:30</v>
          </cell>
          <cell r="F811">
            <v>3312.3</v>
          </cell>
          <cell r="G811">
            <v>3320.3</v>
          </cell>
          <cell r="H811">
            <v>3187.2104951171827</v>
          </cell>
          <cell r="I811">
            <v>3.8148522500878244</v>
          </cell>
          <cell r="J811" t="str">
            <v>CS3</v>
          </cell>
        </row>
        <row r="812">
          <cell r="D812">
            <v>793</v>
          </cell>
          <cell r="E812" t="str">
            <v>20-05-2014  T 5:25  M 20:15</v>
          </cell>
          <cell r="F812">
            <v>3320.3</v>
          </cell>
          <cell r="G812">
            <v>3324</v>
          </cell>
          <cell r="H812">
            <v>3190.9249565185842</v>
          </cell>
          <cell r="I812">
            <v>3.7144614014014223</v>
          </cell>
          <cell r="J812" t="str">
            <v>CS4A</v>
          </cell>
        </row>
        <row r="813">
          <cell r="D813">
            <v>794</v>
          </cell>
          <cell r="E813" t="str">
            <v>21-05-2014 T 7:30  M 18:00</v>
          </cell>
          <cell r="F813">
            <v>3324</v>
          </cell>
          <cell r="G813">
            <v>3327.5</v>
          </cell>
          <cell r="H813">
            <v>3194.4386362226123</v>
          </cell>
          <cell r="I813">
            <v>3.5136797040281635</v>
          </cell>
          <cell r="J813" t="str">
            <v>CS4A</v>
          </cell>
        </row>
        <row r="814">
          <cell r="D814">
            <v>795</v>
          </cell>
          <cell r="E814" t="str">
            <v>22-05-2014 T 5:40  M 8:30</v>
          </cell>
          <cell r="F814">
            <v>3327.5</v>
          </cell>
          <cell r="G814">
            <v>3331.2</v>
          </cell>
          <cell r="H814">
            <v>3198.1530976240133</v>
          </cell>
          <cell r="I814">
            <v>3.7144614014009676</v>
          </cell>
          <cell r="J814" t="str">
            <v>CS4A</v>
          </cell>
        </row>
        <row r="815">
          <cell r="D815">
            <v>796</v>
          </cell>
          <cell r="E815" t="str">
            <v>22-05-2014 T 19:30  M 23:00</v>
          </cell>
          <cell r="F815">
            <v>3331.2</v>
          </cell>
          <cell r="G815">
            <v>3335.3</v>
          </cell>
          <cell r="H815">
            <v>3202.2691224201612</v>
          </cell>
          <cell r="I815">
            <v>4.1160247961479399</v>
          </cell>
          <cell r="J815" t="str">
            <v>CS4A</v>
          </cell>
        </row>
        <row r="816">
          <cell r="D816">
            <v>797</v>
          </cell>
          <cell r="E816" t="str">
            <v>23-05-2014  T 7:05 M 10:30</v>
          </cell>
          <cell r="F816">
            <v>3335.3</v>
          </cell>
          <cell r="G816">
            <v>3339.2</v>
          </cell>
          <cell r="H816">
            <v>3206.184365518935</v>
          </cell>
          <cell r="I816">
            <v>3.9152430987737716</v>
          </cell>
          <cell r="J816" t="str">
            <v>CS4A</v>
          </cell>
        </row>
        <row r="817">
          <cell r="D817">
            <v>798</v>
          </cell>
          <cell r="E817" t="str">
            <v>24-05-2014  T 19:15 M 05:30</v>
          </cell>
          <cell r="F817">
            <v>3339.2</v>
          </cell>
          <cell r="G817">
            <v>3343.6</v>
          </cell>
          <cell r="H817">
            <v>3210.6015628611422</v>
          </cell>
          <cell r="I817">
            <v>4.417197342207146</v>
          </cell>
          <cell r="J817" t="str">
            <v>CS4A</v>
          </cell>
        </row>
        <row r="818">
          <cell r="D818">
            <v>799</v>
          </cell>
          <cell r="E818" t="str">
            <v>24-05-2014  T 18:20 M 21:50</v>
          </cell>
          <cell r="F818">
            <v>3343.6</v>
          </cell>
          <cell r="G818">
            <v>3347.1</v>
          </cell>
          <cell r="H818">
            <v>3214.1152425651703</v>
          </cell>
          <cell r="I818">
            <v>3.5136797040281635</v>
          </cell>
          <cell r="J818" t="str">
            <v>CS4A</v>
          </cell>
        </row>
        <row r="819">
          <cell r="D819">
            <v>800</v>
          </cell>
          <cell r="E819" t="str">
            <v>25-05-2014  T 08:10 M 11:30</v>
          </cell>
          <cell r="F819">
            <v>3347.1</v>
          </cell>
          <cell r="G819">
            <v>3350.9</v>
          </cell>
          <cell r="H819">
            <v>3217.9300948152586</v>
          </cell>
          <cell r="I819">
            <v>3.8148522500882791</v>
          </cell>
          <cell r="J819" t="str">
            <v>CS4A</v>
          </cell>
        </row>
        <row r="820">
          <cell r="D820">
            <v>801</v>
          </cell>
          <cell r="E820" t="str">
            <v>24-05-2014  T 20:00 M 22:50</v>
          </cell>
          <cell r="F820">
            <v>3350.9</v>
          </cell>
          <cell r="G820">
            <v>3354.2</v>
          </cell>
          <cell r="H820">
            <v>3221.2429928219135</v>
          </cell>
          <cell r="I820">
            <v>3.3128980066549047</v>
          </cell>
          <cell r="J820" t="str">
            <v>CS4A</v>
          </cell>
        </row>
        <row r="821">
          <cell r="D821">
            <v>802</v>
          </cell>
          <cell r="E821" t="str">
            <v>26/05/2014 T 11:00:00 M 16:30</v>
          </cell>
          <cell r="F821">
            <v>3354.2</v>
          </cell>
          <cell r="G821">
            <v>3357.6</v>
          </cell>
          <cell r="H821">
            <v>3224.6562816772553</v>
          </cell>
          <cell r="I821">
            <v>3.4132888553417615</v>
          </cell>
          <cell r="J821" t="str">
            <v>CS4A</v>
          </cell>
        </row>
        <row r="822">
          <cell r="D822">
            <v>803</v>
          </cell>
          <cell r="E822" t="str">
            <v>27/05/2014  T 3:00:00 M 06:45</v>
          </cell>
          <cell r="F822">
            <v>3357.6</v>
          </cell>
          <cell r="G822">
            <v>3361.9</v>
          </cell>
          <cell r="H822">
            <v>3228.9730881707756</v>
          </cell>
          <cell r="I822">
            <v>4.3168064935202892</v>
          </cell>
          <cell r="J822" t="str">
            <v>CS4A</v>
          </cell>
        </row>
        <row r="823">
          <cell r="D823">
            <v>804</v>
          </cell>
          <cell r="E823" t="str">
            <v>27/05/2014  T 19:15:00 M 22:45</v>
          </cell>
          <cell r="F823">
            <v>3361.9</v>
          </cell>
          <cell r="G823">
            <v>3365.1</v>
          </cell>
          <cell r="H823">
            <v>3232.1855953287441</v>
          </cell>
          <cell r="I823">
            <v>3.2125071579685027</v>
          </cell>
          <cell r="J823" t="str">
            <v>CS4A</v>
          </cell>
        </row>
        <row r="824">
          <cell r="D824">
            <v>805</v>
          </cell>
          <cell r="E824" t="str">
            <v>28/05/2014  T 7:00:00 M 10:30</v>
          </cell>
          <cell r="F824">
            <v>3365.1</v>
          </cell>
          <cell r="G824">
            <v>3368.7</v>
          </cell>
          <cell r="H824">
            <v>3235.7996658814591</v>
          </cell>
          <cell r="I824">
            <v>3.6140705527150203</v>
          </cell>
          <cell r="J824" t="str">
            <v>CS3</v>
          </cell>
        </row>
        <row r="825">
          <cell r="D825">
            <v>806</v>
          </cell>
          <cell r="E825" t="str">
            <v>29/05/2014 T 18:35:00 M 21:50</v>
          </cell>
          <cell r="F825">
            <v>3368.7</v>
          </cell>
          <cell r="G825">
            <v>3372.4</v>
          </cell>
          <cell r="H825">
            <v>3239.5141272828605</v>
          </cell>
          <cell r="I825">
            <v>3.7144614014014223</v>
          </cell>
          <cell r="J825" t="str">
            <v>CS2</v>
          </cell>
        </row>
        <row r="826">
          <cell r="D826">
            <v>807</v>
          </cell>
          <cell r="E826" t="str">
            <v>29/05/2014 T 6:35:00 M 10:30</v>
          </cell>
          <cell r="F826">
            <v>3372.4</v>
          </cell>
          <cell r="G826">
            <v>3376.3</v>
          </cell>
          <cell r="H826">
            <v>3243.4293703816347</v>
          </cell>
          <cell r="I826">
            <v>3.9152430987742264</v>
          </cell>
          <cell r="J826" t="str">
            <v>CS3</v>
          </cell>
        </row>
        <row r="827">
          <cell r="D827">
            <v>808</v>
          </cell>
          <cell r="E827" t="str">
            <v>29/05/2014 T 19:10:00 M 22:45</v>
          </cell>
          <cell r="F827">
            <v>3376.3</v>
          </cell>
          <cell r="G827">
            <v>3380</v>
          </cell>
          <cell r="H827">
            <v>3247.1438317830361</v>
          </cell>
          <cell r="I827">
            <v>3.7144614014014223</v>
          </cell>
          <cell r="J827" t="str">
            <v>CS3</v>
          </cell>
        </row>
        <row r="828">
          <cell r="D828">
            <v>809</v>
          </cell>
          <cell r="E828" t="str">
            <v>30/05/2014 T 12:00:00 M 15:00</v>
          </cell>
          <cell r="F828">
            <v>3380</v>
          </cell>
          <cell r="G828">
            <v>3383.6</v>
          </cell>
          <cell r="H828">
            <v>3250.7579023357507</v>
          </cell>
          <cell r="I828">
            <v>3.6140705527145656</v>
          </cell>
          <cell r="J828" t="str">
            <v>CS3</v>
          </cell>
        </row>
        <row r="829">
          <cell r="D829">
            <v>810</v>
          </cell>
          <cell r="E829" t="str">
            <v>31/05/2014 T 1:35:00 M 5:00</v>
          </cell>
          <cell r="F829">
            <v>3383.6</v>
          </cell>
          <cell r="G829">
            <v>3388.1</v>
          </cell>
          <cell r="H829">
            <v>3255.2754905266443</v>
          </cell>
          <cell r="I829">
            <v>4.517588190893548</v>
          </cell>
          <cell r="J829" t="str">
            <v>CS3</v>
          </cell>
        </row>
        <row r="830">
          <cell r="D830">
            <v>811</v>
          </cell>
          <cell r="E830" t="str">
            <v>31/05/2014 T 16:45:00 M 20;00</v>
          </cell>
          <cell r="F830">
            <v>3388.1</v>
          </cell>
          <cell r="G830">
            <v>3392.1</v>
          </cell>
          <cell r="H830">
            <v>3259.2911244741049</v>
          </cell>
          <cell r="I830">
            <v>4.0156339474606284</v>
          </cell>
          <cell r="J830" t="str">
            <v>CS2</v>
          </cell>
        </row>
        <row r="831">
          <cell r="D831">
            <v>812</v>
          </cell>
          <cell r="E831" t="str">
            <v>01/06/2014 T 4:50:00 M 9:00</v>
          </cell>
          <cell r="F831">
            <v>3392.1</v>
          </cell>
          <cell r="G831">
            <v>3396.1</v>
          </cell>
          <cell r="H831">
            <v>3263.306758421566</v>
          </cell>
          <cell r="I831">
            <v>4.0156339474610832</v>
          </cell>
          <cell r="J831" t="str">
            <v>CS2</v>
          </cell>
        </row>
        <row r="832">
          <cell r="D832">
            <v>813</v>
          </cell>
          <cell r="E832" t="str">
            <v>01/06/2014 T 17:55:00 M 22:30</v>
          </cell>
          <cell r="F832">
            <v>3396.1</v>
          </cell>
          <cell r="G832">
            <v>3399.5</v>
          </cell>
          <cell r="H832">
            <v>3266.7200472769077</v>
          </cell>
          <cell r="I832">
            <v>3.4132888553417615</v>
          </cell>
          <cell r="J832" t="str">
            <v>CS2</v>
          </cell>
        </row>
        <row r="833">
          <cell r="D833">
            <v>814</v>
          </cell>
          <cell r="E833" t="str">
            <v>02/06/2014 T 6:30:00 M 11:00</v>
          </cell>
          <cell r="F833">
            <v>3399.5</v>
          </cell>
          <cell r="G833">
            <v>3402.6</v>
          </cell>
          <cell r="H833">
            <v>3269.8321635861898</v>
          </cell>
          <cell r="I833">
            <v>3.1121163092821007</v>
          </cell>
          <cell r="J833" t="str">
            <v>CS2</v>
          </cell>
        </row>
        <row r="834">
          <cell r="D834">
            <v>815</v>
          </cell>
          <cell r="E834" t="str">
            <v>02/06/2014 T 19:50:00 M 23:00</v>
          </cell>
          <cell r="F834">
            <v>3402.6</v>
          </cell>
          <cell r="G834">
            <v>3406.4</v>
          </cell>
          <cell r="H834">
            <v>3273.6470158362777</v>
          </cell>
          <cell r="I834">
            <v>3.8148522500878244</v>
          </cell>
          <cell r="J834" t="str">
            <v>CS2</v>
          </cell>
        </row>
        <row r="835">
          <cell r="D835">
            <v>816</v>
          </cell>
          <cell r="E835" t="str">
            <v>03/06/2014 T 9:25:00 M 13:00</v>
          </cell>
          <cell r="F835">
            <v>3406.4</v>
          </cell>
          <cell r="G835">
            <v>3409.5</v>
          </cell>
          <cell r="H835">
            <v>3276.7591321455598</v>
          </cell>
          <cell r="I835">
            <v>3.1121163092821007</v>
          </cell>
          <cell r="J835" t="str">
            <v>CS2</v>
          </cell>
        </row>
        <row r="836">
          <cell r="D836">
            <v>817</v>
          </cell>
          <cell r="E836" t="str">
            <v>04/06/2014 T 2:00:00 M 5:00</v>
          </cell>
          <cell r="F836">
            <v>3409.5</v>
          </cell>
          <cell r="G836">
            <v>3413.9</v>
          </cell>
          <cell r="H836">
            <v>3281.1763294877669</v>
          </cell>
          <cell r="I836">
            <v>4.417197342207146</v>
          </cell>
          <cell r="J836" t="str">
            <v>CS2</v>
          </cell>
        </row>
        <row r="837">
          <cell r="D837">
            <v>818</v>
          </cell>
          <cell r="E837" t="str">
            <v>04/06/2014  T 14:10:00 M 17:10</v>
          </cell>
          <cell r="F837">
            <v>3413.9</v>
          </cell>
          <cell r="G837">
            <v>3418.2</v>
          </cell>
          <cell r="H837">
            <v>3285.4931359812867</v>
          </cell>
          <cell r="I837">
            <v>4.3168064935198345</v>
          </cell>
          <cell r="J837" t="str">
            <v>CS2</v>
          </cell>
        </row>
        <row r="838">
          <cell r="D838">
            <v>819</v>
          </cell>
          <cell r="E838" t="str">
            <v>05/06/2014 T 1:25:00 M 4:40</v>
          </cell>
          <cell r="F838">
            <v>3418.2</v>
          </cell>
          <cell r="G838">
            <v>3421.6</v>
          </cell>
          <cell r="H838">
            <v>3288.9064248366285</v>
          </cell>
          <cell r="I838">
            <v>3.4132888553417615</v>
          </cell>
          <cell r="J838" t="str">
            <v>CS2</v>
          </cell>
        </row>
        <row r="839">
          <cell r="D839">
            <v>820</v>
          </cell>
          <cell r="E839" t="str">
            <v>05/06/2014 T 15:15:00 M 18:40</v>
          </cell>
          <cell r="F839">
            <v>3421.6</v>
          </cell>
          <cell r="G839">
            <v>3425.3</v>
          </cell>
          <cell r="H839">
            <v>3292.6208862380304</v>
          </cell>
          <cell r="I839">
            <v>3.7144614014018771</v>
          </cell>
          <cell r="J839" t="str">
            <v>CS2</v>
          </cell>
        </row>
        <row r="840">
          <cell r="D840">
            <v>821</v>
          </cell>
          <cell r="E840" t="str">
            <v>06/06/2014 T 5:10:00 M 7:45</v>
          </cell>
          <cell r="F840">
            <v>3425.3</v>
          </cell>
          <cell r="G840">
            <v>3429</v>
          </cell>
          <cell r="H840">
            <v>3296.3353476394313</v>
          </cell>
          <cell r="I840">
            <v>3.7144614014009676</v>
          </cell>
          <cell r="J840" t="str">
            <v>CS2</v>
          </cell>
        </row>
        <row r="841">
          <cell r="D841">
            <v>822</v>
          </cell>
          <cell r="E841" t="str">
            <v>06/06/2014 T 17:55:00 M 21:30</v>
          </cell>
          <cell r="F841">
            <v>3429</v>
          </cell>
          <cell r="G841">
            <v>3433</v>
          </cell>
          <cell r="H841">
            <v>3300.3509815868924</v>
          </cell>
          <cell r="I841">
            <v>4.0156339474610832</v>
          </cell>
          <cell r="J841" t="str">
            <v>CS2</v>
          </cell>
        </row>
        <row r="842">
          <cell r="D842">
            <v>823</v>
          </cell>
          <cell r="E842" t="str">
            <v>07/06/2014 T 6:00:00 M 10:00</v>
          </cell>
          <cell r="F842">
            <v>3433</v>
          </cell>
          <cell r="G842">
            <v>3437.3</v>
          </cell>
          <cell r="H842">
            <v>3304.6677880804127</v>
          </cell>
          <cell r="I842">
            <v>4.3168064935202892</v>
          </cell>
          <cell r="J842" t="str">
            <v>CS2</v>
          </cell>
        </row>
        <row r="843">
          <cell r="D843">
            <v>824</v>
          </cell>
          <cell r="E843" t="str">
            <v>08/06/2014 T 18:45:00 M 22:20</v>
          </cell>
          <cell r="F843">
            <v>3437.3</v>
          </cell>
          <cell r="G843">
            <v>3441.1</v>
          </cell>
          <cell r="H843">
            <v>3308.4826403305005</v>
          </cell>
          <cell r="I843">
            <v>3.8148522500878244</v>
          </cell>
          <cell r="J843" t="str">
            <v>CS2</v>
          </cell>
        </row>
        <row r="844">
          <cell r="D844">
            <v>825</v>
          </cell>
          <cell r="E844" t="str">
            <v>08/06/2014 T 6:40:00 M 15:40</v>
          </cell>
          <cell r="F844">
            <v>3441.1</v>
          </cell>
          <cell r="G844">
            <v>3445.4</v>
          </cell>
          <cell r="H844">
            <v>3312.7994468240208</v>
          </cell>
          <cell r="I844">
            <v>4.3168064935202892</v>
          </cell>
          <cell r="J844" t="str">
            <v>CS2</v>
          </cell>
        </row>
        <row r="845">
          <cell r="D845">
            <v>826</v>
          </cell>
          <cell r="E845" t="str">
            <v>09/06/2014 T 1:50:00 M 5:10</v>
          </cell>
          <cell r="F845">
            <v>3445.4</v>
          </cell>
          <cell r="G845">
            <v>3449.2</v>
          </cell>
          <cell r="H845">
            <v>3316.6142990741087</v>
          </cell>
          <cell r="I845">
            <v>3.8148522500878244</v>
          </cell>
          <cell r="J845" t="str">
            <v>CS2</v>
          </cell>
        </row>
        <row r="846">
          <cell r="D846">
            <v>827</v>
          </cell>
          <cell r="E846" t="str">
            <v>09/06/2014 T 14:05:00 M 17:40</v>
          </cell>
          <cell r="F846">
            <v>3449.2</v>
          </cell>
          <cell r="G846">
            <v>3453.6</v>
          </cell>
          <cell r="H846">
            <v>3321.0314964163153</v>
          </cell>
          <cell r="I846">
            <v>4.4171973422066912</v>
          </cell>
          <cell r="J846" t="str">
            <v>CS2</v>
          </cell>
        </row>
        <row r="847">
          <cell r="D847">
            <v>828</v>
          </cell>
          <cell r="E847" t="str">
            <v>10/06/2014 T 2:00:00 M 05:30</v>
          </cell>
          <cell r="F847">
            <v>3453.6</v>
          </cell>
          <cell r="G847">
            <v>3457.9</v>
          </cell>
          <cell r="H847">
            <v>3325.3483029098361</v>
          </cell>
          <cell r="I847">
            <v>4.316806493520744</v>
          </cell>
          <cell r="J847" t="str">
            <v>CS2</v>
          </cell>
        </row>
        <row r="848">
          <cell r="D848">
            <v>829</v>
          </cell>
          <cell r="E848" t="str">
            <v>10/06/2014 T 14:20:00 M 18:15</v>
          </cell>
          <cell r="F848">
            <v>3457.9</v>
          </cell>
          <cell r="G848">
            <v>3462.1</v>
          </cell>
          <cell r="H848">
            <v>3329.56471855467</v>
          </cell>
          <cell r="I848">
            <v>4.2164156448338872</v>
          </cell>
          <cell r="J848" t="str">
            <v>CS2</v>
          </cell>
        </row>
        <row r="849">
          <cell r="D849">
            <v>830</v>
          </cell>
          <cell r="E849" t="str">
            <v>11/06/2014 T 4:45:00 M 08:40</v>
          </cell>
          <cell r="F849">
            <v>3462.1</v>
          </cell>
          <cell r="G849">
            <v>3466.2</v>
          </cell>
          <cell r="H849">
            <v>3333.680743350817</v>
          </cell>
          <cell r="I849">
            <v>4.1160247961470304</v>
          </cell>
          <cell r="J849" t="str">
            <v>CS2</v>
          </cell>
        </row>
        <row r="850">
          <cell r="D850">
            <v>831</v>
          </cell>
          <cell r="E850" t="str">
            <v>11/06/2014 T 17:55:00 M 23:45</v>
          </cell>
          <cell r="F850">
            <v>3466.2</v>
          </cell>
          <cell r="G850">
            <v>3469.8</v>
          </cell>
          <cell r="H850">
            <v>3337.294813903532</v>
          </cell>
          <cell r="I850">
            <v>3.6140705527150203</v>
          </cell>
          <cell r="J850" t="str">
            <v>CS2</v>
          </cell>
        </row>
        <row r="851">
          <cell r="D851">
            <v>832</v>
          </cell>
          <cell r="E851" t="str">
            <v>12/06/2014 T 10:15:00 M 14:30</v>
          </cell>
          <cell r="F851">
            <v>3469.8</v>
          </cell>
          <cell r="G851">
            <v>3474.3</v>
          </cell>
          <cell r="H851">
            <v>3341.8124020944256</v>
          </cell>
          <cell r="I851">
            <v>4.517588190893548</v>
          </cell>
          <cell r="J851" t="str">
            <v>CS2</v>
          </cell>
        </row>
        <row r="852">
          <cell r="D852">
            <v>833</v>
          </cell>
          <cell r="E852" t="str">
            <v>13/06/2014 T 1:45:00 M 04:40</v>
          </cell>
          <cell r="F852">
            <v>3474.3</v>
          </cell>
          <cell r="G852">
            <v>3478.2</v>
          </cell>
          <cell r="H852">
            <v>3345.7276451931998</v>
          </cell>
          <cell r="I852">
            <v>3.9152430987742264</v>
          </cell>
          <cell r="J852" t="str">
            <v>CS2</v>
          </cell>
        </row>
        <row r="853">
          <cell r="D853">
            <v>834</v>
          </cell>
          <cell r="E853" t="str">
            <v>13/06/2014 T 15:40:00 M 23:30</v>
          </cell>
          <cell r="F853">
            <v>3478.2</v>
          </cell>
          <cell r="G853">
            <v>3481.7</v>
          </cell>
          <cell r="H853">
            <v>3349.241324897228</v>
          </cell>
          <cell r="I853">
            <v>3.5136797040281635</v>
          </cell>
          <cell r="J853" t="str">
            <v>CS2</v>
          </cell>
        </row>
        <row r="854">
          <cell r="D854">
            <v>835</v>
          </cell>
          <cell r="E854" t="str">
            <v>14/06/2014 T 7:25:00 M 13:30</v>
          </cell>
          <cell r="F854">
            <v>3481.7</v>
          </cell>
          <cell r="G854">
            <v>3485.7</v>
          </cell>
          <cell r="H854">
            <v>3353.2569588446886</v>
          </cell>
          <cell r="I854">
            <v>4.0156339474606284</v>
          </cell>
          <cell r="J854" t="str">
            <v>CS3</v>
          </cell>
        </row>
        <row r="855">
          <cell r="D855">
            <v>836</v>
          </cell>
          <cell r="E855" t="str">
            <v>15/06/2014 T 3:10:00 M 7:15</v>
          </cell>
          <cell r="F855">
            <v>3485.7</v>
          </cell>
          <cell r="G855">
            <v>3489.8</v>
          </cell>
          <cell r="H855">
            <v>3357.3729836408365</v>
          </cell>
          <cell r="I855">
            <v>4.1160247961479399</v>
          </cell>
          <cell r="J855" t="str">
            <v>CS3</v>
          </cell>
        </row>
        <row r="856">
          <cell r="D856">
            <v>837</v>
          </cell>
          <cell r="E856" t="str">
            <v>15/06/2014 T 16:15:00 M 21:00</v>
          </cell>
          <cell r="F856">
            <v>3489.8</v>
          </cell>
          <cell r="G856">
            <v>3493.4</v>
          </cell>
          <cell r="H856">
            <v>3360.9870541935511</v>
          </cell>
          <cell r="I856">
            <v>3.6140705527145656</v>
          </cell>
          <cell r="J856" t="str">
            <v>CS4</v>
          </cell>
        </row>
        <row r="857">
          <cell r="D857">
            <v>838</v>
          </cell>
          <cell r="E857" t="str">
            <v>16/06/2014 T 6:55:00 M 10:30</v>
          </cell>
          <cell r="F857">
            <v>3493.4</v>
          </cell>
          <cell r="G857">
            <v>3497.4</v>
          </cell>
          <cell r="H857">
            <v>3365.0026881410122</v>
          </cell>
          <cell r="I857">
            <v>4.0156339474610832</v>
          </cell>
          <cell r="J857" t="str">
            <v>CS4</v>
          </cell>
        </row>
        <row r="858">
          <cell r="D858">
            <v>839</v>
          </cell>
          <cell r="E858" t="str">
            <v>16/06/2014 T 19:15:00 M 22:20</v>
          </cell>
          <cell r="F858">
            <v>3497.4</v>
          </cell>
          <cell r="G858">
            <v>3501.8</v>
          </cell>
          <cell r="H858">
            <v>3369.4198854832189</v>
          </cell>
          <cell r="I858">
            <v>4.4171973422066912</v>
          </cell>
          <cell r="J858" t="str">
            <v>CS4</v>
          </cell>
        </row>
        <row r="859">
          <cell r="D859">
            <v>840</v>
          </cell>
          <cell r="E859" t="str">
            <v>17/06/2014 T 6:20:00 M 7:00</v>
          </cell>
          <cell r="F859">
            <v>3501.8</v>
          </cell>
          <cell r="G859">
            <v>3505.3</v>
          </cell>
          <cell r="H859">
            <v>3372.933565187247</v>
          </cell>
          <cell r="I859">
            <v>3.5136797040281635</v>
          </cell>
          <cell r="J859" t="str">
            <v>CS4</v>
          </cell>
        </row>
        <row r="860">
          <cell r="D860">
            <v>841</v>
          </cell>
          <cell r="E860" t="str">
            <v>17/06/2014 T 18:35:00 M 21:45</v>
          </cell>
          <cell r="F860">
            <v>3505.3</v>
          </cell>
          <cell r="G860">
            <v>3509.3</v>
          </cell>
          <cell r="H860">
            <v>3376.9491991347081</v>
          </cell>
          <cell r="I860">
            <v>4.0156339474610832</v>
          </cell>
          <cell r="J860" t="str">
            <v>CS4</v>
          </cell>
        </row>
        <row r="861">
          <cell r="D861">
            <v>842</v>
          </cell>
          <cell r="E861" t="str">
            <v>18/06/2014 T 6:55:00 M 10:30</v>
          </cell>
          <cell r="F861">
            <v>3509.3</v>
          </cell>
          <cell r="G861">
            <v>3513.2</v>
          </cell>
          <cell r="H861">
            <v>3380.8644422334819</v>
          </cell>
          <cell r="I861">
            <v>3.9152430987737716</v>
          </cell>
          <cell r="J861" t="str">
            <v>CS3</v>
          </cell>
        </row>
        <row r="862">
          <cell r="D862">
            <v>843</v>
          </cell>
          <cell r="E862" t="str">
            <v>18/06/2014 T 19:15:00 M 22:00</v>
          </cell>
          <cell r="F862">
            <v>3513.2</v>
          </cell>
          <cell r="G862">
            <v>3517</v>
          </cell>
          <cell r="H862">
            <v>3384.6792944835702</v>
          </cell>
          <cell r="I862">
            <v>3.8148522500882791</v>
          </cell>
          <cell r="J862" t="str">
            <v>CS3</v>
          </cell>
        </row>
        <row r="863">
          <cell r="D863">
            <v>844</v>
          </cell>
          <cell r="E863" t="str">
            <v>19/06/2014 T 6:50:00 M 10:00</v>
          </cell>
          <cell r="F863">
            <v>3517</v>
          </cell>
          <cell r="G863">
            <v>3520.5</v>
          </cell>
          <cell r="H863">
            <v>3388.1929741875983</v>
          </cell>
          <cell r="I863">
            <v>3.5136797040281635</v>
          </cell>
          <cell r="J863" t="str">
            <v>CS3</v>
          </cell>
        </row>
        <row r="864">
          <cell r="D864">
            <v>845</v>
          </cell>
          <cell r="E864" t="str">
            <v>19/06/2014 T 19:10:00 M 22:15</v>
          </cell>
          <cell r="F864">
            <v>3520.5</v>
          </cell>
          <cell r="G864">
            <v>3524.1</v>
          </cell>
          <cell r="H864">
            <v>3391.8070447403129</v>
          </cell>
          <cell r="I864">
            <v>3.6140705527145656</v>
          </cell>
          <cell r="J864" t="str">
            <v>CS3</v>
          </cell>
        </row>
        <row r="865">
          <cell r="D865">
            <v>846</v>
          </cell>
          <cell r="E865" t="str">
            <v>20/06/2014 T 19:50:00 M 23:20</v>
          </cell>
          <cell r="F865">
            <v>3524.1</v>
          </cell>
          <cell r="G865">
            <v>3528</v>
          </cell>
          <cell r="H865">
            <v>3395.7222878390876</v>
          </cell>
          <cell r="I865">
            <v>3.9152430987746811</v>
          </cell>
          <cell r="J865" t="str">
            <v>CS2</v>
          </cell>
        </row>
        <row r="866">
          <cell r="D866">
            <v>847</v>
          </cell>
          <cell r="E866" t="str">
            <v>21/06/2014 T 19:25:00 M 21:45</v>
          </cell>
          <cell r="F866">
            <v>3528</v>
          </cell>
          <cell r="G866">
            <v>3532</v>
          </cell>
          <cell r="H866">
            <v>3399.7379217865482</v>
          </cell>
          <cell r="I866">
            <v>4.0156339474606284</v>
          </cell>
          <cell r="J866" t="str">
            <v>CS2</v>
          </cell>
        </row>
        <row r="867">
          <cell r="D867">
            <v>848</v>
          </cell>
          <cell r="E867" t="str">
            <v>22/06/2014 T 17:50:00 M 23:40</v>
          </cell>
          <cell r="F867">
            <v>3532</v>
          </cell>
          <cell r="G867">
            <v>3535.9</v>
          </cell>
          <cell r="H867">
            <v>3403.6531648853224</v>
          </cell>
          <cell r="I867">
            <v>3.9152430987742264</v>
          </cell>
          <cell r="J867" t="str">
            <v>CS2</v>
          </cell>
        </row>
        <row r="868">
          <cell r="D868">
            <v>849</v>
          </cell>
          <cell r="E868" t="str">
            <v>23/06/2014 T 18:55:00 M 23:45</v>
          </cell>
          <cell r="F868">
            <v>3535.9</v>
          </cell>
          <cell r="G868">
            <v>3540.2</v>
          </cell>
          <cell r="H868">
            <v>3407.9699713788427</v>
          </cell>
          <cell r="I868">
            <v>4.3168064935202892</v>
          </cell>
          <cell r="J868" t="str">
            <v>CS2</v>
          </cell>
        </row>
        <row r="869">
          <cell r="D869">
            <v>850</v>
          </cell>
          <cell r="E869" t="str">
            <v>24/06/2014 T 7:10:00 M 11:00</v>
          </cell>
          <cell r="F869">
            <v>3540.2</v>
          </cell>
          <cell r="G869">
            <v>3543.6</v>
          </cell>
          <cell r="H869">
            <v>3411.3832602341845</v>
          </cell>
          <cell r="I869">
            <v>3.4132888553417615</v>
          </cell>
          <cell r="J869" t="str">
            <v>CS2</v>
          </cell>
        </row>
        <row r="870">
          <cell r="D870">
            <v>851</v>
          </cell>
          <cell r="E870" t="str">
            <v>25/06/2014 T 0:00:00 M 3:36</v>
          </cell>
          <cell r="F870">
            <v>3543.6</v>
          </cell>
          <cell r="G870">
            <v>3547.3</v>
          </cell>
          <cell r="H870">
            <v>3415.0977216355864</v>
          </cell>
          <cell r="I870">
            <v>3.7144614014018771</v>
          </cell>
          <cell r="J870" t="str">
            <v>CS2</v>
          </cell>
        </row>
        <row r="871">
          <cell r="D871">
            <v>852</v>
          </cell>
          <cell r="E871" t="str">
            <v>26/06/2014 T 01:35:00 M 05:00</v>
          </cell>
          <cell r="F871">
            <v>3547.3</v>
          </cell>
          <cell r="G871">
            <v>3551.2</v>
          </cell>
          <cell r="H871">
            <v>3419.0129647343601</v>
          </cell>
          <cell r="I871">
            <v>3.9152430987737716</v>
          </cell>
          <cell r="J871" t="str">
            <v>CS2</v>
          </cell>
        </row>
        <row r="872">
          <cell r="D872">
            <v>853</v>
          </cell>
          <cell r="E872" t="str">
            <v>27/06/2014 T 19:00:00 M 0:20</v>
          </cell>
          <cell r="F872">
            <v>3551.2</v>
          </cell>
          <cell r="G872">
            <v>3555</v>
          </cell>
          <cell r="H872">
            <v>3422.827816984448</v>
          </cell>
          <cell r="I872">
            <v>3.8148522500878244</v>
          </cell>
          <cell r="J872" t="str">
            <v>CS2</v>
          </cell>
        </row>
        <row r="873">
          <cell r="D873">
            <v>854</v>
          </cell>
          <cell r="E873" t="str">
            <v>27/06/2014 T 17:15:00 M 21:35</v>
          </cell>
          <cell r="F873">
            <v>3555</v>
          </cell>
          <cell r="G873">
            <v>3558.5</v>
          </cell>
          <cell r="H873">
            <v>3426.3414966884761</v>
          </cell>
          <cell r="I873">
            <v>3.5136797040281635</v>
          </cell>
          <cell r="J873" t="str">
            <v>CS2</v>
          </cell>
        </row>
        <row r="874">
          <cell r="D874">
            <v>855</v>
          </cell>
          <cell r="E874" t="str">
            <v>28/06/2014 T 7:40:00 M 10:40</v>
          </cell>
          <cell r="F874">
            <v>3558.5</v>
          </cell>
          <cell r="G874">
            <v>3561.6</v>
          </cell>
          <cell r="H874">
            <v>3429.4536129977582</v>
          </cell>
          <cell r="I874">
            <v>3.1121163092821007</v>
          </cell>
          <cell r="J874" t="str">
            <v>CS3</v>
          </cell>
        </row>
        <row r="875">
          <cell r="D875">
            <v>856</v>
          </cell>
          <cell r="E875" t="str">
            <v>29/06/2014 T 4:35:00 M 9:15</v>
          </cell>
          <cell r="F875">
            <v>3561.6</v>
          </cell>
          <cell r="G875">
            <v>3565</v>
          </cell>
          <cell r="H875">
            <v>3432.8669018531004</v>
          </cell>
          <cell r="I875">
            <v>3.4132888553422163</v>
          </cell>
          <cell r="J875" t="str">
            <v>CS2</v>
          </cell>
        </row>
        <row r="876">
          <cell r="D876">
            <v>857</v>
          </cell>
          <cell r="E876" t="str">
            <v>30/06/2014 T 19:15:00 M 23:35</v>
          </cell>
          <cell r="F876">
            <v>3565</v>
          </cell>
          <cell r="G876">
            <v>3568.6</v>
          </cell>
          <cell r="H876">
            <v>3436.480972405815</v>
          </cell>
          <cell r="I876">
            <v>3.6140705527145656</v>
          </cell>
          <cell r="J876" t="str">
            <v>CS2</v>
          </cell>
        </row>
        <row r="877">
          <cell r="D877">
            <v>858</v>
          </cell>
          <cell r="E877" t="str">
            <v>30/06/2014 T 13:30:00 M  16:30</v>
          </cell>
          <cell r="F877">
            <v>3568.6</v>
          </cell>
          <cell r="G877">
            <v>3572.3</v>
          </cell>
          <cell r="H877">
            <v>3440.1954338072164</v>
          </cell>
          <cell r="I877">
            <v>3.7144614014014223</v>
          </cell>
          <cell r="J877" t="str">
            <v>CS3</v>
          </cell>
        </row>
        <row r="878">
          <cell r="D878">
            <v>859</v>
          </cell>
          <cell r="E878" t="str">
            <v>01/07/2014 T 2:15:00 M 05:45</v>
          </cell>
          <cell r="F878">
            <v>3572.3</v>
          </cell>
          <cell r="G878">
            <v>3576.2</v>
          </cell>
          <cell r="H878">
            <v>3444.1106769059902</v>
          </cell>
          <cell r="I878">
            <v>3.9152430987737716</v>
          </cell>
          <cell r="J878" t="str">
            <v>CS2</v>
          </cell>
        </row>
        <row r="879">
          <cell r="D879">
            <v>860</v>
          </cell>
          <cell r="E879" t="str">
            <v>02/07/2014 T 17:45:00 M 00:15</v>
          </cell>
          <cell r="F879">
            <v>3576.2</v>
          </cell>
          <cell r="G879">
            <v>3580.2</v>
          </cell>
          <cell r="H879">
            <v>3448.1263108534513</v>
          </cell>
          <cell r="I879">
            <v>4.0156339474610832</v>
          </cell>
          <cell r="J879" t="str">
            <v>CS3</v>
          </cell>
        </row>
        <row r="880">
          <cell r="D880">
            <v>861</v>
          </cell>
          <cell r="E880" t="str">
            <v>02/07/2014 T 13:15:00 M 18:10</v>
          </cell>
          <cell r="F880">
            <v>3580.2</v>
          </cell>
          <cell r="G880">
            <v>3583.7</v>
          </cell>
          <cell r="H880">
            <v>3451.6399905574795</v>
          </cell>
          <cell r="I880">
            <v>3.5136797040281635</v>
          </cell>
          <cell r="J880" t="str">
            <v>CS3</v>
          </cell>
        </row>
        <row r="881">
          <cell r="D881">
            <v>862</v>
          </cell>
          <cell r="E881" t="str">
            <v>03/07/2014 T 7:20:00 M 13:00</v>
          </cell>
          <cell r="F881">
            <v>3583.7</v>
          </cell>
          <cell r="G881">
            <v>3587.6</v>
          </cell>
          <cell r="H881">
            <v>3455.5552336562541</v>
          </cell>
          <cell r="I881">
            <v>3.9152430987746811</v>
          </cell>
          <cell r="J881" t="str">
            <v>CS3</v>
          </cell>
        </row>
        <row r="882">
          <cell r="D882">
            <v>863</v>
          </cell>
          <cell r="E882" t="str">
            <v>04/07/2014 T 19:40:00 M 00:00</v>
          </cell>
          <cell r="F882">
            <v>3583.7</v>
          </cell>
          <cell r="G882">
            <v>3591.4</v>
          </cell>
          <cell r="H882">
            <v>3459.370085906342</v>
          </cell>
          <cell r="I882">
            <v>3.8148522500878244</v>
          </cell>
          <cell r="J882" t="str">
            <v>CS3</v>
          </cell>
        </row>
        <row r="883">
          <cell r="D883">
            <v>864</v>
          </cell>
          <cell r="E883" t="str">
            <v>04/07/2014 T 19:30:00 M 22:15</v>
          </cell>
          <cell r="F883">
            <v>3591.4</v>
          </cell>
          <cell r="G883">
            <v>3594.8</v>
          </cell>
          <cell r="H883">
            <v>3462.7833747616837</v>
          </cell>
          <cell r="I883">
            <v>3.4132888553417615</v>
          </cell>
          <cell r="J883" t="str">
            <v>CS3</v>
          </cell>
        </row>
        <row r="884">
          <cell r="D884">
            <v>865</v>
          </cell>
          <cell r="E884" t="str">
            <v>05/07/2014 T 7:55:00 M 11:30</v>
          </cell>
          <cell r="F884">
            <v>3594.8</v>
          </cell>
          <cell r="G884">
            <v>3598.5</v>
          </cell>
          <cell r="H884">
            <v>3466.4978361630847</v>
          </cell>
          <cell r="I884">
            <v>3.7144614014009676</v>
          </cell>
          <cell r="J884" t="str">
            <v>CS2</v>
          </cell>
        </row>
        <row r="885">
          <cell r="D885">
            <v>866</v>
          </cell>
          <cell r="E885" t="str">
            <v>06/07/2014 T 20:10:00 M 00:10</v>
          </cell>
          <cell r="F885">
            <v>3598.5</v>
          </cell>
          <cell r="G885">
            <v>3602.4</v>
          </cell>
          <cell r="H885">
            <v>3470.4130792618594</v>
          </cell>
          <cell r="I885">
            <v>3.9152430987746811</v>
          </cell>
          <cell r="J885" t="str">
            <v>CS3</v>
          </cell>
        </row>
        <row r="886">
          <cell r="D886">
            <v>867</v>
          </cell>
          <cell r="E886" t="str">
            <v>06/07/2014 T 7:50:00 M 18:30</v>
          </cell>
          <cell r="F886">
            <v>3602.4</v>
          </cell>
          <cell r="G886">
            <v>3606.3</v>
          </cell>
          <cell r="H886">
            <v>3474.3283223606336</v>
          </cell>
          <cell r="I886">
            <v>3.9152430987742264</v>
          </cell>
          <cell r="J886" t="str">
            <v>CS4A</v>
          </cell>
        </row>
        <row r="887">
          <cell r="D887">
            <v>868</v>
          </cell>
          <cell r="E887" t="str">
            <v>07/07/2014 T 7:00:00 M 11:30</v>
          </cell>
          <cell r="F887">
            <v>3606.3</v>
          </cell>
          <cell r="G887">
            <v>3609.4</v>
          </cell>
          <cell r="H887">
            <v>3477.4404386699157</v>
          </cell>
          <cell r="I887">
            <v>3.1121163092821007</v>
          </cell>
          <cell r="J887" t="str">
            <v>CS4A</v>
          </cell>
        </row>
        <row r="888">
          <cell r="D888">
            <v>869</v>
          </cell>
          <cell r="E888" t="str">
            <v>08/07/2014 T 6:20:00 M 10:00</v>
          </cell>
          <cell r="F888">
            <v>3609.4</v>
          </cell>
          <cell r="G888">
            <v>3613.4</v>
          </cell>
          <cell r="H888">
            <v>3481.4560726173768</v>
          </cell>
          <cell r="I888">
            <v>4.0156339474610832</v>
          </cell>
          <cell r="J888" t="str">
            <v>CS4A</v>
          </cell>
        </row>
        <row r="889">
          <cell r="D889">
            <v>870</v>
          </cell>
          <cell r="E889" t="str">
            <v>08/07/2014 T 19:35:00 M 23:20</v>
          </cell>
          <cell r="F889">
            <v>3613.4</v>
          </cell>
          <cell r="G889">
            <v>3617.4</v>
          </cell>
          <cell r="H889">
            <v>3485.4717065648374</v>
          </cell>
          <cell r="I889">
            <v>4.0156339474606284</v>
          </cell>
          <cell r="J889" t="str">
            <v>CS3</v>
          </cell>
        </row>
        <row r="890">
          <cell r="D890">
            <v>871</v>
          </cell>
          <cell r="E890" t="str">
            <v>09/07/2014 T 7:30:00 M 11:30</v>
          </cell>
          <cell r="F890">
            <v>3617.4</v>
          </cell>
          <cell r="G890">
            <v>3620.8</v>
          </cell>
          <cell r="H890">
            <v>3488.8849954201792</v>
          </cell>
          <cell r="I890">
            <v>3.4132888553417615</v>
          </cell>
          <cell r="J890" t="str">
            <v>CS3</v>
          </cell>
        </row>
        <row r="891">
          <cell r="D891">
            <v>872</v>
          </cell>
          <cell r="E891" t="str">
            <v>10/07/2014 T 7:30:00 M 18:00</v>
          </cell>
          <cell r="F891">
            <v>3620.8</v>
          </cell>
          <cell r="G891">
            <v>3624.8</v>
          </cell>
          <cell r="H891">
            <v>3492.9006293676402</v>
          </cell>
          <cell r="I891">
            <v>4.0156339474610832</v>
          </cell>
          <cell r="J891" t="str">
            <v>CS3</v>
          </cell>
        </row>
        <row r="892">
          <cell r="D892">
            <v>873</v>
          </cell>
          <cell r="E892" t="str">
            <v>11/07/2014 T 8:10:00 M 15:00</v>
          </cell>
          <cell r="F892">
            <v>3624.8</v>
          </cell>
          <cell r="G892">
            <v>3629</v>
          </cell>
          <cell r="H892">
            <v>3497.1170450124737</v>
          </cell>
          <cell r="I892">
            <v>4.2164156448334325</v>
          </cell>
          <cell r="J892" t="str">
            <v>CS4A</v>
          </cell>
        </row>
        <row r="893">
          <cell r="D893">
            <v>874</v>
          </cell>
          <cell r="E893" t="str">
            <v>12/07/2014 T 7:00:00 M 12:00</v>
          </cell>
          <cell r="F893">
            <v>3629</v>
          </cell>
          <cell r="G893">
            <v>3633.1</v>
          </cell>
          <cell r="H893">
            <v>3501.2330698086212</v>
          </cell>
          <cell r="I893">
            <v>4.1160247961474852</v>
          </cell>
          <cell r="J893" t="str">
            <v>CS3</v>
          </cell>
        </row>
        <row r="894">
          <cell r="D894">
            <v>875</v>
          </cell>
          <cell r="E894" t="str">
            <v>13/07/2014 T 4:45:00 M 09:45</v>
          </cell>
          <cell r="F894">
            <v>3633.1</v>
          </cell>
          <cell r="G894">
            <v>3636.8</v>
          </cell>
          <cell r="H894">
            <v>3504.9475312100226</v>
          </cell>
          <cell r="I894">
            <v>3.7144614014014223</v>
          </cell>
          <cell r="J894" t="str">
            <v>CS2</v>
          </cell>
        </row>
        <row r="895">
          <cell r="D895">
            <v>876</v>
          </cell>
          <cell r="E895" t="str">
            <v>14/07/2014 T 22:45:00 M 02:05</v>
          </cell>
          <cell r="F895">
            <v>3636.8</v>
          </cell>
          <cell r="G895">
            <v>3640</v>
          </cell>
          <cell r="H895">
            <v>3508.1600383679911</v>
          </cell>
          <cell r="I895">
            <v>3.2125071579685027</v>
          </cell>
          <cell r="J895" t="str">
            <v>CS2</v>
          </cell>
        </row>
        <row r="896">
          <cell r="D896">
            <v>877</v>
          </cell>
          <cell r="E896" t="str">
            <v>14/07/2014 T 1:35:00 M 18:30</v>
          </cell>
          <cell r="F896">
            <v>3640</v>
          </cell>
          <cell r="G896">
            <v>3644.2</v>
          </cell>
          <cell r="H896">
            <v>3512.376454012825</v>
          </cell>
          <cell r="I896">
            <v>4.2164156448338872</v>
          </cell>
          <cell r="J896" t="str">
            <v>CS2</v>
          </cell>
        </row>
        <row r="897">
          <cell r="D897">
            <v>878</v>
          </cell>
          <cell r="E897" t="str">
            <v>15/07/2014 T 04:30:00 M 08:30</v>
          </cell>
          <cell r="F897">
            <v>3644.2</v>
          </cell>
          <cell r="G897">
            <v>3648</v>
          </cell>
          <cell r="H897">
            <v>3516.1913062629128</v>
          </cell>
          <cell r="I897">
            <v>3.8148522500878244</v>
          </cell>
          <cell r="J897" t="str">
            <v>CS3</v>
          </cell>
        </row>
        <row r="898">
          <cell r="D898">
            <v>879</v>
          </cell>
          <cell r="E898" t="str">
            <v>16/07/2014 T 23:40:00 M 03:00</v>
          </cell>
          <cell r="F898">
            <v>3648</v>
          </cell>
          <cell r="G898">
            <v>3651.6</v>
          </cell>
          <cell r="H898">
            <v>3519.8053768156274</v>
          </cell>
          <cell r="I898">
            <v>3.6140705527145656</v>
          </cell>
          <cell r="J898" t="str">
            <v>CS3</v>
          </cell>
        </row>
        <row r="899">
          <cell r="D899">
            <v>880</v>
          </cell>
          <cell r="E899" t="str">
            <v>16/07/2014 T 13:00:00 M 16:00</v>
          </cell>
          <cell r="F899">
            <v>3651.6</v>
          </cell>
          <cell r="G899">
            <v>3655.4</v>
          </cell>
          <cell r="H899">
            <v>3523.6202290657156</v>
          </cell>
          <cell r="I899">
            <v>3.8148522500882791</v>
          </cell>
          <cell r="J899" t="str">
            <v>CS2</v>
          </cell>
        </row>
        <row r="900">
          <cell r="D900">
            <v>881</v>
          </cell>
          <cell r="E900" t="str">
            <v>17/07/2014 T 14:00:00</v>
          </cell>
          <cell r="F900">
            <v>3655.4</v>
          </cell>
          <cell r="G900">
            <v>3660</v>
          </cell>
          <cell r="H900">
            <v>3528.2382081052956</v>
          </cell>
          <cell r="I900">
            <v>4.61797903957995</v>
          </cell>
          <cell r="J900" t="str">
            <v>CS3</v>
          </cell>
        </row>
        <row r="901">
          <cell r="D901">
            <v>882</v>
          </cell>
          <cell r="E901" t="str">
            <v>18/07/2014 T 2:30:00 M 05:00</v>
          </cell>
          <cell r="F901">
            <v>3660</v>
          </cell>
          <cell r="G901">
            <v>3663.8</v>
          </cell>
          <cell r="H901">
            <v>3532.0530603553834</v>
          </cell>
          <cell r="I901">
            <v>3.8148522500878244</v>
          </cell>
          <cell r="J901" t="str">
            <v>CS3</v>
          </cell>
        </row>
        <row r="902">
          <cell r="D902">
            <v>883</v>
          </cell>
          <cell r="E902" t="str">
            <v>18/07/2014 T 14:30:00 M 18:00</v>
          </cell>
          <cell r="F902">
            <v>3663.8</v>
          </cell>
          <cell r="G902">
            <v>3668.4</v>
          </cell>
          <cell r="H902">
            <v>3536.6710393949634</v>
          </cell>
          <cell r="I902">
            <v>4.61797903957995</v>
          </cell>
          <cell r="J902" t="str">
            <v>CS3</v>
          </cell>
        </row>
        <row r="903">
          <cell r="D903">
            <v>884</v>
          </cell>
          <cell r="E903" t="str">
            <v>19/07/2014 T 07:15:00 M 10:45</v>
          </cell>
          <cell r="F903">
            <v>3668.4</v>
          </cell>
          <cell r="G903">
            <v>3671.8</v>
          </cell>
          <cell r="H903">
            <v>3540.0843282503051</v>
          </cell>
          <cell r="I903">
            <v>3.4132888553417615</v>
          </cell>
          <cell r="J903" t="str">
            <v>CS3</v>
          </cell>
        </row>
        <row r="904">
          <cell r="D904">
            <v>885</v>
          </cell>
          <cell r="E904" t="str">
            <v>20/07/2014 T 22:15:00 M 01:20</v>
          </cell>
          <cell r="F904">
            <v>3671.8</v>
          </cell>
          <cell r="G904">
            <v>3675.3</v>
          </cell>
          <cell r="H904">
            <v>3543.5980079543333</v>
          </cell>
          <cell r="I904">
            <v>3.5136797040281635</v>
          </cell>
          <cell r="J904" t="str">
            <v>CS3</v>
          </cell>
        </row>
        <row r="905">
          <cell r="D905">
            <v>886</v>
          </cell>
          <cell r="E905" t="str">
            <v>20/07/2014 T 13:00:00 M 15:20</v>
          </cell>
          <cell r="F905">
            <v>3675.3</v>
          </cell>
          <cell r="G905">
            <v>3679.9</v>
          </cell>
          <cell r="H905">
            <v>3548.2159869939132</v>
          </cell>
          <cell r="I905">
            <v>4.61797903957995</v>
          </cell>
          <cell r="J905" t="str">
            <v>CS3</v>
          </cell>
        </row>
        <row r="906">
          <cell r="D906">
            <v>887</v>
          </cell>
          <cell r="E906" t="str">
            <v>21/07/2014 T 03:00:00 M 05:15</v>
          </cell>
          <cell r="F906">
            <v>3679.9</v>
          </cell>
          <cell r="G906">
            <v>3683.6</v>
          </cell>
          <cell r="H906">
            <v>3551.9304483953142</v>
          </cell>
          <cell r="I906">
            <v>3.7144614014009676</v>
          </cell>
          <cell r="J906" t="str">
            <v>CS4</v>
          </cell>
        </row>
        <row r="907">
          <cell r="D907">
            <v>888</v>
          </cell>
          <cell r="E907" t="str">
            <v>22/07/2014 T 3:00:00 M 05:15</v>
          </cell>
          <cell r="F907">
            <v>3683.6</v>
          </cell>
          <cell r="G907">
            <v>3687.6</v>
          </cell>
          <cell r="H907">
            <v>3555.9460823427753</v>
          </cell>
          <cell r="I907">
            <v>4.0156339474610832</v>
          </cell>
          <cell r="J907" t="str">
            <v>CS4A</v>
          </cell>
        </row>
        <row r="908">
          <cell r="D908">
            <v>889</v>
          </cell>
          <cell r="E908" t="str">
            <v>22/07/2014 T 21:45:00 M 00:15</v>
          </cell>
          <cell r="F908">
            <v>3687.6</v>
          </cell>
          <cell r="G908">
            <v>3691.3</v>
          </cell>
          <cell r="H908">
            <v>3559.6605437441767</v>
          </cell>
          <cell r="I908">
            <v>3.7144614014014223</v>
          </cell>
          <cell r="J908" t="str">
            <v>CS4A</v>
          </cell>
        </row>
        <row r="909">
          <cell r="D909">
            <v>890</v>
          </cell>
          <cell r="E909" t="str">
            <v>23/07/2014 T 12:30:00 M 16:00</v>
          </cell>
          <cell r="F909">
            <v>3691.3</v>
          </cell>
          <cell r="G909">
            <v>3695.2</v>
          </cell>
          <cell r="H909">
            <v>3563.5757868429505</v>
          </cell>
          <cell r="I909">
            <v>3.9152430987737716</v>
          </cell>
          <cell r="J909" t="str">
            <v>CS4A</v>
          </cell>
        </row>
        <row r="910">
          <cell r="D910">
            <v>891</v>
          </cell>
          <cell r="E910" t="str">
            <v>24/07/2014 T 07:00:00 M 11:15</v>
          </cell>
          <cell r="F910">
            <v>3695.2</v>
          </cell>
          <cell r="G910">
            <v>3699</v>
          </cell>
          <cell r="H910">
            <v>3567.3906390930388</v>
          </cell>
          <cell r="I910">
            <v>3.8148522500882791</v>
          </cell>
          <cell r="J910" t="str">
            <v>CS4A</v>
          </cell>
        </row>
        <row r="911">
          <cell r="D911">
            <v>892</v>
          </cell>
          <cell r="E911" t="str">
            <v>25/07/2014 T 01:45:00 M 04:45</v>
          </cell>
          <cell r="F911">
            <v>3699</v>
          </cell>
          <cell r="G911">
            <v>3702.2</v>
          </cell>
          <cell r="H911">
            <v>3570.6031462510073</v>
          </cell>
          <cell r="I911">
            <v>3.2125071579685027</v>
          </cell>
          <cell r="J911" t="str">
            <v>CS4A</v>
          </cell>
        </row>
        <row r="912">
          <cell r="D912">
            <v>893</v>
          </cell>
          <cell r="E912" t="str">
            <v>25/07/2014 T 18:20:00 M 22:15</v>
          </cell>
          <cell r="F912">
            <v>3702.2</v>
          </cell>
          <cell r="G912">
            <v>3706</v>
          </cell>
          <cell r="H912">
            <v>3574.4179985010951</v>
          </cell>
          <cell r="I912">
            <v>3.8148522500878244</v>
          </cell>
          <cell r="J912" t="str">
            <v>CS3</v>
          </cell>
        </row>
        <row r="913">
          <cell r="D913">
            <v>894</v>
          </cell>
          <cell r="E913" t="str">
            <v>26/07/2014 T 06:20:00 M 10:00</v>
          </cell>
          <cell r="F913">
            <v>3706</v>
          </cell>
          <cell r="G913">
            <v>3710.5</v>
          </cell>
          <cell r="H913">
            <v>3578.9355866919886</v>
          </cell>
          <cell r="I913">
            <v>4.517588190893548</v>
          </cell>
          <cell r="J913" t="str">
            <v>CS4A</v>
          </cell>
        </row>
        <row r="914">
          <cell r="D914">
            <v>895</v>
          </cell>
          <cell r="E914" t="str">
            <v>26/07/2014 T 18:30:00 M 23:20</v>
          </cell>
          <cell r="F914">
            <v>3710.5</v>
          </cell>
          <cell r="G914">
            <v>3713.8</v>
          </cell>
          <cell r="H914">
            <v>3582.248484698644</v>
          </cell>
          <cell r="I914">
            <v>3.3128980066553595</v>
          </cell>
          <cell r="J914" t="str">
            <v>CS4A</v>
          </cell>
        </row>
        <row r="915">
          <cell r="D915">
            <v>896</v>
          </cell>
          <cell r="E915" t="str">
            <v>27/07/2014 T 02:24:00 M 11:40</v>
          </cell>
          <cell r="F915">
            <v>3713.8</v>
          </cell>
          <cell r="G915">
            <v>3717.7</v>
          </cell>
          <cell r="H915">
            <v>3586.1637277974178</v>
          </cell>
          <cell r="I915">
            <v>3.9152430987737716</v>
          </cell>
          <cell r="J915" t="str">
            <v>CS4A</v>
          </cell>
        </row>
        <row r="916">
          <cell r="D916">
            <v>897</v>
          </cell>
          <cell r="E916" t="str">
            <v>28/07/2014 T 01:20:00 M 04:00</v>
          </cell>
          <cell r="F916">
            <v>3717.7</v>
          </cell>
          <cell r="G916">
            <v>3721.7</v>
          </cell>
          <cell r="H916">
            <v>3590.1793617448789</v>
          </cell>
          <cell r="I916">
            <v>4.0156339474610832</v>
          </cell>
          <cell r="J916" t="str">
            <v>CS4A</v>
          </cell>
        </row>
        <row r="917">
          <cell r="D917">
            <v>898</v>
          </cell>
          <cell r="E917" t="str">
            <v>28/07/2014 T 14:00:00 M 18:00</v>
          </cell>
          <cell r="F917">
            <v>3721.7</v>
          </cell>
          <cell r="G917">
            <v>3725.7</v>
          </cell>
          <cell r="H917">
            <v>3594.1949956923395</v>
          </cell>
          <cell r="I917">
            <v>4.0156339474606284</v>
          </cell>
          <cell r="J917" t="str">
            <v>CS4A</v>
          </cell>
        </row>
        <row r="918">
          <cell r="D918">
            <v>899</v>
          </cell>
          <cell r="E918" t="str">
            <v>29/07/2014 T 06:15:00 M 10:00</v>
          </cell>
          <cell r="F918">
            <v>3725.7</v>
          </cell>
          <cell r="G918">
            <v>3729.9</v>
          </cell>
          <cell r="H918">
            <v>3598.4114113371738</v>
          </cell>
          <cell r="I918">
            <v>4.2164156448343419</v>
          </cell>
          <cell r="J918" t="str">
            <v>CS4A</v>
          </cell>
        </row>
        <row r="919">
          <cell r="D919">
            <v>900</v>
          </cell>
          <cell r="E919" t="str">
            <v>29/07/2014 T 19:10:00 M 22:40</v>
          </cell>
          <cell r="F919">
            <v>3725.7</v>
          </cell>
          <cell r="G919">
            <v>3733.5</v>
          </cell>
          <cell r="H919">
            <v>3602.0254818898884</v>
          </cell>
          <cell r="I919">
            <v>3.6140705527145656</v>
          </cell>
          <cell r="J919" t="str">
            <v>CS4A</v>
          </cell>
        </row>
        <row r="920">
          <cell r="D920">
            <v>901</v>
          </cell>
          <cell r="E920" t="str">
            <v>30/07/2014 T 06:50:00 M 15:15</v>
          </cell>
          <cell r="F920">
            <v>3733.5</v>
          </cell>
          <cell r="G920">
            <v>3737.7</v>
          </cell>
          <cell r="H920">
            <v>3606.2418975347223</v>
          </cell>
          <cell r="I920">
            <v>4.2164156448338872</v>
          </cell>
          <cell r="J920" t="str">
            <v>CS4A</v>
          </cell>
        </row>
        <row r="921">
          <cell r="D921">
            <v>902</v>
          </cell>
          <cell r="E921" t="str">
            <v>31/07/2014 T 02:45:00 M 05:30</v>
          </cell>
          <cell r="F921">
            <v>3737.7</v>
          </cell>
          <cell r="G921">
            <v>3741.7</v>
          </cell>
          <cell r="H921">
            <v>3610.2575314821829</v>
          </cell>
          <cell r="I921">
            <v>4.0156339474606284</v>
          </cell>
          <cell r="J921" t="str">
            <v>CS4A</v>
          </cell>
        </row>
        <row r="922">
          <cell r="D922">
            <v>903</v>
          </cell>
          <cell r="E922" t="str">
            <v>31/07/2014 T 15:50:00 M 20:45</v>
          </cell>
          <cell r="F922">
            <v>3741.7</v>
          </cell>
          <cell r="G922">
            <v>3745.7</v>
          </cell>
          <cell r="H922">
            <v>3614.273165429644</v>
          </cell>
          <cell r="I922">
            <v>4.0156339474610832</v>
          </cell>
          <cell r="J922" t="str">
            <v>CS4A</v>
          </cell>
        </row>
        <row r="923">
          <cell r="D923">
            <v>904</v>
          </cell>
          <cell r="E923" t="str">
            <v>01/08/2014 T 06:50:00 M 10:30</v>
          </cell>
          <cell r="F923">
            <v>3745.7</v>
          </cell>
          <cell r="G923">
            <v>3748.8</v>
          </cell>
          <cell r="H923">
            <v>3617.3852817389266</v>
          </cell>
          <cell r="I923">
            <v>3.1121163092825554</v>
          </cell>
          <cell r="J923" t="str">
            <v>CS3</v>
          </cell>
        </row>
        <row r="924">
          <cell r="D924">
            <v>905</v>
          </cell>
          <cell r="E924" t="str">
            <v>02/08/2014 T 04:30:00 M 10:00</v>
          </cell>
          <cell r="F924">
            <v>3748.8</v>
          </cell>
          <cell r="G924">
            <v>3752.4</v>
          </cell>
          <cell r="H924">
            <v>3620.9993522916411</v>
          </cell>
          <cell r="I924">
            <v>3.6140705527145656</v>
          </cell>
          <cell r="J924" t="str">
            <v>CS2(BD)</v>
          </cell>
        </row>
        <row r="925">
          <cell r="D925">
            <v>906</v>
          </cell>
          <cell r="E925" t="str">
            <v>03/08/2014 T 05:40:00 M 11:15</v>
          </cell>
          <cell r="F925">
            <v>3752.4</v>
          </cell>
          <cell r="G925">
            <v>3756.3</v>
          </cell>
          <cell r="H925">
            <v>3624.9145953904153</v>
          </cell>
          <cell r="I925">
            <v>3.9152430987742264</v>
          </cell>
          <cell r="J925" t="str">
            <v>CS2(BD)</v>
          </cell>
        </row>
        <row r="926">
          <cell r="D926">
            <v>907</v>
          </cell>
          <cell r="E926" t="str">
            <v>04/08/2014 T 3:30:00 M 09:30</v>
          </cell>
          <cell r="F926">
            <v>3756.3</v>
          </cell>
          <cell r="G926">
            <v>3760.3</v>
          </cell>
          <cell r="H926">
            <v>3617.01</v>
          </cell>
          <cell r="I926">
            <v>4</v>
          </cell>
          <cell r="J926" t="str">
            <v>CS2(BD)</v>
          </cell>
        </row>
        <row r="927">
          <cell r="D927">
            <v>908</v>
          </cell>
          <cell r="E927" t="str">
            <v>05/08/2014 T 2:00:00 M 06:45</v>
          </cell>
          <cell r="F927">
            <v>3760.3</v>
          </cell>
          <cell r="G927">
            <v>3763.6</v>
          </cell>
          <cell r="H927">
            <v>3620.31</v>
          </cell>
          <cell r="I927">
            <v>3.2999999999997272</v>
          </cell>
          <cell r="J927" t="str">
            <v>CS2(BD)</v>
          </cell>
        </row>
        <row r="928">
          <cell r="D928">
            <v>909</v>
          </cell>
          <cell r="E928" t="str">
            <v>06/08/2014 T 3:00:00 M 07:00</v>
          </cell>
          <cell r="F928">
            <v>3763.6</v>
          </cell>
          <cell r="G928">
            <v>3767.8</v>
          </cell>
          <cell r="H928">
            <v>3624.51</v>
          </cell>
          <cell r="I928">
            <v>4.2000000000002728</v>
          </cell>
          <cell r="J928" t="str">
            <v>CS2(BD)</v>
          </cell>
        </row>
        <row r="929">
          <cell r="D929">
            <v>910</v>
          </cell>
          <cell r="E929" t="str">
            <v>07/08/2014 T 3:15:00 M 07:30</v>
          </cell>
          <cell r="F929">
            <v>3767.8</v>
          </cell>
          <cell r="G929">
            <v>3771.3</v>
          </cell>
          <cell r="H929">
            <v>3628.01</v>
          </cell>
          <cell r="I929">
            <v>3.5</v>
          </cell>
          <cell r="J929" t="str">
            <v>CS2(BD)</v>
          </cell>
        </row>
        <row r="930">
          <cell r="D930">
            <v>911</v>
          </cell>
          <cell r="E930" t="str">
            <v>08/08/2014 T 22:45:00 M 07:20</v>
          </cell>
          <cell r="F930">
            <v>3771.3</v>
          </cell>
          <cell r="G930">
            <v>3775.4</v>
          </cell>
          <cell r="H930">
            <v>3632.11</v>
          </cell>
          <cell r="I930">
            <v>4.0999999999999091</v>
          </cell>
          <cell r="J930" t="str">
            <v>CS2(BD)</v>
          </cell>
        </row>
        <row r="931">
          <cell r="D931">
            <v>912</v>
          </cell>
          <cell r="E931" t="str">
            <v>08/08/2014 T 17:10:00 M 23:30</v>
          </cell>
          <cell r="F931">
            <v>3775.4</v>
          </cell>
          <cell r="G931">
            <v>3779.5</v>
          </cell>
          <cell r="H931">
            <v>3636.21</v>
          </cell>
          <cell r="I931">
            <v>4.0999999999999091</v>
          </cell>
          <cell r="J931" t="str">
            <v>CS2(BD)</v>
          </cell>
        </row>
        <row r="932">
          <cell r="D932">
            <v>913</v>
          </cell>
          <cell r="E932" t="str">
            <v>09/08/2014 T 15:40:00 M 21:45</v>
          </cell>
          <cell r="F932">
            <v>3779.5</v>
          </cell>
          <cell r="G932">
            <v>3784.3</v>
          </cell>
          <cell r="H932">
            <v>3641.01</v>
          </cell>
          <cell r="I932">
            <v>4.8000000000001819</v>
          </cell>
          <cell r="J932" t="str">
            <v>CS2(BD)</v>
          </cell>
        </row>
        <row r="933">
          <cell r="D933">
            <v>914</v>
          </cell>
          <cell r="E933" t="str">
            <v>11/08/2014 T 16:40:00 M 00:45</v>
          </cell>
          <cell r="F933">
            <v>3784.3</v>
          </cell>
          <cell r="G933">
            <v>3787.9</v>
          </cell>
          <cell r="H933">
            <v>3644.61</v>
          </cell>
          <cell r="I933">
            <v>3.5999999999999091</v>
          </cell>
          <cell r="J933" t="str">
            <v>CS3(BD)</v>
          </cell>
        </row>
        <row r="934">
          <cell r="D934">
            <v>915</v>
          </cell>
          <cell r="E934" t="str">
            <v>12/08/2014 T 20:10:00 M 00:45</v>
          </cell>
          <cell r="F934">
            <v>3787.9</v>
          </cell>
          <cell r="G934">
            <v>3791.5</v>
          </cell>
          <cell r="H934">
            <v>3648.21</v>
          </cell>
          <cell r="I934">
            <v>3.5999999999999091</v>
          </cell>
          <cell r="J934" t="str">
            <v>CS3(BD)</v>
          </cell>
        </row>
        <row r="935">
          <cell r="D935">
            <v>916</v>
          </cell>
          <cell r="E935" t="str">
            <v>13/08/2014 M 8:30:00</v>
          </cell>
          <cell r="F935">
            <v>3791.5</v>
          </cell>
          <cell r="G935">
            <v>3794.8</v>
          </cell>
          <cell r="H935">
            <v>3651.51</v>
          </cell>
          <cell r="I935">
            <v>3.3000000000001819</v>
          </cell>
          <cell r="J935" t="str">
            <v>CS3(BD)</v>
          </cell>
        </row>
        <row r="936">
          <cell r="D936">
            <v>917</v>
          </cell>
          <cell r="E936" t="str">
            <v>14/08/2014 T 01:45:00 M 07:10</v>
          </cell>
          <cell r="F936">
            <v>3794.8</v>
          </cell>
          <cell r="G936">
            <v>3798.8</v>
          </cell>
          <cell r="H936">
            <v>3655.51</v>
          </cell>
          <cell r="I936">
            <v>4</v>
          </cell>
          <cell r="J936" t="str">
            <v>CS3(BD)</v>
          </cell>
        </row>
        <row r="937">
          <cell r="D937">
            <v>918</v>
          </cell>
          <cell r="E937" t="str">
            <v>14/08/2014 T 20:05:00 M 23:20</v>
          </cell>
          <cell r="F937">
            <v>3798.8</v>
          </cell>
          <cell r="G937">
            <v>3802.8</v>
          </cell>
          <cell r="H937">
            <v>3659.51</v>
          </cell>
          <cell r="I937">
            <v>4</v>
          </cell>
          <cell r="J937" t="str">
            <v>CS3</v>
          </cell>
        </row>
        <row r="938">
          <cell r="D938">
            <v>919</v>
          </cell>
          <cell r="E938" t="str">
            <v>15/08/2014 T 19:05:00 M 22:00</v>
          </cell>
          <cell r="F938">
            <v>3802.8</v>
          </cell>
          <cell r="G938">
            <v>3806.3</v>
          </cell>
          <cell r="H938">
            <v>3663.01</v>
          </cell>
          <cell r="I938">
            <v>3.5</v>
          </cell>
          <cell r="J938" t="str">
            <v>CS4A</v>
          </cell>
        </row>
        <row r="939">
          <cell r="D939">
            <v>920</v>
          </cell>
          <cell r="E939" t="str">
            <v>16/08/2014 T 07:20:00 M 09:30</v>
          </cell>
          <cell r="F939">
            <v>3806.3</v>
          </cell>
          <cell r="G939">
            <v>3809.1</v>
          </cell>
          <cell r="H939">
            <v>3665.81</v>
          </cell>
          <cell r="I939">
            <v>2.7999999999997272</v>
          </cell>
          <cell r="J939" t="str">
            <v>CS3</v>
          </cell>
        </row>
        <row r="940">
          <cell r="D940">
            <v>921</v>
          </cell>
          <cell r="E940" t="str">
            <v>16/08/2014 T 18:00:00 M 21:30</v>
          </cell>
          <cell r="F940">
            <v>3809.1</v>
          </cell>
          <cell r="G940">
            <v>3813.1</v>
          </cell>
          <cell r="H940">
            <v>3669.81</v>
          </cell>
          <cell r="I940">
            <v>4</v>
          </cell>
          <cell r="J940" t="str">
            <v>CS3</v>
          </cell>
        </row>
        <row r="941">
          <cell r="D941">
            <v>922</v>
          </cell>
          <cell r="E941" t="str">
            <v>17/08/2014 T 06:10:00 M 09:00</v>
          </cell>
          <cell r="F941">
            <v>3813.1</v>
          </cell>
          <cell r="G941">
            <v>3816.9</v>
          </cell>
          <cell r="H941">
            <v>3673.61</v>
          </cell>
          <cell r="I941">
            <v>3.8000000000001819</v>
          </cell>
          <cell r="J941" t="str">
            <v>CS3</v>
          </cell>
        </row>
        <row r="942">
          <cell r="D942">
            <v>923</v>
          </cell>
          <cell r="E942" t="str">
            <v>17/08/2014 T 17:15:00 M 20:20</v>
          </cell>
          <cell r="F942">
            <v>3816.9</v>
          </cell>
          <cell r="G942">
            <v>3820.8</v>
          </cell>
          <cell r="H942">
            <v>3677.51</v>
          </cell>
          <cell r="I942">
            <v>3.9000000000000909</v>
          </cell>
          <cell r="J942" t="str">
            <v>CS3</v>
          </cell>
        </row>
        <row r="943">
          <cell r="D943">
            <v>924</v>
          </cell>
          <cell r="E943" t="str">
            <v>18/08/2014 T 05:10:00 M 09:00</v>
          </cell>
          <cell r="F943">
            <v>3820.8</v>
          </cell>
          <cell r="G943">
            <v>3824.8</v>
          </cell>
          <cell r="H943">
            <v>3681.51</v>
          </cell>
          <cell r="I943">
            <v>4</v>
          </cell>
          <cell r="J943" t="str">
            <v>CS3</v>
          </cell>
        </row>
        <row r="944">
          <cell r="D944">
            <v>925</v>
          </cell>
          <cell r="E944" t="str">
            <v>18/08/2014 T 18:30:00 M 21:30</v>
          </cell>
          <cell r="F944">
            <v>3824.8</v>
          </cell>
          <cell r="G944">
            <v>3828.6</v>
          </cell>
          <cell r="H944">
            <v>3685.31</v>
          </cell>
          <cell r="I944">
            <v>3.7999999999997272</v>
          </cell>
          <cell r="J944" t="str">
            <v>CS3</v>
          </cell>
        </row>
        <row r="945">
          <cell r="D945">
            <v>926</v>
          </cell>
          <cell r="E945" t="str">
            <v>19/08/2014 T 07:00:00 M 10:00</v>
          </cell>
          <cell r="F945">
            <v>3828.6</v>
          </cell>
          <cell r="G945">
            <v>3832</v>
          </cell>
          <cell r="H945">
            <v>3688.71</v>
          </cell>
          <cell r="I945">
            <v>3.4000000000000909</v>
          </cell>
          <cell r="J945" t="str">
            <v>CS3</v>
          </cell>
        </row>
        <row r="946">
          <cell r="D946">
            <v>927</v>
          </cell>
          <cell r="E946" t="str">
            <v>19/08/2014 T 20:00:00 M 22:40</v>
          </cell>
          <cell r="F946">
            <v>3832</v>
          </cell>
          <cell r="G946">
            <v>3836.1</v>
          </cell>
          <cell r="H946">
            <v>3692.81</v>
          </cell>
          <cell r="I946">
            <v>4.0999999999999091</v>
          </cell>
          <cell r="J946" t="str">
            <v>CS2</v>
          </cell>
        </row>
        <row r="947">
          <cell r="D947">
            <v>928</v>
          </cell>
          <cell r="E947" t="str">
            <v>20/08/2014 T 06:50:00 M 09:15</v>
          </cell>
          <cell r="F947">
            <v>3836.1</v>
          </cell>
          <cell r="G947">
            <v>3839</v>
          </cell>
          <cell r="H947">
            <v>3695.71</v>
          </cell>
          <cell r="I947">
            <v>2.9000000000000909</v>
          </cell>
          <cell r="J947" t="str">
            <v>CS2</v>
          </cell>
        </row>
        <row r="948">
          <cell r="D948">
            <v>929</v>
          </cell>
          <cell r="E948" t="str">
            <v>20/08/2014 T 17:55:00 M 21:45</v>
          </cell>
          <cell r="F948">
            <v>3839</v>
          </cell>
          <cell r="G948">
            <v>3842.4</v>
          </cell>
          <cell r="H948">
            <v>3699.11</v>
          </cell>
          <cell r="I948">
            <v>3.4000000000000909</v>
          </cell>
          <cell r="J948" t="str">
            <v>CS2</v>
          </cell>
        </row>
        <row r="949">
          <cell r="D949">
            <v>930</v>
          </cell>
          <cell r="E949" t="str">
            <v>21/08/2014 T 17:55:00 M 21:45</v>
          </cell>
          <cell r="F949">
            <v>3842.4</v>
          </cell>
          <cell r="G949">
            <v>3846.1</v>
          </cell>
          <cell r="H949">
            <v>3702.81</v>
          </cell>
          <cell r="I949">
            <v>3.6999999999998181</v>
          </cell>
          <cell r="J949" t="str">
            <v>CS2</v>
          </cell>
        </row>
        <row r="950">
          <cell r="D950">
            <v>931</v>
          </cell>
          <cell r="E950" t="str">
            <v>22/08/2014 T 07:15:00 M 11:45</v>
          </cell>
          <cell r="F950">
            <v>3846.1</v>
          </cell>
          <cell r="G950">
            <v>3849.7</v>
          </cell>
          <cell r="H950">
            <v>3706.41</v>
          </cell>
          <cell r="I950">
            <v>3.5999999999999091</v>
          </cell>
          <cell r="J950" t="str">
            <v>CS2</v>
          </cell>
        </row>
        <row r="951">
          <cell r="D951">
            <v>932</v>
          </cell>
          <cell r="E951" t="str">
            <v>23/08/2014 T 23:40:00 M 02:20</v>
          </cell>
          <cell r="F951">
            <v>3849.7</v>
          </cell>
          <cell r="G951">
            <v>3853.3</v>
          </cell>
          <cell r="H951">
            <v>3710.01</v>
          </cell>
          <cell r="I951">
            <v>3.6000000000003638</v>
          </cell>
          <cell r="J951" t="str">
            <v>CS2</v>
          </cell>
        </row>
        <row r="952">
          <cell r="D952">
            <v>933</v>
          </cell>
          <cell r="E952" t="str">
            <v>23/08/2014 T 11:50:00 M 14:45</v>
          </cell>
          <cell r="F952">
            <v>3853.3</v>
          </cell>
          <cell r="G952">
            <v>3857.2</v>
          </cell>
          <cell r="H952">
            <v>3713.91</v>
          </cell>
          <cell r="I952">
            <v>3.8999999999996362</v>
          </cell>
          <cell r="J952" t="str">
            <v>CS2</v>
          </cell>
        </row>
        <row r="953">
          <cell r="D953">
            <v>934</v>
          </cell>
          <cell r="E953" t="str">
            <v>24/08/2014 T 01:20:00 M 03:40</v>
          </cell>
          <cell r="F953">
            <v>3857.2</v>
          </cell>
          <cell r="G953">
            <v>3860.7</v>
          </cell>
          <cell r="H953">
            <v>3717.41</v>
          </cell>
          <cell r="I953">
            <v>3.5</v>
          </cell>
          <cell r="J953" t="str">
            <v>CS2</v>
          </cell>
        </row>
        <row r="954">
          <cell r="D954">
            <v>935</v>
          </cell>
          <cell r="E954" t="str">
            <v>24/08/2014 T 13:15:00 M 16:40</v>
          </cell>
          <cell r="F954">
            <v>3860.7</v>
          </cell>
          <cell r="G954">
            <v>3864.8</v>
          </cell>
          <cell r="H954">
            <v>3721.51</v>
          </cell>
          <cell r="I954">
            <v>4.1000000000003638</v>
          </cell>
          <cell r="J954" t="str">
            <v>CS2</v>
          </cell>
        </row>
        <row r="955">
          <cell r="D955">
            <v>936</v>
          </cell>
          <cell r="E955" t="str">
            <v>25/08/2014 T 01:30:00 M 04:10</v>
          </cell>
          <cell r="F955">
            <v>3864.8</v>
          </cell>
          <cell r="G955">
            <v>3868.3</v>
          </cell>
          <cell r="H955">
            <v>3725.01</v>
          </cell>
          <cell r="I955">
            <v>3.5</v>
          </cell>
          <cell r="J955" t="str">
            <v>CS2</v>
          </cell>
        </row>
        <row r="956">
          <cell r="D956">
            <v>937</v>
          </cell>
          <cell r="E956" t="str">
            <v>25/08/2014 T 13:50:00 M 16:45</v>
          </cell>
          <cell r="F956">
            <v>3868.3</v>
          </cell>
          <cell r="G956">
            <v>3872.1</v>
          </cell>
          <cell r="H956">
            <v>3728.81</v>
          </cell>
          <cell r="I956">
            <v>3.7999999999997272</v>
          </cell>
          <cell r="J956" t="str">
            <v>CS2</v>
          </cell>
        </row>
        <row r="957">
          <cell r="D957">
            <v>938</v>
          </cell>
          <cell r="E957" t="str">
            <v>26/08/2014 T 03:15:00 M 06:20</v>
          </cell>
          <cell r="F957">
            <v>3872.1</v>
          </cell>
          <cell r="G957">
            <v>3875.7</v>
          </cell>
          <cell r="H957">
            <v>3732.41</v>
          </cell>
          <cell r="I957">
            <v>3.5999999999999091</v>
          </cell>
          <cell r="J957" t="str">
            <v>CS2</v>
          </cell>
        </row>
        <row r="958">
          <cell r="D958">
            <v>939</v>
          </cell>
          <cell r="E958" t="str">
            <v>27/08/2014 T 16:15:00 M 19:30</v>
          </cell>
          <cell r="F958">
            <v>3875.7</v>
          </cell>
          <cell r="G958">
            <v>3879.7</v>
          </cell>
          <cell r="H958">
            <v>3736.41</v>
          </cell>
          <cell r="I958">
            <v>4</v>
          </cell>
          <cell r="J958" t="str">
            <v>CS2</v>
          </cell>
        </row>
        <row r="959">
          <cell r="D959">
            <v>940</v>
          </cell>
          <cell r="E959" t="str">
            <v>27/08/2014 T 05:20:00 M 10:00</v>
          </cell>
          <cell r="F959">
            <v>3879.7</v>
          </cell>
          <cell r="G959">
            <v>3884.2</v>
          </cell>
          <cell r="H959">
            <v>3740.91</v>
          </cell>
          <cell r="I959">
            <v>4.5</v>
          </cell>
          <cell r="J959" t="str">
            <v>CS2</v>
          </cell>
        </row>
        <row r="960">
          <cell r="D960">
            <v>941</v>
          </cell>
          <cell r="E960" t="str">
            <v>28/08/2014 T 22:10:00 M 00:30</v>
          </cell>
          <cell r="F960">
            <v>3884.2</v>
          </cell>
          <cell r="G960">
            <v>3888</v>
          </cell>
          <cell r="H960">
            <v>3744.71</v>
          </cell>
          <cell r="I960">
            <v>3.8000000000001819</v>
          </cell>
          <cell r="J960" t="str">
            <v>CS2</v>
          </cell>
        </row>
        <row r="961">
          <cell r="D961">
            <v>942</v>
          </cell>
          <cell r="E961" t="str">
            <v>28/08/2014 T 12:10:00 M 16:00</v>
          </cell>
          <cell r="F961">
            <v>3888</v>
          </cell>
          <cell r="G961">
            <v>3891.4</v>
          </cell>
          <cell r="H961">
            <v>3748.11</v>
          </cell>
          <cell r="I961">
            <v>3.4000000000000909</v>
          </cell>
          <cell r="J961" t="str">
            <v>CS2</v>
          </cell>
        </row>
        <row r="962">
          <cell r="D962">
            <v>943</v>
          </cell>
          <cell r="E962" t="str">
            <v>29/08/2014 T 02:00:00 M 04:35</v>
          </cell>
          <cell r="F962">
            <v>3891.4</v>
          </cell>
          <cell r="G962">
            <v>3895.2</v>
          </cell>
          <cell r="H962">
            <v>3751.91</v>
          </cell>
          <cell r="I962">
            <v>3.7999999999997272</v>
          </cell>
          <cell r="J962" t="str">
            <v>CS2</v>
          </cell>
        </row>
        <row r="963">
          <cell r="D963">
            <v>944</v>
          </cell>
          <cell r="E963" t="str">
            <v>29/08/2014 T 15:00:00 M 18:30</v>
          </cell>
          <cell r="F963">
            <v>3895.2</v>
          </cell>
          <cell r="G963">
            <v>3899.4</v>
          </cell>
          <cell r="H963">
            <v>3756.11</v>
          </cell>
          <cell r="I963">
            <v>4.2000000000002728</v>
          </cell>
          <cell r="J963" t="str">
            <v>CS2</v>
          </cell>
        </row>
        <row r="964">
          <cell r="D964">
            <v>945</v>
          </cell>
          <cell r="E964" t="str">
            <v>30/08/2014 T 05:20:00 M 08:45</v>
          </cell>
          <cell r="F964">
            <v>3899.4</v>
          </cell>
          <cell r="G964">
            <v>3903.4</v>
          </cell>
          <cell r="H964">
            <v>3760.11</v>
          </cell>
          <cell r="I964">
            <v>4</v>
          </cell>
          <cell r="J964" t="str">
            <v>CS2</v>
          </cell>
        </row>
        <row r="965">
          <cell r="D965">
            <v>946</v>
          </cell>
          <cell r="E965" t="str">
            <v>30/08/2014 T 18:20:00 M 23:30</v>
          </cell>
          <cell r="F965">
            <v>3903.4</v>
          </cell>
          <cell r="G965">
            <v>3906.9</v>
          </cell>
          <cell r="H965">
            <v>3763.61</v>
          </cell>
          <cell r="I965">
            <v>3.5</v>
          </cell>
          <cell r="J965" t="str">
            <v>CS3</v>
          </cell>
        </row>
        <row r="966">
          <cell r="D966">
            <v>947</v>
          </cell>
          <cell r="E966" t="str">
            <v>31/08/2014 T 10:40:00 M 17:10</v>
          </cell>
          <cell r="F966">
            <v>3906.9</v>
          </cell>
          <cell r="G966">
            <v>3910.9</v>
          </cell>
          <cell r="H966">
            <v>3767.61</v>
          </cell>
          <cell r="I966">
            <v>4</v>
          </cell>
          <cell r="J966" t="str">
            <v>CS2</v>
          </cell>
        </row>
        <row r="967">
          <cell r="D967">
            <v>948</v>
          </cell>
          <cell r="E967" t="str">
            <v>01/09/2014 T 03:50:00 M 07:00</v>
          </cell>
          <cell r="F967">
            <v>3910.9</v>
          </cell>
          <cell r="G967">
            <v>3914.8</v>
          </cell>
          <cell r="H967">
            <v>3771.51</v>
          </cell>
          <cell r="I967">
            <v>3.9000000000000909</v>
          </cell>
          <cell r="J967" t="str">
            <v>CS2</v>
          </cell>
        </row>
        <row r="968">
          <cell r="D968">
            <v>949</v>
          </cell>
          <cell r="E968" t="str">
            <v>01/09/2014 T 16:40:00 M 21:15</v>
          </cell>
          <cell r="F968">
            <v>3914.8</v>
          </cell>
          <cell r="G968">
            <v>3918.4</v>
          </cell>
          <cell r="H968">
            <v>3789.5340371033012</v>
          </cell>
          <cell r="I968">
            <v>3.613754972324402</v>
          </cell>
          <cell r="J968" t="str">
            <v>CS3</v>
          </cell>
        </row>
        <row r="969">
          <cell r="D969">
            <v>950</v>
          </cell>
          <cell r="E969" t="str">
            <v>02/09/2014 T 07:40:00 M 12:00</v>
          </cell>
          <cell r="F969">
            <v>3918.4</v>
          </cell>
          <cell r="G969">
            <v>3922.5</v>
          </cell>
          <cell r="H969">
            <v>3793.6497024884484</v>
          </cell>
          <cell r="I969">
            <v>4.1156653851472482</v>
          </cell>
          <cell r="J969" t="str">
            <v>CS3</v>
          </cell>
        </row>
        <row r="970">
          <cell r="D970">
            <v>951</v>
          </cell>
          <cell r="E970" t="str">
            <v>03/09/2014 T 0:30:00 M 03:10</v>
          </cell>
          <cell r="F970">
            <v>3922.5</v>
          </cell>
          <cell r="G970">
            <v>3926</v>
          </cell>
          <cell r="H970">
            <v>3797.1630753782083</v>
          </cell>
          <cell r="I970">
            <v>3.5133728897599243</v>
          </cell>
          <cell r="J970" t="str">
            <v>CS3</v>
          </cell>
        </row>
        <row r="971">
          <cell r="D971">
            <v>952</v>
          </cell>
          <cell r="E971" t="str">
            <v>03/09/2014 T 14:45:00 M 18:45</v>
          </cell>
          <cell r="F971">
            <v>3926</v>
          </cell>
          <cell r="G971">
            <v>3929.9</v>
          </cell>
          <cell r="H971">
            <v>3801.0779765982265</v>
          </cell>
          <cell r="I971">
            <v>3.9149012200182924</v>
          </cell>
          <cell r="J971" t="str">
            <v>CS4A</v>
          </cell>
        </row>
        <row r="972">
          <cell r="D972">
            <v>952</v>
          </cell>
          <cell r="E972" t="str">
            <v>04/09/2014 T 06:00:00 M 11:15</v>
          </cell>
          <cell r="F972">
            <v>3929.9</v>
          </cell>
          <cell r="G972">
            <v>3933.4</v>
          </cell>
          <cell r="H972">
            <v>3804.5913494879865</v>
          </cell>
          <cell r="I972">
            <v>3.5133728897599243</v>
          </cell>
          <cell r="J972" t="str">
            <v>CS3</v>
          </cell>
        </row>
        <row r="973">
          <cell r="D973">
            <v>953</v>
          </cell>
          <cell r="E973" t="str">
            <v>04/09/2014 T 19:45:00 M 23:00</v>
          </cell>
          <cell r="F973">
            <v>3933.4</v>
          </cell>
          <cell r="G973">
            <v>3936.2</v>
          </cell>
          <cell r="H973">
            <v>3807.4020477997942</v>
          </cell>
          <cell r="I973">
            <v>2.8106983118076654</v>
          </cell>
          <cell r="J973" t="str">
            <v>CS3</v>
          </cell>
        </row>
        <row r="974">
          <cell r="D974">
            <v>954</v>
          </cell>
          <cell r="E974" t="str">
            <v>05/09/2014 T 08:00:00 M 11:15</v>
          </cell>
          <cell r="F974">
            <v>3936.2</v>
          </cell>
          <cell r="G974">
            <v>3940</v>
          </cell>
          <cell r="H974">
            <v>3811.216566937248</v>
          </cell>
          <cell r="I974">
            <v>3.8145191374538148</v>
          </cell>
          <cell r="J974" t="str">
            <v>CS3</v>
          </cell>
        </row>
        <row r="975">
          <cell r="D975">
            <v>955</v>
          </cell>
          <cell r="E975" t="str">
            <v>05/09/2014 T 20:00:00 M 22:50</v>
          </cell>
          <cell r="F975">
            <v>3940</v>
          </cell>
          <cell r="G975">
            <v>3943.9</v>
          </cell>
          <cell r="H975">
            <v>3815.1314681572662</v>
          </cell>
          <cell r="I975">
            <v>3.9149012200182924</v>
          </cell>
          <cell r="J975" t="str">
            <v>CS3</v>
          </cell>
        </row>
        <row r="976">
          <cell r="D976">
            <v>956</v>
          </cell>
          <cell r="E976" t="str">
            <v>06/09/2014 T 07:00:00 M 10:35</v>
          </cell>
          <cell r="F976">
            <v>3943.9</v>
          </cell>
          <cell r="G976">
            <v>3947.8</v>
          </cell>
          <cell r="H976">
            <v>3819.0463693772845</v>
          </cell>
          <cell r="I976">
            <v>3.9149012200182924</v>
          </cell>
          <cell r="J976" t="str">
            <v>CS3</v>
          </cell>
        </row>
        <row r="977">
          <cell r="D977">
            <v>957</v>
          </cell>
          <cell r="E977" t="str">
            <v>06/09/2014 T 18:30:00 M 22:30</v>
          </cell>
          <cell r="F977">
            <v>3947.8</v>
          </cell>
          <cell r="G977">
            <v>3950.8</v>
          </cell>
          <cell r="H977">
            <v>3822.0578318542216</v>
          </cell>
          <cell r="I977">
            <v>3.0114624769370781</v>
          </cell>
          <cell r="J977" t="str">
            <v>CS4A</v>
          </cell>
        </row>
        <row r="978">
          <cell r="D978">
            <v>958</v>
          </cell>
          <cell r="E978" t="str">
            <v>07/09/2014 T 07:40:00 M 09:45</v>
          </cell>
          <cell r="F978">
            <v>3950.8</v>
          </cell>
          <cell r="G978">
            <v>3953.8</v>
          </cell>
          <cell r="H978">
            <v>3825.0692943311587</v>
          </cell>
          <cell r="I978">
            <v>3.0114624769370781</v>
          </cell>
          <cell r="J978" t="str">
            <v>CS4A</v>
          </cell>
        </row>
        <row r="979">
          <cell r="D979">
            <v>959</v>
          </cell>
          <cell r="E979" t="str">
            <v>07/09/2014 T 20:00:00 M 22:50</v>
          </cell>
          <cell r="F979">
            <v>3953.8</v>
          </cell>
          <cell r="G979">
            <v>3957</v>
          </cell>
          <cell r="H979">
            <v>3828.2815209732248</v>
          </cell>
          <cell r="I979">
            <v>3.2122266420660339</v>
          </cell>
          <cell r="J979" t="str">
            <v>CS4A</v>
          </cell>
        </row>
        <row r="980">
          <cell r="D980">
            <v>960</v>
          </cell>
          <cell r="E980" t="str">
            <v>08/09/2014 T 06:50:00 M 11:00</v>
          </cell>
          <cell r="F980">
            <v>3957</v>
          </cell>
          <cell r="G980">
            <v>3961</v>
          </cell>
          <cell r="H980">
            <v>3832.2968042758075</v>
          </cell>
          <cell r="I980">
            <v>4.0152833025827706</v>
          </cell>
          <cell r="J980" t="str">
            <v>CS3</v>
          </cell>
        </row>
        <row r="981">
          <cell r="D981">
            <v>961</v>
          </cell>
          <cell r="E981" t="str">
            <v>08/09/2014 T 19:00:00 M 22:00</v>
          </cell>
          <cell r="F981">
            <v>3961</v>
          </cell>
          <cell r="G981">
            <v>3964</v>
          </cell>
          <cell r="H981">
            <v>3835.3082667527447</v>
          </cell>
          <cell r="I981">
            <v>3.0114624769370781</v>
          </cell>
          <cell r="J981" t="str">
            <v>CS3</v>
          </cell>
        </row>
        <row r="982">
          <cell r="D982">
            <v>962</v>
          </cell>
          <cell r="E982" t="str">
            <v xml:space="preserve">09/09/2014 T 05:30:00 M 10:00 </v>
          </cell>
          <cell r="F982">
            <v>3964</v>
          </cell>
          <cell r="G982">
            <v>3967.9</v>
          </cell>
          <cell r="H982">
            <v>3839.2231679727629</v>
          </cell>
          <cell r="I982">
            <v>3.9149012200182924</v>
          </cell>
          <cell r="J982" t="str">
            <v>CS3</v>
          </cell>
        </row>
        <row r="983">
          <cell r="D983">
            <v>963</v>
          </cell>
          <cell r="E983" t="str">
            <v>09/09/2014 T 18:20:00 M 22:00</v>
          </cell>
          <cell r="F983">
            <v>3967.9</v>
          </cell>
          <cell r="G983">
            <v>3971.3</v>
          </cell>
          <cell r="H983">
            <v>3842.6361587799584</v>
          </cell>
          <cell r="I983">
            <v>3.4129908071954462</v>
          </cell>
          <cell r="J983" t="str">
            <v>CS3</v>
          </cell>
        </row>
        <row r="984">
          <cell r="D984">
            <v>964</v>
          </cell>
          <cell r="E984" t="str">
            <v>10/09/2014 T 18:20:00 M 21:50</v>
          </cell>
          <cell r="F984">
            <v>3971.3</v>
          </cell>
          <cell r="G984">
            <v>3975.5</v>
          </cell>
          <cell r="H984">
            <v>3846.85220624767</v>
          </cell>
          <cell r="I984">
            <v>4.2160474677117268</v>
          </cell>
          <cell r="J984" t="str">
            <v>CS3</v>
          </cell>
        </row>
        <row r="985">
          <cell r="D985">
            <v>965</v>
          </cell>
          <cell r="E985" t="str">
            <v>11/09/2014 T 09:35:00 M 12:30</v>
          </cell>
          <cell r="F985">
            <v>3975.5</v>
          </cell>
          <cell r="G985">
            <v>3978.9</v>
          </cell>
          <cell r="H985">
            <v>3851.0682537153816</v>
          </cell>
          <cell r="I985">
            <v>3.4129908071954462</v>
          </cell>
          <cell r="J985" t="str">
            <v>CS3</v>
          </cell>
        </row>
        <row r="986">
          <cell r="D986">
            <v>966</v>
          </cell>
          <cell r="E986" t="str">
            <v>12/09/2014 M 14:00:00</v>
          </cell>
          <cell r="F986">
            <v>3978.9</v>
          </cell>
          <cell r="G986">
            <v>3983</v>
          </cell>
          <cell r="H986">
            <v>3854.4812445225771</v>
          </cell>
          <cell r="I986">
            <v>4.1156653851472482</v>
          </cell>
          <cell r="J986" t="str">
            <v>CS3</v>
          </cell>
        </row>
        <row r="987">
          <cell r="D987">
            <v>967</v>
          </cell>
          <cell r="E987" t="str">
            <v>13/09/2014 T 03:45:00 M 08:30</v>
          </cell>
          <cell r="F987">
            <v>3983</v>
          </cell>
          <cell r="G987">
            <v>3987</v>
          </cell>
          <cell r="H987">
            <v>3858.5969099077242</v>
          </cell>
          <cell r="I987">
            <v>4.0152833025827706</v>
          </cell>
          <cell r="J987" t="str">
            <v>CS3</v>
          </cell>
        </row>
        <row r="988">
          <cell r="D988" t="str">
            <v>968(ERP5)</v>
          </cell>
          <cell r="E988" t="str">
            <v>14/09/2014 T 06:50:00 M 12:50</v>
          </cell>
          <cell r="F988">
            <v>3987</v>
          </cell>
          <cell r="G988">
            <v>3991.1</v>
          </cell>
          <cell r="H988">
            <v>3862.6121932103069</v>
          </cell>
          <cell r="I988">
            <v>4.1156653851472482</v>
          </cell>
          <cell r="J988" t="str">
            <v>CS2(BD)</v>
          </cell>
        </row>
        <row r="989">
          <cell r="D989" t="str">
            <v>969(ERP5)</v>
          </cell>
          <cell r="E989" t="str">
            <v>15/09/2014 T 03:00:00 M 08:30</v>
          </cell>
          <cell r="F989">
            <v>3991.1</v>
          </cell>
          <cell r="G989">
            <v>3995</v>
          </cell>
          <cell r="H989">
            <v>3866.7278585954541</v>
          </cell>
          <cell r="I989">
            <v>3.9149012200182924</v>
          </cell>
          <cell r="J989" t="str">
            <v>CS3(BD)</v>
          </cell>
        </row>
        <row r="990">
          <cell r="D990" t="str">
            <v>970(ERP5)</v>
          </cell>
          <cell r="E990" t="str">
            <v>17/09/2014 T 09:30:00 M 16:00</v>
          </cell>
          <cell r="F990">
            <v>3995</v>
          </cell>
          <cell r="G990">
            <v>3998.5</v>
          </cell>
          <cell r="H990">
            <v>3870.6427598154723</v>
          </cell>
          <cell r="I990">
            <v>3.5133728897599243</v>
          </cell>
          <cell r="J990" t="str">
            <v>CS2(BD)</v>
          </cell>
        </row>
        <row r="991">
          <cell r="D991" t="str">
            <v>971(ERP5)</v>
          </cell>
          <cell r="E991" t="str">
            <v>23/09/2014 M 9:30:00</v>
          </cell>
          <cell r="F991">
            <v>3998.5</v>
          </cell>
          <cell r="G991">
            <v>4001.8</v>
          </cell>
          <cell r="H991">
            <v>3874.1561327052323</v>
          </cell>
          <cell r="I991">
            <v>3.3126087246309681</v>
          </cell>
          <cell r="J991" t="str">
            <v>CS2(BD)</v>
          </cell>
        </row>
        <row r="992">
          <cell r="D992" t="str">
            <v>972(ERP5)</v>
          </cell>
          <cell r="E992" t="str">
            <v>24/09/2014 T 20:00:00 M 22:30</v>
          </cell>
          <cell r="F992">
            <v>4001.8</v>
          </cell>
          <cell r="G992">
            <v>4005.3</v>
          </cell>
          <cell r="H992">
            <v>3877.4687414298633</v>
          </cell>
          <cell r="I992">
            <v>3.5133728897599243</v>
          </cell>
          <cell r="J992" t="str">
            <v>CS2(BD)</v>
          </cell>
        </row>
        <row r="993">
          <cell r="D993" t="str">
            <v>973(ERP5)</v>
          </cell>
          <cell r="E993" t="str">
            <v>25/09/2014 T 07:30:00 M 09:45</v>
          </cell>
          <cell r="F993">
            <v>4005.3</v>
          </cell>
          <cell r="G993">
            <v>4008.4</v>
          </cell>
          <cell r="H993">
            <v>3880.9821143196232</v>
          </cell>
          <cell r="I993">
            <v>3.1118445595015558</v>
          </cell>
          <cell r="J993" t="str">
            <v>CS2(BD)</v>
          </cell>
        </row>
        <row r="994">
          <cell r="D994" t="str">
            <v>974(ERP5)</v>
          </cell>
          <cell r="E994" t="str">
            <v>26/09/2014 M 15:00:00</v>
          </cell>
          <cell r="F994">
            <v>4008.4</v>
          </cell>
          <cell r="G994">
            <v>4012.1</v>
          </cell>
          <cell r="H994">
            <v>3884.0939588791248</v>
          </cell>
          <cell r="I994">
            <v>3.7141370548888801</v>
          </cell>
          <cell r="J994" t="str">
            <v>CS3(BD)</v>
          </cell>
        </row>
        <row r="995">
          <cell r="D995">
            <v>975</v>
          </cell>
          <cell r="E995" t="str">
            <v>27/09/2014 T 08:00:00 M 12:15</v>
          </cell>
          <cell r="F995">
            <v>4012.1</v>
          </cell>
          <cell r="G995">
            <v>4015.7</v>
          </cell>
          <cell r="H995">
            <v>3887.8080959340136</v>
          </cell>
          <cell r="I995">
            <v>3.613754972324402</v>
          </cell>
          <cell r="J995" t="str">
            <v>CS3</v>
          </cell>
        </row>
        <row r="996">
          <cell r="D996">
            <v>976</v>
          </cell>
          <cell r="E996" t="str">
            <v>28/09/2014 M 10:25:00</v>
          </cell>
          <cell r="F996">
            <v>4015.7</v>
          </cell>
          <cell r="G996">
            <v>4019.5</v>
          </cell>
          <cell r="H996">
            <v>3891.421850906338</v>
          </cell>
          <cell r="I996">
            <v>3.8145191374538148</v>
          </cell>
          <cell r="J996" t="str">
            <v>CS3</v>
          </cell>
        </row>
        <row r="997">
          <cell r="D997">
            <v>977</v>
          </cell>
          <cell r="E997" t="str">
            <v>29/09/2014 M 10:30:00</v>
          </cell>
          <cell r="F997">
            <v>4019.5</v>
          </cell>
          <cell r="G997">
            <v>4023.3</v>
          </cell>
          <cell r="H997">
            <v>3895.2363700437918</v>
          </cell>
          <cell r="I997">
            <v>3.8145191374538148</v>
          </cell>
          <cell r="J997" t="str">
            <v>CS3</v>
          </cell>
        </row>
        <row r="998">
          <cell r="D998">
            <v>978</v>
          </cell>
          <cell r="E998" t="str">
            <v>30/09/2014 T 01:45:00 M 21:00</v>
          </cell>
          <cell r="F998">
            <v>4023.3</v>
          </cell>
          <cell r="G998">
            <v>4027.8</v>
          </cell>
          <cell r="H998">
            <v>3899.0508891812456</v>
          </cell>
          <cell r="I998">
            <v>4.5171937154056172</v>
          </cell>
          <cell r="J998" t="str">
            <v>CS3</v>
          </cell>
        </row>
        <row r="999">
          <cell r="D999">
            <v>979</v>
          </cell>
          <cell r="E999" t="str">
            <v>01/10/2014 T 10:00:00 M 16:00</v>
          </cell>
          <cell r="F999">
            <v>4027.8</v>
          </cell>
          <cell r="G999">
            <v>4031.2</v>
          </cell>
          <cell r="H999">
            <v>3903.568082896651</v>
          </cell>
          <cell r="I999">
            <v>3.4129908071949897</v>
          </cell>
          <cell r="J999" t="str">
            <v>CS4A</v>
          </cell>
        </row>
        <row r="1000">
          <cell r="D1000">
            <v>980</v>
          </cell>
          <cell r="E1000" t="str">
            <v>02/10/2014 T 10:45:00 M 15:30</v>
          </cell>
          <cell r="F1000">
            <v>4031.2</v>
          </cell>
          <cell r="G1000">
            <v>4035.5</v>
          </cell>
          <cell r="H1000">
            <v>3906.9810737038461</v>
          </cell>
          <cell r="I1000">
            <v>4.316429550276661</v>
          </cell>
          <cell r="J1000" t="str">
            <v>CS4A</v>
          </cell>
        </row>
        <row r="1001">
          <cell r="D1001">
            <v>981</v>
          </cell>
          <cell r="E1001" t="str">
            <v>03/10/2014 T 03:45:00 M 06:40</v>
          </cell>
          <cell r="F1001">
            <v>4035.5</v>
          </cell>
          <cell r="G1001">
            <v>4039.2</v>
          </cell>
          <cell r="H1001">
            <v>3911.2975032541226</v>
          </cell>
          <cell r="I1001">
            <v>3.7141370548888801</v>
          </cell>
          <cell r="J1001" t="str">
            <v>CS4A</v>
          </cell>
        </row>
        <row r="1002">
          <cell r="D1002">
            <v>982</v>
          </cell>
          <cell r="E1002" t="str">
            <v>04/10/2014 T 23:50:00 M 02:30</v>
          </cell>
          <cell r="F1002">
            <v>4039.2</v>
          </cell>
          <cell r="G1002">
            <v>4042.9</v>
          </cell>
          <cell r="H1002">
            <v>3915.0116403090115</v>
          </cell>
          <cell r="I1002">
            <v>3.7141370548893367</v>
          </cell>
          <cell r="J1002" t="str">
            <v>CS4A</v>
          </cell>
        </row>
        <row r="1003">
          <cell r="D1003">
            <v>983</v>
          </cell>
          <cell r="E1003" t="str">
            <v>04/10/2014 T 23:50:00 M 15:40</v>
          </cell>
          <cell r="F1003">
            <v>4042.9</v>
          </cell>
          <cell r="G1003">
            <v>4046.9</v>
          </cell>
          <cell r="H1003">
            <v>3918.7257773639008</v>
          </cell>
          <cell r="I1003">
            <v>4.0152833025827706</v>
          </cell>
          <cell r="J1003" t="str">
            <v>CS2</v>
          </cell>
        </row>
        <row r="1004">
          <cell r="D1004">
            <v>984</v>
          </cell>
          <cell r="E1004" t="str">
            <v>05/10/2014 T 01:50:00 M 05:30</v>
          </cell>
          <cell r="F1004">
            <v>4046.9</v>
          </cell>
          <cell r="G1004">
            <v>4050.9</v>
          </cell>
          <cell r="H1004">
            <v>3922.7410606664835</v>
          </cell>
          <cell r="I1004">
            <v>4.0152833025827706</v>
          </cell>
          <cell r="J1004" t="str">
            <v>CS4</v>
          </cell>
        </row>
        <row r="1005">
          <cell r="D1005">
            <v>985</v>
          </cell>
          <cell r="E1005" t="str">
            <v>06/10/2014 T 05:10:00 M 09:00</v>
          </cell>
          <cell r="F1005">
            <v>4050.9</v>
          </cell>
          <cell r="G1005">
            <v>4055.1</v>
          </cell>
          <cell r="H1005">
            <v>3926.7563439690662</v>
          </cell>
          <cell r="I1005">
            <v>4.2160474677117268</v>
          </cell>
          <cell r="J1005" t="str">
            <v>CS4</v>
          </cell>
        </row>
        <row r="1006">
          <cell r="D1006">
            <v>986</v>
          </cell>
          <cell r="E1006" t="str">
            <v>07/10/2014 T 05:50:00 M 09:00</v>
          </cell>
          <cell r="F1006">
            <v>4055.1</v>
          </cell>
          <cell r="G1006">
            <v>4057.8</v>
          </cell>
          <cell r="H1006">
            <v>3930.9723914367778</v>
          </cell>
          <cell r="I1006">
            <v>2.7103162292436438</v>
          </cell>
          <cell r="J1006" t="str">
            <v>CS4</v>
          </cell>
        </row>
        <row r="1007">
          <cell r="D1007">
            <v>987</v>
          </cell>
          <cell r="E1007" t="str">
            <v>07/10/2014 T 23:30:00 M 02:10</v>
          </cell>
          <cell r="F1007">
            <v>4057.8</v>
          </cell>
          <cell r="G1007">
            <v>4061.8</v>
          </cell>
          <cell r="H1007">
            <v>3933.6827076660215</v>
          </cell>
          <cell r="I1007">
            <v>4.0152833025827706</v>
          </cell>
          <cell r="J1007" t="str">
            <v>CS4A</v>
          </cell>
        </row>
        <row r="1008">
          <cell r="D1008">
            <v>988</v>
          </cell>
          <cell r="E1008" t="str">
            <v>08/10/2014 M 16:30</v>
          </cell>
          <cell r="F1008">
            <v>4061.8</v>
          </cell>
          <cell r="G1008">
            <v>4065.8</v>
          </cell>
          <cell r="H1008">
            <v>3937.6979909686042</v>
          </cell>
          <cell r="I1008">
            <v>4.0152833025827706</v>
          </cell>
          <cell r="J1008" t="str">
            <v>CS3</v>
          </cell>
        </row>
        <row r="1009">
          <cell r="D1009">
            <v>989</v>
          </cell>
          <cell r="E1009" t="str">
            <v>09/10/2014 T 03:30:00 M 06:30</v>
          </cell>
          <cell r="F1009">
            <v>4065.8</v>
          </cell>
          <cell r="G1009">
            <v>4070</v>
          </cell>
          <cell r="H1009">
            <v>3941.7132742711869</v>
          </cell>
          <cell r="I1009">
            <v>4.2160474677117268</v>
          </cell>
          <cell r="J1009" t="str">
            <v>CS3</v>
          </cell>
        </row>
        <row r="1010">
          <cell r="D1010">
            <v>990</v>
          </cell>
          <cell r="E1010" t="str">
            <v>09/10/2014 T 19:10:00 M 22:20</v>
          </cell>
          <cell r="F1010">
            <v>4070</v>
          </cell>
          <cell r="G1010">
            <v>4074</v>
          </cell>
          <cell r="H1010">
            <v>3945.9293217388986</v>
          </cell>
          <cell r="I1010">
            <v>4.0152833025827706</v>
          </cell>
          <cell r="J1010" t="str">
            <v>CS3</v>
          </cell>
        </row>
        <row r="1011">
          <cell r="D1011">
            <v>991</v>
          </cell>
          <cell r="E1011" t="str">
            <v>10/10/2014 T 6:00:00 M 11:00</v>
          </cell>
          <cell r="F1011">
            <v>4074</v>
          </cell>
          <cell r="G1011">
            <v>4077.8</v>
          </cell>
          <cell r="H1011">
            <v>3949.9446050414813</v>
          </cell>
          <cell r="I1011">
            <v>3.8145191374538148</v>
          </cell>
          <cell r="J1011" t="str">
            <v>CS3</v>
          </cell>
        </row>
        <row r="1012">
          <cell r="D1012">
            <v>992</v>
          </cell>
          <cell r="E1012" t="str">
            <v>10/10/2014 T 19:45:00 M 23:00</v>
          </cell>
          <cell r="F1012">
            <v>4077.8</v>
          </cell>
          <cell r="G1012">
            <v>4080.4</v>
          </cell>
          <cell r="H1012">
            <v>3953.7591241789351</v>
          </cell>
          <cell r="I1012">
            <v>2.6099341466787096</v>
          </cell>
          <cell r="J1012" t="str">
            <v>CS3</v>
          </cell>
        </row>
        <row r="1013">
          <cell r="D1013">
            <v>993</v>
          </cell>
          <cell r="E1013" t="str">
            <v>10/10/2014 T 06:45:00 M 10:45</v>
          </cell>
          <cell r="F1013">
            <v>4080.4</v>
          </cell>
          <cell r="G1013">
            <v>4084.1</v>
          </cell>
          <cell r="H1013">
            <v>3956.3690583256139</v>
          </cell>
          <cell r="I1013">
            <v>3.7141370548888801</v>
          </cell>
          <cell r="J1013" t="str">
            <v>CS3</v>
          </cell>
        </row>
        <row r="1014">
          <cell r="D1014">
            <v>994</v>
          </cell>
          <cell r="E1014" t="str">
            <v>11/10/2014 T 19:25:00 M 23:45</v>
          </cell>
          <cell r="F1014">
            <v>4084.1</v>
          </cell>
          <cell r="G1014">
            <v>4087.4</v>
          </cell>
          <cell r="H1014">
            <v>3960.0831953805027</v>
          </cell>
          <cell r="I1014">
            <v>3.3126087246309681</v>
          </cell>
          <cell r="J1014" t="str">
            <v>CS3</v>
          </cell>
        </row>
        <row r="1015">
          <cell r="D1015">
            <v>995</v>
          </cell>
          <cell r="E1015" t="str">
            <v>12/10/2014 T 07:20:00 M 11:20</v>
          </cell>
          <cell r="F1015">
            <v>4087.4</v>
          </cell>
          <cell r="G1015">
            <v>4091.4</v>
          </cell>
          <cell r="H1015">
            <v>3963.3958041051337</v>
          </cell>
          <cell r="I1015">
            <v>4.0152833025827706</v>
          </cell>
          <cell r="J1015" t="str">
            <v>CS3</v>
          </cell>
        </row>
        <row r="1016">
          <cell r="D1016">
            <v>996</v>
          </cell>
          <cell r="E1016" t="str">
            <v>12/10/2014 T 20:20:00 M 00:15</v>
          </cell>
          <cell r="F1016">
            <v>4091.4</v>
          </cell>
          <cell r="G1016">
            <v>4094.7</v>
          </cell>
          <cell r="H1016">
            <v>3967.4110874077164</v>
          </cell>
          <cell r="I1016">
            <v>3.312608724630512</v>
          </cell>
          <cell r="J1016" t="str">
            <v>CS3</v>
          </cell>
        </row>
        <row r="1017">
          <cell r="D1017">
            <v>997</v>
          </cell>
          <cell r="E1017" t="str">
            <v>13/10/2014 T 06:45:00 M 12:15</v>
          </cell>
          <cell r="F1017">
            <v>4094.7</v>
          </cell>
          <cell r="G1017">
            <v>4098.2</v>
          </cell>
          <cell r="H1017">
            <v>3970.723696132347</v>
          </cell>
          <cell r="I1017">
            <v>3.5133728897599243</v>
          </cell>
          <cell r="J1017" t="str">
            <v>CS3</v>
          </cell>
        </row>
        <row r="1018">
          <cell r="D1018">
            <v>998</v>
          </cell>
          <cell r="E1018" t="str">
            <v>13/10/2014 T 19:50:00 M 00:40</v>
          </cell>
          <cell r="F1018">
            <v>4098.2</v>
          </cell>
          <cell r="G1018">
            <v>4101.2</v>
          </cell>
          <cell r="H1018">
            <v>3974.2370690221069</v>
          </cell>
          <cell r="I1018">
            <v>3.0114624769370781</v>
          </cell>
          <cell r="J1018" t="str">
            <v>CS3</v>
          </cell>
        </row>
        <row r="1019">
          <cell r="D1019">
            <v>999</v>
          </cell>
          <cell r="E1019" t="str">
            <v>14/10/2014 T 11:40:00 M 16:40</v>
          </cell>
          <cell r="F1019">
            <v>4101.2</v>
          </cell>
          <cell r="G1019">
            <v>4105.1000000000004</v>
          </cell>
          <cell r="H1019">
            <v>3977.248531499044</v>
          </cell>
          <cell r="I1019">
            <v>3.914901220018749</v>
          </cell>
          <cell r="J1019" t="str">
            <v>CS3</v>
          </cell>
        </row>
        <row r="1020">
          <cell r="D1020">
            <v>1000</v>
          </cell>
          <cell r="E1020" t="str">
            <v>15/10/2014 T 05:45:00 M 10:20</v>
          </cell>
          <cell r="F1020">
            <v>4105.1000000000004</v>
          </cell>
          <cell r="G1020">
            <v>4108.3</v>
          </cell>
          <cell r="H1020">
            <v>3981.1634327190627</v>
          </cell>
          <cell r="I1020">
            <v>3.2122266420660339</v>
          </cell>
          <cell r="J1020" t="str">
            <v>CS3</v>
          </cell>
        </row>
        <row r="1021">
          <cell r="D1021">
            <v>1001</v>
          </cell>
          <cell r="E1021" t="str">
            <v>16/10/2014 T 05:45:00 M 04:30</v>
          </cell>
          <cell r="F1021">
            <v>4108.3</v>
          </cell>
          <cell r="G1021">
            <v>4112.3</v>
          </cell>
          <cell r="H1021">
            <v>3984.3756593611288</v>
          </cell>
          <cell r="I1021">
            <v>4.0152833025827706</v>
          </cell>
          <cell r="J1021" t="str">
            <v>CS3</v>
          </cell>
        </row>
        <row r="1022">
          <cell r="D1022">
            <v>1002</v>
          </cell>
          <cell r="E1022" t="str">
            <v>16/10/2014 T 15:00:00 M 19:30</v>
          </cell>
          <cell r="F1022">
            <v>4112.3</v>
          </cell>
          <cell r="G1022">
            <v>4115.8</v>
          </cell>
          <cell r="H1022">
            <v>3988.3909426637115</v>
          </cell>
          <cell r="I1022">
            <v>3.5133728897599243</v>
          </cell>
          <cell r="J1022" t="str">
            <v>CS3</v>
          </cell>
        </row>
        <row r="1023">
          <cell r="D1023">
            <v>1003</v>
          </cell>
          <cell r="E1023" t="str">
            <v>17/10/2014 T 07:50:00 M 12:40</v>
          </cell>
          <cell r="F1023">
            <v>4115.8</v>
          </cell>
          <cell r="G1023">
            <v>4119.6000000000004</v>
          </cell>
          <cell r="H1023">
            <v>3991.9043155534714</v>
          </cell>
          <cell r="I1023">
            <v>3.8145191374538148</v>
          </cell>
          <cell r="J1023" t="str">
            <v>CS2</v>
          </cell>
        </row>
        <row r="1024">
          <cell r="D1024">
            <v>1004</v>
          </cell>
          <cell r="E1024" t="str">
            <v>17/10/2014 T 20:00:00 M 23:00</v>
          </cell>
          <cell r="F1024">
            <v>4119.6000000000004</v>
          </cell>
          <cell r="G1024">
            <v>4122.6000000000004</v>
          </cell>
          <cell r="H1024">
            <v>3995.7188346909252</v>
          </cell>
          <cell r="I1024">
            <v>3.0114624769370781</v>
          </cell>
          <cell r="J1024" t="str">
            <v>CS2</v>
          </cell>
        </row>
        <row r="1025">
          <cell r="D1025">
            <v>1005</v>
          </cell>
          <cell r="E1025" t="str">
            <v>18/10/2014 T 07:10:00 M 10:35</v>
          </cell>
          <cell r="F1025">
            <v>4122.6000000000004</v>
          </cell>
          <cell r="G1025">
            <v>4126.1000000000004</v>
          </cell>
          <cell r="H1025">
            <v>3998.7302971678623</v>
          </cell>
          <cell r="I1025">
            <v>3.5133728897599243</v>
          </cell>
          <cell r="J1025" t="str">
            <v>CS2</v>
          </cell>
        </row>
        <row r="1026">
          <cell r="D1026">
            <v>1006</v>
          </cell>
          <cell r="E1026" t="str">
            <v>18/10/2014 T 18:35:00 M 21:50</v>
          </cell>
          <cell r="F1026">
            <v>4126.1000000000004</v>
          </cell>
          <cell r="G1026">
            <v>4129.7</v>
          </cell>
          <cell r="H1026">
            <v>4002.2436700576222</v>
          </cell>
          <cell r="I1026">
            <v>3.6137549723239459</v>
          </cell>
          <cell r="J1026" t="str">
            <v>CS3</v>
          </cell>
        </row>
        <row r="1027">
          <cell r="D1027">
            <v>1007</v>
          </cell>
          <cell r="E1027" t="str">
            <v>19/10/2014 T 07:00:00 M 10:20</v>
          </cell>
          <cell r="F1027">
            <v>4129.7</v>
          </cell>
          <cell r="G1027">
            <v>4133.2</v>
          </cell>
          <cell r="H1027">
            <v>4005.8574250299462</v>
          </cell>
          <cell r="I1027">
            <v>3.5133728897599243</v>
          </cell>
          <cell r="J1027" t="str">
            <v>CS3</v>
          </cell>
        </row>
        <row r="1028">
          <cell r="D1028">
            <v>1008</v>
          </cell>
          <cell r="E1028" t="str">
            <v>19/10/2014 T 18:35:00 M 21:50</v>
          </cell>
          <cell r="F1028">
            <v>4133.2</v>
          </cell>
          <cell r="G1028">
            <v>4136.7</v>
          </cell>
          <cell r="H1028">
            <v>4009.3707979197061</v>
          </cell>
          <cell r="I1028">
            <v>3.5133728897599243</v>
          </cell>
          <cell r="J1028" t="str">
            <v>CS3</v>
          </cell>
        </row>
        <row r="1029">
          <cell r="D1029">
            <v>1009</v>
          </cell>
          <cell r="E1029" t="str">
            <v>20/10/2014 T 07:00:00 M 10:20</v>
          </cell>
          <cell r="F1029">
            <v>4136.7</v>
          </cell>
          <cell r="G1029">
            <v>4140.1000000000004</v>
          </cell>
          <cell r="H1029">
            <v>4012.884170809466</v>
          </cell>
          <cell r="I1029">
            <v>3.4129908071959028</v>
          </cell>
          <cell r="J1029" t="str">
            <v>CS3</v>
          </cell>
        </row>
        <row r="1030">
          <cell r="D1030">
            <v>1010</v>
          </cell>
          <cell r="E1030" t="str">
            <v>21/10/2014 T 18:35:00 M 21:50</v>
          </cell>
          <cell r="F1030">
            <v>4140.1000000000004</v>
          </cell>
          <cell r="G1030">
            <v>4144</v>
          </cell>
          <cell r="H1030">
            <v>4016.2971616166619</v>
          </cell>
          <cell r="I1030">
            <v>3.9149012200178359</v>
          </cell>
          <cell r="J1030" t="str">
            <v>CS4A</v>
          </cell>
        </row>
        <row r="1031">
          <cell r="D1031">
            <v>1011</v>
          </cell>
          <cell r="E1031" t="str">
            <v>21/10/2014 T 19:30:00 M 23:30</v>
          </cell>
          <cell r="F1031">
            <v>4144</v>
          </cell>
          <cell r="G1031">
            <v>4146.7</v>
          </cell>
          <cell r="H1031">
            <v>4020.2120628366797</v>
          </cell>
          <cell r="I1031">
            <v>2.7103162292431877</v>
          </cell>
          <cell r="J1031" t="str">
            <v>CS4A</v>
          </cell>
        </row>
        <row r="1032">
          <cell r="D1032">
            <v>1012</v>
          </cell>
          <cell r="E1032" t="str">
            <v>22/10/2014 T 10:30:00 M 12:30</v>
          </cell>
          <cell r="F1032">
            <v>4146.7</v>
          </cell>
          <cell r="G1032">
            <v>4149.3999999999996</v>
          </cell>
          <cell r="H1032">
            <v>4022.922379065923</v>
          </cell>
          <cell r="I1032">
            <v>2.7103162292431877</v>
          </cell>
          <cell r="J1032" t="str">
            <v>CS4A</v>
          </cell>
        </row>
        <row r="1033">
          <cell r="D1033">
            <v>1013</v>
          </cell>
          <cell r="E1033" t="str">
            <v>22/10/2014 T 22:10:00 M 01:15</v>
          </cell>
          <cell r="F1033">
            <v>4149.3999999999996</v>
          </cell>
          <cell r="G1033">
            <v>4152.6000000000004</v>
          </cell>
          <cell r="H1033">
            <v>4025.6326952951663</v>
          </cell>
          <cell r="I1033">
            <v>3.212226642066947</v>
          </cell>
          <cell r="J1033" t="str">
            <v>CS4A</v>
          </cell>
        </row>
        <row r="1034">
          <cell r="D1034">
            <v>1014</v>
          </cell>
          <cell r="E1034" t="str">
            <v>23/10/2014 T 11:30:00 M 12:40</v>
          </cell>
          <cell r="F1034">
            <v>4152.6000000000004</v>
          </cell>
          <cell r="G1034">
            <v>4156.6000000000004</v>
          </cell>
          <cell r="H1034">
            <v>4028.8449219372333</v>
          </cell>
          <cell r="I1034">
            <v>4.0152833025827706</v>
          </cell>
          <cell r="J1034" t="str">
            <v>CS4A</v>
          </cell>
        </row>
        <row r="1035">
          <cell r="D1035">
            <v>1015</v>
          </cell>
          <cell r="E1035" t="str">
            <v>24/10/2014 T 08:00:00 M 10:00</v>
          </cell>
          <cell r="F1035">
            <v>4156.6000000000004</v>
          </cell>
          <cell r="G1035">
            <v>4159.5</v>
          </cell>
          <cell r="H1035">
            <v>4032.860205239816</v>
          </cell>
          <cell r="I1035">
            <v>2.9110803943721435</v>
          </cell>
          <cell r="J1035" t="str">
            <v>CS4A</v>
          </cell>
        </row>
        <row r="1036">
          <cell r="D1036">
            <v>1016</v>
          </cell>
          <cell r="E1036" t="str">
            <v>24/10/2014 T 19:40:00 M 00:10</v>
          </cell>
          <cell r="F1036">
            <v>4159.5</v>
          </cell>
          <cell r="G1036">
            <v>4163.1000000000004</v>
          </cell>
          <cell r="H1036">
            <v>4035.7712856341882</v>
          </cell>
          <cell r="I1036">
            <v>3.6137549723248585</v>
          </cell>
          <cell r="J1036" t="str">
            <v>CS4A</v>
          </cell>
        </row>
        <row r="1037">
          <cell r="D1037">
            <v>1017</v>
          </cell>
          <cell r="E1037" t="str">
            <v>25/10/2014 T 12:10:00 M 14:40</v>
          </cell>
          <cell r="F1037">
            <v>4163.1000000000004</v>
          </cell>
          <cell r="G1037">
            <v>4166.3999999999996</v>
          </cell>
          <cell r="H1037">
            <v>4039.385040606513</v>
          </cell>
          <cell r="I1037">
            <v>3.3126087246300555</v>
          </cell>
          <cell r="J1037" t="str">
            <v>CS4A</v>
          </cell>
        </row>
        <row r="1038">
          <cell r="D1038">
            <v>1018</v>
          </cell>
          <cell r="E1038" t="str">
            <v>26/10/2014 T 13:25:00 M 17:20</v>
          </cell>
          <cell r="F1038">
            <v>4166.3999999999996</v>
          </cell>
          <cell r="G1038">
            <v>4169.3999999999996</v>
          </cell>
          <cell r="H1038">
            <v>4042.6976493311431</v>
          </cell>
          <cell r="I1038">
            <v>3.0114624769370781</v>
          </cell>
          <cell r="J1038" t="str">
            <v>CS3</v>
          </cell>
        </row>
        <row r="1039">
          <cell r="D1039">
            <v>1019</v>
          </cell>
          <cell r="E1039" t="str">
            <v>27/10/2014 T 03:25:00 M 07:00</v>
          </cell>
          <cell r="F1039">
            <v>4169.3999999999996</v>
          </cell>
          <cell r="G1039">
            <v>4173.5</v>
          </cell>
          <cell r="H1039">
            <v>4045.7091118080803</v>
          </cell>
          <cell r="I1039">
            <v>4.1156653851477047</v>
          </cell>
          <cell r="J1039" t="str">
            <v>CS3</v>
          </cell>
        </row>
        <row r="1040">
          <cell r="D1040">
            <v>1020</v>
          </cell>
          <cell r="E1040" t="str">
            <v>27/10/2014 T 17:20:00 M 21:20</v>
          </cell>
          <cell r="F1040">
            <v>4173.5</v>
          </cell>
          <cell r="G1040">
            <v>4177.3999999999996</v>
          </cell>
          <cell r="H1040">
            <v>4049.8247771932279</v>
          </cell>
          <cell r="I1040">
            <v>3.9149012200178359</v>
          </cell>
          <cell r="J1040" t="str">
            <v>CS3</v>
          </cell>
        </row>
        <row r="1041">
          <cell r="D1041">
            <v>1021</v>
          </cell>
          <cell r="E1041" t="str">
            <v>28/10/2014 T 09:45:00 M 09:50</v>
          </cell>
          <cell r="F1041">
            <v>4177.3999999999996</v>
          </cell>
          <cell r="G1041">
            <v>4180.8</v>
          </cell>
          <cell r="H1041">
            <v>4053.7396784132457</v>
          </cell>
          <cell r="I1041">
            <v>3.4129908071959028</v>
          </cell>
          <cell r="J1041" t="str">
            <v>CS4A</v>
          </cell>
        </row>
        <row r="1042">
          <cell r="D1042">
            <v>1022</v>
          </cell>
          <cell r="E1042" t="str">
            <v>29/10/2014 T 02:30:00 M 05:40</v>
          </cell>
          <cell r="F1042">
            <v>4180.8</v>
          </cell>
          <cell r="G1042">
            <v>4184.3</v>
          </cell>
          <cell r="H1042">
            <v>4057.1526692204416</v>
          </cell>
          <cell r="I1042">
            <v>3.5133728897599243</v>
          </cell>
          <cell r="J1042" t="str">
            <v>CS4A</v>
          </cell>
        </row>
        <row r="1043">
          <cell r="D1043">
            <v>1023</v>
          </cell>
          <cell r="E1043" t="str">
            <v>29/10/2014 T 15:50:00 M 18:20</v>
          </cell>
          <cell r="F1043">
            <v>4184.3</v>
          </cell>
          <cell r="G1043">
            <v>4188</v>
          </cell>
          <cell r="H1043">
            <v>4060.6660421102015</v>
          </cell>
          <cell r="I1043">
            <v>3.7141370548888801</v>
          </cell>
          <cell r="J1043" t="str">
            <v>CS4A</v>
          </cell>
        </row>
        <row r="1044">
          <cell r="D1044">
            <v>1024</v>
          </cell>
          <cell r="E1044" t="str">
            <v>30/10/2014 T 12:10:00 M 15:00</v>
          </cell>
          <cell r="F1044">
            <v>4188</v>
          </cell>
          <cell r="G1044">
            <v>4191</v>
          </cell>
          <cell r="H1044">
            <v>4064.3801791650903</v>
          </cell>
          <cell r="I1044">
            <v>3.0114624769370781</v>
          </cell>
          <cell r="J1044" t="str">
            <v>CS4A</v>
          </cell>
        </row>
        <row r="1045">
          <cell r="D1045">
            <v>1025</v>
          </cell>
          <cell r="E1045" t="str">
            <v>31/10/2014 T 12:10:00 M 13:30</v>
          </cell>
          <cell r="F1045">
            <v>4191</v>
          </cell>
          <cell r="G1045">
            <v>4194.6000000000004</v>
          </cell>
          <cell r="H1045">
            <v>4067.3916416420275</v>
          </cell>
          <cell r="I1045">
            <v>3.6137549723248585</v>
          </cell>
          <cell r="J1045" t="str">
            <v>CS4A</v>
          </cell>
        </row>
        <row r="1046">
          <cell r="D1046">
            <v>0</v>
          </cell>
          <cell r="E1046">
            <v>0</v>
          </cell>
          <cell r="F1046">
            <v>0</v>
          </cell>
          <cell r="G1046">
            <v>0</v>
          </cell>
          <cell r="H1046">
            <v>0</v>
          </cell>
          <cell r="I1046">
            <v>0</v>
          </cell>
          <cell r="J1046">
            <v>0</v>
          </cell>
        </row>
        <row r="1047">
          <cell r="D1047">
            <v>0</v>
          </cell>
          <cell r="E1047">
            <v>0</v>
          </cell>
          <cell r="F1047">
            <v>0</v>
          </cell>
          <cell r="G1047">
            <v>0</v>
          </cell>
          <cell r="H1047">
            <v>0</v>
          </cell>
          <cell r="I1047">
            <v>0</v>
          </cell>
          <cell r="J1047">
            <v>0</v>
          </cell>
        </row>
        <row r="1048">
          <cell r="D1048">
            <v>0</v>
          </cell>
          <cell r="E1048">
            <v>0</v>
          </cell>
          <cell r="F1048">
            <v>0</v>
          </cell>
          <cell r="G1048">
            <v>0</v>
          </cell>
          <cell r="H1048">
            <v>0</v>
          </cell>
          <cell r="I1048">
            <v>0</v>
          </cell>
          <cell r="J1048">
            <v>0</v>
          </cell>
        </row>
        <row r="1049">
          <cell r="D1049">
            <v>0</v>
          </cell>
          <cell r="E1049">
            <v>0</v>
          </cell>
          <cell r="F1049">
            <v>0</v>
          </cell>
          <cell r="G1049">
            <v>0</v>
          </cell>
          <cell r="H1049">
            <v>0</v>
          </cell>
          <cell r="I1049">
            <v>0</v>
          </cell>
          <cell r="J1049">
            <v>0</v>
          </cell>
        </row>
        <row r="1050">
          <cell r="D1050">
            <v>0</v>
          </cell>
          <cell r="E1050">
            <v>0</v>
          </cell>
          <cell r="F1050">
            <v>0</v>
          </cell>
          <cell r="G1050">
            <v>0</v>
          </cell>
          <cell r="H1050">
            <v>0</v>
          </cell>
          <cell r="I1050">
            <v>0</v>
          </cell>
          <cell r="J1050">
            <v>0</v>
          </cell>
        </row>
        <row r="1051">
          <cell r="D1051">
            <v>0</v>
          </cell>
          <cell r="E1051">
            <v>0</v>
          </cell>
          <cell r="F1051">
            <v>0</v>
          </cell>
          <cell r="G1051">
            <v>0</v>
          </cell>
          <cell r="H1051">
            <v>0</v>
          </cell>
          <cell r="I1051">
            <v>0</v>
          </cell>
          <cell r="J1051">
            <v>0</v>
          </cell>
        </row>
        <row r="1052">
          <cell r="D1052">
            <v>0</v>
          </cell>
          <cell r="E1052">
            <v>0</v>
          </cell>
          <cell r="F1052">
            <v>0</v>
          </cell>
          <cell r="G1052">
            <v>0</v>
          </cell>
          <cell r="H1052">
            <v>0</v>
          </cell>
          <cell r="I1052">
            <v>0</v>
          </cell>
          <cell r="J1052">
            <v>0</v>
          </cell>
        </row>
        <row r="1053">
          <cell r="D1053">
            <v>0</v>
          </cell>
          <cell r="E1053">
            <v>0</v>
          </cell>
          <cell r="F1053">
            <v>0</v>
          </cell>
          <cell r="G1053">
            <v>0</v>
          </cell>
          <cell r="H1053">
            <v>0</v>
          </cell>
          <cell r="I1053">
            <v>0</v>
          </cell>
          <cell r="J1053">
            <v>0</v>
          </cell>
        </row>
        <row r="1054">
          <cell r="D1054">
            <v>0</v>
          </cell>
          <cell r="E1054">
            <v>0</v>
          </cell>
          <cell r="F1054">
            <v>0</v>
          </cell>
          <cell r="G1054">
            <v>0</v>
          </cell>
          <cell r="H1054">
            <v>0</v>
          </cell>
          <cell r="I1054">
            <v>0</v>
          </cell>
          <cell r="J1054">
            <v>0</v>
          </cell>
        </row>
        <row r="1055">
          <cell r="D1055">
            <v>0</v>
          </cell>
          <cell r="E1055">
            <v>0</v>
          </cell>
          <cell r="F1055">
            <v>0</v>
          </cell>
          <cell r="G1055">
            <v>0</v>
          </cell>
          <cell r="H1055">
            <v>0</v>
          </cell>
          <cell r="I1055">
            <v>0</v>
          </cell>
          <cell r="J1055">
            <v>0</v>
          </cell>
        </row>
        <row r="1056">
          <cell r="D1056">
            <v>0</v>
          </cell>
          <cell r="E1056">
            <v>0</v>
          </cell>
          <cell r="F1056">
            <v>0</v>
          </cell>
          <cell r="G1056">
            <v>0</v>
          </cell>
          <cell r="H1056">
            <v>0</v>
          </cell>
          <cell r="I1056">
            <v>0</v>
          </cell>
          <cell r="J1056">
            <v>0</v>
          </cell>
        </row>
        <row r="1057">
          <cell r="D1057">
            <v>0</v>
          </cell>
          <cell r="E1057">
            <v>0</v>
          </cell>
          <cell r="F1057">
            <v>0</v>
          </cell>
          <cell r="G1057">
            <v>0</v>
          </cell>
          <cell r="H1057">
            <v>0</v>
          </cell>
          <cell r="I1057">
            <v>0</v>
          </cell>
          <cell r="J1057">
            <v>0</v>
          </cell>
        </row>
        <row r="1058">
          <cell r="D1058">
            <v>0</v>
          </cell>
          <cell r="E1058">
            <v>0</v>
          </cell>
          <cell r="F1058">
            <v>0</v>
          </cell>
          <cell r="G1058">
            <v>0</v>
          </cell>
          <cell r="H1058">
            <v>0</v>
          </cell>
          <cell r="I1058">
            <v>0</v>
          </cell>
          <cell r="J1058">
            <v>0</v>
          </cell>
        </row>
        <row r="1059">
          <cell r="D1059">
            <v>0</v>
          </cell>
          <cell r="E1059">
            <v>0</v>
          </cell>
          <cell r="F1059">
            <v>0</v>
          </cell>
          <cell r="G1059">
            <v>0</v>
          </cell>
          <cell r="H1059">
            <v>0</v>
          </cell>
          <cell r="I1059">
            <v>0</v>
          </cell>
          <cell r="J1059">
            <v>0</v>
          </cell>
        </row>
        <row r="1060">
          <cell r="D1060">
            <v>1040</v>
          </cell>
          <cell r="E1060" t="str">
            <v>12/11/2014 T 06:35:00 M 10:50</v>
          </cell>
          <cell r="F1060">
            <v>4238.6000000000004</v>
          </cell>
          <cell r="G1060">
            <v>4241.3999999999996</v>
          </cell>
          <cell r="H1060">
            <v>4115.1735129427625</v>
          </cell>
          <cell r="I1060">
            <v>2.8106983118072089</v>
          </cell>
          <cell r="J1060" t="str">
            <v>CS5A</v>
          </cell>
        </row>
        <row r="1061">
          <cell r="D1061">
            <v>1041</v>
          </cell>
          <cell r="E1061" t="str">
            <v>13/11/2014 T 15:00:00 M 17:00</v>
          </cell>
          <cell r="F1061">
            <v>4241.3999999999996</v>
          </cell>
          <cell r="G1061">
            <v>4242.7</v>
          </cell>
          <cell r="H1061">
            <v>4117.9842112545693</v>
          </cell>
          <cell r="I1061">
            <v>1.3049670733395831</v>
          </cell>
          <cell r="J1061" t="str">
            <v>CS5A</v>
          </cell>
        </row>
        <row r="1062">
          <cell r="D1062">
            <v>1042</v>
          </cell>
          <cell r="E1062" t="str">
            <v>14/11/2014 T 12:00:00 M 01:30</v>
          </cell>
          <cell r="F1062">
            <v>4242.7</v>
          </cell>
          <cell r="G1062">
            <v>4245.8</v>
          </cell>
          <cell r="H1062">
            <v>4119.2891783279092</v>
          </cell>
          <cell r="I1062">
            <v>3.1118445595020123</v>
          </cell>
          <cell r="J1062" t="str">
            <v>CS5A</v>
          </cell>
        </row>
        <row r="1063">
          <cell r="D1063">
            <v>1043</v>
          </cell>
          <cell r="E1063" t="str">
            <v>14/11/2014 T 02:20:00 M 04:55</v>
          </cell>
          <cell r="F1063">
            <v>4245.8</v>
          </cell>
          <cell r="G1063">
            <v>4248.5</v>
          </cell>
          <cell r="H1063">
            <v>4122.4010228874113</v>
          </cell>
          <cell r="I1063">
            <v>2.7103162292431877</v>
          </cell>
          <cell r="J1063" t="str">
            <v>CS5A</v>
          </cell>
        </row>
        <row r="1064">
          <cell r="D1064">
            <v>1044</v>
          </cell>
          <cell r="E1064" t="str">
            <v>17/11/2014 T 04:30:00 M 08:20</v>
          </cell>
          <cell r="F1064">
            <v>4248.5</v>
          </cell>
          <cell r="G1064">
            <v>4251.7</v>
          </cell>
          <cell r="H1064">
            <v>4125.1113391166546</v>
          </cell>
          <cell r="I1064">
            <v>3.2122266420660339</v>
          </cell>
          <cell r="J1064" t="str">
            <v>CS5A</v>
          </cell>
        </row>
        <row r="1065">
          <cell r="D1065">
            <v>1045</v>
          </cell>
          <cell r="E1065" t="str">
            <v>18/11/2014 T 07:30:00 M 10:40</v>
          </cell>
          <cell r="F1065">
            <v>4251.7</v>
          </cell>
          <cell r="G1065">
            <v>4253.8</v>
          </cell>
          <cell r="H1065">
            <v>4128.3235657587202</v>
          </cell>
          <cell r="I1065">
            <v>2.1080237338563199</v>
          </cell>
          <cell r="J1065" t="str">
            <v>CS5A</v>
          </cell>
        </row>
        <row r="1066">
          <cell r="D1066">
            <v>1046</v>
          </cell>
          <cell r="E1066" t="str">
            <v>19/11/2014 T 21:10:00 M 00:20</v>
          </cell>
          <cell r="F1066">
            <v>4253.8</v>
          </cell>
          <cell r="G1066">
            <v>4256.7</v>
          </cell>
          <cell r="H1066">
            <v>4130.4315894925767</v>
          </cell>
          <cell r="I1066">
            <v>2.9110803943721435</v>
          </cell>
          <cell r="J1066" t="str">
            <v>CS4A</v>
          </cell>
        </row>
        <row r="1067">
          <cell r="D1067">
            <v>1047</v>
          </cell>
          <cell r="E1067" t="str">
            <v>19/11/2014 T 12:10:00 M 15:30</v>
          </cell>
          <cell r="F1067">
            <v>4256.7</v>
          </cell>
          <cell r="G1067">
            <v>4259.8</v>
          </cell>
          <cell r="H1067">
            <v>4133.3426698869489</v>
          </cell>
          <cell r="I1067">
            <v>3.1118445595020123</v>
          </cell>
          <cell r="J1067" t="str">
            <v>CS4A</v>
          </cell>
        </row>
        <row r="1068">
          <cell r="D1068">
            <v>1048</v>
          </cell>
          <cell r="E1068" t="str">
            <v>20/11/2014 T 04:50:00 M 09:30</v>
          </cell>
          <cell r="F1068">
            <v>4259.8</v>
          </cell>
          <cell r="G1068">
            <v>4263.8999999999996</v>
          </cell>
          <cell r="H1068">
            <v>4136.454514446451</v>
          </cell>
          <cell r="I1068">
            <v>4.1156653851467917</v>
          </cell>
          <cell r="J1068" t="str">
            <v>CS4A</v>
          </cell>
        </row>
        <row r="1069">
          <cell r="D1069">
            <v>1049</v>
          </cell>
          <cell r="E1069" t="str">
            <v>21/11/2014 T 05:50:00 M 08:30</v>
          </cell>
          <cell r="F1069">
            <v>4263.8999999999996</v>
          </cell>
          <cell r="G1069">
            <v>4268.2</v>
          </cell>
          <cell r="H1069">
            <v>4140.5701798315977</v>
          </cell>
          <cell r="I1069">
            <v>4.316429550276661</v>
          </cell>
          <cell r="J1069" t="str">
            <v>CS4A</v>
          </cell>
        </row>
        <row r="1070">
          <cell r="D1070">
            <v>1050</v>
          </cell>
          <cell r="E1070" t="str">
            <v>21/11/2014 T 18:50:00 M 22:30</v>
          </cell>
          <cell r="F1070">
            <v>4268.2</v>
          </cell>
          <cell r="G1070">
            <v>4271</v>
          </cell>
          <cell r="H1070">
            <v>4144.8866093818742</v>
          </cell>
          <cell r="I1070">
            <v>2.8106983118081219</v>
          </cell>
          <cell r="J1070" t="str">
            <v>CS4A</v>
          </cell>
        </row>
        <row r="1071">
          <cell r="D1071">
            <v>1051</v>
          </cell>
          <cell r="E1071" t="str">
            <v>22/11/2014 T 06:00:00 M 12:10</v>
          </cell>
          <cell r="F1071">
            <v>4271</v>
          </cell>
          <cell r="G1071">
            <v>4274.3999999999996</v>
          </cell>
          <cell r="H1071">
            <v>4147.697307693682</v>
          </cell>
          <cell r="I1071">
            <v>3.4129908071949897</v>
          </cell>
          <cell r="J1071" t="str">
            <v>CS4A</v>
          </cell>
        </row>
        <row r="1072">
          <cell r="D1072">
            <v>1052</v>
          </cell>
          <cell r="E1072" t="str">
            <v>22/11/2014 T 20:05:00 M 22:50</v>
          </cell>
          <cell r="F1072">
            <v>4274.3999999999996</v>
          </cell>
          <cell r="G1072">
            <v>4277.8999999999996</v>
          </cell>
          <cell r="H1072">
            <v>4151.1102985008765</v>
          </cell>
          <cell r="I1072">
            <v>3.5133728897599243</v>
          </cell>
          <cell r="J1072" t="str">
            <v>CS4A</v>
          </cell>
        </row>
        <row r="1073">
          <cell r="D1073">
            <v>1053</v>
          </cell>
          <cell r="E1073" t="str">
            <v>23/11/2014 T 07:10:00 M 10:15</v>
          </cell>
          <cell r="F1073">
            <v>4277.8999999999996</v>
          </cell>
          <cell r="G1073">
            <v>4282.1000000000004</v>
          </cell>
          <cell r="H1073">
            <v>4154.6236713906364</v>
          </cell>
          <cell r="I1073">
            <v>4.2160474677126398</v>
          </cell>
          <cell r="J1073" t="str">
            <v>CS4A</v>
          </cell>
        </row>
        <row r="1074">
          <cell r="D1074">
            <v>1054</v>
          </cell>
          <cell r="E1074" t="str">
            <v>23/11/2014 T 19:30:00 M 23:00</v>
          </cell>
          <cell r="F1074">
            <v>4282.1000000000004</v>
          </cell>
          <cell r="G1074">
            <v>4285.8999999999996</v>
          </cell>
          <cell r="H1074">
            <v>4158.8397188583494</v>
          </cell>
          <cell r="I1074">
            <v>3.8145191374529017</v>
          </cell>
          <cell r="J1074" t="str">
            <v>CS3</v>
          </cell>
        </row>
        <row r="1075">
          <cell r="D1075" t="str">
            <v>1055(BD8)</v>
          </cell>
          <cell r="E1075" t="str">
            <v>24/11/2014 T 06:45:00 M 18:45</v>
          </cell>
          <cell r="F1075">
            <v>4285.8999999999996</v>
          </cell>
          <cell r="G1075">
            <v>4287.7</v>
          </cell>
          <cell r="H1075">
            <v>4162.6542379958028</v>
          </cell>
          <cell r="I1075">
            <v>1.8068774861624293</v>
          </cell>
          <cell r="J1075" t="str">
            <v>CS2</v>
          </cell>
        </row>
        <row r="1076">
          <cell r="D1076" t="str">
            <v>1056(BD8)</v>
          </cell>
          <cell r="E1076" t="str">
            <v>25/11/2014 T 06:30:00 M 13:00</v>
          </cell>
          <cell r="F1076">
            <v>4287.7</v>
          </cell>
          <cell r="G1076">
            <v>4290.3</v>
          </cell>
          <cell r="H1076">
            <v>4164.461115481965</v>
          </cell>
          <cell r="I1076">
            <v>2.6099341466791661</v>
          </cell>
          <cell r="J1076" t="str">
            <v>CS2(BD)</v>
          </cell>
        </row>
        <row r="1077">
          <cell r="D1077" t="str">
            <v>1057(BD8)</v>
          </cell>
          <cell r="E1077" t="str">
            <v>27/11/2014 T 08:30:00 M 12:30</v>
          </cell>
          <cell r="F1077">
            <v>4290.3</v>
          </cell>
          <cell r="G1077">
            <v>4294.3</v>
          </cell>
          <cell r="H1077">
            <v>4167.0710496286438</v>
          </cell>
          <cell r="I1077">
            <v>4.0152833025827706</v>
          </cell>
          <cell r="J1077" t="str">
            <v>CS3(BD)</v>
          </cell>
        </row>
        <row r="1078">
          <cell r="D1078">
            <v>0</v>
          </cell>
          <cell r="E1078">
            <v>0</v>
          </cell>
          <cell r="F1078">
            <v>4294.3</v>
          </cell>
          <cell r="G1078">
            <v>4296.8</v>
          </cell>
          <cell r="H1078">
            <v>4171.0863329312269</v>
          </cell>
          <cell r="I1078">
            <v>2.5</v>
          </cell>
          <cell r="J1078" t="str">
            <v>CS3(BD)</v>
          </cell>
        </row>
        <row r="1079">
          <cell r="D1079" t="str">
            <v>1058(BD8)</v>
          </cell>
          <cell r="E1079" t="str">
            <v>27/11/2014 T 19:00:00 M 02:30</v>
          </cell>
          <cell r="F1079">
            <v>4296.8</v>
          </cell>
          <cell r="G1079">
            <v>4298.1000000000004</v>
          </cell>
          <cell r="H1079">
            <v>4173.5863329312269</v>
          </cell>
          <cell r="I1079">
            <v>1.3049670733395831</v>
          </cell>
          <cell r="J1079" t="str">
            <v>CS4(BD)</v>
          </cell>
        </row>
        <row r="1080">
          <cell r="D1080">
            <v>0</v>
          </cell>
          <cell r="E1080">
            <v>0</v>
          </cell>
          <cell r="F1080">
            <v>4298.1000000000004</v>
          </cell>
          <cell r="G1080">
            <v>4302</v>
          </cell>
          <cell r="H1080">
            <v>4174.8913000045668</v>
          </cell>
          <cell r="I1080">
            <v>3.8999999999996362</v>
          </cell>
          <cell r="J1080" t="str">
            <v>CS4(BD)</v>
          </cell>
        </row>
        <row r="1081">
          <cell r="D1081" t="str">
            <v>1059(BD8)</v>
          </cell>
          <cell r="E1081" t="str">
            <v>29/11/2014 T 20:00:00 M 06:00</v>
          </cell>
          <cell r="F1081">
            <v>4302</v>
          </cell>
          <cell r="G1081">
            <v>4306.2</v>
          </cell>
          <cell r="H1081">
            <v>4178.7913000045664</v>
          </cell>
          <cell r="I1081">
            <v>4.2160474677117268</v>
          </cell>
          <cell r="J1081" t="str">
            <v>CS4(BD)</v>
          </cell>
        </row>
        <row r="1082">
          <cell r="D1082" t="str">
            <v>1060(BD8)</v>
          </cell>
          <cell r="E1082">
            <v>41980.875</v>
          </cell>
          <cell r="F1082">
            <v>4306.2</v>
          </cell>
          <cell r="G1082">
            <v>4308.3</v>
          </cell>
          <cell r="H1082">
            <v>4183.0073474722785</v>
          </cell>
          <cell r="I1082">
            <v>2.1080237338563199</v>
          </cell>
          <cell r="J1082" t="str">
            <v>CS4(BD)</v>
          </cell>
        </row>
        <row r="1083">
          <cell r="D1083" t="str">
            <v>1061(BD8)</v>
          </cell>
          <cell r="E1083" t="str">
            <v>08-12-2014 18.16</v>
          </cell>
          <cell r="F1083">
            <v>4308.3</v>
          </cell>
          <cell r="G1083">
            <v>4310.2</v>
          </cell>
          <cell r="H1083">
            <v>4185.115371206135</v>
          </cell>
          <cell r="I1083">
            <v>1.9072595687264509</v>
          </cell>
          <cell r="J1083" t="str">
            <v>CS4(BD)</v>
          </cell>
        </row>
        <row r="1084">
          <cell r="D1084" t="str">
            <v>1062(BD8)</v>
          </cell>
          <cell r="E1084">
            <v>41983.666666666664</v>
          </cell>
          <cell r="F1084">
            <v>4310.2</v>
          </cell>
          <cell r="G1084">
            <v>4311.8999999999996</v>
          </cell>
          <cell r="H1084">
            <v>4187.0226307748617</v>
          </cell>
          <cell r="I1084">
            <v>1.7064954035974949</v>
          </cell>
          <cell r="J1084" t="str">
            <v>CS4(BD)</v>
          </cell>
        </row>
        <row r="1085">
          <cell r="D1085" t="str">
            <v>1063(BD8)</v>
          </cell>
          <cell r="E1085">
            <v>41985.177083333336</v>
          </cell>
          <cell r="F1085">
            <v>4311.8999999999996</v>
          </cell>
          <cell r="G1085">
            <v>4315.2</v>
          </cell>
          <cell r="H1085">
            <v>4188.7291261784594</v>
          </cell>
          <cell r="I1085">
            <v>3.3126087246309681</v>
          </cell>
          <cell r="J1085" t="str">
            <v>CS4(BD)</v>
          </cell>
        </row>
        <row r="1086">
          <cell r="D1086" t="str">
            <v>1064(BD8)</v>
          </cell>
          <cell r="E1086">
            <v>41986.607638888891</v>
          </cell>
          <cell r="F1086">
            <v>4315.2</v>
          </cell>
          <cell r="G1086">
            <v>4317</v>
          </cell>
          <cell r="H1086">
            <v>4192.0417349030904</v>
          </cell>
          <cell r="I1086">
            <v>1.8068774861624293</v>
          </cell>
          <cell r="J1086" t="str">
            <v>CS4(BD)</v>
          </cell>
        </row>
        <row r="1087">
          <cell r="D1087" t="str">
            <v>1065(BD8)</v>
          </cell>
          <cell r="E1087">
            <v>41987.770833333336</v>
          </cell>
          <cell r="F1087">
            <v>4317</v>
          </cell>
          <cell r="G1087">
            <v>4320.3999999999996</v>
          </cell>
          <cell r="H1087">
            <v>4193.8486123892526</v>
          </cell>
          <cell r="I1087">
            <v>3.4129908071949897</v>
          </cell>
          <cell r="J1087" t="str">
            <v>CS4(BD)</v>
          </cell>
        </row>
        <row r="1088">
          <cell r="D1088">
            <v>0</v>
          </cell>
          <cell r="E1088">
            <v>0</v>
          </cell>
          <cell r="F1088">
            <v>0</v>
          </cell>
          <cell r="G1088">
            <v>0</v>
          </cell>
          <cell r="H1088">
            <v>0</v>
          </cell>
          <cell r="I1088">
            <v>0</v>
          </cell>
          <cell r="J1088">
            <v>0</v>
          </cell>
        </row>
        <row r="1089">
          <cell r="D1089">
            <v>0</v>
          </cell>
          <cell r="E1089">
            <v>0</v>
          </cell>
          <cell r="F1089">
            <v>0</v>
          </cell>
          <cell r="G1089">
            <v>0</v>
          </cell>
          <cell r="H1089">
            <v>0</v>
          </cell>
          <cell r="I1089">
            <v>0</v>
          </cell>
          <cell r="J1089">
            <v>0</v>
          </cell>
        </row>
        <row r="1090">
          <cell r="D1090">
            <v>0</v>
          </cell>
          <cell r="E1090">
            <v>0</v>
          </cell>
          <cell r="F1090">
            <v>0</v>
          </cell>
          <cell r="G1090">
            <v>0</v>
          </cell>
          <cell r="H1090">
            <v>0</v>
          </cell>
          <cell r="I1090">
            <v>0</v>
          </cell>
          <cell r="J1090">
            <v>0</v>
          </cell>
        </row>
        <row r="1091">
          <cell r="D1091">
            <v>0</v>
          </cell>
          <cell r="E1091">
            <v>0</v>
          </cell>
          <cell r="F1091">
            <v>0</v>
          </cell>
          <cell r="G1091">
            <v>0</v>
          </cell>
          <cell r="H1091">
            <v>0</v>
          </cell>
          <cell r="I1091">
            <v>0</v>
          </cell>
          <cell r="J1091">
            <v>0</v>
          </cell>
        </row>
        <row r="1092">
          <cell r="D1092">
            <v>0</v>
          </cell>
          <cell r="E1092">
            <v>0</v>
          </cell>
          <cell r="F1092">
            <v>0</v>
          </cell>
          <cell r="G1092">
            <v>0</v>
          </cell>
          <cell r="H1092">
            <v>0</v>
          </cell>
          <cell r="I1092">
            <v>0</v>
          </cell>
          <cell r="J1092">
            <v>0</v>
          </cell>
        </row>
        <row r="1093">
          <cell r="D1093">
            <v>0</v>
          </cell>
          <cell r="E1093">
            <v>0</v>
          </cell>
          <cell r="F1093">
            <v>0</v>
          </cell>
          <cell r="G1093">
            <v>0</v>
          </cell>
          <cell r="H1093">
            <v>0</v>
          </cell>
          <cell r="I1093">
            <v>0</v>
          </cell>
          <cell r="J1093">
            <v>0</v>
          </cell>
        </row>
        <row r="1094">
          <cell r="D1094">
            <v>0</v>
          </cell>
          <cell r="E1094">
            <v>0</v>
          </cell>
          <cell r="F1094">
            <v>0</v>
          </cell>
          <cell r="G1094">
            <v>0</v>
          </cell>
          <cell r="H1094">
            <v>0</v>
          </cell>
          <cell r="I1094">
            <v>0</v>
          </cell>
          <cell r="J1094">
            <v>0</v>
          </cell>
        </row>
        <row r="1095">
          <cell r="D1095">
            <v>0</v>
          </cell>
          <cell r="E1095">
            <v>0</v>
          </cell>
          <cell r="F1095">
            <v>0</v>
          </cell>
          <cell r="G1095">
            <v>0</v>
          </cell>
          <cell r="H1095">
            <v>0</v>
          </cell>
          <cell r="I1095">
            <v>0</v>
          </cell>
          <cell r="J1095">
            <v>0</v>
          </cell>
        </row>
        <row r="1096">
          <cell r="D1096">
            <v>0</v>
          </cell>
          <cell r="E1096">
            <v>0</v>
          </cell>
          <cell r="F1096">
            <v>0</v>
          </cell>
          <cell r="G1096">
            <v>0</v>
          </cell>
          <cell r="H1096">
            <v>0</v>
          </cell>
          <cell r="I1096">
            <v>0</v>
          </cell>
          <cell r="J1096">
            <v>0</v>
          </cell>
        </row>
        <row r="1097">
          <cell r="D1097">
            <v>0</v>
          </cell>
          <cell r="E1097">
            <v>0</v>
          </cell>
          <cell r="F1097">
            <v>0</v>
          </cell>
          <cell r="G1097">
            <v>0</v>
          </cell>
          <cell r="H1097">
            <v>0</v>
          </cell>
          <cell r="I1097">
            <v>0</v>
          </cell>
          <cell r="J1097">
            <v>0</v>
          </cell>
        </row>
        <row r="1098">
          <cell r="D1098">
            <v>0</v>
          </cell>
          <cell r="E1098">
            <v>0</v>
          </cell>
          <cell r="F1098">
            <v>0</v>
          </cell>
          <cell r="G1098">
            <v>0</v>
          </cell>
          <cell r="H1098">
            <v>0</v>
          </cell>
          <cell r="I1098">
            <v>0</v>
          </cell>
          <cell r="J1098">
            <v>0</v>
          </cell>
        </row>
        <row r="1099">
          <cell r="D1099">
            <v>0</v>
          </cell>
          <cell r="E1099">
            <v>0</v>
          </cell>
          <cell r="F1099">
            <v>0</v>
          </cell>
          <cell r="G1099">
            <v>0</v>
          </cell>
          <cell r="H1099">
            <v>0</v>
          </cell>
          <cell r="I1099">
            <v>0</v>
          </cell>
          <cell r="J1099">
            <v>0</v>
          </cell>
        </row>
        <row r="1100">
          <cell r="D1100">
            <v>0</v>
          </cell>
          <cell r="E1100">
            <v>0</v>
          </cell>
          <cell r="F1100">
            <v>0</v>
          </cell>
          <cell r="G1100">
            <v>0</v>
          </cell>
          <cell r="H1100">
            <v>0</v>
          </cell>
          <cell r="I1100">
            <v>0</v>
          </cell>
          <cell r="J1100">
            <v>0</v>
          </cell>
        </row>
        <row r="1101">
          <cell r="D1101">
            <v>0</v>
          </cell>
          <cell r="E1101">
            <v>0</v>
          </cell>
          <cell r="F1101">
            <v>0</v>
          </cell>
          <cell r="G1101">
            <v>0</v>
          </cell>
          <cell r="H1101">
            <v>0</v>
          </cell>
          <cell r="I1101">
            <v>0</v>
          </cell>
          <cell r="J1101">
            <v>0</v>
          </cell>
        </row>
        <row r="1102">
          <cell r="D1102">
            <v>0</v>
          </cell>
          <cell r="E1102">
            <v>0</v>
          </cell>
          <cell r="F1102">
            <v>0</v>
          </cell>
          <cell r="G1102">
            <v>0</v>
          </cell>
          <cell r="H1102">
            <v>0</v>
          </cell>
          <cell r="I1102">
            <v>0</v>
          </cell>
          <cell r="J1102">
            <v>0</v>
          </cell>
        </row>
        <row r="1103">
          <cell r="D1103">
            <v>0</v>
          </cell>
          <cell r="E1103">
            <v>0</v>
          </cell>
          <cell r="F1103">
            <v>0</v>
          </cell>
          <cell r="G1103">
            <v>0</v>
          </cell>
          <cell r="H1103">
            <v>0</v>
          </cell>
          <cell r="I1103">
            <v>0</v>
          </cell>
          <cell r="J1103">
            <v>0</v>
          </cell>
        </row>
        <row r="1104">
          <cell r="D1104">
            <v>0</v>
          </cell>
          <cell r="E1104">
            <v>0</v>
          </cell>
          <cell r="F1104">
            <v>0</v>
          </cell>
          <cell r="G1104">
            <v>0</v>
          </cell>
          <cell r="H1104">
            <v>0</v>
          </cell>
          <cell r="I1104">
            <v>0</v>
          </cell>
          <cell r="J1104">
            <v>0</v>
          </cell>
        </row>
        <row r="1105">
          <cell r="D1105">
            <v>0</v>
          </cell>
          <cell r="E1105">
            <v>0</v>
          </cell>
          <cell r="F1105">
            <v>0</v>
          </cell>
          <cell r="G1105">
            <v>0</v>
          </cell>
          <cell r="H1105">
            <v>0</v>
          </cell>
          <cell r="I1105">
            <v>0</v>
          </cell>
          <cell r="J1105">
            <v>0</v>
          </cell>
        </row>
        <row r="1106">
          <cell r="D1106">
            <v>0</v>
          </cell>
          <cell r="E1106">
            <v>0</v>
          </cell>
          <cell r="F1106">
            <v>0</v>
          </cell>
          <cell r="G1106">
            <v>0</v>
          </cell>
          <cell r="H1106">
            <v>0</v>
          </cell>
          <cell r="I1106">
            <v>0</v>
          </cell>
          <cell r="J1106">
            <v>0</v>
          </cell>
        </row>
        <row r="1107">
          <cell r="D1107">
            <v>0</v>
          </cell>
          <cell r="E1107">
            <v>0</v>
          </cell>
          <cell r="F1107">
            <v>0</v>
          </cell>
          <cell r="G1107">
            <v>0</v>
          </cell>
          <cell r="H1107">
            <v>0</v>
          </cell>
          <cell r="I1107">
            <v>0</v>
          </cell>
          <cell r="J1107">
            <v>0</v>
          </cell>
        </row>
        <row r="1108">
          <cell r="D1108">
            <v>0</v>
          </cell>
          <cell r="E1108">
            <v>0</v>
          </cell>
          <cell r="F1108">
            <v>0</v>
          </cell>
          <cell r="G1108">
            <v>0</v>
          </cell>
          <cell r="H1108">
            <v>0</v>
          </cell>
          <cell r="I1108">
            <v>0</v>
          </cell>
          <cell r="J1108">
            <v>0</v>
          </cell>
        </row>
        <row r="1109">
          <cell r="D1109">
            <v>0</v>
          </cell>
          <cell r="E1109">
            <v>0</v>
          </cell>
          <cell r="F1109">
            <v>0</v>
          </cell>
          <cell r="G1109">
            <v>0</v>
          </cell>
          <cell r="H1109">
            <v>0</v>
          </cell>
          <cell r="I1109">
            <v>0</v>
          </cell>
          <cell r="J1109">
            <v>0</v>
          </cell>
        </row>
        <row r="1110">
          <cell r="D1110">
            <v>0</v>
          </cell>
          <cell r="E1110">
            <v>0</v>
          </cell>
          <cell r="F1110">
            <v>0</v>
          </cell>
          <cell r="G1110">
            <v>0</v>
          </cell>
          <cell r="H1110">
            <v>0</v>
          </cell>
          <cell r="I1110">
            <v>0</v>
          </cell>
          <cell r="J1110">
            <v>0</v>
          </cell>
        </row>
        <row r="1111">
          <cell r="D1111">
            <v>0</v>
          </cell>
          <cell r="E1111">
            <v>0</v>
          </cell>
          <cell r="F1111">
            <v>0</v>
          </cell>
          <cell r="G1111">
            <v>0</v>
          </cell>
          <cell r="H1111">
            <v>0</v>
          </cell>
          <cell r="I1111">
            <v>0</v>
          </cell>
          <cell r="J1111">
            <v>0</v>
          </cell>
        </row>
        <row r="1112">
          <cell r="D1112">
            <v>0</v>
          </cell>
          <cell r="E1112">
            <v>0</v>
          </cell>
          <cell r="F1112">
            <v>0</v>
          </cell>
          <cell r="G1112">
            <v>0</v>
          </cell>
          <cell r="H1112">
            <v>0</v>
          </cell>
          <cell r="I1112">
            <v>0</v>
          </cell>
          <cell r="J1112">
            <v>0</v>
          </cell>
        </row>
        <row r="1113">
          <cell r="D1113">
            <v>0</v>
          </cell>
          <cell r="E1113">
            <v>0</v>
          </cell>
          <cell r="F1113">
            <v>0</v>
          </cell>
          <cell r="G1113">
            <v>0</v>
          </cell>
          <cell r="H1113">
            <v>0</v>
          </cell>
          <cell r="I1113">
            <v>0</v>
          </cell>
          <cell r="J1113">
            <v>0</v>
          </cell>
        </row>
        <row r="1114">
          <cell r="D1114">
            <v>0</v>
          </cell>
          <cell r="E1114">
            <v>0</v>
          </cell>
          <cell r="F1114">
            <v>0</v>
          </cell>
          <cell r="G1114">
            <v>0</v>
          </cell>
          <cell r="H1114">
            <v>0</v>
          </cell>
          <cell r="I1114">
            <v>0</v>
          </cell>
          <cell r="J1114">
            <v>0</v>
          </cell>
        </row>
        <row r="1115">
          <cell r="D1115">
            <v>0</v>
          </cell>
          <cell r="E1115">
            <v>0</v>
          </cell>
          <cell r="F1115">
            <v>0</v>
          </cell>
          <cell r="G1115">
            <v>0</v>
          </cell>
          <cell r="H1115">
            <v>0</v>
          </cell>
          <cell r="I1115">
            <v>0</v>
          </cell>
          <cell r="J1115">
            <v>0</v>
          </cell>
        </row>
      </sheetData>
      <sheetData sheetId="6"/>
      <sheetData sheetId="7"/>
      <sheetData sheetId="8"/>
      <sheetData sheetId="9"/>
      <sheetData sheetId="10"/>
      <sheetData sheetId="11">
        <row r="7">
          <cell r="D7">
            <v>1</v>
          </cell>
        </row>
      </sheetData>
      <sheetData sheetId="12"/>
      <sheetData sheetId="13"/>
      <sheetData sheetId="14"/>
      <sheetData sheetId="15"/>
      <sheetData sheetId="16"/>
      <sheetData sheetId="17">
        <row r="7">
          <cell r="D7">
            <v>0</v>
          </cell>
          <cell r="E7">
            <v>41767.847222222219</v>
          </cell>
          <cell r="F7">
            <v>0</v>
          </cell>
          <cell r="G7">
            <v>4.6500000000000004</v>
          </cell>
          <cell r="H7">
            <v>4.6500000000000004</v>
          </cell>
          <cell r="I7">
            <v>4.6500000000000004</v>
          </cell>
          <cell r="J7" t="str">
            <v>CS2</v>
          </cell>
        </row>
        <row r="8">
          <cell r="D8">
            <v>1</v>
          </cell>
          <cell r="E8">
            <v>0</v>
          </cell>
          <cell r="F8">
            <v>4.6500000000000004</v>
          </cell>
          <cell r="G8">
            <v>7.9</v>
          </cell>
          <cell r="H8">
            <v>3.25</v>
          </cell>
          <cell r="I8">
            <v>3.25</v>
          </cell>
          <cell r="J8" t="str">
            <v>CS4A</v>
          </cell>
        </row>
        <row r="9">
          <cell r="D9">
            <v>2</v>
          </cell>
          <cell r="E9">
            <v>41769.447916666664</v>
          </cell>
          <cell r="F9">
            <v>7.9</v>
          </cell>
          <cell r="G9">
            <v>12.1</v>
          </cell>
          <cell r="H9">
            <v>4.1999999999999993</v>
          </cell>
          <cell r="I9">
            <v>4.1999999999999993</v>
          </cell>
          <cell r="J9" t="str">
            <v>CS3</v>
          </cell>
        </row>
        <row r="10">
          <cell r="D10">
            <v>3</v>
          </cell>
          <cell r="E10">
            <v>41770.951388888891</v>
          </cell>
          <cell r="F10">
            <v>12.1</v>
          </cell>
          <cell r="G10">
            <v>14.4</v>
          </cell>
          <cell r="H10">
            <v>2.3000000000000007</v>
          </cell>
          <cell r="I10">
            <v>2.3000000000000007</v>
          </cell>
          <cell r="J10" t="str">
            <v>CS2</v>
          </cell>
        </row>
      </sheetData>
      <sheetData sheetId="18">
        <row r="7">
          <cell r="D7">
            <v>1</v>
          </cell>
        </row>
      </sheetData>
      <sheetData sheetId="19">
        <row r="5">
          <cell r="D5" t="str">
            <v>PLANILLA</v>
          </cell>
          <cell r="E5" t="str">
            <v>FECHA HORA</v>
          </cell>
          <cell r="F5" t="str">
            <v>P.K. HORIZONAL</v>
          </cell>
          <cell r="G5">
            <v>0</v>
          </cell>
          <cell r="H5" t="str">
            <v>PK. DE AVANCE</v>
          </cell>
          <cell r="I5" t="str">
            <v xml:space="preserve">AVANCE </v>
          </cell>
          <cell r="J5" t="str">
            <v>SAL</v>
          </cell>
        </row>
        <row r="6">
          <cell r="D6" t="str">
            <v>de Geologia</v>
          </cell>
          <cell r="E6" t="str">
            <v>DE EVALUACION</v>
          </cell>
          <cell r="F6" t="str">
            <v>INICIAL</v>
          </cell>
          <cell r="G6" t="str">
            <v>FINAL</v>
          </cell>
          <cell r="H6" t="str">
            <v>EN EJE TUNEL</v>
          </cell>
          <cell r="I6" t="str">
            <v>DIA (m)</v>
          </cell>
          <cell r="J6" t="str">
            <v>A COBRO</v>
          </cell>
        </row>
        <row r="7">
          <cell r="D7">
            <v>1</v>
          </cell>
          <cell r="E7">
            <v>41091</v>
          </cell>
          <cell r="F7">
            <v>93.86</v>
          </cell>
          <cell r="G7">
            <v>96.01</v>
          </cell>
          <cell r="H7">
            <v>2.1500000000000057</v>
          </cell>
          <cell r="I7">
            <v>2.1500000000000057</v>
          </cell>
          <cell r="J7" t="str">
            <v>CSP</v>
          </cell>
        </row>
        <row r="8">
          <cell r="D8">
            <v>2</v>
          </cell>
          <cell r="E8">
            <v>41100</v>
          </cell>
          <cell r="F8">
            <v>96.01</v>
          </cell>
          <cell r="G8">
            <v>98.5</v>
          </cell>
          <cell r="H8">
            <v>4.6400000000000006</v>
          </cell>
          <cell r="I8">
            <v>2.4899999999999949</v>
          </cell>
          <cell r="J8" t="str">
            <v>CSP</v>
          </cell>
        </row>
        <row r="9">
          <cell r="D9">
            <v>3</v>
          </cell>
          <cell r="E9">
            <v>41104</v>
          </cell>
          <cell r="F9">
            <v>98.5</v>
          </cell>
          <cell r="G9">
            <v>101.4</v>
          </cell>
          <cell r="H9">
            <v>7.5400000000000063</v>
          </cell>
          <cell r="I9">
            <v>2.9000000000000057</v>
          </cell>
          <cell r="J9" t="str">
            <v>CSP</v>
          </cell>
        </row>
        <row r="10">
          <cell r="D10">
            <v>4</v>
          </cell>
          <cell r="E10">
            <v>41106</v>
          </cell>
          <cell r="F10">
            <v>101.4</v>
          </cell>
          <cell r="G10">
            <v>104.9</v>
          </cell>
          <cell r="H10">
            <v>11.040000000000006</v>
          </cell>
          <cell r="I10">
            <v>3.5</v>
          </cell>
          <cell r="J10" t="str">
            <v>CSP</v>
          </cell>
        </row>
        <row r="11">
          <cell r="D11">
            <v>5</v>
          </cell>
          <cell r="E11">
            <v>41108</v>
          </cell>
          <cell r="F11">
            <v>104.9</v>
          </cell>
          <cell r="G11">
            <v>107.7</v>
          </cell>
          <cell r="H11">
            <v>13.840000000000003</v>
          </cell>
          <cell r="I11">
            <v>2.7999999999999972</v>
          </cell>
          <cell r="J11" t="str">
            <v>CSP</v>
          </cell>
        </row>
        <row r="12">
          <cell r="D12">
            <v>6</v>
          </cell>
          <cell r="E12">
            <v>41113</v>
          </cell>
          <cell r="F12">
            <v>107.7</v>
          </cell>
          <cell r="G12">
            <v>108.86</v>
          </cell>
          <cell r="H12">
            <v>15</v>
          </cell>
          <cell r="I12">
            <v>1.1599999999999966</v>
          </cell>
          <cell r="J12" t="str">
            <v>CSP</v>
          </cell>
        </row>
        <row r="13">
          <cell r="D13">
            <v>0</v>
          </cell>
          <cell r="E13">
            <v>0</v>
          </cell>
          <cell r="F13">
            <v>108.86</v>
          </cell>
          <cell r="G13">
            <v>111.4</v>
          </cell>
          <cell r="H13">
            <v>17.540000000000006</v>
          </cell>
          <cell r="I13">
            <v>2.5400000000000063</v>
          </cell>
          <cell r="J13" t="str">
            <v>CS4</v>
          </cell>
        </row>
        <row r="14">
          <cell r="D14">
            <v>7</v>
          </cell>
          <cell r="E14">
            <v>41117</v>
          </cell>
          <cell r="F14">
            <v>111.4</v>
          </cell>
          <cell r="G14">
            <v>114.64</v>
          </cell>
          <cell r="H14">
            <v>21.01</v>
          </cell>
          <cell r="I14">
            <v>3.4699999999999953</v>
          </cell>
          <cell r="J14" t="str">
            <v>CS4</v>
          </cell>
        </row>
        <row r="15">
          <cell r="D15">
            <v>8</v>
          </cell>
          <cell r="E15">
            <v>41119</v>
          </cell>
          <cell r="F15">
            <v>114.64</v>
          </cell>
          <cell r="G15">
            <v>118.08</v>
          </cell>
          <cell r="H15">
            <v>24.49</v>
          </cell>
          <cell r="I15">
            <v>3.4799999999999969</v>
          </cell>
          <cell r="J15" t="str">
            <v>CS3</v>
          </cell>
        </row>
        <row r="16">
          <cell r="D16">
            <v>9</v>
          </cell>
          <cell r="E16">
            <v>41121</v>
          </cell>
          <cell r="F16">
            <v>118.08</v>
          </cell>
          <cell r="G16">
            <v>121.95</v>
          </cell>
          <cell r="H16">
            <v>28.4</v>
          </cell>
          <cell r="I16">
            <v>3.91</v>
          </cell>
          <cell r="J16" t="str">
            <v>CS4</v>
          </cell>
        </row>
        <row r="17">
          <cell r="D17">
            <v>10</v>
          </cell>
          <cell r="E17">
            <v>41124</v>
          </cell>
          <cell r="F17">
            <v>121.95</v>
          </cell>
          <cell r="G17">
            <v>125.85</v>
          </cell>
          <cell r="H17">
            <v>32.35</v>
          </cell>
          <cell r="I17">
            <v>3.9500000000000028</v>
          </cell>
          <cell r="J17" t="str">
            <v>CS3</v>
          </cell>
        </row>
        <row r="18">
          <cell r="D18">
            <v>11</v>
          </cell>
          <cell r="E18">
            <v>41126</v>
          </cell>
          <cell r="F18">
            <v>125.85</v>
          </cell>
          <cell r="G18">
            <v>127</v>
          </cell>
          <cell r="H18">
            <v>36.24</v>
          </cell>
          <cell r="I18">
            <v>1.28</v>
          </cell>
          <cell r="J18" t="str">
            <v>CS3</v>
          </cell>
        </row>
        <row r="19">
          <cell r="D19">
            <v>0</v>
          </cell>
          <cell r="E19">
            <v>0</v>
          </cell>
          <cell r="F19">
            <v>127</v>
          </cell>
          <cell r="G19">
            <v>129.69999999999999</v>
          </cell>
          <cell r="H19">
            <v>0</v>
          </cell>
          <cell r="I19">
            <v>2.57</v>
          </cell>
          <cell r="J19" t="str">
            <v>CSP</v>
          </cell>
        </row>
        <row r="20">
          <cell r="D20">
            <v>12</v>
          </cell>
          <cell r="E20">
            <v>41129</v>
          </cell>
          <cell r="F20">
            <v>129.69999999999999</v>
          </cell>
          <cell r="G20">
            <v>133.9</v>
          </cell>
          <cell r="H20">
            <v>40.49</v>
          </cell>
          <cell r="I20">
            <v>4.25</v>
          </cell>
          <cell r="J20" t="str">
            <v>CSP</v>
          </cell>
        </row>
        <row r="21">
          <cell r="D21">
            <v>13</v>
          </cell>
          <cell r="E21">
            <v>41132</v>
          </cell>
          <cell r="F21">
            <v>133.9</v>
          </cell>
          <cell r="G21">
            <v>137.63999999999999</v>
          </cell>
          <cell r="H21">
            <v>44.27</v>
          </cell>
          <cell r="I21">
            <v>3.7800000000000011</v>
          </cell>
          <cell r="J21" t="str">
            <v>CSP</v>
          </cell>
        </row>
        <row r="22">
          <cell r="D22">
            <v>14</v>
          </cell>
          <cell r="E22">
            <v>41133</v>
          </cell>
          <cell r="F22">
            <v>137.63999999999999</v>
          </cell>
          <cell r="G22">
            <v>141.35</v>
          </cell>
          <cell r="H22">
            <v>48.02</v>
          </cell>
          <cell r="I22">
            <v>3.75</v>
          </cell>
          <cell r="J22" t="str">
            <v>CSP</v>
          </cell>
        </row>
        <row r="23">
          <cell r="D23">
            <v>15</v>
          </cell>
          <cell r="E23">
            <v>41137</v>
          </cell>
          <cell r="F23">
            <v>141.35</v>
          </cell>
          <cell r="G23">
            <v>143</v>
          </cell>
          <cell r="H23">
            <v>49.670000000000009</v>
          </cell>
          <cell r="I23">
            <v>1.6500000000000057</v>
          </cell>
          <cell r="J23" t="str">
            <v>CSP</v>
          </cell>
        </row>
        <row r="24">
          <cell r="D24">
            <v>0</v>
          </cell>
          <cell r="E24">
            <v>0</v>
          </cell>
          <cell r="F24">
            <v>143</v>
          </cell>
          <cell r="G24">
            <v>146.5</v>
          </cell>
          <cell r="H24">
            <v>53.23</v>
          </cell>
          <cell r="I24">
            <v>3.5</v>
          </cell>
          <cell r="J24" t="str">
            <v>CS3</v>
          </cell>
        </row>
        <row r="25">
          <cell r="D25">
            <v>16</v>
          </cell>
          <cell r="E25">
            <v>41138</v>
          </cell>
          <cell r="F25">
            <v>146.5</v>
          </cell>
          <cell r="G25">
            <v>149.5</v>
          </cell>
          <cell r="H25">
            <v>56.26</v>
          </cell>
          <cell r="I25">
            <v>3</v>
          </cell>
          <cell r="J25" t="str">
            <v>CS3</v>
          </cell>
        </row>
        <row r="26">
          <cell r="D26">
            <v>17</v>
          </cell>
          <cell r="E26">
            <v>41143</v>
          </cell>
          <cell r="F26">
            <v>149.5</v>
          </cell>
          <cell r="G26">
            <v>152.94</v>
          </cell>
          <cell r="H26">
            <v>59.74</v>
          </cell>
          <cell r="I26">
            <v>3.4399999999999977</v>
          </cell>
          <cell r="J26" t="str">
            <v>CS3</v>
          </cell>
        </row>
        <row r="27">
          <cell r="D27">
            <v>18</v>
          </cell>
          <cell r="E27">
            <v>41144</v>
          </cell>
          <cell r="F27">
            <v>152.94</v>
          </cell>
          <cell r="G27">
            <v>157.84</v>
          </cell>
          <cell r="H27">
            <v>64.7</v>
          </cell>
          <cell r="I27">
            <v>4.96</v>
          </cell>
          <cell r="J27" t="str">
            <v>CS4</v>
          </cell>
        </row>
        <row r="28">
          <cell r="D28">
            <v>19</v>
          </cell>
          <cell r="E28">
            <v>41146</v>
          </cell>
          <cell r="F28">
            <v>157.84</v>
          </cell>
          <cell r="G28">
            <v>161.5</v>
          </cell>
          <cell r="H28">
            <v>68.400000000000006</v>
          </cell>
          <cell r="I28">
            <v>3.7000000000000028</v>
          </cell>
          <cell r="J28" t="str">
            <v>CS4</v>
          </cell>
        </row>
        <row r="29">
          <cell r="D29">
            <v>20</v>
          </cell>
          <cell r="E29">
            <v>41148</v>
          </cell>
          <cell r="F29">
            <v>161.5</v>
          </cell>
          <cell r="G29">
            <v>163.94</v>
          </cell>
          <cell r="H29">
            <v>70.86</v>
          </cell>
          <cell r="I29">
            <v>2.4599999999999937</v>
          </cell>
          <cell r="J29" t="str">
            <v>CS4</v>
          </cell>
        </row>
        <row r="30">
          <cell r="D30">
            <v>21</v>
          </cell>
          <cell r="E30">
            <v>41088</v>
          </cell>
          <cell r="F30">
            <v>163.94</v>
          </cell>
          <cell r="G30">
            <v>167.3</v>
          </cell>
          <cell r="H30">
            <v>74.260000000000005</v>
          </cell>
          <cell r="I30">
            <v>3.4000000000000057</v>
          </cell>
          <cell r="J30" t="str">
            <v>CS4</v>
          </cell>
        </row>
        <row r="31">
          <cell r="D31">
            <v>22</v>
          </cell>
          <cell r="E31">
            <v>41150</v>
          </cell>
          <cell r="F31">
            <v>167.3</v>
          </cell>
          <cell r="G31">
            <v>169.8</v>
          </cell>
          <cell r="H31">
            <v>76.790000000000006</v>
          </cell>
          <cell r="I31">
            <v>2.5300000000000011</v>
          </cell>
          <cell r="J31" t="str">
            <v>CS3</v>
          </cell>
        </row>
        <row r="32">
          <cell r="D32">
            <v>23</v>
          </cell>
          <cell r="E32">
            <v>41152</v>
          </cell>
          <cell r="F32">
            <v>169.8</v>
          </cell>
          <cell r="G32">
            <v>174.6</v>
          </cell>
          <cell r="H32">
            <v>81.64</v>
          </cell>
          <cell r="I32">
            <v>4.8499999999999943</v>
          </cell>
          <cell r="J32" t="str">
            <v>CS3</v>
          </cell>
        </row>
        <row r="33">
          <cell r="D33">
            <v>24</v>
          </cell>
          <cell r="E33">
            <v>41153</v>
          </cell>
          <cell r="F33">
            <v>174.6</v>
          </cell>
          <cell r="G33">
            <v>178.3</v>
          </cell>
          <cell r="H33">
            <v>85.38</v>
          </cell>
          <cell r="I33">
            <v>3.7399999999999949</v>
          </cell>
          <cell r="J33" t="str">
            <v>CS3</v>
          </cell>
        </row>
        <row r="34">
          <cell r="D34">
            <v>25</v>
          </cell>
          <cell r="E34">
            <v>41155</v>
          </cell>
          <cell r="F34">
            <v>178.3</v>
          </cell>
          <cell r="G34">
            <v>181.53</v>
          </cell>
          <cell r="H34">
            <v>88.65</v>
          </cell>
          <cell r="I34">
            <v>3.2700000000000102</v>
          </cell>
          <cell r="J34" t="str">
            <v>CS3</v>
          </cell>
        </row>
        <row r="35">
          <cell r="D35">
            <v>26</v>
          </cell>
          <cell r="E35">
            <v>41156</v>
          </cell>
          <cell r="F35">
            <v>181.53</v>
          </cell>
          <cell r="G35">
            <v>185.85</v>
          </cell>
          <cell r="H35">
            <v>93.02</v>
          </cell>
          <cell r="I35">
            <v>4.3699999999999903</v>
          </cell>
          <cell r="J35" t="str">
            <v>CS2</v>
          </cell>
        </row>
        <row r="36">
          <cell r="D36">
            <v>27</v>
          </cell>
          <cell r="E36">
            <v>41158</v>
          </cell>
          <cell r="F36">
            <v>185.85</v>
          </cell>
          <cell r="G36">
            <v>190.5</v>
          </cell>
          <cell r="H36">
            <v>97.72</v>
          </cell>
          <cell r="I36">
            <v>4.7000000000000028</v>
          </cell>
          <cell r="J36" t="str">
            <v>CS3</v>
          </cell>
        </row>
        <row r="37">
          <cell r="D37">
            <v>28</v>
          </cell>
          <cell r="E37">
            <v>41159</v>
          </cell>
          <cell r="F37">
            <v>190.5</v>
          </cell>
          <cell r="G37">
            <v>194.36</v>
          </cell>
          <cell r="H37">
            <v>101.58</v>
          </cell>
          <cell r="I37">
            <v>3.86</v>
          </cell>
          <cell r="J37" t="str">
            <v>CS3</v>
          </cell>
        </row>
        <row r="38">
          <cell r="D38">
            <v>29</v>
          </cell>
          <cell r="E38">
            <v>41160</v>
          </cell>
          <cell r="F38">
            <v>194.36</v>
          </cell>
          <cell r="G38">
            <v>197.72</v>
          </cell>
          <cell r="H38">
            <v>104.94</v>
          </cell>
          <cell r="I38">
            <v>3.36</v>
          </cell>
          <cell r="J38" t="str">
            <v>CS3</v>
          </cell>
        </row>
        <row r="39">
          <cell r="D39">
            <v>30</v>
          </cell>
          <cell r="E39">
            <v>41161</v>
          </cell>
          <cell r="F39">
            <v>197.72</v>
          </cell>
          <cell r="G39">
            <v>200.41</v>
          </cell>
          <cell r="H39">
            <v>107.63</v>
          </cell>
          <cell r="I39">
            <v>2.69</v>
          </cell>
          <cell r="J39" t="str">
            <v>CS3</v>
          </cell>
        </row>
        <row r="40">
          <cell r="D40">
            <v>31</v>
          </cell>
          <cell r="E40">
            <v>41162</v>
          </cell>
          <cell r="F40">
            <v>200.41</v>
          </cell>
          <cell r="G40">
            <v>203.92</v>
          </cell>
          <cell r="H40">
            <v>111.29</v>
          </cell>
          <cell r="I40">
            <v>3.51</v>
          </cell>
          <cell r="J40" t="str">
            <v>CS3</v>
          </cell>
        </row>
        <row r="41">
          <cell r="D41">
            <v>32</v>
          </cell>
          <cell r="E41">
            <v>41162</v>
          </cell>
          <cell r="F41">
            <v>203.92</v>
          </cell>
          <cell r="G41">
            <v>207.9</v>
          </cell>
          <cell r="H41">
            <v>115.27000000000001</v>
          </cell>
          <cell r="I41">
            <v>3.98</v>
          </cell>
          <cell r="J41" t="str">
            <v>CS3</v>
          </cell>
        </row>
        <row r="42">
          <cell r="D42">
            <v>33</v>
          </cell>
          <cell r="E42">
            <v>41163.979166666664</v>
          </cell>
          <cell r="F42">
            <v>207.9</v>
          </cell>
          <cell r="G42">
            <v>211.82</v>
          </cell>
          <cell r="H42">
            <v>119.28</v>
          </cell>
          <cell r="I42">
            <v>4.0099999999999909</v>
          </cell>
          <cell r="J42" t="str">
            <v>CS3</v>
          </cell>
        </row>
        <row r="43">
          <cell r="D43">
            <v>34</v>
          </cell>
          <cell r="E43">
            <v>41164.979166666664</v>
          </cell>
          <cell r="F43">
            <v>211.82</v>
          </cell>
          <cell r="G43">
            <v>215.6</v>
          </cell>
          <cell r="H43">
            <v>123.1</v>
          </cell>
          <cell r="I43">
            <v>3.8199999999999932</v>
          </cell>
          <cell r="J43" t="str">
            <v>CS3</v>
          </cell>
        </row>
        <row r="44">
          <cell r="D44">
            <v>35</v>
          </cell>
          <cell r="E44">
            <v>41165.989583333336</v>
          </cell>
          <cell r="F44">
            <v>215.6</v>
          </cell>
          <cell r="G44">
            <v>218.88</v>
          </cell>
          <cell r="H44">
            <v>126.42</v>
          </cell>
          <cell r="I44">
            <v>3.3200000000000074</v>
          </cell>
          <cell r="J44" t="str">
            <v>CS3</v>
          </cell>
        </row>
        <row r="45">
          <cell r="D45">
            <v>36</v>
          </cell>
          <cell r="E45">
            <v>41166.930555555555</v>
          </cell>
          <cell r="F45">
            <v>218.88</v>
          </cell>
          <cell r="G45">
            <v>222</v>
          </cell>
          <cell r="H45">
            <v>129.57</v>
          </cell>
          <cell r="I45">
            <v>3.1499999999999915</v>
          </cell>
          <cell r="J45" t="str">
            <v>CS3</v>
          </cell>
        </row>
        <row r="46">
          <cell r="D46">
            <v>37</v>
          </cell>
          <cell r="E46">
            <v>41167.614583333336</v>
          </cell>
          <cell r="F46">
            <v>222</v>
          </cell>
          <cell r="G46">
            <v>226.2</v>
          </cell>
          <cell r="H46">
            <v>133.82</v>
          </cell>
          <cell r="I46">
            <v>4.25</v>
          </cell>
          <cell r="J46" t="str">
            <v>CS3</v>
          </cell>
        </row>
        <row r="47">
          <cell r="D47">
            <v>38</v>
          </cell>
          <cell r="E47">
            <v>41168.40625</v>
          </cell>
          <cell r="F47">
            <v>226.2</v>
          </cell>
          <cell r="G47">
            <v>230.5</v>
          </cell>
          <cell r="H47">
            <v>138.16999999999999</v>
          </cell>
          <cell r="I47">
            <v>4.3499999999999943</v>
          </cell>
          <cell r="J47" t="str">
            <v>CS3</v>
          </cell>
        </row>
        <row r="48">
          <cell r="D48">
            <v>39</v>
          </cell>
          <cell r="E48">
            <v>41169.229166666664</v>
          </cell>
          <cell r="F48">
            <v>230.5</v>
          </cell>
          <cell r="G48">
            <v>235.03</v>
          </cell>
          <cell r="H48">
            <v>142.75</v>
          </cell>
          <cell r="I48">
            <v>4.5800000000000125</v>
          </cell>
          <cell r="J48" t="str">
            <v>CS3</v>
          </cell>
        </row>
        <row r="49">
          <cell r="D49">
            <v>40</v>
          </cell>
          <cell r="E49">
            <v>41169.46875</v>
          </cell>
          <cell r="F49">
            <v>235.03</v>
          </cell>
          <cell r="G49">
            <v>239.66</v>
          </cell>
          <cell r="H49">
            <v>147.43</v>
          </cell>
          <cell r="I49">
            <v>4.6800000000000068</v>
          </cell>
          <cell r="J49" t="str">
            <v>CS3</v>
          </cell>
        </row>
        <row r="50">
          <cell r="D50">
            <v>41</v>
          </cell>
          <cell r="E50">
            <v>41170.416666666664</v>
          </cell>
          <cell r="F50">
            <v>239.66</v>
          </cell>
          <cell r="G50">
            <v>243.72</v>
          </cell>
          <cell r="H50">
            <v>151.54</v>
          </cell>
          <cell r="I50">
            <v>4.1099999999999852</v>
          </cell>
          <cell r="J50" t="str">
            <v>CS3</v>
          </cell>
        </row>
        <row r="51">
          <cell r="D51">
            <v>42</v>
          </cell>
          <cell r="E51">
            <v>41172.375</v>
          </cell>
          <cell r="F51">
            <v>243.72</v>
          </cell>
          <cell r="G51">
            <v>247.95</v>
          </cell>
          <cell r="H51">
            <v>155.81</v>
          </cell>
          <cell r="I51">
            <v>4.2700000000000102</v>
          </cell>
          <cell r="J51" t="str">
            <v>CS4a</v>
          </cell>
        </row>
        <row r="52">
          <cell r="D52">
            <v>0</v>
          </cell>
          <cell r="E52">
            <v>0</v>
          </cell>
          <cell r="F52">
            <v>247.95</v>
          </cell>
          <cell r="G52">
            <v>249.4</v>
          </cell>
          <cell r="H52">
            <v>157.28</v>
          </cell>
          <cell r="I52">
            <v>1.4699999999999989</v>
          </cell>
          <cell r="J52" t="str">
            <v>CS5</v>
          </cell>
        </row>
        <row r="53">
          <cell r="D53">
            <v>43</v>
          </cell>
          <cell r="E53">
            <v>41174.458333333336</v>
          </cell>
          <cell r="F53">
            <v>249.4</v>
          </cell>
          <cell r="G53">
            <v>253.8</v>
          </cell>
          <cell r="H53">
            <v>161.72999999999999</v>
          </cell>
          <cell r="I53">
            <v>4.4499999999999886</v>
          </cell>
          <cell r="J53" t="str">
            <v>CS5</v>
          </cell>
        </row>
        <row r="54">
          <cell r="D54">
            <v>44</v>
          </cell>
          <cell r="E54">
            <v>41177.458333333336</v>
          </cell>
          <cell r="F54">
            <v>253.8</v>
          </cell>
          <cell r="G54">
            <v>257.66000000000003</v>
          </cell>
          <cell r="H54">
            <v>165.63</v>
          </cell>
          <cell r="I54">
            <v>3.9000000000000057</v>
          </cell>
          <cell r="J54" t="str">
            <v>CS4a</v>
          </cell>
        </row>
        <row r="55">
          <cell r="D55">
            <v>45</v>
          </cell>
          <cell r="E55">
            <v>40812.458333333336</v>
          </cell>
          <cell r="F55">
            <v>257.66000000000003</v>
          </cell>
          <cell r="G55">
            <v>262.63</v>
          </cell>
          <cell r="H55">
            <v>170.66</v>
          </cell>
          <cell r="I55">
            <v>5.0300000000000011</v>
          </cell>
          <cell r="J55" t="str">
            <v>CS3</v>
          </cell>
        </row>
        <row r="56">
          <cell r="D56">
            <v>46</v>
          </cell>
          <cell r="E56">
            <v>40813.375</v>
          </cell>
          <cell r="F56">
            <v>262.63</v>
          </cell>
          <cell r="G56">
            <v>266.55</v>
          </cell>
          <cell r="H56">
            <v>174.62</v>
          </cell>
          <cell r="I56">
            <v>3.960000000000008</v>
          </cell>
          <cell r="J56" t="str">
            <v>CS3</v>
          </cell>
        </row>
        <row r="57">
          <cell r="D57">
            <v>47</v>
          </cell>
          <cell r="E57">
            <v>41180.177083333336</v>
          </cell>
          <cell r="F57">
            <v>266.55</v>
          </cell>
          <cell r="G57">
            <v>270.35000000000002</v>
          </cell>
          <cell r="H57">
            <v>178.46</v>
          </cell>
          <cell r="I57">
            <v>3.8400000000000034</v>
          </cell>
          <cell r="J57" t="str">
            <v>CS3</v>
          </cell>
        </row>
        <row r="58">
          <cell r="D58">
            <v>48</v>
          </cell>
          <cell r="E58">
            <v>41181.083333333336</v>
          </cell>
          <cell r="F58">
            <v>270.35000000000002</v>
          </cell>
          <cell r="G58">
            <v>275.14999999999998</v>
          </cell>
          <cell r="H58">
            <v>183.31816751825224</v>
          </cell>
          <cell r="I58">
            <v>4.8581675182522304</v>
          </cell>
          <cell r="J58" t="str">
            <v>CS2</v>
          </cell>
        </row>
        <row r="59">
          <cell r="D59">
            <v>49</v>
          </cell>
          <cell r="E59">
            <v>41182.083333333336</v>
          </cell>
          <cell r="F59">
            <v>275.14999999999998</v>
          </cell>
          <cell r="G59">
            <v>280</v>
          </cell>
          <cell r="H59">
            <v>188.22242650917025</v>
          </cell>
          <cell r="I59">
            <v>4.9042589909180094</v>
          </cell>
          <cell r="J59" t="str">
            <v>CS2</v>
          </cell>
        </row>
        <row r="60">
          <cell r="D60">
            <v>50</v>
          </cell>
          <cell r="E60">
            <v>41183.083333333336</v>
          </cell>
          <cell r="F60">
            <v>280</v>
          </cell>
          <cell r="G60">
            <v>284.95</v>
          </cell>
          <cell r="H60">
            <v>193.22780424216901</v>
          </cell>
          <cell r="I60">
            <v>5.0053777329987668</v>
          </cell>
          <cell r="J60" t="str">
            <v>CS2</v>
          </cell>
        </row>
        <row r="61">
          <cell r="D61">
            <v>51</v>
          </cell>
          <cell r="E61">
            <v>41184.041666666664</v>
          </cell>
          <cell r="F61">
            <v>284.95</v>
          </cell>
          <cell r="G61">
            <v>289.85000000000002</v>
          </cell>
          <cell r="H61">
            <v>198.18262260412743</v>
          </cell>
          <cell r="I61">
            <v>4.9548183619584165</v>
          </cell>
          <cell r="J61" t="str">
            <v>CS2</v>
          </cell>
        </row>
        <row r="62">
          <cell r="D62">
            <v>52</v>
          </cell>
          <cell r="E62">
            <v>41184.989583333336</v>
          </cell>
          <cell r="F62">
            <v>289.85000000000002</v>
          </cell>
          <cell r="G62">
            <v>294.45</v>
          </cell>
          <cell r="H62">
            <v>202.83408473984343</v>
          </cell>
          <cell r="I62">
            <v>4.6514621357160024</v>
          </cell>
          <cell r="J62" t="str">
            <v>CS2</v>
          </cell>
        </row>
        <row r="63">
          <cell r="D63">
            <v>53</v>
          </cell>
          <cell r="E63">
            <v>41185.888888888891</v>
          </cell>
          <cell r="F63">
            <v>294.45</v>
          </cell>
          <cell r="G63">
            <v>299.8</v>
          </cell>
          <cell r="H63">
            <v>208.24393744116537</v>
          </cell>
          <cell r="I63">
            <v>5.4098527013219382</v>
          </cell>
          <cell r="J63" t="str">
            <v>CS2</v>
          </cell>
        </row>
        <row r="64">
          <cell r="D64">
            <v>54</v>
          </cell>
          <cell r="E64">
            <v>41186.895833333336</v>
          </cell>
          <cell r="F64">
            <v>299.8</v>
          </cell>
          <cell r="G64">
            <v>305.5</v>
          </cell>
          <cell r="H64">
            <v>214.00770573977002</v>
          </cell>
          <cell r="I64">
            <v>5.7637682986046457</v>
          </cell>
          <cell r="J64" t="str">
            <v>CS2</v>
          </cell>
        </row>
        <row r="65">
          <cell r="D65">
            <v>55</v>
          </cell>
          <cell r="E65">
            <v>41187.895833333336</v>
          </cell>
          <cell r="F65">
            <v>305.5</v>
          </cell>
          <cell r="G65">
            <v>310.05</v>
          </cell>
          <cell r="H65">
            <v>218.60860850444567</v>
          </cell>
          <cell r="I65">
            <v>4.6009027646756522</v>
          </cell>
          <cell r="J65" t="str">
            <v>CS3</v>
          </cell>
        </row>
        <row r="66">
          <cell r="D66">
            <v>56</v>
          </cell>
          <cell r="E66">
            <v>41188.513888888891</v>
          </cell>
          <cell r="F66">
            <v>310.05</v>
          </cell>
          <cell r="G66">
            <v>313.64999999999998</v>
          </cell>
          <cell r="H66">
            <v>222.24888321935384</v>
          </cell>
          <cell r="I66">
            <v>3.6402747149081733</v>
          </cell>
          <cell r="J66" t="str">
            <v>CS2</v>
          </cell>
        </row>
        <row r="67">
          <cell r="D67">
            <v>57</v>
          </cell>
          <cell r="E67">
            <v>41189.197916666664</v>
          </cell>
          <cell r="F67">
            <v>313.64999999999998</v>
          </cell>
          <cell r="G67">
            <v>319.5</v>
          </cell>
          <cell r="H67">
            <v>228.16432963107971</v>
          </cell>
          <cell r="I67">
            <v>5.9154464117258669</v>
          </cell>
          <cell r="J67" t="str">
            <v>CS2</v>
          </cell>
        </row>
        <row r="68">
          <cell r="D68">
            <v>58</v>
          </cell>
          <cell r="E68">
            <v>41190.4375</v>
          </cell>
          <cell r="F68">
            <v>319.5</v>
          </cell>
          <cell r="G68">
            <v>325.8</v>
          </cell>
          <cell r="H68">
            <v>234.53481038216907</v>
          </cell>
          <cell r="I68">
            <v>6.3704807510893602</v>
          </cell>
          <cell r="J68" t="str">
            <v>CS2</v>
          </cell>
        </row>
        <row r="69">
          <cell r="D69">
            <v>59</v>
          </cell>
          <cell r="E69">
            <v>41191.666666666664</v>
          </cell>
          <cell r="F69">
            <v>325.8</v>
          </cell>
          <cell r="G69">
            <v>330.15</v>
          </cell>
          <cell r="H69">
            <v>238.93347566268312</v>
          </cell>
          <cell r="I69">
            <v>4.3986652805140523</v>
          </cell>
          <cell r="J69" t="str">
            <v>CS2</v>
          </cell>
        </row>
        <row r="70">
          <cell r="D70">
            <v>60</v>
          </cell>
          <cell r="E70">
            <v>41192.625</v>
          </cell>
          <cell r="F70">
            <v>330.15</v>
          </cell>
          <cell r="G70">
            <v>335.55</v>
          </cell>
          <cell r="H70">
            <v>244.39388773504547</v>
          </cell>
          <cell r="I70">
            <v>5.4604120723623453</v>
          </cell>
          <cell r="J70" t="str">
            <v>CS1</v>
          </cell>
        </row>
        <row r="71">
          <cell r="D71">
            <v>61</v>
          </cell>
          <cell r="E71">
            <v>41193.583333333336</v>
          </cell>
          <cell r="F71">
            <v>335.55</v>
          </cell>
          <cell r="G71">
            <v>339.2</v>
          </cell>
          <cell r="H71">
            <v>248.08472182099402</v>
          </cell>
          <cell r="I71">
            <v>3.690834085948552</v>
          </cell>
          <cell r="J71" t="str">
            <v>CS1</v>
          </cell>
        </row>
        <row r="72">
          <cell r="D72">
            <v>62</v>
          </cell>
          <cell r="E72">
            <v>41194.416666666664</v>
          </cell>
          <cell r="F72">
            <v>339.2</v>
          </cell>
          <cell r="G72">
            <v>344.1</v>
          </cell>
          <cell r="H72">
            <v>253.03954018295244</v>
          </cell>
          <cell r="I72">
            <v>4.9548183619584165</v>
          </cell>
          <cell r="J72" t="str">
            <v>CS2</v>
          </cell>
        </row>
        <row r="73">
          <cell r="D73">
            <v>63</v>
          </cell>
          <cell r="E73">
            <v>41195.25</v>
          </cell>
          <cell r="F73">
            <v>344.1</v>
          </cell>
          <cell r="G73">
            <v>348.9</v>
          </cell>
          <cell r="H73">
            <v>257.89</v>
          </cell>
          <cell r="I73">
            <v>4.8504598170475504</v>
          </cell>
          <cell r="J73" t="str">
            <v>CS2</v>
          </cell>
        </row>
        <row r="74">
          <cell r="D74">
            <v>64</v>
          </cell>
          <cell r="E74">
            <v>41195</v>
          </cell>
          <cell r="F74">
            <v>348.9</v>
          </cell>
          <cell r="G74">
            <v>354.66</v>
          </cell>
          <cell r="H74">
            <v>263.71767934668316</v>
          </cell>
          <cell r="I74">
            <v>5.8276793466831691</v>
          </cell>
          <cell r="J74" t="str">
            <v>CS2</v>
          </cell>
        </row>
        <row r="75">
          <cell r="D75">
            <v>65</v>
          </cell>
          <cell r="E75">
            <v>41196.875</v>
          </cell>
          <cell r="F75">
            <v>354.66</v>
          </cell>
          <cell r="G75">
            <v>359.33</v>
          </cell>
          <cell r="H75">
            <v>268.43992460185575</v>
          </cell>
          <cell r="I75">
            <v>4.7222452551725951</v>
          </cell>
          <cell r="J75" t="str">
            <v>CS2</v>
          </cell>
        </row>
        <row r="76">
          <cell r="D76">
            <v>66</v>
          </cell>
          <cell r="E76">
            <v>41197.520833333336</v>
          </cell>
          <cell r="F76">
            <v>359.33</v>
          </cell>
          <cell r="G76">
            <v>364.35</v>
          </cell>
          <cell r="H76">
            <v>273.51608545431111</v>
          </cell>
          <cell r="I76">
            <v>5.0761608524553594</v>
          </cell>
          <cell r="J76" t="str">
            <v>CS4a</v>
          </cell>
        </row>
        <row r="77">
          <cell r="D77">
            <v>67</v>
          </cell>
          <cell r="E77">
            <v>41198.395833333336</v>
          </cell>
          <cell r="F77">
            <v>364.35</v>
          </cell>
          <cell r="G77">
            <v>369</v>
          </cell>
          <cell r="H77">
            <v>278.21810696106752</v>
          </cell>
          <cell r="I77">
            <v>4.7020215067564095</v>
          </cell>
          <cell r="J77" t="str">
            <v>CS2</v>
          </cell>
        </row>
        <row r="78">
          <cell r="D78">
            <v>68</v>
          </cell>
          <cell r="E78">
            <v>41199.145833333336</v>
          </cell>
          <cell r="F78">
            <v>369</v>
          </cell>
          <cell r="G78">
            <v>373.4</v>
          </cell>
          <cell r="H78">
            <v>282.66733161262192</v>
          </cell>
          <cell r="I78">
            <v>4.4492246515544025</v>
          </cell>
          <cell r="J78" t="str">
            <v>CS2</v>
          </cell>
        </row>
        <row r="79">
          <cell r="D79">
            <v>69</v>
          </cell>
          <cell r="E79">
            <v>41200.083333333336</v>
          </cell>
          <cell r="F79">
            <v>373.4</v>
          </cell>
          <cell r="G79">
            <v>378.36</v>
          </cell>
          <cell r="H79">
            <v>287.68282121982884</v>
          </cell>
          <cell r="I79">
            <v>5.0154896072069164</v>
          </cell>
          <cell r="J79" t="str">
            <v>CS2</v>
          </cell>
        </row>
        <row r="80">
          <cell r="D80">
            <v>70</v>
          </cell>
          <cell r="E80">
            <v>41200.8125</v>
          </cell>
          <cell r="F80">
            <v>378.36</v>
          </cell>
          <cell r="G80">
            <v>382.75</v>
          </cell>
          <cell r="H80">
            <v>292.12193399717523</v>
          </cell>
          <cell r="I80">
            <v>4.439112777346395</v>
          </cell>
          <cell r="J80" t="str">
            <v>CS2</v>
          </cell>
        </row>
        <row r="81">
          <cell r="D81">
            <v>71</v>
          </cell>
          <cell r="E81">
            <v>41201.46875</v>
          </cell>
          <cell r="F81">
            <v>382.75</v>
          </cell>
          <cell r="G81">
            <v>387.8</v>
          </cell>
          <cell r="H81">
            <v>297.22843047225479</v>
          </cell>
          <cell r="I81">
            <v>5.1064964750795525</v>
          </cell>
          <cell r="J81" t="str">
            <v>CS2</v>
          </cell>
        </row>
        <row r="82">
          <cell r="D82">
            <v>72</v>
          </cell>
          <cell r="E82">
            <v>41202.267361111109</v>
          </cell>
          <cell r="F82">
            <v>387.8</v>
          </cell>
          <cell r="G82">
            <v>392.15</v>
          </cell>
          <cell r="H82">
            <v>301.62709575276881</v>
          </cell>
          <cell r="I82">
            <v>4.3986652805140238</v>
          </cell>
          <cell r="J82" t="str">
            <v>CS2</v>
          </cell>
        </row>
        <row r="83">
          <cell r="D83">
            <v>73</v>
          </cell>
          <cell r="E83">
            <v>41203.298611111109</v>
          </cell>
          <cell r="F83">
            <v>392.15</v>
          </cell>
          <cell r="G83">
            <v>397.34</v>
          </cell>
          <cell r="H83">
            <v>306.87515846676149</v>
          </cell>
          <cell r="I83">
            <v>5.248062713992681</v>
          </cell>
          <cell r="J83" t="str">
            <v>CS2</v>
          </cell>
        </row>
        <row r="84">
          <cell r="D84">
            <v>74</v>
          </cell>
          <cell r="E84">
            <v>41204.84375</v>
          </cell>
          <cell r="F84">
            <v>397.34</v>
          </cell>
          <cell r="G84">
            <v>401.1</v>
          </cell>
          <cell r="H84">
            <v>310.67722316899898</v>
          </cell>
          <cell r="I84">
            <v>3.8020647022374874</v>
          </cell>
          <cell r="J84" t="str">
            <v>CS2</v>
          </cell>
        </row>
        <row r="85">
          <cell r="D85">
            <v>75</v>
          </cell>
          <cell r="E85">
            <v>41205.78125</v>
          </cell>
          <cell r="F85">
            <v>401.1</v>
          </cell>
          <cell r="G85">
            <v>404.7</v>
          </cell>
          <cell r="H85">
            <v>314.31749788390715</v>
          </cell>
          <cell r="I85">
            <v>3.6402747149081733</v>
          </cell>
          <cell r="J85" t="str">
            <v>CS2</v>
          </cell>
        </row>
        <row r="86">
          <cell r="D86">
            <v>76</v>
          </cell>
          <cell r="E86">
            <v>41206.513888888891</v>
          </cell>
          <cell r="F86">
            <v>404.7</v>
          </cell>
          <cell r="G86">
            <v>409.4</v>
          </cell>
          <cell r="H86">
            <v>319.070078761704</v>
          </cell>
          <cell r="I86">
            <v>4.752580877796845</v>
          </cell>
          <cell r="J86" t="str">
            <v>CS2</v>
          </cell>
        </row>
        <row r="87">
          <cell r="D87">
            <v>77</v>
          </cell>
          <cell r="E87">
            <v>41207.447916666664</v>
          </cell>
          <cell r="F87">
            <v>409.4</v>
          </cell>
          <cell r="G87">
            <v>414.3</v>
          </cell>
          <cell r="H87">
            <v>324.02489712366241</v>
          </cell>
          <cell r="I87">
            <v>4.9548183619584165</v>
          </cell>
          <cell r="J87" t="str">
            <v>CS2</v>
          </cell>
        </row>
        <row r="88">
          <cell r="D88">
            <v>78</v>
          </cell>
          <cell r="E88">
            <v>41208.270833333336</v>
          </cell>
          <cell r="F88">
            <v>414.3</v>
          </cell>
          <cell r="G88">
            <v>419</v>
          </cell>
          <cell r="H88">
            <v>328.7774780014592</v>
          </cell>
          <cell r="I88">
            <v>4.7525808777967882</v>
          </cell>
          <cell r="J88" t="str">
            <v>CS2</v>
          </cell>
        </row>
        <row r="89">
          <cell r="D89">
            <v>79</v>
          </cell>
          <cell r="E89">
            <v>41209.038194444445</v>
          </cell>
          <cell r="F89">
            <v>419</v>
          </cell>
          <cell r="G89">
            <v>424.3</v>
          </cell>
          <cell r="H89">
            <v>334.13677133174076</v>
          </cell>
          <cell r="I89">
            <v>5.3592933302815595</v>
          </cell>
          <cell r="J89" t="str">
            <v>CS2</v>
          </cell>
        </row>
        <row r="90">
          <cell r="D90">
            <v>80</v>
          </cell>
          <cell r="E90">
            <v>41210.083333333336</v>
          </cell>
          <cell r="F90">
            <v>424.3</v>
          </cell>
          <cell r="G90">
            <v>428.7</v>
          </cell>
          <cell r="H90">
            <v>338.58599598329516</v>
          </cell>
          <cell r="I90">
            <v>4.4492246515544025</v>
          </cell>
          <cell r="J90" t="str">
            <v>CS2</v>
          </cell>
        </row>
        <row r="91">
          <cell r="D91">
            <v>81</v>
          </cell>
          <cell r="E91">
            <v>41210.555555555555</v>
          </cell>
          <cell r="F91">
            <v>428.7</v>
          </cell>
          <cell r="G91">
            <v>433.4</v>
          </cell>
          <cell r="H91">
            <v>343.33857686109201</v>
          </cell>
          <cell r="I91">
            <v>4.752580877796845</v>
          </cell>
          <cell r="J91" t="str">
            <v>CS2</v>
          </cell>
        </row>
        <row r="92">
          <cell r="D92">
            <v>82</v>
          </cell>
          <cell r="E92">
            <v>41211.375</v>
          </cell>
          <cell r="F92">
            <v>433.4</v>
          </cell>
          <cell r="G92">
            <v>438.5</v>
          </cell>
          <cell r="H92">
            <v>348.495632707212</v>
          </cell>
          <cell r="I92">
            <v>5.157055846119988</v>
          </cell>
          <cell r="J92" t="str">
            <v>CS3</v>
          </cell>
        </row>
        <row r="93">
          <cell r="D93">
            <v>83</v>
          </cell>
          <cell r="E93">
            <v>41212.3125</v>
          </cell>
          <cell r="F93">
            <v>438.5</v>
          </cell>
          <cell r="G93">
            <v>443.9</v>
          </cell>
          <cell r="H93">
            <v>353.95604477957426</v>
          </cell>
          <cell r="I93">
            <v>5.46041207236226</v>
          </cell>
          <cell r="J93" t="str">
            <v>CS4</v>
          </cell>
        </row>
        <row r="94">
          <cell r="D94">
            <v>84</v>
          </cell>
          <cell r="E94">
            <v>41213.222222222219</v>
          </cell>
          <cell r="F94">
            <v>443.9</v>
          </cell>
          <cell r="G94">
            <v>448.6</v>
          </cell>
          <cell r="H94">
            <v>358.7086256573711</v>
          </cell>
          <cell r="I94">
            <v>4.752580877796845</v>
          </cell>
          <cell r="J94" t="str">
            <v>CS3</v>
          </cell>
        </row>
        <row r="95">
          <cell r="D95">
            <v>85</v>
          </cell>
          <cell r="E95">
            <v>41213.958333333336</v>
          </cell>
          <cell r="F95">
            <v>448.6</v>
          </cell>
          <cell r="G95">
            <v>452.7</v>
          </cell>
          <cell r="H95">
            <v>362.85449408268323</v>
          </cell>
          <cell r="I95">
            <v>4.1458684253121305</v>
          </cell>
          <cell r="J95" t="str">
            <v>CS3</v>
          </cell>
        </row>
        <row r="96">
          <cell r="D96">
            <v>86</v>
          </cell>
          <cell r="E96">
            <v>41215.694444444445</v>
          </cell>
          <cell r="F96">
            <v>452.7</v>
          </cell>
          <cell r="G96">
            <v>458.6</v>
          </cell>
          <cell r="H96">
            <v>368.82049986544945</v>
          </cell>
          <cell r="I96">
            <v>5.9660057827662172</v>
          </cell>
          <cell r="J96" t="str">
            <v>CS3</v>
          </cell>
        </row>
        <row r="97">
          <cell r="D97">
            <v>87</v>
          </cell>
          <cell r="E97">
            <v>41216.53125</v>
          </cell>
          <cell r="F97">
            <v>458.6</v>
          </cell>
          <cell r="G97">
            <v>463.4</v>
          </cell>
          <cell r="H97">
            <v>373.67419948532705</v>
          </cell>
          <cell r="I97">
            <v>4.8536996198776023</v>
          </cell>
          <cell r="J97" t="str">
            <v>CS2</v>
          </cell>
        </row>
        <row r="98">
          <cell r="D98">
            <v>88</v>
          </cell>
          <cell r="E98">
            <v>41217.208333333336</v>
          </cell>
          <cell r="F98">
            <v>463.4</v>
          </cell>
          <cell r="G98">
            <v>468.1</v>
          </cell>
          <cell r="H98">
            <v>378.4267803631239</v>
          </cell>
          <cell r="I98">
            <v>4.752580877796845</v>
          </cell>
          <cell r="J98" t="str">
            <v>CS2</v>
          </cell>
        </row>
        <row r="99">
          <cell r="D99">
            <v>89</v>
          </cell>
          <cell r="E99">
            <v>41218.010416666664</v>
          </cell>
          <cell r="F99">
            <v>468.1</v>
          </cell>
          <cell r="G99">
            <v>473.7</v>
          </cell>
          <cell r="H99">
            <v>384.08942991964773</v>
          </cell>
          <cell r="I99">
            <v>5.6626495565238315</v>
          </cell>
          <cell r="J99" t="str">
            <v>CS3</v>
          </cell>
        </row>
        <row r="100">
          <cell r="D100">
            <v>90</v>
          </cell>
          <cell r="E100">
            <v>41218.739583333336</v>
          </cell>
          <cell r="F100">
            <v>473.7</v>
          </cell>
          <cell r="G100">
            <v>478.68</v>
          </cell>
          <cell r="H100">
            <v>389.12514327527077</v>
          </cell>
          <cell r="I100">
            <v>5.0357133556230451</v>
          </cell>
          <cell r="J100" t="str">
            <v>CS3</v>
          </cell>
        </row>
        <row r="101">
          <cell r="D101">
            <v>91</v>
          </cell>
          <cell r="E101">
            <v>41219.479166666664</v>
          </cell>
          <cell r="F101">
            <v>478.68</v>
          </cell>
          <cell r="G101">
            <v>483.7</v>
          </cell>
          <cell r="H101">
            <v>394.20130412772608</v>
          </cell>
          <cell r="I101">
            <v>5.0761608524553026</v>
          </cell>
          <cell r="J101" t="str">
            <v>CS3</v>
          </cell>
        </row>
        <row r="102">
          <cell r="D102">
            <v>92</v>
          </cell>
          <cell r="E102">
            <v>41220.166666666664</v>
          </cell>
          <cell r="F102">
            <v>483.7</v>
          </cell>
          <cell r="G102">
            <v>489.1</v>
          </cell>
          <cell r="H102">
            <v>399.66171620008839</v>
          </cell>
          <cell r="I102">
            <v>5.4604120723623168</v>
          </cell>
          <cell r="J102" t="str">
            <v>CS3</v>
          </cell>
        </row>
        <row r="103">
          <cell r="D103">
            <v>93</v>
          </cell>
          <cell r="E103">
            <v>41220.885416666664</v>
          </cell>
          <cell r="F103">
            <v>489.1</v>
          </cell>
          <cell r="G103">
            <v>494</v>
          </cell>
          <cell r="H103">
            <v>404.61653456204675</v>
          </cell>
          <cell r="I103">
            <v>4.9548183619583597</v>
          </cell>
          <cell r="J103" t="str">
            <v>CS3</v>
          </cell>
        </row>
        <row r="104">
          <cell r="D104">
            <v>94</v>
          </cell>
          <cell r="E104">
            <v>41221.645833333336</v>
          </cell>
          <cell r="F104">
            <v>494</v>
          </cell>
          <cell r="G104">
            <v>498.6</v>
          </cell>
          <cell r="H104">
            <v>409.26799669776284</v>
          </cell>
          <cell r="I104">
            <v>4.6514621357160877</v>
          </cell>
          <cell r="J104" t="str">
            <v>CS4</v>
          </cell>
        </row>
        <row r="105">
          <cell r="D105">
            <v>95</v>
          </cell>
          <cell r="E105">
            <v>41222.8125</v>
          </cell>
          <cell r="F105">
            <v>498.6</v>
          </cell>
          <cell r="G105">
            <v>502.7</v>
          </cell>
          <cell r="H105">
            <v>413.41386512307491</v>
          </cell>
          <cell r="I105">
            <v>4.1458684253120737</v>
          </cell>
          <cell r="J105" t="str">
            <v>CS4a</v>
          </cell>
        </row>
        <row r="106">
          <cell r="D106">
            <v>96</v>
          </cell>
          <cell r="E106">
            <v>41223.708333333336</v>
          </cell>
          <cell r="F106">
            <v>502.7</v>
          </cell>
          <cell r="G106">
            <v>507.4</v>
          </cell>
          <cell r="H106">
            <v>418.16644600087176</v>
          </cell>
          <cell r="I106">
            <v>4.752580877796845</v>
          </cell>
          <cell r="J106" t="str">
            <v>CS4a</v>
          </cell>
        </row>
        <row r="107">
          <cell r="D107">
            <v>97</v>
          </cell>
          <cell r="E107">
            <v>41224.5</v>
          </cell>
          <cell r="F107">
            <v>507.4</v>
          </cell>
          <cell r="G107">
            <v>511.7</v>
          </cell>
          <cell r="H107">
            <v>422.5145519103454</v>
          </cell>
          <cell r="I107">
            <v>4.3481059094736452</v>
          </cell>
          <cell r="J107" t="str">
            <v>CS3</v>
          </cell>
        </row>
        <row r="108">
          <cell r="D108">
            <v>98</v>
          </cell>
          <cell r="E108">
            <v>41225.208333333336</v>
          </cell>
          <cell r="F108">
            <v>511.7</v>
          </cell>
          <cell r="G108">
            <v>516.79999999999995</v>
          </cell>
          <cell r="H108">
            <v>427.67160775646533</v>
          </cell>
          <cell r="I108">
            <v>5.1570558461199312</v>
          </cell>
          <cell r="J108" t="str">
            <v>CS3</v>
          </cell>
        </row>
        <row r="109">
          <cell r="D109">
            <v>99</v>
          </cell>
          <cell r="E109">
            <v>41225.9375</v>
          </cell>
          <cell r="F109">
            <v>516.79999999999995</v>
          </cell>
          <cell r="G109">
            <v>521.29999999999995</v>
          </cell>
          <cell r="H109">
            <v>432.22195115010061</v>
          </cell>
          <cell r="I109">
            <v>4.5503433936352735</v>
          </cell>
          <cell r="J109" t="str">
            <v>CS2</v>
          </cell>
        </row>
        <row r="110">
          <cell r="D110">
            <v>100</v>
          </cell>
          <cell r="E110">
            <v>41226.5</v>
          </cell>
          <cell r="F110">
            <v>521.29999999999995</v>
          </cell>
          <cell r="G110">
            <v>525.79999999999995</v>
          </cell>
          <cell r="H110">
            <v>436.77229454373588</v>
          </cell>
          <cell r="I110">
            <v>4.5503433936352735</v>
          </cell>
          <cell r="J110" t="str">
            <v>CS3</v>
          </cell>
        </row>
        <row r="111">
          <cell r="D111">
            <v>101</v>
          </cell>
          <cell r="E111">
            <v>41227.229166666664</v>
          </cell>
          <cell r="F111">
            <v>525.79999999999995</v>
          </cell>
          <cell r="G111">
            <v>530.5</v>
          </cell>
          <cell r="H111">
            <v>441.52487542153273</v>
          </cell>
          <cell r="I111">
            <v>4.752580877796845</v>
          </cell>
          <cell r="J111" t="str">
            <v>CS3</v>
          </cell>
        </row>
        <row r="112">
          <cell r="D112">
            <v>102</v>
          </cell>
          <cell r="E112">
            <v>41227.916666666664</v>
          </cell>
          <cell r="F112">
            <v>530.5</v>
          </cell>
          <cell r="G112">
            <v>535.9</v>
          </cell>
          <cell r="H112">
            <v>446.98528749389499</v>
          </cell>
          <cell r="I112">
            <v>5.46041207236226</v>
          </cell>
          <cell r="J112" t="str">
            <v>CS2</v>
          </cell>
        </row>
        <row r="113">
          <cell r="D113">
            <v>103</v>
          </cell>
          <cell r="E113">
            <v>41228.53125</v>
          </cell>
          <cell r="F113">
            <v>535.9</v>
          </cell>
          <cell r="G113">
            <v>541.79999999999995</v>
          </cell>
          <cell r="H113">
            <v>452.9512932766612</v>
          </cell>
          <cell r="I113">
            <v>5.9660057827662172</v>
          </cell>
          <cell r="J113" t="str">
            <v>CS2</v>
          </cell>
        </row>
        <row r="114">
          <cell r="D114">
            <v>104</v>
          </cell>
          <cell r="E114">
            <v>41229.1875</v>
          </cell>
          <cell r="F114">
            <v>541.79999999999995</v>
          </cell>
          <cell r="G114">
            <v>546.4</v>
          </cell>
          <cell r="H114">
            <v>457.60275541237729</v>
          </cell>
          <cell r="I114">
            <v>4.6514621357160877</v>
          </cell>
          <cell r="J114" t="str">
            <v>CS2</v>
          </cell>
        </row>
        <row r="115">
          <cell r="D115">
            <v>105</v>
          </cell>
          <cell r="E115">
            <v>41229.833333333336</v>
          </cell>
          <cell r="F115">
            <v>546.4</v>
          </cell>
          <cell r="G115">
            <v>551.4</v>
          </cell>
          <cell r="H115">
            <v>462.65869251641647</v>
          </cell>
          <cell r="I115">
            <v>5.0559371040391738</v>
          </cell>
          <cell r="J115" t="str">
            <v>CS3</v>
          </cell>
        </row>
        <row r="116">
          <cell r="D116">
            <v>106</v>
          </cell>
          <cell r="E116">
            <v>41230.416666666664</v>
          </cell>
          <cell r="F116">
            <v>551.4</v>
          </cell>
          <cell r="G116">
            <v>556.1</v>
          </cell>
          <cell r="H116">
            <v>467.41127339421331</v>
          </cell>
          <cell r="I116">
            <v>4.752580877796845</v>
          </cell>
          <cell r="J116" t="str">
            <v>CS3</v>
          </cell>
        </row>
        <row r="117">
          <cell r="D117">
            <v>107</v>
          </cell>
          <cell r="E117">
            <v>41231.041666666664</v>
          </cell>
          <cell r="F117">
            <v>556.1</v>
          </cell>
          <cell r="G117">
            <v>562.5</v>
          </cell>
          <cell r="H117">
            <v>473.88287288738343</v>
          </cell>
          <cell r="I117">
            <v>6.4715994931701175</v>
          </cell>
          <cell r="J117" t="str">
            <v>CS3</v>
          </cell>
        </row>
        <row r="118">
          <cell r="D118">
            <v>108</v>
          </cell>
          <cell r="E118">
            <v>41232.038194444445</v>
          </cell>
          <cell r="F118">
            <v>562.5</v>
          </cell>
          <cell r="G118">
            <v>568</v>
          </cell>
          <cell r="H118">
            <v>479.4444037018265</v>
          </cell>
          <cell r="I118">
            <v>5.5615308144430742</v>
          </cell>
          <cell r="J118" t="str">
            <v>CS4a</v>
          </cell>
        </row>
        <row r="119">
          <cell r="D119">
            <v>109</v>
          </cell>
          <cell r="E119">
            <v>41232.75</v>
          </cell>
          <cell r="F119">
            <v>568</v>
          </cell>
          <cell r="G119">
            <v>571.79999999999995</v>
          </cell>
          <cell r="H119">
            <v>483.28691590089625</v>
          </cell>
          <cell r="I119">
            <v>3.8425121990697448</v>
          </cell>
          <cell r="J119" t="str">
            <v>CS2</v>
          </cell>
        </row>
        <row r="120">
          <cell r="D120">
            <v>110</v>
          </cell>
          <cell r="E120">
            <v>41233.625</v>
          </cell>
          <cell r="F120">
            <v>571.79999999999995</v>
          </cell>
          <cell r="G120">
            <v>576.1</v>
          </cell>
          <cell r="H120">
            <v>487.63502181037001</v>
          </cell>
          <cell r="I120">
            <v>4.3481059094737589</v>
          </cell>
          <cell r="J120" t="str">
            <v>CS3</v>
          </cell>
        </row>
        <row r="121">
          <cell r="D121">
            <v>111</v>
          </cell>
          <cell r="E121">
            <v>41234.527777777781</v>
          </cell>
          <cell r="F121">
            <v>576.1</v>
          </cell>
          <cell r="G121">
            <v>580.70000000000005</v>
          </cell>
          <cell r="H121">
            <v>492.28648394608604</v>
          </cell>
          <cell r="I121">
            <v>4.6514621357160308</v>
          </cell>
          <cell r="J121" t="str">
            <v>CS3</v>
          </cell>
        </row>
        <row r="122">
          <cell r="D122">
            <v>112</v>
          </cell>
          <cell r="E122">
            <v>41235.15625</v>
          </cell>
          <cell r="F122">
            <v>580.70000000000005</v>
          </cell>
          <cell r="G122">
            <v>584.70000000000005</v>
          </cell>
          <cell r="H122">
            <v>496.33123362931741</v>
          </cell>
          <cell r="I122">
            <v>4.0447496832313732</v>
          </cell>
          <cell r="J122" t="str">
            <v>CS4a</v>
          </cell>
        </row>
        <row r="123">
          <cell r="D123">
            <v>113</v>
          </cell>
          <cell r="E123">
            <v>41235.802083333336</v>
          </cell>
          <cell r="F123">
            <v>584.70000000000005</v>
          </cell>
          <cell r="G123">
            <v>588.6</v>
          </cell>
          <cell r="H123">
            <v>500.27486457046791</v>
          </cell>
          <cell r="I123">
            <v>3.9436309411505022</v>
          </cell>
          <cell r="J123" t="str">
            <v>CS4a</v>
          </cell>
        </row>
        <row r="124">
          <cell r="D124">
            <v>114</v>
          </cell>
          <cell r="E124">
            <v>41236.416666666664</v>
          </cell>
          <cell r="F124">
            <v>588.6</v>
          </cell>
          <cell r="G124">
            <v>591.85</v>
          </cell>
          <cell r="H124">
            <v>503.56122368809338</v>
          </cell>
          <cell r="I124">
            <v>3.2863591176254658</v>
          </cell>
          <cell r="J124" t="str">
            <v>CS4</v>
          </cell>
        </row>
        <row r="125">
          <cell r="D125">
            <v>115</v>
          </cell>
          <cell r="E125">
            <v>41237.083333333336</v>
          </cell>
          <cell r="F125">
            <v>591.85</v>
          </cell>
          <cell r="G125">
            <v>595.70000000000005</v>
          </cell>
          <cell r="H125">
            <v>507.45429525820356</v>
          </cell>
          <cell r="I125">
            <v>3.8930715701101803</v>
          </cell>
          <cell r="J125" t="str">
            <v>CS4</v>
          </cell>
        </row>
        <row r="126">
          <cell r="D126">
            <v>116</v>
          </cell>
          <cell r="E126">
            <v>41237.729166666664</v>
          </cell>
          <cell r="F126">
            <v>595.70000000000005</v>
          </cell>
          <cell r="G126">
            <v>598.1</v>
          </cell>
          <cell r="H126">
            <v>509.88114506814236</v>
          </cell>
          <cell r="I126">
            <v>2.4268498099388012</v>
          </cell>
          <cell r="J126" t="str">
            <v>CS4a</v>
          </cell>
        </row>
        <row r="127">
          <cell r="D127">
            <v>117</v>
          </cell>
          <cell r="E127">
            <v>41238.25</v>
          </cell>
          <cell r="F127">
            <v>598.1</v>
          </cell>
          <cell r="G127">
            <v>601.5</v>
          </cell>
          <cell r="H127">
            <v>513.3191822988889</v>
          </cell>
          <cell r="I127">
            <v>3.438037230746545</v>
          </cell>
          <cell r="J127" t="str">
            <v>CS4a</v>
          </cell>
        </row>
        <row r="128">
          <cell r="D128">
            <v>118</v>
          </cell>
          <cell r="E128">
            <v>41238.868055555555</v>
          </cell>
          <cell r="F128">
            <v>601.5</v>
          </cell>
          <cell r="G128">
            <v>604.6</v>
          </cell>
          <cell r="H128">
            <v>516.45386330339329</v>
          </cell>
          <cell r="I128">
            <v>3.1346810045043867</v>
          </cell>
          <cell r="J128" t="str">
            <v>CS4a</v>
          </cell>
        </row>
        <row r="129">
          <cell r="D129">
            <v>119</v>
          </cell>
          <cell r="E129">
            <v>41239.868055497682</v>
          </cell>
          <cell r="F129">
            <v>604.6</v>
          </cell>
          <cell r="G129">
            <v>608.04999999999995</v>
          </cell>
          <cell r="H129">
            <v>519.94245990518027</v>
          </cell>
          <cell r="I129">
            <v>3.4885966017869805</v>
          </cell>
          <cell r="J129" t="str">
            <v>CS4a</v>
          </cell>
        </row>
        <row r="130">
          <cell r="D130">
            <v>120</v>
          </cell>
          <cell r="E130">
            <v>41239.972222222219</v>
          </cell>
          <cell r="F130">
            <v>608.04999999999995</v>
          </cell>
          <cell r="G130">
            <v>611.9</v>
          </cell>
          <cell r="H130">
            <v>523.8355314752904</v>
          </cell>
          <cell r="I130">
            <v>3.8930715701101235</v>
          </cell>
          <cell r="J130" t="str">
            <v>CS4a</v>
          </cell>
        </row>
        <row r="131">
          <cell r="D131">
            <v>121</v>
          </cell>
          <cell r="E131">
            <v>41242.256944444445</v>
          </cell>
          <cell r="F131">
            <v>611.9</v>
          </cell>
          <cell r="G131">
            <v>616.1</v>
          </cell>
          <cell r="H131">
            <v>528.08251864268334</v>
          </cell>
          <cell r="I131">
            <v>4.2469871673929447</v>
          </cell>
          <cell r="J131" t="str">
            <v>CS3</v>
          </cell>
        </row>
        <row r="132">
          <cell r="D132">
            <v>122</v>
          </cell>
          <cell r="E132">
            <v>41242.847222222219</v>
          </cell>
          <cell r="F132">
            <v>616.1</v>
          </cell>
          <cell r="G132">
            <v>621.29999999999995</v>
          </cell>
          <cell r="H132">
            <v>533.34069323088409</v>
          </cell>
          <cell r="I132">
            <v>5.2581745882007453</v>
          </cell>
          <cell r="J132" t="str">
            <v>CS3</v>
          </cell>
        </row>
        <row r="133">
          <cell r="D133">
            <v>123</v>
          </cell>
          <cell r="E133">
            <v>41243.583333333336</v>
          </cell>
          <cell r="F133">
            <v>621.29999999999995</v>
          </cell>
          <cell r="G133">
            <v>625.79999999999995</v>
          </cell>
          <cell r="H133">
            <v>537.8910366245193</v>
          </cell>
          <cell r="I133">
            <v>4.5503433936352167</v>
          </cell>
          <cell r="J133" t="str">
            <v>CS3</v>
          </cell>
        </row>
        <row r="134">
          <cell r="D134">
            <v>124</v>
          </cell>
          <cell r="E134">
            <v>41244.333333333336</v>
          </cell>
          <cell r="F134">
            <v>625.79999999999995</v>
          </cell>
          <cell r="G134">
            <v>631.20000000000005</v>
          </cell>
          <cell r="H134">
            <v>543.35144869688168</v>
          </cell>
          <cell r="I134">
            <v>5.4604120723623737</v>
          </cell>
          <cell r="J134" t="str">
            <v>CS3</v>
          </cell>
        </row>
        <row r="135">
          <cell r="D135">
            <v>125</v>
          </cell>
          <cell r="E135">
            <v>41250.576388888891</v>
          </cell>
          <cell r="F135">
            <v>631.20000000000005</v>
          </cell>
          <cell r="G135">
            <v>634.70000000000005</v>
          </cell>
          <cell r="H135">
            <v>546.89060466970909</v>
          </cell>
          <cell r="I135">
            <v>3.539155972827416</v>
          </cell>
          <cell r="J135" t="str">
            <v>CS3</v>
          </cell>
        </row>
        <row r="136">
          <cell r="D136">
            <v>126</v>
          </cell>
          <cell r="E136">
            <v>41251.4375</v>
          </cell>
          <cell r="F136">
            <v>634.70000000000005</v>
          </cell>
          <cell r="G136">
            <v>640.5</v>
          </cell>
          <cell r="H136">
            <v>552.75549171039449</v>
          </cell>
          <cell r="I136">
            <v>5.864887040685403</v>
          </cell>
          <cell r="J136" t="str">
            <v>CS3</v>
          </cell>
        </row>
        <row r="137">
          <cell r="D137">
            <v>127</v>
          </cell>
          <cell r="E137">
            <v>41252.034722222219</v>
          </cell>
          <cell r="F137">
            <v>640.5</v>
          </cell>
          <cell r="G137">
            <v>646.6</v>
          </cell>
          <cell r="H137">
            <v>558.92373497732228</v>
          </cell>
          <cell r="I137">
            <v>6.1682432669277887</v>
          </cell>
          <cell r="J137" t="str">
            <v>CS3</v>
          </cell>
        </row>
        <row r="138">
          <cell r="D138">
            <v>128</v>
          </cell>
          <cell r="E138">
            <v>41253.083333333336</v>
          </cell>
          <cell r="F138">
            <v>646.6</v>
          </cell>
          <cell r="G138">
            <v>651.6</v>
          </cell>
          <cell r="H138">
            <v>563.97967208136151</v>
          </cell>
          <cell r="I138">
            <v>5.0559371040392307</v>
          </cell>
          <cell r="J138" t="str">
            <v>CS3</v>
          </cell>
        </row>
        <row r="139">
          <cell r="D139">
            <v>129</v>
          </cell>
          <cell r="E139">
            <v>41253.729166666664</v>
          </cell>
          <cell r="F139">
            <v>651.6</v>
          </cell>
          <cell r="G139">
            <v>657.1</v>
          </cell>
          <cell r="H139">
            <v>569.54120289580453</v>
          </cell>
          <cell r="I139">
            <v>5.5615308144430173</v>
          </cell>
          <cell r="J139" t="str">
            <v>CS3</v>
          </cell>
        </row>
        <row r="140">
          <cell r="D140">
            <v>130</v>
          </cell>
          <cell r="E140">
            <v>41254.5</v>
          </cell>
          <cell r="F140">
            <v>657.1</v>
          </cell>
          <cell r="G140">
            <v>662.4</v>
          </cell>
          <cell r="H140">
            <v>574.90049622608603</v>
          </cell>
          <cell r="I140">
            <v>5.3592933302815027</v>
          </cell>
          <cell r="J140" t="str">
            <v>CS3</v>
          </cell>
        </row>
        <row r="141">
          <cell r="D141">
            <v>131</v>
          </cell>
          <cell r="E141">
            <v>41255.3125</v>
          </cell>
          <cell r="F141">
            <v>662.4</v>
          </cell>
          <cell r="G141">
            <v>667.6</v>
          </cell>
          <cell r="H141">
            <v>580.15867081428678</v>
          </cell>
          <cell r="I141">
            <v>5.2581745882007453</v>
          </cell>
          <cell r="J141" t="str">
            <v>CS3</v>
          </cell>
        </row>
        <row r="142">
          <cell r="D142">
            <v>132</v>
          </cell>
          <cell r="E142">
            <v>41256.034722222219</v>
          </cell>
          <cell r="F142">
            <v>667.6</v>
          </cell>
          <cell r="G142">
            <v>672.8</v>
          </cell>
          <cell r="H142">
            <v>585.41684540248752</v>
          </cell>
          <cell r="I142">
            <v>5.2581745882007453</v>
          </cell>
          <cell r="J142" t="str">
            <v>CS3</v>
          </cell>
        </row>
        <row r="143">
          <cell r="D143">
            <v>133</v>
          </cell>
          <cell r="E143">
            <v>41256.75</v>
          </cell>
          <cell r="F143">
            <v>672.8</v>
          </cell>
          <cell r="G143">
            <v>678.3</v>
          </cell>
          <cell r="H143">
            <v>590.97837621693054</v>
          </cell>
          <cell r="I143">
            <v>5.5615308144430173</v>
          </cell>
          <cell r="J143" t="str">
            <v>CS2</v>
          </cell>
        </row>
        <row r="144">
          <cell r="D144">
            <v>134</v>
          </cell>
          <cell r="E144">
            <v>41257.53125</v>
          </cell>
          <cell r="F144">
            <v>678.3</v>
          </cell>
          <cell r="G144">
            <v>683.6</v>
          </cell>
          <cell r="H144">
            <v>596.33766954721216</v>
          </cell>
          <cell r="I144">
            <v>5.3592933302816164</v>
          </cell>
          <cell r="J144" t="str">
            <v>CS2</v>
          </cell>
        </row>
        <row r="145">
          <cell r="D145">
            <v>135</v>
          </cell>
          <cell r="E145">
            <v>41258.270833333336</v>
          </cell>
          <cell r="F145">
            <v>683.6</v>
          </cell>
          <cell r="G145">
            <v>688.95</v>
          </cell>
          <cell r="H145">
            <v>601.7475222485341</v>
          </cell>
          <cell r="I145">
            <v>5.4098527013219382</v>
          </cell>
          <cell r="J145" t="str">
            <v>CS3</v>
          </cell>
        </row>
        <row r="146">
          <cell r="D146">
            <v>136</v>
          </cell>
          <cell r="E146">
            <v>41258.958333333336</v>
          </cell>
          <cell r="F146">
            <v>688.95</v>
          </cell>
          <cell r="G146">
            <v>693</v>
          </cell>
          <cell r="H146">
            <v>605.84283130280573</v>
          </cell>
          <cell r="I146">
            <v>4.0953090542716382</v>
          </cell>
          <cell r="J146" t="str">
            <v>CS3</v>
          </cell>
        </row>
        <row r="147">
          <cell r="D147">
            <v>137</v>
          </cell>
          <cell r="E147">
            <v>41259.6875</v>
          </cell>
          <cell r="F147">
            <v>693</v>
          </cell>
          <cell r="G147">
            <v>698.2</v>
          </cell>
          <cell r="H147">
            <v>611.10100589100659</v>
          </cell>
          <cell r="I147">
            <v>5.258174588200859</v>
          </cell>
          <cell r="J147" t="str">
            <v>CS3</v>
          </cell>
        </row>
        <row r="148">
          <cell r="D148">
            <v>138</v>
          </cell>
          <cell r="E148">
            <v>41260.527777777781</v>
          </cell>
          <cell r="F148">
            <v>698.2</v>
          </cell>
          <cell r="G148">
            <v>703.7</v>
          </cell>
          <cell r="H148">
            <v>616.66253670544961</v>
          </cell>
          <cell r="I148">
            <v>5.5615308144430173</v>
          </cell>
          <cell r="J148" t="str">
            <v>CS2</v>
          </cell>
        </row>
        <row r="149">
          <cell r="D149">
            <v>139</v>
          </cell>
          <cell r="E149">
            <v>41261.041666666664</v>
          </cell>
          <cell r="F149">
            <v>703.7</v>
          </cell>
          <cell r="G149">
            <v>708.9</v>
          </cell>
          <cell r="H149">
            <v>621.92071129365036</v>
          </cell>
          <cell r="I149">
            <v>5.2581745882007453</v>
          </cell>
          <cell r="J149" t="str">
            <v>CS2</v>
          </cell>
        </row>
        <row r="150">
          <cell r="D150">
            <v>140</v>
          </cell>
          <cell r="E150">
            <v>41261.680555555555</v>
          </cell>
          <cell r="F150">
            <v>708.9</v>
          </cell>
          <cell r="G150">
            <v>714.5</v>
          </cell>
          <cell r="H150">
            <v>627.58336085017424</v>
          </cell>
          <cell r="I150">
            <v>5.6626495565238884</v>
          </cell>
          <cell r="J150" t="str">
            <v>CS2</v>
          </cell>
        </row>
        <row r="151">
          <cell r="D151">
            <v>141</v>
          </cell>
          <cell r="E151">
            <v>41262.545138888891</v>
          </cell>
          <cell r="F151">
            <v>714.5</v>
          </cell>
          <cell r="G151">
            <v>719.3</v>
          </cell>
          <cell r="H151">
            <v>632.43706047005173</v>
          </cell>
          <cell r="I151">
            <v>4.8536996198774887</v>
          </cell>
          <cell r="J151" t="str">
            <v>CS2</v>
          </cell>
        </row>
        <row r="152">
          <cell r="D152">
            <v>142</v>
          </cell>
          <cell r="E152">
            <v>41263.416666666664</v>
          </cell>
          <cell r="F152">
            <v>719.3</v>
          </cell>
          <cell r="G152">
            <v>724</v>
          </cell>
          <cell r="H152">
            <v>637.18964134784869</v>
          </cell>
          <cell r="I152">
            <v>4.7525808777969587</v>
          </cell>
          <cell r="J152" t="str">
            <v>CS2</v>
          </cell>
        </row>
        <row r="153">
          <cell r="D153">
            <v>143</v>
          </cell>
          <cell r="E153">
            <v>41264.090277777781</v>
          </cell>
          <cell r="F153">
            <v>724</v>
          </cell>
          <cell r="G153">
            <v>729.75</v>
          </cell>
          <cell r="H153">
            <v>643.00396901749366</v>
          </cell>
          <cell r="I153">
            <v>5.8143276696449675</v>
          </cell>
          <cell r="J153" t="str">
            <v>CS2</v>
          </cell>
        </row>
        <row r="154">
          <cell r="D154">
            <v>144</v>
          </cell>
          <cell r="E154">
            <v>41264.791666666664</v>
          </cell>
          <cell r="F154">
            <v>729.75</v>
          </cell>
          <cell r="G154">
            <v>734.9</v>
          </cell>
          <cell r="H154">
            <v>648.21158423465397</v>
          </cell>
          <cell r="I154">
            <v>5.2076152171603098</v>
          </cell>
          <cell r="J154" t="str">
            <v>CS2</v>
          </cell>
        </row>
        <row r="155">
          <cell r="D155">
            <v>145</v>
          </cell>
          <cell r="E155">
            <v>41265.243055555555</v>
          </cell>
          <cell r="F155">
            <v>734.9</v>
          </cell>
          <cell r="G155">
            <v>740</v>
          </cell>
          <cell r="H155">
            <v>653.36864008077396</v>
          </cell>
          <cell r="I155">
            <v>5.157055846119988</v>
          </cell>
          <cell r="J155" t="str">
            <v>CS2</v>
          </cell>
        </row>
        <row r="156">
          <cell r="D156">
            <v>146</v>
          </cell>
          <cell r="E156">
            <v>41277.270833333336</v>
          </cell>
          <cell r="F156">
            <v>740</v>
          </cell>
          <cell r="G156">
            <v>746</v>
          </cell>
          <cell r="H156">
            <v>659.43576460562099</v>
          </cell>
          <cell r="I156">
            <v>6.0671245248470314</v>
          </cell>
          <cell r="J156" t="str">
            <v>CS2</v>
          </cell>
        </row>
        <row r="157">
          <cell r="D157">
            <v>147</v>
          </cell>
          <cell r="E157">
            <v>41278.479166666664</v>
          </cell>
          <cell r="F157">
            <v>746</v>
          </cell>
          <cell r="G157">
            <v>750.2</v>
          </cell>
          <cell r="H157">
            <v>663.68275177301393</v>
          </cell>
          <cell r="I157">
            <v>4.2469871673929447</v>
          </cell>
          <cell r="J157" t="str">
            <v>CS2</v>
          </cell>
        </row>
        <row r="158">
          <cell r="D158">
            <v>148</v>
          </cell>
          <cell r="E158">
            <v>41279.510416666664</v>
          </cell>
          <cell r="F158">
            <v>750.2</v>
          </cell>
          <cell r="G158">
            <v>756.2</v>
          </cell>
          <cell r="H158">
            <v>669.74987629786096</v>
          </cell>
          <cell r="I158">
            <v>6.0671245248470314</v>
          </cell>
          <cell r="J158" t="str">
            <v>CS3</v>
          </cell>
        </row>
        <row r="159">
          <cell r="D159">
            <v>149</v>
          </cell>
          <cell r="E159">
            <v>41280.458333333336</v>
          </cell>
          <cell r="F159">
            <v>756.2</v>
          </cell>
          <cell r="G159">
            <v>761.3</v>
          </cell>
          <cell r="H159">
            <v>674.90693214398084</v>
          </cell>
          <cell r="I159">
            <v>5.1570558461198743</v>
          </cell>
          <cell r="J159" t="str">
            <v>CS3</v>
          </cell>
        </row>
        <row r="160">
          <cell r="D160">
            <v>150</v>
          </cell>
          <cell r="E160">
            <v>41281.0625</v>
          </cell>
          <cell r="F160">
            <v>761.3</v>
          </cell>
          <cell r="G160">
            <v>765.7</v>
          </cell>
          <cell r="H160">
            <v>679.35615679553541</v>
          </cell>
          <cell r="I160">
            <v>4.449224651554573</v>
          </cell>
          <cell r="J160" t="str">
            <v>CS3</v>
          </cell>
        </row>
        <row r="161">
          <cell r="D161">
            <v>151</v>
          </cell>
          <cell r="E161">
            <v>41281.923611111109</v>
          </cell>
          <cell r="F161">
            <v>761.3</v>
          </cell>
          <cell r="G161">
            <v>771.8</v>
          </cell>
          <cell r="H161">
            <v>685.52440006246309</v>
          </cell>
          <cell r="I161">
            <v>6.168243266927675</v>
          </cell>
          <cell r="J161" t="str">
            <v>CS3</v>
          </cell>
        </row>
        <row r="162">
          <cell r="D162">
            <v>152</v>
          </cell>
          <cell r="E162">
            <v>41282.510416666664</v>
          </cell>
          <cell r="F162">
            <v>771.8</v>
          </cell>
          <cell r="G162">
            <v>776.7</v>
          </cell>
          <cell r="H162">
            <v>690.47921842442156</v>
          </cell>
          <cell r="I162">
            <v>4.9548183619584734</v>
          </cell>
          <cell r="J162" t="str">
            <v>CS3</v>
          </cell>
        </row>
        <row r="163">
          <cell r="D163">
            <v>153</v>
          </cell>
          <cell r="E163">
            <v>41283.291666666664</v>
          </cell>
          <cell r="F163">
            <v>776.7</v>
          </cell>
          <cell r="G163">
            <v>781.8</v>
          </cell>
          <cell r="H163">
            <v>695.63627427054143</v>
          </cell>
          <cell r="I163">
            <v>5.1570558461198743</v>
          </cell>
          <cell r="J163" t="str">
            <v>CS3</v>
          </cell>
        </row>
        <row r="164">
          <cell r="D164">
            <v>154</v>
          </cell>
          <cell r="E164">
            <v>41284.208333333336</v>
          </cell>
          <cell r="F164">
            <v>781.8</v>
          </cell>
          <cell r="G164">
            <v>787.7</v>
          </cell>
          <cell r="H164">
            <v>701.60228005330771</v>
          </cell>
          <cell r="I164">
            <v>5.966005782766274</v>
          </cell>
          <cell r="J164" t="str">
            <v>CS4a</v>
          </cell>
        </row>
        <row r="165">
          <cell r="D165">
            <v>155</v>
          </cell>
          <cell r="E165">
            <v>41285.305555555555</v>
          </cell>
          <cell r="F165">
            <v>787.7</v>
          </cell>
          <cell r="G165">
            <v>791.4</v>
          </cell>
          <cell r="H165">
            <v>705.34367351029664</v>
          </cell>
          <cell r="I165">
            <v>3.7413934569889307</v>
          </cell>
          <cell r="J165" t="str">
            <v>CS4a</v>
          </cell>
        </row>
        <row r="166">
          <cell r="D166">
            <v>156</v>
          </cell>
          <cell r="E166">
            <v>41286.006944444445</v>
          </cell>
          <cell r="F166">
            <v>791.4</v>
          </cell>
          <cell r="G166">
            <v>795.55</v>
          </cell>
          <cell r="H166">
            <v>709.54010130664915</v>
          </cell>
          <cell r="I166">
            <v>4.1964277963525092</v>
          </cell>
          <cell r="J166" t="str">
            <v>CS4a</v>
          </cell>
        </row>
        <row r="167">
          <cell r="D167">
            <v>157</v>
          </cell>
          <cell r="E167">
            <v>41286.666666666664</v>
          </cell>
          <cell r="F167">
            <v>795.55</v>
          </cell>
          <cell r="G167">
            <v>799.7</v>
          </cell>
          <cell r="H167">
            <v>713.73652910300177</v>
          </cell>
          <cell r="I167">
            <v>4.1964277963526229</v>
          </cell>
          <cell r="J167" t="str">
            <v>CS3</v>
          </cell>
        </row>
        <row r="168">
          <cell r="D168">
            <v>158</v>
          </cell>
          <cell r="E168">
            <v>41287.302083333336</v>
          </cell>
          <cell r="F168">
            <v>799.7</v>
          </cell>
          <cell r="G168">
            <v>804.5</v>
          </cell>
          <cell r="H168">
            <v>718.59022872287926</v>
          </cell>
          <cell r="I168">
            <v>4.8536996198774887</v>
          </cell>
          <cell r="J168" t="str">
            <v>CS3</v>
          </cell>
        </row>
        <row r="169">
          <cell r="D169">
            <v>159</v>
          </cell>
          <cell r="E169">
            <v>41287.9375</v>
          </cell>
          <cell r="F169">
            <v>804.5</v>
          </cell>
          <cell r="G169">
            <v>808.5</v>
          </cell>
          <cell r="H169">
            <v>722.63497840611069</v>
          </cell>
          <cell r="I169">
            <v>4.04474968323143</v>
          </cell>
          <cell r="J169" t="str">
            <v>CS2</v>
          </cell>
        </row>
        <row r="170">
          <cell r="D170">
            <v>160</v>
          </cell>
          <cell r="E170">
            <v>41288.520833333336</v>
          </cell>
          <cell r="F170">
            <v>808.5</v>
          </cell>
          <cell r="G170">
            <v>813.9</v>
          </cell>
          <cell r="H170">
            <v>728.09539047847295</v>
          </cell>
          <cell r="I170">
            <v>5.46041207236226</v>
          </cell>
          <cell r="J170" t="str">
            <v>CS2</v>
          </cell>
        </row>
        <row r="171">
          <cell r="D171">
            <v>161</v>
          </cell>
          <cell r="E171">
            <v>41289.3125</v>
          </cell>
          <cell r="F171">
            <v>813.9</v>
          </cell>
          <cell r="G171">
            <v>819.8</v>
          </cell>
          <cell r="H171">
            <v>734.06139626123911</v>
          </cell>
          <cell r="I171">
            <v>5.9660057827661603</v>
          </cell>
          <cell r="J171" t="str">
            <v>CS3</v>
          </cell>
        </row>
        <row r="172">
          <cell r="D172">
            <v>162</v>
          </cell>
          <cell r="E172">
            <v>41290.010416666664</v>
          </cell>
          <cell r="F172">
            <v>819.8</v>
          </cell>
          <cell r="G172">
            <v>824.5</v>
          </cell>
          <cell r="H172">
            <v>738.81397713903596</v>
          </cell>
          <cell r="I172">
            <v>4.752580877796845</v>
          </cell>
          <cell r="J172" t="str">
            <v>CS3</v>
          </cell>
        </row>
        <row r="173">
          <cell r="D173">
            <v>163</v>
          </cell>
          <cell r="E173">
            <v>41290.70833321759</v>
          </cell>
          <cell r="F173">
            <v>824.5</v>
          </cell>
          <cell r="G173">
            <v>829.3</v>
          </cell>
          <cell r="H173">
            <v>743.66767675891356</v>
          </cell>
          <cell r="I173">
            <v>4.8536996198776023</v>
          </cell>
          <cell r="J173" t="str">
            <v>CS3</v>
          </cell>
        </row>
        <row r="174">
          <cell r="D174">
            <v>164</v>
          </cell>
          <cell r="E174">
            <v>41291.489583333336</v>
          </cell>
          <cell r="F174">
            <v>829.3</v>
          </cell>
          <cell r="G174">
            <v>835.1</v>
          </cell>
          <cell r="H174">
            <v>749.53256379959907</v>
          </cell>
          <cell r="I174">
            <v>5.8648870406855167</v>
          </cell>
          <cell r="J174" t="str">
            <v>CS3</v>
          </cell>
        </row>
        <row r="175">
          <cell r="D175">
            <v>165</v>
          </cell>
          <cell r="E175">
            <v>41291.958333333336</v>
          </cell>
          <cell r="F175">
            <v>835.1</v>
          </cell>
          <cell r="G175">
            <v>838.9</v>
          </cell>
          <cell r="H175">
            <v>753.37507599866876</v>
          </cell>
          <cell r="I175">
            <v>3.842512199069688</v>
          </cell>
          <cell r="J175" t="str">
            <v>CS3</v>
          </cell>
        </row>
        <row r="176">
          <cell r="D176">
            <v>166</v>
          </cell>
          <cell r="E176">
            <v>41292.527777777781</v>
          </cell>
          <cell r="F176">
            <v>838.9</v>
          </cell>
          <cell r="G176">
            <v>843.4</v>
          </cell>
          <cell r="H176">
            <v>757.92541939230409</v>
          </cell>
          <cell r="I176">
            <v>4.5503433936353304</v>
          </cell>
          <cell r="J176" t="str">
            <v>CS3</v>
          </cell>
        </row>
        <row r="177">
          <cell r="D177">
            <v>167</v>
          </cell>
          <cell r="E177">
            <v>41294.131944444445</v>
          </cell>
          <cell r="F177">
            <v>843.4</v>
          </cell>
          <cell r="G177">
            <v>847.3</v>
          </cell>
          <cell r="H177">
            <v>761.86905033345454</v>
          </cell>
          <cell r="I177">
            <v>3.9436309411504453</v>
          </cell>
          <cell r="J177" t="str">
            <v>CS3</v>
          </cell>
        </row>
        <row r="178">
          <cell r="D178">
            <v>168</v>
          </cell>
          <cell r="E178">
            <v>41294.993055555555</v>
          </cell>
          <cell r="F178">
            <v>847.3</v>
          </cell>
          <cell r="G178">
            <v>852.65</v>
          </cell>
          <cell r="H178">
            <v>767.27890303477648</v>
          </cell>
          <cell r="I178">
            <v>5.4098527013219382</v>
          </cell>
          <cell r="J178" t="str">
            <v>CS3</v>
          </cell>
        </row>
        <row r="179">
          <cell r="D179">
            <v>169</v>
          </cell>
          <cell r="E179">
            <v>41295.833333333336</v>
          </cell>
          <cell r="F179">
            <v>852.65</v>
          </cell>
          <cell r="G179">
            <v>857.9</v>
          </cell>
          <cell r="H179">
            <v>772.58763699401766</v>
          </cell>
          <cell r="I179">
            <v>5.3087339592411809</v>
          </cell>
          <cell r="J179" t="str">
            <v>CS3</v>
          </cell>
        </row>
        <row r="180">
          <cell r="D180">
            <v>170</v>
          </cell>
          <cell r="E180">
            <v>41296.583333333336</v>
          </cell>
          <cell r="F180">
            <v>857.9</v>
          </cell>
          <cell r="G180">
            <v>864.2</v>
          </cell>
          <cell r="H180">
            <v>778.95811774510707</v>
          </cell>
          <cell r="I180">
            <v>6.370480751089417</v>
          </cell>
          <cell r="J180" t="str">
            <v>CS3</v>
          </cell>
        </row>
        <row r="181">
          <cell r="D181">
            <v>171</v>
          </cell>
          <cell r="E181">
            <v>41297.40625</v>
          </cell>
          <cell r="F181">
            <v>864.2</v>
          </cell>
          <cell r="G181">
            <v>868</v>
          </cell>
          <cell r="H181">
            <v>782.80062994417676</v>
          </cell>
          <cell r="I181">
            <v>3.842512199069688</v>
          </cell>
          <cell r="J181" t="str">
            <v>CS3</v>
          </cell>
        </row>
        <row r="182">
          <cell r="D182">
            <v>172</v>
          </cell>
          <cell r="E182">
            <v>41298.375</v>
          </cell>
          <cell r="F182">
            <v>868</v>
          </cell>
          <cell r="G182">
            <v>872.5</v>
          </cell>
          <cell r="H182">
            <v>787.35097333781198</v>
          </cell>
          <cell r="I182">
            <v>4.5503433936352167</v>
          </cell>
          <cell r="J182" t="str">
            <v>CS3</v>
          </cell>
        </row>
        <row r="183">
          <cell r="D183">
            <v>173</v>
          </cell>
          <cell r="E183">
            <v>41303.895833333336</v>
          </cell>
          <cell r="F183">
            <v>872.5</v>
          </cell>
          <cell r="G183">
            <v>877.2</v>
          </cell>
          <cell r="H183">
            <v>792.10355421560894</v>
          </cell>
          <cell r="I183">
            <v>4.7525808777969587</v>
          </cell>
          <cell r="J183" t="str">
            <v>CS3</v>
          </cell>
        </row>
        <row r="184">
          <cell r="D184">
            <v>174</v>
          </cell>
          <cell r="E184">
            <v>41304.520833333336</v>
          </cell>
          <cell r="F184">
            <v>877.2</v>
          </cell>
          <cell r="G184">
            <v>881.8</v>
          </cell>
          <cell r="H184">
            <v>796.7550163513248</v>
          </cell>
          <cell r="I184">
            <v>4.6514621357158603</v>
          </cell>
          <cell r="J184" t="str">
            <v>CS3</v>
          </cell>
        </row>
        <row r="185">
          <cell r="D185">
            <v>175</v>
          </cell>
          <cell r="E185">
            <v>41305.1875</v>
          </cell>
          <cell r="F185">
            <v>881.8</v>
          </cell>
          <cell r="G185">
            <v>886.6</v>
          </cell>
          <cell r="H185">
            <v>801.60871597120251</v>
          </cell>
          <cell r="I185">
            <v>4.853699619877716</v>
          </cell>
          <cell r="J185" t="str">
            <v>CS3</v>
          </cell>
        </row>
        <row r="186">
          <cell r="D186">
            <v>176</v>
          </cell>
          <cell r="E186">
            <v>41305.9375</v>
          </cell>
          <cell r="F186">
            <v>886.6</v>
          </cell>
          <cell r="G186">
            <v>891</v>
          </cell>
          <cell r="H186">
            <v>806.05794062275697</v>
          </cell>
          <cell r="I186">
            <v>4.4492246515544593</v>
          </cell>
          <cell r="J186" t="str">
            <v>CS3</v>
          </cell>
        </row>
        <row r="187">
          <cell r="D187">
            <v>177</v>
          </cell>
          <cell r="E187">
            <v>41306.604166666664</v>
          </cell>
          <cell r="F187">
            <v>891</v>
          </cell>
          <cell r="G187">
            <v>895.8</v>
          </cell>
          <cell r="H187">
            <v>810.91164024263458</v>
          </cell>
          <cell r="I187">
            <v>4.8536996198776023</v>
          </cell>
          <cell r="J187" t="str">
            <v>CS3</v>
          </cell>
        </row>
        <row r="188">
          <cell r="D188">
            <v>178</v>
          </cell>
          <cell r="E188">
            <v>41307.5625</v>
          </cell>
          <cell r="F188">
            <v>895.8</v>
          </cell>
          <cell r="G188">
            <v>899.9</v>
          </cell>
          <cell r="H188">
            <v>815.05750866794665</v>
          </cell>
          <cell r="I188">
            <v>4.1458684253120737</v>
          </cell>
          <cell r="J188" t="str">
            <v>CS3</v>
          </cell>
        </row>
        <row r="189">
          <cell r="D189">
            <v>179</v>
          </cell>
          <cell r="E189">
            <v>41308.34375</v>
          </cell>
          <cell r="F189">
            <v>899.9</v>
          </cell>
          <cell r="G189">
            <v>902.1</v>
          </cell>
          <cell r="H189">
            <v>817.28212099372399</v>
          </cell>
          <cell r="I189">
            <v>2.2246123257773434</v>
          </cell>
          <cell r="J189" t="str">
            <v>CS3</v>
          </cell>
        </row>
        <row r="190">
          <cell r="D190">
            <v>180</v>
          </cell>
          <cell r="E190">
            <v>41309.145833333336</v>
          </cell>
          <cell r="F190">
            <v>902.1</v>
          </cell>
          <cell r="G190">
            <v>906.7</v>
          </cell>
          <cell r="H190">
            <v>821.93358312943997</v>
          </cell>
          <cell r="I190">
            <v>4.651462135715974</v>
          </cell>
          <cell r="J190" t="str">
            <v>CS3</v>
          </cell>
        </row>
        <row r="191">
          <cell r="D191">
            <v>181</v>
          </cell>
          <cell r="E191">
            <v>41309.854166666664</v>
          </cell>
          <cell r="F191">
            <v>906.7</v>
          </cell>
          <cell r="G191">
            <v>911.9</v>
          </cell>
          <cell r="H191">
            <v>827.19175771764071</v>
          </cell>
          <cell r="I191">
            <v>5.2581745882007453</v>
          </cell>
          <cell r="J191" t="str">
            <v>CS3</v>
          </cell>
        </row>
        <row r="192">
          <cell r="D192">
            <v>182</v>
          </cell>
          <cell r="E192">
            <v>41310.5</v>
          </cell>
          <cell r="F192">
            <v>911.9</v>
          </cell>
          <cell r="G192">
            <v>917</v>
          </cell>
          <cell r="H192">
            <v>832.3488135637607</v>
          </cell>
          <cell r="I192">
            <v>5.157055846119988</v>
          </cell>
          <cell r="J192" t="str">
            <v>CS3</v>
          </cell>
        </row>
        <row r="193">
          <cell r="D193">
            <v>183</v>
          </cell>
          <cell r="E193">
            <v>41311.256944444445</v>
          </cell>
          <cell r="F193">
            <v>917</v>
          </cell>
          <cell r="G193">
            <v>921</v>
          </cell>
          <cell r="H193">
            <v>836.39356324699202</v>
          </cell>
          <cell r="I193">
            <v>4.0447496832313163</v>
          </cell>
          <cell r="J193" t="str">
            <v>CS3</v>
          </cell>
        </row>
        <row r="194">
          <cell r="D194">
            <v>184</v>
          </cell>
          <cell r="E194">
            <v>41312.083333333336</v>
          </cell>
          <cell r="F194">
            <v>921</v>
          </cell>
          <cell r="G194">
            <v>925.3</v>
          </cell>
          <cell r="H194">
            <v>840.7416691564656</v>
          </cell>
          <cell r="I194">
            <v>4.3481059094735883</v>
          </cell>
          <cell r="J194" t="str">
            <v>CS3</v>
          </cell>
        </row>
        <row r="195">
          <cell r="D195">
            <v>185</v>
          </cell>
          <cell r="E195">
            <v>41313.052083333336</v>
          </cell>
          <cell r="F195">
            <v>925.3</v>
          </cell>
          <cell r="G195">
            <v>931</v>
          </cell>
          <cell r="H195">
            <v>846.50543745507036</v>
          </cell>
          <cell r="I195">
            <v>5.7637682986047594</v>
          </cell>
          <cell r="J195" t="str">
            <v>CS3</v>
          </cell>
        </row>
        <row r="196">
          <cell r="D196">
            <v>186</v>
          </cell>
          <cell r="E196">
            <v>41313.833333333336</v>
          </cell>
          <cell r="F196">
            <v>931</v>
          </cell>
          <cell r="G196">
            <v>935.5</v>
          </cell>
          <cell r="H196">
            <v>851.05578084870558</v>
          </cell>
          <cell r="I196">
            <v>4.5503433936352167</v>
          </cell>
          <cell r="J196" t="str">
            <v>CS4a</v>
          </cell>
        </row>
        <row r="197">
          <cell r="D197">
            <v>187</v>
          </cell>
          <cell r="E197">
            <v>41314.701388888891</v>
          </cell>
          <cell r="F197">
            <v>935.5</v>
          </cell>
          <cell r="G197">
            <v>940.2</v>
          </cell>
          <cell r="H197">
            <v>855.80836172650243</v>
          </cell>
          <cell r="I197">
            <v>4.752580877796845</v>
          </cell>
          <cell r="J197" t="str">
            <v>CS3</v>
          </cell>
        </row>
        <row r="198">
          <cell r="D198">
            <v>188</v>
          </cell>
          <cell r="E198">
            <v>41315.3125</v>
          </cell>
          <cell r="F198">
            <v>940.2</v>
          </cell>
          <cell r="G198">
            <v>945.3</v>
          </cell>
          <cell r="H198">
            <v>860.9654175726223</v>
          </cell>
          <cell r="I198">
            <v>5.1570558461198743</v>
          </cell>
          <cell r="J198" t="str">
            <v>CS3</v>
          </cell>
        </row>
        <row r="199">
          <cell r="D199">
            <v>189</v>
          </cell>
          <cell r="E199">
            <v>41316.055555555555</v>
          </cell>
          <cell r="F199">
            <v>945.3</v>
          </cell>
          <cell r="G199">
            <v>948</v>
          </cell>
          <cell r="H199">
            <v>863.69562360880354</v>
          </cell>
          <cell r="I199">
            <v>2.7302060361812437</v>
          </cell>
          <cell r="J199" t="str">
            <v>CS3</v>
          </cell>
        </row>
        <row r="200">
          <cell r="D200">
            <v>189</v>
          </cell>
          <cell r="E200">
            <v>41316.055555555555</v>
          </cell>
          <cell r="F200">
            <v>948</v>
          </cell>
          <cell r="G200">
            <v>949.8</v>
          </cell>
          <cell r="H200">
            <v>865.51576096625763</v>
          </cell>
          <cell r="I200">
            <v>1.8201373574540867</v>
          </cell>
          <cell r="J200" t="str">
            <v>CS4a</v>
          </cell>
        </row>
        <row r="201">
          <cell r="D201">
            <v>190</v>
          </cell>
          <cell r="E201">
            <v>41316.784722222219</v>
          </cell>
          <cell r="F201">
            <v>949.8</v>
          </cell>
          <cell r="G201">
            <v>955.1</v>
          </cell>
          <cell r="H201">
            <v>870.87505429653913</v>
          </cell>
          <cell r="I201">
            <v>5.3592933302815027</v>
          </cell>
          <cell r="J201" t="str">
            <v>CS4a</v>
          </cell>
        </row>
        <row r="202">
          <cell r="D202">
            <v>191</v>
          </cell>
          <cell r="E202">
            <v>41317.479166666664</v>
          </cell>
          <cell r="F202">
            <v>955.1</v>
          </cell>
          <cell r="G202">
            <v>958.6</v>
          </cell>
          <cell r="H202">
            <v>874.41421026936655</v>
          </cell>
          <cell r="I202">
            <v>3.539155972827416</v>
          </cell>
          <cell r="J202" t="str">
            <v>CS4a</v>
          </cell>
        </row>
        <row r="203">
          <cell r="D203">
            <v>192</v>
          </cell>
          <cell r="E203">
            <v>41318.208333333336</v>
          </cell>
          <cell r="F203">
            <v>958.6</v>
          </cell>
          <cell r="G203">
            <v>962.6</v>
          </cell>
          <cell r="H203">
            <v>878.45895995259798</v>
          </cell>
          <cell r="I203">
            <v>4.04474968323143</v>
          </cell>
          <cell r="J203" t="str">
            <v>CS4a</v>
          </cell>
        </row>
        <row r="204">
          <cell r="D204">
            <v>193</v>
          </cell>
          <cell r="E204">
            <v>41318.916666666664</v>
          </cell>
          <cell r="F204">
            <v>962.6</v>
          </cell>
          <cell r="G204">
            <v>967.8</v>
          </cell>
          <cell r="H204">
            <v>883.71713454079861</v>
          </cell>
          <cell r="I204">
            <v>5.2581745882006317</v>
          </cell>
          <cell r="J204" t="str">
            <v>CS4a</v>
          </cell>
        </row>
        <row r="205">
          <cell r="D205">
            <v>194</v>
          </cell>
          <cell r="E205">
            <v>41319.520833333336</v>
          </cell>
          <cell r="F205">
            <v>967.8</v>
          </cell>
          <cell r="G205">
            <v>972.5</v>
          </cell>
          <cell r="H205">
            <v>888.46971541859546</v>
          </cell>
          <cell r="I205">
            <v>4.752580877796845</v>
          </cell>
          <cell r="J205" t="str">
            <v>CS4a</v>
          </cell>
        </row>
        <row r="206">
          <cell r="D206">
            <v>195</v>
          </cell>
          <cell r="E206">
            <v>41320.1875</v>
          </cell>
          <cell r="F206">
            <v>972.5</v>
          </cell>
          <cell r="G206">
            <v>977.4</v>
          </cell>
          <cell r="H206">
            <v>893.42453378055382</v>
          </cell>
          <cell r="I206">
            <v>4.9548183619583597</v>
          </cell>
          <cell r="J206" t="str">
            <v>CS3</v>
          </cell>
        </row>
        <row r="207">
          <cell r="D207">
            <v>196</v>
          </cell>
          <cell r="E207">
            <v>41321.864583333336</v>
          </cell>
          <cell r="F207">
            <v>977.4</v>
          </cell>
          <cell r="G207">
            <v>981.5</v>
          </cell>
          <cell r="H207">
            <v>897.570402205866</v>
          </cell>
          <cell r="I207">
            <v>4.1458684253121874</v>
          </cell>
          <cell r="J207" t="str">
            <v>CS3</v>
          </cell>
        </row>
        <row r="208">
          <cell r="D208">
            <v>197</v>
          </cell>
          <cell r="E208">
            <v>41323.243055555555</v>
          </cell>
          <cell r="F208">
            <v>981.5</v>
          </cell>
          <cell r="G208">
            <v>985.8</v>
          </cell>
          <cell r="H208">
            <v>901.91850811533959</v>
          </cell>
          <cell r="I208">
            <v>4.3481059094735883</v>
          </cell>
          <cell r="J208" t="str">
            <v>CS3</v>
          </cell>
        </row>
        <row r="209">
          <cell r="D209">
            <v>198</v>
          </cell>
          <cell r="E209">
            <v>41324.020833333336</v>
          </cell>
          <cell r="F209">
            <v>985.8</v>
          </cell>
          <cell r="G209">
            <v>989.5</v>
          </cell>
          <cell r="H209">
            <v>905.65990157232864</v>
          </cell>
          <cell r="I209">
            <v>3.7413934569890444</v>
          </cell>
          <cell r="J209" t="str">
            <v>CS3</v>
          </cell>
        </row>
        <row r="210">
          <cell r="D210">
            <v>199</v>
          </cell>
          <cell r="E210">
            <v>41324.822916666664</v>
          </cell>
          <cell r="F210">
            <v>989.5</v>
          </cell>
          <cell r="G210">
            <v>993.5</v>
          </cell>
          <cell r="H210">
            <v>909.70465125555995</v>
          </cell>
          <cell r="I210">
            <v>4.0447496832313163</v>
          </cell>
          <cell r="J210" t="str">
            <v>CS3</v>
          </cell>
        </row>
        <row r="211">
          <cell r="D211">
            <v>200</v>
          </cell>
          <cell r="E211">
            <v>41325.479166666664</v>
          </cell>
          <cell r="F211">
            <v>993.5</v>
          </cell>
          <cell r="G211">
            <v>997.2</v>
          </cell>
          <cell r="H211">
            <v>913.446044712549</v>
          </cell>
          <cell r="I211">
            <v>3.7413934569890444</v>
          </cell>
          <cell r="J211" t="str">
            <v>CS3</v>
          </cell>
        </row>
        <row r="212">
          <cell r="D212">
            <v>201</v>
          </cell>
          <cell r="E212">
            <v>41326.052083333336</v>
          </cell>
          <cell r="F212">
            <v>997.2</v>
          </cell>
          <cell r="G212">
            <v>1000.6</v>
          </cell>
          <cell r="H212">
            <v>916.88408194329566</v>
          </cell>
          <cell r="I212">
            <v>3.4380372307466587</v>
          </cell>
          <cell r="J212" t="str">
            <v>CS3</v>
          </cell>
        </row>
        <row r="213">
          <cell r="D213">
            <v>202</v>
          </cell>
          <cell r="E213">
            <v>41326.614583333336</v>
          </cell>
          <cell r="F213">
            <v>1000.6</v>
          </cell>
          <cell r="G213">
            <v>1005.2</v>
          </cell>
          <cell r="H213">
            <v>921.53554407901163</v>
          </cell>
          <cell r="I213">
            <v>4.651462135715974</v>
          </cell>
          <cell r="J213" t="str">
            <v>CS2</v>
          </cell>
        </row>
        <row r="214">
          <cell r="D214">
            <v>203</v>
          </cell>
          <cell r="E214">
            <v>41327.145833333336</v>
          </cell>
          <cell r="F214">
            <v>1005.2</v>
          </cell>
          <cell r="G214">
            <v>1008.6</v>
          </cell>
          <cell r="H214">
            <v>924.97358130975829</v>
          </cell>
          <cell r="I214">
            <v>3.4380372307466587</v>
          </cell>
          <cell r="J214" t="str">
            <v>CS3</v>
          </cell>
        </row>
        <row r="215">
          <cell r="D215">
            <v>204</v>
          </cell>
          <cell r="E215">
            <v>41327.8125</v>
          </cell>
          <cell r="F215">
            <v>1008.6</v>
          </cell>
          <cell r="G215">
            <v>1012.4</v>
          </cell>
          <cell r="H215">
            <v>928.81609350882798</v>
          </cell>
          <cell r="I215">
            <v>3.842512199069688</v>
          </cell>
          <cell r="J215" t="str">
            <v>CS3</v>
          </cell>
        </row>
        <row r="216">
          <cell r="D216">
            <v>205</v>
          </cell>
          <cell r="E216">
            <v>41328.5</v>
          </cell>
          <cell r="F216">
            <v>1012.4</v>
          </cell>
          <cell r="G216">
            <v>1016.8</v>
          </cell>
          <cell r="H216">
            <v>933.26531816038244</v>
          </cell>
          <cell r="I216">
            <v>4.4492246515544593</v>
          </cell>
          <cell r="J216" t="str">
            <v>CS2</v>
          </cell>
        </row>
        <row r="217">
          <cell r="D217">
            <v>206</v>
          </cell>
          <cell r="E217">
            <v>41328.989583333336</v>
          </cell>
          <cell r="F217">
            <v>1016.8</v>
          </cell>
          <cell r="G217">
            <v>1020.6</v>
          </cell>
          <cell r="H217">
            <v>937.10783035945235</v>
          </cell>
          <cell r="I217">
            <v>3.8425121990699154</v>
          </cell>
          <cell r="J217" t="str">
            <v>CS3</v>
          </cell>
        </row>
        <row r="218">
          <cell r="D218">
            <v>207</v>
          </cell>
          <cell r="E218">
            <v>41329.520833333336</v>
          </cell>
          <cell r="F218">
            <v>1020.6</v>
          </cell>
          <cell r="G218">
            <v>1024.7</v>
          </cell>
          <cell r="H218">
            <v>941.25369878476442</v>
          </cell>
          <cell r="I218">
            <v>4.1458684253120737</v>
          </cell>
          <cell r="J218" t="str">
            <v>CS3</v>
          </cell>
        </row>
        <row r="219">
          <cell r="D219">
            <v>208</v>
          </cell>
          <cell r="E219">
            <v>41329.993055555555</v>
          </cell>
          <cell r="F219">
            <v>1024.7</v>
          </cell>
          <cell r="G219">
            <v>1028.5999999999999</v>
          </cell>
          <cell r="H219">
            <v>945.19732972591487</v>
          </cell>
          <cell r="I219">
            <v>3.9436309411504453</v>
          </cell>
          <cell r="J219" t="str">
            <v>CS3</v>
          </cell>
        </row>
        <row r="220">
          <cell r="D220">
            <v>209</v>
          </cell>
          <cell r="E220">
            <v>41330.65625</v>
          </cell>
          <cell r="F220">
            <v>1028.5999999999999</v>
          </cell>
          <cell r="G220">
            <v>1032.5999999999999</v>
          </cell>
          <cell r="H220">
            <v>949.24207940914619</v>
          </cell>
          <cell r="I220">
            <v>4.0447496832313163</v>
          </cell>
          <cell r="J220" t="str">
            <v>CS3</v>
          </cell>
        </row>
        <row r="221">
          <cell r="D221">
            <v>210</v>
          </cell>
          <cell r="E221">
            <v>41331.177083333336</v>
          </cell>
          <cell r="F221">
            <v>1032.5999999999999</v>
          </cell>
          <cell r="G221">
            <v>1036.3</v>
          </cell>
          <cell r="H221">
            <v>952.98347286613523</v>
          </cell>
          <cell r="I221">
            <v>3.7413934569890444</v>
          </cell>
          <cell r="J221" t="str">
            <v>CS3</v>
          </cell>
        </row>
        <row r="222">
          <cell r="D222">
            <v>211</v>
          </cell>
          <cell r="E222">
            <v>41332.020833333336</v>
          </cell>
          <cell r="F222">
            <v>1036.3</v>
          </cell>
          <cell r="G222">
            <v>1040.3</v>
          </cell>
          <cell r="H222">
            <v>957.02822254936655</v>
          </cell>
          <cell r="I222">
            <v>4.0447496832313163</v>
          </cell>
          <cell r="J222" t="str">
            <v>CS3</v>
          </cell>
        </row>
        <row r="223">
          <cell r="D223">
            <v>212</v>
          </cell>
          <cell r="E223">
            <v>41332.506944444445</v>
          </cell>
          <cell r="F223">
            <v>1040.3</v>
          </cell>
          <cell r="G223">
            <v>1044.2</v>
          </cell>
          <cell r="H223">
            <v>960.97185349051722</v>
          </cell>
          <cell r="I223">
            <v>3.9436309411506727</v>
          </cell>
          <cell r="J223" t="str">
            <v>CS2</v>
          </cell>
        </row>
        <row r="224">
          <cell r="D224">
            <v>213</v>
          </cell>
          <cell r="E224">
            <v>41333.197916666664</v>
          </cell>
          <cell r="F224">
            <v>1044.2</v>
          </cell>
          <cell r="G224">
            <v>1048.0999999999999</v>
          </cell>
          <cell r="H224">
            <v>964.91548443166766</v>
          </cell>
          <cell r="I224">
            <v>3.9436309411504453</v>
          </cell>
          <cell r="J224" t="str">
            <v>CS3</v>
          </cell>
        </row>
        <row r="225">
          <cell r="D225">
            <v>214</v>
          </cell>
          <cell r="E225">
            <v>41333.854166666664</v>
          </cell>
          <cell r="F225">
            <v>1048.0999999999999</v>
          </cell>
          <cell r="G225">
            <v>1052</v>
          </cell>
          <cell r="H225">
            <v>968.85911537281834</v>
          </cell>
          <cell r="I225">
            <v>3.9436309411506727</v>
          </cell>
          <cell r="J225" t="str">
            <v>CS3</v>
          </cell>
        </row>
        <row r="226">
          <cell r="D226">
            <v>215</v>
          </cell>
          <cell r="E226">
            <v>41334.458333333336</v>
          </cell>
          <cell r="F226">
            <v>1052</v>
          </cell>
          <cell r="G226">
            <v>1056.06</v>
          </cell>
          <cell r="H226">
            <v>972.96453630129804</v>
          </cell>
          <cell r="I226">
            <v>4.1054209284797025</v>
          </cell>
          <cell r="J226" t="str">
            <v>CS3</v>
          </cell>
        </row>
        <row r="227">
          <cell r="D227">
            <v>216</v>
          </cell>
          <cell r="E227">
            <v>41335.020833333336</v>
          </cell>
          <cell r="F227">
            <v>1056.06</v>
          </cell>
          <cell r="G227">
            <v>1059.75</v>
          </cell>
          <cell r="H227">
            <v>976.69581788407902</v>
          </cell>
          <cell r="I227">
            <v>3.73128158278098</v>
          </cell>
          <cell r="J227" t="str">
            <v>CS3</v>
          </cell>
        </row>
        <row r="228">
          <cell r="D228">
            <v>217</v>
          </cell>
          <cell r="E228">
            <v>41335.520833333336</v>
          </cell>
          <cell r="F228">
            <v>1059.75</v>
          </cell>
          <cell r="G228">
            <v>1063.4000000000001</v>
          </cell>
          <cell r="H228">
            <v>980.38665197002763</v>
          </cell>
          <cell r="I228">
            <v>3.6908340859486088</v>
          </cell>
          <cell r="J228" t="str">
            <v>CS3</v>
          </cell>
        </row>
        <row r="229">
          <cell r="D229">
            <v>218</v>
          </cell>
          <cell r="E229">
            <v>41336.097222222219</v>
          </cell>
          <cell r="F229">
            <v>1063.4000000000001</v>
          </cell>
          <cell r="G229">
            <v>1067.4000000000001</v>
          </cell>
          <cell r="H229">
            <v>984.43140165325906</v>
          </cell>
          <cell r="I229">
            <v>4.04474968323143</v>
          </cell>
          <cell r="J229" t="str">
            <v>CS3</v>
          </cell>
        </row>
        <row r="230">
          <cell r="D230">
            <v>219</v>
          </cell>
          <cell r="E230">
            <v>41336.895833333336</v>
          </cell>
          <cell r="F230">
            <v>1067.4000000000001</v>
          </cell>
          <cell r="G230">
            <v>1072.3499999999999</v>
          </cell>
          <cell r="H230">
            <v>989.43677938625763</v>
          </cell>
          <cell r="I230">
            <v>5.0053777329985678</v>
          </cell>
          <cell r="J230" t="str">
            <v>CS3</v>
          </cell>
        </row>
        <row r="231">
          <cell r="D231">
            <v>220</v>
          </cell>
          <cell r="E231">
            <v>41337.46875</v>
          </cell>
          <cell r="F231">
            <v>1072.3499999999999</v>
          </cell>
          <cell r="G231">
            <v>1076.4000000000001</v>
          </cell>
          <cell r="H231">
            <v>993.53208844052949</v>
          </cell>
          <cell r="I231">
            <v>4.0953090542718655</v>
          </cell>
          <cell r="J231" t="str">
            <v>CS3</v>
          </cell>
        </row>
        <row r="232">
          <cell r="D232">
            <v>221</v>
          </cell>
          <cell r="E232">
            <v>41338.104166666664</v>
          </cell>
          <cell r="F232">
            <v>1076.4000000000001</v>
          </cell>
          <cell r="G232">
            <v>1081.25</v>
          </cell>
          <cell r="H232">
            <v>998.43634743144742</v>
          </cell>
          <cell r="I232">
            <v>4.9042589909179242</v>
          </cell>
          <cell r="J232" t="str">
            <v>CS3</v>
          </cell>
        </row>
        <row r="233">
          <cell r="D233">
            <v>222</v>
          </cell>
          <cell r="E233">
            <v>41338.708333333336</v>
          </cell>
          <cell r="F233">
            <v>1081.25</v>
          </cell>
          <cell r="G233">
            <v>1085.5999999999999</v>
          </cell>
          <cell r="H233">
            <v>1002.8350127119614</v>
          </cell>
          <cell r="I233">
            <v>4.3986652805140238</v>
          </cell>
          <cell r="J233" t="str">
            <v>CS4a</v>
          </cell>
        </row>
        <row r="234">
          <cell r="D234">
            <v>223</v>
          </cell>
          <cell r="E234">
            <v>41339.458333333336</v>
          </cell>
          <cell r="F234">
            <v>1085.5999999999999</v>
          </cell>
          <cell r="G234">
            <v>1090.2</v>
          </cell>
          <cell r="H234">
            <v>1007.4864748476776</v>
          </cell>
          <cell r="I234">
            <v>4.6514621357162014</v>
          </cell>
          <cell r="J234" t="str">
            <v>CS3</v>
          </cell>
        </row>
        <row r="235">
          <cell r="D235">
            <v>224</v>
          </cell>
          <cell r="E235">
            <v>41340.131944444445</v>
          </cell>
          <cell r="F235">
            <v>1090.2</v>
          </cell>
          <cell r="G235">
            <v>1094.4000000000001</v>
          </cell>
          <cell r="H235">
            <v>1011.7334620150706</v>
          </cell>
          <cell r="I235">
            <v>4.2469871673929447</v>
          </cell>
          <cell r="J235" t="str">
            <v>CS4a</v>
          </cell>
        </row>
        <row r="236">
          <cell r="D236">
            <v>225</v>
          </cell>
          <cell r="E236">
            <v>41340.78125</v>
          </cell>
          <cell r="F236">
            <v>1094.4000000000001</v>
          </cell>
          <cell r="G236">
            <v>1099.4000000000001</v>
          </cell>
          <cell r="H236">
            <v>1016.7893991191097</v>
          </cell>
          <cell r="I236">
            <v>5.055937104039117</v>
          </cell>
          <cell r="J236" t="str">
            <v>CS3</v>
          </cell>
        </row>
        <row r="237">
          <cell r="D237">
            <v>226</v>
          </cell>
          <cell r="E237">
            <v>41341.479166666664</v>
          </cell>
          <cell r="F237">
            <v>1099.4000000000001</v>
          </cell>
          <cell r="G237">
            <v>1104.7</v>
          </cell>
          <cell r="H237">
            <v>1022.1486924493912</v>
          </cell>
          <cell r="I237">
            <v>5.3592933302815027</v>
          </cell>
          <cell r="J237" t="str">
            <v>CS4a</v>
          </cell>
        </row>
        <row r="238">
          <cell r="D238">
            <v>227</v>
          </cell>
          <cell r="E238">
            <v>41343.756944444445</v>
          </cell>
          <cell r="F238">
            <v>1104.7</v>
          </cell>
          <cell r="G238">
            <v>1109</v>
          </cell>
          <cell r="H238">
            <v>1026.4967983588649</v>
          </cell>
          <cell r="I238">
            <v>4.348105909473702</v>
          </cell>
          <cell r="J238" t="str">
            <v>CS3</v>
          </cell>
        </row>
        <row r="239">
          <cell r="D239">
            <v>228</v>
          </cell>
          <cell r="E239">
            <v>41346.09375</v>
          </cell>
          <cell r="F239">
            <v>1109</v>
          </cell>
          <cell r="G239">
            <v>1113.5</v>
          </cell>
          <cell r="H239">
            <v>1031.0471417525</v>
          </cell>
          <cell r="I239">
            <v>4.550343393635103</v>
          </cell>
          <cell r="J239" t="str">
            <v>CS3</v>
          </cell>
        </row>
        <row r="240">
          <cell r="D240">
            <v>229</v>
          </cell>
          <cell r="E240">
            <v>41346.927083333336</v>
          </cell>
          <cell r="F240">
            <v>1113.5</v>
          </cell>
          <cell r="G240">
            <v>1117.0999999999999</v>
          </cell>
          <cell r="H240">
            <v>1034.6874164674082</v>
          </cell>
          <cell r="I240">
            <v>3.6402747149081733</v>
          </cell>
          <cell r="J240" t="str">
            <v>CS3</v>
          </cell>
        </row>
        <row r="241">
          <cell r="D241">
            <v>230</v>
          </cell>
          <cell r="E241">
            <v>41348.520833333336</v>
          </cell>
          <cell r="F241">
            <v>1117.0999999999999</v>
          </cell>
          <cell r="G241">
            <v>1121.75</v>
          </cell>
          <cell r="H241">
            <v>1039.3894379741648</v>
          </cell>
          <cell r="I241">
            <v>4.7020215067566369</v>
          </cell>
          <cell r="J241" t="str">
            <v>CS4a</v>
          </cell>
        </row>
        <row r="242">
          <cell r="D242">
            <v>231</v>
          </cell>
          <cell r="E242">
            <v>41349.5</v>
          </cell>
          <cell r="F242">
            <v>1121.75</v>
          </cell>
          <cell r="G242">
            <v>1125.95</v>
          </cell>
          <cell r="H242">
            <v>1043.6364251415578</v>
          </cell>
          <cell r="I242">
            <v>4.2469871673929447</v>
          </cell>
          <cell r="J242" t="str">
            <v>CS4a</v>
          </cell>
        </row>
        <row r="243">
          <cell r="D243">
            <v>232</v>
          </cell>
          <cell r="E243">
            <v>41351.083333333336</v>
          </cell>
          <cell r="F243">
            <v>1125.95</v>
          </cell>
          <cell r="G243">
            <v>1130.5</v>
          </cell>
          <cell r="H243">
            <v>1048.2373279062333</v>
          </cell>
          <cell r="I243">
            <v>4.6009027646755385</v>
          </cell>
          <cell r="J243" t="str">
            <v>CS4a</v>
          </cell>
        </row>
        <row r="244">
          <cell r="D244">
            <v>233</v>
          </cell>
          <cell r="E244">
            <v>41351.9375</v>
          </cell>
          <cell r="F244">
            <v>1130.5</v>
          </cell>
          <cell r="G244">
            <v>1134.5</v>
          </cell>
          <cell r="H244">
            <v>1052.2820775894647</v>
          </cell>
          <cell r="I244">
            <v>4.04474968323143</v>
          </cell>
          <cell r="J244" t="str">
            <v>CS4a</v>
          </cell>
        </row>
        <row r="245">
          <cell r="D245">
            <v>234</v>
          </cell>
          <cell r="E245">
            <v>41352.84375</v>
          </cell>
          <cell r="F245">
            <v>1134.5</v>
          </cell>
          <cell r="G245">
            <v>1140.5</v>
          </cell>
          <cell r="H245">
            <v>1058.3492021143118</v>
          </cell>
          <cell r="I245">
            <v>6.0671245248470314</v>
          </cell>
          <cell r="J245" t="str">
            <v>CS3</v>
          </cell>
        </row>
        <row r="246">
          <cell r="D246">
            <v>235</v>
          </cell>
          <cell r="E246">
            <v>41353.958333333336</v>
          </cell>
          <cell r="F246">
            <v>1140.5</v>
          </cell>
          <cell r="G246">
            <v>1144.5</v>
          </cell>
          <cell r="H246">
            <v>1062.393951797543</v>
          </cell>
          <cell r="I246">
            <v>4.0447496832312027</v>
          </cell>
          <cell r="J246" t="str">
            <v>CS3</v>
          </cell>
        </row>
        <row r="247">
          <cell r="D247">
            <v>236</v>
          </cell>
          <cell r="E247">
            <v>41355.131944444445</v>
          </cell>
          <cell r="F247">
            <v>1144.5</v>
          </cell>
          <cell r="G247">
            <v>1148.0999999999999</v>
          </cell>
          <cell r="H247">
            <v>1066.0342265124511</v>
          </cell>
          <cell r="I247">
            <v>3.6402747149081733</v>
          </cell>
          <cell r="J247" t="str">
            <v>CS3</v>
          </cell>
        </row>
        <row r="248">
          <cell r="D248">
            <v>237</v>
          </cell>
          <cell r="E248">
            <v>41356.041666666664</v>
          </cell>
          <cell r="F248">
            <v>1148.0999999999999</v>
          </cell>
          <cell r="G248">
            <v>1152.7</v>
          </cell>
          <cell r="H248">
            <v>1070.6856886481673</v>
          </cell>
          <cell r="I248">
            <v>4.6514621357162014</v>
          </cell>
          <cell r="J248" t="str">
            <v>CS3</v>
          </cell>
        </row>
        <row r="249">
          <cell r="D249">
            <v>238</v>
          </cell>
          <cell r="E249">
            <v>41356.847222222219</v>
          </cell>
          <cell r="F249">
            <v>1152.7</v>
          </cell>
          <cell r="G249">
            <v>1158</v>
          </cell>
          <cell r="H249">
            <v>1076.0449819784487</v>
          </cell>
          <cell r="I249">
            <v>5.359293330281389</v>
          </cell>
          <cell r="J249" t="str">
            <v>CS2</v>
          </cell>
        </row>
        <row r="250">
          <cell r="D250">
            <v>239</v>
          </cell>
          <cell r="E250">
            <v>41357.541666666664</v>
          </cell>
          <cell r="F250">
            <v>1158</v>
          </cell>
          <cell r="G250">
            <v>1162.5</v>
          </cell>
          <cell r="H250">
            <v>1080.5953253720841</v>
          </cell>
          <cell r="I250">
            <v>4.5503433936353304</v>
          </cell>
          <cell r="J250" t="str">
            <v>CS2</v>
          </cell>
        </row>
        <row r="251">
          <cell r="D251">
            <v>240</v>
          </cell>
          <cell r="E251">
            <v>41358.430555555555</v>
          </cell>
          <cell r="F251">
            <v>1162.5</v>
          </cell>
          <cell r="G251">
            <v>1168.0999999999999</v>
          </cell>
          <cell r="H251">
            <v>1086.2579749286078</v>
          </cell>
          <cell r="I251">
            <v>5.6626495565237747</v>
          </cell>
          <cell r="J251" t="str">
            <v>CS3</v>
          </cell>
        </row>
        <row r="252">
          <cell r="D252">
            <v>241</v>
          </cell>
          <cell r="E252">
            <v>41359.263888888891</v>
          </cell>
          <cell r="F252">
            <v>1168.0999999999999</v>
          </cell>
          <cell r="G252">
            <v>1173.2</v>
          </cell>
          <cell r="H252">
            <v>1091.4150307747279</v>
          </cell>
          <cell r="I252">
            <v>5.1570558461201017</v>
          </cell>
          <cell r="J252" t="str">
            <v>CS3</v>
          </cell>
        </row>
        <row r="253">
          <cell r="D253">
            <v>242</v>
          </cell>
          <cell r="E253">
            <v>41360.083333333336</v>
          </cell>
          <cell r="F253">
            <v>1173.2</v>
          </cell>
          <cell r="G253">
            <v>1176.8</v>
          </cell>
          <cell r="H253">
            <v>1095.0553054896361</v>
          </cell>
          <cell r="I253">
            <v>3.6402747149081733</v>
          </cell>
          <cell r="J253" t="str">
            <v>CS3</v>
          </cell>
        </row>
        <row r="254">
          <cell r="D254">
            <v>243</v>
          </cell>
          <cell r="E254">
            <v>41360.989583333336</v>
          </cell>
          <cell r="F254">
            <v>1176.8</v>
          </cell>
          <cell r="G254">
            <v>1181.8</v>
          </cell>
          <cell r="H254">
            <v>1100.1112425936753</v>
          </cell>
          <cell r="I254">
            <v>5.0559371040392307</v>
          </cell>
          <cell r="J254" t="str">
            <v>CS3</v>
          </cell>
        </row>
        <row r="255">
          <cell r="D255">
            <v>244</v>
          </cell>
          <cell r="E255">
            <v>41361.5</v>
          </cell>
          <cell r="F255">
            <v>1181.8</v>
          </cell>
          <cell r="G255">
            <v>1186.2</v>
          </cell>
          <cell r="H255">
            <v>1104.5604672452298</v>
          </cell>
          <cell r="I255">
            <v>4.4492246515544593</v>
          </cell>
          <cell r="J255" t="str">
            <v>CS3</v>
          </cell>
        </row>
        <row r="256">
          <cell r="D256">
            <v>245</v>
          </cell>
          <cell r="E256">
            <v>41362.25</v>
          </cell>
          <cell r="F256">
            <v>1186.2</v>
          </cell>
          <cell r="G256">
            <v>1191.4000000000001</v>
          </cell>
          <cell r="H256">
            <v>1109.8186418334305</v>
          </cell>
          <cell r="I256">
            <v>5.2581745882007453</v>
          </cell>
          <cell r="J256" t="str">
            <v>CS3</v>
          </cell>
        </row>
        <row r="257">
          <cell r="D257">
            <v>246</v>
          </cell>
          <cell r="E257">
            <v>41362.989583333336</v>
          </cell>
          <cell r="F257">
            <v>1191.4000000000001</v>
          </cell>
          <cell r="G257">
            <v>1197.2</v>
          </cell>
          <cell r="H257">
            <v>1115.6835288741161</v>
          </cell>
          <cell r="I257">
            <v>5.8648870406855167</v>
          </cell>
          <cell r="J257" t="str">
            <v>CS3</v>
          </cell>
        </row>
        <row r="258">
          <cell r="D258">
            <v>247</v>
          </cell>
          <cell r="E258">
            <v>41363.666666666664</v>
          </cell>
          <cell r="F258">
            <v>1197.2</v>
          </cell>
          <cell r="G258">
            <v>1202.4000000000001</v>
          </cell>
          <cell r="H258">
            <v>1120.9417034623168</v>
          </cell>
          <cell r="I258">
            <v>5.2581745882007453</v>
          </cell>
          <cell r="J258" t="str">
            <v>CS4a</v>
          </cell>
        </row>
        <row r="259">
          <cell r="D259">
            <v>248</v>
          </cell>
          <cell r="E259">
            <v>41364.40625</v>
          </cell>
          <cell r="F259">
            <v>1202.4000000000001</v>
          </cell>
          <cell r="G259">
            <v>1206.4000000000001</v>
          </cell>
          <cell r="H259">
            <v>1124.986453145548</v>
          </cell>
          <cell r="I259">
            <v>4.0447496832312027</v>
          </cell>
          <cell r="J259" t="str">
            <v>CS4a</v>
          </cell>
        </row>
        <row r="260">
          <cell r="D260">
            <v>249</v>
          </cell>
          <cell r="E260">
            <v>41364.989583333336</v>
          </cell>
          <cell r="F260">
            <v>1206.4000000000001</v>
          </cell>
          <cell r="G260">
            <v>1211.3</v>
          </cell>
          <cell r="H260">
            <v>1129.9412715075064</v>
          </cell>
          <cell r="I260">
            <v>4.9548183619583597</v>
          </cell>
          <cell r="J260" t="str">
            <v>CS4a</v>
          </cell>
        </row>
        <row r="261">
          <cell r="D261">
            <v>250</v>
          </cell>
          <cell r="E261">
            <v>41365.583333333336</v>
          </cell>
          <cell r="F261">
            <v>1211.3</v>
          </cell>
          <cell r="G261">
            <v>1215</v>
          </cell>
          <cell r="H261">
            <v>1133.6826649644954</v>
          </cell>
          <cell r="I261">
            <v>3.7413934569890444</v>
          </cell>
          <cell r="J261" t="str">
            <v>CS3</v>
          </cell>
        </row>
        <row r="262">
          <cell r="D262">
            <v>251</v>
          </cell>
          <cell r="E262">
            <v>41366.229166666664</v>
          </cell>
          <cell r="F262">
            <v>1215</v>
          </cell>
          <cell r="G262">
            <v>1220.4000000000001</v>
          </cell>
          <cell r="H262">
            <v>1139.1430770368577</v>
          </cell>
          <cell r="I262">
            <v>5.46041207236226</v>
          </cell>
          <cell r="J262" t="str">
            <v>CS3</v>
          </cell>
        </row>
        <row r="263">
          <cell r="D263">
            <v>252</v>
          </cell>
          <cell r="E263">
            <v>41366.90625</v>
          </cell>
          <cell r="F263">
            <v>1220.4000000000001</v>
          </cell>
          <cell r="G263">
            <v>1224.7</v>
          </cell>
          <cell r="H263">
            <v>1143.4911829463315</v>
          </cell>
          <cell r="I263">
            <v>4.3481059094738157</v>
          </cell>
          <cell r="J263" t="str">
            <v>CS3</v>
          </cell>
        </row>
        <row r="264">
          <cell r="D264">
            <v>253</v>
          </cell>
          <cell r="E264">
            <v>41367.53125</v>
          </cell>
          <cell r="F264">
            <v>1224.7</v>
          </cell>
          <cell r="G264">
            <v>1230.0999999999999</v>
          </cell>
          <cell r="H264">
            <v>1148.9515950186935</v>
          </cell>
          <cell r="I264">
            <v>5.4604120723620326</v>
          </cell>
          <cell r="J264" t="str">
            <v>CS3</v>
          </cell>
        </row>
        <row r="265">
          <cell r="D265">
            <v>254</v>
          </cell>
          <cell r="E265">
            <v>41368.159722222219</v>
          </cell>
          <cell r="F265">
            <v>1230.0999999999999</v>
          </cell>
          <cell r="G265">
            <v>1234.5</v>
          </cell>
          <cell r="H265">
            <v>1153.4008196702482</v>
          </cell>
          <cell r="I265">
            <v>4.4492246515546867</v>
          </cell>
          <cell r="J265" t="str">
            <v>CS3</v>
          </cell>
        </row>
        <row r="266">
          <cell r="D266">
            <v>255</v>
          </cell>
          <cell r="E266">
            <v>41368.857638888891</v>
          </cell>
          <cell r="F266">
            <v>1234.5</v>
          </cell>
          <cell r="G266">
            <v>1239.5999999999999</v>
          </cell>
          <cell r="H266">
            <v>1158.5578755163681</v>
          </cell>
          <cell r="I266">
            <v>5.1570558461198743</v>
          </cell>
          <cell r="J266" t="str">
            <v>CS3</v>
          </cell>
        </row>
        <row r="267">
          <cell r="D267">
            <v>256</v>
          </cell>
          <cell r="E267">
            <v>41369.5625</v>
          </cell>
          <cell r="F267">
            <v>1239.5999999999999</v>
          </cell>
          <cell r="G267">
            <v>1244.7</v>
          </cell>
          <cell r="H267">
            <v>1163.7149313624882</v>
          </cell>
          <cell r="I267">
            <v>5.1570558461201017</v>
          </cell>
          <cell r="J267" t="str">
            <v>CS2</v>
          </cell>
        </row>
        <row r="268">
          <cell r="D268">
            <v>257</v>
          </cell>
          <cell r="E268">
            <v>41370.28125</v>
          </cell>
          <cell r="F268">
            <v>1244.7</v>
          </cell>
          <cell r="G268">
            <v>1249.2</v>
          </cell>
          <cell r="H268">
            <v>1168.2652747561233</v>
          </cell>
          <cell r="I268">
            <v>4.550343393635103</v>
          </cell>
          <cell r="J268" t="str">
            <v>CS2</v>
          </cell>
        </row>
        <row r="269">
          <cell r="D269">
            <v>258</v>
          </cell>
          <cell r="E269">
            <v>41371.458333333336</v>
          </cell>
          <cell r="F269">
            <v>1249.2</v>
          </cell>
          <cell r="G269">
            <v>1252.5</v>
          </cell>
          <cell r="H269">
            <v>1171.6021932447891</v>
          </cell>
          <cell r="I269">
            <v>3.3369184886657877</v>
          </cell>
          <cell r="J269" t="str">
            <v>CS2</v>
          </cell>
        </row>
        <row r="270">
          <cell r="D270">
            <v>259</v>
          </cell>
          <cell r="E270">
            <v>41372.302083333336</v>
          </cell>
          <cell r="F270">
            <v>1252.5</v>
          </cell>
          <cell r="G270">
            <v>1257.2</v>
          </cell>
          <cell r="H270">
            <v>1176.3547741225859</v>
          </cell>
          <cell r="I270">
            <v>4.752580877796845</v>
          </cell>
          <cell r="J270" t="str">
            <v>CS2</v>
          </cell>
        </row>
        <row r="271">
          <cell r="D271">
            <v>260</v>
          </cell>
          <cell r="E271">
            <v>41373.020833333336</v>
          </cell>
          <cell r="F271">
            <v>1257.2</v>
          </cell>
          <cell r="G271">
            <v>1262.2</v>
          </cell>
          <cell r="H271">
            <v>1181.4107112266252</v>
          </cell>
          <cell r="I271">
            <v>5.0559371040392307</v>
          </cell>
          <cell r="J271" t="str">
            <v>CS2</v>
          </cell>
        </row>
        <row r="272">
          <cell r="D272">
            <v>261</v>
          </cell>
          <cell r="E272">
            <v>41374.826388888891</v>
          </cell>
          <cell r="F272">
            <v>1262.2</v>
          </cell>
          <cell r="G272">
            <v>1267.7</v>
          </cell>
          <cell r="H272">
            <v>1186.9722420410683</v>
          </cell>
          <cell r="I272">
            <v>5.561530814443131</v>
          </cell>
          <cell r="J272" t="str">
            <v>CS3</v>
          </cell>
        </row>
        <row r="273">
          <cell r="D273">
            <v>262</v>
          </cell>
          <cell r="E273">
            <v>41375.5</v>
          </cell>
          <cell r="F273">
            <v>1267.7</v>
          </cell>
          <cell r="G273">
            <v>1271.7</v>
          </cell>
          <cell r="H273">
            <v>1191.0169917242997</v>
          </cell>
          <cell r="I273">
            <v>4.04474968323143</v>
          </cell>
          <cell r="J273" t="str">
            <v>CS4a</v>
          </cell>
        </row>
        <row r="274">
          <cell r="D274">
            <v>263</v>
          </cell>
          <cell r="E274">
            <v>41376.3125</v>
          </cell>
          <cell r="F274">
            <v>1271.7</v>
          </cell>
          <cell r="G274">
            <v>1276.3</v>
          </cell>
          <cell r="H274">
            <v>1195.6684538600155</v>
          </cell>
          <cell r="I274">
            <v>4.6514621357157466</v>
          </cell>
          <cell r="J274" t="str">
            <v>CS4a</v>
          </cell>
        </row>
        <row r="275">
          <cell r="D275">
            <v>264</v>
          </cell>
          <cell r="E275">
            <v>41377.270833333336</v>
          </cell>
          <cell r="F275">
            <v>1276.3</v>
          </cell>
          <cell r="G275">
            <v>1280.0999999999999</v>
          </cell>
          <cell r="H275">
            <v>1199.5109660590854</v>
          </cell>
          <cell r="I275">
            <v>3.8425121990699154</v>
          </cell>
          <cell r="J275" t="str">
            <v>CS4a</v>
          </cell>
        </row>
        <row r="276">
          <cell r="D276">
            <v>265</v>
          </cell>
          <cell r="E276">
            <v>41377.986111111109</v>
          </cell>
          <cell r="F276">
            <v>1280.0999999999999</v>
          </cell>
          <cell r="G276">
            <v>1284</v>
          </cell>
          <cell r="H276">
            <v>1203.4545970002359</v>
          </cell>
          <cell r="I276">
            <v>3.943630941150559</v>
          </cell>
          <cell r="J276" t="str">
            <v>CS4a</v>
          </cell>
        </row>
        <row r="277">
          <cell r="D277">
            <v>266</v>
          </cell>
          <cell r="E277">
            <v>41378.520833333336</v>
          </cell>
          <cell r="F277">
            <v>1284</v>
          </cell>
          <cell r="G277">
            <v>1287.8</v>
          </cell>
          <cell r="H277">
            <v>1207.2971091993056</v>
          </cell>
          <cell r="I277">
            <v>3.842512199069688</v>
          </cell>
          <cell r="J277" t="str">
            <v>CS4a</v>
          </cell>
        </row>
        <row r="278">
          <cell r="D278">
            <v>267</v>
          </cell>
          <cell r="E278">
            <v>41379.229166666664</v>
          </cell>
          <cell r="F278">
            <v>1287.8</v>
          </cell>
          <cell r="G278">
            <v>1293</v>
          </cell>
          <cell r="H278">
            <v>1212.5552837875064</v>
          </cell>
          <cell r="I278">
            <v>5.2581745882007453</v>
          </cell>
          <cell r="J278" t="str">
            <v>CS4a</v>
          </cell>
        </row>
        <row r="279">
          <cell r="D279">
            <v>268</v>
          </cell>
          <cell r="E279">
            <v>41380.135416666664</v>
          </cell>
          <cell r="F279">
            <v>1293</v>
          </cell>
          <cell r="G279">
            <v>1297</v>
          </cell>
          <cell r="H279">
            <v>1216.6000334707378</v>
          </cell>
          <cell r="I279">
            <v>4.04474968323143</v>
          </cell>
          <cell r="J279" t="str">
            <v>CS4a</v>
          </cell>
        </row>
        <row r="280">
          <cell r="D280">
            <v>269</v>
          </cell>
          <cell r="E280">
            <v>41380.8125</v>
          </cell>
          <cell r="F280">
            <v>1297</v>
          </cell>
          <cell r="G280">
            <v>1298.44</v>
          </cell>
          <cell r="H280">
            <v>1218.0561433567011</v>
          </cell>
          <cell r="I280">
            <v>1.4561098859633148</v>
          </cell>
          <cell r="J280" t="str">
            <v>CS4a</v>
          </cell>
        </row>
        <row r="281">
          <cell r="D281">
            <v>0</v>
          </cell>
          <cell r="E281">
            <v>0</v>
          </cell>
          <cell r="F281">
            <v>1298.44</v>
          </cell>
          <cell r="G281">
            <v>1301.4000000000001</v>
          </cell>
          <cell r="H281">
            <v>1221.0492581222923</v>
          </cell>
          <cell r="I281">
            <v>2.9931147655911445</v>
          </cell>
          <cell r="J281" t="str">
            <v>CS5a</v>
          </cell>
        </row>
        <row r="282">
          <cell r="D282">
            <v>270</v>
          </cell>
          <cell r="E282">
            <v>41381.427083333336</v>
          </cell>
          <cell r="F282">
            <v>1301.4000000000001</v>
          </cell>
          <cell r="G282">
            <v>1305.2</v>
          </cell>
          <cell r="H282">
            <v>1224.8917703213622</v>
          </cell>
          <cell r="I282">
            <v>3.8425121990699154</v>
          </cell>
          <cell r="J282" t="str">
            <v>CS5a</v>
          </cell>
        </row>
        <row r="283">
          <cell r="D283">
            <v>271</v>
          </cell>
          <cell r="E283">
            <v>41382.541666666664</v>
          </cell>
          <cell r="F283">
            <v>1305.2</v>
          </cell>
          <cell r="G283">
            <v>1309.2</v>
          </cell>
          <cell r="H283">
            <v>1228.9365200045934</v>
          </cell>
          <cell r="I283">
            <v>4.0447496832312027</v>
          </cell>
          <cell r="J283" t="str">
            <v>CS4</v>
          </cell>
        </row>
        <row r="284">
          <cell r="D284">
            <v>272</v>
          </cell>
          <cell r="E284">
            <v>41383.75</v>
          </cell>
          <cell r="F284">
            <v>1309.2</v>
          </cell>
          <cell r="G284">
            <v>1310.5</v>
          </cell>
          <cell r="H284">
            <v>1230.2510636516436</v>
          </cell>
          <cell r="I284">
            <v>1.3145436470501863</v>
          </cell>
          <cell r="J284" t="str">
            <v>CS4</v>
          </cell>
        </row>
        <row r="285">
          <cell r="D285">
            <v>0</v>
          </cell>
          <cell r="E285">
            <v>0</v>
          </cell>
          <cell r="F285">
            <v>1310.5</v>
          </cell>
          <cell r="G285">
            <v>1313.1</v>
          </cell>
          <cell r="H285">
            <v>1232.8801509457439</v>
          </cell>
          <cell r="I285">
            <v>2.6290872941003727</v>
          </cell>
          <cell r="J285" t="str">
            <v>CS5</v>
          </cell>
        </row>
        <row r="286">
          <cell r="D286">
            <v>273</v>
          </cell>
          <cell r="E286">
            <v>41385.75</v>
          </cell>
          <cell r="F286">
            <v>1313.1</v>
          </cell>
          <cell r="G286">
            <v>1314.5</v>
          </cell>
          <cell r="H286">
            <v>1234.295813334875</v>
          </cell>
          <cell r="I286">
            <v>1.4156623891310574</v>
          </cell>
          <cell r="J286" t="str">
            <v>CS5</v>
          </cell>
        </row>
        <row r="287">
          <cell r="D287">
            <v>274</v>
          </cell>
          <cell r="E287">
            <v>41388.298611111109</v>
          </cell>
          <cell r="F287">
            <v>1314.5</v>
          </cell>
          <cell r="G287">
            <v>1318.3</v>
          </cell>
          <cell r="H287">
            <v>1238.1383255339447</v>
          </cell>
          <cell r="I287">
            <v>3.842512199069688</v>
          </cell>
          <cell r="J287" t="str">
            <v>CS4a</v>
          </cell>
        </row>
        <row r="288">
          <cell r="D288">
            <v>275</v>
          </cell>
          <cell r="E288">
            <v>41389.020833333336</v>
          </cell>
          <cell r="F288">
            <v>1318.3</v>
          </cell>
          <cell r="G288">
            <v>1322.1</v>
          </cell>
          <cell r="H288">
            <v>1241.9808377330144</v>
          </cell>
          <cell r="I288">
            <v>3.842512199069688</v>
          </cell>
          <cell r="J288" t="str">
            <v>CS4a</v>
          </cell>
        </row>
        <row r="289">
          <cell r="D289">
            <v>276</v>
          </cell>
          <cell r="E289">
            <v>41389.59375</v>
          </cell>
          <cell r="F289">
            <v>1322.1</v>
          </cell>
          <cell r="G289">
            <v>1325.5</v>
          </cell>
          <cell r="H289">
            <v>1245.418874963761</v>
          </cell>
          <cell r="I289">
            <v>3.4380372307466587</v>
          </cell>
          <cell r="J289" t="str">
            <v>CS4a</v>
          </cell>
        </row>
        <row r="290">
          <cell r="D290">
            <v>277</v>
          </cell>
          <cell r="E290">
            <v>41390.375</v>
          </cell>
          <cell r="F290">
            <v>1325.5</v>
          </cell>
          <cell r="G290">
            <v>1328.6</v>
          </cell>
          <cell r="H290">
            <v>1248.5535559682653</v>
          </cell>
          <cell r="I290">
            <v>3.134681004504273</v>
          </cell>
          <cell r="J290" t="str">
            <v>CS4a</v>
          </cell>
        </row>
        <row r="291">
          <cell r="D291">
            <v>278</v>
          </cell>
          <cell r="E291">
            <v>41391.15625</v>
          </cell>
          <cell r="F291">
            <v>1328.6</v>
          </cell>
          <cell r="G291">
            <v>1332</v>
          </cell>
          <cell r="H291">
            <v>1251.991593199012</v>
          </cell>
          <cell r="I291">
            <v>3.4380372307466587</v>
          </cell>
          <cell r="J291" t="str">
            <v>CS4a</v>
          </cell>
        </row>
        <row r="292">
          <cell r="D292">
            <v>279</v>
          </cell>
          <cell r="E292">
            <v>41391.864583333336</v>
          </cell>
          <cell r="F292">
            <v>1332</v>
          </cell>
          <cell r="G292">
            <v>1335.8</v>
          </cell>
          <cell r="H292">
            <v>1255.8341053980816</v>
          </cell>
          <cell r="I292">
            <v>3.842512199069688</v>
          </cell>
          <cell r="J292" t="str">
            <v>CS4a</v>
          </cell>
        </row>
        <row r="293">
          <cell r="D293">
            <v>280</v>
          </cell>
          <cell r="E293">
            <v>41392.5</v>
          </cell>
          <cell r="F293">
            <v>1335.8</v>
          </cell>
          <cell r="G293">
            <v>1340.4</v>
          </cell>
          <cell r="H293">
            <v>1260.4855675337978</v>
          </cell>
          <cell r="I293">
            <v>4.6514621357162014</v>
          </cell>
          <cell r="J293" t="str">
            <v>CS3</v>
          </cell>
        </row>
        <row r="294">
          <cell r="D294">
            <v>281</v>
          </cell>
          <cell r="E294">
            <v>41393.395833333336</v>
          </cell>
          <cell r="F294">
            <v>1340.4</v>
          </cell>
          <cell r="G294">
            <v>1345</v>
          </cell>
          <cell r="H294">
            <v>1265.1370296695138</v>
          </cell>
          <cell r="I294">
            <v>4.651462135715974</v>
          </cell>
          <cell r="J294" t="str">
            <v>CS3</v>
          </cell>
        </row>
        <row r="295">
          <cell r="D295">
            <v>282</v>
          </cell>
          <cell r="E295">
            <v>41394.201388888891</v>
          </cell>
          <cell r="F295">
            <v>1345</v>
          </cell>
          <cell r="G295">
            <v>1349.5</v>
          </cell>
          <cell r="H295">
            <v>1269.6873730631492</v>
          </cell>
          <cell r="I295">
            <v>4.5503433936353304</v>
          </cell>
          <cell r="J295" t="str">
            <v>CS4a</v>
          </cell>
        </row>
        <row r="296">
          <cell r="D296">
            <v>283</v>
          </cell>
          <cell r="E296">
            <v>41394.864583333336</v>
          </cell>
          <cell r="F296">
            <v>1349.5</v>
          </cell>
          <cell r="G296">
            <v>1352.75</v>
          </cell>
          <cell r="H296">
            <v>1272.9737321807745</v>
          </cell>
          <cell r="I296">
            <v>3.2863591176253522</v>
          </cell>
          <cell r="J296" t="str">
            <v>CS3</v>
          </cell>
        </row>
        <row r="297">
          <cell r="D297">
            <v>284</v>
          </cell>
          <cell r="E297">
            <v>41395.479166666664</v>
          </cell>
          <cell r="F297">
            <v>1352.75</v>
          </cell>
          <cell r="G297">
            <v>1357.4</v>
          </cell>
          <cell r="H297">
            <v>1277.6757536875311</v>
          </cell>
          <cell r="I297">
            <v>4.7020215067566369</v>
          </cell>
          <cell r="J297" t="str">
            <v>CS4a</v>
          </cell>
        </row>
        <row r="298">
          <cell r="D298">
            <v>285</v>
          </cell>
          <cell r="E298">
            <v>41396.072916666664</v>
          </cell>
          <cell r="F298">
            <v>1357.4</v>
          </cell>
          <cell r="G298">
            <v>1362.2</v>
          </cell>
          <cell r="H298">
            <v>1282.5294533074086</v>
          </cell>
          <cell r="I298">
            <v>4.8536996198774887</v>
          </cell>
          <cell r="J298" t="str">
            <v>CS5a</v>
          </cell>
        </row>
        <row r="299">
          <cell r="D299">
            <v>286</v>
          </cell>
          <cell r="E299">
            <v>41398.416666666664</v>
          </cell>
          <cell r="F299">
            <v>1362.2</v>
          </cell>
          <cell r="G299">
            <v>1363.9</v>
          </cell>
          <cell r="H299">
            <v>1284.2484719227821</v>
          </cell>
          <cell r="I299">
            <v>1.719018615373443</v>
          </cell>
          <cell r="J299" t="str">
            <v>CS5a</v>
          </cell>
        </row>
        <row r="300">
          <cell r="D300">
            <v>287</v>
          </cell>
          <cell r="E300">
            <v>41399.440972222219</v>
          </cell>
          <cell r="F300">
            <v>1362.2</v>
          </cell>
          <cell r="G300">
            <v>1367.8</v>
          </cell>
          <cell r="H300">
            <v>1288.1921028639324</v>
          </cell>
          <cell r="I300">
            <v>3.9436309411503316</v>
          </cell>
          <cell r="J300" t="str">
            <v>CS4a</v>
          </cell>
        </row>
        <row r="301">
          <cell r="D301">
            <v>288</v>
          </cell>
          <cell r="E301">
            <v>41399.979166666664</v>
          </cell>
          <cell r="F301">
            <v>1367.8</v>
          </cell>
          <cell r="G301">
            <v>1371.8</v>
          </cell>
          <cell r="H301">
            <v>1292.2368525471638</v>
          </cell>
          <cell r="I301">
            <v>4.04474968323143</v>
          </cell>
          <cell r="J301" t="str">
            <v>CS4a</v>
          </cell>
        </row>
        <row r="302">
          <cell r="D302">
            <v>289</v>
          </cell>
          <cell r="E302">
            <v>41400.4375</v>
          </cell>
          <cell r="F302">
            <v>1371.8</v>
          </cell>
          <cell r="G302">
            <v>1375.9</v>
          </cell>
          <cell r="H302">
            <v>1296.3827209724759</v>
          </cell>
          <cell r="I302">
            <v>4.1458684253120737</v>
          </cell>
          <cell r="J302" t="str">
            <v>CS4a</v>
          </cell>
        </row>
        <row r="303">
          <cell r="D303">
            <v>290</v>
          </cell>
          <cell r="E303">
            <v>41401.010416666664</v>
          </cell>
          <cell r="F303">
            <v>1375.9</v>
          </cell>
          <cell r="G303">
            <v>1379.5</v>
          </cell>
          <cell r="H303">
            <v>1300.0229956873841</v>
          </cell>
          <cell r="I303">
            <v>3.6402747149081733</v>
          </cell>
          <cell r="J303" t="str">
            <v>CS4a</v>
          </cell>
        </row>
        <row r="304">
          <cell r="D304">
            <v>291</v>
          </cell>
          <cell r="E304">
            <v>41401.479166666664</v>
          </cell>
          <cell r="F304">
            <v>1379.5</v>
          </cell>
          <cell r="G304">
            <v>1383.4</v>
          </cell>
          <cell r="H304">
            <v>1303.9666266285346</v>
          </cell>
          <cell r="I304">
            <v>3.943630941150559</v>
          </cell>
          <cell r="J304" t="str">
            <v>CS4</v>
          </cell>
        </row>
        <row r="305">
          <cell r="D305">
            <v>292</v>
          </cell>
          <cell r="E305">
            <v>41402.451388888891</v>
          </cell>
          <cell r="F305">
            <v>1383.4</v>
          </cell>
          <cell r="G305">
            <v>1386.1</v>
          </cell>
          <cell r="H305">
            <v>1306.6968326647157</v>
          </cell>
          <cell r="I305">
            <v>2.7302060361810163</v>
          </cell>
          <cell r="J305" t="str">
            <v>CS4</v>
          </cell>
        </row>
        <row r="306">
          <cell r="D306">
            <v>293</v>
          </cell>
          <cell r="E306">
            <v>41403.260416666664</v>
          </cell>
          <cell r="F306">
            <v>1386.1</v>
          </cell>
          <cell r="G306">
            <v>1390.4</v>
          </cell>
          <cell r="H306">
            <v>1311.0449385741897</v>
          </cell>
          <cell r="I306">
            <v>4.3481059094740431</v>
          </cell>
          <cell r="J306" t="str">
            <v>CS4a</v>
          </cell>
        </row>
        <row r="307">
          <cell r="D307">
            <v>294</v>
          </cell>
          <cell r="E307">
            <v>41403.909722222219</v>
          </cell>
          <cell r="F307">
            <v>1390.4</v>
          </cell>
          <cell r="G307">
            <v>1393.2</v>
          </cell>
          <cell r="H307">
            <v>1313.8762633524516</v>
          </cell>
          <cell r="I307">
            <v>2.8313247782618873</v>
          </cell>
          <cell r="J307" t="str">
            <v>CS4a</v>
          </cell>
        </row>
        <row r="308">
          <cell r="D308">
            <v>295</v>
          </cell>
          <cell r="E308">
            <v>41404.479166666664</v>
          </cell>
          <cell r="F308">
            <v>1393.2</v>
          </cell>
          <cell r="G308">
            <v>1396.8</v>
          </cell>
          <cell r="H308">
            <v>1317.5165380673595</v>
          </cell>
          <cell r="I308">
            <v>3.640274714907946</v>
          </cell>
          <cell r="J308" t="str">
            <v>CS4</v>
          </cell>
        </row>
        <row r="309">
          <cell r="D309">
            <v>296</v>
          </cell>
          <cell r="E309">
            <v>41405.25</v>
          </cell>
          <cell r="F309">
            <v>1396.8</v>
          </cell>
          <cell r="G309">
            <v>1400.2</v>
          </cell>
          <cell r="H309">
            <v>1320.9545752981064</v>
          </cell>
          <cell r="I309">
            <v>3.4380372307468861</v>
          </cell>
          <cell r="J309" t="str">
            <v>CS4</v>
          </cell>
        </row>
        <row r="310">
          <cell r="D310">
            <v>297</v>
          </cell>
          <cell r="E310">
            <v>41405.9375</v>
          </cell>
          <cell r="F310">
            <v>1400.2</v>
          </cell>
          <cell r="G310">
            <v>1403.1</v>
          </cell>
          <cell r="H310">
            <v>1323.887018818449</v>
          </cell>
          <cell r="I310">
            <v>3.1</v>
          </cell>
          <cell r="J310" t="str">
            <v>CS4</v>
          </cell>
        </row>
        <row r="311">
          <cell r="D311">
            <v>298</v>
          </cell>
          <cell r="E311">
            <v>41406.666666666664</v>
          </cell>
          <cell r="F311">
            <v>1403.1</v>
          </cell>
          <cell r="G311">
            <v>1406</v>
          </cell>
          <cell r="H311">
            <v>1326.8194623387917</v>
          </cell>
          <cell r="I311">
            <v>2.9324435203427583</v>
          </cell>
          <cell r="J311" t="str">
            <v>CS4a</v>
          </cell>
        </row>
        <row r="312">
          <cell r="D312">
            <v>299</v>
          </cell>
          <cell r="E312">
            <v>41407.378472222219</v>
          </cell>
          <cell r="F312">
            <v>1406</v>
          </cell>
          <cell r="G312">
            <v>1409.6</v>
          </cell>
          <cell r="H312">
            <v>1330.4597370536999</v>
          </cell>
          <cell r="I312">
            <v>3.6402747149081733</v>
          </cell>
          <cell r="J312" t="str">
            <v>CS4a</v>
          </cell>
        </row>
        <row r="313">
          <cell r="D313">
            <v>300</v>
          </cell>
          <cell r="E313">
            <v>41407.979166666664</v>
          </cell>
          <cell r="F313">
            <v>1409.6</v>
          </cell>
          <cell r="G313">
            <v>1413.6</v>
          </cell>
          <cell r="H313">
            <v>1334.5044867369311</v>
          </cell>
          <cell r="I313">
            <v>4.0447496832312027</v>
          </cell>
          <cell r="J313" t="str">
            <v>CS4a</v>
          </cell>
        </row>
        <row r="314">
          <cell r="D314">
            <v>301</v>
          </cell>
          <cell r="E314">
            <v>41408.486111111109</v>
          </cell>
          <cell r="F314">
            <v>1413.6</v>
          </cell>
          <cell r="G314">
            <v>1417</v>
          </cell>
          <cell r="H314">
            <v>1337.942523967678</v>
          </cell>
          <cell r="I314">
            <v>3.4380372307468861</v>
          </cell>
          <cell r="J314" t="str">
            <v>CS4a</v>
          </cell>
        </row>
        <row r="315">
          <cell r="D315">
            <v>302</v>
          </cell>
          <cell r="E315">
            <v>41408.989583333336</v>
          </cell>
          <cell r="F315">
            <v>1417</v>
          </cell>
          <cell r="G315">
            <v>1421.2</v>
          </cell>
          <cell r="H315">
            <v>1342.1895111350709</v>
          </cell>
          <cell r="I315">
            <v>4.2469871673929447</v>
          </cell>
          <cell r="J315" t="str">
            <v>CS4a</v>
          </cell>
        </row>
        <row r="316">
          <cell r="D316">
            <v>303</v>
          </cell>
          <cell r="E316">
            <v>41409.576388888891</v>
          </cell>
          <cell r="F316">
            <v>1421.2</v>
          </cell>
          <cell r="G316">
            <v>1424.9</v>
          </cell>
          <cell r="H316">
            <v>1345.93090459206</v>
          </cell>
          <cell r="I316">
            <v>3.7413934569890444</v>
          </cell>
          <cell r="J316" t="str">
            <v>CS4a</v>
          </cell>
        </row>
        <row r="317">
          <cell r="D317">
            <v>304</v>
          </cell>
          <cell r="E317">
            <v>41410.125</v>
          </cell>
          <cell r="F317">
            <v>1424.9</v>
          </cell>
          <cell r="G317">
            <v>1428.7</v>
          </cell>
          <cell r="H317">
            <v>1349.7734167911296</v>
          </cell>
          <cell r="I317">
            <v>3.842512199069688</v>
          </cell>
          <cell r="J317" t="str">
            <v>CS4a</v>
          </cell>
        </row>
        <row r="318">
          <cell r="D318">
            <v>305</v>
          </cell>
          <cell r="E318">
            <v>41410.854166666664</v>
          </cell>
          <cell r="F318">
            <v>1428.7</v>
          </cell>
          <cell r="G318">
            <v>1432.3</v>
          </cell>
          <cell r="H318">
            <v>1353.4136915060378</v>
          </cell>
          <cell r="I318">
            <v>3.6402747149081733</v>
          </cell>
          <cell r="J318" t="str">
            <v>CS3</v>
          </cell>
        </row>
        <row r="319">
          <cell r="D319">
            <v>306</v>
          </cell>
          <cell r="E319">
            <v>41411.430555555555</v>
          </cell>
          <cell r="F319">
            <v>1432.3</v>
          </cell>
          <cell r="G319">
            <v>1435.7</v>
          </cell>
          <cell r="H319">
            <v>1356.8517287367845</v>
          </cell>
          <cell r="I319">
            <v>3.4380372307466587</v>
          </cell>
          <cell r="J319" t="str">
            <v>CS3</v>
          </cell>
        </row>
        <row r="320">
          <cell r="D320">
            <v>307</v>
          </cell>
          <cell r="E320">
            <v>41412.208333333336</v>
          </cell>
          <cell r="F320">
            <v>1435.7</v>
          </cell>
          <cell r="G320">
            <v>1439.7</v>
          </cell>
          <cell r="H320">
            <v>1360.8964784200157</v>
          </cell>
          <cell r="I320">
            <v>4.0447496832312027</v>
          </cell>
          <cell r="J320" t="str">
            <v>CS3</v>
          </cell>
        </row>
        <row r="321">
          <cell r="D321">
            <v>308</v>
          </cell>
          <cell r="E321">
            <v>41412.861111111109</v>
          </cell>
          <cell r="F321">
            <v>1439.7</v>
          </cell>
          <cell r="G321">
            <v>1444.3</v>
          </cell>
          <cell r="H321">
            <v>1365.5479405557317</v>
          </cell>
          <cell r="I321">
            <v>4.651462135715974</v>
          </cell>
          <cell r="J321" t="str">
            <v>CS3</v>
          </cell>
        </row>
        <row r="322">
          <cell r="D322">
            <v>309</v>
          </cell>
          <cell r="E322">
            <v>41413.493055555555</v>
          </cell>
          <cell r="F322">
            <v>1444.3</v>
          </cell>
          <cell r="G322">
            <v>1447.8</v>
          </cell>
          <cell r="H322">
            <v>1369.0870965285592</v>
          </cell>
          <cell r="I322">
            <v>3.5391559728275297</v>
          </cell>
          <cell r="J322" t="str">
            <v>CS3</v>
          </cell>
        </row>
        <row r="323">
          <cell r="D323">
            <v>310</v>
          </cell>
          <cell r="E323">
            <v>41414.166666666664</v>
          </cell>
          <cell r="F323">
            <v>1447.8</v>
          </cell>
          <cell r="G323">
            <v>1451.9</v>
          </cell>
          <cell r="H323">
            <v>1373.2329649538715</v>
          </cell>
          <cell r="I323">
            <v>4.145868425312301</v>
          </cell>
          <cell r="J323" t="str">
            <v>CS4a</v>
          </cell>
        </row>
        <row r="324">
          <cell r="D324">
            <v>311</v>
          </cell>
          <cell r="E324">
            <v>41414.75</v>
          </cell>
          <cell r="F324">
            <v>1451.9</v>
          </cell>
          <cell r="G324">
            <v>1455.5</v>
          </cell>
          <cell r="H324">
            <v>1376.8732396687794</v>
          </cell>
          <cell r="I324">
            <v>3.640274714907946</v>
          </cell>
          <cell r="J324" t="str">
            <v>CS4a</v>
          </cell>
        </row>
        <row r="325">
          <cell r="D325">
            <v>312</v>
          </cell>
          <cell r="E325">
            <v>41415.5</v>
          </cell>
          <cell r="F325">
            <v>1455.5</v>
          </cell>
          <cell r="G325">
            <v>1459.15</v>
          </cell>
          <cell r="H325">
            <v>1380.5640737547283</v>
          </cell>
          <cell r="I325">
            <v>3.6908340859488362</v>
          </cell>
          <cell r="J325" t="str">
            <v>CS4a</v>
          </cell>
        </row>
        <row r="326">
          <cell r="D326">
            <v>313</v>
          </cell>
          <cell r="E326">
            <v>41416.326388888891</v>
          </cell>
          <cell r="F326">
            <v>1459.15</v>
          </cell>
          <cell r="G326">
            <v>1463.1</v>
          </cell>
          <cell r="H326">
            <v>1384.558264066919</v>
          </cell>
          <cell r="I326">
            <v>3.9941903121907671</v>
          </cell>
          <cell r="J326" t="str">
            <v>CS4a</v>
          </cell>
        </row>
        <row r="327">
          <cell r="D327">
            <v>314</v>
          </cell>
          <cell r="E327">
            <v>41416.916666666664</v>
          </cell>
          <cell r="F327">
            <v>1463.1</v>
          </cell>
          <cell r="G327">
            <v>1467.3</v>
          </cell>
          <cell r="H327">
            <v>1388.805251234312</v>
          </cell>
          <cell r="I327">
            <v>4.2469871673929447</v>
          </cell>
          <cell r="J327" t="str">
            <v>CS4a</v>
          </cell>
        </row>
        <row r="328">
          <cell r="D328">
            <v>315</v>
          </cell>
          <cell r="E328">
            <v>41417.416666666664</v>
          </cell>
          <cell r="F328">
            <v>1467.3</v>
          </cell>
          <cell r="G328">
            <v>1471.7</v>
          </cell>
          <cell r="H328">
            <v>1393.2544758858664</v>
          </cell>
          <cell r="I328">
            <v>4.4492246515544593</v>
          </cell>
          <cell r="J328" t="str">
            <v>CS4a</v>
          </cell>
        </row>
        <row r="329">
          <cell r="D329">
            <v>316</v>
          </cell>
          <cell r="E329">
            <v>41417.986111111109</v>
          </cell>
          <cell r="F329">
            <v>1471.7</v>
          </cell>
          <cell r="G329">
            <v>1476.2</v>
          </cell>
          <cell r="H329">
            <v>1397.8048192795018</v>
          </cell>
          <cell r="I329">
            <v>4.5503433936353304</v>
          </cell>
          <cell r="J329" t="str">
            <v>CS4a</v>
          </cell>
        </row>
        <row r="330">
          <cell r="D330">
            <v>317</v>
          </cell>
          <cell r="E330">
            <v>41418.458333333336</v>
          </cell>
          <cell r="F330">
            <v>1476.2</v>
          </cell>
          <cell r="G330">
            <v>1480.2</v>
          </cell>
          <cell r="H330">
            <v>1401.849568962733</v>
          </cell>
          <cell r="I330">
            <v>4.0447496832312027</v>
          </cell>
          <cell r="J330" t="str">
            <v>CS4a</v>
          </cell>
        </row>
        <row r="331">
          <cell r="D331">
            <v>318</v>
          </cell>
          <cell r="E331">
            <v>41419.375</v>
          </cell>
          <cell r="F331">
            <v>1480.2</v>
          </cell>
          <cell r="G331">
            <v>1483.4</v>
          </cell>
          <cell r="H331">
            <v>1405.0853687093181</v>
          </cell>
          <cell r="I331">
            <v>3.235799746585144</v>
          </cell>
          <cell r="J331" t="str">
            <v>CS4a</v>
          </cell>
        </row>
        <row r="332">
          <cell r="D332">
            <v>319</v>
          </cell>
          <cell r="E332">
            <v>41420.104166666664</v>
          </cell>
          <cell r="F332">
            <v>1483.4</v>
          </cell>
          <cell r="G332">
            <v>1486</v>
          </cell>
          <cell r="H332">
            <v>1407.7144560034185</v>
          </cell>
          <cell r="I332">
            <v>2.6290872941003727</v>
          </cell>
          <cell r="J332" t="str">
            <v>CS4a</v>
          </cell>
        </row>
        <row r="333">
          <cell r="D333">
            <v>320</v>
          </cell>
          <cell r="E333">
            <v>41420.729166666664</v>
          </cell>
          <cell r="F333">
            <v>1486</v>
          </cell>
          <cell r="G333">
            <v>1488.7</v>
          </cell>
          <cell r="H333">
            <v>1410.4446620395997</v>
          </cell>
          <cell r="I333">
            <v>2.7302060361812437</v>
          </cell>
          <cell r="J333" t="str">
            <v>CS4a</v>
          </cell>
        </row>
        <row r="334">
          <cell r="D334">
            <v>321</v>
          </cell>
          <cell r="E334">
            <v>41421.263888888891</v>
          </cell>
          <cell r="F334">
            <v>1488.7</v>
          </cell>
          <cell r="G334">
            <v>1491.5</v>
          </cell>
          <cell r="H334">
            <v>1413.2759868178616</v>
          </cell>
          <cell r="I334">
            <v>2.8313247782618873</v>
          </cell>
          <cell r="J334" t="str">
            <v>CS3</v>
          </cell>
        </row>
        <row r="335">
          <cell r="D335">
            <v>322</v>
          </cell>
          <cell r="E335">
            <v>41421.958333333336</v>
          </cell>
          <cell r="F335">
            <v>1491.5</v>
          </cell>
          <cell r="G335">
            <v>1495.5</v>
          </cell>
          <cell r="H335">
            <v>1417.3207365010928</v>
          </cell>
          <cell r="I335">
            <v>4.0447496832312027</v>
          </cell>
          <cell r="J335" t="str">
            <v>CS3</v>
          </cell>
        </row>
        <row r="336">
          <cell r="D336">
            <v>323</v>
          </cell>
          <cell r="E336">
            <v>41422.458333333336</v>
          </cell>
          <cell r="F336">
            <v>1495.5</v>
          </cell>
          <cell r="G336">
            <v>1499.1</v>
          </cell>
          <cell r="H336">
            <v>1420.961011216001</v>
          </cell>
          <cell r="I336">
            <v>3.6402747149081733</v>
          </cell>
          <cell r="J336" t="str">
            <v>CS3</v>
          </cell>
        </row>
        <row r="337">
          <cell r="D337">
            <v>324</v>
          </cell>
          <cell r="E337" t="str">
            <v>29-05-2013 4.00</v>
          </cell>
          <cell r="F337">
            <v>1499.1</v>
          </cell>
          <cell r="G337">
            <v>1502.6</v>
          </cell>
          <cell r="H337">
            <v>1424.5001671888283</v>
          </cell>
          <cell r="I337">
            <v>3.5391559728273023</v>
          </cell>
          <cell r="J337" t="str">
            <v>CS3</v>
          </cell>
        </row>
        <row r="338">
          <cell r="D338">
            <v>325</v>
          </cell>
          <cell r="E338">
            <v>41423.875</v>
          </cell>
          <cell r="F338">
            <v>1502.6</v>
          </cell>
          <cell r="G338">
            <v>1506.7</v>
          </cell>
          <cell r="H338">
            <v>1428.6460356141406</v>
          </cell>
          <cell r="I338">
            <v>4.145868425312301</v>
          </cell>
          <cell r="J338" t="str">
            <v>CS3</v>
          </cell>
        </row>
        <row r="339">
          <cell r="D339">
            <v>326</v>
          </cell>
          <cell r="E339">
            <v>41424.479166666664</v>
          </cell>
          <cell r="F339">
            <v>1506.7</v>
          </cell>
          <cell r="G339">
            <v>1510.9</v>
          </cell>
          <cell r="H339">
            <v>1432.8930227815335</v>
          </cell>
          <cell r="I339">
            <v>4.2469871673929447</v>
          </cell>
          <cell r="J339" t="str">
            <v>CS3</v>
          </cell>
        </row>
        <row r="340">
          <cell r="D340">
            <v>327</v>
          </cell>
          <cell r="E340">
            <v>41425.041666666664</v>
          </cell>
          <cell r="F340">
            <v>1510.9</v>
          </cell>
          <cell r="G340">
            <v>1514.5</v>
          </cell>
          <cell r="H340">
            <v>1436.5332974964417</v>
          </cell>
          <cell r="I340">
            <v>3.6402747149081733</v>
          </cell>
          <cell r="J340" t="str">
            <v>CS2</v>
          </cell>
        </row>
        <row r="341">
          <cell r="D341">
            <v>328</v>
          </cell>
          <cell r="E341">
            <v>41425.5625</v>
          </cell>
          <cell r="F341">
            <v>1514.5</v>
          </cell>
          <cell r="G341">
            <v>1518.1</v>
          </cell>
          <cell r="H341">
            <v>1440.1735722113499</v>
          </cell>
          <cell r="I341">
            <v>3.6402747149081733</v>
          </cell>
          <cell r="J341" t="str">
            <v>CS3</v>
          </cell>
        </row>
        <row r="342">
          <cell r="D342">
            <v>329</v>
          </cell>
          <cell r="E342">
            <v>41426.177083333336</v>
          </cell>
          <cell r="F342">
            <v>1518.1</v>
          </cell>
          <cell r="G342">
            <v>1521.4</v>
          </cell>
          <cell r="H342">
            <v>1443.5104907000159</v>
          </cell>
          <cell r="I342">
            <v>3.336918488666015</v>
          </cell>
          <cell r="J342" t="str">
            <v>CS2</v>
          </cell>
        </row>
        <row r="343">
          <cell r="D343">
            <v>330</v>
          </cell>
          <cell r="E343">
            <v>41426.75</v>
          </cell>
          <cell r="F343">
            <v>1521.4</v>
          </cell>
          <cell r="G343">
            <v>1525.2</v>
          </cell>
          <cell r="H343">
            <v>1447.3530028990856</v>
          </cell>
          <cell r="I343">
            <v>3.842512199069688</v>
          </cell>
          <cell r="J343" t="str">
            <v>CS3</v>
          </cell>
        </row>
        <row r="344">
          <cell r="D344">
            <v>331</v>
          </cell>
          <cell r="E344">
            <v>41427.319444444445</v>
          </cell>
          <cell r="F344">
            <v>1525.2</v>
          </cell>
          <cell r="G344">
            <v>1528.5</v>
          </cell>
          <cell r="H344">
            <v>1450.6899213877514</v>
          </cell>
          <cell r="I344">
            <v>3.3369184886657877</v>
          </cell>
          <cell r="J344" t="str">
            <v>CS3</v>
          </cell>
        </row>
        <row r="345">
          <cell r="D345">
            <v>332</v>
          </cell>
          <cell r="E345">
            <v>41427.875</v>
          </cell>
          <cell r="F345">
            <v>1528.5</v>
          </cell>
          <cell r="G345">
            <v>1531.6</v>
          </cell>
          <cell r="H345">
            <v>1453.8246023922557</v>
          </cell>
          <cell r="I345">
            <v>3.134681004504273</v>
          </cell>
          <cell r="J345" t="str">
            <v>CS3</v>
          </cell>
        </row>
        <row r="346">
          <cell r="D346">
            <v>333</v>
          </cell>
          <cell r="E346">
            <v>41430.916666666664</v>
          </cell>
          <cell r="F346">
            <v>1531.6</v>
          </cell>
          <cell r="G346">
            <v>1535.5</v>
          </cell>
          <cell r="H346">
            <v>1457.7682333334062</v>
          </cell>
          <cell r="I346">
            <v>3.943630941150559</v>
          </cell>
          <cell r="J346" t="str">
            <v>CS2</v>
          </cell>
        </row>
        <row r="347">
          <cell r="D347">
            <v>334</v>
          </cell>
          <cell r="E347">
            <v>41431.604166666664</v>
          </cell>
          <cell r="F347">
            <v>1535.5</v>
          </cell>
          <cell r="G347">
            <v>1538.8</v>
          </cell>
          <cell r="H347">
            <v>1461.105151822072</v>
          </cell>
          <cell r="I347">
            <v>3.3369184886657877</v>
          </cell>
          <cell r="J347" t="str">
            <v>CS2</v>
          </cell>
        </row>
        <row r="348">
          <cell r="D348">
            <v>335</v>
          </cell>
          <cell r="E348">
            <v>41432.736111111109</v>
          </cell>
          <cell r="F348">
            <v>1538.8</v>
          </cell>
          <cell r="G348">
            <v>1543.5</v>
          </cell>
          <cell r="H348">
            <v>1465.8577326998688</v>
          </cell>
          <cell r="I348">
            <v>4.752580877796845</v>
          </cell>
          <cell r="J348" t="str">
            <v>CS3</v>
          </cell>
        </row>
        <row r="349">
          <cell r="D349">
            <v>336</v>
          </cell>
          <cell r="E349">
            <v>41433.395833333336</v>
          </cell>
          <cell r="F349">
            <v>1543.5</v>
          </cell>
          <cell r="G349">
            <v>1547.3</v>
          </cell>
          <cell r="H349">
            <v>1469.7002448989385</v>
          </cell>
          <cell r="I349">
            <v>3.842512199069688</v>
          </cell>
          <cell r="J349" t="str">
            <v>CS2</v>
          </cell>
        </row>
        <row r="350">
          <cell r="D350">
            <v>337</v>
          </cell>
          <cell r="E350">
            <v>41433.986111111109</v>
          </cell>
          <cell r="F350">
            <v>1547.3</v>
          </cell>
          <cell r="G350">
            <v>1551.4</v>
          </cell>
          <cell r="H350">
            <v>1473.8461133242508</v>
          </cell>
          <cell r="I350">
            <v>4.145868425312301</v>
          </cell>
          <cell r="J350" t="str">
            <v>CS3</v>
          </cell>
        </row>
        <row r="351">
          <cell r="D351">
            <v>338</v>
          </cell>
          <cell r="E351">
            <v>41434.520833333336</v>
          </cell>
          <cell r="F351">
            <v>1551.4</v>
          </cell>
          <cell r="G351">
            <v>1555.7</v>
          </cell>
          <cell r="H351">
            <v>1478.1942192337247</v>
          </cell>
          <cell r="I351">
            <v>4.3481059094738157</v>
          </cell>
          <cell r="J351" t="str">
            <v>CS3</v>
          </cell>
        </row>
        <row r="352">
          <cell r="D352">
            <v>339</v>
          </cell>
          <cell r="E352">
            <v>41434.989583333336</v>
          </cell>
          <cell r="F352">
            <v>1555.7</v>
          </cell>
          <cell r="G352">
            <v>1559.8</v>
          </cell>
          <cell r="H352">
            <v>1482.3400876590365</v>
          </cell>
          <cell r="I352">
            <v>4.1458684253118463</v>
          </cell>
          <cell r="J352" t="str">
            <v>CS2</v>
          </cell>
        </row>
        <row r="353">
          <cell r="D353">
            <v>340</v>
          </cell>
          <cell r="E353">
            <v>41435.4375</v>
          </cell>
          <cell r="F353">
            <v>1559.8</v>
          </cell>
          <cell r="G353">
            <v>1563.4</v>
          </cell>
          <cell r="H353">
            <v>1485.9803623739449</v>
          </cell>
          <cell r="I353">
            <v>3.6402747149084007</v>
          </cell>
          <cell r="J353" t="str">
            <v>CS2</v>
          </cell>
        </row>
        <row r="354">
          <cell r="D354">
            <v>341</v>
          </cell>
          <cell r="E354">
            <v>41436.0625</v>
          </cell>
          <cell r="F354">
            <v>1563.4</v>
          </cell>
          <cell r="G354">
            <v>1567.2</v>
          </cell>
          <cell r="H354">
            <v>1489.8228745730146</v>
          </cell>
          <cell r="I354">
            <v>3.842512199069688</v>
          </cell>
          <cell r="J354" t="str">
            <v>CS2</v>
          </cell>
        </row>
        <row r="355">
          <cell r="D355">
            <v>342</v>
          </cell>
          <cell r="E355">
            <v>41436.614583333336</v>
          </cell>
          <cell r="F355">
            <v>1567.2</v>
          </cell>
          <cell r="G355">
            <v>1571.3</v>
          </cell>
          <cell r="H355">
            <v>1493.9687429983267</v>
          </cell>
          <cell r="I355">
            <v>4.1458684253120737</v>
          </cell>
          <cell r="J355" t="str">
            <v>CS3</v>
          </cell>
        </row>
        <row r="356">
          <cell r="D356">
            <v>343</v>
          </cell>
          <cell r="E356">
            <v>41437.125</v>
          </cell>
          <cell r="F356">
            <v>1571.3</v>
          </cell>
          <cell r="G356">
            <v>1575.8</v>
          </cell>
          <cell r="H356">
            <v>1498.519086391962</v>
          </cell>
          <cell r="I356">
            <v>4.5503433936353304</v>
          </cell>
          <cell r="J356" t="str">
            <v>CS3</v>
          </cell>
        </row>
        <row r="357">
          <cell r="D357">
            <v>344</v>
          </cell>
          <cell r="E357">
            <v>41437.739583333336</v>
          </cell>
          <cell r="F357">
            <v>1575.8</v>
          </cell>
          <cell r="G357">
            <v>1579.5</v>
          </cell>
          <cell r="H357">
            <v>1502.260479848951</v>
          </cell>
          <cell r="I357">
            <v>3.7413934569890444</v>
          </cell>
          <cell r="J357" t="str">
            <v>CS4a</v>
          </cell>
        </row>
        <row r="358">
          <cell r="D358">
            <v>345</v>
          </cell>
          <cell r="E358">
            <v>41438.451388888891</v>
          </cell>
          <cell r="F358">
            <v>1579.5</v>
          </cell>
          <cell r="G358">
            <v>1582.5</v>
          </cell>
          <cell r="H358">
            <v>1505.2940421113744</v>
          </cell>
          <cell r="I358">
            <v>3.033562262423402</v>
          </cell>
          <cell r="J358" t="str">
            <v>CS4a</v>
          </cell>
        </row>
        <row r="359">
          <cell r="D359">
            <v>346</v>
          </cell>
          <cell r="E359">
            <v>41439.041666666664</v>
          </cell>
          <cell r="F359">
            <v>1582.5</v>
          </cell>
          <cell r="G359">
            <v>1586.8</v>
          </cell>
          <cell r="H359">
            <v>1509.642148020848</v>
          </cell>
          <cell r="I359">
            <v>4.3481059094735883</v>
          </cell>
          <cell r="J359" t="str">
            <v>CS4a</v>
          </cell>
        </row>
        <row r="360">
          <cell r="D360">
            <v>347</v>
          </cell>
          <cell r="E360">
            <v>41439.701388888891</v>
          </cell>
          <cell r="F360">
            <v>1586.8</v>
          </cell>
          <cell r="G360">
            <v>1591.1</v>
          </cell>
          <cell r="H360">
            <v>1513.9902539303218</v>
          </cell>
          <cell r="I360">
            <v>4.3481059094738157</v>
          </cell>
          <cell r="J360" t="str">
            <v>CS4a</v>
          </cell>
        </row>
        <row r="361">
          <cell r="D361">
            <v>348</v>
          </cell>
          <cell r="E361">
            <v>41440.6875</v>
          </cell>
          <cell r="F361">
            <v>1591.1</v>
          </cell>
          <cell r="G361">
            <v>1594.7</v>
          </cell>
          <cell r="H361">
            <v>1517.63052864523</v>
          </cell>
          <cell r="I361">
            <v>3.6402747149081733</v>
          </cell>
          <cell r="J361" t="str">
            <v>CS4a</v>
          </cell>
        </row>
        <row r="362">
          <cell r="D362">
            <v>349</v>
          </cell>
          <cell r="E362">
            <v>41441.298611111109</v>
          </cell>
          <cell r="F362">
            <v>1594.7</v>
          </cell>
          <cell r="G362">
            <v>1598.1</v>
          </cell>
          <cell r="H362">
            <v>1521.0685658759767</v>
          </cell>
          <cell r="I362">
            <v>3.4380372307466587</v>
          </cell>
          <cell r="J362" t="str">
            <v>CS4a</v>
          </cell>
        </row>
        <row r="363">
          <cell r="D363">
            <v>350</v>
          </cell>
          <cell r="E363">
            <v>41442.270833333336</v>
          </cell>
          <cell r="F363">
            <v>1598.1</v>
          </cell>
          <cell r="G363">
            <v>1601.5</v>
          </cell>
          <cell r="H363">
            <v>1524.5066031067233</v>
          </cell>
          <cell r="I363">
            <v>3.4380372307466587</v>
          </cell>
          <cell r="J363" t="str">
            <v>CS4a</v>
          </cell>
        </row>
        <row r="364">
          <cell r="D364">
            <v>351</v>
          </cell>
          <cell r="E364">
            <v>41442.9375</v>
          </cell>
          <cell r="F364">
            <v>1601.5</v>
          </cell>
          <cell r="G364">
            <v>1605.5</v>
          </cell>
          <cell r="H364">
            <v>1528.5513527899545</v>
          </cell>
          <cell r="I364">
            <v>4.0447496832312027</v>
          </cell>
          <cell r="J364" t="str">
            <v>CS4a</v>
          </cell>
        </row>
        <row r="365">
          <cell r="D365">
            <v>352</v>
          </cell>
          <cell r="E365">
            <v>41443.5625</v>
          </cell>
          <cell r="F365">
            <v>1605.5</v>
          </cell>
          <cell r="G365">
            <v>1609.1</v>
          </cell>
          <cell r="H365">
            <v>1532.1916275048627</v>
          </cell>
          <cell r="I365">
            <v>3.6402747149081733</v>
          </cell>
          <cell r="J365" t="str">
            <v>CS3</v>
          </cell>
        </row>
        <row r="366">
          <cell r="D366">
            <v>353</v>
          </cell>
          <cell r="E366">
            <v>41444.145833333336</v>
          </cell>
          <cell r="F366">
            <v>1609.1</v>
          </cell>
          <cell r="G366">
            <v>1613.3</v>
          </cell>
          <cell r="H366">
            <v>1536.4386146722557</v>
          </cell>
          <cell r="I366">
            <v>4.2469871673929447</v>
          </cell>
          <cell r="J366" t="str">
            <v>CS3</v>
          </cell>
        </row>
        <row r="367">
          <cell r="D367">
            <v>354</v>
          </cell>
          <cell r="E367">
            <v>41444.680555555555</v>
          </cell>
          <cell r="F367">
            <v>1613.3</v>
          </cell>
          <cell r="G367">
            <v>1616.3</v>
          </cell>
          <cell r="H367">
            <v>1539.4721769346793</v>
          </cell>
          <cell r="I367">
            <v>3.0335622624236294</v>
          </cell>
          <cell r="J367" t="str">
            <v>CS2</v>
          </cell>
        </row>
        <row r="368">
          <cell r="D368">
            <v>355</v>
          </cell>
          <cell r="E368">
            <v>41445.208333333336</v>
          </cell>
          <cell r="F368">
            <v>1616.3</v>
          </cell>
          <cell r="G368">
            <v>1620.7</v>
          </cell>
          <cell r="H368">
            <v>1543.9214015862337</v>
          </cell>
          <cell r="I368">
            <v>4.4492246515544593</v>
          </cell>
          <cell r="J368" t="str">
            <v>CS3</v>
          </cell>
        </row>
        <row r="369">
          <cell r="D369">
            <v>356</v>
          </cell>
          <cell r="E369">
            <v>41450.520833333336</v>
          </cell>
          <cell r="F369">
            <v>1620.7</v>
          </cell>
          <cell r="G369">
            <v>1624</v>
          </cell>
          <cell r="H369">
            <v>1547.2583200748995</v>
          </cell>
          <cell r="I369">
            <v>3.3369184886657877</v>
          </cell>
          <cell r="J369" t="str">
            <v>CS2</v>
          </cell>
        </row>
        <row r="370">
          <cell r="D370">
            <v>357</v>
          </cell>
          <cell r="E370">
            <v>41451.229166666664</v>
          </cell>
          <cell r="F370">
            <v>1624</v>
          </cell>
          <cell r="G370">
            <v>1627.8</v>
          </cell>
          <cell r="H370">
            <v>1551.1008322739692</v>
          </cell>
          <cell r="I370">
            <v>3.842512199069688</v>
          </cell>
          <cell r="J370" t="str">
            <v>CS3</v>
          </cell>
        </row>
        <row r="371">
          <cell r="D371">
            <v>358</v>
          </cell>
          <cell r="E371">
            <v>41452.541666666664</v>
          </cell>
          <cell r="F371">
            <v>1627.8</v>
          </cell>
          <cell r="G371">
            <v>1631</v>
          </cell>
          <cell r="H371">
            <v>1554.3366320205544</v>
          </cell>
          <cell r="I371">
            <v>3.235799746585144</v>
          </cell>
          <cell r="J371" t="str">
            <v>CS3</v>
          </cell>
        </row>
        <row r="372">
          <cell r="D372">
            <v>359</v>
          </cell>
          <cell r="E372">
            <v>41453.75</v>
          </cell>
          <cell r="F372">
            <v>1631</v>
          </cell>
          <cell r="G372">
            <v>1634.9</v>
          </cell>
          <cell r="H372">
            <v>1558.2802629617051</v>
          </cell>
          <cell r="I372">
            <v>3.9436309411507864</v>
          </cell>
          <cell r="J372" t="str">
            <v>CS3</v>
          </cell>
        </row>
        <row r="373">
          <cell r="D373">
            <v>360</v>
          </cell>
          <cell r="E373">
            <v>41455.083333333336</v>
          </cell>
          <cell r="F373">
            <v>1634.9</v>
          </cell>
          <cell r="G373">
            <v>1638.6</v>
          </cell>
          <cell r="H373">
            <v>1562.021656418694</v>
          </cell>
          <cell r="I373">
            <v>3.741393456988817</v>
          </cell>
          <cell r="J373" t="str">
            <v>CS3</v>
          </cell>
        </row>
        <row r="374">
          <cell r="D374">
            <v>361</v>
          </cell>
          <cell r="E374">
            <v>41456.520833333336</v>
          </cell>
          <cell r="F374" t="str">
            <v>1638.6</v>
          </cell>
          <cell r="G374">
            <v>1642.9</v>
          </cell>
          <cell r="H374">
            <v>1566.3697623281678</v>
          </cell>
          <cell r="I374">
            <v>4.3481059094738157</v>
          </cell>
          <cell r="J374" t="str">
            <v>CS3</v>
          </cell>
        </row>
        <row r="375">
          <cell r="D375">
            <v>362</v>
          </cell>
          <cell r="E375">
            <v>41457.260416666664</v>
          </cell>
          <cell r="F375">
            <v>1642.9</v>
          </cell>
          <cell r="G375">
            <v>1646.8</v>
          </cell>
          <cell r="H375">
            <v>1570.3133932693181</v>
          </cell>
          <cell r="I375">
            <v>3.9436309411503316</v>
          </cell>
          <cell r="J375" t="str">
            <v>CS3</v>
          </cell>
        </row>
        <row r="376">
          <cell r="D376">
            <v>363</v>
          </cell>
          <cell r="E376">
            <v>41458.041666666664</v>
          </cell>
          <cell r="F376">
            <v>1646.8</v>
          </cell>
          <cell r="G376">
            <v>1649.7</v>
          </cell>
          <cell r="H376">
            <v>1573.2458367896609</v>
          </cell>
          <cell r="I376">
            <v>2.9324435203427583</v>
          </cell>
          <cell r="J376" t="str">
            <v>CS3</v>
          </cell>
        </row>
        <row r="377">
          <cell r="D377">
            <v>364</v>
          </cell>
          <cell r="E377">
            <v>41458.729166666664</v>
          </cell>
          <cell r="F377">
            <v>1649.7</v>
          </cell>
          <cell r="G377">
            <v>1653.3</v>
          </cell>
          <cell r="H377">
            <v>1576.886111504569</v>
          </cell>
          <cell r="I377">
            <v>3.6402747149081733</v>
          </cell>
          <cell r="J377" t="str">
            <v>CS3</v>
          </cell>
        </row>
        <row r="378">
          <cell r="D378">
            <v>365</v>
          </cell>
          <cell r="E378">
            <v>41459.46875</v>
          </cell>
          <cell r="F378">
            <v>1653.3</v>
          </cell>
          <cell r="G378">
            <v>1656.7</v>
          </cell>
          <cell r="H378">
            <v>1580.3241487353157</v>
          </cell>
          <cell r="I378">
            <v>3.4380372307466587</v>
          </cell>
          <cell r="J378" t="str">
            <v>CS3</v>
          </cell>
        </row>
        <row r="379">
          <cell r="D379">
            <v>366</v>
          </cell>
          <cell r="E379">
            <v>41460.177083333336</v>
          </cell>
          <cell r="F379">
            <v>1656.7</v>
          </cell>
          <cell r="G379">
            <v>1660.2</v>
          </cell>
          <cell r="H379">
            <v>1583.8633047081432</v>
          </cell>
          <cell r="I379">
            <v>3.5391559728275297</v>
          </cell>
          <cell r="J379" t="str">
            <v>CS3</v>
          </cell>
        </row>
        <row r="380">
          <cell r="D380">
            <v>367</v>
          </cell>
          <cell r="E380">
            <v>41460.986111111109</v>
          </cell>
          <cell r="F380">
            <v>1660.2</v>
          </cell>
          <cell r="G380">
            <v>1664</v>
          </cell>
          <cell r="H380">
            <v>1587.7058169072129</v>
          </cell>
          <cell r="I380">
            <v>3.842512199069688</v>
          </cell>
          <cell r="J380" t="str">
            <v>CS3</v>
          </cell>
        </row>
        <row r="381">
          <cell r="D381">
            <v>368</v>
          </cell>
          <cell r="E381">
            <v>41461.618055555555</v>
          </cell>
          <cell r="F381">
            <v>1664</v>
          </cell>
          <cell r="G381">
            <v>1668.4</v>
          </cell>
          <cell r="H381">
            <v>1592.1550415587676</v>
          </cell>
          <cell r="I381">
            <v>4.4492246515546867</v>
          </cell>
          <cell r="J381" t="str">
            <v>CS3</v>
          </cell>
        </row>
        <row r="382">
          <cell r="D382">
            <v>369</v>
          </cell>
          <cell r="E382">
            <v>41462.402777777781</v>
          </cell>
          <cell r="F382">
            <v>1668.4</v>
          </cell>
          <cell r="G382">
            <v>1671.8</v>
          </cell>
          <cell r="H382">
            <v>1595.593078789514</v>
          </cell>
          <cell r="I382">
            <v>3.4380372307464313</v>
          </cell>
          <cell r="J382" t="str">
            <v>CS3</v>
          </cell>
        </row>
        <row r="383">
          <cell r="D383">
            <v>370</v>
          </cell>
          <cell r="E383">
            <v>41463.142361111109</v>
          </cell>
          <cell r="F383">
            <v>1671.8</v>
          </cell>
          <cell r="G383">
            <v>1675.7</v>
          </cell>
          <cell r="H383">
            <v>1599.5367097306646</v>
          </cell>
          <cell r="I383">
            <v>3.943630941150559</v>
          </cell>
          <cell r="J383" t="str">
            <v>CS2</v>
          </cell>
        </row>
        <row r="384">
          <cell r="D384">
            <v>371</v>
          </cell>
          <cell r="E384">
            <v>41464</v>
          </cell>
          <cell r="F384">
            <v>1675.7</v>
          </cell>
          <cell r="G384">
            <v>1679.49</v>
          </cell>
          <cell r="H384">
            <v>1603.3691100555263</v>
          </cell>
          <cell r="I384">
            <v>3.8324003248617373</v>
          </cell>
          <cell r="J384" t="str">
            <v>CS2</v>
          </cell>
        </row>
        <row r="385">
          <cell r="D385">
            <v>372</v>
          </cell>
          <cell r="E385">
            <v>41465.069444444445</v>
          </cell>
          <cell r="F385">
            <v>1679.49</v>
          </cell>
          <cell r="G385">
            <v>1683.2</v>
          </cell>
          <cell r="H385">
            <v>1607.1206153867233</v>
          </cell>
          <cell r="I385">
            <v>3.751505331196995</v>
          </cell>
          <cell r="J385" t="str">
            <v>CS2</v>
          </cell>
        </row>
        <row r="386">
          <cell r="D386">
            <v>373</v>
          </cell>
          <cell r="E386">
            <v>41467.097222222219</v>
          </cell>
          <cell r="F386">
            <v>1683.2</v>
          </cell>
          <cell r="G386">
            <v>1686.7</v>
          </cell>
          <cell r="H386">
            <v>1610.6597713595509</v>
          </cell>
          <cell r="I386">
            <v>3.5391559728275297</v>
          </cell>
          <cell r="J386" t="str">
            <v>CS2</v>
          </cell>
        </row>
        <row r="387">
          <cell r="D387">
            <v>374</v>
          </cell>
          <cell r="E387">
            <v>41474.645833333336</v>
          </cell>
          <cell r="F387">
            <v>1686.7</v>
          </cell>
          <cell r="G387">
            <v>1691.3</v>
          </cell>
          <cell r="H387">
            <v>1615.3112334952668</v>
          </cell>
          <cell r="I387">
            <v>4.651462135715974</v>
          </cell>
          <cell r="J387" t="str">
            <v>CS2</v>
          </cell>
        </row>
        <row r="388">
          <cell r="D388">
            <v>375</v>
          </cell>
          <cell r="E388">
            <v>41475.895833333336</v>
          </cell>
          <cell r="F388">
            <v>1691.3</v>
          </cell>
          <cell r="G388">
            <v>1694.3</v>
          </cell>
          <cell r="H388">
            <v>1618.3447957576902</v>
          </cell>
          <cell r="I388">
            <v>3.033562262423402</v>
          </cell>
          <cell r="J388" t="str">
            <v>CS2</v>
          </cell>
        </row>
        <row r="389">
          <cell r="D389">
            <v>376</v>
          </cell>
          <cell r="E389">
            <v>41476.743055555555</v>
          </cell>
          <cell r="F389">
            <v>1694.3</v>
          </cell>
          <cell r="G389">
            <v>1698.4</v>
          </cell>
          <cell r="H389">
            <v>1622.4906641830025</v>
          </cell>
          <cell r="I389">
            <v>4.145868425312301</v>
          </cell>
          <cell r="J389" t="str">
            <v>CS2</v>
          </cell>
        </row>
        <row r="390">
          <cell r="D390">
            <v>377</v>
          </cell>
          <cell r="E390">
            <v>41477.520833333336</v>
          </cell>
          <cell r="F390">
            <v>1698.4</v>
          </cell>
          <cell r="G390">
            <v>1701.9</v>
          </cell>
          <cell r="H390">
            <v>1626.0298201558301</v>
          </cell>
          <cell r="I390">
            <v>3.5391559728275297</v>
          </cell>
          <cell r="J390" t="str">
            <v>CS2</v>
          </cell>
        </row>
        <row r="391">
          <cell r="D391">
            <v>378</v>
          </cell>
          <cell r="E391">
            <v>41478.513888888891</v>
          </cell>
          <cell r="F391">
            <v>1701.9</v>
          </cell>
          <cell r="G391">
            <v>1705.6</v>
          </cell>
          <cell r="H391">
            <v>1629.7712136128187</v>
          </cell>
          <cell r="I391">
            <v>3.7413934569885896</v>
          </cell>
          <cell r="J391" t="str">
            <v>CS2</v>
          </cell>
        </row>
        <row r="392">
          <cell r="D392">
            <v>379</v>
          </cell>
          <cell r="E392">
            <v>41479.215277777781</v>
          </cell>
          <cell r="F392">
            <v>1705.6</v>
          </cell>
          <cell r="G392">
            <v>1710.6</v>
          </cell>
          <cell r="H392">
            <v>1634.8271507168579</v>
          </cell>
          <cell r="I392">
            <v>5.0559371040392307</v>
          </cell>
          <cell r="J392" t="str">
            <v>CS3</v>
          </cell>
        </row>
        <row r="393">
          <cell r="D393">
            <v>380</v>
          </cell>
          <cell r="E393">
            <v>41479.972222222219</v>
          </cell>
          <cell r="F393">
            <v>1710.6</v>
          </cell>
          <cell r="G393">
            <v>1715.7</v>
          </cell>
          <cell r="H393">
            <v>1639.984206562978</v>
          </cell>
          <cell r="I393">
            <v>5.1570558461201017</v>
          </cell>
          <cell r="J393" t="str">
            <v>CS3</v>
          </cell>
        </row>
        <row r="394">
          <cell r="D394">
            <v>381</v>
          </cell>
          <cell r="E394">
            <v>41480.71875</v>
          </cell>
          <cell r="F394">
            <v>1715.7</v>
          </cell>
          <cell r="G394">
            <v>1719</v>
          </cell>
          <cell r="H394">
            <v>1643.3211250516438</v>
          </cell>
          <cell r="I394">
            <v>3.3369184886657877</v>
          </cell>
          <cell r="J394" t="str">
            <v>CS4a</v>
          </cell>
        </row>
        <row r="395">
          <cell r="D395">
            <v>382</v>
          </cell>
          <cell r="E395">
            <v>41481.666666666664</v>
          </cell>
          <cell r="F395">
            <v>1719</v>
          </cell>
          <cell r="G395">
            <v>1724.3</v>
          </cell>
          <cell r="H395">
            <v>1648.6804183819254</v>
          </cell>
          <cell r="I395">
            <v>5.3592933302816164</v>
          </cell>
          <cell r="J395" t="str">
            <v>CS4a</v>
          </cell>
        </row>
        <row r="396">
          <cell r="D396">
            <v>383</v>
          </cell>
          <cell r="E396">
            <v>41482.510416666664</v>
          </cell>
          <cell r="F396">
            <v>1724.3</v>
          </cell>
          <cell r="G396">
            <v>1728.3</v>
          </cell>
          <cell r="H396">
            <v>1652.7251680651566</v>
          </cell>
          <cell r="I396">
            <v>4.0447496832312027</v>
          </cell>
          <cell r="J396" t="str">
            <v>CS3</v>
          </cell>
        </row>
        <row r="397">
          <cell r="D397">
            <v>384</v>
          </cell>
          <cell r="E397">
            <v>41483.46875</v>
          </cell>
          <cell r="F397">
            <v>1728.3</v>
          </cell>
          <cell r="G397">
            <v>1732.8</v>
          </cell>
          <cell r="H397">
            <v>1657.2755114587919</v>
          </cell>
          <cell r="I397">
            <v>4.5503433936353304</v>
          </cell>
          <cell r="J397" t="str">
            <v>CS4a</v>
          </cell>
        </row>
        <row r="398">
          <cell r="D398">
            <v>385</v>
          </cell>
          <cell r="E398">
            <v>41484.236111111109</v>
          </cell>
          <cell r="F398">
            <v>1732.8</v>
          </cell>
          <cell r="G398">
            <v>1736.4</v>
          </cell>
          <cell r="H398">
            <v>1660.9157861737003</v>
          </cell>
          <cell r="I398">
            <v>3.6402747149084007</v>
          </cell>
          <cell r="J398" t="str">
            <v>CS4a</v>
          </cell>
        </row>
        <row r="399">
          <cell r="D399">
            <v>386</v>
          </cell>
          <cell r="E399">
            <v>41485.041666666664</v>
          </cell>
          <cell r="F399">
            <v>1736.4</v>
          </cell>
          <cell r="G399">
            <v>1741.7</v>
          </cell>
          <cell r="H399">
            <v>1666.2750795039817</v>
          </cell>
          <cell r="I399">
            <v>5.359293330281389</v>
          </cell>
          <cell r="J399" t="str">
            <v>CS4a</v>
          </cell>
        </row>
        <row r="400">
          <cell r="D400">
            <v>387</v>
          </cell>
          <cell r="E400">
            <v>41485.8125</v>
          </cell>
          <cell r="F400">
            <v>1741.7</v>
          </cell>
          <cell r="G400">
            <v>1745.4</v>
          </cell>
          <cell r="H400">
            <v>1670.0164729609708</v>
          </cell>
          <cell r="I400">
            <v>3.7413934569890444</v>
          </cell>
          <cell r="J400" t="str">
            <v>CS4a</v>
          </cell>
        </row>
        <row r="401">
          <cell r="D401">
            <v>388</v>
          </cell>
          <cell r="E401">
            <v>41486.694444444445</v>
          </cell>
          <cell r="F401">
            <v>1745.4</v>
          </cell>
          <cell r="G401">
            <v>1749.6</v>
          </cell>
          <cell r="H401">
            <v>1674.2634601283635</v>
          </cell>
          <cell r="I401">
            <v>4.2469871673927173</v>
          </cell>
          <cell r="J401" t="str">
            <v>CS4a</v>
          </cell>
        </row>
        <row r="402">
          <cell r="D402">
            <v>389</v>
          </cell>
          <cell r="E402">
            <v>41487.447916666664</v>
          </cell>
          <cell r="F402">
            <v>1749.6</v>
          </cell>
          <cell r="G402">
            <v>1753.5</v>
          </cell>
          <cell r="H402">
            <v>1678.207091069514</v>
          </cell>
          <cell r="I402">
            <v>3.943630941150559</v>
          </cell>
          <cell r="J402" t="str">
            <v>CS4a</v>
          </cell>
        </row>
        <row r="403">
          <cell r="D403">
            <v>390</v>
          </cell>
          <cell r="E403">
            <v>41487.993055555555</v>
          </cell>
          <cell r="F403">
            <v>1753.5</v>
          </cell>
          <cell r="G403">
            <v>1757.5</v>
          </cell>
          <cell r="H403">
            <v>1682.2518407527455</v>
          </cell>
          <cell r="I403">
            <v>4.04474968323143</v>
          </cell>
          <cell r="J403" t="str">
            <v>CS4a</v>
          </cell>
        </row>
        <row r="404">
          <cell r="D404">
            <v>391</v>
          </cell>
          <cell r="E404">
            <v>41488.902777777781</v>
          </cell>
          <cell r="F404">
            <v>1757.5</v>
          </cell>
          <cell r="G404">
            <v>1761.8</v>
          </cell>
          <cell r="H404">
            <v>1686.5999466622191</v>
          </cell>
          <cell r="I404">
            <v>4.3481059094735883</v>
          </cell>
          <cell r="J404" t="str">
            <v>CS3</v>
          </cell>
        </row>
        <row r="405">
          <cell r="D405">
            <v>392</v>
          </cell>
          <cell r="E405">
            <v>41489.760416666664</v>
          </cell>
          <cell r="F405">
            <v>1761.8</v>
          </cell>
          <cell r="G405">
            <v>1765.8</v>
          </cell>
          <cell r="H405">
            <v>1690.6446963454505</v>
          </cell>
          <cell r="I405">
            <v>4.04474968323143</v>
          </cell>
          <cell r="J405" t="str">
            <v>CS4a</v>
          </cell>
        </row>
        <row r="406">
          <cell r="D406">
            <v>393</v>
          </cell>
          <cell r="E406">
            <v>41490.618055439816</v>
          </cell>
          <cell r="F406">
            <v>1765.8</v>
          </cell>
          <cell r="G406">
            <v>1770.1</v>
          </cell>
          <cell r="H406">
            <v>1694.9928022549241</v>
          </cell>
          <cell r="I406">
            <v>4.3481059094735883</v>
          </cell>
          <cell r="J406" t="str">
            <v>CS4</v>
          </cell>
        </row>
        <row r="407">
          <cell r="D407">
            <v>394</v>
          </cell>
          <cell r="E407">
            <v>41491.9375</v>
          </cell>
          <cell r="F407">
            <v>1770.1</v>
          </cell>
          <cell r="G407">
            <v>1772.4</v>
          </cell>
          <cell r="H407">
            <v>1697.3185333227823</v>
          </cell>
          <cell r="I407">
            <v>2.3257310678582144</v>
          </cell>
          <cell r="J407" t="str">
            <v>CS4</v>
          </cell>
        </row>
        <row r="408">
          <cell r="D408">
            <v>395</v>
          </cell>
          <cell r="E408">
            <v>41492.96875</v>
          </cell>
          <cell r="F408">
            <v>1772.4</v>
          </cell>
          <cell r="G408">
            <v>1775.5</v>
          </cell>
          <cell r="H408">
            <v>1700.4532143272866</v>
          </cell>
          <cell r="I408">
            <v>3.134681004504273</v>
          </cell>
          <cell r="J408" t="str">
            <v>CS4</v>
          </cell>
        </row>
        <row r="409">
          <cell r="D409">
            <v>396</v>
          </cell>
          <cell r="E409">
            <v>41493.798611111109</v>
          </cell>
          <cell r="F409">
            <v>1775.5</v>
          </cell>
          <cell r="G409">
            <v>1778.8</v>
          </cell>
          <cell r="H409">
            <v>1703.7901328159523</v>
          </cell>
          <cell r="I409">
            <v>3.3369184886657877</v>
          </cell>
          <cell r="J409" t="str">
            <v>CS4a</v>
          </cell>
        </row>
        <row r="410">
          <cell r="D410">
            <v>397</v>
          </cell>
          <cell r="E410">
            <v>41494.62847210648</v>
          </cell>
          <cell r="F410">
            <v>1778.8</v>
          </cell>
          <cell r="G410">
            <v>1782.3</v>
          </cell>
          <cell r="H410">
            <v>1707.3292887887796</v>
          </cell>
          <cell r="I410">
            <v>3.5391559728273023</v>
          </cell>
          <cell r="J410" t="str">
            <v>CS4a</v>
          </cell>
        </row>
        <row r="411">
          <cell r="D411">
            <v>398</v>
          </cell>
          <cell r="E411">
            <v>41495.135416666664</v>
          </cell>
          <cell r="F411">
            <v>1782.3</v>
          </cell>
          <cell r="G411">
            <v>1786.8</v>
          </cell>
          <cell r="H411">
            <v>1711.879632182415</v>
          </cell>
          <cell r="I411">
            <v>4.5503433936353304</v>
          </cell>
          <cell r="J411" t="str">
            <v>CS3</v>
          </cell>
        </row>
        <row r="412">
          <cell r="D412">
            <v>399</v>
          </cell>
          <cell r="E412">
            <v>41495.826388888891</v>
          </cell>
          <cell r="F412">
            <v>1786.8</v>
          </cell>
          <cell r="G412">
            <v>1790.4</v>
          </cell>
          <cell r="H412">
            <v>1715.5199068973234</v>
          </cell>
          <cell r="I412">
            <v>3.6402747149084007</v>
          </cell>
          <cell r="J412" t="str">
            <v>CS3</v>
          </cell>
        </row>
        <row r="413">
          <cell r="D413">
            <v>400</v>
          </cell>
          <cell r="E413">
            <v>41497.010416666664</v>
          </cell>
          <cell r="F413">
            <v>1790.4</v>
          </cell>
          <cell r="G413">
            <v>1794.3</v>
          </cell>
          <cell r="H413">
            <v>1719.4635378384737</v>
          </cell>
          <cell r="I413">
            <v>3.9436309411503316</v>
          </cell>
          <cell r="J413" t="str">
            <v>CS3</v>
          </cell>
        </row>
        <row r="414">
          <cell r="D414">
            <v>401</v>
          </cell>
          <cell r="E414" t="str">
            <v>11-08-2013 12.00</v>
          </cell>
          <cell r="F414">
            <v>1794.3</v>
          </cell>
          <cell r="G414">
            <v>1798.2</v>
          </cell>
          <cell r="H414">
            <v>1723.4071687796243</v>
          </cell>
          <cell r="I414">
            <v>3.943630941150559</v>
          </cell>
          <cell r="J414" t="str">
            <v>CS3</v>
          </cell>
        </row>
        <row r="415">
          <cell r="D415">
            <v>402</v>
          </cell>
          <cell r="E415">
            <v>41498.274305555555</v>
          </cell>
          <cell r="F415">
            <v>1798.2</v>
          </cell>
          <cell r="G415">
            <v>1802</v>
          </cell>
          <cell r="H415">
            <v>1727.2496809786942</v>
          </cell>
          <cell r="I415">
            <v>3.8425121990699154</v>
          </cell>
          <cell r="J415" t="str">
            <v>CS2</v>
          </cell>
        </row>
        <row r="416">
          <cell r="D416">
            <v>403</v>
          </cell>
          <cell r="E416">
            <v>41498.993055555555</v>
          </cell>
          <cell r="F416">
            <v>1802</v>
          </cell>
          <cell r="G416">
            <v>1805.6</v>
          </cell>
          <cell r="H416">
            <v>1730.8899556936021</v>
          </cell>
          <cell r="I416">
            <v>3.640274714907946</v>
          </cell>
          <cell r="J416" t="str">
            <v>CS2</v>
          </cell>
        </row>
        <row r="417">
          <cell r="D417">
            <v>404</v>
          </cell>
          <cell r="E417">
            <v>41500.017361111109</v>
          </cell>
          <cell r="F417">
            <v>1805.6</v>
          </cell>
          <cell r="G417">
            <v>1809.6</v>
          </cell>
          <cell r="H417">
            <v>1734.9347053768336</v>
          </cell>
          <cell r="I417">
            <v>4.04474968323143</v>
          </cell>
          <cell r="J417" t="str">
            <v>CS2</v>
          </cell>
        </row>
        <row r="418">
          <cell r="D418">
            <v>405</v>
          </cell>
          <cell r="E418">
            <v>41500.65625</v>
          </cell>
          <cell r="F418">
            <v>1809.6</v>
          </cell>
          <cell r="G418">
            <v>1812.6</v>
          </cell>
          <cell r="H418">
            <v>1737.968267639257</v>
          </cell>
          <cell r="I418">
            <v>3.033562262423402</v>
          </cell>
          <cell r="J418" t="str">
            <v>CS3</v>
          </cell>
        </row>
        <row r="419">
          <cell r="D419">
            <v>406</v>
          </cell>
          <cell r="E419">
            <v>41501.315972222219</v>
          </cell>
          <cell r="F419">
            <v>1812.6</v>
          </cell>
          <cell r="G419">
            <v>1816.6</v>
          </cell>
          <cell r="H419">
            <v>1742.0130173224884</v>
          </cell>
          <cell r="I419">
            <v>4.04474968323143</v>
          </cell>
          <cell r="J419" t="str">
            <v>CS3</v>
          </cell>
        </row>
        <row r="420">
          <cell r="D420">
            <v>407</v>
          </cell>
          <cell r="E420">
            <v>41501.958333333336</v>
          </cell>
          <cell r="F420">
            <v>1816.6</v>
          </cell>
          <cell r="G420">
            <v>1819.8</v>
          </cell>
          <cell r="H420">
            <v>1745.2488170690735</v>
          </cell>
          <cell r="I420">
            <v>3.235799746585144</v>
          </cell>
          <cell r="J420" t="str">
            <v>CS3</v>
          </cell>
        </row>
        <row r="421">
          <cell r="D421">
            <v>408</v>
          </cell>
          <cell r="E421">
            <v>41502.493055555555</v>
          </cell>
          <cell r="F421">
            <v>1819.8</v>
          </cell>
          <cell r="G421">
            <v>1823.8</v>
          </cell>
          <cell r="H421">
            <v>1749.2935667523047</v>
          </cell>
          <cell r="I421">
            <v>4.0447496832312027</v>
          </cell>
          <cell r="J421" t="str">
            <v>CS3</v>
          </cell>
        </row>
        <row r="422">
          <cell r="D422">
            <v>409</v>
          </cell>
          <cell r="E422">
            <v>41503.260416666664</v>
          </cell>
          <cell r="F422">
            <v>1823.8</v>
          </cell>
          <cell r="G422">
            <v>1827.8</v>
          </cell>
          <cell r="H422">
            <v>1753.3383164355362</v>
          </cell>
          <cell r="I422">
            <v>4.04474968323143</v>
          </cell>
          <cell r="J422" t="str">
            <v>CS3</v>
          </cell>
        </row>
        <row r="423">
          <cell r="D423">
            <v>410</v>
          </cell>
          <cell r="E423">
            <v>41504.097222222219</v>
          </cell>
          <cell r="F423">
            <v>1827.8</v>
          </cell>
          <cell r="G423">
            <v>1831.7</v>
          </cell>
          <cell r="H423">
            <v>1757.2819473766867</v>
          </cell>
          <cell r="I423">
            <v>3.943630941150559</v>
          </cell>
          <cell r="J423" t="str">
            <v>CS3</v>
          </cell>
        </row>
        <row r="424">
          <cell r="D424">
            <v>411</v>
          </cell>
          <cell r="E424">
            <v>41505</v>
          </cell>
          <cell r="F424">
            <v>1831.7</v>
          </cell>
          <cell r="G424">
            <v>1834</v>
          </cell>
          <cell r="H424">
            <v>1759.6076784445447</v>
          </cell>
          <cell r="I424">
            <v>2.325731067857987</v>
          </cell>
          <cell r="J424" t="str">
            <v>CS3</v>
          </cell>
        </row>
        <row r="425">
          <cell r="D425">
            <v>412</v>
          </cell>
          <cell r="E425">
            <v>41505.979166666664</v>
          </cell>
          <cell r="F425">
            <v>1834</v>
          </cell>
          <cell r="G425">
            <v>1839.4</v>
          </cell>
          <cell r="H425">
            <v>1765.0680905169072</v>
          </cell>
          <cell r="I425">
            <v>5.4604120723624874</v>
          </cell>
          <cell r="J425" t="str">
            <v>CS3</v>
          </cell>
        </row>
        <row r="426">
          <cell r="D426">
            <v>413</v>
          </cell>
          <cell r="E426">
            <v>41506.409722222219</v>
          </cell>
          <cell r="F426">
            <v>1839.4</v>
          </cell>
          <cell r="G426">
            <v>1842.7</v>
          </cell>
          <cell r="H426">
            <v>1768.405009005573</v>
          </cell>
          <cell r="I426">
            <v>3.3369184886657877</v>
          </cell>
          <cell r="J426" t="str">
            <v>CS4a</v>
          </cell>
        </row>
        <row r="427">
          <cell r="D427">
            <v>414</v>
          </cell>
          <cell r="E427">
            <v>41507.677083333336</v>
          </cell>
          <cell r="F427">
            <v>1842.7</v>
          </cell>
          <cell r="G427">
            <v>1848</v>
          </cell>
          <cell r="H427">
            <v>1773.7643023358544</v>
          </cell>
          <cell r="I427">
            <v>5.359293330281389</v>
          </cell>
          <cell r="J427" t="str">
            <v>CS4a</v>
          </cell>
        </row>
        <row r="428">
          <cell r="D428">
            <v>415</v>
          </cell>
          <cell r="E428">
            <v>41508.399305555555</v>
          </cell>
          <cell r="F428">
            <v>1848</v>
          </cell>
          <cell r="G428">
            <v>1851.4</v>
          </cell>
          <cell r="H428">
            <v>1777.2023395666013</v>
          </cell>
          <cell r="I428">
            <v>3.4380372307468861</v>
          </cell>
          <cell r="J428" t="str">
            <v>CS4a</v>
          </cell>
        </row>
        <row r="429">
          <cell r="D429">
            <v>416</v>
          </cell>
          <cell r="E429">
            <v>41509.138888888891</v>
          </cell>
          <cell r="F429">
            <v>1851.4</v>
          </cell>
          <cell r="G429">
            <v>1855.5</v>
          </cell>
          <cell r="H429">
            <v>1781.3482079919131</v>
          </cell>
          <cell r="I429">
            <v>4.1458684253118463</v>
          </cell>
          <cell r="J429" t="str">
            <v>CS4</v>
          </cell>
        </row>
        <row r="430">
          <cell r="D430">
            <v>417</v>
          </cell>
          <cell r="E430">
            <v>41510.25</v>
          </cell>
          <cell r="F430">
            <v>1855.5</v>
          </cell>
          <cell r="G430">
            <v>1858.1</v>
          </cell>
          <cell r="H430">
            <v>1783.9772952860135</v>
          </cell>
          <cell r="I430">
            <v>2.6290872941003727</v>
          </cell>
          <cell r="J430" t="str">
            <v>CS4</v>
          </cell>
        </row>
        <row r="431">
          <cell r="D431">
            <v>0</v>
          </cell>
          <cell r="E431">
            <v>41510.75</v>
          </cell>
          <cell r="F431">
            <v>1858.1</v>
          </cell>
          <cell r="G431">
            <v>1858.8</v>
          </cell>
          <cell r="H431">
            <v>1784.6851264805789</v>
          </cell>
          <cell r="I431">
            <v>0.70783119456541499</v>
          </cell>
          <cell r="J431" t="str">
            <v>CS4</v>
          </cell>
        </row>
        <row r="432">
          <cell r="D432">
            <v>418</v>
          </cell>
          <cell r="E432">
            <v>41511.458333333336</v>
          </cell>
          <cell r="F432">
            <v>1858.8</v>
          </cell>
          <cell r="G432">
            <v>1861.2</v>
          </cell>
          <cell r="H432">
            <v>1787.111976290518</v>
          </cell>
          <cell r="I432">
            <v>2.4268498099390854</v>
          </cell>
          <cell r="J432" t="str">
            <v>CS4</v>
          </cell>
        </row>
        <row r="433">
          <cell r="D433">
            <v>419</v>
          </cell>
          <cell r="E433">
            <v>41512.479166666664</v>
          </cell>
          <cell r="F433">
            <v>1861.2</v>
          </cell>
          <cell r="G433">
            <v>1864.3</v>
          </cell>
          <cell r="H433">
            <v>1790.246657295022</v>
          </cell>
          <cell r="I433">
            <v>3.1346810045040456</v>
          </cell>
          <cell r="J433" t="str">
            <v>CS4a</v>
          </cell>
        </row>
        <row r="434">
          <cell r="D434">
            <v>420</v>
          </cell>
          <cell r="E434">
            <v>41513.229166666664</v>
          </cell>
          <cell r="F434">
            <v>1864.3</v>
          </cell>
          <cell r="G434">
            <v>1867.5</v>
          </cell>
          <cell r="H434">
            <v>1793.4824570416072</v>
          </cell>
          <cell r="I434">
            <v>3.235799746585144</v>
          </cell>
          <cell r="J434" t="str">
            <v>CS4</v>
          </cell>
        </row>
        <row r="435">
          <cell r="D435">
            <v>421</v>
          </cell>
          <cell r="E435">
            <v>41514.013888888891</v>
          </cell>
          <cell r="F435">
            <v>1867.5</v>
          </cell>
          <cell r="G435">
            <v>1870</v>
          </cell>
          <cell r="H435">
            <v>1796.0104255936269</v>
          </cell>
          <cell r="I435">
            <v>2.527968552019729</v>
          </cell>
          <cell r="J435" t="str">
            <v>CS5a</v>
          </cell>
        </row>
        <row r="436">
          <cell r="D436">
            <v>422</v>
          </cell>
          <cell r="E436">
            <v>41515.989583333336</v>
          </cell>
          <cell r="F436">
            <v>1870</v>
          </cell>
          <cell r="G436">
            <v>1873.8</v>
          </cell>
          <cell r="H436">
            <v>1799.8529377926966</v>
          </cell>
          <cell r="I436">
            <v>3.842512199069688</v>
          </cell>
          <cell r="J436" t="str">
            <v>CS5a</v>
          </cell>
        </row>
        <row r="437">
          <cell r="D437">
            <v>423</v>
          </cell>
          <cell r="E437">
            <v>41517.979166666664</v>
          </cell>
          <cell r="F437">
            <v>1873.8</v>
          </cell>
          <cell r="G437">
            <v>1877.4</v>
          </cell>
          <cell r="H437">
            <v>1803.4932125076048</v>
          </cell>
          <cell r="I437">
            <v>3.6402747149081733</v>
          </cell>
          <cell r="J437" t="str">
            <v>CS5a</v>
          </cell>
        </row>
        <row r="438">
          <cell r="D438">
            <v>424</v>
          </cell>
          <cell r="E438">
            <v>41519.052083333336</v>
          </cell>
          <cell r="F438">
            <v>1877.4</v>
          </cell>
          <cell r="G438">
            <v>1880</v>
          </cell>
          <cell r="H438">
            <v>1806.1222998017051</v>
          </cell>
          <cell r="I438">
            <v>2.6290872941003727</v>
          </cell>
          <cell r="J438" t="str">
            <v>CS5a</v>
          </cell>
        </row>
        <row r="439">
          <cell r="D439">
            <v>425</v>
          </cell>
          <cell r="E439">
            <v>41520.1875</v>
          </cell>
          <cell r="F439">
            <v>1880</v>
          </cell>
          <cell r="G439">
            <v>1881</v>
          </cell>
          <cell r="H439">
            <v>1807.1334872225129</v>
          </cell>
          <cell r="I439">
            <v>1.0111874208078007</v>
          </cell>
          <cell r="J439" t="str">
            <v>CS5a</v>
          </cell>
        </row>
        <row r="440">
          <cell r="D440">
            <v>426</v>
          </cell>
          <cell r="E440">
            <v>41520.947916666664</v>
          </cell>
          <cell r="F440">
            <v>1881</v>
          </cell>
          <cell r="G440">
            <v>1882</v>
          </cell>
          <cell r="H440">
            <v>1808.1446746433207</v>
          </cell>
          <cell r="I440">
            <v>1.0111874208078007</v>
          </cell>
          <cell r="J440" t="str">
            <v>CS5a</v>
          </cell>
        </row>
        <row r="441">
          <cell r="D441">
            <v>427</v>
          </cell>
          <cell r="E441">
            <v>41521.75</v>
          </cell>
          <cell r="F441">
            <v>1882</v>
          </cell>
          <cell r="G441">
            <v>1883.5</v>
          </cell>
          <cell r="H441">
            <v>1809.6614557745327</v>
          </cell>
          <cell r="I441">
            <v>1.5167811312119284</v>
          </cell>
          <cell r="J441" t="str">
            <v>CS5a</v>
          </cell>
        </row>
        <row r="442">
          <cell r="D442">
            <v>428</v>
          </cell>
          <cell r="E442">
            <v>41522.6875</v>
          </cell>
          <cell r="F442">
            <v>1883.5</v>
          </cell>
          <cell r="G442">
            <v>1886.3</v>
          </cell>
          <cell r="H442">
            <v>1812.4927805527946</v>
          </cell>
          <cell r="I442">
            <v>2.8313247782618873</v>
          </cell>
          <cell r="J442" t="str">
            <v>CS5a</v>
          </cell>
        </row>
        <row r="443">
          <cell r="D443">
            <v>429</v>
          </cell>
          <cell r="E443">
            <v>41523.944444444445</v>
          </cell>
          <cell r="F443">
            <v>1886.3</v>
          </cell>
          <cell r="G443">
            <v>1889.18</v>
          </cell>
          <cell r="H443">
            <v>1815.4050003247212</v>
          </cell>
          <cell r="I443">
            <v>2.9122197719266296</v>
          </cell>
          <cell r="J443" t="str">
            <v>CS5a</v>
          </cell>
        </row>
        <row r="444">
          <cell r="D444">
            <v>430</v>
          </cell>
          <cell r="E444">
            <v>41525.239583333336</v>
          </cell>
          <cell r="F444">
            <v>1889.18</v>
          </cell>
          <cell r="G444">
            <v>1891.7</v>
          </cell>
          <cell r="H444">
            <v>1817.9531926251568</v>
          </cell>
          <cell r="I444">
            <v>2.5481923004356304</v>
          </cell>
          <cell r="J444" t="str">
            <v>CS5a</v>
          </cell>
        </row>
        <row r="445">
          <cell r="D445">
            <v>431</v>
          </cell>
          <cell r="E445">
            <v>41526.479166666664</v>
          </cell>
          <cell r="F445">
            <v>1891.7</v>
          </cell>
          <cell r="G445">
            <v>1894.5</v>
          </cell>
          <cell r="H445">
            <v>1820.7845174034187</v>
          </cell>
          <cell r="I445">
            <v>2.8313247782618873</v>
          </cell>
          <cell r="J445" t="str">
            <v>CS4a</v>
          </cell>
        </row>
        <row r="446">
          <cell r="D446">
            <v>432</v>
          </cell>
          <cell r="E446">
            <v>41527.208333333336</v>
          </cell>
          <cell r="F446">
            <v>1894.5</v>
          </cell>
          <cell r="G446">
            <v>1897.5</v>
          </cell>
          <cell r="H446">
            <v>1823.8180796658423</v>
          </cell>
          <cell r="I446">
            <v>3.0335622624236294</v>
          </cell>
          <cell r="J446" t="str">
            <v>CS3</v>
          </cell>
        </row>
        <row r="447">
          <cell r="D447">
            <v>433</v>
          </cell>
          <cell r="E447">
            <v>41528</v>
          </cell>
          <cell r="F447">
            <v>1897.5</v>
          </cell>
          <cell r="G447">
            <v>1901.5</v>
          </cell>
          <cell r="H447">
            <v>1827.8628293490735</v>
          </cell>
          <cell r="I447">
            <v>4.0447496832312027</v>
          </cell>
          <cell r="J447" t="str">
            <v>CS2</v>
          </cell>
        </row>
        <row r="448">
          <cell r="D448">
            <v>434</v>
          </cell>
          <cell r="E448">
            <v>41528.815972222219</v>
          </cell>
          <cell r="F448">
            <v>1901.5</v>
          </cell>
          <cell r="G448">
            <v>1905.7</v>
          </cell>
          <cell r="H448">
            <v>1832.1098165164665</v>
          </cell>
          <cell r="I448">
            <v>4.2469871673929447</v>
          </cell>
          <cell r="J448" t="str">
            <v>CS2</v>
          </cell>
        </row>
        <row r="449">
          <cell r="D449">
            <v>435</v>
          </cell>
          <cell r="E449">
            <v>41529.506944444445</v>
          </cell>
          <cell r="F449">
            <v>1905.7</v>
          </cell>
          <cell r="G449">
            <v>1908.9</v>
          </cell>
          <cell r="H449">
            <v>1835.3456162630516</v>
          </cell>
          <cell r="I449">
            <v>3.235799746585144</v>
          </cell>
          <cell r="J449" t="str">
            <v>CS2</v>
          </cell>
        </row>
        <row r="450">
          <cell r="D450">
            <v>436</v>
          </cell>
          <cell r="E450">
            <v>41530.222222222219</v>
          </cell>
          <cell r="F450">
            <v>1908.9</v>
          </cell>
          <cell r="G450">
            <v>1913.2</v>
          </cell>
          <cell r="H450">
            <v>1839.6937221725252</v>
          </cell>
          <cell r="I450">
            <v>4.3481059094735883</v>
          </cell>
          <cell r="J450" t="str">
            <v>CS3</v>
          </cell>
        </row>
        <row r="451">
          <cell r="D451">
            <v>437</v>
          </cell>
          <cell r="E451">
            <v>41530.993055555555</v>
          </cell>
          <cell r="F451">
            <v>1913.2</v>
          </cell>
          <cell r="G451">
            <v>1917.2</v>
          </cell>
          <cell r="H451">
            <v>1843.7384718557566</v>
          </cell>
          <cell r="I451">
            <v>4.04474968323143</v>
          </cell>
          <cell r="J451" t="str">
            <v>CS2</v>
          </cell>
        </row>
        <row r="452">
          <cell r="D452">
            <v>438</v>
          </cell>
          <cell r="E452">
            <v>41531.833333333336</v>
          </cell>
          <cell r="F452">
            <v>1917.2</v>
          </cell>
          <cell r="G452">
            <v>1921.2</v>
          </cell>
          <cell r="H452">
            <v>1847.7832215389881</v>
          </cell>
          <cell r="I452">
            <v>4.04474968323143</v>
          </cell>
          <cell r="J452" t="str">
            <v>CS4a</v>
          </cell>
        </row>
        <row r="453">
          <cell r="D453">
            <v>439</v>
          </cell>
          <cell r="E453">
            <v>41532.729166666664</v>
          </cell>
          <cell r="F453">
            <v>1921.2</v>
          </cell>
          <cell r="G453">
            <v>1924.5</v>
          </cell>
          <cell r="H453">
            <v>1851.1201400276539</v>
          </cell>
          <cell r="I453">
            <v>3.3369184886657877</v>
          </cell>
          <cell r="J453" t="str">
            <v>CS3</v>
          </cell>
        </row>
        <row r="454">
          <cell r="D454">
            <v>440</v>
          </cell>
          <cell r="E454">
            <v>41533.503472222219</v>
          </cell>
          <cell r="F454">
            <v>1924.5</v>
          </cell>
          <cell r="G454">
            <v>1929.2</v>
          </cell>
          <cell r="H454">
            <v>1855.8727209054507</v>
          </cell>
          <cell r="I454">
            <v>4.752580877796845</v>
          </cell>
          <cell r="J454" t="str">
            <v>CS3</v>
          </cell>
        </row>
        <row r="455">
          <cell r="D455">
            <v>441</v>
          </cell>
          <cell r="E455">
            <v>41534.381944444445</v>
          </cell>
          <cell r="F455">
            <v>1929.2</v>
          </cell>
          <cell r="G455">
            <v>1933.5</v>
          </cell>
          <cell r="H455">
            <v>1860.2208268149243</v>
          </cell>
          <cell r="I455">
            <v>4.3481059094735883</v>
          </cell>
          <cell r="J455" t="str">
            <v>CS2</v>
          </cell>
        </row>
        <row r="456">
          <cell r="D456">
            <v>442</v>
          </cell>
          <cell r="E456">
            <v>41535.277777777781</v>
          </cell>
          <cell r="F456">
            <v>1933.5</v>
          </cell>
          <cell r="G456">
            <v>1937.9</v>
          </cell>
          <cell r="H456">
            <v>1864.6700514664788</v>
          </cell>
          <cell r="I456">
            <v>4.4492246515544593</v>
          </cell>
          <cell r="J456" t="str">
            <v>CS2</v>
          </cell>
        </row>
        <row r="457">
          <cell r="D457">
            <v>443</v>
          </cell>
          <cell r="E457">
            <v>41536.0625</v>
          </cell>
          <cell r="F457">
            <v>1937.9</v>
          </cell>
          <cell r="G457">
            <v>1942.2</v>
          </cell>
          <cell r="H457">
            <v>1869.0181573759526</v>
          </cell>
          <cell r="I457">
            <v>4.3481059094738157</v>
          </cell>
          <cell r="J457" t="str">
            <v>CS2</v>
          </cell>
        </row>
        <row r="458">
          <cell r="D458">
            <v>444</v>
          </cell>
          <cell r="E458">
            <v>41536.9375</v>
          </cell>
          <cell r="F458">
            <v>1942.2</v>
          </cell>
          <cell r="G458">
            <v>1946.2</v>
          </cell>
          <cell r="H458">
            <v>1873.0629070591838</v>
          </cell>
          <cell r="I458">
            <v>4.0447496832312027</v>
          </cell>
          <cell r="J458" t="str">
            <v>CS3</v>
          </cell>
        </row>
        <row r="459">
          <cell r="D459">
            <v>445</v>
          </cell>
          <cell r="E459">
            <v>41537.986111111109</v>
          </cell>
          <cell r="F459">
            <v>1946.2</v>
          </cell>
          <cell r="G459">
            <v>1950.6</v>
          </cell>
          <cell r="H459">
            <v>1877.5121317107382</v>
          </cell>
          <cell r="I459">
            <v>4.4492246515544593</v>
          </cell>
          <cell r="J459" t="str">
            <v>CS3</v>
          </cell>
        </row>
        <row r="460">
          <cell r="D460">
            <v>446</v>
          </cell>
          <cell r="E460">
            <v>41538.895833333336</v>
          </cell>
          <cell r="F460">
            <v>1950.6</v>
          </cell>
          <cell r="G460">
            <v>1953.8</v>
          </cell>
          <cell r="H460">
            <v>1880.7479314573234</v>
          </cell>
          <cell r="I460">
            <v>3.235799746585144</v>
          </cell>
          <cell r="J460" t="str">
            <v>CS3</v>
          </cell>
        </row>
        <row r="461">
          <cell r="D461">
            <v>447</v>
          </cell>
          <cell r="E461">
            <v>41539.625</v>
          </cell>
          <cell r="F461">
            <v>1953.8</v>
          </cell>
          <cell r="G461">
            <v>1957.7</v>
          </cell>
          <cell r="H461">
            <v>1884.6915623984739</v>
          </cell>
          <cell r="I461">
            <v>3.943630941150559</v>
          </cell>
          <cell r="J461" t="str">
            <v>CS3</v>
          </cell>
        </row>
        <row r="462">
          <cell r="D462">
            <v>448</v>
          </cell>
          <cell r="E462">
            <v>41540.291666666664</v>
          </cell>
          <cell r="F462">
            <v>1957.7</v>
          </cell>
          <cell r="G462">
            <v>1961.5</v>
          </cell>
          <cell r="H462">
            <v>1888.5340745975436</v>
          </cell>
          <cell r="I462">
            <v>3.842512199069688</v>
          </cell>
          <cell r="J462" t="str">
            <v>CS3</v>
          </cell>
        </row>
        <row r="463">
          <cell r="D463">
            <v>449</v>
          </cell>
          <cell r="E463">
            <v>41541.006944444445</v>
          </cell>
          <cell r="F463">
            <v>1961.5</v>
          </cell>
          <cell r="G463">
            <v>1965.6</v>
          </cell>
          <cell r="H463">
            <v>1892.6799430228557</v>
          </cell>
          <cell r="I463">
            <v>4.1458684253120737</v>
          </cell>
          <cell r="J463" t="str">
            <v>CS3</v>
          </cell>
        </row>
        <row r="464">
          <cell r="D464">
            <v>450</v>
          </cell>
          <cell r="E464">
            <v>41541.513888888891</v>
          </cell>
          <cell r="F464">
            <v>1965.6</v>
          </cell>
          <cell r="G464">
            <v>1969.6</v>
          </cell>
          <cell r="H464">
            <v>1896.7246927060869</v>
          </cell>
          <cell r="I464">
            <v>4.0447496832312027</v>
          </cell>
          <cell r="J464" t="str">
            <v>CS2</v>
          </cell>
        </row>
        <row r="465">
          <cell r="D465">
            <v>451</v>
          </cell>
          <cell r="E465">
            <v>41542.409722222219</v>
          </cell>
          <cell r="F465">
            <v>1969.6</v>
          </cell>
          <cell r="G465">
            <v>1973.8</v>
          </cell>
          <cell r="H465">
            <v>1900.9716798734798</v>
          </cell>
          <cell r="I465">
            <v>4.2469871673929447</v>
          </cell>
          <cell r="J465" t="str">
            <v>CS2</v>
          </cell>
        </row>
        <row r="466">
          <cell r="D466">
            <v>452</v>
          </cell>
          <cell r="E466">
            <v>41543.020833333336</v>
          </cell>
          <cell r="F466">
            <v>1973.8</v>
          </cell>
          <cell r="G466">
            <v>1978.5</v>
          </cell>
          <cell r="H466">
            <v>1905.7242607512769</v>
          </cell>
          <cell r="I466">
            <v>4.7525808777970724</v>
          </cell>
          <cell r="J466" t="str">
            <v>CS2</v>
          </cell>
        </row>
        <row r="467">
          <cell r="D467">
            <v>453</v>
          </cell>
          <cell r="E467">
            <v>41543.777777777781</v>
          </cell>
          <cell r="F467">
            <v>1978.5</v>
          </cell>
          <cell r="G467">
            <v>1983.4</v>
          </cell>
          <cell r="H467">
            <v>1910.6790791132353</v>
          </cell>
          <cell r="I467">
            <v>4.9548183619583597</v>
          </cell>
          <cell r="J467" t="str">
            <v>CS3</v>
          </cell>
        </row>
        <row r="468">
          <cell r="D468">
            <v>454</v>
          </cell>
          <cell r="E468">
            <v>41544.510416666664</v>
          </cell>
          <cell r="F468">
            <v>1983.4</v>
          </cell>
          <cell r="G468">
            <v>1987.6</v>
          </cell>
          <cell r="H468">
            <v>1914.926066280628</v>
          </cell>
          <cell r="I468">
            <v>4.2469871673927173</v>
          </cell>
          <cell r="J468" t="str">
            <v>CS3</v>
          </cell>
        </row>
        <row r="469">
          <cell r="D469">
            <v>455</v>
          </cell>
          <cell r="E469">
            <v>41545.079861111109</v>
          </cell>
          <cell r="F469">
            <v>1987.6</v>
          </cell>
          <cell r="G469">
            <v>1991.1</v>
          </cell>
          <cell r="H469">
            <v>1918.4652222534555</v>
          </cell>
          <cell r="I469">
            <v>3.5391559728275297</v>
          </cell>
          <cell r="J469" t="str">
            <v>CS3</v>
          </cell>
        </row>
        <row r="470">
          <cell r="D470">
            <v>456</v>
          </cell>
          <cell r="E470">
            <v>41545.777777777781</v>
          </cell>
          <cell r="F470">
            <v>1991.1</v>
          </cell>
          <cell r="G470">
            <v>1995.7</v>
          </cell>
          <cell r="H470">
            <v>1923.1166843891717</v>
          </cell>
          <cell r="I470">
            <v>4.6514621357162014</v>
          </cell>
          <cell r="J470" t="str">
            <v>CS4a</v>
          </cell>
        </row>
        <row r="471">
          <cell r="D471">
            <v>457</v>
          </cell>
          <cell r="E471">
            <v>41546.541666666664</v>
          </cell>
          <cell r="F471">
            <v>1995.7</v>
          </cell>
          <cell r="G471">
            <v>1999.6</v>
          </cell>
          <cell r="H471">
            <v>1927.0603153303221</v>
          </cell>
          <cell r="I471">
            <v>3.9436309411503316</v>
          </cell>
          <cell r="J471" t="str">
            <v>CS4a</v>
          </cell>
        </row>
        <row r="472">
          <cell r="D472">
            <v>458</v>
          </cell>
          <cell r="E472">
            <v>41547.274305555555</v>
          </cell>
          <cell r="F472">
            <v>1999.6</v>
          </cell>
          <cell r="G472">
            <v>2002.8</v>
          </cell>
          <cell r="H472">
            <v>1930.2961150769072</v>
          </cell>
          <cell r="I472">
            <v>3.235799746585144</v>
          </cell>
          <cell r="J472" t="str">
            <v>CS3</v>
          </cell>
        </row>
        <row r="473">
          <cell r="D473">
            <v>459</v>
          </cell>
          <cell r="E473">
            <v>41548.149305555555</v>
          </cell>
          <cell r="F473">
            <v>2002.8</v>
          </cell>
          <cell r="G473">
            <v>2006.5</v>
          </cell>
          <cell r="H473">
            <v>1934.0375085338962</v>
          </cell>
          <cell r="I473">
            <v>3.7413934569890444</v>
          </cell>
          <cell r="J473" t="str">
            <v>CS3</v>
          </cell>
        </row>
        <row r="474">
          <cell r="D474">
            <v>460</v>
          </cell>
          <cell r="E474">
            <v>41548.993055555555</v>
          </cell>
          <cell r="F474">
            <v>2006.5</v>
          </cell>
          <cell r="G474">
            <v>2009.9</v>
          </cell>
          <cell r="H474">
            <v>1937.4755457646429</v>
          </cell>
          <cell r="I474">
            <v>3.4380372307466587</v>
          </cell>
          <cell r="J474" t="str">
            <v>CS3</v>
          </cell>
        </row>
        <row r="475">
          <cell r="D475">
            <v>461</v>
          </cell>
          <cell r="E475">
            <v>41549.805555555555</v>
          </cell>
          <cell r="F475">
            <v>2009.9</v>
          </cell>
          <cell r="G475">
            <v>2013.8</v>
          </cell>
          <cell r="H475">
            <v>1941.4191767057932</v>
          </cell>
          <cell r="I475">
            <v>3.9436309411503316</v>
          </cell>
          <cell r="J475" t="str">
            <v>CS3</v>
          </cell>
        </row>
        <row r="476">
          <cell r="D476">
            <v>462</v>
          </cell>
          <cell r="E476">
            <v>41550.673611111109</v>
          </cell>
          <cell r="F476">
            <v>2013.8</v>
          </cell>
          <cell r="G476">
            <v>2017.9</v>
          </cell>
          <cell r="H476">
            <v>1945.5650451311055</v>
          </cell>
          <cell r="I476">
            <v>4.145868425312301</v>
          </cell>
          <cell r="J476" t="str">
            <v>CS4a</v>
          </cell>
        </row>
        <row r="477">
          <cell r="D477">
            <v>463</v>
          </cell>
          <cell r="E477">
            <v>41551.291666666664</v>
          </cell>
          <cell r="F477">
            <v>2017.9</v>
          </cell>
          <cell r="G477">
            <v>2022</v>
          </cell>
          <cell r="H477">
            <v>1949.7109135564176</v>
          </cell>
          <cell r="I477">
            <v>4.1458684253120737</v>
          </cell>
          <cell r="J477" t="str">
            <v>CS4a</v>
          </cell>
        </row>
        <row r="478">
          <cell r="D478">
            <v>464</v>
          </cell>
          <cell r="E478">
            <v>41551.909722164353</v>
          </cell>
          <cell r="F478">
            <v>2022</v>
          </cell>
          <cell r="G478">
            <v>2024.8</v>
          </cell>
          <cell r="H478">
            <v>1952.5422383346795</v>
          </cell>
          <cell r="I478">
            <v>2.8313247782618873</v>
          </cell>
          <cell r="J478" t="str">
            <v>CS4a</v>
          </cell>
        </row>
        <row r="479">
          <cell r="D479">
            <v>465</v>
          </cell>
          <cell r="E479">
            <v>41552.489583333336</v>
          </cell>
          <cell r="F479">
            <v>2024.8</v>
          </cell>
          <cell r="G479">
            <v>2029</v>
          </cell>
          <cell r="H479">
            <v>1956.7892255020724</v>
          </cell>
          <cell r="I479">
            <v>4.2469871673929447</v>
          </cell>
          <cell r="J479" t="str">
            <v>CS2</v>
          </cell>
        </row>
        <row r="480">
          <cell r="D480">
            <v>466</v>
          </cell>
          <cell r="E480">
            <v>41553.0625</v>
          </cell>
          <cell r="F480">
            <v>2029</v>
          </cell>
          <cell r="G480">
            <v>2032.2</v>
          </cell>
          <cell r="H480">
            <v>1960.0250252486576</v>
          </cell>
          <cell r="I480">
            <v>3.235799746585144</v>
          </cell>
          <cell r="J480" t="str">
            <v>CS3</v>
          </cell>
        </row>
        <row r="481">
          <cell r="D481">
            <v>467</v>
          </cell>
          <cell r="E481">
            <v>41554.111111111109</v>
          </cell>
          <cell r="F481">
            <v>2032.2</v>
          </cell>
          <cell r="G481">
            <v>2037.1</v>
          </cell>
          <cell r="H481">
            <v>1964.9798436106157</v>
          </cell>
          <cell r="I481">
            <v>4.9548183619581323</v>
          </cell>
          <cell r="J481" t="str">
            <v>CS3</v>
          </cell>
        </row>
        <row r="482">
          <cell r="D482">
            <v>468</v>
          </cell>
          <cell r="E482">
            <v>41554.993055555555</v>
          </cell>
          <cell r="F482">
            <v>2037.1</v>
          </cell>
          <cell r="G482">
            <v>2041.1</v>
          </cell>
          <cell r="H482">
            <v>1969.0245932938471</v>
          </cell>
          <cell r="I482">
            <v>4.04474968323143</v>
          </cell>
          <cell r="J482" t="str">
            <v>CS4a</v>
          </cell>
        </row>
        <row r="483">
          <cell r="D483">
            <v>469</v>
          </cell>
          <cell r="E483">
            <v>41556.131944444445</v>
          </cell>
          <cell r="F483">
            <v>2041.1</v>
          </cell>
          <cell r="G483">
            <v>2045.1</v>
          </cell>
          <cell r="H483">
            <v>1973.0693429770786</v>
          </cell>
          <cell r="I483">
            <v>4.04474968323143</v>
          </cell>
          <cell r="J483" t="str">
            <v>CS4a</v>
          </cell>
        </row>
        <row r="484">
          <cell r="D484">
            <v>470</v>
          </cell>
          <cell r="E484">
            <v>41556.965277777781</v>
          </cell>
          <cell r="F484">
            <v>2045.1</v>
          </cell>
          <cell r="G484">
            <v>2048.8000000000002</v>
          </cell>
          <cell r="H484">
            <v>1976.8107364340678</v>
          </cell>
          <cell r="I484">
            <v>3.7413934569892717</v>
          </cell>
          <cell r="J484" t="str">
            <v>CS4a</v>
          </cell>
        </row>
        <row r="485">
          <cell r="D485">
            <v>471</v>
          </cell>
          <cell r="E485">
            <v>41557.763888888891</v>
          </cell>
          <cell r="F485">
            <v>2048.8000000000002</v>
          </cell>
          <cell r="G485">
            <v>2052.6</v>
          </cell>
          <cell r="H485">
            <v>1980.6532486331373</v>
          </cell>
          <cell r="I485">
            <v>3.8425121990694606</v>
          </cell>
          <cell r="J485" t="str">
            <v>CS3</v>
          </cell>
        </row>
        <row r="486">
          <cell r="D486">
            <v>472</v>
          </cell>
          <cell r="E486">
            <v>41558.458333333336</v>
          </cell>
          <cell r="F486">
            <v>2052.6</v>
          </cell>
          <cell r="G486">
            <v>2056.5</v>
          </cell>
          <cell r="H486">
            <v>1984.5968795742879</v>
          </cell>
          <cell r="I486">
            <v>3.943630941150559</v>
          </cell>
          <cell r="J486" t="str">
            <v>CS3</v>
          </cell>
        </row>
        <row r="487">
          <cell r="D487">
            <v>473</v>
          </cell>
          <cell r="E487">
            <v>41559.125</v>
          </cell>
          <cell r="F487">
            <v>2056.5</v>
          </cell>
          <cell r="G487">
            <v>2061</v>
          </cell>
          <cell r="H487">
            <v>1989.1472229679232</v>
          </cell>
          <cell r="I487">
            <v>4.5503433936353304</v>
          </cell>
          <cell r="J487" t="str">
            <v>CS3</v>
          </cell>
        </row>
        <row r="488">
          <cell r="D488">
            <v>474</v>
          </cell>
          <cell r="E488">
            <v>41560.024305555555</v>
          </cell>
          <cell r="F488">
            <v>2061</v>
          </cell>
          <cell r="G488">
            <v>2065.6</v>
          </cell>
          <cell r="H488">
            <v>1993.7986851036392</v>
          </cell>
          <cell r="I488">
            <v>4.651462135715974</v>
          </cell>
          <cell r="J488" t="str">
            <v>CS3</v>
          </cell>
        </row>
        <row r="489">
          <cell r="D489">
            <v>475</v>
          </cell>
          <cell r="E489">
            <v>41560.909722222219</v>
          </cell>
          <cell r="F489">
            <v>2065.6</v>
          </cell>
          <cell r="G489">
            <v>2071.1999999999998</v>
          </cell>
          <cell r="H489">
            <v>1999.4613346601629</v>
          </cell>
          <cell r="I489">
            <v>5.6626495565237747</v>
          </cell>
          <cell r="J489" t="str">
            <v>CS3</v>
          </cell>
        </row>
        <row r="490">
          <cell r="D490">
            <v>476</v>
          </cell>
          <cell r="E490">
            <v>41561.715277777781</v>
          </cell>
          <cell r="F490">
            <v>2071.1999999999998</v>
          </cell>
          <cell r="G490">
            <v>2075.1</v>
          </cell>
          <cell r="H490">
            <v>2003.4049656013135</v>
          </cell>
          <cell r="I490">
            <v>3.943630941150559</v>
          </cell>
          <cell r="J490" t="str">
            <v>CS3</v>
          </cell>
        </row>
        <row r="491">
          <cell r="D491">
            <v>477</v>
          </cell>
          <cell r="E491">
            <v>41562.552083333336</v>
          </cell>
          <cell r="F491">
            <v>2075.1</v>
          </cell>
          <cell r="G491">
            <v>2079.1</v>
          </cell>
          <cell r="H491">
            <v>2007.4497152845449</v>
          </cell>
          <cell r="I491">
            <v>4.04474968323143</v>
          </cell>
          <cell r="J491" t="str">
            <v>CS3</v>
          </cell>
        </row>
        <row r="492">
          <cell r="D492">
            <v>478</v>
          </cell>
          <cell r="E492">
            <v>41563.677083333336</v>
          </cell>
          <cell r="F492">
            <v>2079.1</v>
          </cell>
          <cell r="G492">
            <v>2084.3000000000002</v>
          </cell>
          <cell r="H492">
            <v>2012.7078898727459</v>
          </cell>
          <cell r="I492">
            <v>5.2581745882009727</v>
          </cell>
          <cell r="J492" t="str">
            <v>CS3</v>
          </cell>
        </row>
        <row r="493">
          <cell r="D493">
            <v>479</v>
          </cell>
          <cell r="E493">
            <v>41564.375</v>
          </cell>
          <cell r="F493">
            <v>2084.3000000000002</v>
          </cell>
          <cell r="G493">
            <v>2087.8000000000002</v>
          </cell>
          <cell r="H493">
            <v>2016.2470458455732</v>
          </cell>
          <cell r="I493">
            <v>3.5391559728273023</v>
          </cell>
          <cell r="J493" t="str">
            <v>CS4a</v>
          </cell>
        </row>
        <row r="494">
          <cell r="D494">
            <v>480</v>
          </cell>
          <cell r="E494">
            <v>41564.944444444445</v>
          </cell>
          <cell r="F494">
            <v>2087.8000000000002</v>
          </cell>
          <cell r="G494">
            <v>2091</v>
          </cell>
          <cell r="H494">
            <v>2019.4828455921581</v>
          </cell>
          <cell r="I494">
            <v>3.2357997465849166</v>
          </cell>
          <cell r="J494" t="str">
            <v>CS4a</v>
          </cell>
        </row>
        <row r="495">
          <cell r="D495">
            <v>481</v>
          </cell>
          <cell r="E495">
            <v>41565.451388888891</v>
          </cell>
          <cell r="F495">
            <v>2091</v>
          </cell>
          <cell r="G495">
            <v>2094.5</v>
          </cell>
          <cell r="H495">
            <v>2023.0220015649857</v>
          </cell>
          <cell r="I495">
            <v>3.5391559728275297</v>
          </cell>
          <cell r="J495" t="str">
            <v>CS5a</v>
          </cell>
        </row>
        <row r="496">
          <cell r="D496">
            <v>482</v>
          </cell>
          <cell r="E496">
            <v>41566.965277777781</v>
          </cell>
          <cell r="F496">
            <v>2094.5</v>
          </cell>
          <cell r="G496">
            <v>2096.6</v>
          </cell>
          <cell r="H496">
            <v>2025.1454951486819</v>
          </cell>
          <cell r="I496">
            <v>2.123493583696245</v>
          </cell>
          <cell r="J496" t="str">
            <v>CS5a</v>
          </cell>
        </row>
        <row r="497">
          <cell r="D497">
            <v>483</v>
          </cell>
          <cell r="E497">
            <v>41567.958333333336</v>
          </cell>
          <cell r="F497">
            <v>2096.6</v>
          </cell>
          <cell r="G497">
            <v>2100.1999999999998</v>
          </cell>
          <cell r="H497">
            <v>2028.7857698635901</v>
          </cell>
          <cell r="I497">
            <v>3.6402747149081733</v>
          </cell>
          <cell r="J497" t="str">
            <v>CS5a</v>
          </cell>
        </row>
        <row r="498">
          <cell r="D498">
            <v>484</v>
          </cell>
          <cell r="E498">
            <v>41568.979166666664</v>
          </cell>
          <cell r="F498">
            <v>2100.1999999999998</v>
          </cell>
          <cell r="G498">
            <v>2102.1999999999998</v>
          </cell>
          <cell r="H498">
            <v>2030.8081447052057</v>
          </cell>
          <cell r="I498">
            <v>2.0223748416156013</v>
          </cell>
          <cell r="J498" t="str">
            <v>CS5a</v>
          </cell>
        </row>
        <row r="499">
          <cell r="D499">
            <v>485</v>
          </cell>
          <cell r="E499">
            <v>41571.166666666664</v>
          </cell>
          <cell r="F499">
            <v>2102.1999999999998</v>
          </cell>
          <cell r="G499">
            <v>2104.9</v>
          </cell>
          <cell r="H499">
            <v>2033.5383507413871</v>
          </cell>
          <cell r="I499">
            <v>2.7302060361814711</v>
          </cell>
          <cell r="J499" t="str">
            <v>CS5a</v>
          </cell>
        </row>
        <row r="500">
          <cell r="D500">
            <v>486</v>
          </cell>
          <cell r="E500">
            <v>41572.729166666664</v>
          </cell>
          <cell r="F500">
            <v>2104.9</v>
          </cell>
          <cell r="G500">
            <v>2107.8000000000002</v>
          </cell>
          <cell r="H500">
            <v>2036.4707942617299</v>
          </cell>
          <cell r="I500">
            <v>2.9324435203427583</v>
          </cell>
          <cell r="J500" t="str">
            <v>CS5a</v>
          </cell>
        </row>
        <row r="501">
          <cell r="D501">
            <v>487</v>
          </cell>
          <cell r="E501">
            <v>41573.979166666664</v>
          </cell>
          <cell r="F501">
            <v>2107.8000000000002</v>
          </cell>
          <cell r="G501">
            <v>2111.1999999999998</v>
          </cell>
          <cell r="H501">
            <v>2039.9088314924763</v>
          </cell>
          <cell r="I501">
            <v>3.4380372307464313</v>
          </cell>
          <cell r="J501" t="str">
            <v>CS5a</v>
          </cell>
        </row>
        <row r="502">
          <cell r="D502">
            <v>488</v>
          </cell>
          <cell r="E502">
            <v>41575.427083333336</v>
          </cell>
          <cell r="F502">
            <v>2111.1999999999998</v>
          </cell>
          <cell r="G502">
            <v>2113.3000000000002</v>
          </cell>
          <cell r="H502">
            <v>2042.032325076173</v>
          </cell>
          <cell r="I502">
            <v>2.1234935836966997</v>
          </cell>
          <cell r="J502" t="str">
            <v>CS5a</v>
          </cell>
        </row>
        <row r="503">
          <cell r="D503">
            <v>489</v>
          </cell>
          <cell r="E503">
            <v>41576.305555555555</v>
          </cell>
          <cell r="F503">
            <v>2113.3000000000002</v>
          </cell>
          <cell r="G503">
            <v>2115.8000000000002</v>
          </cell>
          <cell r="H503">
            <v>2044.5602936281925</v>
          </cell>
          <cell r="I503">
            <v>2.5279685520195017</v>
          </cell>
          <cell r="J503" t="str">
            <v>CS5a</v>
          </cell>
        </row>
        <row r="504">
          <cell r="D504">
            <v>490</v>
          </cell>
          <cell r="E504">
            <v>41583.674305555556</v>
          </cell>
          <cell r="F504">
            <v>2115.8000000000002</v>
          </cell>
          <cell r="G504">
            <v>2119.8000000000002</v>
          </cell>
          <cell r="H504">
            <v>2048.6050433114242</v>
          </cell>
          <cell r="I504">
            <v>4.0447496832316574</v>
          </cell>
          <cell r="J504" t="str">
            <v>CS4</v>
          </cell>
        </row>
        <row r="505">
          <cell r="D505">
            <v>491</v>
          </cell>
          <cell r="E505">
            <v>41584.777777777781</v>
          </cell>
          <cell r="F505">
            <v>2119.8000000000002</v>
          </cell>
          <cell r="G505">
            <v>2122.4</v>
          </cell>
          <cell r="H505">
            <v>2051.2341306055241</v>
          </cell>
          <cell r="I505">
            <v>2.6290872940999179</v>
          </cell>
          <cell r="J505" t="str">
            <v>CS4a</v>
          </cell>
        </row>
        <row r="506">
          <cell r="D506">
            <v>492</v>
          </cell>
          <cell r="E506">
            <v>41585.5</v>
          </cell>
          <cell r="F506">
            <v>2122.4</v>
          </cell>
          <cell r="G506">
            <v>2126.6999999999998</v>
          </cell>
          <cell r="H506">
            <v>2055.5822365149975</v>
          </cell>
          <cell r="I506">
            <v>4.348105909473361</v>
          </cell>
          <cell r="J506" t="str">
            <v>CS4a</v>
          </cell>
        </row>
        <row r="507">
          <cell r="D507">
            <v>493</v>
          </cell>
          <cell r="E507">
            <v>41586.284722222219</v>
          </cell>
          <cell r="F507">
            <v>2126.6999999999998</v>
          </cell>
          <cell r="G507">
            <v>2129.1999999999998</v>
          </cell>
          <cell r="H507">
            <v>2058.1102050670174</v>
          </cell>
          <cell r="I507">
            <v>2.5279685520199564</v>
          </cell>
          <cell r="J507" t="str">
            <v>CS4</v>
          </cell>
        </row>
        <row r="508">
          <cell r="D508">
            <v>494</v>
          </cell>
          <cell r="E508">
            <v>41587.069444444445</v>
          </cell>
          <cell r="F508">
            <v>2129.1999999999998</v>
          </cell>
          <cell r="G508">
            <v>2131.6999999999998</v>
          </cell>
          <cell r="H508">
            <v>2060.6381736190369</v>
          </cell>
          <cell r="I508">
            <v>2.5279685520195017</v>
          </cell>
          <cell r="J508" t="str">
            <v>CS4</v>
          </cell>
        </row>
        <row r="509">
          <cell r="D509">
            <v>495</v>
          </cell>
          <cell r="E509">
            <v>41588.048611111109</v>
          </cell>
          <cell r="F509">
            <v>2131.6999999999998</v>
          </cell>
          <cell r="G509">
            <v>2134.6999999999998</v>
          </cell>
          <cell r="H509">
            <v>2063.6717358814603</v>
          </cell>
          <cell r="I509">
            <v>3.033562262423402</v>
          </cell>
          <cell r="J509" t="str">
            <v>CS4a</v>
          </cell>
        </row>
        <row r="510">
          <cell r="D510">
            <v>496</v>
          </cell>
          <cell r="E510">
            <v>41588.8125</v>
          </cell>
          <cell r="F510">
            <v>2134.6999999999998</v>
          </cell>
          <cell r="G510">
            <v>2139.5</v>
          </cell>
          <cell r="H510">
            <v>2068.5254355013381</v>
          </cell>
          <cell r="I510">
            <v>4.853699619877716</v>
          </cell>
          <cell r="J510" t="str">
            <v>CS4a</v>
          </cell>
        </row>
        <row r="511">
          <cell r="D511">
            <v>497</v>
          </cell>
          <cell r="E511">
            <v>41589.833333333336</v>
          </cell>
          <cell r="F511">
            <v>2139.5</v>
          </cell>
          <cell r="G511">
            <v>2143.9</v>
          </cell>
          <cell r="H511">
            <v>2072.9746601528923</v>
          </cell>
          <cell r="I511">
            <v>4.449224651554232</v>
          </cell>
          <cell r="J511" t="str">
            <v>CS4a</v>
          </cell>
        </row>
        <row r="512">
          <cell r="D512">
            <v>498</v>
          </cell>
          <cell r="E512">
            <v>41590.215277777781</v>
          </cell>
          <cell r="F512">
            <v>2143.9</v>
          </cell>
          <cell r="G512">
            <v>2146.9</v>
          </cell>
          <cell r="H512">
            <v>2076.0082224153161</v>
          </cell>
          <cell r="I512">
            <v>3.0335622624238567</v>
          </cell>
          <cell r="J512" t="str">
            <v>CS4a</v>
          </cell>
        </row>
        <row r="513">
          <cell r="D513">
            <v>499</v>
          </cell>
          <cell r="E513">
            <v>41592.020833333336</v>
          </cell>
          <cell r="F513">
            <v>2146.9</v>
          </cell>
          <cell r="G513">
            <v>2150.6</v>
          </cell>
          <cell r="H513">
            <v>2079.7496158723047</v>
          </cell>
          <cell r="I513">
            <v>3.7413934569885896</v>
          </cell>
          <cell r="J513" t="str">
            <v>CS3</v>
          </cell>
        </row>
        <row r="514">
          <cell r="D514">
            <v>500</v>
          </cell>
          <cell r="E514">
            <v>41592.770833333336</v>
          </cell>
          <cell r="F514">
            <v>2150.6</v>
          </cell>
          <cell r="G514">
            <v>2155.1999999999998</v>
          </cell>
          <cell r="H514">
            <v>2084.4010780080207</v>
          </cell>
          <cell r="I514">
            <v>4.651462135715974</v>
          </cell>
          <cell r="J514" t="str">
            <v>CS4</v>
          </cell>
        </row>
        <row r="515">
          <cell r="D515">
            <v>501</v>
          </cell>
          <cell r="E515">
            <v>41593.979166666664</v>
          </cell>
          <cell r="F515">
            <v>2155.1999999999998</v>
          </cell>
          <cell r="G515">
            <v>2158.9</v>
          </cell>
          <cell r="H515">
            <v>2088.1424714650097</v>
          </cell>
          <cell r="I515">
            <v>3.7413934569890444</v>
          </cell>
          <cell r="J515" t="str">
            <v>CS3</v>
          </cell>
        </row>
        <row r="516">
          <cell r="D516">
            <v>502</v>
          </cell>
          <cell r="E516">
            <v>41594.75</v>
          </cell>
          <cell r="F516">
            <v>2158.9</v>
          </cell>
          <cell r="G516">
            <v>2163</v>
          </cell>
          <cell r="H516">
            <v>2092.2883398903218</v>
          </cell>
          <cell r="I516">
            <v>4.1458684253120737</v>
          </cell>
          <cell r="J516" t="str">
            <v>CS4</v>
          </cell>
        </row>
        <row r="517">
          <cell r="D517">
            <v>503</v>
          </cell>
          <cell r="E517">
            <v>41595.791666666664</v>
          </cell>
          <cell r="F517">
            <v>2163</v>
          </cell>
          <cell r="G517">
            <v>2167</v>
          </cell>
          <cell r="H517">
            <v>2096.3330895735535</v>
          </cell>
          <cell r="I517">
            <v>4.0447496832316574</v>
          </cell>
          <cell r="J517" t="str">
            <v>CS4a</v>
          </cell>
        </row>
        <row r="518">
          <cell r="D518">
            <v>504</v>
          </cell>
          <cell r="E518">
            <v>41596.465277777781</v>
          </cell>
          <cell r="F518">
            <v>2167</v>
          </cell>
          <cell r="G518">
            <v>2170.4</v>
          </cell>
          <cell r="H518">
            <v>2099.7711268042999</v>
          </cell>
          <cell r="I518">
            <v>3.4380372307464313</v>
          </cell>
          <cell r="J518" t="str">
            <v>CS4a</v>
          </cell>
        </row>
        <row r="519">
          <cell r="D519">
            <v>505</v>
          </cell>
          <cell r="E519">
            <v>41597.138888946756</v>
          </cell>
          <cell r="F519">
            <v>2170.4</v>
          </cell>
          <cell r="G519">
            <v>2173.4</v>
          </cell>
          <cell r="H519">
            <v>2102.8046890667238</v>
          </cell>
          <cell r="I519">
            <v>3.0335622624238567</v>
          </cell>
          <cell r="J519" t="str">
            <v>CS4a</v>
          </cell>
        </row>
        <row r="520">
          <cell r="D520">
            <v>506</v>
          </cell>
          <cell r="E520">
            <v>41598.013888888891</v>
          </cell>
          <cell r="F520">
            <v>2173.4</v>
          </cell>
          <cell r="G520">
            <v>2177.4</v>
          </cell>
          <cell r="H520">
            <v>2106.849438749955</v>
          </cell>
          <cell r="I520">
            <v>4.0447496832312027</v>
          </cell>
          <cell r="J520" t="str">
            <v>CS3</v>
          </cell>
        </row>
        <row r="521">
          <cell r="D521">
            <v>507</v>
          </cell>
          <cell r="E521">
            <v>41598.704861111109</v>
          </cell>
          <cell r="F521">
            <v>2177.4</v>
          </cell>
          <cell r="G521">
            <v>2182.5</v>
          </cell>
          <cell r="H521">
            <v>2112.0064945960748</v>
          </cell>
          <cell r="I521">
            <v>5.1570558461198743</v>
          </cell>
          <cell r="J521" t="str">
            <v>CS3</v>
          </cell>
        </row>
        <row r="522">
          <cell r="D522">
            <v>508</v>
          </cell>
          <cell r="E522">
            <v>41599.375</v>
          </cell>
          <cell r="F522">
            <v>2182.5</v>
          </cell>
          <cell r="G522">
            <v>2186.8000000000002</v>
          </cell>
          <cell r="H522">
            <v>2116.3546005055487</v>
          </cell>
          <cell r="I522">
            <v>4.3481059094738157</v>
          </cell>
          <cell r="J522" t="str">
            <v>CS4a</v>
          </cell>
        </row>
        <row r="523">
          <cell r="D523">
            <v>509</v>
          </cell>
          <cell r="E523">
            <v>41599.951388888891</v>
          </cell>
          <cell r="F523">
            <v>2186.8000000000002</v>
          </cell>
          <cell r="G523">
            <v>2190.6</v>
          </cell>
          <cell r="H523">
            <v>2120.1971127046181</v>
          </cell>
          <cell r="I523">
            <v>3.8425121990694606</v>
          </cell>
          <cell r="J523" t="str">
            <v>CS4</v>
          </cell>
        </row>
        <row r="524">
          <cell r="D524">
            <v>510</v>
          </cell>
          <cell r="E524">
            <v>41600.770833333336</v>
          </cell>
          <cell r="F524">
            <v>2190.6</v>
          </cell>
          <cell r="G524">
            <v>2194.6</v>
          </cell>
          <cell r="H524">
            <v>2124.2418623878493</v>
          </cell>
          <cell r="I524">
            <v>4.0447496832312027</v>
          </cell>
          <cell r="J524" t="str">
            <v>CS4a</v>
          </cell>
        </row>
        <row r="525">
          <cell r="D525">
            <v>511</v>
          </cell>
          <cell r="E525">
            <v>41601.302083333336</v>
          </cell>
          <cell r="F525">
            <v>2194.6</v>
          </cell>
          <cell r="G525">
            <v>2198.3000000000002</v>
          </cell>
          <cell r="H525">
            <v>2127.9832558448388</v>
          </cell>
          <cell r="I525">
            <v>3.7413934569894991</v>
          </cell>
          <cell r="J525" t="str">
            <v>CS4a</v>
          </cell>
        </row>
        <row r="526">
          <cell r="D526">
            <v>512</v>
          </cell>
          <cell r="E526">
            <v>41601.9375</v>
          </cell>
          <cell r="F526">
            <v>2198.3000000000002</v>
          </cell>
          <cell r="G526">
            <v>2201.6</v>
          </cell>
          <cell r="H526">
            <v>2131.3201743335044</v>
          </cell>
          <cell r="I526">
            <v>3.3369184886655603</v>
          </cell>
          <cell r="J526" t="str">
            <v>CS3</v>
          </cell>
        </row>
        <row r="527">
          <cell r="D527">
            <v>513</v>
          </cell>
          <cell r="E527">
            <v>41602.597222222219</v>
          </cell>
          <cell r="F527">
            <v>2201.6</v>
          </cell>
          <cell r="G527">
            <v>2205.6999999999998</v>
          </cell>
          <cell r="H527">
            <v>2135.4660427588165</v>
          </cell>
          <cell r="I527">
            <v>4.1458684253120737</v>
          </cell>
          <cell r="J527" t="str">
            <v>CS3</v>
          </cell>
        </row>
        <row r="528">
          <cell r="D528">
            <v>514</v>
          </cell>
          <cell r="E528">
            <v>41603.423611111109</v>
          </cell>
          <cell r="F528">
            <v>2205.6999999999998</v>
          </cell>
          <cell r="G528">
            <v>2209.8000000000002</v>
          </cell>
          <cell r="H528">
            <v>2139.611911184129</v>
          </cell>
          <cell r="I528">
            <v>4.1458684253125284</v>
          </cell>
          <cell r="J528" t="str">
            <v>CS4a</v>
          </cell>
        </row>
        <row r="529">
          <cell r="D529">
            <v>515</v>
          </cell>
          <cell r="E529">
            <v>41604.013888888891</v>
          </cell>
          <cell r="F529">
            <v>2209.8000000000002</v>
          </cell>
          <cell r="G529">
            <v>2214</v>
          </cell>
          <cell r="H529">
            <v>2143.8588983515215</v>
          </cell>
          <cell r="I529">
            <v>4.2469871673924899</v>
          </cell>
          <cell r="J529" t="str">
            <v>CS5a</v>
          </cell>
        </row>
        <row r="530">
          <cell r="D530">
            <v>516</v>
          </cell>
          <cell r="E530">
            <v>41604.541666666664</v>
          </cell>
          <cell r="F530">
            <v>2214</v>
          </cell>
          <cell r="G530">
            <v>2217.4</v>
          </cell>
          <cell r="H530">
            <v>2147.2969355822684</v>
          </cell>
          <cell r="I530">
            <v>3.4380372307468861</v>
          </cell>
          <cell r="J530" t="str">
            <v>CS5a</v>
          </cell>
        </row>
        <row r="531">
          <cell r="D531">
            <v>517</v>
          </cell>
          <cell r="E531">
            <v>41606.072916666664</v>
          </cell>
          <cell r="F531">
            <v>2217.4</v>
          </cell>
          <cell r="G531">
            <v>2219.6</v>
          </cell>
          <cell r="H531">
            <v>2149.5215479080452</v>
          </cell>
          <cell r="I531">
            <v>2.2246123257768886</v>
          </cell>
          <cell r="J531" t="str">
            <v>CS5a</v>
          </cell>
        </row>
        <row r="532">
          <cell r="D532">
            <v>518</v>
          </cell>
          <cell r="E532">
            <v>41606.9375</v>
          </cell>
          <cell r="F532">
            <v>2219.6</v>
          </cell>
          <cell r="G532">
            <v>2222.1</v>
          </cell>
          <cell r="H532">
            <v>2152.0495164600648</v>
          </cell>
          <cell r="I532">
            <v>2.5279685520195017</v>
          </cell>
          <cell r="J532" t="str">
            <v>CS5a</v>
          </cell>
        </row>
        <row r="533">
          <cell r="D533">
            <v>519</v>
          </cell>
          <cell r="E533">
            <v>41607.861111111109</v>
          </cell>
          <cell r="F533">
            <v>2222.1</v>
          </cell>
          <cell r="G533">
            <v>2224.5</v>
          </cell>
          <cell r="H533">
            <v>2154.4763662700038</v>
          </cell>
          <cell r="I533">
            <v>2.4268498099390854</v>
          </cell>
          <cell r="J533" t="str">
            <v>CS5</v>
          </cell>
        </row>
        <row r="534">
          <cell r="D534">
            <v>520</v>
          </cell>
          <cell r="E534">
            <v>41609.458333333336</v>
          </cell>
          <cell r="F534">
            <v>2224.5</v>
          </cell>
          <cell r="G534">
            <v>2225.6999999999998</v>
          </cell>
          <cell r="H534">
            <v>2155.6897911749729</v>
          </cell>
          <cell r="I534">
            <v>1.2134249049690879</v>
          </cell>
          <cell r="J534" t="str">
            <v>CS5</v>
          </cell>
        </row>
        <row r="535">
          <cell r="D535">
            <v>521</v>
          </cell>
          <cell r="E535">
            <v>41610.597222222219</v>
          </cell>
          <cell r="F535">
            <v>2225.6999999999998</v>
          </cell>
          <cell r="G535">
            <v>2228.1999999999998</v>
          </cell>
          <cell r="H535">
            <v>2158.2177597269924</v>
          </cell>
          <cell r="I535">
            <v>2.5279685520195017</v>
          </cell>
          <cell r="J535" t="str">
            <v>CS5a</v>
          </cell>
        </row>
        <row r="536">
          <cell r="D536">
            <v>522</v>
          </cell>
          <cell r="E536">
            <v>41611.791666666664</v>
          </cell>
          <cell r="F536">
            <v>2228.1999999999998</v>
          </cell>
          <cell r="G536">
            <v>2230.6999999999998</v>
          </cell>
          <cell r="H536">
            <v>2160.7457282790124</v>
          </cell>
          <cell r="I536">
            <v>2.5279685520199564</v>
          </cell>
          <cell r="J536" t="str">
            <v>CS5a</v>
          </cell>
        </row>
        <row r="537">
          <cell r="D537">
            <v>523</v>
          </cell>
          <cell r="E537">
            <v>41613</v>
          </cell>
          <cell r="F537">
            <v>2230.6999999999998</v>
          </cell>
          <cell r="G537">
            <v>2232.9</v>
          </cell>
          <cell r="H537">
            <v>2162.9703406047897</v>
          </cell>
          <cell r="I537">
            <v>2.2246123257773434</v>
          </cell>
          <cell r="J537" t="str">
            <v>CS5a</v>
          </cell>
        </row>
        <row r="538">
          <cell r="D538">
            <v>524</v>
          </cell>
          <cell r="E538">
            <v>41614.159722222219</v>
          </cell>
          <cell r="F538">
            <v>2232.9</v>
          </cell>
          <cell r="G538">
            <v>2236.5</v>
          </cell>
          <cell r="H538">
            <v>2166.6106153196979</v>
          </cell>
          <cell r="I538">
            <v>3.6402747149081733</v>
          </cell>
          <cell r="J538" t="str">
            <v>CS5a</v>
          </cell>
        </row>
        <row r="539">
          <cell r="D539">
            <v>525</v>
          </cell>
          <cell r="E539">
            <v>41615.170138888891</v>
          </cell>
          <cell r="F539">
            <v>2236.5</v>
          </cell>
          <cell r="G539">
            <v>2239.3000000000002</v>
          </cell>
          <cell r="H539">
            <v>2169.44194009796</v>
          </cell>
          <cell r="I539">
            <v>2.8313247782621147</v>
          </cell>
          <cell r="J539" t="str">
            <v>CS5a</v>
          </cell>
        </row>
        <row r="540">
          <cell r="D540">
            <v>526</v>
          </cell>
          <cell r="E540">
            <v>41616.194444444445</v>
          </cell>
          <cell r="F540">
            <v>2239.3000000000002</v>
          </cell>
          <cell r="G540">
            <v>2242.1999999999998</v>
          </cell>
          <cell r="H540">
            <v>2172.3743836183021</v>
          </cell>
          <cell r="I540">
            <v>2.9324435203420762</v>
          </cell>
          <cell r="J540" t="str">
            <v>CS5a</v>
          </cell>
        </row>
        <row r="541">
          <cell r="D541">
            <v>527</v>
          </cell>
          <cell r="E541">
            <v>41617.166666666664</v>
          </cell>
          <cell r="F541">
            <v>2242.1999999999998</v>
          </cell>
          <cell r="G541">
            <v>2244.6</v>
          </cell>
          <cell r="H541">
            <v>2174.8012334282412</v>
          </cell>
          <cell r="I541">
            <v>2.4268498099390854</v>
          </cell>
          <cell r="J541" t="str">
            <v>CS5a</v>
          </cell>
        </row>
        <row r="542">
          <cell r="D542">
            <v>528</v>
          </cell>
          <cell r="E542">
            <v>41618.479166666664</v>
          </cell>
          <cell r="F542">
            <v>2244.6</v>
          </cell>
          <cell r="G542">
            <v>2247</v>
          </cell>
          <cell r="H542">
            <v>2177.2280832381803</v>
          </cell>
          <cell r="I542">
            <v>2.4268498099390854</v>
          </cell>
          <cell r="J542" t="str">
            <v>CS5a</v>
          </cell>
        </row>
        <row r="543">
          <cell r="D543">
            <v>529</v>
          </cell>
          <cell r="E543">
            <v>41619.447916666664</v>
          </cell>
          <cell r="F543">
            <v>2247</v>
          </cell>
          <cell r="G543">
            <v>2250.1999999999998</v>
          </cell>
          <cell r="H543">
            <v>2180.463882984765</v>
          </cell>
          <cell r="I543">
            <v>3.2357997465846893</v>
          </cell>
          <cell r="J543" t="str">
            <v>CS5a</v>
          </cell>
        </row>
        <row r="544">
          <cell r="D544">
            <v>530</v>
          </cell>
          <cell r="E544">
            <v>41620.465277777781</v>
          </cell>
          <cell r="F544">
            <v>2250.1999999999998</v>
          </cell>
          <cell r="G544">
            <v>2253.6999999999998</v>
          </cell>
          <cell r="H544">
            <v>2184.0030389575923</v>
          </cell>
          <cell r="I544">
            <v>3.5391559728273023</v>
          </cell>
          <cell r="J544" t="str">
            <v>CS5a</v>
          </cell>
        </row>
        <row r="545">
          <cell r="D545">
            <v>531</v>
          </cell>
          <cell r="E545">
            <v>41621.416666666664</v>
          </cell>
          <cell r="F545">
            <v>2253.6999999999998</v>
          </cell>
          <cell r="G545">
            <v>2255.6999999999998</v>
          </cell>
          <cell r="H545">
            <v>2186.0254137992079</v>
          </cell>
          <cell r="I545">
            <v>2.0223748416156013</v>
          </cell>
          <cell r="J545" t="str">
            <v>CS5a</v>
          </cell>
        </row>
        <row r="546">
          <cell r="D546">
            <v>532</v>
          </cell>
          <cell r="E546">
            <v>41622.427083333336</v>
          </cell>
          <cell r="F546">
            <v>2255.6999999999998</v>
          </cell>
          <cell r="G546">
            <v>2258.15</v>
          </cell>
          <cell r="H546">
            <v>2188.5028229801874</v>
          </cell>
          <cell r="I546">
            <v>2.4774091809795209</v>
          </cell>
          <cell r="J546" t="str">
            <v>CS5a</v>
          </cell>
        </row>
        <row r="547">
          <cell r="D547">
            <v>533</v>
          </cell>
          <cell r="E547">
            <v>41623.277777777781</v>
          </cell>
          <cell r="F547">
            <v>2258.15</v>
          </cell>
          <cell r="G547">
            <v>2260.15</v>
          </cell>
          <cell r="H547">
            <v>2190.525197821803</v>
          </cell>
          <cell r="I547">
            <v>2.0223748416156013</v>
          </cell>
          <cell r="J547" t="str">
            <v>CS5a</v>
          </cell>
        </row>
        <row r="548">
          <cell r="D548">
            <v>534</v>
          </cell>
          <cell r="E548">
            <v>41624.375</v>
          </cell>
          <cell r="F548">
            <v>2260.15</v>
          </cell>
          <cell r="G548">
            <v>2263.5</v>
          </cell>
          <cell r="H548">
            <v>2193.9126756815094</v>
          </cell>
          <cell r="I548">
            <v>3.3874778597064505</v>
          </cell>
          <cell r="J548" t="str">
            <v>CS5a</v>
          </cell>
        </row>
        <row r="549">
          <cell r="D549">
            <v>535</v>
          </cell>
          <cell r="E549">
            <v>41625.545138888891</v>
          </cell>
          <cell r="F549">
            <v>2263.5</v>
          </cell>
          <cell r="G549">
            <v>2266.8000000000002</v>
          </cell>
          <cell r="H549">
            <v>2197.2495941701754</v>
          </cell>
          <cell r="I549">
            <v>3.336918488666015</v>
          </cell>
          <cell r="J549" t="str">
            <v>CS5a</v>
          </cell>
        </row>
        <row r="550">
          <cell r="D550">
            <v>536</v>
          </cell>
          <cell r="E550">
            <v>41626.590277777781</v>
          </cell>
          <cell r="F550">
            <v>2266.8000000000002</v>
          </cell>
          <cell r="G550">
            <v>2269.4</v>
          </cell>
          <cell r="H550">
            <v>2199.8786814642758</v>
          </cell>
          <cell r="I550">
            <v>2.6290872941003727</v>
          </cell>
          <cell r="J550" t="str">
            <v>CS5a</v>
          </cell>
        </row>
        <row r="551">
          <cell r="D551">
            <v>537</v>
          </cell>
          <cell r="E551">
            <v>41627.520833333336</v>
          </cell>
          <cell r="F551">
            <v>2269.4</v>
          </cell>
          <cell r="G551">
            <v>2271.9</v>
          </cell>
          <cell r="H551">
            <v>2202.4066500162953</v>
          </cell>
          <cell r="I551">
            <v>2.5279685520195017</v>
          </cell>
          <cell r="J551" t="str">
            <v>CS5a</v>
          </cell>
        </row>
        <row r="552">
          <cell r="D552">
            <v>538</v>
          </cell>
          <cell r="E552">
            <v>41628.454861111109</v>
          </cell>
          <cell r="F552">
            <v>2271.9</v>
          </cell>
          <cell r="G552">
            <v>2275.4</v>
          </cell>
          <cell r="H552">
            <v>2205.9458059891226</v>
          </cell>
          <cell r="I552">
            <v>3.5391559728273023</v>
          </cell>
          <cell r="J552" t="str">
            <v>CS5a</v>
          </cell>
        </row>
        <row r="553">
          <cell r="D553">
            <v>539</v>
          </cell>
          <cell r="E553">
            <v>41629.902777777781</v>
          </cell>
          <cell r="F553">
            <v>2275.4</v>
          </cell>
          <cell r="G553">
            <v>2277.9899999999998</v>
          </cell>
          <cell r="H553">
            <v>2208.5647814090148</v>
          </cell>
          <cell r="I553">
            <v>2.6189754198921946</v>
          </cell>
          <cell r="J553" t="str">
            <v>CS5a</v>
          </cell>
        </row>
        <row r="554">
          <cell r="D554">
            <v>540</v>
          </cell>
          <cell r="E554">
            <v>41631.034722222219</v>
          </cell>
          <cell r="F554">
            <v>2277.9899999999998</v>
          </cell>
          <cell r="G554">
            <v>2280.6</v>
          </cell>
          <cell r="H554">
            <v>2211.2039805773234</v>
          </cell>
          <cell r="I554">
            <v>2.6391991683085507</v>
          </cell>
          <cell r="J554" t="str">
            <v>CS5a</v>
          </cell>
        </row>
        <row r="555">
          <cell r="D555">
            <v>541</v>
          </cell>
          <cell r="E555">
            <v>41635.652777777781</v>
          </cell>
          <cell r="F555">
            <v>2280.6</v>
          </cell>
          <cell r="G555">
            <v>2283.1999999999998</v>
          </cell>
          <cell r="H555">
            <v>2213.8330678714233</v>
          </cell>
          <cell r="I555">
            <v>2.6290872940999179</v>
          </cell>
          <cell r="J555" t="str">
            <v>CS5a</v>
          </cell>
        </row>
        <row r="556">
          <cell r="D556">
            <v>542</v>
          </cell>
          <cell r="E556">
            <v>41636.923611111109</v>
          </cell>
          <cell r="F556">
            <v>2283.1999999999998</v>
          </cell>
          <cell r="G556">
            <v>2286.4</v>
          </cell>
          <cell r="H556">
            <v>2217.0688676180089</v>
          </cell>
          <cell r="I556">
            <v>3.2357997465855988</v>
          </cell>
          <cell r="J556" t="str">
            <v>CS5a</v>
          </cell>
        </row>
        <row r="557">
          <cell r="D557">
            <v>543</v>
          </cell>
          <cell r="E557">
            <v>41637.895833333336</v>
          </cell>
          <cell r="F557">
            <v>2286.4</v>
          </cell>
          <cell r="G557">
            <v>2288.6</v>
          </cell>
          <cell r="H557">
            <v>2219.2934799437858</v>
          </cell>
          <cell r="I557">
            <v>2.2246123257768886</v>
          </cell>
          <cell r="J557" t="str">
            <v>CS5a</v>
          </cell>
        </row>
        <row r="558">
          <cell r="D558">
            <v>544</v>
          </cell>
          <cell r="E558">
            <v>41640.885416666664</v>
          </cell>
          <cell r="F558">
            <v>2288.6</v>
          </cell>
          <cell r="G558">
            <v>2290.6</v>
          </cell>
          <cell r="H558">
            <v>2221.3158547854014</v>
          </cell>
          <cell r="I558">
            <v>2.0223748416156013</v>
          </cell>
          <cell r="J558" t="str">
            <v>CS4</v>
          </cell>
        </row>
        <row r="559">
          <cell r="D559">
            <v>545</v>
          </cell>
          <cell r="E559">
            <v>41641.923611111109</v>
          </cell>
          <cell r="F559">
            <v>2290.6</v>
          </cell>
          <cell r="G559">
            <v>2294.4</v>
          </cell>
          <cell r="H559">
            <v>2225.1583669844713</v>
          </cell>
          <cell r="I559">
            <v>3.8425121990699154</v>
          </cell>
          <cell r="J559" t="str">
            <v>CS4</v>
          </cell>
        </row>
        <row r="560">
          <cell r="D560">
            <v>546</v>
          </cell>
          <cell r="E560">
            <v>41642.791666666664</v>
          </cell>
          <cell r="F560">
            <v>2294.4</v>
          </cell>
          <cell r="G560">
            <v>2297.1999999999998</v>
          </cell>
          <cell r="H560">
            <v>2227.9896917627329</v>
          </cell>
          <cell r="I560">
            <v>2.83132477826166</v>
          </cell>
          <cell r="J560" t="str">
            <v>CS4a</v>
          </cell>
        </row>
        <row r="561">
          <cell r="D561">
            <v>547</v>
          </cell>
          <cell r="E561">
            <v>41643.4375</v>
          </cell>
          <cell r="F561">
            <v>2297.1999999999998</v>
          </cell>
          <cell r="G561">
            <v>2300.4</v>
          </cell>
          <cell r="H561">
            <v>2231.2254915093185</v>
          </cell>
          <cell r="I561">
            <v>3.2357997465855988</v>
          </cell>
          <cell r="J561" t="str">
            <v>CS4a</v>
          </cell>
        </row>
        <row r="562">
          <cell r="D562">
            <v>548</v>
          </cell>
          <cell r="E562">
            <v>41644.052083333336</v>
          </cell>
          <cell r="F562">
            <v>2300.4</v>
          </cell>
          <cell r="G562">
            <v>2304.1</v>
          </cell>
          <cell r="H562">
            <v>2234.9668849663071</v>
          </cell>
          <cell r="I562">
            <v>3.7413934569885896</v>
          </cell>
          <cell r="J562" t="str">
            <v>CS3</v>
          </cell>
        </row>
        <row r="563">
          <cell r="D563">
            <v>549</v>
          </cell>
          <cell r="E563">
            <v>41644.583333333336</v>
          </cell>
          <cell r="F563">
            <v>2304.1</v>
          </cell>
          <cell r="G563">
            <v>2307.8000000000002</v>
          </cell>
          <cell r="H563">
            <v>2238.7082784232966</v>
          </cell>
          <cell r="I563">
            <v>3.7413934569894991</v>
          </cell>
          <cell r="J563" t="str">
            <v>CS2</v>
          </cell>
        </row>
        <row r="564">
          <cell r="D564">
            <v>550</v>
          </cell>
          <cell r="E564">
            <v>41645.177083333336</v>
          </cell>
          <cell r="F564">
            <v>2307.8000000000002</v>
          </cell>
          <cell r="G564">
            <v>2311.4</v>
          </cell>
          <cell r="H564">
            <v>2242.3485531382048</v>
          </cell>
          <cell r="I564">
            <v>3.6402747149081733</v>
          </cell>
          <cell r="J564" t="str">
            <v>CS2</v>
          </cell>
        </row>
        <row r="565">
          <cell r="D565">
            <v>551</v>
          </cell>
          <cell r="E565">
            <v>41645.722222222219</v>
          </cell>
          <cell r="F565">
            <v>2311.4</v>
          </cell>
          <cell r="G565">
            <v>2315.1999999999998</v>
          </cell>
          <cell r="H565">
            <v>2246.1910653372743</v>
          </cell>
          <cell r="I565">
            <v>3.8425121990694606</v>
          </cell>
          <cell r="J565" t="str">
            <v>CS2</v>
          </cell>
        </row>
        <row r="566">
          <cell r="D566">
            <v>552</v>
          </cell>
          <cell r="E566">
            <v>41646.444444444445</v>
          </cell>
          <cell r="F566">
            <v>2315.1999999999998</v>
          </cell>
          <cell r="G566">
            <v>2318</v>
          </cell>
          <cell r="H566">
            <v>2249.0223901155364</v>
          </cell>
          <cell r="I566">
            <v>2.8313247782621147</v>
          </cell>
          <cell r="J566" t="str">
            <v>CS2</v>
          </cell>
        </row>
        <row r="567">
          <cell r="D567">
            <v>553</v>
          </cell>
          <cell r="E567">
            <v>41646.9375</v>
          </cell>
          <cell r="F567">
            <v>2318</v>
          </cell>
          <cell r="G567">
            <v>2321.6</v>
          </cell>
          <cell r="H567">
            <v>2252.6626648304446</v>
          </cell>
          <cell r="I567">
            <v>3.6402747149081733</v>
          </cell>
          <cell r="J567" t="str">
            <v>CS3</v>
          </cell>
        </row>
        <row r="568">
          <cell r="D568">
            <v>554</v>
          </cell>
          <cell r="E568">
            <v>41647.506944444445</v>
          </cell>
          <cell r="F568">
            <v>2321.6</v>
          </cell>
          <cell r="G568">
            <v>2325.6999999999998</v>
          </cell>
          <cell r="H568">
            <v>2256.8085332557566</v>
          </cell>
          <cell r="I568">
            <v>4.1458684253120737</v>
          </cell>
          <cell r="J568" t="str">
            <v>CS3</v>
          </cell>
        </row>
        <row r="569">
          <cell r="D569">
            <v>555</v>
          </cell>
          <cell r="E569">
            <v>41648.4375</v>
          </cell>
          <cell r="F569">
            <v>2325.6999999999998</v>
          </cell>
          <cell r="G569">
            <v>2331.3000000000002</v>
          </cell>
          <cell r="H569">
            <v>2262.4711828122809</v>
          </cell>
          <cell r="I569">
            <v>5.6626495565242294</v>
          </cell>
          <cell r="J569" t="str">
            <v>CS3</v>
          </cell>
        </row>
        <row r="570">
          <cell r="D570">
            <v>556</v>
          </cell>
          <cell r="E570">
            <v>41649.395833333336</v>
          </cell>
          <cell r="F570">
            <v>2331.3000000000002</v>
          </cell>
          <cell r="G570">
            <v>2336.6999999999998</v>
          </cell>
          <cell r="H570">
            <v>2267.9315948846424</v>
          </cell>
          <cell r="I570">
            <v>5.4604120723615779</v>
          </cell>
          <cell r="J570" t="str">
            <v>CS4a</v>
          </cell>
        </row>
        <row r="571">
          <cell r="D571">
            <v>557</v>
          </cell>
          <cell r="E571">
            <v>41650.21875</v>
          </cell>
          <cell r="F571">
            <v>2336.6999999999998</v>
          </cell>
          <cell r="G571">
            <v>2341.6999999999998</v>
          </cell>
          <cell r="H571">
            <v>2272.9875319886819</v>
          </cell>
          <cell r="I571">
            <v>5.0559371040394581</v>
          </cell>
          <cell r="J571" t="str">
            <v>CS4a</v>
          </cell>
        </row>
        <row r="572">
          <cell r="D572">
            <v>558</v>
          </cell>
          <cell r="E572">
            <v>41650.934027777781</v>
          </cell>
          <cell r="F572">
            <v>2341.6999999999998</v>
          </cell>
          <cell r="G572">
            <v>2345</v>
          </cell>
          <cell r="H572">
            <v>2276.3244504773479</v>
          </cell>
          <cell r="I572">
            <v>3.336918488666015</v>
          </cell>
          <cell r="J572" t="str">
            <v>CS3</v>
          </cell>
        </row>
        <row r="573">
          <cell r="D573">
            <v>559</v>
          </cell>
          <cell r="E573">
            <v>41651.649305555555</v>
          </cell>
          <cell r="F573">
            <v>2345</v>
          </cell>
          <cell r="G573">
            <v>2349</v>
          </cell>
          <cell r="H573">
            <v>2280.3692001605791</v>
          </cell>
          <cell r="I573">
            <v>4.0447496832312027</v>
          </cell>
          <cell r="J573" t="str">
            <v>CS4a</v>
          </cell>
        </row>
        <row r="574">
          <cell r="D574">
            <v>560</v>
          </cell>
          <cell r="E574">
            <v>41652.291666666664</v>
          </cell>
          <cell r="F574">
            <v>2349</v>
          </cell>
          <cell r="G574">
            <v>2352.6999999999998</v>
          </cell>
          <cell r="H574">
            <v>2284.1105936175682</v>
          </cell>
          <cell r="I574">
            <v>3.7413934569890444</v>
          </cell>
          <cell r="J574" t="str">
            <v>CS4a</v>
          </cell>
        </row>
        <row r="575">
          <cell r="D575">
            <v>561</v>
          </cell>
          <cell r="E575">
            <v>41653.4375</v>
          </cell>
          <cell r="F575">
            <v>2352.6999999999998</v>
          </cell>
          <cell r="G575">
            <v>2356.6</v>
          </cell>
          <cell r="H575">
            <v>2288.0542245587185</v>
          </cell>
          <cell r="I575">
            <v>3.9436309411503316</v>
          </cell>
          <cell r="J575" t="str">
            <v>CS5a</v>
          </cell>
        </row>
        <row r="576">
          <cell r="D576">
            <v>562</v>
          </cell>
          <cell r="E576">
            <v>41654.8125</v>
          </cell>
          <cell r="F576">
            <v>2356.6</v>
          </cell>
          <cell r="G576">
            <v>2359.9</v>
          </cell>
          <cell r="H576">
            <v>2291.3911430473845</v>
          </cell>
          <cell r="I576">
            <v>3.336918488666015</v>
          </cell>
          <cell r="J576" t="str">
            <v>CS5a</v>
          </cell>
        </row>
        <row r="577">
          <cell r="D577">
            <v>563</v>
          </cell>
          <cell r="E577">
            <v>41655.958333333336</v>
          </cell>
          <cell r="F577">
            <v>2359.9</v>
          </cell>
          <cell r="G577">
            <v>2362.4</v>
          </cell>
          <cell r="H577">
            <v>2293.9191115994045</v>
          </cell>
          <cell r="I577">
            <v>2.5279685520199564</v>
          </cell>
          <cell r="J577" t="str">
            <v>CS5a</v>
          </cell>
        </row>
        <row r="578">
          <cell r="D578">
            <v>564</v>
          </cell>
          <cell r="E578">
            <v>41657.090277777781</v>
          </cell>
          <cell r="F578">
            <v>2362.4</v>
          </cell>
          <cell r="G578">
            <v>2365.5</v>
          </cell>
          <cell r="H578">
            <v>2297.0537926039083</v>
          </cell>
          <cell r="I578">
            <v>3.1346810045038183</v>
          </cell>
          <cell r="J578" t="str">
            <v>CS4a</v>
          </cell>
        </row>
        <row r="579">
          <cell r="D579">
            <v>565</v>
          </cell>
          <cell r="E579">
            <v>41657.729166666664</v>
          </cell>
          <cell r="F579">
            <v>2365.5</v>
          </cell>
          <cell r="G579">
            <v>2368.9</v>
          </cell>
          <cell r="H579">
            <v>2300.4918298346552</v>
          </cell>
          <cell r="I579">
            <v>3.4380372307468861</v>
          </cell>
          <cell r="J579" t="str">
            <v>CS4a</v>
          </cell>
        </row>
        <row r="580">
          <cell r="D580">
            <v>566</v>
          </cell>
          <cell r="E580">
            <v>41658.413194444445</v>
          </cell>
          <cell r="F580">
            <v>2368.9</v>
          </cell>
          <cell r="G580">
            <v>2372.9</v>
          </cell>
          <cell r="H580">
            <v>2304.5365795178864</v>
          </cell>
          <cell r="I580">
            <v>4.0447496832312027</v>
          </cell>
          <cell r="J580" t="str">
            <v>CS4a</v>
          </cell>
        </row>
        <row r="581">
          <cell r="D581">
            <v>567</v>
          </cell>
          <cell r="E581">
            <v>41658.927083333336</v>
          </cell>
          <cell r="F581">
            <v>2372.9</v>
          </cell>
          <cell r="G581">
            <v>2375.9</v>
          </cell>
          <cell r="H581">
            <v>2307.5701417803102</v>
          </cell>
          <cell r="I581">
            <v>3.0335622624238567</v>
          </cell>
          <cell r="J581" t="str">
            <v>CS4a</v>
          </cell>
        </row>
        <row r="582">
          <cell r="D582">
            <v>568</v>
          </cell>
          <cell r="E582">
            <v>41659.53125</v>
          </cell>
          <cell r="F582">
            <v>2375.9</v>
          </cell>
          <cell r="G582">
            <v>2379.5</v>
          </cell>
          <cell r="H582">
            <v>2311.2104164952179</v>
          </cell>
          <cell r="I582">
            <v>3.6402747149077186</v>
          </cell>
          <cell r="J582" t="str">
            <v>CS4a</v>
          </cell>
        </row>
        <row r="583">
          <cell r="D583">
            <v>569</v>
          </cell>
          <cell r="E583">
            <v>41661.361111111109</v>
          </cell>
          <cell r="F583">
            <v>2379.5</v>
          </cell>
          <cell r="G583">
            <v>2383.5</v>
          </cell>
          <cell r="H583">
            <v>2315.2551661784496</v>
          </cell>
          <cell r="I583">
            <v>4.0447496832316574</v>
          </cell>
          <cell r="J583" t="str">
            <v>CS4a</v>
          </cell>
        </row>
        <row r="584">
          <cell r="D584">
            <v>570</v>
          </cell>
          <cell r="E584">
            <v>41662.993055555555</v>
          </cell>
          <cell r="F584">
            <v>2383.5</v>
          </cell>
          <cell r="G584">
            <v>2386.9</v>
          </cell>
          <cell r="H584">
            <v>2318.693203409196</v>
          </cell>
          <cell r="I584">
            <v>3.4380372307464313</v>
          </cell>
          <cell r="J584" t="str">
            <v>CS3</v>
          </cell>
        </row>
        <row r="585">
          <cell r="D585">
            <v>571</v>
          </cell>
          <cell r="E585">
            <v>41663.930555555555</v>
          </cell>
          <cell r="F585">
            <v>2386.9</v>
          </cell>
          <cell r="G585">
            <v>2390.5</v>
          </cell>
          <cell r="H585">
            <v>2322.3334781241042</v>
          </cell>
          <cell r="I585">
            <v>3.6402747149081733</v>
          </cell>
          <cell r="J585" t="str">
            <v>CS3</v>
          </cell>
        </row>
        <row r="586">
          <cell r="D586">
            <v>572</v>
          </cell>
          <cell r="E586">
            <v>41664.958333333336</v>
          </cell>
          <cell r="F586">
            <v>2390.5</v>
          </cell>
          <cell r="G586">
            <v>2394.1</v>
          </cell>
          <cell r="H586">
            <v>2325.9737528390124</v>
          </cell>
          <cell r="I586">
            <v>3.6402747149081733</v>
          </cell>
          <cell r="J586" t="str">
            <v>CS4a</v>
          </cell>
        </row>
        <row r="587">
          <cell r="D587">
            <v>573</v>
          </cell>
          <cell r="E587">
            <v>41665.604166666664</v>
          </cell>
          <cell r="F587">
            <v>2394.1</v>
          </cell>
          <cell r="G587">
            <v>2398.6999999999998</v>
          </cell>
          <cell r="H587">
            <v>2330.6252149747284</v>
          </cell>
          <cell r="I587">
            <v>4.651462135715974</v>
          </cell>
          <cell r="J587" t="str">
            <v>CS4a</v>
          </cell>
        </row>
        <row r="588">
          <cell r="D588">
            <v>574</v>
          </cell>
          <cell r="E588">
            <v>41666.215277777781</v>
          </cell>
          <cell r="F588">
            <v>2398.6999999999998</v>
          </cell>
          <cell r="G588">
            <v>2402.3000000000002</v>
          </cell>
          <cell r="H588">
            <v>2334.265489689637</v>
          </cell>
          <cell r="I588">
            <v>3.6402747149086281</v>
          </cell>
          <cell r="J588" t="str">
            <v>CS4a</v>
          </cell>
        </row>
        <row r="589">
          <cell r="D589">
            <v>575</v>
          </cell>
          <cell r="E589">
            <v>41667.072916666664</v>
          </cell>
          <cell r="F589">
            <v>2402.3000000000002</v>
          </cell>
          <cell r="G589">
            <v>2405.6</v>
          </cell>
          <cell r="H589">
            <v>2337.6024081783025</v>
          </cell>
          <cell r="I589">
            <v>3.3369184886655603</v>
          </cell>
          <cell r="J589" t="str">
            <v>CS4a</v>
          </cell>
        </row>
        <row r="590">
          <cell r="D590">
            <v>576</v>
          </cell>
          <cell r="E590">
            <v>41667.902777777781</v>
          </cell>
          <cell r="F590">
            <v>2405.6</v>
          </cell>
          <cell r="G590">
            <v>2409.4</v>
          </cell>
          <cell r="H590">
            <v>2341.4449203773725</v>
          </cell>
          <cell r="I590">
            <v>3.8425121990699154</v>
          </cell>
          <cell r="J590" t="str">
            <v>CS4a</v>
          </cell>
        </row>
        <row r="591">
          <cell r="D591">
            <v>577</v>
          </cell>
          <cell r="E591">
            <v>41668.5</v>
          </cell>
          <cell r="F591">
            <v>2409.4</v>
          </cell>
          <cell r="G591">
            <v>2413.1999999999998</v>
          </cell>
          <cell r="H591">
            <v>2345.2874325764419</v>
          </cell>
          <cell r="I591">
            <v>3.8425121990694606</v>
          </cell>
          <cell r="J591" t="str">
            <v>CS3</v>
          </cell>
        </row>
        <row r="592">
          <cell r="D592">
            <v>578</v>
          </cell>
          <cell r="E592">
            <v>41669.111111111109</v>
          </cell>
          <cell r="F592">
            <v>2413.1999999999998</v>
          </cell>
          <cell r="G592">
            <v>2417.1999999999998</v>
          </cell>
          <cell r="H592">
            <v>2349.3321822596731</v>
          </cell>
          <cell r="I592">
            <v>4.0447496832312027</v>
          </cell>
          <cell r="J592" t="str">
            <v>CS3</v>
          </cell>
        </row>
        <row r="593">
          <cell r="D593">
            <v>579</v>
          </cell>
          <cell r="E593">
            <v>41669.965277777781</v>
          </cell>
          <cell r="F593">
            <v>2417.1999999999998</v>
          </cell>
          <cell r="G593">
            <v>2420.5</v>
          </cell>
          <cell r="H593">
            <v>2352.6691007483391</v>
          </cell>
          <cell r="I593">
            <v>3.336918488666015</v>
          </cell>
          <cell r="J593" t="str">
            <v>CS3</v>
          </cell>
        </row>
        <row r="594">
          <cell r="D594">
            <v>580</v>
          </cell>
          <cell r="E594">
            <v>41670.604166666664</v>
          </cell>
          <cell r="F594">
            <v>2420.5</v>
          </cell>
          <cell r="G594">
            <v>2424.6</v>
          </cell>
          <cell r="H594">
            <v>2356.8149691736512</v>
          </cell>
          <cell r="I594">
            <v>4.1458684253120737</v>
          </cell>
          <cell r="J594" t="str">
            <v>CS3</v>
          </cell>
        </row>
        <row r="595">
          <cell r="D595">
            <v>581</v>
          </cell>
          <cell r="E595">
            <v>41671.354166666664</v>
          </cell>
          <cell r="F595">
            <v>2424.6</v>
          </cell>
          <cell r="G595">
            <v>2428.6</v>
          </cell>
          <cell r="H595">
            <v>2360.8597188568829</v>
          </cell>
          <cell r="I595">
            <v>4.0447496832316574</v>
          </cell>
          <cell r="J595" t="str">
            <v>CS3</v>
          </cell>
        </row>
        <row r="596">
          <cell r="D596">
            <v>582</v>
          </cell>
          <cell r="E596">
            <v>41673.979166666664</v>
          </cell>
          <cell r="F596">
            <v>2428.6</v>
          </cell>
          <cell r="G596">
            <v>2432.1999999999998</v>
          </cell>
          <cell r="H596">
            <v>2364.4999935717906</v>
          </cell>
          <cell r="I596">
            <v>3.6402747149077186</v>
          </cell>
          <cell r="J596" t="str">
            <v>CS3</v>
          </cell>
        </row>
        <row r="597">
          <cell r="D597">
            <v>583</v>
          </cell>
          <cell r="E597">
            <v>41674.84375</v>
          </cell>
          <cell r="F597">
            <v>2432.1999999999998</v>
          </cell>
          <cell r="G597">
            <v>2435.8000000000002</v>
          </cell>
          <cell r="H597">
            <v>2368.1402682866992</v>
          </cell>
          <cell r="I597">
            <v>3.6402747149086281</v>
          </cell>
          <cell r="J597" t="str">
            <v>CS3</v>
          </cell>
        </row>
        <row r="598">
          <cell r="D598">
            <v>584</v>
          </cell>
          <cell r="E598">
            <v>41675.9375</v>
          </cell>
          <cell r="F598">
            <v>2435.8000000000002</v>
          </cell>
          <cell r="G598">
            <v>2439.8000000000002</v>
          </cell>
          <cell r="H598">
            <v>2372.1850179699309</v>
          </cell>
          <cell r="I598">
            <v>4.0447496832316574</v>
          </cell>
          <cell r="J598" t="str">
            <v>CS4a</v>
          </cell>
        </row>
        <row r="599">
          <cell r="D599">
            <v>585</v>
          </cell>
          <cell r="E599">
            <v>41676.875</v>
          </cell>
          <cell r="F599">
            <v>2439.8000000000002</v>
          </cell>
          <cell r="G599">
            <v>2444</v>
          </cell>
          <cell r="H599">
            <v>2376.4320051373234</v>
          </cell>
          <cell r="I599">
            <v>4.2469871673924899</v>
          </cell>
          <cell r="J599" t="str">
            <v>CS4a</v>
          </cell>
        </row>
        <row r="600">
          <cell r="D600">
            <v>586</v>
          </cell>
          <cell r="E600">
            <v>41677.930555555555</v>
          </cell>
          <cell r="F600">
            <v>2444</v>
          </cell>
          <cell r="G600">
            <v>2448.4</v>
          </cell>
          <cell r="H600">
            <v>2380.881229788878</v>
          </cell>
          <cell r="I600">
            <v>4.4492246515546867</v>
          </cell>
          <cell r="J600" t="str">
            <v>CS4a</v>
          </cell>
        </row>
        <row r="601">
          <cell r="D601">
            <v>587</v>
          </cell>
          <cell r="E601">
            <v>41678.875</v>
          </cell>
          <cell r="F601">
            <v>2448.4</v>
          </cell>
          <cell r="G601">
            <v>2452.9</v>
          </cell>
          <cell r="H601">
            <v>2385.4315731825131</v>
          </cell>
          <cell r="I601">
            <v>4.550343393635103</v>
          </cell>
          <cell r="J601" t="str">
            <v>CS3</v>
          </cell>
        </row>
        <row r="602">
          <cell r="D602">
            <v>588</v>
          </cell>
          <cell r="E602">
            <v>41679.416666666664</v>
          </cell>
          <cell r="F602">
            <v>2452.9</v>
          </cell>
          <cell r="G602">
            <v>2456.6999999999998</v>
          </cell>
          <cell r="H602">
            <v>2389.2740853815826</v>
          </cell>
          <cell r="I602">
            <v>3.8425121990694606</v>
          </cell>
          <cell r="J602" t="str">
            <v>CS3</v>
          </cell>
        </row>
        <row r="603">
          <cell r="D603">
            <v>589</v>
          </cell>
          <cell r="E603">
            <v>41679.958333333336</v>
          </cell>
          <cell r="F603">
            <v>2456.6999999999998</v>
          </cell>
          <cell r="G603">
            <v>2460.6999999999998</v>
          </cell>
          <cell r="H603">
            <v>2393.3188350648143</v>
          </cell>
          <cell r="I603">
            <v>4.0447496832316574</v>
          </cell>
          <cell r="J603" t="str">
            <v>CS4a</v>
          </cell>
        </row>
        <row r="604">
          <cell r="D604">
            <v>590</v>
          </cell>
          <cell r="E604">
            <v>41680.961805555555</v>
          </cell>
          <cell r="F604">
            <v>2460.6999999999998</v>
          </cell>
          <cell r="G604">
            <v>2464.1999999999998</v>
          </cell>
          <cell r="H604">
            <v>2396.8579910376416</v>
          </cell>
          <cell r="I604">
            <v>3.5391559728273023</v>
          </cell>
          <cell r="J604" t="str">
            <v>CS4a</v>
          </cell>
        </row>
        <row r="605">
          <cell r="D605">
            <v>591</v>
          </cell>
          <cell r="E605">
            <v>41681.909722222219</v>
          </cell>
          <cell r="F605">
            <v>2464.1999999999998</v>
          </cell>
          <cell r="G605">
            <v>2469.1</v>
          </cell>
          <cell r="H605">
            <v>2401.8128093996002</v>
          </cell>
          <cell r="I605">
            <v>4.954818361958587</v>
          </cell>
          <cell r="J605" t="str">
            <v>CS4a</v>
          </cell>
        </row>
        <row r="606">
          <cell r="D606">
            <v>592</v>
          </cell>
          <cell r="E606">
            <v>41682.993055555555</v>
          </cell>
          <cell r="F606">
            <v>2469.1</v>
          </cell>
          <cell r="G606">
            <v>2472.9</v>
          </cell>
          <cell r="H606">
            <v>2405.6553215986701</v>
          </cell>
          <cell r="I606">
            <v>3.8425121990699154</v>
          </cell>
          <cell r="J606" t="str">
            <v>CS4a</v>
          </cell>
        </row>
        <row r="607">
          <cell r="D607">
            <v>593</v>
          </cell>
          <cell r="E607">
            <v>41683.791666666664</v>
          </cell>
          <cell r="F607">
            <v>2472.9</v>
          </cell>
          <cell r="G607">
            <v>2475.8000000000002</v>
          </cell>
          <cell r="H607">
            <v>2408.5877651190126</v>
          </cell>
          <cell r="I607">
            <v>2.932443520342531</v>
          </cell>
          <cell r="J607" t="str">
            <v>CS4a</v>
          </cell>
        </row>
        <row r="608">
          <cell r="D608">
            <v>594</v>
          </cell>
          <cell r="E608">
            <v>41684.6875</v>
          </cell>
          <cell r="F608">
            <v>2475.8000000000002</v>
          </cell>
          <cell r="G608">
            <v>2479.1999999999998</v>
          </cell>
          <cell r="H608">
            <v>2412.025802349759</v>
          </cell>
          <cell r="I608">
            <v>3.4380372307464313</v>
          </cell>
          <cell r="J608" t="str">
            <v>CS5a</v>
          </cell>
        </row>
        <row r="609">
          <cell r="D609">
            <v>595</v>
          </cell>
          <cell r="E609">
            <v>41687.125</v>
          </cell>
          <cell r="F609">
            <v>2479.1999999999998</v>
          </cell>
          <cell r="G609">
            <v>2482.1999999999998</v>
          </cell>
          <cell r="H609">
            <v>2415.0593646121824</v>
          </cell>
          <cell r="I609">
            <v>3.033562262423402</v>
          </cell>
          <cell r="J609" t="str">
            <v>CS5a</v>
          </cell>
        </row>
        <row r="610">
          <cell r="D610">
            <v>596</v>
          </cell>
          <cell r="E610">
            <v>41688.472222222219</v>
          </cell>
          <cell r="F610">
            <v>2482.1999999999998</v>
          </cell>
          <cell r="G610">
            <v>2484.5</v>
          </cell>
          <cell r="H610">
            <v>2417.3850956800406</v>
          </cell>
          <cell r="I610">
            <v>2.3257310678582144</v>
          </cell>
          <cell r="J610" t="str">
            <v>CS5a</v>
          </cell>
        </row>
        <row r="611">
          <cell r="D611">
            <v>597</v>
          </cell>
          <cell r="E611">
            <v>41689.409722222219</v>
          </cell>
          <cell r="F611">
            <v>2484.5</v>
          </cell>
          <cell r="G611">
            <v>2487.1999999999998</v>
          </cell>
          <cell r="H611">
            <v>2420.1153017162219</v>
          </cell>
          <cell r="I611">
            <v>2.7302060361812437</v>
          </cell>
          <cell r="J611" t="str">
            <v>CS5a</v>
          </cell>
        </row>
        <row r="612">
          <cell r="D612">
            <v>598</v>
          </cell>
          <cell r="E612">
            <v>41690.21875</v>
          </cell>
          <cell r="F612">
            <v>2487.1999999999998</v>
          </cell>
          <cell r="G612">
            <v>2490.5</v>
          </cell>
          <cell r="H612">
            <v>2423.4522202048879</v>
          </cell>
          <cell r="I612">
            <v>3.336918488666015</v>
          </cell>
          <cell r="J612" t="str">
            <v>CS4</v>
          </cell>
        </row>
        <row r="613">
          <cell r="D613">
            <v>599</v>
          </cell>
          <cell r="E613">
            <v>41691.979166666664</v>
          </cell>
          <cell r="F613">
            <v>2490.5</v>
          </cell>
          <cell r="G613">
            <v>2493.5</v>
          </cell>
          <cell r="H613">
            <v>2426.4857824673113</v>
          </cell>
          <cell r="I613">
            <v>3.033562262423402</v>
          </cell>
          <cell r="J613" t="str">
            <v>CS4</v>
          </cell>
        </row>
        <row r="614">
          <cell r="D614">
            <v>600</v>
          </cell>
          <cell r="E614">
            <v>41692.125</v>
          </cell>
          <cell r="F614">
            <v>2493.5</v>
          </cell>
          <cell r="G614">
            <v>2496.5</v>
          </cell>
          <cell r="H614">
            <v>2429.5193447297347</v>
          </cell>
          <cell r="I614">
            <v>3.033562262423402</v>
          </cell>
          <cell r="J614" t="str">
            <v>CS4a</v>
          </cell>
        </row>
        <row r="615">
          <cell r="D615">
            <v>601</v>
          </cell>
          <cell r="E615">
            <v>41692.8125</v>
          </cell>
          <cell r="F615">
            <v>2496.5</v>
          </cell>
          <cell r="G615">
            <v>2499.9</v>
          </cell>
          <cell r="H615">
            <v>2432.9573819604816</v>
          </cell>
          <cell r="I615">
            <v>3.4380372307468861</v>
          </cell>
          <cell r="J615" t="str">
            <v>CS4a</v>
          </cell>
        </row>
        <row r="616">
          <cell r="D616">
            <v>602</v>
          </cell>
          <cell r="E616">
            <v>41693.458333333336</v>
          </cell>
          <cell r="F616">
            <v>2499.9</v>
          </cell>
          <cell r="G616">
            <v>2503</v>
          </cell>
          <cell r="H616">
            <v>2436.0920629649854</v>
          </cell>
          <cell r="I616">
            <v>3.1346810045038183</v>
          </cell>
          <cell r="J616" t="str">
            <v>CS4a</v>
          </cell>
        </row>
        <row r="617">
          <cell r="D617">
            <v>603</v>
          </cell>
          <cell r="E617">
            <v>41694.166666666664</v>
          </cell>
          <cell r="F617">
            <v>2503</v>
          </cell>
          <cell r="G617">
            <v>2507.6</v>
          </cell>
          <cell r="H617">
            <v>2440.7435251007014</v>
          </cell>
          <cell r="I617">
            <v>4.651462135715974</v>
          </cell>
          <cell r="J617" t="str">
            <v>CS4a</v>
          </cell>
        </row>
        <row r="618">
          <cell r="D618">
            <v>604</v>
          </cell>
          <cell r="E618">
            <v>41694.75</v>
          </cell>
          <cell r="F618">
            <v>2507.6</v>
          </cell>
          <cell r="G618">
            <v>2510.6</v>
          </cell>
          <cell r="H618">
            <v>2443.7770873631252</v>
          </cell>
          <cell r="I618">
            <v>3.0335622624238567</v>
          </cell>
          <cell r="J618" t="str">
            <v>CS4a</v>
          </cell>
        </row>
        <row r="619">
          <cell r="D619">
            <v>605</v>
          </cell>
          <cell r="E619">
            <v>41695.489583333336</v>
          </cell>
          <cell r="F619">
            <v>2510.6</v>
          </cell>
          <cell r="G619">
            <v>2514</v>
          </cell>
          <cell r="H619">
            <v>2447.2151245938717</v>
          </cell>
          <cell r="I619">
            <v>3.4380372307464313</v>
          </cell>
          <cell r="J619" t="str">
            <v>CS3</v>
          </cell>
        </row>
        <row r="620">
          <cell r="D620">
            <v>606</v>
          </cell>
          <cell r="E620">
            <v>41696.079861111109</v>
          </cell>
          <cell r="F620">
            <v>2514</v>
          </cell>
          <cell r="G620">
            <v>2517.6999999999998</v>
          </cell>
          <cell r="H620">
            <v>2450.9565180508607</v>
          </cell>
          <cell r="I620">
            <v>3.7413934569890444</v>
          </cell>
          <cell r="J620" t="str">
            <v>CS3</v>
          </cell>
        </row>
        <row r="621">
          <cell r="D621">
            <v>607</v>
          </cell>
          <cell r="E621">
            <v>41696.65625</v>
          </cell>
          <cell r="F621">
            <v>2517.6999999999998</v>
          </cell>
          <cell r="G621">
            <v>2521</v>
          </cell>
          <cell r="H621">
            <v>2454.2934365395267</v>
          </cell>
          <cell r="I621">
            <v>3.336918488666015</v>
          </cell>
          <cell r="J621" t="str">
            <v>CS3</v>
          </cell>
        </row>
        <row r="622">
          <cell r="D622">
            <v>608</v>
          </cell>
          <cell r="E622">
            <v>41697.291666666664</v>
          </cell>
          <cell r="F622">
            <v>2521</v>
          </cell>
          <cell r="G622">
            <v>2525.4</v>
          </cell>
          <cell r="H622">
            <v>2458.7426611910814</v>
          </cell>
          <cell r="I622">
            <v>4.4492246515546867</v>
          </cell>
          <cell r="J622" t="str">
            <v>CS3</v>
          </cell>
        </row>
        <row r="623">
          <cell r="D623">
            <v>609</v>
          </cell>
          <cell r="E623">
            <v>41697.8125</v>
          </cell>
          <cell r="F623">
            <v>2525.4</v>
          </cell>
          <cell r="G623">
            <v>2529</v>
          </cell>
          <cell r="H623">
            <v>2462.3829359059891</v>
          </cell>
          <cell r="I623">
            <v>3.6402747149077186</v>
          </cell>
          <cell r="J623" t="str">
            <v>CS3</v>
          </cell>
        </row>
        <row r="624">
          <cell r="D624">
            <v>610</v>
          </cell>
          <cell r="E624">
            <v>41698.395833333336</v>
          </cell>
          <cell r="F624">
            <v>2529</v>
          </cell>
          <cell r="G624">
            <v>2532.5</v>
          </cell>
          <cell r="H624">
            <v>2465.9220918788169</v>
          </cell>
          <cell r="I624">
            <v>3.5391559728277571</v>
          </cell>
          <cell r="J624" t="str">
            <v>CS3</v>
          </cell>
        </row>
        <row r="625">
          <cell r="D625">
            <v>611</v>
          </cell>
          <cell r="E625">
            <v>41698.979166666664</v>
          </cell>
          <cell r="F625">
            <v>2532.5</v>
          </cell>
          <cell r="G625">
            <v>2537</v>
          </cell>
          <cell r="H625">
            <v>2470.472435272452</v>
          </cell>
          <cell r="I625">
            <v>4.550343393635103</v>
          </cell>
          <cell r="J625" t="str">
            <v>CS3</v>
          </cell>
        </row>
        <row r="626">
          <cell r="D626">
            <v>612</v>
          </cell>
          <cell r="E626">
            <v>41699.458333333336</v>
          </cell>
          <cell r="F626">
            <v>2537</v>
          </cell>
          <cell r="G626">
            <v>2540.6</v>
          </cell>
          <cell r="H626">
            <v>2474.1127099873602</v>
          </cell>
          <cell r="I626">
            <v>3.6402747149081733</v>
          </cell>
          <cell r="J626" t="str">
            <v>CS4a</v>
          </cell>
        </row>
        <row r="627">
          <cell r="D627">
            <v>613</v>
          </cell>
          <cell r="E627">
            <v>41700.409722222219</v>
          </cell>
          <cell r="F627">
            <v>2540.6</v>
          </cell>
          <cell r="G627">
            <v>2544.5</v>
          </cell>
          <cell r="H627">
            <v>2478.056340928511</v>
          </cell>
          <cell r="I627">
            <v>3.9436309411507864</v>
          </cell>
          <cell r="J627" t="str">
            <v>CS3</v>
          </cell>
        </row>
        <row r="628">
          <cell r="D628">
            <v>614</v>
          </cell>
          <cell r="E628">
            <v>41701.5625</v>
          </cell>
          <cell r="F628">
            <v>2544.5</v>
          </cell>
          <cell r="G628">
            <v>2549.1</v>
          </cell>
          <cell r="H628">
            <v>2482.7078030642265</v>
          </cell>
          <cell r="I628">
            <v>4.6514621357155193</v>
          </cell>
          <cell r="J628" t="str">
            <v>CS3</v>
          </cell>
        </row>
        <row r="629">
          <cell r="D629">
            <v>615</v>
          </cell>
          <cell r="E629">
            <v>41703.5</v>
          </cell>
          <cell r="F629">
            <v>2549.1</v>
          </cell>
          <cell r="G629">
            <v>2552.6</v>
          </cell>
          <cell r="H629">
            <v>2486.2469590370542</v>
          </cell>
          <cell r="I629">
            <v>3.5391559728277571</v>
          </cell>
          <cell r="J629" t="str">
            <v>CS4a</v>
          </cell>
        </row>
        <row r="630">
          <cell r="D630">
            <v>616</v>
          </cell>
          <cell r="E630">
            <v>41704.989583333336</v>
          </cell>
          <cell r="F630">
            <v>2552.6</v>
          </cell>
          <cell r="G630">
            <v>2556</v>
          </cell>
          <cell r="H630">
            <v>2489.6849962678007</v>
          </cell>
          <cell r="I630">
            <v>3.4380372307464313</v>
          </cell>
          <cell r="J630" t="str">
            <v>CS4</v>
          </cell>
        </row>
        <row r="631">
          <cell r="D631">
            <v>617</v>
          </cell>
          <cell r="E631">
            <v>41706.177083333336</v>
          </cell>
          <cell r="F631">
            <v>2556</v>
          </cell>
          <cell r="G631">
            <v>2560.8000000000002</v>
          </cell>
          <cell r="H631">
            <v>2494.5386958876788</v>
          </cell>
          <cell r="I631">
            <v>4.8536996198781708</v>
          </cell>
          <cell r="J631" t="str">
            <v>CS4</v>
          </cell>
        </row>
        <row r="632">
          <cell r="D632">
            <v>618</v>
          </cell>
          <cell r="E632">
            <v>41707.208333333336</v>
          </cell>
          <cell r="F632">
            <v>2560.8000000000002</v>
          </cell>
          <cell r="G632">
            <v>2564.3000000000002</v>
          </cell>
          <cell r="H632">
            <v>2498.0778518605061</v>
          </cell>
          <cell r="I632">
            <v>3.5391559728273023</v>
          </cell>
          <cell r="J632" t="str">
            <v>CS4</v>
          </cell>
        </row>
        <row r="633">
          <cell r="D633">
            <v>619</v>
          </cell>
          <cell r="E633">
            <v>41708.125</v>
          </cell>
          <cell r="F633">
            <v>2564.3000000000002</v>
          </cell>
          <cell r="G633">
            <v>2568</v>
          </cell>
          <cell r="H633">
            <v>2501.8192453174947</v>
          </cell>
          <cell r="I633">
            <v>3.7413934569885896</v>
          </cell>
          <cell r="J633" t="str">
            <v>CS4a</v>
          </cell>
        </row>
        <row r="634">
          <cell r="D634">
            <v>620</v>
          </cell>
          <cell r="E634">
            <v>41708.739583333336</v>
          </cell>
          <cell r="F634">
            <v>2568</v>
          </cell>
          <cell r="G634">
            <v>2571.1</v>
          </cell>
          <cell r="H634">
            <v>2504.953926321999</v>
          </cell>
          <cell r="I634">
            <v>3.134681004504273</v>
          </cell>
          <cell r="J634" t="str">
            <v>CS3</v>
          </cell>
        </row>
        <row r="635">
          <cell r="D635">
            <v>621</v>
          </cell>
          <cell r="E635">
            <v>41709.364583333336</v>
          </cell>
          <cell r="F635">
            <v>2571.1</v>
          </cell>
          <cell r="G635">
            <v>2575.1999999999998</v>
          </cell>
          <cell r="H635">
            <v>2509.0997947473111</v>
          </cell>
          <cell r="I635">
            <v>4.1458684253120737</v>
          </cell>
          <cell r="J635" t="str">
            <v>CS3</v>
          </cell>
        </row>
        <row r="636">
          <cell r="D636">
            <v>622</v>
          </cell>
          <cell r="E636">
            <v>41710.024305555555</v>
          </cell>
          <cell r="F636">
            <v>2575.1999999999998</v>
          </cell>
          <cell r="G636">
            <v>2578.4</v>
          </cell>
          <cell r="H636">
            <v>2512.3355944938962</v>
          </cell>
          <cell r="I636">
            <v>3.235799746585144</v>
          </cell>
          <cell r="J636" t="str">
            <v>CS4a</v>
          </cell>
        </row>
        <row r="637">
          <cell r="D637">
            <v>623</v>
          </cell>
          <cell r="E637">
            <v>41710.645833333336</v>
          </cell>
          <cell r="F637">
            <v>2578.4</v>
          </cell>
          <cell r="G637">
            <v>2582.9</v>
          </cell>
          <cell r="H637">
            <v>2516.8859378875318</v>
          </cell>
          <cell r="I637">
            <v>4.5503433936355577</v>
          </cell>
          <cell r="J637" t="str">
            <v>CS4</v>
          </cell>
        </row>
        <row r="638">
          <cell r="D638">
            <v>624</v>
          </cell>
          <cell r="E638">
            <v>41711.479166666664</v>
          </cell>
          <cell r="F638">
            <v>2582.9</v>
          </cell>
          <cell r="G638">
            <v>2586.6</v>
          </cell>
          <cell r="H638">
            <v>2520.6273313445204</v>
          </cell>
          <cell r="I638">
            <v>3.7413934569885896</v>
          </cell>
          <cell r="J638" t="str">
            <v>CS4</v>
          </cell>
        </row>
        <row r="639">
          <cell r="D639">
            <v>625</v>
          </cell>
          <cell r="E639">
            <v>41712.430555555555</v>
          </cell>
          <cell r="F639">
            <v>2586.6</v>
          </cell>
          <cell r="G639">
            <v>2590.8000000000002</v>
          </cell>
          <cell r="H639">
            <v>2524.8743185119138</v>
          </cell>
          <cell r="I639">
            <v>4.2469871673933994</v>
          </cell>
          <cell r="J639" t="str">
            <v>CS4a</v>
          </cell>
        </row>
        <row r="640">
          <cell r="D640">
            <v>626</v>
          </cell>
          <cell r="E640">
            <v>41713.708333333336</v>
          </cell>
          <cell r="F640">
            <v>2590.8000000000002</v>
          </cell>
          <cell r="G640">
            <v>2594.1999999999998</v>
          </cell>
          <cell r="H640">
            <v>2528.3123557426597</v>
          </cell>
          <cell r="I640">
            <v>3.4380372307459766</v>
          </cell>
          <cell r="J640" t="str">
            <v>CS4a</v>
          </cell>
        </row>
        <row r="641">
          <cell r="D641">
            <v>627</v>
          </cell>
          <cell r="E641">
            <v>41713.944444444445</v>
          </cell>
          <cell r="F641">
            <v>2594.1999999999998</v>
          </cell>
          <cell r="G641">
            <v>2597.9</v>
          </cell>
          <cell r="H641">
            <v>2532.0537491996492</v>
          </cell>
          <cell r="I641">
            <v>3.7413934569894991</v>
          </cell>
          <cell r="J641" t="str">
            <v>CS4a</v>
          </cell>
        </row>
        <row r="642">
          <cell r="D642">
            <v>628</v>
          </cell>
          <cell r="E642">
            <v>41714.46875</v>
          </cell>
          <cell r="F642">
            <v>2597.9</v>
          </cell>
          <cell r="G642">
            <v>2601.8000000000002</v>
          </cell>
          <cell r="H642">
            <v>2535.9973801408</v>
          </cell>
          <cell r="I642">
            <v>3.9436309411507864</v>
          </cell>
          <cell r="J642" t="str">
            <v>CS3</v>
          </cell>
        </row>
        <row r="643">
          <cell r="D643">
            <v>629</v>
          </cell>
          <cell r="E643">
            <v>41714.923611111109</v>
          </cell>
          <cell r="F643">
            <v>2601.8000000000002</v>
          </cell>
          <cell r="G643">
            <v>2605.4</v>
          </cell>
          <cell r="H643">
            <v>2539.6376548557078</v>
          </cell>
          <cell r="I643">
            <v>3.6402747149077186</v>
          </cell>
          <cell r="J643" t="str">
            <v>CS3</v>
          </cell>
        </row>
        <row r="644">
          <cell r="D644">
            <v>630</v>
          </cell>
          <cell r="E644">
            <v>41715.479166666664</v>
          </cell>
          <cell r="F644">
            <v>2605.4</v>
          </cell>
          <cell r="G644">
            <v>2609.1999999999998</v>
          </cell>
          <cell r="H644">
            <v>2543.4801670547777</v>
          </cell>
          <cell r="I644">
            <v>3.8425121990699154</v>
          </cell>
          <cell r="J644" t="str">
            <v>CS4a</v>
          </cell>
        </row>
        <row r="645">
          <cell r="D645">
            <v>631</v>
          </cell>
          <cell r="E645">
            <v>41716.104166666664</v>
          </cell>
          <cell r="F645">
            <v>2609.1999999999998</v>
          </cell>
          <cell r="G645">
            <v>2612.6999999999998</v>
          </cell>
          <cell r="H645">
            <v>2547.019323027605</v>
          </cell>
          <cell r="I645">
            <v>3.5391559728273023</v>
          </cell>
          <cell r="J645" t="str">
            <v>CS3</v>
          </cell>
        </row>
        <row r="646">
          <cell r="D646">
            <v>632</v>
          </cell>
          <cell r="E646">
            <v>41717.0625</v>
          </cell>
          <cell r="F646">
            <v>2612.6999999999998</v>
          </cell>
          <cell r="G646">
            <v>2616.4</v>
          </cell>
          <cell r="H646">
            <v>2550.760716484594</v>
          </cell>
          <cell r="I646">
            <v>3.7413934569890444</v>
          </cell>
          <cell r="J646" t="str">
            <v>CS3</v>
          </cell>
        </row>
        <row r="647">
          <cell r="D647">
            <v>633</v>
          </cell>
          <cell r="E647">
            <v>41717.972222222219</v>
          </cell>
          <cell r="F647">
            <v>2616.4</v>
          </cell>
          <cell r="G647">
            <v>2619.8000000000002</v>
          </cell>
          <cell r="H647">
            <v>2554.1987537153409</v>
          </cell>
          <cell r="I647">
            <v>3.4380372307468861</v>
          </cell>
          <cell r="J647" t="str">
            <v>CS3</v>
          </cell>
        </row>
        <row r="648">
          <cell r="D648">
            <v>634</v>
          </cell>
          <cell r="E648">
            <v>41719.458333333336</v>
          </cell>
          <cell r="F648">
            <v>2619.8000000000002</v>
          </cell>
          <cell r="G648">
            <v>2624</v>
          </cell>
          <cell r="H648">
            <v>2558.4457408827334</v>
          </cell>
          <cell r="I648">
            <v>4.2469871673924899</v>
          </cell>
          <cell r="J648" t="str">
            <v>CS3</v>
          </cell>
        </row>
        <row r="649">
          <cell r="D649">
            <v>635</v>
          </cell>
          <cell r="E649">
            <v>41720.993055555555</v>
          </cell>
          <cell r="F649">
            <v>2619.8000000000002</v>
          </cell>
          <cell r="G649">
            <v>2627.6</v>
          </cell>
          <cell r="H649">
            <v>2562.0860155976416</v>
          </cell>
          <cell r="I649">
            <v>3.6402747149081733</v>
          </cell>
          <cell r="J649" t="str">
            <v>CS3</v>
          </cell>
        </row>
        <row r="650">
          <cell r="D650">
            <v>636</v>
          </cell>
          <cell r="E650">
            <v>41721.895833333336</v>
          </cell>
          <cell r="F650">
            <v>2627.6</v>
          </cell>
          <cell r="G650">
            <v>2632.6</v>
          </cell>
          <cell r="H650">
            <v>2567.141952701681</v>
          </cell>
          <cell r="I650">
            <v>5.0559371040394581</v>
          </cell>
          <cell r="J650" t="str">
            <v>CS3</v>
          </cell>
        </row>
        <row r="651">
          <cell r="D651">
            <v>637</v>
          </cell>
          <cell r="E651">
            <v>41722.645833333336</v>
          </cell>
          <cell r="F651">
            <v>2632.6</v>
          </cell>
          <cell r="G651">
            <v>2636.3</v>
          </cell>
          <cell r="H651">
            <v>2570.8833461586701</v>
          </cell>
          <cell r="I651">
            <v>3.7413934569890444</v>
          </cell>
          <cell r="J651" t="str">
            <v>CS3</v>
          </cell>
        </row>
        <row r="652">
          <cell r="D652">
            <v>638</v>
          </cell>
          <cell r="E652">
            <v>41723.458333333336</v>
          </cell>
          <cell r="F652">
            <v>2636.2</v>
          </cell>
          <cell r="G652">
            <v>2640.2</v>
          </cell>
          <cell r="H652">
            <v>2574.8269770998204</v>
          </cell>
          <cell r="I652">
            <v>3.9436309411503316</v>
          </cell>
          <cell r="J652" t="str">
            <v>CS2</v>
          </cell>
        </row>
        <row r="653">
          <cell r="D653">
            <v>639</v>
          </cell>
          <cell r="E653">
            <v>41723.96875</v>
          </cell>
          <cell r="F653">
            <v>2640.2</v>
          </cell>
          <cell r="G653">
            <v>2643.8</v>
          </cell>
          <cell r="H653">
            <v>2578.467251814729</v>
          </cell>
          <cell r="I653">
            <v>3.6402747149086281</v>
          </cell>
          <cell r="J653" t="str">
            <v>CS3</v>
          </cell>
        </row>
        <row r="654">
          <cell r="D654">
            <v>640</v>
          </cell>
          <cell r="E654">
            <v>41724.595138888886</v>
          </cell>
          <cell r="F654">
            <v>2643.8</v>
          </cell>
          <cell r="G654">
            <v>2647.8</v>
          </cell>
          <cell r="H654">
            <v>2582.5120014979602</v>
          </cell>
          <cell r="I654">
            <v>4.0447496832312027</v>
          </cell>
          <cell r="J654" t="str">
            <v>CS3</v>
          </cell>
        </row>
        <row r="655">
          <cell r="D655">
            <v>641</v>
          </cell>
          <cell r="E655">
            <v>41726.013888888891</v>
          </cell>
          <cell r="F655">
            <v>2647.8</v>
          </cell>
          <cell r="G655">
            <v>2651.5</v>
          </cell>
          <cell r="H655">
            <v>2586.2533949549488</v>
          </cell>
          <cell r="I655">
            <v>3.7413934569885896</v>
          </cell>
          <cell r="J655" t="str">
            <v>CS3</v>
          </cell>
        </row>
        <row r="656">
          <cell r="D656">
            <v>642</v>
          </cell>
          <cell r="E656">
            <v>41726.888888888891</v>
          </cell>
          <cell r="F656">
            <v>2651.5</v>
          </cell>
          <cell r="G656">
            <v>2655</v>
          </cell>
          <cell r="H656">
            <v>2589.7925509277766</v>
          </cell>
          <cell r="I656">
            <v>3.5391559728277571</v>
          </cell>
          <cell r="J656" t="str">
            <v>CS3</v>
          </cell>
        </row>
        <row r="657">
          <cell r="D657">
            <v>643</v>
          </cell>
          <cell r="E657">
            <v>41727.583333333336</v>
          </cell>
          <cell r="F657">
            <v>2655</v>
          </cell>
          <cell r="G657">
            <v>2658</v>
          </cell>
          <cell r="H657">
            <v>2592.8261131902</v>
          </cell>
          <cell r="I657">
            <v>3.033562262423402</v>
          </cell>
          <cell r="J657" t="str">
            <v>CS3</v>
          </cell>
        </row>
        <row r="658">
          <cell r="D658">
            <v>644</v>
          </cell>
          <cell r="E658">
            <v>41728.885416666664</v>
          </cell>
          <cell r="F658">
            <v>2658</v>
          </cell>
          <cell r="G658">
            <v>2661.5</v>
          </cell>
          <cell r="H658">
            <v>2596.3652691630273</v>
          </cell>
          <cell r="I658">
            <v>3.5391559728273023</v>
          </cell>
          <cell r="J658" t="str">
            <v>CS3</v>
          </cell>
        </row>
        <row r="659">
          <cell r="D659">
            <v>645</v>
          </cell>
          <cell r="E659">
            <v>41729.583333333336</v>
          </cell>
          <cell r="F659">
            <v>2661.5</v>
          </cell>
          <cell r="G659">
            <v>2665.5</v>
          </cell>
          <cell r="H659">
            <v>2600.4100188462585</v>
          </cell>
          <cell r="I659">
            <v>4.0447496832312027</v>
          </cell>
          <cell r="J659" t="str">
            <v>CS2</v>
          </cell>
        </row>
        <row r="660">
          <cell r="D660">
            <v>646</v>
          </cell>
          <cell r="E660">
            <v>41730.5625</v>
          </cell>
          <cell r="F660">
            <v>2665.5</v>
          </cell>
          <cell r="G660">
            <v>2669.4</v>
          </cell>
          <cell r="H660">
            <v>2604.3536497874093</v>
          </cell>
          <cell r="I660">
            <v>3.9436309411507864</v>
          </cell>
          <cell r="J660" t="str">
            <v>CS3</v>
          </cell>
        </row>
        <row r="661">
          <cell r="D661">
            <v>647</v>
          </cell>
          <cell r="E661">
            <v>41731.458333333336</v>
          </cell>
          <cell r="F661">
            <v>2669.4</v>
          </cell>
          <cell r="G661">
            <v>2672.3</v>
          </cell>
          <cell r="H661">
            <v>2607.2860933077523</v>
          </cell>
          <cell r="I661">
            <v>2.9324435203429857</v>
          </cell>
          <cell r="J661" t="str">
            <v>CS3</v>
          </cell>
        </row>
        <row r="662">
          <cell r="D662">
            <v>648</v>
          </cell>
          <cell r="E662">
            <v>41731.975694444445</v>
          </cell>
          <cell r="F662">
            <v>2672.3</v>
          </cell>
          <cell r="G662">
            <v>2675.4</v>
          </cell>
          <cell r="H662">
            <v>2610.4207743122565</v>
          </cell>
          <cell r="I662">
            <v>3.134681004504273</v>
          </cell>
          <cell r="J662" t="str">
            <v>CS3</v>
          </cell>
        </row>
        <row r="663">
          <cell r="D663">
            <v>649</v>
          </cell>
          <cell r="E663">
            <v>41732.534722222219</v>
          </cell>
          <cell r="F663">
            <v>2675.4</v>
          </cell>
          <cell r="G663">
            <v>2679.9</v>
          </cell>
          <cell r="H663">
            <v>2614.9711177058916</v>
          </cell>
          <cell r="I663">
            <v>4.550343393635103</v>
          </cell>
          <cell r="J663" t="str">
            <v>CS3</v>
          </cell>
        </row>
        <row r="664">
          <cell r="D664">
            <v>650</v>
          </cell>
          <cell r="E664">
            <v>41733.6875</v>
          </cell>
          <cell r="F664">
            <v>2679.9</v>
          </cell>
          <cell r="G664">
            <v>2684.6</v>
          </cell>
          <cell r="H664">
            <v>2619.7236985836885</v>
          </cell>
          <cell r="I664">
            <v>4.752580877796845</v>
          </cell>
          <cell r="J664" t="str">
            <v>CS4A</v>
          </cell>
        </row>
        <row r="665">
          <cell r="D665">
            <v>651</v>
          </cell>
          <cell r="E665">
            <v>41734.4375</v>
          </cell>
          <cell r="F665">
            <v>2684.6</v>
          </cell>
          <cell r="G665">
            <v>2688.3</v>
          </cell>
          <cell r="H665">
            <v>2623.4650920406775</v>
          </cell>
          <cell r="I665">
            <v>3.7413934569890444</v>
          </cell>
          <cell r="J665" t="str">
            <v>CS4A</v>
          </cell>
        </row>
        <row r="666">
          <cell r="D666">
            <v>652</v>
          </cell>
          <cell r="E666">
            <v>41735.083333333336</v>
          </cell>
          <cell r="F666">
            <v>2688.3</v>
          </cell>
          <cell r="G666">
            <v>2692.2</v>
          </cell>
          <cell r="H666">
            <v>2627.4087229818279</v>
          </cell>
          <cell r="I666">
            <v>3.9436309411503316</v>
          </cell>
          <cell r="J666" t="str">
            <v>CS4A</v>
          </cell>
        </row>
        <row r="667">
          <cell r="D667">
            <v>653</v>
          </cell>
          <cell r="E667">
            <v>41735.763888888891</v>
          </cell>
          <cell r="F667">
            <v>2692.2</v>
          </cell>
          <cell r="G667">
            <v>2696.2</v>
          </cell>
          <cell r="H667">
            <v>2631.4534726650591</v>
          </cell>
          <cell r="I667">
            <v>4.0447496832312027</v>
          </cell>
          <cell r="J667" t="str">
            <v>CS3</v>
          </cell>
        </row>
        <row r="668">
          <cell r="D668">
            <v>654</v>
          </cell>
          <cell r="E668">
            <v>41736.381944444445</v>
          </cell>
          <cell r="F668">
            <v>2696.2</v>
          </cell>
          <cell r="G668">
            <v>2700.2</v>
          </cell>
          <cell r="H668">
            <v>2635.4982223482903</v>
          </cell>
          <cell r="I668">
            <v>4.0447496832312027</v>
          </cell>
          <cell r="J668" t="str">
            <v>CS2</v>
          </cell>
        </row>
        <row r="669">
          <cell r="D669">
            <v>655</v>
          </cell>
          <cell r="E669">
            <v>41736.881944444445</v>
          </cell>
          <cell r="F669">
            <v>2700.2</v>
          </cell>
          <cell r="G669">
            <v>2704.1</v>
          </cell>
          <cell r="H669">
            <v>2639.441853289441</v>
          </cell>
          <cell r="I669">
            <v>3.9436309411507864</v>
          </cell>
          <cell r="J669" t="str">
            <v>CS2</v>
          </cell>
        </row>
        <row r="670">
          <cell r="D670">
            <v>656</v>
          </cell>
          <cell r="E670">
            <v>41737.479166666664</v>
          </cell>
          <cell r="F670">
            <v>2704.1</v>
          </cell>
          <cell r="G670">
            <v>2707.4</v>
          </cell>
          <cell r="H670">
            <v>2642.7787717781071</v>
          </cell>
          <cell r="I670">
            <v>3.336918488666015</v>
          </cell>
          <cell r="J670" t="str">
            <v>CS2</v>
          </cell>
        </row>
        <row r="671">
          <cell r="D671">
            <v>657</v>
          </cell>
          <cell r="E671">
            <v>41737.982638888891</v>
          </cell>
          <cell r="F671">
            <v>2707.4</v>
          </cell>
          <cell r="G671">
            <v>2711.2</v>
          </cell>
          <cell r="H671">
            <v>2646.6212839771765</v>
          </cell>
          <cell r="I671">
            <v>3.8425121990694606</v>
          </cell>
          <cell r="J671" t="str">
            <v>CS2</v>
          </cell>
        </row>
        <row r="672">
          <cell r="D672">
            <v>658</v>
          </cell>
          <cell r="E672">
            <v>41738.625</v>
          </cell>
          <cell r="F672">
            <v>2711.2</v>
          </cell>
          <cell r="G672">
            <v>2714.8</v>
          </cell>
          <cell r="H672">
            <v>2650.2615586920851</v>
          </cell>
          <cell r="I672">
            <v>3.6402747149086281</v>
          </cell>
          <cell r="J672" t="str">
            <v>CS3</v>
          </cell>
        </row>
        <row r="673">
          <cell r="D673">
            <v>659</v>
          </cell>
          <cell r="E673">
            <v>41739.291666666664</v>
          </cell>
          <cell r="F673">
            <v>2714.8</v>
          </cell>
          <cell r="G673">
            <v>2718.5</v>
          </cell>
          <cell r="H673">
            <v>2654.0029521490737</v>
          </cell>
          <cell r="I673">
            <v>3.7413934569885896</v>
          </cell>
          <cell r="J673" t="str">
            <v>CS3</v>
          </cell>
        </row>
        <row r="674">
          <cell r="D674">
            <v>660</v>
          </cell>
          <cell r="E674">
            <v>41739.878472222219</v>
          </cell>
          <cell r="F674">
            <v>2718.5</v>
          </cell>
          <cell r="G674">
            <v>2721.9</v>
          </cell>
          <cell r="H674">
            <v>2657.4409893798206</v>
          </cell>
          <cell r="I674">
            <v>3.4380372307468861</v>
          </cell>
          <cell r="J674" t="str">
            <v>CS3</v>
          </cell>
        </row>
        <row r="675">
          <cell r="D675">
            <v>661</v>
          </cell>
          <cell r="E675">
            <v>41740.40625</v>
          </cell>
          <cell r="F675">
            <v>2721.9</v>
          </cell>
          <cell r="G675">
            <v>2725.2</v>
          </cell>
          <cell r="H675">
            <v>2660.7779078684862</v>
          </cell>
          <cell r="I675">
            <v>3.3369184886655603</v>
          </cell>
          <cell r="J675" t="str">
            <v>CS3</v>
          </cell>
        </row>
        <row r="676">
          <cell r="D676">
            <v>662</v>
          </cell>
          <cell r="E676">
            <v>41740.947916666664</v>
          </cell>
          <cell r="F676">
            <v>2725.2</v>
          </cell>
          <cell r="G676">
            <v>2729.5</v>
          </cell>
          <cell r="H676">
            <v>2665.12601377796</v>
          </cell>
          <cell r="I676">
            <v>4.3481059094738157</v>
          </cell>
          <cell r="J676" t="str">
            <v>CS3</v>
          </cell>
        </row>
        <row r="677">
          <cell r="D677">
            <v>663</v>
          </cell>
          <cell r="E677">
            <v>41741.59375</v>
          </cell>
          <cell r="F677">
            <v>2729.5</v>
          </cell>
          <cell r="G677">
            <v>2732.3</v>
          </cell>
          <cell r="H677">
            <v>2667.9573385562221</v>
          </cell>
          <cell r="I677">
            <v>2.8313247782621147</v>
          </cell>
          <cell r="J677" t="str">
            <v>CS3</v>
          </cell>
        </row>
        <row r="678">
          <cell r="D678">
            <v>664</v>
          </cell>
          <cell r="E678">
            <v>41742.201388888891</v>
          </cell>
          <cell r="F678">
            <v>2732.3</v>
          </cell>
          <cell r="G678">
            <v>2737</v>
          </cell>
          <cell r="H678">
            <v>2672.709919434019</v>
          </cell>
          <cell r="I678">
            <v>4.752580877796845</v>
          </cell>
          <cell r="J678" t="str">
            <v>CS3</v>
          </cell>
        </row>
        <row r="679">
          <cell r="D679">
            <v>665</v>
          </cell>
          <cell r="E679">
            <v>41743.236111111109</v>
          </cell>
          <cell r="F679">
            <v>2737</v>
          </cell>
          <cell r="G679">
            <v>2741.4</v>
          </cell>
          <cell r="H679">
            <v>2677.1591440855736</v>
          </cell>
          <cell r="I679">
            <v>4.4492246515546867</v>
          </cell>
          <cell r="J679" t="str">
            <v>CS4A</v>
          </cell>
        </row>
        <row r="680">
          <cell r="D680">
            <v>666</v>
          </cell>
          <cell r="E680">
            <v>41744.034722222219</v>
          </cell>
          <cell r="F680">
            <v>2741.4</v>
          </cell>
          <cell r="G680">
            <v>2745</v>
          </cell>
          <cell r="H680">
            <v>2680.7994188004814</v>
          </cell>
          <cell r="I680">
            <v>3.6402747149077186</v>
          </cell>
          <cell r="J680" t="str">
            <v>CS3</v>
          </cell>
        </row>
        <row r="681">
          <cell r="D681">
            <v>667</v>
          </cell>
          <cell r="E681">
            <v>41744.458333333336</v>
          </cell>
          <cell r="F681">
            <v>2745</v>
          </cell>
          <cell r="G681">
            <v>2747.5</v>
          </cell>
          <cell r="H681">
            <v>2683.3273873525013</v>
          </cell>
          <cell r="I681">
            <v>2.5279685520199564</v>
          </cell>
          <cell r="J681" t="str">
            <v>CS3</v>
          </cell>
        </row>
        <row r="682">
          <cell r="D682">
            <v>668</v>
          </cell>
          <cell r="E682">
            <v>41744.989583333336</v>
          </cell>
          <cell r="F682">
            <v>2747.5</v>
          </cell>
          <cell r="G682">
            <v>2751.6</v>
          </cell>
          <cell r="H682">
            <v>2687.4732557778129</v>
          </cell>
          <cell r="I682">
            <v>4.1458684253116189</v>
          </cell>
          <cell r="J682" t="str">
            <v>CS3</v>
          </cell>
        </row>
        <row r="683">
          <cell r="D683">
            <v>669</v>
          </cell>
          <cell r="E683">
            <v>41745.895833333336</v>
          </cell>
          <cell r="F683">
            <v>2751.6</v>
          </cell>
          <cell r="G683">
            <v>2754.9</v>
          </cell>
          <cell r="H683">
            <v>2690.810174266479</v>
          </cell>
          <cell r="I683">
            <v>3.336918488666015</v>
          </cell>
          <cell r="J683" t="str">
            <v>CS3</v>
          </cell>
        </row>
        <row r="684">
          <cell r="D684">
            <v>670</v>
          </cell>
          <cell r="E684">
            <v>41746.5625</v>
          </cell>
          <cell r="F684">
            <v>2754.9</v>
          </cell>
          <cell r="G684">
            <v>2757.8</v>
          </cell>
          <cell r="H684">
            <v>2693.7426177868219</v>
          </cell>
          <cell r="I684">
            <v>2.9324435203429857</v>
          </cell>
          <cell r="J684" t="str">
            <v>CS3</v>
          </cell>
        </row>
        <row r="685">
          <cell r="D685">
            <v>671</v>
          </cell>
          <cell r="E685">
            <v>41747.333333333336</v>
          </cell>
          <cell r="F685">
            <v>2757.8</v>
          </cell>
          <cell r="G685">
            <v>2760.3</v>
          </cell>
          <cell r="H685">
            <v>2696.2705863388414</v>
          </cell>
          <cell r="I685">
            <v>2.5279685520195017</v>
          </cell>
          <cell r="J685" t="str">
            <v>CS4A</v>
          </cell>
        </row>
        <row r="686">
          <cell r="D686">
            <v>672</v>
          </cell>
          <cell r="E686">
            <v>41747.947916666664</v>
          </cell>
          <cell r="F686">
            <v>2760.3</v>
          </cell>
          <cell r="G686">
            <v>2764.4</v>
          </cell>
          <cell r="H686">
            <v>2700.4164547641535</v>
          </cell>
          <cell r="I686">
            <v>4.1458684253120737</v>
          </cell>
          <cell r="J686" t="str">
            <v>CS3</v>
          </cell>
        </row>
        <row r="687">
          <cell r="D687">
            <v>673</v>
          </cell>
          <cell r="E687">
            <v>41748.489583333336</v>
          </cell>
          <cell r="F687">
            <v>2764.4</v>
          </cell>
          <cell r="G687">
            <v>2767.4</v>
          </cell>
          <cell r="H687">
            <v>2703.4500170265769</v>
          </cell>
          <cell r="I687">
            <v>3.033562262423402</v>
          </cell>
          <cell r="J687" t="str">
            <v>CS3</v>
          </cell>
        </row>
        <row r="688">
          <cell r="D688">
            <v>674</v>
          </cell>
          <cell r="E688">
            <v>41749.010416666664</v>
          </cell>
          <cell r="F688">
            <v>2767.4</v>
          </cell>
          <cell r="G688">
            <v>2770.9</v>
          </cell>
          <cell r="H688">
            <v>2706.9891729994047</v>
          </cell>
          <cell r="I688">
            <v>3.5391559728277571</v>
          </cell>
          <cell r="J688" t="str">
            <v>CS3</v>
          </cell>
        </row>
        <row r="689">
          <cell r="D689">
            <v>675</v>
          </cell>
          <cell r="E689">
            <v>41749.447916666664</v>
          </cell>
          <cell r="F689">
            <v>2770.9</v>
          </cell>
          <cell r="G689">
            <v>2773.3</v>
          </cell>
          <cell r="H689">
            <v>2709.4160228093433</v>
          </cell>
          <cell r="I689">
            <v>2.4268498099386306</v>
          </cell>
          <cell r="J689" t="str">
            <v>CS3</v>
          </cell>
        </row>
        <row r="690">
          <cell r="D690">
            <v>676</v>
          </cell>
          <cell r="E690">
            <v>41750.017361111109</v>
          </cell>
          <cell r="F690">
            <v>2773.3</v>
          </cell>
          <cell r="G690">
            <v>2776</v>
          </cell>
          <cell r="H690">
            <v>2712.1462288455245</v>
          </cell>
          <cell r="I690">
            <v>2.7302060361812437</v>
          </cell>
          <cell r="J690" t="str">
            <v>CS2</v>
          </cell>
        </row>
        <row r="691">
          <cell r="D691">
            <v>677</v>
          </cell>
          <cell r="E691">
            <v>41750.458333333336</v>
          </cell>
          <cell r="F691">
            <v>2776</v>
          </cell>
          <cell r="G691">
            <v>2779.3</v>
          </cell>
          <cell r="H691">
            <v>2715.4831473341906</v>
          </cell>
          <cell r="I691">
            <v>3.336918488666015</v>
          </cell>
          <cell r="J691" t="str">
            <v>CS2</v>
          </cell>
        </row>
        <row r="692">
          <cell r="D692">
            <v>678</v>
          </cell>
          <cell r="E692">
            <v>41750.96875</v>
          </cell>
          <cell r="F692">
            <v>2279.3000000000002</v>
          </cell>
          <cell r="G692">
            <v>2783.1</v>
          </cell>
          <cell r="H692">
            <v>2719.32565953326</v>
          </cell>
          <cell r="I692">
            <v>3.8425121990694606</v>
          </cell>
          <cell r="J692" t="str">
            <v>CS2</v>
          </cell>
        </row>
        <row r="693">
          <cell r="D693">
            <v>679</v>
          </cell>
          <cell r="E693">
            <v>41751.447916666664</v>
          </cell>
          <cell r="F693">
            <v>2783.1</v>
          </cell>
          <cell r="G693">
            <v>2786.2</v>
          </cell>
          <cell r="H693">
            <v>2722.4603405377643</v>
          </cell>
          <cell r="I693">
            <v>3.134681004504273</v>
          </cell>
          <cell r="J693" t="str">
            <v>CS2</v>
          </cell>
        </row>
        <row r="694">
          <cell r="D694">
            <v>680</v>
          </cell>
          <cell r="E694">
            <v>41751.979166666664</v>
          </cell>
          <cell r="F694">
            <v>2786.2</v>
          </cell>
          <cell r="G694">
            <v>2790.2</v>
          </cell>
          <cell r="H694">
            <v>2726.5050902209955</v>
          </cell>
          <cell r="I694">
            <v>4.0447496832312027</v>
          </cell>
          <cell r="J694" t="str">
            <v>CS3</v>
          </cell>
        </row>
        <row r="695">
          <cell r="D695">
            <v>681</v>
          </cell>
          <cell r="E695">
            <v>41752.472222222219</v>
          </cell>
          <cell r="F695">
            <v>2790.2</v>
          </cell>
          <cell r="G695">
            <v>2793.5</v>
          </cell>
          <cell r="H695">
            <v>2729.8420087096615</v>
          </cell>
          <cell r="I695">
            <v>3.336918488666015</v>
          </cell>
          <cell r="J695" t="str">
            <v>CS3</v>
          </cell>
        </row>
        <row r="696">
          <cell r="D696">
            <v>682</v>
          </cell>
          <cell r="E696">
            <v>41753.111111111109</v>
          </cell>
          <cell r="F696">
            <v>2793.5</v>
          </cell>
          <cell r="G696">
            <v>2797.9</v>
          </cell>
          <cell r="H696">
            <v>2734.2912333612162</v>
          </cell>
          <cell r="I696">
            <v>4.4492246515546867</v>
          </cell>
          <cell r="J696" t="str">
            <v>CS3</v>
          </cell>
        </row>
        <row r="697">
          <cell r="D697">
            <v>683</v>
          </cell>
          <cell r="E697">
            <v>41753.673611111109</v>
          </cell>
          <cell r="F697">
            <v>2797.9</v>
          </cell>
          <cell r="G697">
            <v>2801.6</v>
          </cell>
          <cell r="H697">
            <v>2738.0326268182048</v>
          </cell>
          <cell r="I697">
            <v>3.7413934569885896</v>
          </cell>
          <cell r="J697" t="str">
            <v>CS3</v>
          </cell>
        </row>
        <row r="698">
          <cell r="D698">
            <v>684</v>
          </cell>
          <cell r="E698">
            <v>41754.354166666664</v>
          </cell>
          <cell r="F698">
            <v>2801.6</v>
          </cell>
          <cell r="G698">
            <v>2805.2</v>
          </cell>
          <cell r="H698">
            <v>2741.672901533113</v>
          </cell>
          <cell r="I698">
            <v>3.6402747149081733</v>
          </cell>
          <cell r="J698" t="str">
            <v>CS4A</v>
          </cell>
        </row>
        <row r="699">
          <cell r="D699">
            <v>685</v>
          </cell>
          <cell r="E699">
            <v>41754.875</v>
          </cell>
          <cell r="F699">
            <v>2805.2</v>
          </cell>
          <cell r="G699">
            <v>2809.1</v>
          </cell>
          <cell r="H699">
            <v>2745.6165324742637</v>
          </cell>
          <cell r="I699">
            <v>3.9436309411507864</v>
          </cell>
          <cell r="J699" t="str">
            <v>CS4A</v>
          </cell>
        </row>
        <row r="700">
          <cell r="D700">
            <v>686</v>
          </cell>
          <cell r="E700">
            <v>41755.583333333336</v>
          </cell>
          <cell r="F700">
            <v>2809.1</v>
          </cell>
          <cell r="G700">
            <v>2813</v>
          </cell>
          <cell r="H700">
            <v>2749.5601634154141</v>
          </cell>
          <cell r="I700">
            <v>3.9436309411503316</v>
          </cell>
          <cell r="J700" t="str">
            <v>CS3</v>
          </cell>
        </row>
        <row r="701">
          <cell r="D701">
            <v>687</v>
          </cell>
          <cell r="E701">
            <v>41756.229166666664</v>
          </cell>
          <cell r="F701">
            <v>2813</v>
          </cell>
          <cell r="G701">
            <v>2816.7</v>
          </cell>
          <cell r="H701">
            <v>2753.3015568724031</v>
          </cell>
          <cell r="I701">
            <v>3.7413934569890444</v>
          </cell>
          <cell r="J701" t="str">
            <v>CS3</v>
          </cell>
        </row>
        <row r="702">
          <cell r="D702">
            <v>688</v>
          </cell>
          <cell r="E702">
            <v>41756.871527777781</v>
          </cell>
          <cell r="F702">
            <v>2816.7</v>
          </cell>
          <cell r="G702">
            <v>2820.6</v>
          </cell>
          <cell r="H702">
            <v>2757.2451878135539</v>
          </cell>
          <cell r="I702">
            <v>3.9436309411507864</v>
          </cell>
          <cell r="J702" t="str">
            <v>CS3</v>
          </cell>
        </row>
        <row r="703">
          <cell r="D703">
            <v>689</v>
          </cell>
          <cell r="E703">
            <v>41757.875</v>
          </cell>
          <cell r="F703">
            <v>2820.6</v>
          </cell>
          <cell r="G703">
            <v>2825.7</v>
          </cell>
          <cell r="H703">
            <v>2762.4022436596738</v>
          </cell>
          <cell r="I703">
            <v>5.1570558461198743</v>
          </cell>
          <cell r="J703" t="str">
            <v>CS3</v>
          </cell>
        </row>
        <row r="704">
          <cell r="D704">
            <v>690</v>
          </cell>
          <cell r="E704">
            <v>41758.479166666664</v>
          </cell>
          <cell r="F704">
            <v>2825.7</v>
          </cell>
          <cell r="G704">
            <v>2830.1</v>
          </cell>
          <cell r="H704">
            <v>2766.851468311228</v>
          </cell>
          <cell r="I704">
            <v>4.449224651554232</v>
          </cell>
          <cell r="J704" t="str">
            <v>CS3</v>
          </cell>
        </row>
        <row r="705">
          <cell r="D705">
            <v>691</v>
          </cell>
          <cell r="E705">
            <v>41759.090277777781</v>
          </cell>
          <cell r="F705">
            <v>2830.1</v>
          </cell>
          <cell r="G705">
            <v>2833.8</v>
          </cell>
          <cell r="H705">
            <v>2770.5928617682175</v>
          </cell>
          <cell r="I705">
            <v>3.7413934569894991</v>
          </cell>
          <cell r="J705" t="str">
            <v>CS3</v>
          </cell>
        </row>
        <row r="706">
          <cell r="D706">
            <v>692</v>
          </cell>
          <cell r="E706">
            <v>41759.78125</v>
          </cell>
          <cell r="F706">
            <v>2833.8</v>
          </cell>
          <cell r="G706">
            <v>2838.5</v>
          </cell>
          <cell r="H706">
            <v>2775.3454426460139</v>
          </cell>
          <cell r="I706">
            <v>4.7525808777963903</v>
          </cell>
          <cell r="J706" t="str">
            <v>CS4A</v>
          </cell>
        </row>
        <row r="707">
          <cell r="D707">
            <v>693</v>
          </cell>
          <cell r="E707">
            <v>41760.458333333336</v>
          </cell>
          <cell r="F707">
            <v>2838.5</v>
          </cell>
          <cell r="G707">
            <v>2841.9</v>
          </cell>
          <cell r="H707">
            <v>2778.7834798767608</v>
          </cell>
          <cell r="I707">
            <v>3.4380372307468861</v>
          </cell>
          <cell r="J707" t="str">
            <v>CS4A</v>
          </cell>
        </row>
        <row r="708">
          <cell r="D708">
            <v>694</v>
          </cell>
          <cell r="E708">
            <v>41761.90625</v>
          </cell>
          <cell r="F708">
            <v>2841.9</v>
          </cell>
          <cell r="G708">
            <v>2846.2</v>
          </cell>
          <cell r="H708">
            <v>2783.1315857862342</v>
          </cell>
          <cell r="I708">
            <v>4.348105909473361</v>
          </cell>
          <cell r="J708" t="str">
            <v>CS3</v>
          </cell>
        </row>
        <row r="709">
          <cell r="D709">
            <v>695</v>
          </cell>
          <cell r="E709">
            <v>41762.458333333336</v>
          </cell>
          <cell r="F709">
            <v>2846.2</v>
          </cell>
          <cell r="G709">
            <v>2850.5</v>
          </cell>
          <cell r="H709">
            <v>2787.479691695708</v>
          </cell>
          <cell r="I709">
            <v>4.3481059094738157</v>
          </cell>
          <cell r="J709" t="str">
            <v>CS3</v>
          </cell>
        </row>
        <row r="710">
          <cell r="D710">
            <v>696</v>
          </cell>
          <cell r="E710">
            <v>41763.131944444445</v>
          </cell>
          <cell r="F710">
            <v>2850.5</v>
          </cell>
          <cell r="G710">
            <v>2854.5</v>
          </cell>
          <cell r="H710">
            <v>2791.5244413789392</v>
          </cell>
          <cell r="I710">
            <v>4.0447496832312027</v>
          </cell>
          <cell r="J710" t="str">
            <v>CS3</v>
          </cell>
        </row>
        <row r="711">
          <cell r="D711">
            <v>697</v>
          </cell>
          <cell r="E711">
            <v>41763.715277777781</v>
          </cell>
          <cell r="F711">
            <v>2854.5</v>
          </cell>
          <cell r="G711">
            <v>2858.5</v>
          </cell>
          <cell r="H711">
            <v>2795.5691910621708</v>
          </cell>
          <cell r="I711">
            <v>4.0447496832316574</v>
          </cell>
          <cell r="J711" t="str">
            <v>CS4A</v>
          </cell>
        </row>
        <row r="712">
          <cell r="D712">
            <v>698</v>
          </cell>
          <cell r="E712">
            <v>41764.291666666664</v>
          </cell>
          <cell r="F712">
            <v>2858.5</v>
          </cell>
          <cell r="G712">
            <v>2861.3</v>
          </cell>
          <cell r="H712">
            <v>2798.4005158404329</v>
          </cell>
          <cell r="I712">
            <v>2.8313247782621147</v>
          </cell>
          <cell r="J712" t="str">
            <v>CS4A</v>
          </cell>
        </row>
        <row r="713">
          <cell r="D713">
            <v>699</v>
          </cell>
          <cell r="E713">
            <v>41764.864583333336</v>
          </cell>
          <cell r="F713">
            <v>2861.3</v>
          </cell>
          <cell r="G713">
            <v>2865.2</v>
          </cell>
          <cell r="H713">
            <v>2802.3441467815828</v>
          </cell>
          <cell r="I713">
            <v>3.9436309411498769</v>
          </cell>
          <cell r="J713" t="str">
            <v>CS4A</v>
          </cell>
        </row>
        <row r="714">
          <cell r="D714">
            <v>700</v>
          </cell>
          <cell r="E714">
            <v>41765.409722222219</v>
          </cell>
          <cell r="F714">
            <v>2865.2</v>
          </cell>
          <cell r="G714">
            <v>2868.4</v>
          </cell>
          <cell r="H714">
            <v>2805.5799465281684</v>
          </cell>
          <cell r="I714">
            <v>3.2357997465855988</v>
          </cell>
          <cell r="J714" t="str">
            <v>CS2</v>
          </cell>
        </row>
        <row r="715">
          <cell r="D715">
            <v>701</v>
          </cell>
          <cell r="E715">
            <v>41765.958333333336</v>
          </cell>
          <cell r="F715">
            <v>2868.4</v>
          </cell>
          <cell r="G715">
            <v>2872.2</v>
          </cell>
          <cell r="H715">
            <v>2809.4224587272379</v>
          </cell>
          <cell r="I715">
            <v>3.8425121990694606</v>
          </cell>
          <cell r="J715" t="str">
            <v>CS2</v>
          </cell>
        </row>
        <row r="716">
          <cell r="D716">
            <v>702</v>
          </cell>
          <cell r="E716">
            <v>41766.4375</v>
          </cell>
          <cell r="F716">
            <v>2872.2</v>
          </cell>
          <cell r="G716">
            <v>2876.2</v>
          </cell>
          <cell r="H716">
            <v>2813.4672084104691</v>
          </cell>
          <cell r="I716">
            <v>4.0447496832312027</v>
          </cell>
          <cell r="J716" t="str">
            <v>CS2</v>
          </cell>
        </row>
        <row r="717">
          <cell r="D717">
            <v>703</v>
          </cell>
          <cell r="E717">
            <v>41766.947916666664</v>
          </cell>
          <cell r="F717">
            <v>2876.2</v>
          </cell>
          <cell r="G717">
            <v>2879.9</v>
          </cell>
          <cell r="H717">
            <v>2817.2086018674586</v>
          </cell>
          <cell r="I717">
            <v>3.7413934569894991</v>
          </cell>
          <cell r="J717" t="str">
            <v>CS2</v>
          </cell>
        </row>
        <row r="718">
          <cell r="D718">
            <v>704</v>
          </cell>
          <cell r="E718">
            <v>41767.4375</v>
          </cell>
          <cell r="F718">
            <v>2879.9</v>
          </cell>
          <cell r="G718">
            <v>2883.9</v>
          </cell>
          <cell r="H718">
            <v>2821.2533515506898</v>
          </cell>
          <cell r="I718">
            <v>4.0447496832312027</v>
          </cell>
          <cell r="J718" t="str">
            <v>CS3</v>
          </cell>
        </row>
        <row r="719">
          <cell r="D719">
            <v>705</v>
          </cell>
          <cell r="E719">
            <v>41768.4375</v>
          </cell>
          <cell r="F719">
            <v>2883.9</v>
          </cell>
          <cell r="G719">
            <v>2888</v>
          </cell>
          <cell r="H719">
            <v>2825.3992199760019</v>
          </cell>
          <cell r="I719">
            <v>4.1458684253120737</v>
          </cell>
          <cell r="J719" t="str">
            <v>CS3</v>
          </cell>
        </row>
        <row r="720">
          <cell r="D720">
            <v>706</v>
          </cell>
          <cell r="E720">
            <v>41768.8125</v>
          </cell>
          <cell r="F720">
            <v>2888</v>
          </cell>
          <cell r="G720">
            <v>2891.7</v>
          </cell>
          <cell r="H720">
            <v>2829.1406134329904</v>
          </cell>
          <cell r="I720">
            <v>3.7413934569885896</v>
          </cell>
          <cell r="J720" t="str">
            <v>CS4A</v>
          </cell>
        </row>
        <row r="721">
          <cell r="D721">
            <v>707</v>
          </cell>
          <cell r="E721" t="str">
            <v>10.05.2014  9:00</v>
          </cell>
          <cell r="F721">
            <v>2891.7</v>
          </cell>
          <cell r="G721">
            <v>2895.4</v>
          </cell>
          <cell r="H721">
            <v>2832.8820068899799</v>
          </cell>
          <cell r="I721">
            <v>3.7413934569894991</v>
          </cell>
          <cell r="J721" t="str">
            <v>CS4A</v>
          </cell>
        </row>
        <row r="722">
          <cell r="D722">
            <v>708</v>
          </cell>
          <cell r="E722" t="str">
            <v>10.05.2014  23:10</v>
          </cell>
          <cell r="F722">
            <v>2895.4</v>
          </cell>
          <cell r="G722">
            <v>2899</v>
          </cell>
          <cell r="H722">
            <v>2836.5222816048881</v>
          </cell>
          <cell r="I722">
            <v>3.6402747149081733</v>
          </cell>
          <cell r="J722" t="str">
            <v>CS4A</v>
          </cell>
        </row>
        <row r="723">
          <cell r="D723">
            <v>709</v>
          </cell>
          <cell r="E723" t="str">
            <v>11.05.2014  11:30</v>
          </cell>
          <cell r="F723">
            <v>2899</v>
          </cell>
          <cell r="G723">
            <v>2902.3</v>
          </cell>
          <cell r="H723">
            <v>2839.8592000935541</v>
          </cell>
          <cell r="I723">
            <v>3.336918488666015</v>
          </cell>
          <cell r="J723" t="str">
            <v>CS4A</v>
          </cell>
        </row>
        <row r="724">
          <cell r="D724">
            <v>710</v>
          </cell>
          <cell r="E724" t="str">
            <v>12.05.2014  04:50</v>
          </cell>
          <cell r="F724">
            <v>2902.3</v>
          </cell>
          <cell r="G724">
            <v>2906.2</v>
          </cell>
          <cell r="H724">
            <v>2843.802831034704</v>
          </cell>
          <cell r="I724">
            <v>3.9436309411498769</v>
          </cell>
          <cell r="J724" t="str">
            <v>CS4A</v>
          </cell>
        </row>
        <row r="725">
          <cell r="D725">
            <v>711</v>
          </cell>
          <cell r="E725">
            <v>41771.784722222219</v>
          </cell>
          <cell r="F725">
            <v>2906.2</v>
          </cell>
          <cell r="G725">
            <v>2909.7</v>
          </cell>
          <cell r="H725">
            <v>2847.3419870075318</v>
          </cell>
          <cell r="I725">
            <v>3.5391559728277571</v>
          </cell>
          <cell r="J725" t="str">
            <v>CS3</v>
          </cell>
        </row>
        <row r="726">
          <cell r="D726">
            <v>712</v>
          </cell>
          <cell r="E726">
            <v>41772.527777777781</v>
          </cell>
          <cell r="F726">
            <v>2909.7</v>
          </cell>
          <cell r="G726">
            <v>2914.3</v>
          </cell>
          <cell r="H726">
            <v>2851.9934491432482</v>
          </cell>
          <cell r="I726">
            <v>4.6514621357164287</v>
          </cell>
          <cell r="J726" t="str">
            <v>CS3</v>
          </cell>
        </row>
        <row r="727">
          <cell r="D727">
            <v>713</v>
          </cell>
          <cell r="E727">
            <v>41773.388888888891</v>
          </cell>
          <cell r="F727">
            <v>2914.3</v>
          </cell>
          <cell r="G727">
            <v>2918.3</v>
          </cell>
          <cell r="H727">
            <v>2856.0381988264794</v>
          </cell>
          <cell r="I727">
            <v>4.0447496832312027</v>
          </cell>
          <cell r="J727" t="str">
            <v>CS2</v>
          </cell>
        </row>
        <row r="728">
          <cell r="D728">
            <v>714</v>
          </cell>
          <cell r="E728">
            <v>41774.104166666664</v>
          </cell>
          <cell r="F728">
            <v>2918.3</v>
          </cell>
          <cell r="G728">
            <v>2922.7</v>
          </cell>
          <cell r="H728">
            <v>2860.4874234780336</v>
          </cell>
          <cell r="I728">
            <v>4.449224651554232</v>
          </cell>
          <cell r="J728" t="str">
            <v>CS2</v>
          </cell>
        </row>
        <row r="729">
          <cell r="D729">
            <v>715</v>
          </cell>
          <cell r="E729">
            <v>41774.625</v>
          </cell>
          <cell r="F729">
            <v>2922.7</v>
          </cell>
          <cell r="G729">
            <v>2926.1</v>
          </cell>
          <cell r="H729">
            <v>2863.9254607087801</v>
          </cell>
          <cell r="I729">
            <v>3.4380372307464313</v>
          </cell>
          <cell r="J729" t="str">
            <v>CS2</v>
          </cell>
        </row>
        <row r="730">
          <cell r="D730">
            <v>716</v>
          </cell>
          <cell r="E730" t="str">
            <v>28/06/2014 T 13:00:00 M 19:30</v>
          </cell>
          <cell r="F730">
            <v>3043.2</v>
          </cell>
          <cell r="G730">
            <v>3047.8</v>
          </cell>
          <cell r="H730">
            <v>2986.9869698210941</v>
          </cell>
          <cell r="I730">
            <v>4.6000000000003638</v>
          </cell>
          <cell r="J730" t="str">
            <v>CS4A</v>
          </cell>
        </row>
        <row r="731">
          <cell r="D731">
            <v>717</v>
          </cell>
          <cell r="E731" t="str">
            <v>29/06/2014 T 13:00:00 M 19:00</v>
          </cell>
          <cell r="F731">
            <v>3047.8</v>
          </cell>
          <cell r="G731">
            <v>3048.8</v>
          </cell>
          <cell r="H731">
            <v>2987.9981572419019</v>
          </cell>
          <cell r="I731">
            <v>1</v>
          </cell>
          <cell r="J731" t="str">
            <v>CS4A</v>
          </cell>
        </row>
        <row r="732">
          <cell r="D732">
            <v>718</v>
          </cell>
          <cell r="E732" t="str">
            <v>01/07/2014 T 06:30:00 M 12:30</v>
          </cell>
          <cell r="F732">
            <v>3048.8</v>
          </cell>
          <cell r="G732">
            <v>3053.5</v>
          </cell>
          <cell r="H732">
            <v>2992.7507381196983</v>
          </cell>
          <cell r="I732">
            <v>4.6999999999998181</v>
          </cell>
          <cell r="J732" t="str">
            <v>CS4A</v>
          </cell>
        </row>
        <row r="733">
          <cell r="D733">
            <v>719</v>
          </cell>
          <cell r="E733" t="str">
            <v>02/07/2014 T 5:55:00 M 11:30</v>
          </cell>
          <cell r="F733">
            <v>3053.5</v>
          </cell>
          <cell r="G733">
            <v>3056.2</v>
          </cell>
          <cell r="H733">
            <v>2995.4809441558796</v>
          </cell>
          <cell r="I733">
            <v>2.6999999999998181</v>
          </cell>
          <cell r="J733" t="str">
            <v>CS4A</v>
          </cell>
        </row>
        <row r="734">
          <cell r="D734">
            <v>720</v>
          </cell>
          <cell r="E734" t="str">
            <v>03/07/2014 T 00:20:00 M 04:10</v>
          </cell>
          <cell r="F734">
            <v>3056.2</v>
          </cell>
          <cell r="G734">
            <v>3060</v>
          </cell>
          <cell r="H734">
            <v>2999.3234563549495</v>
          </cell>
          <cell r="I734">
            <v>3.8000000000001819</v>
          </cell>
          <cell r="J734" t="str">
            <v>CS4A</v>
          </cell>
        </row>
        <row r="735">
          <cell r="D735">
            <v>721</v>
          </cell>
          <cell r="E735" t="str">
            <v>03/07/2014 T 17:30:00 M 22:30</v>
          </cell>
          <cell r="F735">
            <v>3060</v>
          </cell>
          <cell r="G735">
            <v>3063.4</v>
          </cell>
          <cell r="H735">
            <v>3002.7614935856959</v>
          </cell>
          <cell r="I735">
            <v>3.4000000000000909</v>
          </cell>
          <cell r="J735" t="str">
            <v>CS3</v>
          </cell>
        </row>
        <row r="736">
          <cell r="D736">
            <v>722</v>
          </cell>
          <cell r="E736" t="str">
            <v>04/07/2014 T 10:25:00 M 14:00</v>
          </cell>
          <cell r="F736">
            <v>3063.4</v>
          </cell>
          <cell r="G736">
            <v>3067.7</v>
          </cell>
          <cell r="H736">
            <v>3007.1095994951693</v>
          </cell>
          <cell r="I736">
            <v>4.2999999999997272</v>
          </cell>
          <cell r="J736" t="str">
            <v>CS3</v>
          </cell>
        </row>
        <row r="737">
          <cell r="D737">
            <v>723</v>
          </cell>
          <cell r="E737" t="str">
            <v>05/07/2014 T 0:45:00 M 04:10</v>
          </cell>
          <cell r="F737">
            <v>3067.7</v>
          </cell>
          <cell r="G737">
            <v>3071.4</v>
          </cell>
          <cell r="H737">
            <v>3010.8509929521588</v>
          </cell>
          <cell r="I737">
            <v>3.7000000000002728</v>
          </cell>
          <cell r="J737" t="str">
            <v>CS3</v>
          </cell>
        </row>
        <row r="738">
          <cell r="D738">
            <v>724</v>
          </cell>
          <cell r="E738" t="str">
            <v>05/06/2014 M 19:00:00</v>
          </cell>
          <cell r="F738">
            <v>3071.4</v>
          </cell>
          <cell r="G738">
            <v>3075.3</v>
          </cell>
          <cell r="H738">
            <v>3014.7946238933096</v>
          </cell>
          <cell r="I738">
            <v>3.9000000000000909</v>
          </cell>
          <cell r="J738" t="str">
            <v>CS2</v>
          </cell>
        </row>
        <row r="739">
          <cell r="D739">
            <v>725</v>
          </cell>
          <cell r="E739" t="str">
            <v>06/07/2014 M 23:00:00</v>
          </cell>
          <cell r="F739">
            <v>3075.3</v>
          </cell>
          <cell r="G739">
            <v>3078.9</v>
          </cell>
          <cell r="H739">
            <v>3018.4348986082173</v>
          </cell>
          <cell r="I739">
            <v>3.5999999999999091</v>
          </cell>
          <cell r="J739" t="str">
            <v>CS3</v>
          </cell>
        </row>
        <row r="740">
          <cell r="D740">
            <v>726</v>
          </cell>
          <cell r="E740" t="str">
            <v>08/07/2014 T 20:00:00 M 04:00</v>
          </cell>
          <cell r="F740">
            <v>3078.9</v>
          </cell>
          <cell r="G740">
            <v>3082.3</v>
          </cell>
          <cell r="H740">
            <v>3021.8729358389642</v>
          </cell>
          <cell r="I740">
            <v>3.4000000000000909</v>
          </cell>
          <cell r="J740" t="str">
            <v>CS3</v>
          </cell>
        </row>
        <row r="741">
          <cell r="D741">
            <v>727</v>
          </cell>
          <cell r="E741" t="str">
            <v>09/07/2014 T 00:45:00 M 07:20</v>
          </cell>
          <cell r="F741">
            <v>3082.3</v>
          </cell>
          <cell r="G741">
            <v>3086.2</v>
          </cell>
          <cell r="H741">
            <v>3025.8165667801145</v>
          </cell>
          <cell r="I741">
            <v>3.8999999999996362</v>
          </cell>
          <cell r="J741" t="str">
            <v>CS3</v>
          </cell>
        </row>
        <row r="742">
          <cell r="D742">
            <v>728</v>
          </cell>
          <cell r="E742" t="str">
            <v>11/07/2014 T 21:15:00 M 00:40</v>
          </cell>
          <cell r="F742">
            <v>3086.2</v>
          </cell>
          <cell r="G742">
            <v>3089.8</v>
          </cell>
          <cell r="H742">
            <v>3029.4568414950231</v>
          </cell>
          <cell r="I742">
            <v>3.6000000000003638</v>
          </cell>
          <cell r="J742" t="str">
            <v>CS3</v>
          </cell>
        </row>
        <row r="743">
          <cell r="D743">
            <v>729</v>
          </cell>
          <cell r="E743" t="str">
            <v>16/07/2014 T 19:30:00 M 21:50</v>
          </cell>
          <cell r="F743">
            <v>3089.8</v>
          </cell>
          <cell r="G743">
            <v>3092.6</v>
          </cell>
          <cell r="H743">
            <v>3032.2881662732848</v>
          </cell>
          <cell r="I743">
            <v>2.7999999999997272</v>
          </cell>
          <cell r="J743" t="str">
            <v>CS3</v>
          </cell>
        </row>
        <row r="744">
          <cell r="D744">
            <v>730</v>
          </cell>
          <cell r="E744" t="str">
            <v>17/06/2014 M 17:00:00</v>
          </cell>
          <cell r="F744">
            <v>3092.29</v>
          </cell>
          <cell r="G744">
            <v>3096.2</v>
          </cell>
          <cell r="H744">
            <v>3035.9284409881925</v>
          </cell>
          <cell r="I744">
            <v>3.5999999999999091</v>
          </cell>
          <cell r="J744" t="str">
            <v>CS3</v>
          </cell>
        </row>
        <row r="745">
          <cell r="D745">
            <v>731</v>
          </cell>
          <cell r="E745" t="str">
            <v>18/07/2014 T 5:10:00 M 11:00</v>
          </cell>
          <cell r="F745">
            <v>3096.2</v>
          </cell>
          <cell r="G745">
            <v>3098.7</v>
          </cell>
          <cell r="H745">
            <v>3038.4564095402125</v>
          </cell>
          <cell r="I745">
            <v>2.5</v>
          </cell>
          <cell r="J745" t="str">
            <v>CS3</v>
          </cell>
        </row>
        <row r="746">
          <cell r="D746">
            <v>732</v>
          </cell>
          <cell r="E746" t="str">
            <v>19/07/2014 T 19:45:00 M 00:00</v>
          </cell>
          <cell r="F746">
            <v>3098.7</v>
          </cell>
          <cell r="G746">
            <v>3102.3</v>
          </cell>
          <cell r="H746">
            <v>3042.0966842551211</v>
          </cell>
          <cell r="I746">
            <v>3.6000000000003638</v>
          </cell>
          <cell r="J746" t="str">
            <v>CS3</v>
          </cell>
        </row>
        <row r="747">
          <cell r="D747">
            <v>733</v>
          </cell>
          <cell r="E747" t="str">
            <v>19/07/2014 T 11:30:00 M 17:00</v>
          </cell>
          <cell r="F747">
            <v>3102.3</v>
          </cell>
          <cell r="G747">
            <v>3106.2</v>
          </cell>
          <cell r="H747">
            <v>3046.040315196271</v>
          </cell>
          <cell r="I747">
            <v>3.8999999999996362</v>
          </cell>
          <cell r="J747" t="str">
            <v>CS3</v>
          </cell>
        </row>
        <row r="748">
          <cell r="D748">
            <v>734</v>
          </cell>
          <cell r="E748" t="str">
            <v>20/07/2014 M 17:45:00</v>
          </cell>
          <cell r="F748">
            <v>3106.2</v>
          </cell>
          <cell r="G748">
            <v>3109.2</v>
          </cell>
          <cell r="H748">
            <v>3049.0738774586944</v>
          </cell>
          <cell r="I748">
            <v>3</v>
          </cell>
          <cell r="J748" t="str">
            <v>CS3</v>
          </cell>
        </row>
        <row r="749">
          <cell r="D749">
            <v>735</v>
          </cell>
          <cell r="E749" t="str">
            <v>21/07/2014 T 8:00:00 M 12:45</v>
          </cell>
          <cell r="F749">
            <v>3109.2</v>
          </cell>
          <cell r="G749">
            <v>3114.2</v>
          </cell>
          <cell r="H749">
            <v>3054.1298145627338</v>
          </cell>
          <cell r="I749">
            <v>5</v>
          </cell>
          <cell r="J749" t="str">
            <v>CS3</v>
          </cell>
        </row>
        <row r="750">
          <cell r="D750">
            <v>736</v>
          </cell>
          <cell r="E750" t="str">
            <v>22/07/2014 M 09:35:00</v>
          </cell>
          <cell r="F750">
            <v>3114.2</v>
          </cell>
          <cell r="G750">
            <v>3117.8</v>
          </cell>
          <cell r="H750">
            <v>3057.7700892776425</v>
          </cell>
          <cell r="I750">
            <v>3.6000000000003638</v>
          </cell>
          <cell r="J750" t="str">
            <v>CS3</v>
          </cell>
        </row>
        <row r="751">
          <cell r="D751">
            <v>737</v>
          </cell>
          <cell r="E751" t="str">
            <v>23/07/2014 T 03:30:00 M 10:30</v>
          </cell>
          <cell r="F751">
            <v>3117.8</v>
          </cell>
          <cell r="G751">
            <v>3121.1</v>
          </cell>
          <cell r="H751">
            <v>3061.107007766308</v>
          </cell>
          <cell r="I751">
            <v>3.2999999999997272</v>
          </cell>
          <cell r="J751" t="str">
            <v>CS3</v>
          </cell>
        </row>
        <row r="752">
          <cell r="D752">
            <v>738</v>
          </cell>
          <cell r="E752" t="str">
            <v xml:space="preserve">24/07/2014 T 06:05:00 M 11:30 </v>
          </cell>
          <cell r="F752">
            <v>3121.1</v>
          </cell>
          <cell r="G752">
            <v>3124.4</v>
          </cell>
          <cell r="H752">
            <v>3064.443926254974</v>
          </cell>
          <cell r="I752">
            <v>3.336918488666015</v>
          </cell>
          <cell r="J752" t="str">
            <v>CS5</v>
          </cell>
        </row>
        <row r="753">
          <cell r="D753">
            <v>739</v>
          </cell>
          <cell r="E753" t="str">
            <v>26/07/2014 T 22:45:00 M 02:00</v>
          </cell>
          <cell r="F753">
            <v>3124.4</v>
          </cell>
          <cell r="G753">
            <v>3127.2</v>
          </cell>
          <cell r="H753">
            <v>3067.2752510332357</v>
          </cell>
          <cell r="I753">
            <v>2.83132477826166</v>
          </cell>
          <cell r="J753" t="str">
            <v>CS5</v>
          </cell>
        </row>
        <row r="754">
          <cell r="D754">
            <v>740</v>
          </cell>
          <cell r="E754" t="str">
            <v>27/07/2014 T 08:00:00 M 13:00</v>
          </cell>
          <cell r="F754">
            <v>3127.2</v>
          </cell>
          <cell r="G754">
            <v>3130.5</v>
          </cell>
          <cell r="H754">
            <v>3070.6121695219017</v>
          </cell>
          <cell r="I754">
            <v>3.336918488666015</v>
          </cell>
          <cell r="J754" t="str">
            <v>CS5</v>
          </cell>
        </row>
        <row r="755">
          <cell r="D755">
            <v>741</v>
          </cell>
          <cell r="E755" t="str">
            <v>29/07/2014 T 21:30:00 M 01:35</v>
          </cell>
          <cell r="F755">
            <v>3130.5</v>
          </cell>
          <cell r="G755">
            <v>3133.8</v>
          </cell>
          <cell r="H755">
            <v>3073.9490880105677</v>
          </cell>
          <cell r="I755">
            <v>3.336918488666015</v>
          </cell>
          <cell r="J755" t="str">
            <v>CS5</v>
          </cell>
        </row>
        <row r="756">
          <cell r="D756">
            <v>742</v>
          </cell>
          <cell r="E756" t="str">
            <v>30/07/2014 T 07:55:00 M 12:30</v>
          </cell>
          <cell r="F756">
            <v>3133.8</v>
          </cell>
          <cell r="G756">
            <v>3136.8</v>
          </cell>
          <cell r="H756">
            <v>3076.9826502729911</v>
          </cell>
          <cell r="I756">
            <v>3.033562262423402</v>
          </cell>
          <cell r="J756" t="str">
            <v>CS5</v>
          </cell>
        </row>
        <row r="757">
          <cell r="D757">
            <v>743</v>
          </cell>
          <cell r="E757" t="str">
            <v>01/08/2014 T 16:30:00 M 20:40</v>
          </cell>
          <cell r="F757">
            <v>3136.8</v>
          </cell>
          <cell r="G757">
            <v>3139.3</v>
          </cell>
          <cell r="H757">
            <v>3079.5106188250106</v>
          </cell>
          <cell r="I757">
            <v>2.5279685520195017</v>
          </cell>
          <cell r="J757" t="str">
            <v>CS5</v>
          </cell>
        </row>
        <row r="758">
          <cell r="D758">
            <v>744</v>
          </cell>
          <cell r="E758" t="str">
            <v>03/08/2014 T 04:40:00 M 10:20</v>
          </cell>
          <cell r="F758">
            <v>3139.3</v>
          </cell>
          <cell r="G758">
            <v>3143</v>
          </cell>
          <cell r="H758">
            <v>3083.2520122819997</v>
          </cell>
          <cell r="I758">
            <v>3.7413934569890444</v>
          </cell>
          <cell r="J758" t="str">
            <v>CS5</v>
          </cell>
        </row>
        <row r="759">
          <cell r="D759">
            <v>745</v>
          </cell>
          <cell r="E759" t="str">
            <v>04/08/2014 T 3:15:00 M 16:45</v>
          </cell>
          <cell r="F759">
            <v>3143</v>
          </cell>
          <cell r="G759">
            <v>3146.5</v>
          </cell>
          <cell r="H759">
            <v>3086.791168254827</v>
          </cell>
          <cell r="I759">
            <v>3.5391559728273023</v>
          </cell>
          <cell r="J759" t="str">
            <v>CS5</v>
          </cell>
        </row>
        <row r="760">
          <cell r="D760">
            <v>746</v>
          </cell>
          <cell r="E760" t="str">
            <v>06/08/2014 T 03:15:00 M 08:30</v>
          </cell>
          <cell r="F760">
            <v>3146.5</v>
          </cell>
          <cell r="G760">
            <v>3149.6</v>
          </cell>
          <cell r="H760">
            <v>3089.9258492593312</v>
          </cell>
          <cell r="I760">
            <v>3.134681004504273</v>
          </cell>
          <cell r="J760" t="str">
            <v>CS5</v>
          </cell>
        </row>
        <row r="761">
          <cell r="D761">
            <v>747</v>
          </cell>
          <cell r="E761" t="str">
            <v>07/08/2014 T 06:30:00 M 10:45</v>
          </cell>
          <cell r="F761">
            <v>3149.6</v>
          </cell>
          <cell r="G761">
            <v>3152.6</v>
          </cell>
          <cell r="H761">
            <v>3092.9594115217546</v>
          </cell>
          <cell r="I761">
            <v>3.033562262423402</v>
          </cell>
          <cell r="J761" t="str">
            <v>CS5</v>
          </cell>
        </row>
        <row r="762">
          <cell r="D762">
            <v>748</v>
          </cell>
          <cell r="E762" t="str">
            <v>09/08/2014 T 16:15:00 M 03:40</v>
          </cell>
          <cell r="F762">
            <v>3152.6</v>
          </cell>
          <cell r="G762">
            <v>3155.8</v>
          </cell>
          <cell r="H762">
            <v>3096.1952112683398</v>
          </cell>
          <cell r="I762">
            <v>3.235799746585144</v>
          </cell>
          <cell r="J762" t="str">
            <v>CS3</v>
          </cell>
        </row>
        <row r="763">
          <cell r="D763">
            <v>749</v>
          </cell>
          <cell r="E763" t="str">
            <v>09/08/2014 T 17:05:00 M 22:45</v>
          </cell>
          <cell r="F763">
            <v>3155.8</v>
          </cell>
          <cell r="G763">
            <v>3160</v>
          </cell>
          <cell r="H763">
            <v>3100.4421984357327</v>
          </cell>
          <cell r="I763">
            <v>4.2469871673929447</v>
          </cell>
          <cell r="J763" t="str">
            <v>CS3</v>
          </cell>
        </row>
        <row r="764">
          <cell r="D764">
            <v>750</v>
          </cell>
          <cell r="E764" t="str">
            <v>10/08/2014 T 07:20:00 M 11:20</v>
          </cell>
          <cell r="F764">
            <v>3160</v>
          </cell>
          <cell r="G764">
            <v>3164.9</v>
          </cell>
          <cell r="H764">
            <v>3105.3970167976913</v>
          </cell>
          <cell r="I764">
            <v>4.954818361958587</v>
          </cell>
          <cell r="J764" t="str">
            <v>CS3</v>
          </cell>
        </row>
        <row r="765">
          <cell r="D765">
            <v>751</v>
          </cell>
          <cell r="E765" t="str">
            <v>11/08/2014 T 04:10:00 M 10:00</v>
          </cell>
          <cell r="F765">
            <v>3164.9</v>
          </cell>
          <cell r="G765">
            <v>3168.8</v>
          </cell>
          <cell r="H765">
            <v>3109.3406477388417</v>
          </cell>
          <cell r="I765">
            <v>3.9436309411503316</v>
          </cell>
          <cell r="J765" t="str">
            <v>CS3</v>
          </cell>
        </row>
        <row r="766">
          <cell r="D766">
            <v>752</v>
          </cell>
          <cell r="E766" t="str">
            <v>12/08/2014 T 00:45:00 M 06:00</v>
          </cell>
          <cell r="F766">
            <v>3168.8</v>
          </cell>
          <cell r="G766">
            <v>3172.9</v>
          </cell>
          <cell r="H766">
            <v>3113.4865161641537</v>
          </cell>
          <cell r="I766">
            <v>4.1458684253120737</v>
          </cell>
          <cell r="J766" t="str">
            <v>CS3</v>
          </cell>
        </row>
        <row r="767">
          <cell r="D767">
            <v>753</v>
          </cell>
          <cell r="E767" t="str">
            <v>12/08/2014 T 20:00:00 M 23:40</v>
          </cell>
          <cell r="F767">
            <v>3172.9</v>
          </cell>
          <cell r="G767">
            <v>3176.8</v>
          </cell>
          <cell r="H767">
            <v>3117.4301471053045</v>
          </cell>
          <cell r="I767">
            <v>3.9436309411507864</v>
          </cell>
          <cell r="J767" t="str">
            <v>CS3</v>
          </cell>
        </row>
        <row r="768">
          <cell r="D768">
            <v>754</v>
          </cell>
          <cell r="E768" t="str">
            <v>13/08/2014 T 20:20:00 M 23:30</v>
          </cell>
          <cell r="F768">
            <v>3176.8</v>
          </cell>
          <cell r="G768">
            <v>3179.6</v>
          </cell>
          <cell r="H768">
            <v>3120.2614718835662</v>
          </cell>
          <cell r="I768">
            <v>2.83132477826166</v>
          </cell>
          <cell r="J768" t="str">
            <v>CS4A</v>
          </cell>
        </row>
        <row r="769">
          <cell r="D769">
            <v>755</v>
          </cell>
          <cell r="E769" t="str">
            <v>15/08/2014 T 20:05:00 M 00:25</v>
          </cell>
          <cell r="F769">
            <v>3179.6</v>
          </cell>
          <cell r="G769">
            <v>3183.6</v>
          </cell>
          <cell r="H769">
            <v>3124.3062215667974</v>
          </cell>
          <cell r="I769">
            <v>4.0447496832312027</v>
          </cell>
          <cell r="J769" t="str">
            <v>CS3</v>
          </cell>
        </row>
        <row r="770">
          <cell r="D770">
            <v>756</v>
          </cell>
          <cell r="E770" t="str">
            <v>16/08/2014 T 22:00:00 M 01:30</v>
          </cell>
          <cell r="F770">
            <v>3183.6</v>
          </cell>
          <cell r="G770">
            <v>3186.4</v>
          </cell>
          <cell r="H770">
            <v>3127.1375463450595</v>
          </cell>
          <cell r="I770">
            <v>2.8313247782621147</v>
          </cell>
          <cell r="J770" t="str">
            <v>CS4A</v>
          </cell>
        </row>
        <row r="771">
          <cell r="D771">
            <v>757</v>
          </cell>
          <cell r="E771" t="str">
            <v>16/08/2014 T 19:50:00 M 23:30</v>
          </cell>
          <cell r="F771">
            <v>3186.4</v>
          </cell>
          <cell r="G771">
            <v>3188.9</v>
          </cell>
          <cell r="H771">
            <v>3129.6655148970794</v>
          </cell>
          <cell r="I771">
            <v>2.5279685520199564</v>
          </cell>
          <cell r="J771" t="str">
            <v>CS4A</v>
          </cell>
        </row>
        <row r="772">
          <cell r="D772">
            <v>758</v>
          </cell>
          <cell r="E772" t="str">
            <v>17/08/2014 T 14:00:00 M 16:50</v>
          </cell>
          <cell r="F772">
            <v>3188.9</v>
          </cell>
          <cell r="G772">
            <v>3191.4</v>
          </cell>
          <cell r="H772">
            <v>3132.1934834490989</v>
          </cell>
          <cell r="I772">
            <v>2.5279685520195017</v>
          </cell>
          <cell r="J772" t="str">
            <v>CS4A</v>
          </cell>
        </row>
        <row r="773">
          <cell r="D773">
            <v>759</v>
          </cell>
          <cell r="E773" t="str">
            <v>18/08/2014 T 13:30:00 M 17:30</v>
          </cell>
          <cell r="F773">
            <v>3191.4</v>
          </cell>
          <cell r="G773">
            <v>3194</v>
          </cell>
          <cell r="H773">
            <v>3134.8225707431993</v>
          </cell>
          <cell r="I773">
            <v>2.6290872941003727</v>
          </cell>
          <cell r="J773" t="str">
            <v>CS4A</v>
          </cell>
        </row>
        <row r="774">
          <cell r="D774">
            <v>760</v>
          </cell>
          <cell r="E774" t="str">
            <v>19/08/2014 T 13:35:00 M 17:00</v>
          </cell>
          <cell r="F774">
            <v>3194</v>
          </cell>
          <cell r="G774">
            <v>3196.5</v>
          </cell>
          <cell r="H774">
            <v>3137.3505392952188</v>
          </cell>
          <cell r="I774">
            <v>2.5279685520195017</v>
          </cell>
          <cell r="J774" t="str">
            <v>CS5A</v>
          </cell>
        </row>
        <row r="775">
          <cell r="D775">
            <v>761</v>
          </cell>
          <cell r="E775" t="str">
            <v>22/08/2014 M 19:00</v>
          </cell>
          <cell r="F775">
            <v>3196.5</v>
          </cell>
          <cell r="G775">
            <v>3198.3</v>
          </cell>
          <cell r="H775">
            <v>3139.1706766526731</v>
          </cell>
          <cell r="I775">
            <v>1.820137357454314</v>
          </cell>
          <cell r="J775" t="str">
            <v>CS5A</v>
          </cell>
        </row>
        <row r="776">
          <cell r="D776">
            <v>762</v>
          </cell>
          <cell r="E776" t="str">
            <v xml:space="preserve">24/08/2014 T 19:30:00 M 22:30 </v>
          </cell>
          <cell r="F776">
            <v>3198.3</v>
          </cell>
          <cell r="G776">
            <v>3201.5</v>
          </cell>
          <cell r="H776">
            <v>3142.4064763992578</v>
          </cell>
          <cell r="I776">
            <v>3.2357997465846893</v>
          </cell>
          <cell r="J776" t="str">
            <v>CS5A</v>
          </cell>
        </row>
        <row r="777">
          <cell r="D777">
            <v>763</v>
          </cell>
          <cell r="E777" t="str">
            <v>25/08/2014 T 19:40:00 M 23:10</v>
          </cell>
          <cell r="F777">
            <v>3201.5</v>
          </cell>
          <cell r="G777">
            <v>3204.5</v>
          </cell>
          <cell r="H777">
            <v>3145.4400386616812</v>
          </cell>
          <cell r="I777">
            <v>3.033562262423402</v>
          </cell>
          <cell r="J777" t="str">
            <v>CS4</v>
          </cell>
        </row>
        <row r="778">
          <cell r="D778">
            <v>764</v>
          </cell>
          <cell r="E778" t="str">
            <v>27/08/2014 T 22:15:00 M 01:42</v>
          </cell>
          <cell r="F778">
            <v>3204.5</v>
          </cell>
          <cell r="G778">
            <v>3207.5</v>
          </cell>
          <cell r="H778">
            <v>3148.4736009241051</v>
          </cell>
          <cell r="I778">
            <v>3.0335622624238567</v>
          </cell>
          <cell r="J778" t="str">
            <v>CS4A</v>
          </cell>
        </row>
        <row r="779">
          <cell r="D779">
            <v>765</v>
          </cell>
          <cell r="E779" t="str">
            <v>27/08/2014 T 19:30:00 M 22:45</v>
          </cell>
          <cell r="F779">
            <v>3207.5</v>
          </cell>
          <cell r="G779">
            <v>3211</v>
          </cell>
          <cell r="H779">
            <v>3152.0127568969324</v>
          </cell>
          <cell r="I779">
            <v>3.5391559728273023</v>
          </cell>
          <cell r="J779" t="str">
            <v>CS4A</v>
          </cell>
        </row>
        <row r="780">
          <cell r="D780">
            <v>766</v>
          </cell>
          <cell r="E780" t="str">
            <v>28/08/2014 T 16:50:00 M 21:00</v>
          </cell>
          <cell r="F780">
            <v>3211</v>
          </cell>
          <cell r="G780">
            <v>3214.3</v>
          </cell>
          <cell r="H780">
            <v>3155.3496753855984</v>
          </cell>
          <cell r="I780">
            <v>3.336918488666015</v>
          </cell>
          <cell r="J780" t="str">
            <v>CS5A</v>
          </cell>
        </row>
        <row r="781">
          <cell r="D781">
            <v>767</v>
          </cell>
          <cell r="E781" t="str">
            <v>30/08/2014 M 01:00:00</v>
          </cell>
          <cell r="F781">
            <v>3214.3</v>
          </cell>
          <cell r="G781">
            <v>3215.3</v>
          </cell>
          <cell r="H781">
            <v>3156.3608628064062</v>
          </cell>
          <cell r="I781">
            <v>1.0111874208078007</v>
          </cell>
          <cell r="J781" t="str">
            <v>CS5A</v>
          </cell>
        </row>
        <row r="782">
          <cell r="D782">
            <v>768</v>
          </cell>
          <cell r="E782" t="str">
            <v>31/08/2014 T 05:10:00 M 10:00</v>
          </cell>
          <cell r="F782">
            <v>3215.3</v>
          </cell>
          <cell r="G782">
            <v>3217.8</v>
          </cell>
          <cell r="H782">
            <v>3158.8888313584257</v>
          </cell>
          <cell r="I782">
            <v>2.5279685520195017</v>
          </cell>
          <cell r="J782" t="str">
            <v>CS5A</v>
          </cell>
        </row>
        <row r="783">
          <cell r="D783">
            <v>769</v>
          </cell>
          <cell r="E783" t="str">
            <v>01/09/2014 T 13:50:00 M 18:30</v>
          </cell>
          <cell r="F783">
            <v>3217.8</v>
          </cell>
          <cell r="G783">
            <v>3220.7</v>
          </cell>
          <cell r="H783">
            <v>3161.8212748787682</v>
          </cell>
          <cell r="I783">
            <v>2.932443520342531</v>
          </cell>
          <cell r="J783" t="str">
            <v>CS4</v>
          </cell>
        </row>
        <row r="784">
          <cell r="D784">
            <v>770</v>
          </cell>
          <cell r="E784" t="str">
            <v>02/09/2014 T 12:10:00 M 16:30</v>
          </cell>
          <cell r="F784">
            <v>3220.7</v>
          </cell>
          <cell r="G784">
            <v>3223.7</v>
          </cell>
          <cell r="H784">
            <v>3164.8548371411916</v>
          </cell>
          <cell r="I784">
            <v>3.033562262423402</v>
          </cell>
          <cell r="J784" t="str">
            <v>CS4A</v>
          </cell>
        </row>
        <row r="785">
          <cell r="D785">
            <v>771</v>
          </cell>
          <cell r="E785" t="str">
            <v>03/09/2014 T 07:45:00 M 11:15</v>
          </cell>
          <cell r="F785">
            <v>3223.7</v>
          </cell>
          <cell r="G785">
            <v>3226.2</v>
          </cell>
          <cell r="H785">
            <v>3167.3828056932111</v>
          </cell>
          <cell r="I785">
            <v>2.5279685520195017</v>
          </cell>
          <cell r="J785" t="str">
            <v>CS3</v>
          </cell>
        </row>
        <row r="786">
          <cell r="D786">
            <v>772</v>
          </cell>
          <cell r="E786" t="str">
            <v>04/09/2014 T 01:00:00 M 05:30</v>
          </cell>
          <cell r="F786">
            <v>3226.2</v>
          </cell>
          <cell r="G786">
            <v>3228.9</v>
          </cell>
          <cell r="H786">
            <v>3170.1130117293924</v>
          </cell>
          <cell r="I786">
            <v>2.7302060361812437</v>
          </cell>
          <cell r="J786" t="str">
            <v>CS2</v>
          </cell>
        </row>
        <row r="787">
          <cell r="D787">
            <v>773</v>
          </cell>
          <cell r="E787" t="str">
            <v>04/09/2014 T 18:30:00 M 23:45</v>
          </cell>
          <cell r="F787">
            <v>3228.9</v>
          </cell>
          <cell r="G787">
            <v>3232.1</v>
          </cell>
          <cell r="H787">
            <v>3173.3488114759775</v>
          </cell>
          <cell r="I787">
            <v>3.235799746585144</v>
          </cell>
          <cell r="J787" t="str">
            <v>CS2</v>
          </cell>
        </row>
        <row r="788">
          <cell r="D788">
            <v>774</v>
          </cell>
          <cell r="E788" t="str">
            <v>05/09/2014 T 14:50:00 M 22:00</v>
          </cell>
          <cell r="F788">
            <v>3232.1</v>
          </cell>
          <cell r="G788">
            <v>3235</v>
          </cell>
          <cell r="H788">
            <v>3176.2812549963205</v>
          </cell>
          <cell r="I788">
            <v>2.9324435203429857</v>
          </cell>
          <cell r="J788" t="str">
            <v>CS2</v>
          </cell>
        </row>
        <row r="789">
          <cell r="D789">
            <v>775</v>
          </cell>
          <cell r="E789" t="str">
            <v>06/09/2014 T 10:05:00 M 14:30</v>
          </cell>
          <cell r="F789">
            <v>3235</v>
          </cell>
          <cell r="G789">
            <v>3238.8</v>
          </cell>
          <cell r="H789">
            <v>3180.1237671953904</v>
          </cell>
          <cell r="I789">
            <v>3.8425121990699154</v>
          </cell>
          <cell r="J789" t="str">
            <v>CS2</v>
          </cell>
        </row>
        <row r="790">
          <cell r="D790">
            <v>776</v>
          </cell>
          <cell r="E790" t="str">
            <v>07/09/2014 T 06:25:00 M 10:25</v>
          </cell>
          <cell r="F790">
            <v>3238.8</v>
          </cell>
          <cell r="G790">
            <v>3242.6</v>
          </cell>
          <cell r="H790">
            <v>3183.9662793944599</v>
          </cell>
          <cell r="I790">
            <v>3.8425121990694606</v>
          </cell>
          <cell r="J790" t="str">
            <v>CS2</v>
          </cell>
        </row>
        <row r="791">
          <cell r="D791">
            <v>777</v>
          </cell>
          <cell r="E791" t="str">
            <v>08/09/2014 T 01:00:00 M 06:00</v>
          </cell>
          <cell r="F791">
            <v>3242.6</v>
          </cell>
          <cell r="G791">
            <v>3245.3</v>
          </cell>
          <cell r="H791">
            <v>3186.6964854306411</v>
          </cell>
          <cell r="I791">
            <v>2.7302060361812437</v>
          </cell>
          <cell r="J791" t="str">
            <v>CS2</v>
          </cell>
        </row>
        <row r="792">
          <cell r="D792">
            <v>778</v>
          </cell>
          <cell r="E792" t="str">
            <v>10/09/2014 M 10:30:00</v>
          </cell>
          <cell r="F792">
            <v>3245.3</v>
          </cell>
          <cell r="G792">
            <v>3249</v>
          </cell>
          <cell r="H792">
            <v>3190.4378788876302</v>
          </cell>
          <cell r="I792">
            <v>3.7413934569890444</v>
          </cell>
          <cell r="J792" t="str">
            <v>CS2</v>
          </cell>
        </row>
        <row r="793">
          <cell r="D793">
            <v>779</v>
          </cell>
          <cell r="E793" t="str">
            <v>11/09/2014 T 0:30:00 M 06:20</v>
          </cell>
          <cell r="F793">
            <v>3249</v>
          </cell>
          <cell r="G793">
            <v>3252.1</v>
          </cell>
          <cell r="H793">
            <v>3193.572559892134</v>
          </cell>
          <cell r="I793">
            <v>3.1346810045038183</v>
          </cell>
          <cell r="J793" t="str">
            <v>CS2</v>
          </cell>
        </row>
        <row r="794">
          <cell r="D794">
            <v>780</v>
          </cell>
          <cell r="E794" t="str">
            <v>12/09/2014 T 20:15:00 M 01:15</v>
          </cell>
          <cell r="F794">
            <v>3252.1</v>
          </cell>
          <cell r="G794">
            <v>3255.8</v>
          </cell>
          <cell r="H794">
            <v>3197.3139533491235</v>
          </cell>
          <cell r="I794">
            <v>3.7413934569894991</v>
          </cell>
          <cell r="J794" t="str">
            <v>CS2</v>
          </cell>
        </row>
        <row r="795">
          <cell r="D795">
            <v>781</v>
          </cell>
          <cell r="E795" t="str">
            <v>13/09/2014 T 04:30:00 M 10:45</v>
          </cell>
          <cell r="F795">
            <v>3255.8</v>
          </cell>
          <cell r="G795">
            <v>3259.6</v>
          </cell>
          <cell r="H795">
            <v>3201.156465548193</v>
          </cell>
          <cell r="I795">
            <v>3.8425121990694606</v>
          </cell>
          <cell r="J795" t="str">
            <v>CS2</v>
          </cell>
        </row>
        <row r="796">
          <cell r="D796">
            <v>782</v>
          </cell>
          <cell r="E796" t="str">
            <v>14/09/2014 T 20:05:00 M 03:50</v>
          </cell>
          <cell r="F796">
            <v>3259.6</v>
          </cell>
          <cell r="G796">
            <v>3264</v>
          </cell>
          <cell r="H796">
            <v>3205.6056901997476</v>
          </cell>
          <cell r="I796">
            <v>4.4492246515546867</v>
          </cell>
          <cell r="J796" t="str">
            <v>CS2</v>
          </cell>
        </row>
        <row r="797">
          <cell r="D797">
            <v>783</v>
          </cell>
          <cell r="E797" t="str">
            <v>14/09/2014 T 14:45:00 M 22:30</v>
          </cell>
          <cell r="F797">
            <v>3264</v>
          </cell>
          <cell r="G797">
            <v>3268.2</v>
          </cell>
          <cell r="H797">
            <v>3209.8526773671401</v>
          </cell>
          <cell r="I797">
            <v>4.2469871673924899</v>
          </cell>
          <cell r="J797" t="str">
            <v>CS2</v>
          </cell>
        </row>
        <row r="798">
          <cell r="D798">
            <v>784</v>
          </cell>
          <cell r="E798" t="str">
            <v>15/09/2014 T 11:00:00 M 15:00</v>
          </cell>
          <cell r="F798">
            <v>3268.2</v>
          </cell>
          <cell r="G798">
            <v>3272.6</v>
          </cell>
          <cell r="H798">
            <v>3214.3019020186948</v>
          </cell>
          <cell r="I798">
            <v>4.4492246515546867</v>
          </cell>
          <cell r="J798" t="str">
            <v>CS2</v>
          </cell>
        </row>
        <row r="799">
          <cell r="D799">
            <v>785</v>
          </cell>
          <cell r="E799" t="str">
            <v>16/09/2014 T 05:30:00 M 10:30</v>
          </cell>
          <cell r="F799">
            <v>3272.6</v>
          </cell>
          <cell r="G799">
            <v>3276.9</v>
          </cell>
          <cell r="H799">
            <v>3218.6500079281686</v>
          </cell>
          <cell r="I799">
            <v>4.3481059094738157</v>
          </cell>
          <cell r="J799" t="str">
            <v>CS2</v>
          </cell>
        </row>
        <row r="800">
          <cell r="D800">
            <v>786</v>
          </cell>
          <cell r="E800" t="str">
            <v>17/09/2014 T 09:30:00 M 14:15</v>
          </cell>
          <cell r="F800">
            <v>3276.9</v>
          </cell>
          <cell r="G800">
            <v>3280.8</v>
          </cell>
          <cell r="H800">
            <v>3222.5936388693194</v>
          </cell>
          <cell r="I800">
            <v>3.9436309411507864</v>
          </cell>
          <cell r="J800" t="str">
            <v>CS2</v>
          </cell>
        </row>
        <row r="801">
          <cell r="D801">
            <v>787</v>
          </cell>
          <cell r="E801" t="str">
            <v>18/09/2014 T 09:30:00 M 14:15</v>
          </cell>
          <cell r="F801">
            <v>3280.8</v>
          </cell>
          <cell r="G801">
            <v>3284.4</v>
          </cell>
          <cell r="H801">
            <v>3226.2339135842276</v>
          </cell>
          <cell r="I801">
            <v>3.6402747149081733</v>
          </cell>
          <cell r="J801" t="str">
            <v>CS2</v>
          </cell>
        </row>
        <row r="802">
          <cell r="D802">
            <v>788</v>
          </cell>
          <cell r="E802" t="str">
            <v>18/09/2014 T 23:55:00 M 04:15</v>
          </cell>
          <cell r="F802">
            <v>3284.4</v>
          </cell>
          <cell r="G802">
            <v>3288.3</v>
          </cell>
          <cell r="H802">
            <v>3230.1775445253779</v>
          </cell>
          <cell r="I802">
            <v>3.9436309411503316</v>
          </cell>
          <cell r="J802" t="str">
            <v>CS2</v>
          </cell>
        </row>
        <row r="803">
          <cell r="D803">
            <v>789</v>
          </cell>
          <cell r="E803" t="str">
            <v>19/09/2014 T 14:45:00 M 19:30</v>
          </cell>
          <cell r="F803">
            <v>3288.3</v>
          </cell>
          <cell r="G803">
            <v>3292.1</v>
          </cell>
          <cell r="H803">
            <v>3234.0200567244474</v>
          </cell>
          <cell r="I803">
            <v>3.8425121990694606</v>
          </cell>
          <cell r="J803" t="str">
            <v>CS2</v>
          </cell>
        </row>
        <row r="804">
          <cell r="D804">
            <v>790</v>
          </cell>
          <cell r="E804" t="str">
            <v>20/09/2014 T 06:30:00 M 12:30</v>
          </cell>
          <cell r="F804">
            <v>3292.1</v>
          </cell>
          <cell r="G804">
            <v>3297.3</v>
          </cell>
          <cell r="H804">
            <v>3239.2782313126486</v>
          </cell>
          <cell r="I804">
            <v>5.2581745882012001</v>
          </cell>
          <cell r="J804" t="str">
            <v>CS2</v>
          </cell>
        </row>
        <row r="805">
          <cell r="D805">
            <v>791</v>
          </cell>
          <cell r="E805" t="str">
            <v>21/09/2014 T 0:55:00 M 06:45</v>
          </cell>
          <cell r="F805">
            <v>3297.3</v>
          </cell>
          <cell r="G805">
            <v>3301.3</v>
          </cell>
          <cell r="H805">
            <v>3243.3229809958798</v>
          </cell>
          <cell r="I805">
            <v>4.0447496832312027</v>
          </cell>
          <cell r="J805" t="str">
            <v>CS2</v>
          </cell>
        </row>
        <row r="806">
          <cell r="D806">
            <v>792</v>
          </cell>
          <cell r="E806" t="str">
            <v>21/09/2014 T 03:15:00 M 09:50</v>
          </cell>
          <cell r="F806">
            <v>3301.3</v>
          </cell>
          <cell r="G806">
            <v>3305.2</v>
          </cell>
          <cell r="H806">
            <v>3247.2666119370301</v>
          </cell>
          <cell r="I806">
            <v>3.9436309411503316</v>
          </cell>
          <cell r="J806" t="str">
            <v>CS2</v>
          </cell>
        </row>
        <row r="807">
          <cell r="D807">
            <v>793</v>
          </cell>
          <cell r="E807" t="str">
            <v>22/09/2014 T 20:00:00 M 23:30</v>
          </cell>
          <cell r="F807">
            <v>3305.2</v>
          </cell>
          <cell r="G807">
            <v>3307.8</v>
          </cell>
          <cell r="H807">
            <v>3249.8956992311309</v>
          </cell>
          <cell r="I807">
            <v>2.6290872941008274</v>
          </cell>
          <cell r="J807" t="str">
            <v>CS3</v>
          </cell>
        </row>
        <row r="808">
          <cell r="D808">
            <v>794</v>
          </cell>
          <cell r="E808" t="str">
            <v>23/09/2014 T 07:45:00 M 11:30</v>
          </cell>
          <cell r="F808">
            <v>3307.8</v>
          </cell>
          <cell r="G808">
            <v>3311.9</v>
          </cell>
          <cell r="H808">
            <v>3254.041567656443</v>
          </cell>
          <cell r="I808">
            <v>4.1458684253120737</v>
          </cell>
          <cell r="J808" t="str">
            <v>CS3</v>
          </cell>
        </row>
        <row r="809">
          <cell r="D809">
            <v>795</v>
          </cell>
          <cell r="E809" t="str">
            <v>23/09/2014 T 20:50:00 M 01:30</v>
          </cell>
          <cell r="F809">
            <v>3311.9</v>
          </cell>
          <cell r="G809">
            <v>3315.7</v>
          </cell>
          <cell r="H809">
            <v>3257.8840798555125</v>
          </cell>
          <cell r="I809">
            <v>3.8425121990694606</v>
          </cell>
          <cell r="J809" t="str">
            <v>CS3</v>
          </cell>
        </row>
        <row r="810">
          <cell r="D810">
            <v>796</v>
          </cell>
          <cell r="E810" t="str">
            <v>24/09/2014 T 20:00:00 M 21:30</v>
          </cell>
          <cell r="F810">
            <v>3315.7</v>
          </cell>
          <cell r="G810">
            <v>3319.1</v>
          </cell>
          <cell r="H810">
            <v>3261.3221170862589</v>
          </cell>
          <cell r="I810">
            <v>3.4380372307464313</v>
          </cell>
          <cell r="J810" t="str">
            <v>CS3</v>
          </cell>
        </row>
        <row r="811">
          <cell r="D811">
            <v>797</v>
          </cell>
          <cell r="E811" t="str">
            <v>25/09/2014 T 07:10:00 M 13:50</v>
          </cell>
          <cell r="F811">
            <v>3319.1</v>
          </cell>
          <cell r="G811">
            <v>3322.2</v>
          </cell>
          <cell r="H811">
            <v>3264.4567980907632</v>
          </cell>
          <cell r="I811">
            <v>3.134681004504273</v>
          </cell>
          <cell r="J811" t="str">
            <v>CS3</v>
          </cell>
        </row>
        <row r="812">
          <cell r="D812">
            <v>798</v>
          </cell>
          <cell r="E812" t="str">
            <v>26/09/2014 T 07:30:00 M 15:00</v>
          </cell>
          <cell r="F812">
            <v>3322.2</v>
          </cell>
          <cell r="G812">
            <v>3326.1</v>
          </cell>
          <cell r="H812">
            <v>3268.400429031914</v>
          </cell>
          <cell r="I812">
            <v>3.9436309411507864</v>
          </cell>
          <cell r="J812" t="str">
            <v>CS3</v>
          </cell>
        </row>
        <row r="813">
          <cell r="D813">
            <v>799</v>
          </cell>
          <cell r="E813" t="str">
            <v>27/09/2014 T 08:00:00 M 14:00</v>
          </cell>
          <cell r="F813">
            <v>3326.1</v>
          </cell>
          <cell r="G813">
            <v>3329.2</v>
          </cell>
          <cell r="H813">
            <v>3271.5351100364182</v>
          </cell>
          <cell r="I813">
            <v>3.134681004504273</v>
          </cell>
          <cell r="J813" t="str">
            <v>CS3</v>
          </cell>
        </row>
        <row r="814">
          <cell r="D814">
            <v>800</v>
          </cell>
          <cell r="E814" t="str">
            <v>28/09/2014 T 06:00:00 M 11:35</v>
          </cell>
          <cell r="F814">
            <v>3329.2</v>
          </cell>
          <cell r="G814">
            <v>3332.6</v>
          </cell>
          <cell r="H814">
            <v>3274.9731472671647</v>
          </cell>
          <cell r="I814">
            <v>3.4380372307464313</v>
          </cell>
          <cell r="J814" t="str">
            <v>CS3</v>
          </cell>
        </row>
        <row r="815">
          <cell r="D815">
            <v>801</v>
          </cell>
          <cell r="E815" t="str">
            <v>29/09/2014 T 0:40:00 M 06:10</v>
          </cell>
          <cell r="F815">
            <v>3332.6</v>
          </cell>
          <cell r="G815">
            <v>3336.1</v>
          </cell>
          <cell r="H815">
            <v>3278.5123032399924</v>
          </cell>
          <cell r="I815">
            <v>3.5391559728277571</v>
          </cell>
          <cell r="J815" t="str">
            <v>CS3</v>
          </cell>
        </row>
        <row r="816">
          <cell r="D816">
            <v>802</v>
          </cell>
          <cell r="E816" t="str">
            <v>30/09/2014 T 06:00:00 M 12:00</v>
          </cell>
          <cell r="F816">
            <v>3336.1</v>
          </cell>
          <cell r="G816">
            <v>3338.4</v>
          </cell>
          <cell r="H816">
            <v>3280.8380343078506</v>
          </cell>
          <cell r="I816">
            <v>2.3257310678582144</v>
          </cell>
          <cell r="J816" t="str">
            <v>CS3</v>
          </cell>
        </row>
        <row r="817">
          <cell r="D817">
            <v>803</v>
          </cell>
          <cell r="E817" t="str">
            <v>01/10/2014 T 01:10:00 M 05:40</v>
          </cell>
          <cell r="F817">
            <v>3338.4</v>
          </cell>
          <cell r="G817">
            <v>3340.4</v>
          </cell>
          <cell r="H817">
            <v>3282.8604091494662</v>
          </cell>
          <cell r="I817">
            <v>2.0223748416156013</v>
          </cell>
          <cell r="J817" t="str">
            <v>CS4A</v>
          </cell>
        </row>
        <row r="818">
          <cell r="D818">
            <v>0</v>
          </cell>
          <cell r="E818" t="str">
            <v>02/10/2014 T 02:10:00 M 06:20</v>
          </cell>
          <cell r="F818">
            <v>3340.4</v>
          </cell>
          <cell r="G818">
            <v>3342.93</v>
          </cell>
          <cell r="H818">
            <v>3285.4187133241098</v>
          </cell>
          <cell r="I818">
            <v>2.5583041746435811</v>
          </cell>
          <cell r="J818" t="str">
            <v>CS5A</v>
          </cell>
        </row>
        <row r="819">
          <cell r="D819">
            <v>804</v>
          </cell>
          <cell r="E819" t="str">
            <v>04/10/2014 M 03:45:00</v>
          </cell>
          <cell r="F819">
            <v>3342.93</v>
          </cell>
          <cell r="G819">
            <v>3345.22</v>
          </cell>
          <cell r="H819">
            <v>3287.7343325177594</v>
          </cell>
          <cell r="I819">
            <v>2.3156191936495816</v>
          </cell>
          <cell r="J819" t="str">
            <v>CS5A</v>
          </cell>
        </row>
        <row r="820">
          <cell r="D820">
            <v>805</v>
          </cell>
          <cell r="E820" t="str">
            <v>04/10/2014 M 22:00:00</v>
          </cell>
          <cell r="F820">
            <v>3345.22</v>
          </cell>
          <cell r="G820">
            <v>3347.35</v>
          </cell>
          <cell r="H820">
            <v>3289.8881617240804</v>
          </cell>
          <cell r="I820">
            <v>2.1538292063210065</v>
          </cell>
          <cell r="J820" t="str">
            <v>CS5A</v>
          </cell>
        </row>
        <row r="821">
          <cell r="D821">
            <v>806</v>
          </cell>
          <cell r="E821" t="str">
            <v>07/10/2014 M 10:00:00</v>
          </cell>
          <cell r="F821">
            <v>3347.35</v>
          </cell>
          <cell r="G821">
            <v>3350.2</v>
          </cell>
          <cell r="H821">
            <v>3292.7700458733825</v>
          </cell>
          <cell r="I821">
            <v>2.8818841493020955</v>
          </cell>
          <cell r="J821" t="str">
            <v>CS5A</v>
          </cell>
        </row>
        <row r="822">
          <cell r="D822">
            <v>807</v>
          </cell>
          <cell r="E822" t="str">
            <v>08/10/2014 T 12:40:00 M 15:45</v>
          </cell>
          <cell r="F822">
            <v>3350.2</v>
          </cell>
          <cell r="G822">
            <v>3351.2</v>
          </cell>
          <cell r="H822">
            <v>3293.7812332941903</v>
          </cell>
          <cell r="I822">
            <v>1.0111874208078007</v>
          </cell>
          <cell r="J822" t="str">
            <v>CS5A</v>
          </cell>
        </row>
        <row r="823">
          <cell r="D823">
            <v>808</v>
          </cell>
          <cell r="E823" t="str">
            <v>09/10/2014 T 06:00:00 M 09:30</v>
          </cell>
          <cell r="F823">
            <v>3351.2</v>
          </cell>
          <cell r="G823">
            <v>3353.4</v>
          </cell>
          <cell r="H823">
            <v>3296.0058456199681</v>
          </cell>
          <cell r="I823">
            <v>2.2246123257777981</v>
          </cell>
          <cell r="J823" t="str">
            <v>CS5A</v>
          </cell>
        </row>
        <row r="824">
          <cell r="D824">
            <v>809</v>
          </cell>
          <cell r="E824" t="str">
            <v>10/10/2014 T 06:15:00 M 11:20</v>
          </cell>
          <cell r="F824">
            <v>3353.4</v>
          </cell>
          <cell r="G824">
            <v>3355.4</v>
          </cell>
          <cell r="H824">
            <v>3298.0282204615837</v>
          </cell>
          <cell r="I824">
            <v>2.0223748416156013</v>
          </cell>
          <cell r="J824" t="str">
            <v>CS5A</v>
          </cell>
        </row>
        <row r="825">
          <cell r="D825">
            <v>810</v>
          </cell>
          <cell r="E825" t="str">
            <v>11/10/2014 T 15:30:00 M 23:00</v>
          </cell>
          <cell r="F825">
            <v>3355.4</v>
          </cell>
          <cell r="G825">
            <v>3358.2</v>
          </cell>
          <cell r="H825">
            <v>3300.8595452398454</v>
          </cell>
          <cell r="I825">
            <v>2.83132477826166</v>
          </cell>
          <cell r="J825" t="str">
            <v>CS4A</v>
          </cell>
        </row>
        <row r="826">
          <cell r="D826">
            <v>811</v>
          </cell>
          <cell r="E826" t="str">
            <v>12/10/2014 T 11:30:00 M 16:00</v>
          </cell>
          <cell r="F826">
            <v>3358.2</v>
          </cell>
          <cell r="G826">
            <v>3361.3</v>
          </cell>
          <cell r="H826">
            <v>3303.9942262443501</v>
          </cell>
          <cell r="I826">
            <v>3.1346810045047278</v>
          </cell>
          <cell r="J826" t="str">
            <v>CS3</v>
          </cell>
        </row>
        <row r="827">
          <cell r="D827">
            <v>812</v>
          </cell>
          <cell r="E827" t="str">
            <v>13/10/2014 T 04:00:00 M 09:10</v>
          </cell>
          <cell r="F827">
            <v>3361.3</v>
          </cell>
          <cell r="G827">
            <v>3364.3</v>
          </cell>
          <cell r="H827">
            <v>3307.0277885067735</v>
          </cell>
          <cell r="I827">
            <v>3.033562262423402</v>
          </cell>
          <cell r="J827" t="str">
            <v>CS2</v>
          </cell>
        </row>
        <row r="828">
          <cell r="D828">
            <v>813</v>
          </cell>
          <cell r="E828" t="str">
            <v>13/10/2014 T 19:45:00 M 23:45</v>
          </cell>
          <cell r="F828">
            <v>3364.3</v>
          </cell>
          <cell r="G828">
            <v>3366.3</v>
          </cell>
          <cell r="H828">
            <v>3309.0501633483891</v>
          </cell>
          <cell r="I828">
            <v>2.0223748416156013</v>
          </cell>
          <cell r="J828" t="str">
            <v>CS3</v>
          </cell>
        </row>
        <row r="829">
          <cell r="D829">
            <v>814</v>
          </cell>
          <cell r="E829" t="str">
            <v>14/10/2014 T 10:20:00 M 14:35</v>
          </cell>
          <cell r="F829">
            <v>3366.3</v>
          </cell>
          <cell r="G829">
            <v>3370.5</v>
          </cell>
          <cell r="H829">
            <v>3313.2971505157821</v>
          </cell>
          <cell r="I829">
            <v>4.2469871673929447</v>
          </cell>
          <cell r="J829" t="str">
            <v>CS3</v>
          </cell>
        </row>
        <row r="830">
          <cell r="D830">
            <v>815</v>
          </cell>
          <cell r="E830" t="str">
            <v>15/10/2014 T 06:45:00 M 10:20</v>
          </cell>
          <cell r="F830">
            <v>3370.5</v>
          </cell>
          <cell r="G830">
            <v>3372.9</v>
          </cell>
          <cell r="H830">
            <v>3315.7240003257207</v>
          </cell>
          <cell r="I830">
            <v>2.4268498099386306</v>
          </cell>
          <cell r="J830" t="str">
            <v>CS3</v>
          </cell>
        </row>
        <row r="831">
          <cell r="D831">
            <v>816</v>
          </cell>
          <cell r="E831" t="str">
            <v>16/10/2014 T 0:00:00 M 05:30</v>
          </cell>
          <cell r="F831">
            <v>3372.9</v>
          </cell>
          <cell r="G831">
            <v>3376.5</v>
          </cell>
          <cell r="H831">
            <v>3319.3642750406289</v>
          </cell>
          <cell r="I831">
            <v>3.6402747149081733</v>
          </cell>
          <cell r="J831" t="str">
            <v>CS2</v>
          </cell>
        </row>
        <row r="832">
          <cell r="D832">
            <v>817</v>
          </cell>
          <cell r="E832" t="str">
            <v>16/10/2014 T 17:20:00 M 22:50</v>
          </cell>
          <cell r="F832">
            <v>3376.5</v>
          </cell>
          <cell r="G832">
            <v>3379.5</v>
          </cell>
          <cell r="H832">
            <v>3322.3978373030523</v>
          </cell>
          <cell r="I832">
            <v>3.033562262423402</v>
          </cell>
          <cell r="J832" t="str">
            <v>CS3</v>
          </cell>
        </row>
        <row r="833">
          <cell r="D833">
            <v>818</v>
          </cell>
          <cell r="E833" t="str">
            <v>17/10/2014 T 07:50:00 M 12:00</v>
          </cell>
          <cell r="F833">
            <v>3379.5</v>
          </cell>
          <cell r="G833">
            <v>3383</v>
          </cell>
          <cell r="H833">
            <v>3325.9369932758796</v>
          </cell>
          <cell r="I833">
            <v>3.5391559728273023</v>
          </cell>
          <cell r="J833" t="str">
            <v>CS2</v>
          </cell>
        </row>
        <row r="834">
          <cell r="D834">
            <v>819</v>
          </cell>
          <cell r="E834" t="str">
            <v>17/10/2014 T 20:00:00 M 23:30</v>
          </cell>
          <cell r="F834">
            <v>3383</v>
          </cell>
          <cell r="G834">
            <v>3386.2</v>
          </cell>
          <cell r="H834">
            <v>3329.1727930224647</v>
          </cell>
          <cell r="I834">
            <v>3.235799746585144</v>
          </cell>
          <cell r="J834" t="str">
            <v>CS2</v>
          </cell>
        </row>
        <row r="835">
          <cell r="D835">
            <v>820</v>
          </cell>
          <cell r="E835" t="str">
            <v>18/10/2014 T 07:35:00 M 11:10</v>
          </cell>
          <cell r="F835">
            <v>3386.2</v>
          </cell>
          <cell r="G835">
            <v>3389.9</v>
          </cell>
          <cell r="H835">
            <v>3332.9141864794537</v>
          </cell>
          <cell r="I835">
            <v>3.7413934569890444</v>
          </cell>
          <cell r="J835" t="str">
            <v>CS2</v>
          </cell>
        </row>
        <row r="836">
          <cell r="D836">
            <v>821</v>
          </cell>
          <cell r="E836" t="str">
            <v>18/10/2014 T 19:30:00 M 23:45</v>
          </cell>
          <cell r="F836">
            <v>3389.9</v>
          </cell>
          <cell r="G836">
            <v>3392.9</v>
          </cell>
          <cell r="H836">
            <v>3335.9477487418776</v>
          </cell>
          <cell r="I836">
            <v>3.0335622624238567</v>
          </cell>
          <cell r="J836" t="str">
            <v>CS3</v>
          </cell>
        </row>
        <row r="837">
          <cell r="D837">
            <v>822</v>
          </cell>
          <cell r="E837" t="str">
            <v>19/10/2014 T 07:00:00 M 11:20</v>
          </cell>
          <cell r="F837">
            <v>3392.9</v>
          </cell>
          <cell r="G837">
            <v>3396.4</v>
          </cell>
          <cell r="H837">
            <v>3339.4869047147049</v>
          </cell>
          <cell r="I837">
            <v>3.5391559728273023</v>
          </cell>
          <cell r="J837" t="str">
            <v>CS2</v>
          </cell>
        </row>
        <row r="838">
          <cell r="D838">
            <v>823</v>
          </cell>
          <cell r="E838" t="str">
            <v>20/10/2014 T 0:50:00 M 08:30</v>
          </cell>
          <cell r="F838">
            <v>3396.4</v>
          </cell>
          <cell r="G838">
            <v>3400.3</v>
          </cell>
          <cell r="H838">
            <v>3343.4305356558557</v>
          </cell>
          <cell r="I838">
            <v>3.9436309411507864</v>
          </cell>
          <cell r="J838" t="str">
            <v>CS3</v>
          </cell>
        </row>
        <row r="839">
          <cell r="D839">
            <v>824</v>
          </cell>
          <cell r="E839" t="str">
            <v>21/10/2014 T 04:00:00 M 11:40</v>
          </cell>
          <cell r="F839">
            <v>3400.3</v>
          </cell>
          <cell r="G839">
            <v>3404</v>
          </cell>
          <cell r="H839">
            <v>3347.1719291128443</v>
          </cell>
          <cell r="I839">
            <v>3.7413934569885896</v>
          </cell>
          <cell r="J839" t="str">
            <v>CS3</v>
          </cell>
        </row>
        <row r="840">
          <cell r="D840">
            <v>825</v>
          </cell>
          <cell r="E840" t="str">
            <v>22/10/2014 T 06:20:00 M 11:40</v>
          </cell>
          <cell r="F840">
            <v>3404</v>
          </cell>
          <cell r="G840">
            <v>3407.7</v>
          </cell>
          <cell r="H840">
            <v>3350.9133225698329</v>
          </cell>
          <cell r="I840">
            <v>3.7413934569885896</v>
          </cell>
          <cell r="J840" t="str">
            <v>CS3</v>
          </cell>
        </row>
        <row r="841">
          <cell r="D841">
            <v>826</v>
          </cell>
          <cell r="E841" t="str">
            <v>22/10/2014 T 22:50:00 M 03:40</v>
          </cell>
          <cell r="F841">
            <v>3407.7</v>
          </cell>
          <cell r="G841">
            <v>3411.3</v>
          </cell>
          <cell r="H841">
            <v>3354.5535972847415</v>
          </cell>
          <cell r="I841">
            <v>3.6402747149086281</v>
          </cell>
          <cell r="J841" t="str">
            <v>CS3</v>
          </cell>
        </row>
        <row r="842">
          <cell r="D842">
            <v>827</v>
          </cell>
          <cell r="E842" t="str">
            <v>23/10/2014 T 14:30:00 M 18:00</v>
          </cell>
          <cell r="F842">
            <v>3411.3</v>
          </cell>
          <cell r="G842">
            <v>3415.2</v>
          </cell>
          <cell r="H842">
            <v>3358.4972282258918</v>
          </cell>
          <cell r="I842">
            <v>3.9436309411503316</v>
          </cell>
          <cell r="J842" t="str">
            <v>CS3</v>
          </cell>
        </row>
        <row r="843">
          <cell r="D843">
            <v>828</v>
          </cell>
          <cell r="E843" t="str">
            <v>24/10/2014 T 06:15:00 M 10:00</v>
          </cell>
          <cell r="F843">
            <v>3415.2</v>
          </cell>
          <cell r="G843">
            <v>3419.2</v>
          </cell>
          <cell r="H843">
            <v>3362.541977909123</v>
          </cell>
          <cell r="I843">
            <v>4.0447496832312027</v>
          </cell>
          <cell r="J843" t="str">
            <v>CS3</v>
          </cell>
        </row>
        <row r="844">
          <cell r="D844">
            <v>829</v>
          </cell>
          <cell r="E844" t="str">
            <v>24/10/2014 T 19:10:00 M 01:00</v>
          </cell>
          <cell r="F844">
            <v>3419.2</v>
          </cell>
          <cell r="G844">
            <v>3422.7</v>
          </cell>
          <cell r="H844">
            <v>3366.0811338819508</v>
          </cell>
          <cell r="I844">
            <v>3.5391559728277571</v>
          </cell>
          <cell r="J844" t="str">
            <v>CS3</v>
          </cell>
        </row>
        <row r="845">
          <cell r="D845">
            <v>830</v>
          </cell>
          <cell r="E845" t="str">
            <v>25/10/2014 T 13:25:00 M 01:00</v>
          </cell>
          <cell r="F845">
            <v>3422.7</v>
          </cell>
          <cell r="G845">
            <v>3427.3</v>
          </cell>
          <cell r="H845">
            <v>3370.7325960176672</v>
          </cell>
          <cell r="I845">
            <v>4.6514621357164287</v>
          </cell>
          <cell r="J845" t="str">
            <v>CS4A</v>
          </cell>
        </row>
        <row r="846">
          <cell r="D846">
            <v>831</v>
          </cell>
          <cell r="E846" t="str">
            <v>26/10/2014 T 03:00:00</v>
          </cell>
          <cell r="F846">
            <v>3427.3</v>
          </cell>
          <cell r="G846">
            <v>3428.6</v>
          </cell>
          <cell r="H846">
            <v>3372.0471396647167</v>
          </cell>
          <cell r="I846">
            <v>1.3145436470495042</v>
          </cell>
          <cell r="J846" t="str">
            <v>CS4A</v>
          </cell>
        </row>
        <row r="847">
          <cell r="D847">
            <v>832</v>
          </cell>
          <cell r="E847" t="str">
            <v>26/10/2014 T 15:25:00 M 18:00</v>
          </cell>
          <cell r="F847">
            <v>3428.6</v>
          </cell>
          <cell r="G847">
            <v>3430</v>
          </cell>
          <cell r="H847">
            <v>3373.462802053848</v>
          </cell>
          <cell r="I847">
            <v>1.4156623891312847</v>
          </cell>
          <cell r="J847" t="str">
            <v>CS5A</v>
          </cell>
        </row>
        <row r="848">
          <cell r="D848">
            <v>833</v>
          </cell>
          <cell r="E848" t="str">
            <v>28/10/2014 M 03:30:00</v>
          </cell>
          <cell r="F848">
            <v>3430</v>
          </cell>
          <cell r="G848">
            <v>3431.3</v>
          </cell>
          <cell r="H848">
            <v>3374.7773457008984</v>
          </cell>
          <cell r="I848">
            <v>1.3145436470504137</v>
          </cell>
          <cell r="J848" t="str">
            <v>CS5A</v>
          </cell>
        </row>
        <row r="849">
          <cell r="D849">
            <v>834</v>
          </cell>
          <cell r="E849" t="str">
            <v>29/10/2014 M 10:20:00</v>
          </cell>
          <cell r="F849">
            <v>3431.3</v>
          </cell>
          <cell r="G849">
            <v>3434</v>
          </cell>
          <cell r="H849">
            <v>3377.5075517370792</v>
          </cell>
          <cell r="I849">
            <v>2.7302060361807889</v>
          </cell>
          <cell r="J849" t="str">
            <v>CS5A</v>
          </cell>
        </row>
        <row r="850">
          <cell r="D850">
            <v>835</v>
          </cell>
          <cell r="E850" t="str">
            <v>30/10/2014 T 22:50:00 M 03:15</v>
          </cell>
          <cell r="F850">
            <v>3434</v>
          </cell>
          <cell r="G850">
            <v>3437.3</v>
          </cell>
          <cell r="H850">
            <v>3380.8444702257452</v>
          </cell>
          <cell r="I850">
            <v>3.336918488666015</v>
          </cell>
          <cell r="J850" t="str">
            <v>CS5A</v>
          </cell>
        </row>
        <row r="851">
          <cell r="D851">
            <v>0</v>
          </cell>
          <cell r="E851">
            <v>0</v>
          </cell>
          <cell r="F851">
            <v>0</v>
          </cell>
          <cell r="G851">
            <v>0</v>
          </cell>
          <cell r="H851">
            <v>0</v>
          </cell>
          <cell r="I851">
            <v>0</v>
          </cell>
          <cell r="J851">
            <v>0</v>
          </cell>
        </row>
        <row r="852">
          <cell r="D852">
            <v>0</v>
          </cell>
          <cell r="E852">
            <v>0</v>
          </cell>
          <cell r="F852">
            <v>0</v>
          </cell>
          <cell r="G852">
            <v>0</v>
          </cell>
          <cell r="H852">
            <v>0</v>
          </cell>
          <cell r="I852">
            <v>0</v>
          </cell>
          <cell r="J852">
            <v>0</v>
          </cell>
        </row>
        <row r="853">
          <cell r="D853">
            <v>0</v>
          </cell>
          <cell r="E853">
            <v>0</v>
          </cell>
          <cell r="F853">
            <v>0</v>
          </cell>
          <cell r="G853">
            <v>0</v>
          </cell>
          <cell r="H853">
            <v>0</v>
          </cell>
          <cell r="I853">
            <v>0</v>
          </cell>
          <cell r="J853">
            <v>0</v>
          </cell>
        </row>
        <row r="854">
          <cell r="D854">
            <v>0</v>
          </cell>
          <cell r="E854">
            <v>0</v>
          </cell>
          <cell r="F854">
            <v>0</v>
          </cell>
          <cell r="G854">
            <v>0</v>
          </cell>
          <cell r="H854">
            <v>0</v>
          </cell>
          <cell r="I854">
            <v>0</v>
          </cell>
          <cell r="J854">
            <v>0</v>
          </cell>
        </row>
        <row r="855">
          <cell r="D855">
            <v>0</v>
          </cell>
          <cell r="E855">
            <v>0</v>
          </cell>
          <cell r="F855">
            <v>0</v>
          </cell>
          <cell r="G855">
            <v>0</v>
          </cell>
          <cell r="H855">
            <v>0</v>
          </cell>
          <cell r="I855">
            <v>0</v>
          </cell>
          <cell r="J855">
            <v>0</v>
          </cell>
        </row>
        <row r="856">
          <cell r="D856">
            <v>0</v>
          </cell>
          <cell r="E856">
            <v>0</v>
          </cell>
          <cell r="F856">
            <v>0</v>
          </cell>
          <cell r="G856">
            <v>0</v>
          </cell>
          <cell r="H856">
            <v>0</v>
          </cell>
          <cell r="I856">
            <v>0</v>
          </cell>
          <cell r="J856">
            <v>0</v>
          </cell>
        </row>
        <row r="857">
          <cell r="D857">
            <v>0</v>
          </cell>
          <cell r="E857">
            <v>0</v>
          </cell>
          <cell r="F857">
            <v>0</v>
          </cell>
          <cell r="G857">
            <v>0</v>
          </cell>
          <cell r="H857">
            <v>0</v>
          </cell>
          <cell r="I857">
            <v>0</v>
          </cell>
          <cell r="J857">
            <v>0</v>
          </cell>
        </row>
        <row r="858">
          <cell r="D858">
            <v>0</v>
          </cell>
          <cell r="E858">
            <v>0</v>
          </cell>
          <cell r="F858">
            <v>0</v>
          </cell>
          <cell r="G858">
            <v>0</v>
          </cell>
          <cell r="H858">
            <v>0</v>
          </cell>
          <cell r="I858">
            <v>0</v>
          </cell>
          <cell r="J858">
            <v>0</v>
          </cell>
        </row>
        <row r="859">
          <cell r="D859">
            <v>0</v>
          </cell>
          <cell r="E859">
            <v>0</v>
          </cell>
          <cell r="F859">
            <v>0</v>
          </cell>
          <cell r="G859">
            <v>0</v>
          </cell>
          <cell r="H859">
            <v>0</v>
          </cell>
          <cell r="I859">
            <v>0</v>
          </cell>
          <cell r="J859">
            <v>0</v>
          </cell>
        </row>
        <row r="860">
          <cell r="D860">
            <v>0</v>
          </cell>
          <cell r="E860">
            <v>0</v>
          </cell>
          <cell r="F860">
            <v>0</v>
          </cell>
          <cell r="G860">
            <v>0</v>
          </cell>
          <cell r="H860">
            <v>0</v>
          </cell>
          <cell r="I860">
            <v>0</v>
          </cell>
          <cell r="J860">
            <v>0</v>
          </cell>
        </row>
        <row r="861">
          <cell r="D861">
            <v>0</v>
          </cell>
          <cell r="E861">
            <v>0</v>
          </cell>
          <cell r="F861">
            <v>0</v>
          </cell>
          <cell r="G861">
            <v>0</v>
          </cell>
          <cell r="H861">
            <v>0</v>
          </cell>
          <cell r="I861">
            <v>0</v>
          </cell>
          <cell r="J861">
            <v>0</v>
          </cell>
        </row>
        <row r="862">
          <cell r="D862">
            <v>0</v>
          </cell>
          <cell r="E862">
            <v>0</v>
          </cell>
          <cell r="F862">
            <v>0</v>
          </cell>
          <cell r="G862">
            <v>0</v>
          </cell>
          <cell r="H862">
            <v>0</v>
          </cell>
          <cell r="I862">
            <v>0</v>
          </cell>
          <cell r="J862">
            <v>0</v>
          </cell>
        </row>
        <row r="863">
          <cell r="D863">
            <v>0</v>
          </cell>
          <cell r="E863">
            <v>0</v>
          </cell>
          <cell r="F863">
            <v>0</v>
          </cell>
          <cell r="G863">
            <v>0</v>
          </cell>
          <cell r="H863">
            <v>0</v>
          </cell>
          <cell r="I863">
            <v>0</v>
          </cell>
          <cell r="J863">
            <v>0</v>
          </cell>
        </row>
        <row r="864">
          <cell r="D864">
            <v>0</v>
          </cell>
          <cell r="E864">
            <v>0</v>
          </cell>
          <cell r="F864">
            <v>0</v>
          </cell>
          <cell r="G864">
            <v>0</v>
          </cell>
          <cell r="H864">
            <v>0</v>
          </cell>
          <cell r="I864">
            <v>0</v>
          </cell>
          <cell r="J864">
            <v>0</v>
          </cell>
        </row>
        <row r="865">
          <cell r="D865">
            <v>0</v>
          </cell>
          <cell r="E865">
            <v>0</v>
          </cell>
          <cell r="F865">
            <v>0</v>
          </cell>
          <cell r="G865">
            <v>0</v>
          </cell>
          <cell r="H865">
            <v>0</v>
          </cell>
          <cell r="I865">
            <v>0</v>
          </cell>
          <cell r="J865">
            <v>0</v>
          </cell>
        </row>
        <row r="866">
          <cell r="D866">
            <v>0</v>
          </cell>
          <cell r="E866">
            <v>0</v>
          </cell>
          <cell r="F866">
            <v>0</v>
          </cell>
          <cell r="G866">
            <v>0</v>
          </cell>
          <cell r="H866">
            <v>0</v>
          </cell>
          <cell r="I866">
            <v>0</v>
          </cell>
          <cell r="J866">
            <v>0</v>
          </cell>
        </row>
        <row r="867">
          <cell r="D867">
            <v>0</v>
          </cell>
          <cell r="E867">
            <v>0</v>
          </cell>
          <cell r="F867">
            <v>0</v>
          </cell>
          <cell r="G867">
            <v>0</v>
          </cell>
          <cell r="H867">
            <v>0</v>
          </cell>
          <cell r="I867">
            <v>0</v>
          </cell>
          <cell r="J867">
            <v>0</v>
          </cell>
        </row>
        <row r="868">
          <cell r="D868">
            <v>0</v>
          </cell>
          <cell r="E868">
            <v>0</v>
          </cell>
          <cell r="F868">
            <v>0</v>
          </cell>
          <cell r="G868">
            <v>0</v>
          </cell>
          <cell r="H868">
            <v>0</v>
          </cell>
          <cell r="I868">
            <v>0</v>
          </cell>
          <cell r="J868">
            <v>0</v>
          </cell>
        </row>
        <row r="869">
          <cell r="D869">
            <v>0</v>
          </cell>
          <cell r="E869">
            <v>0</v>
          </cell>
          <cell r="F869">
            <v>0</v>
          </cell>
          <cell r="G869">
            <v>0</v>
          </cell>
          <cell r="H869">
            <v>0</v>
          </cell>
          <cell r="I869">
            <v>0</v>
          </cell>
          <cell r="J869">
            <v>0</v>
          </cell>
        </row>
        <row r="870">
          <cell r="D870">
            <v>0</v>
          </cell>
          <cell r="E870">
            <v>0</v>
          </cell>
          <cell r="F870">
            <v>0</v>
          </cell>
          <cell r="G870">
            <v>0</v>
          </cell>
          <cell r="H870">
            <v>0</v>
          </cell>
          <cell r="I870">
            <v>0</v>
          </cell>
          <cell r="J870">
            <v>0</v>
          </cell>
        </row>
        <row r="871">
          <cell r="D871">
            <v>0</v>
          </cell>
          <cell r="E871">
            <v>0</v>
          </cell>
          <cell r="F871">
            <v>0</v>
          </cell>
          <cell r="G871">
            <v>0</v>
          </cell>
          <cell r="H871">
            <v>0</v>
          </cell>
          <cell r="I871">
            <v>0</v>
          </cell>
          <cell r="J871">
            <v>0</v>
          </cell>
        </row>
        <row r="872">
          <cell r="D872">
            <v>0</v>
          </cell>
          <cell r="E872">
            <v>0</v>
          </cell>
          <cell r="F872">
            <v>0</v>
          </cell>
          <cell r="G872">
            <v>0</v>
          </cell>
          <cell r="H872">
            <v>0</v>
          </cell>
          <cell r="I872">
            <v>0</v>
          </cell>
          <cell r="J872">
            <v>0</v>
          </cell>
        </row>
        <row r="873">
          <cell r="D873">
            <v>858</v>
          </cell>
          <cell r="E873" t="str">
            <v>22/11/2014 T 23:30:00 M 05:30</v>
          </cell>
          <cell r="F873">
            <v>3515.8</v>
          </cell>
          <cell r="G873">
            <v>3519.1</v>
          </cell>
          <cell r="H873">
            <v>3463.5596012478259</v>
          </cell>
          <cell r="I873">
            <v>3.3369184886655603</v>
          </cell>
          <cell r="J873" t="str">
            <v>CS4A</v>
          </cell>
        </row>
        <row r="874">
          <cell r="D874">
            <v>859</v>
          </cell>
          <cell r="E874" t="str">
            <v>22/11/2014 T 21:40:00 M 02:30</v>
          </cell>
          <cell r="F874">
            <v>3519.1</v>
          </cell>
          <cell r="G874">
            <v>3522.5</v>
          </cell>
          <cell r="H874">
            <v>3466.9976384785728</v>
          </cell>
          <cell r="I874">
            <v>3.4380372307468861</v>
          </cell>
          <cell r="J874" t="str">
            <v>CS4A</v>
          </cell>
        </row>
        <row r="875">
          <cell r="D875">
            <v>860</v>
          </cell>
          <cell r="E875" t="str">
            <v>23/11/2014 T 19:50:00 M 15:40</v>
          </cell>
          <cell r="F875">
            <v>3522.5</v>
          </cell>
          <cell r="G875">
            <v>3526.3</v>
          </cell>
          <cell r="H875">
            <v>3470.8401506776427</v>
          </cell>
          <cell r="I875">
            <v>3.8425121990699154</v>
          </cell>
          <cell r="J875" t="str">
            <v>CS4A</v>
          </cell>
        </row>
        <row r="876">
          <cell r="D876">
            <v>861</v>
          </cell>
          <cell r="E876" t="str">
            <v>25/11/2014 T 11:20:00 M 16:00</v>
          </cell>
          <cell r="F876">
            <v>3526.3</v>
          </cell>
          <cell r="G876">
            <v>3529.5</v>
          </cell>
          <cell r="H876">
            <v>3474.0759504242274</v>
          </cell>
          <cell r="I876">
            <v>3.2357997465846893</v>
          </cell>
          <cell r="J876" t="str">
            <v>CS4A</v>
          </cell>
        </row>
        <row r="877">
          <cell r="D877">
            <v>862</v>
          </cell>
          <cell r="E877" t="str">
            <v>26/11/2014 T 07:00:00 M 11:00</v>
          </cell>
          <cell r="F877">
            <v>3529.5</v>
          </cell>
          <cell r="G877">
            <v>3532.7</v>
          </cell>
          <cell r="H877">
            <v>3477.3117501708125</v>
          </cell>
          <cell r="I877">
            <v>3.235799746585144</v>
          </cell>
          <cell r="J877" t="str">
            <v>CS4A</v>
          </cell>
        </row>
        <row r="878">
          <cell r="D878">
            <v>863</v>
          </cell>
          <cell r="E878" t="str">
            <v>27/11/2014 T 01:00:00 M 04:00</v>
          </cell>
          <cell r="F878">
            <v>3532.7</v>
          </cell>
          <cell r="G878">
            <v>3535.7</v>
          </cell>
          <cell r="H878">
            <v>3480.3453124332359</v>
          </cell>
          <cell r="I878">
            <v>3.033562262423402</v>
          </cell>
          <cell r="J878" t="str">
            <v>CS4A</v>
          </cell>
        </row>
        <row r="879">
          <cell r="D879">
            <v>864</v>
          </cell>
          <cell r="E879" t="str">
            <v>27/11/2014 T 15:40:00 M 19:00</v>
          </cell>
          <cell r="F879">
            <v>3535.7</v>
          </cell>
          <cell r="G879">
            <v>3538.5</v>
          </cell>
          <cell r="H879">
            <v>3483.176637211498</v>
          </cell>
          <cell r="I879">
            <v>2.8313247782621147</v>
          </cell>
          <cell r="J879" t="str">
            <v>CS4A</v>
          </cell>
        </row>
        <row r="880">
          <cell r="D880">
            <v>865</v>
          </cell>
          <cell r="E880" t="str">
            <v>28/11/2014 T 09:50:00 M 13:30</v>
          </cell>
          <cell r="F880">
            <v>3538.5</v>
          </cell>
          <cell r="G880">
            <v>3541</v>
          </cell>
          <cell r="H880">
            <v>3485.7046057635175</v>
          </cell>
          <cell r="I880">
            <v>2.5279685520195017</v>
          </cell>
          <cell r="J880" t="str">
            <v>CS4A</v>
          </cell>
        </row>
        <row r="881">
          <cell r="D881">
            <v>866</v>
          </cell>
          <cell r="E881" t="str">
            <v>29/11/2014 T 03:20:00 M 09:40</v>
          </cell>
          <cell r="F881">
            <v>3541</v>
          </cell>
          <cell r="G881">
            <v>3543.4</v>
          </cell>
          <cell r="H881">
            <v>3488.1314555734566</v>
          </cell>
          <cell r="I881">
            <v>2.4268498099390854</v>
          </cell>
          <cell r="J881" t="str">
            <v>CS4A</v>
          </cell>
        </row>
        <row r="882">
          <cell r="D882">
            <v>867</v>
          </cell>
          <cell r="E882" t="str">
            <v xml:space="preserve">29/11/2014 T 19:35:00 M 23:15 </v>
          </cell>
          <cell r="F882">
            <v>3543.4</v>
          </cell>
          <cell r="G882">
            <v>3546.3</v>
          </cell>
          <cell r="H882">
            <v>3491.0638990937991</v>
          </cell>
          <cell r="I882">
            <v>2.932443520342531</v>
          </cell>
          <cell r="J882" t="str">
            <v>CS4A</v>
          </cell>
        </row>
        <row r="883">
          <cell r="D883">
            <v>868</v>
          </cell>
          <cell r="E883" t="str">
            <v>30/11/2014 T 11:50:00 M 16:30</v>
          </cell>
          <cell r="F883">
            <v>3546.3</v>
          </cell>
          <cell r="G883">
            <v>3549</v>
          </cell>
          <cell r="H883">
            <v>3493.7941051299804</v>
          </cell>
          <cell r="I883">
            <v>2.7302060361812437</v>
          </cell>
          <cell r="J883" t="str">
            <v>CS2</v>
          </cell>
        </row>
        <row r="884">
          <cell r="D884">
            <v>869</v>
          </cell>
          <cell r="E884">
            <v>41974.3125</v>
          </cell>
          <cell r="F884">
            <v>3549</v>
          </cell>
          <cell r="G884">
            <v>3551.9</v>
          </cell>
          <cell r="H884">
            <v>3496.7265486503229</v>
          </cell>
          <cell r="I884">
            <v>2.932443520342531</v>
          </cell>
          <cell r="J884" t="str">
            <v>CS2</v>
          </cell>
        </row>
        <row r="885">
          <cell r="D885">
            <v>870</v>
          </cell>
          <cell r="E885">
            <v>41978.059027777781</v>
          </cell>
          <cell r="F885">
            <v>3551.9</v>
          </cell>
          <cell r="G885">
            <v>3555.8</v>
          </cell>
          <cell r="H885">
            <v>3500.6701795914737</v>
          </cell>
          <cell r="I885">
            <v>3.9436309411507864</v>
          </cell>
          <cell r="J885" t="str">
            <v>CS4A</v>
          </cell>
        </row>
        <row r="886">
          <cell r="D886">
            <v>871</v>
          </cell>
          <cell r="E886">
            <v>41978.875</v>
          </cell>
          <cell r="F886">
            <v>3555.8</v>
          </cell>
          <cell r="G886">
            <v>3559.8</v>
          </cell>
          <cell r="H886">
            <v>3504.7149292747049</v>
          </cell>
          <cell r="I886">
            <v>4.0447496832312027</v>
          </cell>
          <cell r="J886" t="str">
            <v>CS4A</v>
          </cell>
        </row>
        <row r="887">
          <cell r="D887">
            <v>872</v>
          </cell>
          <cell r="E887">
            <v>41979.388888888891</v>
          </cell>
          <cell r="F887">
            <v>3559.8</v>
          </cell>
          <cell r="G887">
            <v>3563.5</v>
          </cell>
          <cell r="H887">
            <v>3508.4563227316939</v>
          </cell>
          <cell r="I887">
            <v>3.7413934569890444</v>
          </cell>
          <cell r="J887" t="str">
            <v>CS4A</v>
          </cell>
        </row>
        <row r="888">
          <cell r="D888">
            <v>873</v>
          </cell>
          <cell r="E888">
            <v>41980.625</v>
          </cell>
          <cell r="F888">
            <v>3563.5</v>
          </cell>
          <cell r="G888">
            <v>3566.5</v>
          </cell>
          <cell r="H888">
            <v>3511.4898849941173</v>
          </cell>
          <cell r="I888">
            <v>3.033562262423402</v>
          </cell>
          <cell r="J888" t="str">
            <v>CS4A</v>
          </cell>
        </row>
        <row r="889">
          <cell r="D889">
            <v>874</v>
          </cell>
          <cell r="E889">
            <v>41981.5</v>
          </cell>
          <cell r="F889">
            <v>3566.5</v>
          </cell>
          <cell r="G889">
            <v>3570.5</v>
          </cell>
          <cell r="H889">
            <v>3515.5346346773485</v>
          </cell>
          <cell r="I889">
            <v>4.0447496832312027</v>
          </cell>
          <cell r="J889" t="str">
            <v>CS4A</v>
          </cell>
        </row>
        <row r="890">
          <cell r="D890">
            <v>875</v>
          </cell>
          <cell r="E890">
            <v>41982.5</v>
          </cell>
          <cell r="F890">
            <v>3570.5</v>
          </cell>
          <cell r="G890">
            <v>3574.6</v>
          </cell>
          <cell r="H890">
            <v>3519.6805031026606</v>
          </cell>
          <cell r="I890">
            <v>4.1458684253120737</v>
          </cell>
          <cell r="J890" t="str">
            <v>CS4A</v>
          </cell>
        </row>
        <row r="891">
          <cell r="D891">
            <v>876</v>
          </cell>
          <cell r="E891">
            <v>41983.458333333336</v>
          </cell>
          <cell r="F891">
            <v>3574.6</v>
          </cell>
          <cell r="G891">
            <v>3577</v>
          </cell>
          <cell r="H891">
            <v>3522.1073529125997</v>
          </cell>
          <cell r="I891">
            <v>2.4268498099390854</v>
          </cell>
          <cell r="J891" t="str">
            <v>CS4A</v>
          </cell>
        </row>
        <row r="892">
          <cell r="D892">
            <v>877</v>
          </cell>
          <cell r="E892">
            <v>41983.993055555555</v>
          </cell>
          <cell r="F892">
            <v>3577</v>
          </cell>
          <cell r="G892">
            <v>3580.3</v>
          </cell>
          <cell r="H892">
            <v>3525.4442714012657</v>
          </cell>
          <cell r="I892">
            <v>3.336918488666015</v>
          </cell>
          <cell r="J892">
            <v>0</v>
          </cell>
        </row>
        <row r="893">
          <cell r="D893">
            <v>878</v>
          </cell>
          <cell r="E893">
            <v>41984.666666666664</v>
          </cell>
          <cell r="F893">
            <v>3580.3</v>
          </cell>
          <cell r="G893">
            <v>3582.5</v>
          </cell>
          <cell r="H893">
            <v>3527.6688837270426</v>
          </cell>
          <cell r="I893">
            <v>2.2246123257768886</v>
          </cell>
          <cell r="J893" t="str">
            <v>CS4A</v>
          </cell>
        </row>
        <row r="894">
          <cell r="D894">
            <v>879</v>
          </cell>
          <cell r="E894">
            <v>41985.402777777781</v>
          </cell>
          <cell r="F894">
            <v>3582.5</v>
          </cell>
          <cell r="G894">
            <v>3585.2</v>
          </cell>
          <cell r="H894">
            <v>3530.3990897632239</v>
          </cell>
          <cell r="I894">
            <v>2.7302060361812437</v>
          </cell>
          <cell r="J894">
            <v>0</v>
          </cell>
        </row>
        <row r="895">
          <cell r="D895">
            <v>880</v>
          </cell>
          <cell r="E895">
            <v>41986.260416666664</v>
          </cell>
          <cell r="F895">
            <v>3585.2</v>
          </cell>
          <cell r="G895">
            <v>3589.2</v>
          </cell>
          <cell r="H895">
            <v>3534.4438394464551</v>
          </cell>
          <cell r="I895">
            <v>4.0447496832312027</v>
          </cell>
          <cell r="J895" t="str">
            <v>CS4A</v>
          </cell>
        </row>
        <row r="896">
          <cell r="D896">
            <v>881</v>
          </cell>
          <cell r="E896">
            <v>41986.96875</v>
          </cell>
          <cell r="F896">
            <v>3589.2</v>
          </cell>
          <cell r="G896">
            <v>3592.9</v>
          </cell>
          <cell r="H896">
            <v>3538.1852329034441</v>
          </cell>
          <cell r="I896">
            <v>3.7413934569890444</v>
          </cell>
          <cell r="J896" t="str">
            <v>CS4A</v>
          </cell>
        </row>
        <row r="897">
          <cell r="D897">
            <v>882</v>
          </cell>
          <cell r="E897">
            <v>41987.760416666664</v>
          </cell>
          <cell r="F897">
            <v>3592.9</v>
          </cell>
          <cell r="G897">
            <v>3596.5</v>
          </cell>
          <cell r="H897">
            <v>3541.8255076183523</v>
          </cell>
          <cell r="I897">
            <v>3.6402747149081733</v>
          </cell>
          <cell r="J897" t="str">
            <v>CS4A</v>
          </cell>
        </row>
        <row r="898">
          <cell r="D898">
            <v>0</v>
          </cell>
          <cell r="E898">
            <v>0</v>
          </cell>
          <cell r="F898">
            <v>0</v>
          </cell>
          <cell r="G898">
            <v>0</v>
          </cell>
          <cell r="H898">
            <v>0</v>
          </cell>
          <cell r="I898">
            <v>0</v>
          </cell>
          <cell r="J898">
            <v>0</v>
          </cell>
        </row>
        <row r="899">
          <cell r="D899">
            <v>0</v>
          </cell>
          <cell r="E899">
            <v>0</v>
          </cell>
          <cell r="F899">
            <v>0</v>
          </cell>
          <cell r="G899">
            <v>0</v>
          </cell>
          <cell r="H899">
            <v>0</v>
          </cell>
          <cell r="I899">
            <v>0</v>
          </cell>
          <cell r="J899">
            <v>0</v>
          </cell>
        </row>
        <row r="900">
          <cell r="D900">
            <v>0</v>
          </cell>
          <cell r="E900">
            <v>0</v>
          </cell>
          <cell r="F900">
            <v>0</v>
          </cell>
          <cell r="G900">
            <v>0</v>
          </cell>
          <cell r="H900">
            <v>0</v>
          </cell>
          <cell r="I900">
            <v>0</v>
          </cell>
          <cell r="J900">
            <v>0</v>
          </cell>
        </row>
        <row r="901">
          <cell r="D901">
            <v>0</v>
          </cell>
          <cell r="E901">
            <v>0</v>
          </cell>
          <cell r="F901">
            <v>0</v>
          </cell>
          <cell r="G901">
            <v>0</v>
          </cell>
          <cell r="H901">
            <v>0</v>
          </cell>
          <cell r="I901">
            <v>0</v>
          </cell>
          <cell r="J901">
            <v>0</v>
          </cell>
        </row>
        <row r="902">
          <cell r="D902">
            <v>0</v>
          </cell>
          <cell r="E902">
            <v>0</v>
          </cell>
          <cell r="F902">
            <v>0</v>
          </cell>
          <cell r="G902">
            <v>0</v>
          </cell>
          <cell r="H902">
            <v>0</v>
          </cell>
          <cell r="I902">
            <v>0</v>
          </cell>
          <cell r="J902">
            <v>0</v>
          </cell>
        </row>
        <row r="903">
          <cell r="D903">
            <v>0</v>
          </cell>
          <cell r="E903">
            <v>0</v>
          </cell>
          <cell r="F903">
            <v>0</v>
          </cell>
          <cell r="G903">
            <v>0</v>
          </cell>
          <cell r="H903">
            <v>0</v>
          </cell>
          <cell r="I903">
            <v>0</v>
          </cell>
          <cell r="J903">
            <v>0</v>
          </cell>
        </row>
        <row r="904">
          <cell r="D904">
            <v>0</v>
          </cell>
          <cell r="E904">
            <v>0</v>
          </cell>
          <cell r="F904">
            <v>0</v>
          </cell>
          <cell r="G904">
            <v>0</v>
          </cell>
          <cell r="H904">
            <v>0</v>
          </cell>
          <cell r="I904">
            <v>0</v>
          </cell>
          <cell r="J904">
            <v>0</v>
          </cell>
        </row>
        <row r="905">
          <cell r="D905">
            <v>0</v>
          </cell>
          <cell r="E905">
            <v>0</v>
          </cell>
          <cell r="F905">
            <v>0</v>
          </cell>
          <cell r="G905">
            <v>0</v>
          </cell>
          <cell r="H905">
            <v>0</v>
          </cell>
          <cell r="I905">
            <v>0</v>
          </cell>
          <cell r="J905">
            <v>0</v>
          </cell>
        </row>
        <row r="906">
          <cell r="D906">
            <v>0</v>
          </cell>
          <cell r="E906">
            <v>0</v>
          </cell>
          <cell r="F906">
            <v>0</v>
          </cell>
          <cell r="G906">
            <v>0</v>
          </cell>
          <cell r="H906">
            <v>0</v>
          </cell>
          <cell r="I906">
            <v>0</v>
          </cell>
          <cell r="J906">
            <v>0</v>
          </cell>
        </row>
        <row r="907">
          <cell r="D907">
            <v>0</v>
          </cell>
          <cell r="E907">
            <v>0</v>
          </cell>
          <cell r="F907">
            <v>0</v>
          </cell>
          <cell r="G907">
            <v>0</v>
          </cell>
          <cell r="H907">
            <v>0</v>
          </cell>
          <cell r="I907">
            <v>0</v>
          </cell>
          <cell r="J907">
            <v>0</v>
          </cell>
        </row>
        <row r="908">
          <cell r="D908">
            <v>0</v>
          </cell>
          <cell r="E908">
            <v>0</v>
          </cell>
          <cell r="F908">
            <v>0</v>
          </cell>
          <cell r="G908">
            <v>0</v>
          </cell>
          <cell r="H908">
            <v>0</v>
          </cell>
          <cell r="I908">
            <v>0</v>
          </cell>
          <cell r="J908">
            <v>0</v>
          </cell>
        </row>
        <row r="909">
          <cell r="D909">
            <v>0</v>
          </cell>
          <cell r="E909">
            <v>0</v>
          </cell>
          <cell r="F909">
            <v>0</v>
          </cell>
          <cell r="G909">
            <v>0</v>
          </cell>
          <cell r="H909">
            <v>0</v>
          </cell>
          <cell r="I909">
            <v>0</v>
          </cell>
          <cell r="J909">
            <v>0</v>
          </cell>
        </row>
        <row r="910">
          <cell r="D910">
            <v>0</v>
          </cell>
          <cell r="E910">
            <v>0</v>
          </cell>
          <cell r="F910">
            <v>0</v>
          </cell>
          <cell r="G910">
            <v>0</v>
          </cell>
          <cell r="H910">
            <v>0</v>
          </cell>
          <cell r="I910">
            <v>0</v>
          </cell>
          <cell r="J910">
            <v>0</v>
          </cell>
        </row>
        <row r="911">
          <cell r="D911">
            <v>0</v>
          </cell>
          <cell r="E911">
            <v>0</v>
          </cell>
          <cell r="F911">
            <v>0</v>
          </cell>
          <cell r="G911">
            <v>0</v>
          </cell>
          <cell r="H911">
            <v>0</v>
          </cell>
          <cell r="I911">
            <v>0</v>
          </cell>
          <cell r="J911">
            <v>0</v>
          </cell>
        </row>
        <row r="912">
          <cell r="D912">
            <v>0</v>
          </cell>
          <cell r="E912">
            <v>0</v>
          </cell>
          <cell r="F912">
            <v>0</v>
          </cell>
          <cell r="G912">
            <v>0</v>
          </cell>
          <cell r="H912">
            <v>0</v>
          </cell>
          <cell r="I912">
            <v>0</v>
          </cell>
          <cell r="J912">
            <v>0</v>
          </cell>
        </row>
        <row r="913">
          <cell r="D913">
            <v>0</v>
          </cell>
          <cell r="E913">
            <v>0</v>
          </cell>
          <cell r="F913">
            <v>0</v>
          </cell>
          <cell r="G913">
            <v>0</v>
          </cell>
          <cell r="H913">
            <v>0</v>
          </cell>
          <cell r="I913">
            <v>0</v>
          </cell>
          <cell r="J913">
            <v>0</v>
          </cell>
        </row>
        <row r="914">
          <cell r="D914">
            <v>0</v>
          </cell>
          <cell r="E914">
            <v>0</v>
          </cell>
          <cell r="F914">
            <v>0</v>
          </cell>
          <cell r="G914">
            <v>0</v>
          </cell>
          <cell r="H914">
            <v>0</v>
          </cell>
          <cell r="I914">
            <v>0</v>
          </cell>
          <cell r="J914">
            <v>0</v>
          </cell>
        </row>
        <row r="915">
          <cell r="D915">
            <v>0</v>
          </cell>
          <cell r="E915">
            <v>0</v>
          </cell>
          <cell r="F915">
            <v>0</v>
          </cell>
          <cell r="G915">
            <v>0</v>
          </cell>
          <cell r="H915">
            <v>0</v>
          </cell>
          <cell r="I915">
            <v>0</v>
          </cell>
          <cell r="J915">
            <v>0</v>
          </cell>
        </row>
        <row r="916">
          <cell r="D916">
            <v>0</v>
          </cell>
          <cell r="E916">
            <v>0</v>
          </cell>
          <cell r="F916">
            <v>0</v>
          </cell>
          <cell r="G916">
            <v>0</v>
          </cell>
          <cell r="H916">
            <v>0</v>
          </cell>
          <cell r="I916">
            <v>0</v>
          </cell>
          <cell r="J916">
            <v>0</v>
          </cell>
        </row>
        <row r="917">
          <cell r="D917">
            <v>0</v>
          </cell>
          <cell r="E917">
            <v>0</v>
          </cell>
          <cell r="F917">
            <v>0</v>
          </cell>
          <cell r="G917">
            <v>0</v>
          </cell>
          <cell r="H917">
            <v>0</v>
          </cell>
          <cell r="I917">
            <v>0</v>
          </cell>
          <cell r="J917">
            <v>0</v>
          </cell>
        </row>
        <row r="918">
          <cell r="D918">
            <v>0</v>
          </cell>
          <cell r="E918">
            <v>0</v>
          </cell>
          <cell r="F918">
            <v>0</v>
          </cell>
          <cell r="G918">
            <v>0</v>
          </cell>
          <cell r="H918">
            <v>0</v>
          </cell>
          <cell r="I918">
            <v>0</v>
          </cell>
          <cell r="J918">
            <v>0</v>
          </cell>
        </row>
        <row r="919">
          <cell r="D919">
            <v>0</v>
          </cell>
          <cell r="E919">
            <v>0</v>
          </cell>
          <cell r="F919">
            <v>0</v>
          </cell>
          <cell r="G919">
            <v>0</v>
          </cell>
          <cell r="H919">
            <v>0</v>
          </cell>
          <cell r="I919">
            <v>0</v>
          </cell>
          <cell r="J919">
            <v>0</v>
          </cell>
        </row>
        <row r="920">
          <cell r="D920">
            <v>0</v>
          </cell>
          <cell r="E920">
            <v>0</v>
          </cell>
          <cell r="F920">
            <v>0</v>
          </cell>
          <cell r="G920">
            <v>0</v>
          </cell>
          <cell r="H920">
            <v>0</v>
          </cell>
          <cell r="I920">
            <v>0</v>
          </cell>
          <cell r="J920">
            <v>0</v>
          </cell>
        </row>
        <row r="921">
          <cell r="D921">
            <v>0</v>
          </cell>
          <cell r="E921">
            <v>0</v>
          </cell>
          <cell r="F921">
            <v>0</v>
          </cell>
          <cell r="G921">
            <v>0</v>
          </cell>
          <cell r="H921">
            <v>0</v>
          </cell>
          <cell r="I921">
            <v>0</v>
          </cell>
          <cell r="J921">
            <v>0</v>
          </cell>
        </row>
        <row r="922">
          <cell r="D922">
            <v>0</v>
          </cell>
          <cell r="E922">
            <v>0</v>
          </cell>
          <cell r="F922">
            <v>0</v>
          </cell>
          <cell r="G922">
            <v>0</v>
          </cell>
          <cell r="H922">
            <v>0</v>
          </cell>
          <cell r="I922">
            <v>0</v>
          </cell>
          <cell r="J922">
            <v>0</v>
          </cell>
        </row>
        <row r="923">
          <cell r="D923">
            <v>0</v>
          </cell>
          <cell r="E923">
            <v>0</v>
          </cell>
          <cell r="F923">
            <v>0</v>
          </cell>
          <cell r="G923">
            <v>0</v>
          </cell>
          <cell r="H923">
            <v>0</v>
          </cell>
          <cell r="I923">
            <v>0</v>
          </cell>
          <cell r="J923">
            <v>0</v>
          </cell>
        </row>
        <row r="924">
          <cell r="D924">
            <v>0</v>
          </cell>
          <cell r="E924">
            <v>0</v>
          </cell>
          <cell r="F924">
            <v>0</v>
          </cell>
          <cell r="G924">
            <v>0</v>
          </cell>
          <cell r="H924">
            <v>0</v>
          </cell>
          <cell r="I924">
            <v>0</v>
          </cell>
          <cell r="J924">
            <v>0</v>
          </cell>
        </row>
        <row r="925">
          <cell r="D925">
            <v>0</v>
          </cell>
          <cell r="E925">
            <v>0</v>
          </cell>
          <cell r="F925">
            <v>0</v>
          </cell>
          <cell r="G925">
            <v>0</v>
          </cell>
          <cell r="H925">
            <v>0</v>
          </cell>
          <cell r="I925">
            <v>0</v>
          </cell>
          <cell r="J925">
            <v>0</v>
          </cell>
        </row>
        <row r="926">
          <cell r="D926">
            <v>0</v>
          </cell>
          <cell r="E926">
            <v>0</v>
          </cell>
          <cell r="F926">
            <v>0</v>
          </cell>
          <cell r="G926">
            <v>0</v>
          </cell>
          <cell r="H926">
            <v>0</v>
          </cell>
          <cell r="I926">
            <v>0</v>
          </cell>
          <cell r="J926">
            <v>0</v>
          </cell>
        </row>
        <row r="927">
          <cell r="D927">
            <v>0</v>
          </cell>
          <cell r="E927">
            <v>0</v>
          </cell>
          <cell r="F927">
            <v>0</v>
          </cell>
          <cell r="G927">
            <v>0</v>
          </cell>
          <cell r="H927">
            <v>0</v>
          </cell>
          <cell r="I927">
            <v>0</v>
          </cell>
          <cell r="J927">
            <v>0</v>
          </cell>
        </row>
        <row r="928">
          <cell r="D928">
            <v>0</v>
          </cell>
          <cell r="E928">
            <v>0</v>
          </cell>
          <cell r="F928">
            <v>0</v>
          </cell>
          <cell r="G928">
            <v>0</v>
          </cell>
          <cell r="H928">
            <v>0</v>
          </cell>
          <cell r="I928">
            <v>0</v>
          </cell>
          <cell r="J928">
            <v>0</v>
          </cell>
        </row>
        <row r="929">
          <cell r="D929">
            <v>0</v>
          </cell>
          <cell r="E929">
            <v>0</v>
          </cell>
          <cell r="F929">
            <v>0</v>
          </cell>
          <cell r="G929">
            <v>0</v>
          </cell>
          <cell r="H929">
            <v>0</v>
          </cell>
          <cell r="I929">
            <v>0</v>
          </cell>
          <cell r="J929">
            <v>0</v>
          </cell>
        </row>
        <row r="930">
          <cell r="D930">
            <v>0</v>
          </cell>
          <cell r="E930">
            <v>0</v>
          </cell>
          <cell r="F930">
            <v>0</v>
          </cell>
          <cell r="G930">
            <v>0</v>
          </cell>
          <cell r="H930">
            <v>0</v>
          </cell>
          <cell r="I930">
            <v>0</v>
          </cell>
          <cell r="J930">
            <v>0</v>
          </cell>
        </row>
        <row r="931">
          <cell r="D931">
            <v>0</v>
          </cell>
          <cell r="E931">
            <v>0</v>
          </cell>
          <cell r="F931">
            <v>0</v>
          </cell>
          <cell r="G931">
            <v>0</v>
          </cell>
          <cell r="H931">
            <v>0</v>
          </cell>
          <cell r="I931">
            <v>0</v>
          </cell>
          <cell r="J931">
            <v>0</v>
          </cell>
        </row>
        <row r="932">
          <cell r="D932">
            <v>0</v>
          </cell>
          <cell r="E932">
            <v>0</v>
          </cell>
          <cell r="F932">
            <v>0</v>
          </cell>
          <cell r="G932">
            <v>0</v>
          </cell>
          <cell r="H932">
            <v>0</v>
          </cell>
          <cell r="I932">
            <v>0</v>
          </cell>
          <cell r="J932">
            <v>0</v>
          </cell>
        </row>
        <row r="933">
          <cell r="D933">
            <v>0</v>
          </cell>
          <cell r="E933">
            <v>0</v>
          </cell>
          <cell r="F933">
            <v>0</v>
          </cell>
          <cell r="G933">
            <v>0</v>
          </cell>
          <cell r="H933">
            <v>0</v>
          </cell>
          <cell r="I933">
            <v>0</v>
          </cell>
          <cell r="J933">
            <v>0</v>
          </cell>
        </row>
        <row r="934">
          <cell r="D934">
            <v>0</v>
          </cell>
          <cell r="E934">
            <v>0</v>
          </cell>
          <cell r="F934">
            <v>0</v>
          </cell>
          <cell r="G934">
            <v>0</v>
          </cell>
          <cell r="H934">
            <v>0</v>
          </cell>
          <cell r="I934">
            <v>0</v>
          </cell>
          <cell r="J934">
            <v>0</v>
          </cell>
        </row>
        <row r="935">
          <cell r="D935">
            <v>0</v>
          </cell>
          <cell r="E935">
            <v>0</v>
          </cell>
          <cell r="F935">
            <v>0</v>
          </cell>
          <cell r="G935">
            <v>0</v>
          </cell>
          <cell r="H935">
            <v>0</v>
          </cell>
          <cell r="I935">
            <v>0</v>
          </cell>
          <cell r="J935">
            <v>0</v>
          </cell>
        </row>
        <row r="936">
          <cell r="D936">
            <v>0</v>
          </cell>
          <cell r="E936">
            <v>0</v>
          </cell>
          <cell r="F936">
            <v>0</v>
          </cell>
          <cell r="G936">
            <v>0</v>
          </cell>
          <cell r="H936">
            <v>0</v>
          </cell>
          <cell r="I936">
            <v>0</v>
          </cell>
          <cell r="J936">
            <v>0</v>
          </cell>
        </row>
        <row r="937">
          <cell r="D937">
            <v>0</v>
          </cell>
          <cell r="E937">
            <v>0</v>
          </cell>
          <cell r="F937">
            <v>0</v>
          </cell>
          <cell r="G937">
            <v>0</v>
          </cell>
          <cell r="H937">
            <v>0</v>
          </cell>
          <cell r="I937">
            <v>0</v>
          </cell>
          <cell r="J937">
            <v>0</v>
          </cell>
        </row>
        <row r="938">
          <cell r="D938">
            <v>0</v>
          </cell>
          <cell r="E938">
            <v>0</v>
          </cell>
          <cell r="F938">
            <v>0</v>
          </cell>
          <cell r="G938">
            <v>0</v>
          </cell>
          <cell r="H938">
            <v>0</v>
          </cell>
          <cell r="I938">
            <v>0</v>
          </cell>
          <cell r="J938">
            <v>0</v>
          </cell>
        </row>
      </sheetData>
      <sheetData sheetId="20">
        <row r="5">
          <cell r="D5" t="str">
            <v>PLANILLA</v>
          </cell>
        </row>
      </sheetData>
      <sheetData sheetId="21"/>
      <sheetData sheetId="22"/>
      <sheetData sheetId="23">
        <row r="7">
          <cell r="D7">
            <v>1</v>
          </cell>
        </row>
      </sheetData>
      <sheetData sheetId="24">
        <row r="7">
          <cell r="D7">
            <v>1</v>
          </cell>
        </row>
        <row r="8">
          <cell r="D8">
            <v>1</v>
          </cell>
          <cell r="E8">
            <v>0</v>
          </cell>
          <cell r="F8">
            <v>5</v>
          </cell>
          <cell r="G8">
            <v>10.3</v>
          </cell>
          <cell r="H8">
            <v>5.3000000000000007</v>
          </cell>
          <cell r="I8">
            <v>5.3343282276215449</v>
          </cell>
          <cell r="J8" t="str">
            <v>CS4a</v>
          </cell>
        </row>
        <row r="9">
          <cell r="D9">
            <v>2</v>
          </cell>
          <cell r="E9" t="str">
            <v>17-05-2014  3:15; 7:00</v>
          </cell>
          <cell r="F9">
            <v>10.3</v>
          </cell>
          <cell r="G9">
            <v>14.3</v>
          </cell>
          <cell r="H9">
            <v>4</v>
          </cell>
          <cell r="I9">
            <v>4.0259080963181466</v>
          </cell>
          <cell r="J9" t="str">
            <v>CS4a</v>
          </cell>
        </row>
        <row r="10">
          <cell r="D10">
            <v>3</v>
          </cell>
          <cell r="E10" t="str">
            <v>18-05-2014  19:00; 22:15</v>
          </cell>
          <cell r="F10">
            <v>14.3</v>
          </cell>
          <cell r="G10">
            <v>18.399999999999999</v>
          </cell>
          <cell r="H10">
            <v>4.0999999999999979</v>
          </cell>
          <cell r="I10">
            <v>4.1265557987260983</v>
          </cell>
          <cell r="J10" t="str">
            <v>CS4a</v>
          </cell>
        </row>
        <row r="11">
          <cell r="D11">
            <v>4</v>
          </cell>
          <cell r="E11" t="str">
            <v>18-05-2014  6:30; 9:30</v>
          </cell>
          <cell r="F11">
            <v>18.399999999999999</v>
          </cell>
          <cell r="G11">
            <v>22.4</v>
          </cell>
          <cell r="H11">
            <v>4</v>
          </cell>
          <cell r="I11">
            <v>4.0259080963181466</v>
          </cell>
          <cell r="J11" t="str">
            <v>CS3</v>
          </cell>
        </row>
        <row r="12">
          <cell r="D12">
            <v>5</v>
          </cell>
          <cell r="E12" t="str">
            <v>18-05-2014  20:00; 23:00</v>
          </cell>
          <cell r="F12">
            <v>22.4</v>
          </cell>
          <cell r="G12">
            <v>26.5</v>
          </cell>
          <cell r="H12">
            <v>4.1000000000000014</v>
          </cell>
          <cell r="I12">
            <v>4.1265557987261019</v>
          </cell>
          <cell r="J12" t="str">
            <v>CS3</v>
          </cell>
        </row>
        <row r="13">
          <cell r="D13">
            <v>6</v>
          </cell>
          <cell r="E13" t="str">
            <v>19-05-2014 T 7:00 M 9:30</v>
          </cell>
          <cell r="F13">
            <v>26.5</v>
          </cell>
          <cell r="G13">
            <v>29.9</v>
          </cell>
          <cell r="H13">
            <v>3.3999999999999986</v>
          </cell>
          <cell r="I13">
            <v>3.4220218818704233</v>
          </cell>
          <cell r="J13" t="str">
            <v>CS4a</v>
          </cell>
        </row>
        <row r="14">
          <cell r="D14">
            <v>7</v>
          </cell>
          <cell r="E14" t="str">
            <v>19-05-2014 T 18:45 M 22:15</v>
          </cell>
          <cell r="F14">
            <v>29.9</v>
          </cell>
          <cell r="G14">
            <v>34</v>
          </cell>
          <cell r="H14">
            <v>4.1000000000000014</v>
          </cell>
          <cell r="I14">
            <v>4.1265557987261019</v>
          </cell>
          <cell r="J14" t="str">
            <v>CS4a</v>
          </cell>
        </row>
        <row r="15">
          <cell r="D15">
            <v>8</v>
          </cell>
          <cell r="E15" t="str">
            <v>20-05-2014 T 7:30  M 10:00</v>
          </cell>
          <cell r="F15">
            <v>34</v>
          </cell>
          <cell r="G15">
            <v>37.4</v>
          </cell>
          <cell r="H15">
            <v>3.3999999999999986</v>
          </cell>
          <cell r="I15">
            <v>3.4220218818704233</v>
          </cell>
          <cell r="J15" t="str">
            <v>CS4a</v>
          </cell>
        </row>
        <row r="16">
          <cell r="D16">
            <v>9</v>
          </cell>
          <cell r="E16" t="str">
            <v>20-05-2014 T 18:40  M 22:30</v>
          </cell>
          <cell r="F16">
            <v>37.4</v>
          </cell>
          <cell r="G16">
            <v>41.3</v>
          </cell>
          <cell r="H16">
            <v>3.8999999999999986</v>
          </cell>
          <cell r="I16">
            <v>3.9252603939101913</v>
          </cell>
          <cell r="J16" t="str">
            <v>CS4a</v>
          </cell>
        </row>
        <row r="17">
          <cell r="D17">
            <v>10</v>
          </cell>
          <cell r="E17" t="str">
            <v>21-05-2014  T 7:40  M 10:30</v>
          </cell>
          <cell r="F17">
            <v>41.3</v>
          </cell>
          <cell r="G17">
            <v>45</v>
          </cell>
          <cell r="H17">
            <v>3.7000000000000028</v>
          </cell>
          <cell r="I17">
            <v>3.7239649890942883</v>
          </cell>
          <cell r="J17" t="str">
            <v>CS4a</v>
          </cell>
        </row>
        <row r="18">
          <cell r="D18">
            <v>11</v>
          </cell>
          <cell r="E18" t="str">
            <v>21-05-2014  T 18:55  M 23:00</v>
          </cell>
          <cell r="F18">
            <v>45</v>
          </cell>
          <cell r="G18">
            <v>49.5</v>
          </cell>
          <cell r="H18">
            <v>4.5</v>
          </cell>
          <cell r="I18">
            <v>4.529146608357915</v>
          </cell>
          <cell r="J18" t="str">
            <v>CS4a</v>
          </cell>
        </row>
        <row r="19">
          <cell r="D19">
            <v>12</v>
          </cell>
          <cell r="E19" t="str">
            <v xml:space="preserve">22-05-2014  T 7:10  M 10:30 </v>
          </cell>
          <cell r="F19">
            <v>49.5</v>
          </cell>
          <cell r="G19">
            <v>53.5</v>
          </cell>
          <cell r="H19">
            <v>4</v>
          </cell>
          <cell r="I19">
            <v>4.0259080963181466</v>
          </cell>
          <cell r="J19" t="str">
            <v>CS4a</v>
          </cell>
        </row>
        <row r="20">
          <cell r="D20">
            <v>13</v>
          </cell>
          <cell r="E20" t="str">
            <v>22-05-2014  T 19:30  M 23:25</v>
          </cell>
          <cell r="F20">
            <v>53.5</v>
          </cell>
          <cell r="G20">
            <v>57.3</v>
          </cell>
          <cell r="H20">
            <v>3.7999999999999972</v>
          </cell>
          <cell r="I20">
            <v>3.8370592906547558</v>
          </cell>
          <cell r="J20" t="str">
            <v>CS4a</v>
          </cell>
        </row>
        <row r="21">
          <cell r="D21">
            <v>14</v>
          </cell>
          <cell r="E21" t="str">
            <v>23-05-2014  T 7:00 M  17:30</v>
          </cell>
          <cell r="F21">
            <v>57.3</v>
          </cell>
          <cell r="G21">
            <v>60.5</v>
          </cell>
          <cell r="H21">
            <v>3.2000000000000028</v>
          </cell>
          <cell r="I21">
            <v>3.2312078237092736</v>
          </cell>
          <cell r="J21" t="str">
            <v>CS4a</v>
          </cell>
        </row>
        <row r="22">
          <cell r="D22">
            <v>15</v>
          </cell>
          <cell r="E22" t="str">
            <v>24-05-2014  T 9:55  M  12:30</v>
          </cell>
          <cell r="F22">
            <v>60.5</v>
          </cell>
          <cell r="G22">
            <v>61.6</v>
          </cell>
          <cell r="H22">
            <v>1.1000000000000014</v>
          </cell>
          <cell r="I22">
            <v>1.1107276894000633</v>
          </cell>
          <cell r="J22" t="str">
            <v>CS4a</v>
          </cell>
        </row>
        <row r="23">
          <cell r="D23">
            <v>16</v>
          </cell>
          <cell r="E23" t="str">
            <v>25-05-2014  T 3:05  M  06:35</v>
          </cell>
          <cell r="F23">
            <v>61.6</v>
          </cell>
          <cell r="G23">
            <v>64.400000000000006</v>
          </cell>
          <cell r="H23">
            <v>2.8000000000000043</v>
          </cell>
          <cell r="I23">
            <v>2.8273068457456159</v>
          </cell>
          <cell r="J23" t="str">
            <v>CS4a</v>
          </cell>
        </row>
        <row r="24">
          <cell r="D24">
            <v>17</v>
          </cell>
          <cell r="E24" t="str">
            <v>26-05-2014  T 2:40  M  06:15</v>
          </cell>
          <cell r="F24">
            <v>64.400000000000006</v>
          </cell>
          <cell r="G24">
            <v>69</v>
          </cell>
          <cell r="H24">
            <v>4.5999999999999943</v>
          </cell>
          <cell r="I24">
            <v>4.6448612465820709</v>
          </cell>
          <cell r="J24" t="str">
            <v>CS4a</v>
          </cell>
        </row>
      </sheetData>
      <sheetData sheetId="25">
        <row r="7">
          <cell r="D7">
            <v>1</v>
          </cell>
        </row>
      </sheetData>
      <sheetData sheetId="26">
        <row r="7">
          <cell r="D7">
            <v>1</v>
          </cell>
        </row>
      </sheetData>
      <sheetData sheetId="27"/>
      <sheetData sheetId="28"/>
      <sheetData sheetId="29"/>
      <sheetData sheetId="30">
        <row r="7">
          <cell r="D7">
            <v>1</v>
          </cell>
          <cell r="E7">
            <v>41717.052083333336</v>
          </cell>
          <cell r="F7">
            <v>0</v>
          </cell>
          <cell r="G7">
            <v>4.33</v>
          </cell>
          <cell r="H7">
            <v>4.33</v>
          </cell>
          <cell r="I7">
            <v>4.33</v>
          </cell>
          <cell r="J7" t="str">
            <v>CS4</v>
          </cell>
        </row>
        <row r="8">
          <cell r="D8">
            <v>0</v>
          </cell>
          <cell r="E8">
            <v>0</v>
          </cell>
          <cell r="F8">
            <v>4.33</v>
          </cell>
          <cell r="G8">
            <v>8.3000000000000007</v>
          </cell>
          <cell r="H8">
            <v>8.3000000000000007</v>
          </cell>
          <cell r="I8">
            <v>3.9700000000000006</v>
          </cell>
          <cell r="J8" t="str">
            <v>CS4</v>
          </cell>
        </row>
        <row r="9">
          <cell r="D9">
            <v>2</v>
          </cell>
          <cell r="E9">
            <v>41718.645833333336</v>
          </cell>
          <cell r="F9">
            <v>8.3000000000000007</v>
          </cell>
          <cell r="G9">
            <v>12.1</v>
          </cell>
          <cell r="H9">
            <v>12.1</v>
          </cell>
          <cell r="I9">
            <v>3.7999999999999989</v>
          </cell>
          <cell r="J9" t="str">
            <v>CS4</v>
          </cell>
        </row>
        <row r="10">
          <cell r="D10">
            <v>3</v>
          </cell>
          <cell r="E10">
            <v>41719.916666666664</v>
          </cell>
          <cell r="F10">
            <v>12.1</v>
          </cell>
          <cell r="G10">
            <v>16</v>
          </cell>
          <cell r="H10">
            <v>16</v>
          </cell>
          <cell r="I10">
            <v>3.9000000000000004</v>
          </cell>
          <cell r="J10" t="str">
            <v>CS4a</v>
          </cell>
        </row>
        <row r="11">
          <cell r="D11">
            <v>4</v>
          </cell>
          <cell r="E11">
            <v>41720.590277777781</v>
          </cell>
          <cell r="F11">
            <v>16</v>
          </cell>
          <cell r="G11">
            <v>19.899999999999999</v>
          </cell>
          <cell r="H11">
            <v>19.899999999999999</v>
          </cell>
          <cell r="I11">
            <v>3.8999999999999986</v>
          </cell>
          <cell r="J11" t="str">
            <v>CS3</v>
          </cell>
        </row>
        <row r="12">
          <cell r="D12">
            <v>5</v>
          </cell>
          <cell r="E12">
            <v>41721.284722222219</v>
          </cell>
          <cell r="F12">
            <v>19.899999999999999</v>
          </cell>
          <cell r="G12">
            <v>24.1</v>
          </cell>
          <cell r="H12">
            <v>24.1</v>
          </cell>
          <cell r="I12">
            <v>4.2000000000000028</v>
          </cell>
          <cell r="J12" t="str">
            <v>CS3</v>
          </cell>
        </row>
        <row r="13">
          <cell r="D13">
            <v>6</v>
          </cell>
          <cell r="E13">
            <v>41721.052083333336</v>
          </cell>
          <cell r="F13">
            <v>24.1</v>
          </cell>
          <cell r="G13">
            <v>27.8</v>
          </cell>
          <cell r="H13">
            <v>27.8</v>
          </cell>
          <cell r="I13">
            <v>3.6999999999999993</v>
          </cell>
          <cell r="J13" t="str">
            <v>CS4a</v>
          </cell>
        </row>
        <row r="14">
          <cell r="D14">
            <v>7</v>
          </cell>
          <cell r="E14">
            <v>41723.0625</v>
          </cell>
          <cell r="F14">
            <v>27.8</v>
          </cell>
          <cell r="G14">
            <v>31.4</v>
          </cell>
          <cell r="H14">
            <v>31.4</v>
          </cell>
          <cell r="I14">
            <v>3.5999999999999979</v>
          </cell>
          <cell r="J14" t="str">
            <v>CS4a</v>
          </cell>
        </row>
        <row r="15">
          <cell r="D15">
            <v>8</v>
          </cell>
          <cell r="E15">
            <v>41724.142361111109</v>
          </cell>
          <cell r="F15">
            <v>31.4</v>
          </cell>
          <cell r="G15">
            <v>35.1</v>
          </cell>
          <cell r="H15">
            <v>35.1</v>
          </cell>
          <cell r="I15">
            <v>3.7000000000000028</v>
          </cell>
          <cell r="J15" t="str">
            <v>CS4a</v>
          </cell>
        </row>
        <row r="16">
          <cell r="D16">
            <v>9</v>
          </cell>
          <cell r="E16">
            <v>41725.194444444445</v>
          </cell>
          <cell r="F16">
            <v>35.1</v>
          </cell>
          <cell r="G16">
            <v>38.6</v>
          </cell>
          <cell r="H16">
            <v>38.6</v>
          </cell>
          <cell r="I16">
            <v>3.5</v>
          </cell>
          <cell r="J16" t="str">
            <v>CS4a</v>
          </cell>
        </row>
        <row r="17">
          <cell r="D17">
            <v>10</v>
          </cell>
          <cell r="E17">
            <v>41726.270833333336</v>
          </cell>
          <cell r="F17">
            <v>38.6</v>
          </cell>
          <cell r="G17">
            <v>42.3</v>
          </cell>
          <cell r="H17">
            <v>42.3</v>
          </cell>
          <cell r="I17">
            <v>3.6999999999999957</v>
          </cell>
          <cell r="J17" t="str">
            <v>CS4a</v>
          </cell>
        </row>
        <row r="18">
          <cell r="D18">
            <v>11</v>
          </cell>
          <cell r="E18">
            <v>41729.222222222219</v>
          </cell>
          <cell r="F18">
            <v>42.3</v>
          </cell>
          <cell r="G18">
            <v>46</v>
          </cell>
          <cell r="H18">
            <v>46</v>
          </cell>
          <cell r="I18">
            <v>3.7000000000000028</v>
          </cell>
          <cell r="J18" t="str">
            <v>CS4a</v>
          </cell>
        </row>
        <row r="19">
          <cell r="D19">
            <v>12</v>
          </cell>
          <cell r="E19">
            <v>41731.0625</v>
          </cell>
          <cell r="F19">
            <v>46</v>
          </cell>
          <cell r="G19">
            <v>49.5</v>
          </cell>
          <cell r="H19">
            <v>49.5</v>
          </cell>
          <cell r="I19">
            <v>3.5</v>
          </cell>
          <cell r="J19" t="str">
            <v>CS4a</v>
          </cell>
        </row>
        <row r="20">
          <cell r="D20">
            <v>13</v>
          </cell>
          <cell r="E20">
            <v>41734.076388888891</v>
          </cell>
          <cell r="F20">
            <v>49.5</v>
          </cell>
          <cell r="G20">
            <v>53.2</v>
          </cell>
          <cell r="H20">
            <v>53.2</v>
          </cell>
          <cell r="I20">
            <v>3.7000000000000028</v>
          </cell>
          <cell r="J20" t="str">
            <v>CS4a</v>
          </cell>
        </row>
        <row r="21">
          <cell r="D21">
            <v>14</v>
          </cell>
          <cell r="E21">
            <v>41735.784722222219</v>
          </cell>
          <cell r="F21">
            <v>53.2</v>
          </cell>
          <cell r="G21">
            <v>57.3</v>
          </cell>
          <cell r="H21">
            <v>57.3</v>
          </cell>
          <cell r="I21">
            <v>4.0999999999999943</v>
          </cell>
          <cell r="J21" t="str">
            <v>CS4a</v>
          </cell>
        </row>
        <row r="22">
          <cell r="D22">
            <v>15</v>
          </cell>
          <cell r="E22">
            <v>41737.131944444445</v>
          </cell>
          <cell r="F22">
            <v>57.3</v>
          </cell>
          <cell r="G22">
            <v>61.3</v>
          </cell>
          <cell r="H22">
            <v>61.3</v>
          </cell>
          <cell r="I22">
            <v>4</v>
          </cell>
          <cell r="J22" t="str">
            <v>CS4a</v>
          </cell>
        </row>
        <row r="23">
          <cell r="D23">
            <v>16</v>
          </cell>
          <cell r="E23">
            <v>41739.072916666664</v>
          </cell>
          <cell r="F23">
            <v>61.3</v>
          </cell>
          <cell r="G23">
            <v>65</v>
          </cell>
          <cell r="H23">
            <v>65</v>
          </cell>
          <cell r="I23">
            <v>3.7000000000000028</v>
          </cell>
          <cell r="J23" t="str">
            <v>CS4a</v>
          </cell>
        </row>
        <row r="24">
          <cell r="D24">
            <v>17</v>
          </cell>
          <cell r="E24">
            <v>41740.604166666664</v>
          </cell>
          <cell r="F24">
            <v>65</v>
          </cell>
          <cell r="G24">
            <v>68.599999999999994</v>
          </cell>
          <cell r="H24">
            <v>68.599999999999994</v>
          </cell>
          <cell r="I24">
            <v>3.5999999999999943</v>
          </cell>
          <cell r="J24" t="str">
            <v>CS4a</v>
          </cell>
        </row>
        <row r="25">
          <cell r="D25">
            <v>18</v>
          </cell>
          <cell r="E25">
            <v>41742.548611111109</v>
          </cell>
          <cell r="F25">
            <v>68.599999999999994</v>
          </cell>
          <cell r="G25">
            <v>71.599999999999994</v>
          </cell>
          <cell r="H25">
            <v>71.599999999999994</v>
          </cell>
          <cell r="I25">
            <v>3</v>
          </cell>
          <cell r="J25" t="str">
            <v>CS4a</v>
          </cell>
        </row>
        <row r="26">
          <cell r="D26">
            <v>19</v>
          </cell>
          <cell r="E26">
            <v>41744.006944444445</v>
          </cell>
          <cell r="F26">
            <v>71.599999999999994</v>
          </cell>
          <cell r="G26">
            <v>75</v>
          </cell>
          <cell r="H26">
            <v>75</v>
          </cell>
          <cell r="I26">
            <v>3.4000000000000057</v>
          </cell>
          <cell r="J26" t="str">
            <v>CS4a</v>
          </cell>
        </row>
        <row r="27">
          <cell r="D27">
            <v>20</v>
          </cell>
          <cell r="E27">
            <v>41745.541666666664</v>
          </cell>
          <cell r="F27">
            <v>75</v>
          </cell>
          <cell r="G27">
            <v>78.3</v>
          </cell>
          <cell r="H27">
            <v>78.3</v>
          </cell>
          <cell r="I27">
            <v>3.2999999999999972</v>
          </cell>
          <cell r="J27" t="str">
            <v>CS3</v>
          </cell>
        </row>
        <row r="28">
          <cell r="D28">
            <v>21</v>
          </cell>
          <cell r="E28">
            <v>41747.3125</v>
          </cell>
          <cell r="F28">
            <v>78.3</v>
          </cell>
          <cell r="G28">
            <v>82</v>
          </cell>
          <cell r="H28">
            <v>82</v>
          </cell>
          <cell r="I28">
            <v>3.7000000000000028</v>
          </cell>
          <cell r="J28" t="str">
            <v>CS4A</v>
          </cell>
        </row>
        <row r="29">
          <cell r="D29">
            <v>22</v>
          </cell>
          <cell r="E29">
            <v>41748.291666666664</v>
          </cell>
          <cell r="F29">
            <v>82</v>
          </cell>
          <cell r="G29">
            <v>86.2</v>
          </cell>
          <cell r="H29">
            <v>86.2</v>
          </cell>
          <cell r="I29">
            <v>4.2000000000000028</v>
          </cell>
          <cell r="J29" t="str">
            <v>CS4A</v>
          </cell>
        </row>
      </sheetData>
      <sheetData sheetId="31">
        <row r="7">
          <cell r="D7">
            <v>1</v>
          </cell>
        </row>
      </sheetData>
      <sheetData sheetId="32"/>
      <sheetData sheetId="33">
        <row r="7">
          <cell r="D7">
            <v>1</v>
          </cell>
          <cell r="E7">
            <v>41700.423611111109</v>
          </cell>
          <cell r="F7">
            <v>0</v>
          </cell>
          <cell r="G7">
            <v>4.33</v>
          </cell>
          <cell r="H7">
            <v>4.33</v>
          </cell>
          <cell r="I7">
            <v>4.33</v>
          </cell>
          <cell r="J7" t="str">
            <v>CS3</v>
          </cell>
        </row>
        <row r="8">
          <cell r="D8">
            <v>0</v>
          </cell>
          <cell r="E8">
            <v>0</v>
          </cell>
          <cell r="F8">
            <v>4.33</v>
          </cell>
          <cell r="G8">
            <v>8.6</v>
          </cell>
          <cell r="H8">
            <v>8.6518735543233642</v>
          </cell>
          <cell r="I8">
            <v>4.3218735543233642</v>
          </cell>
          <cell r="J8" t="str">
            <v>CS4a</v>
          </cell>
        </row>
        <row r="9">
          <cell r="D9">
            <v>2</v>
          </cell>
          <cell r="E9">
            <v>41701.548611111109</v>
          </cell>
          <cell r="F9">
            <v>8.6</v>
          </cell>
          <cell r="G9">
            <v>11.8</v>
          </cell>
          <cell r="H9">
            <v>11.871175341978569</v>
          </cell>
          <cell r="I9">
            <v>3.2193017876552048</v>
          </cell>
          <cell r="J9" t="str">
            <v>CS4a</v>
          </cell>
        </row>
        <row r="10">
          <cell r="D10">
            <v>3</v>
          </cell>
          <cell r="E10">
            <v>41702.385416666664</v>
          </cell>
          <cell r="F10">
            <v>11.8</v>
          </cell>
          <cell r="G10">
            <v>15.8</v>
          </cell>
          <cell r="H10">
            <v>15.895302576547577</v>
          </cell>
          <cell r="I10">
            <v>4.0241272345690078</v>
          </cell>
          <cell r="J10" t="str">
            <v>CS4a</v>
          </cell>
        </row>
        <row r="11">
          <cell r="D11">
            <v>4</v>
          </cell>
          <cell r="E11">
            <v>41702.0625</v>
          </cell>
          <cell r="F11">
            <v>15.8</v>
          </cell>
          <cell r="G11">
            <v>19.7</v>
          </cell>
          <cell r="H11">
            <v>19.818826630252357</v>
          </cell>
          <cell r="I11">
            <v>3.9235240537047797</v>
          </cell>
          <cell r="J11" t="str">
            <v>CS3</v>
          </cell>
        </row>
        <row r="12">
          <cell r="D12">
            <v>5</v>
          </cell>
          <cell r="E12">
            <v>41704.006944444445</v>
          </cell>
          <cell r="F12">
            <v>19.7</v>
          </cell>
          <cell r="G12">
            <v>23.3</v>
          </cell>
          <cell r="H12">
            <v>23.440541141364463</v>
          </cell>
          <cell r="I12">
            <v>3.6217145111121063</v>
          </cell>
          <cell r="J12" t="str">
            <v>CS3</v>
          </cell>
        </row>
        <row r="13">
          <cell r="D13">
            <v>6</v>
          </cell>
          <cell r="E13">
            <v>41705.5</v>
          </cell>
          <cell r="F13">
            <v>23.3</v>
          </cell>
          <cell r="G13">
            <v>29.3</v>
          </cell>
          <cell r="H13">
            <v>29.476731993217975</v>
          </cell>
          <cell r="I13">
            <v>6.0361908518535117</v>
          </cell>
          <cell r="J13" t="str">
            <v>CS3</v>
          </cell>
        </row>
      </sheetData>
      <sheetData sheetId="34">
        <row r="7">
          <cell r="D7">
            <v>1</v>
          </cell>
        </row>
      </sheetData>
      <sheetData sheetId="35"/>
      <sheetData sheetId="36">
        <row r="60">
          <cell r="D60">
            <v>1</v>
          </cell>
          <cell r="E60">
            <v>0</v>
          </cell>
          <cell r="F60">
            <v>178.57</v>
          </cell>
          <cell r="G60">
            <v>174.7</v>
          </cell>
          <cell r="H60">
            <v>174.7</v>
          </cell>
          <cell r="I60">
            <v>3.8700000000000045</v>
          </cell>
          <cell r="J60" t="str">
            <v>CS4a</v>
          </cell>
        </row>
        <row r="61">
          <cell r="D61">
            <v>2</v>
          </cell>
          <cell r="E61">
            <v>41335.958333333336</v>
          </cell>
          <cell r="F61">
            <v>174.7</v>
          </cell>
          <cell r="G61">
            <v>171.2</v>
          </cell>
          <cell r="H61">
            <v>171.2</v>
          </cell>
          <cell r="I61">
            <v>3.5</v>
          </cell>
          <cell r="J61" t="str">
            <v>CS4a</v>
          </cell>
        </row>
        <row r="62">
          <cell r="D62">
            <v>3</v>
          </cell>
          <cell r="E62">
            <v>41701.90625</v>
          </cell>
          <cell r="F62">
            <v>171.2</v>
          </cell>
          <cell r="G62">
            <v>167.4</v>
          </cell>
          <cell r="H62">
            <v>167.4</v>
          </cell>
          <cell r="I62">
            <v>3.7999999999999829</v>
          </cell>
          <cell r="J62" t="str">
            <v>CS4a</v>
          </cell>
        </row>
        <row r="63">
          <cell r="D63">
            <v>4</v>
          </cell>
          <cell r="E63">
            <v>41702.5625</v>
          </cell>
          <cell r="F63">
            <v>167.4</v>
          </cell>
          <cell r="G63">
            <v>164</v>
          </cell>
          <cell r="H63">
            <v>164</v>
          </cell>
          <cell r="I63">
            <v>3.4000000000000057</v>
          </cell>
          <cell r="J63" t="str">
            <v>CS4a</v>
          </cell>
        </row>
        <row r="64">
          <cell r="D64">
            <v>5</v>
          </cell>
          <cell r="E64">
            <v>41703.21875</v>
          </cell>
          <cell r="F64">
            <v>164</v>
          </cell>
          <cell r="G64">
            <v>160</v>
          </cell>
          <cell r="H64">
            <v>160</v>
          </cell>
          <cell r="I64">
            <v>4</v>
          </cell>
          <cell r="J64" t="str">
            <v>CS4a</v>
          </cell>
        </row>
        <row r="65">
          <cell r="D65">
            <v>6</v>
          </cell>
          <cell r="E65">
            <v>41704.520833333336</v>
          </cell>
          <cell r="F65">
            <v>160</v>
          </cell>
          <cell r="G65">
            <v>156.69999999999999</v>
          </cell>
          <cell r="H65">
            <v>156.69999999999999</v>
          </cell>
          <cell r="I65">
            <v>3.3000000000000114</v>
          </cell>
          <cell r="J65" t="str">
            <v>CS4a</v>
          </cell>
        </row>
        <row r="66">
          <cell r="D66">
            <v>6</v>
          </cell>
          <cell r="E66">
            <v>0</v>
          </cell>
          <cell r="F66">
            <v>0</v>
          </cell>
          <cell r="G66">
            <v>0</v>
          </cell>
          <cell r="H66">
            <v>0</v>
          </cell>
          <cell r="I66">
            <v>0</v>
          </cell>
          <cell r="J66">
            <v>0</v>
          </cell>
        </row>
        <row r="67">
          <cell r="D67">
            <v>7</v>
          </cell>
          <cell r="E67">
            <v>41705.4375</v>
          </cell>
          <cell r="F67">
            <v>156.69999999999999</v>
          </cell>
          <cell r="G67">
            <v>153.6</v>
          </cell>
          <cell r="H67">
            <v>153.6</v>
          </cell>
          <cell r="I67">
            <v>3.0999999999999943</v>
          </cell>
          <cell r="J67" t="str">
            <v>CS4a</v>
          </cell>
        </row>
        <row r="68">
          <cell r="D68">
            <v>8</v>
          </cell>
          <cell r="E68">
            <v>41706.416666666664</v>
          </cell>
          <cell r="F68">
            <v>153.6</v>
          </cell>
          <cell r="G68">
            <v>150.30000000000001</v>
          </cell>
          <cell r="H68">
            <v>150.30000000000001</v>
          </cell>
          <cell r="I68">
            <v>3.2999999999999829</v>
          </cell>
          <cell r="J68" t="str">
            <v>CS4a</v>
          </cell>
        </row>
        <row r="69">
          <cell r="D69">
            <v>9</v>
          </cell>
          <cell r="E69">
            <v>41707.458333333336</v>
          </cell>
          <cell r="F69">
            <v>150.30000000000001</v>
          </cell>
          <cell r="G69">
            <v>146.69999999999999</v>
          </cell>
          <cell r="H69">
            <v>146.69999999999999</v>
          </cell>
          <cell r="I69">
            <v>3.6000000000000227</v>
          </cell>
          <cell r="J69" t="str">
            <v>CS4a</v>
          </cell>
        </row>
        <row r="70">
          <cell r="D70">
            <v>10</v>
          </cell>
          <cell r="E70">
            <v>41708.40625</v>
          </cell>
          <cell r="F70">
            <v>146.69999999999999</v>
          </cell>
          <cell r="G70">
            <v>144</v>
          </cell>
          <cell r="H70">
            <v>144</v>
          </cell>
          <cell r="I70">
            <v>2.6999999999999886</v>
          </cell>
          <cell r="J70" t="str">
            <v>CS4</v>
          </cell>
        </row>
        <row r="71">
          <cell r="D71">
            <v>11</v>
          </cell>
          <cell r="E71">
            <v>41710.458333333336</v>
          </cell>
          <cell r="F71">
            <v>144</v>
          </cell>
          <cell r="G71">
            <v>140.80000000000001</v>
          </cell>
          <cell r="H71">
            <v>140.80000000000001</v>
          </cell>
          <cell r="I71">
            <v>3.1999999999999886</v>
          </cell>
          <cell r="J71" t="str">
            <v>CS5a</v>
          </cell>
        </row>
        <row r="72">
          <cell r="D72">
            <v>12</v>
          </cell>
          <cell r="E72">
            <v>41712.513888888891</v>
          </cell>
          <cell r="F72">
            <v>140.80000000000001</v>
          </cell>
          <cell r="G72">
            <v>138.1</v>
          </cell>
          <cell r="H72">
            <v>138.1</v>
          </cell>
          <cell r="I72">
            <v>2.7000000000000171</v>
          </cell>
          <cell r="J72" t="str">
            <v>CS5a</v>
          </cell>
        </row>
        <row r="73">
          <cell r="D73">
            <v>13</v>
          </cell>
          <cell r="E73">
            <v>41713.916666666664</v>
          </cell>
          <cell r="F73">
            <v>138.1</v>
          </cell>
          <cell r="G73">
            <v>136.19999999999999</v>
          </cell>
          <cell r="H73">
            <v>136.19999999999999</v>
          </cell>
          <cell r="I73">
            <v>1.9000000000000057</v>
          </cell>
          <cell r="J73" t="str">
            <v>CS5a</v>
          </cell>
        </row>
        <row r="74">
          <cell r="D74">
            <v>14</v>
          </cell>
          <cell r="E74">
            <v>41715.5625</v>
          </cell>
          <cell r="F74">
            <v>136.19999999999999</v>
          </cell>
          <cell r="G74">
            <v>134.55000000000001</v>
          </cell>
          <cell r="H74">
            <v>134.55000000000001</v>
          </cell>
          <cell r="I74">
            <v>1.6499999999999773</v>
          </cell>
          <cell r="J74" t="str">
            <v>CS5a</v>
          </cell>
        </row>
        <row r="75">
          <cell r="D75">
            <v>15</v>
          </cell>
          <cell r="E75">
            <v>41717.25</v>
          </cell>
          <cell r="F75">
            <v>134.55000000000001</v>
          </cell>
          <cell r="G75">
            <v>129</v>
          </cell>
          <cell r="H75">
            <v>129</v>
          </cell>
          <cell r="I75">
            <v>5.5500000000000114</v>
          </cell>
          <cell r="J75" t="str">
            <v>CS5a</v>
          </cell>
        </row>
        <row r="76">
          <cell r="D76">
            <v>16</v>
          </cell>
          <cell r="E76">
            <v>41719.520833333336</v>
          </cell>
          <cell r="F76">
            <v>0</v>
          </cell>
          <cell r="G76">
            <v>0</v>
          </cell>
          <cell r="H76">
            <v>0</v>
          </cell>
          <cell r="I76">
            <v>0</v>
          </cell>
          <cell r="J76" t="str">
            <v>CS4</v>
          </cell>
        </row>
      </sheetData>
      <sheetData sheetId="37">
        <row r="60">
          <cell r="D60">
            <v>1</v>
          </cell>
        </row>
      </sheetData>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Global Final"/>
      <sheetName val="Variabilidad"/>
      <sheetName val="Gastos Generales y Utilidades"/>
      <sheetName val="Resumen Global Civil"/>
      <sheetName val="Costo de Construccion"/>
      <sheetName val="Costo de Adquisiciones"/>
      <sheetName val="Partidas Principales"/>
      <sheetName val="Valores Unitarios"/>
      <sheetName val="Analisis  de Precios"/>
      <sheetName val="Respaldo Válvulas"/>
      <sheetName val="Resumen Global Electr y Instr"/>
      <sheetName val="Costo de Const. Elect. e Instr."/>
      <sheetName val="Costo de Adqu. Electr. e Instr."/>
      <sheetName val="Val. Unit. Electr. e Instr."/>
      <sheetName val="Anal.  de Prec. Electr. e Instr"/>
      <sheetName val="Ing. Electr. Instr."/>
      <sheetName val="Resumen Parti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CARA"/>
      <sheetName val="UGAS_INF"/>
      <sheetName val="BASE2"/>
      <sheetName val="UGAS_RES"/>
    </sheetNames>
    <sheetDataSet>
      <sheetData sheetId="0"/>
      <sheetData sheetId="1"/>
      <sheetData sheetId="2" refreshError="1"/>
      <sheetData sheetId="3" refreshError="1">
        <row r="3">
          <cell r="F3" t="str">
            <v xml:space="preserve">  A V A N C E   D E   I N V E R S I O N E S</v>
          </cell>
        </row>
        <row r="4">
          <cell r="F4" t="str">
            <v xml:space="preserve">      ( Valor en miles de dólares USA )</v>
          </cell>
        </row>
        <row r="6">
          <cell r="B6" t="str">
            <v>U. G. A. :</v>
          </cell>
          <cell r="C6" t="str">
            <v xml:space="preserve">  SUBGERENCIA FUNDICION DE CONCENTRADO</v>
          </cell>
        </row>
        <row r="8">
          <cell r="D8" t="str">
            <v>CONTROL AVANCE DE INVERSIONES GLOBAL</v>
          </cell>
          <cell r="I8" t="str">
            <v xml:space="preserve">PPTO    </v>
          </cell>
          <cell r="K8" t="str">
            <v xml:space="preserve">CONTROL AVANCE DE  INVERSIONES  2002 </v>
          </cell>
        </row>
        <row r="9">
          <cell r="B9" t="str">
            <v>Nº API</v>
          </cell>
          <cell r="C9" t="str">
            <v>D E S C R I P C I O N</v>
          </cell>
          <cell r="D9" t="str">
            <v>ACUMULADO **</v>
          </cell>
          <cell r="E9" t="str">
            <v>PPTO.GLOBAL</v>
          </cell>
          <cell r="F9" t="str">
            <v>DISPONIBLE</v>
          </cell>
          <cell r="G9" t="str">
            <v xml:space="preserve"> % CUMPL.</v>
          </cell>
          <cell r="I9" t="str">
            <v>AUTORIZ.</v>
          </cell>
          <cell r="K9" t="str">
            <v xml:space="preserve">PERIODO : ENERO A  SEPTIEMBRE </v>
          </cell>
          <cell r="O9" t="str">
            <v xml:space="preserve">MES:     SEPTIEMBRE </v>
          </cell>
        </row>
        <row r="10">
          <cell r="D10" t="str">
            <v xml:space="preserve">  a  SEP  2002 </v>
          </cell>
          <cell r="E10" t="str">
            <v xml:space="preserve">AJUSTADO   </v>
          </cell>
          <cell r="F10" t="str">
            <v xml:space="preserve">  a  SEP  2002 </v>
          </cell>
          <cell r="G10" t="str">
            <v>GLOBAL</v>
          </cell>
          <cell r="I10" t="str">
            <v xml:space="preserve">2002    </v>
          </cell>
          <cell r="J10" t="str">
            <v xml:space="preserve"> </v>
          </cell>
          <cell r="K10" t="str">
            <v>REAL **</v>
          </cell>
          <cell r="L10" t="str">
            <v>PPTO.</v>
          </cell>
          <cell r="M10" t="str">
            <v>DISPONIBLE</v>
          </cell>
          <cell r="O10" t="str">
            <v>REAL  **</v>
          </cell>
          <cell r="P10" t="str">
            <v>PPTO.</v>
          </cell>
          <cell r="Q10" t="str">
            <v>DISPONIBLE</v>
          </cell>
        </row>
        <row r="12">
          <cell r="B12" t="str">
            <v>PRINCIPALES</v>
          </cell>
        </row>
        <row r="13">
          <cell r="A13">
            <v>0</v>
          </cell>
          <cell r="B13" t="str">
            <v>C01FA12</v>
          </cell>
          <cell r="C13" t="str">
            <v>REFACCIONAM PRETILES ESTANQ ACIDO SU</v>
          </cell>
          <cell r="D13">
            <v>1266.683</v>
          </cell>
          <cell r="E13">
            <v>2327</v>
          </cell>
          <cell r="F13">
            <v>1060.317</v>
          </cell>
          <cell r="G13">
            <v>54</v>
          </cell>
          <cell r="I13">
            <v>2161.944</v>
          </cell>
          <cell r="K13">
            <v>1130.683</v>
          </cell>
          <cell r="L13">
            <v>2031.921</v>
          </cell>
          <cell r="M13">
            <v>901.23800000000006</v>
          </cell>
          <cell r="O13">
            <v>534.55600000000004</v>
          </cell>
          <cell r="P13">
            <v>600</v>
          </cell>
          <cell r="Q13">
            <v>65.44399999999996</v>
          </cell>
        </row>
        <row r="14">
          <cell r="A14">
            <v>0</v>
          </cell>
          <cell r="B14" t="str">
            <v>C01FA42</v>
          </cell>
          <cell r="C14" t="str">
            <v>PLTA.PILOTO E ING.CONC.TRAT.EFLUENTE</v>
          </cell>
          <cell r="D14">
            <v>1116.1880000000001</v>
          </cell>
          <cell r="E14">
            <v>1044</v>
          </cell>
          <cell r="F14">
            <v>-72.188000000000102</v>
          </cell>
          <cell r="G14">
            <v>107</v>
          </cell>
          <cell r="I14">
            <v>682.34400000000005</v>
          </cell>
          <cell r="K14">
            <v>1072.1880000000001</v>
          </cell>
          <cell r="L14">
            <v>637.34400000000005</v>
          </cell>
          <cell r="M14">
            <v>-434.84400000000005</v>
          </cell>
          <cell r="O14">
            <v>16.731999999999999</v>
          </cell>
          <cell r="P14">
            <v>35</v>
          </cell>
          <cell r="Q14">
            <v>18.268000000000001</v>
          </cell>
        </row>
        <row r="15">
          <cell r="A15">
            <v>0</v>
          </cell>
          <cell r="B15" t="str">
            <v>C01FP03</v>
          </cell>
          <cell r="C15" t="str">
            <v>PLAN DESCONTAMINACION FUNDICION II E</v>
          </cell>
          <cell r="D15">
            <v>76251.153999999995</v>
          </cell>
          <cell r="E15">
            <v>80038</v>
          </cell>
          <cell r="F15">
            <v>3786.846000000005</v>
          </cell>
          <cell r="G15">
            <v>95</v>
          </cell>
          <cell r="I15">
            <v>56510.28</v>
          </cell>
          <cell r="K15">
            <v>53690.154000000002</v>
          </cell>
          <cell r="L15">
            <v>47925.851000000002</v>
          </cell>
          <cell r="M15">
            <v>-5764.3029999999999</v>
          </cell>
          <cell r="O15">
            <v>6756.7479999999996</v>
          </cell>
          <cell r="P15">
            <v>4064.2550000000001</v>
          </cell>
          <cell r="Q15">
            <v>-2692.4929999999995</v>
          </cell>
        </row>
        <row r="16">
          <cell r="A16">
            <v>0</v>
          </cell>
          <cell r="B16" t="str">
            <v>C01FP08</v>
          </cell>
          <cell r="C16" t="str">
            <v>REEMPL.SWITHGEAR 24 KV PLTA.CAL Y SI</v>
          </cell>
          <cell r="D16">
            <v>89.05</v>
          </cell>
          <cell r="E16">
            <v>1047</v>
          </cell>
          <cell r="F16">
            <v>957.95</v>
          </cell>
          <cell r="G16">
            <v>9</v>
          </cell>
          <cell r="I16">
            <v>839.303</v>
          </cell>
          <cell r="K16">
            <v>71.05</v>
          </cell>
          <cell r="L16">
            <v>80.682000000000002</v>
          </cell>
          <cell r="M16">
            <v>9.632000000000005</v>
          </cell>
          <cell r="O16">
            <v>11.388999999999999</v>
          </cell>
          <cell r="P16">
            <v>4.9000000000000004</v>
          </cell>
          <cell r="Q16">
            <v>-6.488999999999999</v>
          </cell>
        </row>
        <row r="17">
          <cell r="C17" t="str">
            <v xml:space="preserve">                                          SUB - TOTAL</v>
          </cell>
          <cell r="D17">
            <v>78723.074999999997</v>
          </cell>
          <cell r="E17">
            <v>84456</v>
          </cell>
          <cell r="F17">
            <v>5732.9250000000029</v>
          </cell>
          <cell r="G17">
            <v>93</v>
          </cell>
          <cell r="I17">
            <v>60193.870999999999</v>
          </cell>
          <cell r="K17">
            <v>55964.075000000004</v>
          </cell>
          <cell r="L17">
            <v>50675.798000000003</v>
          </cell>
          <cell r="M17">
            <v>-5288.277</v>
          </cell>
          <cell r="O17">
            <v>7319.4250000000002</v>
          </cell>
          <cell r="P17">
            <v>4704.1549999999997</v>
          </cell>
          <cell r="Q17">
            <v>-2615.2699999999995</v>
          </cell>
        </row>
        <row r="18">
          <cell r="B18" t="str">
            <v>SECUNDARIOS</v>
          </cell>
        </row>
        <row r="19">
          <cell r="A19">
            <v>0</v>
          </cell>
          <cell r="B19" t="str">
            <v>C00FP04</v>
          </cell>
          <cell r="C19" t="str">
            <v>TRASLADO CONTROL AC/DC SALA CPS7</v>
          </cell>
          <cell r="D19">
            <v>285.56299999999999</v>
          </cell>
          <cell r="E19">
            <v>258</v>
          </cell>
          <cell r="F19">
            <v>-27.562999999999988</v>
          </cell>
          <cell r="G19">
            <v>111</v>
          </cell>
          <cell r="I19">
            <v>0</v>
          </cell>
          <cell r="K19">
            <v>-40.436999999999998</v>
          </cell>
          <cell r="L19">
            <v>0</v>
          </cell>
          <cell r="M19">
            <v>40.436999999999998</v>
          </cell>
          <cell r="O19">
            <v>0</v>
          </cell>
          <cell r="P19">
            <v>0</v>
          </cell>
          <cell r="Q19">
            <v>0</v>
          </cell>
        </row>
        <row r="20">
          <cell r="A20">
            <v>0</v>
          </cell>
          <cell r="B20" t="str">
            <v>C00FP07</v>
          </cell>
          <cell r="C20" t="str">
            <v>RESPALDO ALIMENT. 480 V.FUNDICION</v>
          </cell>
          <cell r="D20">
            <v>253.04400000000001</v>
          </cell>
          <cell r="E20">
            <v>296</v>
          </cell>
          <cell r="F20">
            <v>42.955999999999989</v>
          </cell>
          <cell r="G20">
            <v>85</v>
          </cell>
          <cell r="I20">
            <v>228.07599999999999</v>
          </cell>
          <cell r="K20">
            <v>185.04400000000001</v>
          </cell>
          <cell r="L20">
            <v>228.07599999999999</v>
          </cell>
          <cell r="M20">
            <v>43.031999999999982</v>
          </cell>
          <cell r="O20">
            <v>1.7190000000000001</v>
          </cell>
          <cell r="P20">
            <v>8.0079999999999991</v>
          </cell>
          <cell r="Q20">
            <v>6.2889999999999988</v>
          </cell>
        </row>
        <row r="21">
          <cell r="A21">
            <v>0</v>
          </cell>
          <cell r="B21" t="str">
            <v>C01FA11</v>
          </cell>
          <cell r="C21" t="str">
            <v>RECUPERAC AISLAC TERM PTA CONTACT 2,</v>
          </cell>
          <cell r="D21">
            <v>559.88</v>
          </cell>
          <cell r="E21">
            <v>844</v>
          </cell>
          <cell r="F21">
            <v>284.12</v>
          </cell>
          <cell r="G21">
            <v>66</v>
          </cell>
          <cell r="I21">
            <v>821.62199999999996</v>
          </cell>
          <cell r="K21">
            <v>542.88</v>
          </cell>
          <cell r="L21">
            <v>799.42200000000003</v>
          </cell>
          <cell r="M21">
            <v>256.54200000000003</v>
          </cell>
          <cell r="O21">
            <v>377.678</v>
          </cell>
          <cell r="P21">
            <v>109.67</v>
          </cell>
          <cell r="Q21">
            <v>-268.00799999999998</v>
          </cell>
        </row>
        <row r="22">
          <cell r="A22">
            <v>0</v>
          </cell>
          <cell r="B22" t="str">
            <v>C02FA02</v>
          </cell>
          <cell r="C22" t="str">
            <v>MEJORAM SISTEMA ALUMB PTAS ACIDO</v>
          </cell>
          <cell r="D22">
            <v>9.4329999999999998</v>
          </cell>
          <cell r="E22">
            <v>635</v>
          </cell>
          <cell r="F22">
            <v>625.56700000000001</v>
          </cell>
          <cell r="G22">
            <v>1</v>
          </cell>
          <cell r="I22">
            <v>91.5</v>
          </cell>
          <cell r="K22">
            <v>9.4329999999999998</v>
          </cell>
          <cell r="L22">
            <v>24.5</v>
          </cell>
          <cell r="M22">
            <v>15.067</v>
          </cell>
          <cell r="O22">
            <v>6.3079999999999998</v>
          </cell>
          <cell r="P22">
            <v>13.5</v>
          </cell>
          <cell r="Q22">
            <v>7.1920000000000002</v>
          </cell>
        </row>
        <row r="23">
          <cell r="C23" t="str">
            <v xml:space="preserve">                                          SUB - TOTAL</v>
          </cell>
          <cell r="D23">
            <v>1107.92</v>
          </cell>
          <cell r="E23">
            <v>2033</v>
          </cell>
          <cell r="F23">
            <v>925.07999999999993</v>
          </cell>
          <cell r="G23">
            <v>54</v>
          </cell>
          <cell r="I23">
            <v>1141.1979999999999</v>
          </cell>
          <cell r="K23">
            <v>696.92000000000007</v>
          </cell>
          <cell r="L23">
            <v>1051.998</v>
          </cell>
          <cell r="M23">
            <v>355.07800000000003</v>
          </cell>
          <cell r="O23">
            <v>385.70499999999998</v>
          </cell>
          <cell r="P23">
            <v>131.178</v>
          </cell>
          <cell r="Q23">
            <v>-254.52699999999999</v>
          </cell>
        </row>
        <row r="24">
          <cell r="B24" t="str">
            <v>DIVISIONALES</v>
          </cell>
        </row>
        <row r="25">
          <cell r="A25">
            <v>0</v>
          </cell>
          <cell r="B25" t="str">
            <v>C01FA05</v>
          </cell>
          <cell r="C25" t="str">
            <v>MEJ.SIST.DRENAJE PLTA.CONTACTO 2 3 4</v>
          </cell>
          <cell r="D25">
            <v>75.331999999999994</v>
          </cell>
          <cell r="E25">
            <v>282.88600000000002</v>
          </cell>
          <cell r="F25">
            <v>207.55400000000003</v>
          </cell>
          <cell r="G25">
            <v>27</v>
          </cell>
          <cell r="I25">
            <v>280</v>
          </cell>
          <cell r="K25">
            <v>69.331999999999994</v>
          </cell>
          <cell r="L25">
            <v>219.59299999999999</v>
          </cell>
          <cell r="M25">
            <v>150.261</v>
          </cell>
          <cell r="O25">
            <v>15.951000000000001</v>
          </cell>
          <cell r="P25">
            <v>85.25</v>
          </cell>
          <cell r="Q25">
            <v>69.299000000000007</v>
          </cell>
        </row>
        <row r="26">
          <cell r="A26">
            <v>0</v>
          </cell>
          <cell r="B26" t="str">
            <v>C01FA06</v>
          </cell>
          <cell r="C26" t="str">
            <v>REEMPL.DEMISTER TORRES SECADO P.A.2</v>
          </cell>
          <cell r="D26">
            <v>260.68700000000001</v>
          </cell>
          <cell r="E26">
            <v>241.09100000000001</v>
          </cell>
          <cell r="F26">
            <v>-19.596000000000004</v>
          </cell>
          <cell r="G26">
            <v>108</v>
          </cell>
          <cell r="I26">
            <v>85.444000000000003</v>
          </cell>
          <cell r="K26">
            <v>124.687</v>
          </cell>
          <cell r="L26">
            <v>85.444000000000003</v>
          </cell>
          <cell r="M26">
            <v>-39.242999999999995</v>
          </cell>
          <cell r="O26">
            <v>15.656000000000001</v>
          </cell>
          <cell r="P26">
            <v>0</v>
          </cell>
          <cell r="Q26">
            <v>-15.656000000000001</v>
          </cell>
        </row>
        <row r="27">
          <cell r="A27">
            <v>0</v>
          </cell>
          <cell r="B27" t="str">
            <v>C01FA15</v>
          </cell>
          <cell r="C27" t="str">
            <v>REEMPL.S.CI.PLTAS ACIDO 2, 3 Y 4</v>
          </cell>
          <cell r="D27">
            <v>176.625</v>
          </cell>
          <cell r="E27">
            <v>388.78199999999998</v>
          </cell>
          <cell r="F27">
            <v>212.15699999999998</v>
          </cell>
          <cell r="G27">
            <v>45</v>
          </cell>
          <cell r="I27">
            <v>271.60399999999998</v>
          </cell>
          <cell r="K27">
            <v>167.625</v>
          </cell>
          <cell r="L27">
            <v>253.679</v>
          </cell>
          <cell r="M27">
            <v>86.054000000000002</v>
          </cell>
          <cell r="O27">
            <v>2.2429999999999999</v>
          </cell>
          <cell r="P27">
            <v>95.497</v>
          </cell>
          <cell r="Q27">
            <v>93.254000000000005</v>
          </cell>
        </row>
        <row r="28">
          <cell r="A28">
            <v>0</v>
          </cell>
          <cell r="B28" t="str">
            <v>C01FA16</v>
          </cell>
          <cell r="C28" t="str">
            <v>SIST.CI.CONS.LUBR.SOPL.PLTAS 2, 3 Y4</v>
          </cell>
          <cell r="D28">
            <v>62.776000000000003</v>
          </cell>
          <cell r="E28">
            <v>177.18799999999999</v>
          </cell>
          <cell r="F28">
            <v>114.41199999999998</v>
          </cell>
          <cell r="G28">
            <v>35</v>
          </cell>
          <cell r="I28">
            <v>172.60499999999999</v>
          </cell>
          <cell r="K28">
            <v>58.776000000000003</v>
          </cell>
          <cell r="L28">
            <v>149.76499999999999</v>
          </cell>
          <cell r="M28">
            <v>90.988999999999976</v>
          </cell>
          <cell r="O28">
            <v>2.8879999999999999</v>
          </cell>
          <cell r="P28">
            <v>71.497</v>
          </cell>
          <cell r="Q28">
            <v>68.608999999999995</v>
          </cell>
        </row>
        <row r="29">
          <cell r="A29">
            <v>0</v>
          </cell>
          <cell r="B29" t="str">
            <v>C01FP15</v>
          </cell>
          <cell r="C29" t="str">
            <v>ACTUAL.CONSOLAS OPER.FUND.CONCENTR.</v>
          </cell>
          <cell r="D29">
            <v>171.071</v>
          </cell>
          <cell r="E29">
            <v>153.22999999999999</v>
          </cell>
          <cell r="F29">
            <v>-17.841000000000008</v>
          </cell>
          <cell r="G29">
            <v>112</v>
          </cell>
          <cell r="I29">
            <v>152</v>
          </cell>
          <cell r="K29">
            <v>164.071</v>
          </cell>
          <cell r="L29">
            <v>123.297</v>
          </cell>
          <cell r="M29">
            <v>-40.774000000000001</v>
          </cell>
          <cell r="O29">
            <v>44.2</v>
          </cell>
          <cell r="P29">
            <v>18.899999999999999</v>
          </cell>
          <cell r="Q29">
            <v>-25.300000000000004</v>
          </cell>
        </row>
        <row r="30">
          <cell r="A30">
            <v>0</v>
          </cell>
          <cell r="B30" t="str">
            <v>C01FP16</v>
          </cell>
          <cell r="C30" t="str">
            <v>REPARAC.DUCTO BALON CHIMENEA CPS</v>
          </cell>
          <cell r="D30">
            <v>34.231999999999999</v>
          </cell>
          <cell r="E30">
            <v>190.27500000000001</v>
          </cell>
          <cell r="F30">
            <v>156.04300000000001</v>
          </cell>
          <cell r="G30">
            <v>18</v>
          </cell>
          <cell r="I30">
            <v>188.9</v>
          </cell>
          <cell r="K30">
            <v>34.231999999999999</v>
          </cell>
          <cell r="L30">
            <v>147.5</v>
          </cell>
          <cell r="M30">
            <v>113.268</v>
          </cell>
          <cell r="O30">
            <v>3.2080000000000002</v>
          </cell>
          <cell r="P30">
            <v>15.7</v>
          </cell>
          <cell r="Q30">
            <v>12.491999999999999</v>
          </cell>
        </row>
        <row r="31">
          <cell r="A31">
            <v>0</v>
          </cell>
          <cell r="B31" t="str">
            <v>C01FP18</v>
          </cell>
          <cell r="C31" t="str">
            <v>MODERN.CABINAS PTES.GRUAS MORGAN N.C</v>
          </cell>
          <cell r="D31">
            <v>437.53699999999998</v>
          </cell>
          <cell r="E31">
            <v>402.322</v>
          </cell>
          <cell r="F31">
            <v>-35.214999999999975</v>
          </cell>
          <cell r="G31">
            <v>109</v>
          </cell>
          <cell r="I31">
            <v>49.424999999999997</v>
          </cell>
          <cell r="K31">
            <v>54.536999999999999</v>
          </cell>
          <cell r="L31">
            <v>49.424999999999997</v>
          </cell>
          <cell r="M31">
            <v>-5.1120000000000019</v>
          </cell>
          <cell r="O31">
            <v>0</v>
          </cell>
          <cell r="P31">
            <v>0</v>
          </cell>
          <cell r="Q31">
            <v>0</v>
          </cell>
        </row>
        <row r="32">
          <cell r="A32">
            <v>0</v>
          </cell>
          <cell r="B32" t="str">
            <v>C01FP19</v>
          </cell>
          <cell r="C32" t="str">
            <v>DISP.CONTR.REBAJE ACR.GARGANTA H.F.</v>
          </cell>
          <cell r="D32">
            <v>83.292000000000002</v>
          </cell>
          <cell r="E32">
            <v>227.46700000000001</v>
          </cell>
          <cell r="F32">
            <v>144.17500000000001</v>
          </cell>
          <cell r="G32">
            <v>37</v>
          </cell>
          <cell r="I32">
            <v>202.79900000000001</v>
          </cell>
          <cell r="K32">
            <v>48.292000000000002</v>
          </cell>
          <cell r="L32">
            <v>192.58500000000001</v>
          </cell>
          <cell r="M32">
            <v>144.29300000000001</v>
          </cell>
          <cell r="O32">
            <v>21.379000000000001</v>
          </cell>
          <cell r="P32">
            <v>49.125</v>
          </cell>
          <cell r="Q32">
            <v>27.745999999999999</v>
          </cell>
        </row>
        <row r="33">
          <cell r="A33">
            <v>0</v>
          </cell>
          <cell r="B33" t="str">
            <v>C01FP20</v>
          </cell>
          <cell r="C33" t="str">
            <v>REEMPL.DE PLC RUEDA MOLDEO FUND.CONC</v>
          </cell>
          <cell r="D33">
            <v>125.71599999999999</v>
          </cell>
          <cell r="E33">
            <v>114.164</v>
          </cell>
          <cell r="F33">
            <v>-11.551999999999992</v>
          </cell>
          <cell r="G33">
            <v>110</v>
          </cell>
          <cell r="I33">
            <v>20.734000000000002</v>
          </cell>
          <cell r="K33">
            <v>20.716000000000001</v>
          </cell>
          <cell r="L33">
            <v>20.734000000000002</v>
          </cell>
          <cell r="M33">
            <v>1.8000000000000682E-2</v>
          </cell>
          <cell r="O33">
            <v>0</v>
          </cell>
          <cell r="P33">
            <v>0</v>
          </cell>
          <cell r="Q33">
            <v>0</v>
          </cell>
        </row>
        <row r="34">
          <cell r="A34">
            <v>0</v>
          </cell>
          <cell r="B34" t="str">
            <v>C01FP23</v>
          </cell>
          <cell r="C34" t="str">
            <v>MODER.MANEJO POLVOS METAL.TOLVA FUND</v>
          </cell>
          <cell r="D34">
            <v>297.923</v>
          </cell>
          <cell r="E34">
            <v>296.35700000000003</v>
          </cell>
          <cell r="F34">
            <v>-1.5659999999999741</v>
          </cell>
          <cell r="G34">
            <v>101</v>
          </cell>
          <cell r="I34">
            <v>75.307000000000002</v>
          </cell>
          <cell r="K34">
            <v>49.923000000000002</v>
          </cell>
          <cell r="L34">
            <v>75.307000000000002</v>
          </cell>
          <cell r="M34">
            <v>25.384</v>
          </cell>
          <cell r="O34">
            <v>0.96399999999999997</v>
          </cell>
          <cell r="P34">
            <v>0</v>
          </cell>
          <cell r="Q34">
            <v>-0.96399999999999997</v>
          </cell>
        </row>
        <row r="35">
          <cell r="A35">
            <v>0</v>
          </cell>
          <cell r="B35" t="str">
            <v>C01FP25</v>
          </cell>
          <cell r="C35" t="str">
            <v>RECUP.ESTANDARES CAMARA ENFRIAMIENTO</v>
          </cell>
          <cell r="D35">
            <v>177.304</v>
          </cell>
          <cell r="E35">
            <v>199.536</v>
          </cell>
          <cell r="F35">
            <v>22.231999999999999</v>
          </cell>
          <cell r="G35">
            <v>89</v>
          </cell>
          <cell r="I35">
            <v>78.085999999999999</v>
          </cell>
          <cell r="K35">
            <v>40.304000000000002</v>
          </cell>
          <cell r="L35">
            <v>78.085999999999999</v>
          </cell>
          <cell r="M35">
            <v>37.781999999999996</v>
          </cell>
          <cell r="O35">
            <v>0.80400000000000005</v>
          </cell>
          <cell r="P35">
            <v>0</v>
          </cell>
          <cell r="Q35">
            <v>-0.80400000000000005</v>
          </cell>
        </row>
        <row r="36">
          <cell r="A36">
            <v>0</v>
          </cell>
          <cell r="B36" t="str">
            <v>C01FP45</v>
          </cell>
          <cell r="C36" t="str">
            <v>ING.BAS.ELIM.GRUAS GANTRY FUND.CONC.</v>
          </cell>
          <cell r="D36">
            <v>64.233999999999995</v>
          </cell>
          <cell r="E36">
            <v>71.563000000000002</v>
          </cell>
          <cell r="F36">
            <v>7.3290000000000077</v>
          </cell>
          <cell r="G36">
            <v>90</v>
          </cell>
          <cell r="I36">
            <v>32.216000000000001</v>
          </cell>
          <cell r="K36">
            <v>31.234000000000002</v>
          </cell>
          <cell r="L36">
            <v>32.216000000000001</v>
          </cell>
          <cell r="M36">
            <v>0.98199999999999932</v>
          </cell>
          <cell r="O36">
            <v>0</v>
          </cell>
          <cell r="P36">
            <v>0</v>
          </cell>
          <cell r="Q36">
            <v>0</v>
          </cell>
        </row>
        <row r="37">
          <cell r="A37">
            <v>0</v>
          </cell>
          <cell r="B37" t="str">
            <v>C01FP46</v>
          </cell>
          <cell r="C37" t="str">
            <v>ING.BAS.UPGR.PRECIP.ELECTR.CONV.TTE</v>
          </cell>
          <cell r="D37">
            <v>5.5960000000000001</v>
          </cell>
          <cell r="E37">
            <v>25.257999999999999</v>
          </cell>
          <cell r="F37">
            <v>19.661999999999999</v>
          </cell>
          <cell r="G37">
            <v>22</v>
          </cell>
          <cell r="I37">
            <v>24.748000000000001</v>
          </cell>
          <cell r="K37">
            <v>4.5960000000000001</v>
          </cell>
          <cell r="L37">
            <v>24.748000000000001</v>
          </cell>
          <cell r="M37">
            <v>20.152000000000001</v>
          </cell>
          <cell r="O37">
            <v>0</v>
          </cell>
          <cell r="P37">
            <v>0</v>
          </cell>
          <cell r="Q37">
            <v>0</v>
          </cell>
        </row>
        <row r="38">
          <cell r="A38">
            <v>0</v>
          </cell>
          <cell r="B38" t="str">
            <v>C01FP48</v>
          </cell>
          <cell r="C38" t="str">
            <v>ING.CONC.BAS.VIA ESCAPE CABINA PTE.G</v>
          </cell>
          <cell r="D38">
            <v>65.741</v>
          </cell>
          <cell r="E38">
            <v>60.618000000000002</v>
          </cell>
          <cell r="F38">
            <v>-5.1229999999999976</v>
          </cell>
          <cell r="G38">
            <v>108</v>
          </cell>
          <cell r="I38">
            <v>61.015000000000001</v>
          </cell>
          <cell r="K38">
            <v>65.741</v>
          </cell>
          <cell r="L38">
            <v>61.015000000000001</v>
          </cell>
          <cell r="M38">
            <v>-4.7259999999999991</v>
          </cell>
          <cell r="O38">
            <v>0</v>
          </cell>
          <cell r="P38">
            <v>0</v>
          </cell>
          <cell r="Q38">
            <v>0</v>
          </cell>
        </row>
        <row r="39">
          <cell r="A39">
            <v>0</v>
          </cell>
          <cell r="B39" t="str">
            <v>C02FA43</v>
          </cell>
          <cell r="C39" t="str">
            <v>ING.PERFIL P.M.DES.PLANTAS DE ACIDO</v>
          </cell>
          <cell r="D39">
            <v>1.702</v>
          </cell>
          <cell r="E39">
            <v>95</v>
          </cell>
          <cell r="F39">
            <v>93.298000000000002</v>
          </cell>
          <cell r="G39">
            <v>2</v>
          </cell>
          <cell r="I39">
            <v>95</v>
          </cell>
          <cell r="K39">
            <v>1.702</v>
          </cell>
          <cell r="L39">
            <v>37.984999999999999</v>
          </cell>
          <cell r="M39">
            <v>36.283000000000001</v>
          </cell>
          <cell r="O39">
            <v>0</v>
          </cell>
          <cell r="P39">
            <v>21.12</v>
          </cell>
          <cell r="Q39">
            <v>21.12</v>
          </cell>
        </row>
        <row r="40">
          <cell r="B40" t="str">
            <v>C02FP02</v>
          </cell>
          <cell r="C40" t="str">
            <v>MEJ.COND.SUBEST.FUNDICION DE CONC.</v>
          </cell>
          <cell r="D40">
            <v>18.736000000000001</v>
          </cell>
          <cell r="E40">
            <v>126</v>
          </cell>
          <cell r="F40">
            <v>107.264</v>
          </cell>
          <cell r="G40">
            <v>15</v>
          </cell>
          <cell r="I40">
            <v>126</v>
          </cell>
          <cell r="K40">
            <v>18.736000000000001</v>
          </cell>
          <cell r="L40">
            <v>45</v>
          </cell>
          <cell r="M40">
            <v>26.263999999999999</v>
          </cell>
          <cell r="O40">
            <v>13.494</v>
          </cell>
          <cell r="P40">
            <v>16.899999999999999</v>
          </cell>
          <cell r="Q40">
            <v>3.4059999999999988</v>
          </cell>
        </row>
        <row r="41">
          <cell r="B41" t="str">
            <v>C02FP03</v>
          </cell>
          <cell r="C41" t="str">
            <v>CAMB.TEC.CDC 480 V HORNO FLASH FUND</v>
          </cell>
          <cell r="D41">
            <v>10.63</v>
          </cell>
          <cell r="E41">
            <v>339</v>
          </cell>
          <cell r="F41">
            <v>328.37</v>
          </cell>
          <cell r="G41">
            <v>3</v>
          </cell>
          <cell r="I41">
            <v>141.1</v>
          </cell>
          <cell r="K41">
            <v>10.63</v>
          </cell>
          <cell r="L41">
            <v>38.935000000000002</v>
          </cell>
          <cell r="M41">
            <v>28.305</v>
          </cell>
          <cell r="O41">
            <v>0.33700000000000002</v>
          </cell>
          <cell r="P41">
            <v>3.0310000000000001</v>
          </cell>
          <cell r="Q41">
            <v>2.694</v>
          </cell>
        </row>
        <row r="42">
          <cell r="B42" t="str">
            <v>C02FP08</v>
          </cell>
          <cell r="C42" t="str">
            <v>EQ.HOT WORK SECADO HORNOS CONVEC.FOR</v>
          </cell>
          <cell r="D42">
            <v>0</v>
          </cell>
          <cell r="E42">
            <v>183</v>
          </cell>
          <cell r="F42">
            <v>183</v>
          </cell>
          <cell r="G42">
            <v>0</v>
          </cell>
          <cell r="I42">
            <v>48</v>
          </cell>
          <cell r="K42">
            <v>0</v>
          </cell>
          <cell r="L42">
            <v>0</v>
          </cell>
          <cell r="M42">
            <v>0</v>
          </cell>
          <cell r="O42">
            <v>0</v>
          </cell>
          <cell r="P42">
            <v>0</v>
          </cell>
          <cell r="Q42">
            <v>0</v>
          </cell>
        </row>
        <row r="43">
          <cell r="A43">
            <v>0</v>
          </cell>
          <cell r="B43" t="str">
            <v>C02FP41</v>
          </cell>
          <cell r="C43" t="str">
            <v>ING.PERF.FUNDICION MET.BLANCO GRANAL</v>
          </cell>
          <cell r="D43">
            <v>22.027999999999999</v>
          </cell>
          <cell r="E43">
            <v>54</v>
          </cell>
          <cell r="F43">
            <v>31.972000000000001</v>
          </cell>
          <cell r="G43">
            <v>41</v>
          </cell>
          <cell r="I43">
            <v>114</v>
          </cell>
          <cell r="K43">
            <v>22.027999999999999</v>
          </cell>
          <cell r="L43">
            <v>59.15</v>
          </cell>
          <cell r="M43">
            <v>37.122</v>
          </cell>
          <cell r="O43">
            <v>6.577</v>
          </cell>
          <cell r="P43">
            <v>28.61</v>
          </cell>
          <cell r="Q43">
            <v>22.033000000000001</v>
          </cell>
        </row>
        <row r="44">
          <cell r="B44" t="str">
            <v>C02FP42</v>
          </cell>
          <cell r="C44" t="str">
            <v>ING.BAS.DESCONT.AREAS.ANEXAS H.FLASH</v>
          </cell>
          <cell r="D44">
            <v>1.66</v>
          </cell>
          <cell r="E44">
            <v>30</v>
          </cell>
          <cell r="F44">
            <v>28.34</v>
          </cell>
          <cell r="G44">
            <v>6</v>
          </cell>
          <cell r="I44">
            <v>30</v>
          </cell>
          <cell r="K44">
            <v>1.66</v>
          </cell>
          <cell r="L44">
            <v>2</v>
          </cell>
          <cell r="M44">
            <v>0.34000000000000008</v>
          </cell>
          <cell r="O44">
            <v>1.069</v>
          </cell>
          <cell r="P44">
            <v>2</v>
          </cell>
          <cell r="Q44">
            <v>0.93100000000000005</v>
          </cell>
        </row>
        <row r="45">
          <cell r="A45">
            <v>0</v>
          </cell>
          <cell r="B45" t="str">
            <v>C02FP43</v>
          </cell>
          <cell r="C45" t="str">
            <v>ING.BAS.CAMB.LAV.GASES A.A.C.CPS-CT2</v>
          </cell>
          <cell r="D45">
            <v>1.1299999999999999</v>
          </cell>
          <cell r="E45">
            <v>30</v>
          </cell>
          <cell r="F45">
            <v>28.87</v>
          </cell>
          <cell r="G45">
            <v>4</v>
          </cell>
          <cell r="I45">
            <v>30</v>
          </cell>
          <cell r="K45">
            <v>1.1299999999999999</v>
          </cell>
          <cell r="L45">
            <v>3</v>
          </cell>
          <cell r="M45">
            <v>1.87</v>
          </cell>
          <cell r="O45">
            <v>0.53900000000000003</v>
          </cell>
          <cell r="P45">
            <v>3</v>
          </cell>
          <cell r="Q45">
            <v>2.4609999999999999</v>
          </cell>
        </row>
        <row r="46">
          <cell r="A46" t="e">
            <v>#REF!</v>
          </cell>
          <cell r="B46" t="str">
            <v>C02FP47</v>
          </cell>
          <cell r="C46" t="str">
            <v>ING.CONC.LIMPIEZA TOBERAS CONV.P.S</v>
          </cell>
          <cell r="D46">
            <v>2.6669999999999998</v>
          </cell>
          <cell r="E46">
            <v>52</v>
          </cell>
          <cell r="F46">
            <v>49.332999999999998</v>
          </cell>
          <cell r="G46">
            <v>5</v>
          </cell>
          <cell r="I46">
            <v>52</v>
          </cell>
          <cell r="K46">
            <v>2.6669999999999998</v>
          </cell>
          <cell r="L46">
            <v>18.745999999999999</v>
          </cell>
          <cell r="M46">
            <v>16.079000000000001</v>
          </cell>
          <cell r="O46">
            <v>1.351</v>
          </cell>
          <cell r="P46">
            <v>17.483000000000001</v>
          </cell>
          <cell r="Q46">
            <v>16.132000000000001</v>
          </cell>
        </row>
        <row r="47">
          <cell r="A47" t="e">
            <v>#REF!</v>
          </cell>
          <cell r="B47" t="str">
            <v>C02FP53</v>
          </cell>
          <cell r="C47" t="str">
            <v>ING.BAS.MEJ.COND.SUBEST.FUND.CONC.</v>
          </cell>
          <cell r="D47">
            <v>0</v>
          </cell>
          <cell r="E47">
            <v>88</v>
          </cell>
          <cell r="F47">
            <v>88</v>
          </cell>
          <cell r="G47">
            <v>0</v>
          </cell>
          <cell r="I47">
            <v>88</v>
          </cell>
          <cell r="K47">
            <v>0</v>
          </cell>
          <cell r="L47">
            <v>2</v>
          </cell>
          <cell r="M47">
            <v>2</v>
          </cell>
          <cell r="O47">
            <v>0</v>
          </cell>
          <cell r="P47">
            <v>1</v>
          </cell>
          <cell r="Q47">
            <v>1</v>
          </cell>
        </row>
        <row r="48">
          <cell r="C48" t="str">
            <v xml:space="preserve">                                          SUB - TOTAL</v>
          </cell>
          <cell r="D48">
            <v>2096.6189999999997</v>
          </cell>
          <cell r="E48">
            <v>3827.7370000000005</v>
          </cell>
          <cell r="F48">
            <v>1731.1180000000008</v>
          </cell>
          <cell r="G48">
            <v>55</v>
          </cell>
          <cell r="I48">
            <v>2418.9830000000002</v>
          </cell>
          <cell r="K48">
            <v>992.61900000000003</v>
          </cell>
          <cell r="L48">
            <v>1720.21</v>
          </cell>
          <cell r="M48">
            <v>727.59099999999989</v>
          </cell>
          <cell r="O48">
            <v>130.66</v>
          </cell>
          <cell r="P48">
            <v>429.113</v>
          </cell>
          <cell r="Q48">
            <v>298.45300000000003</v>
          </cell>
        </row>
        <row r="49">
          <cell r="B49" t="str">
            <v>EXTRAORDINARIOS</v>
          </cell>
        </row>
        <row r="50">
          <cell r="B50" t="str">
            <v>C02FA41</v>
          </cell>
          <cell r="C50" t="str">
            <v>ING.CONC.TRAT.EFL.AS.CHUQ.SALV.TTE</v>
          </cell>
          <cell r="D50">
            <v>64.326999999999998</v>
          </cell>
          <cell r="E50">
            <v>621</v>
          </cell>
          <cell r="F50">
            <v>556.673</v>
          </cell>
          <cell r="G50">
            <v>10</v>
          </cell>
          <cell r="I50">
            <v>621</v>
          </cell>
          <cell r="K50">
            <v>64.326999999999998</v>
          </cell>
          <cell r="L50">
            <v>153</v>
          </cell>
          <cell r="M50">
            <v>88.673000000000002</v>
          </cell>
          <cell r="O50">
            <v>64.326999999999998</v>
          </cell>
          <cell r="P50">
            <v>153</v>
          </cell>
          <cell r="Q50">
            <v>88.673000000000002</v>
          </cell>
        </row>
        <row r="51">
          <cell r="B51">
            <v>0</v>
          </cell>
          <cell r="C51">
            <v>0</v>
          </cell>
          <cell r="D51">
            <v>0</v>
          </cell>
          <cell r="E51">
            <v>0</v>
          </cell>
          <cell r="F51">
            <v>0</v>
          </cell>
          <cell r="G51">
            <v>0</v>
          </cell>
          <cell r="I51">
            <v>0</v>
          </cell>
          <cell r="K51">
            <v>0</v>
          </cell>
          <cell r="L51">
            <v>0</v>
          </cell>
          <cell r="M51">
            <v>0</v>
          </cell>
          <cell r="O51">
            <v>0</v>
          </cell>
          <cell r="P51">
            <v>0</v>
          </cell>
          <cell r="Q51">
            <v>0</v>
          </cell>
        </row>
        <row r="52">
          <cell r="C52" t="str">
            <v xml:space="preserve">                                          SUB - TOTAL</v>
          </cell>
          <cell r="D52">
            <v>64.326999999999998</v>
          </cell>
          <cell r="E52">
            <v>621</v>
          </cell>
          <cell r="F52">
            <v>556.673</v>
          </cell>
          <cell r="G52">
            <v>10</v>
          </cell>
          <cell r="I52">
            <v>621</v>
          </cell>
          <cell r="K52">
            <v>64.326999999999998</v>
          </cell>
          <cell r="L52">
            <v>153</v>
          </cell>
          <cell r="M52">
            <v>88.673000000000002</v>
          </cell>
          <cell r="O52">
            <v>64.326999999999998</v>
          </cell>
          <cell r="P52">
            <v>153</v>
          </cell>
          <cell r="Q52">
            <v>88.673000000000002</v>
          </cell>
        </row>
        <row r="53">
          <cell r="B53" t="str">
            <v>SIN PRESUPUESTO</v>
          </cell>
        </row>
        <row r="54">
          <cell r="A54">
            <v>0</v>
          </cell>
          <cell r="B54" t="str">
            <v>C99FA01</v>
          </cell>
          <cell r="C54" t="str">
            <v>SIST.AUTOMATICO CONTROL PH Y CONT.</v>
          </cell>
          <cell r="D54">
            <v>-3.149</v>
          </cell>
          <cell r="E54">
            <v>0</v>
          </cell>
          <cell r="F54">
            <v>3.149</v>
          </cell>
          <cell r="G54">
            <v>0</v>
          </cell>
          <cell r="I54">
            <v>0</v>
          </cell>
          <cell r="K54">
            <v>-3.149</v>
          </cell>
          <cell r="L54">
            <v>0</v>
          </cell>
          <cell r="M54">
            <v>3.149</v>
          </cell>
          <cell r="O54">
            <v>0</v>
          </cell>
          <cell r="P54">
            <v>0</v>
          </cell>
          <cell r="Q54">
            <v>0</v>
          </cell>
        </row>
        <row r="55">
          <cell r="A55">
            <v>0</v>
          </cell>
          <cell r="B55" t="str">
            <v>C99FP11</v>
          </cell>
          <cell r="C55" t="str">
            <v>CAPTAC Y TRAT GASES FUGITIV H.FLASH</v>
          </cell>
          <cell r="D55">
            <v>4.2320000000000002</v>
          </cell>
          <cell r="E55">
            <v>0</v>
          </cell>
          <cell r="F55">
            <v>-4.2320000000000002</v>
          </cell>
          <cell r="G55">
            <v>0</v>
          </cell>
          <cell r="I55">
            <v>0</v>
          </cell>
          <cell r="K55">
            <v>4.2320000000000002</v>
          </cell>
          <cell r="L55">
            <v>0</v>
          </cell>
          <cell r="M55">
            <v>-4.2320000000000002</v>
          </cell>
          <cell r="O55">
            <v>0</v>
          </cell>
          <cell r="P55">
            <v>0</v>
          </cell>
          <cell r="Q55">
            <v>0</v>
          </cell>
        </row>
        <row r="56">
          <cell r="A56">
            <v>0</v>
          </cell>
          <cell r="B56" t="str">
            <v>C99FP12</v>
          </cell>
          <cell r="C56" t="str">
            <v>PRUEBAS FUSION POR LANZAS CT-1 2ETAP</v>
          </cell>
          <cell r="D56">
            <v>-0.57299999999999995</v>
          </cell>
          <cell r="E56">
            <v>0</v>
          </cell>
          <cell r="F56">
            <v>0.57299999999999995</v>
          </cell>
          <cell r="G56">
            <v>0</v>
          </cell>
          <cell r="I56">
            <v>0</v>
          </cell>
          <cell r="K56">
            <v>-0.57299999999999995</v>
          </cell>
          <cell r="L56">
            <v>0</v>
          </cell>
          <cell r="M56">
            <v>0.57299999999999995</v>
          </cell>
          <cell r="O56">
            <v>0</v>
          </cell>
          <cell r="P56">
            <v>0</v>
          </cell>
          <cell r="Q56">
            <v>0</v>
          </cell>
        </row>
        <row r="57">
          <cell r="C57" t="str">
            <v xml:space="preserve">                                          SUB - TOTAL</v>
          </cell>
          <cell r="D57" t="str">
            <v xml:space="preserve">-  </v>
          </cell>
          <cell r="E57" t="str">
            <v xml:space="preserve">-  </v>
          </cell>
          <cell r="F57" t="str">
            <v xml:space="preserve">-  </v>
          </cell>
          <cell r="G57" t="str">
            <v xml:space="preserve">-  </v>
          </cell>
          <cell r="I57">
            <v>0</v>
          </cell>
          <cell r="K57">
            <v>0.51000000000000023</v>
          </cell>
          <cell r="L57">
            <v>0</v>
          </cell>
          <cell r="M57">
            <v>-0.51000000000000023</v>
          </cell>
          <cell r="O57">
            <v>0</v>
          </cell>
          <cell r="P57">
            <v>0</v>
          </cell>
          <cell r="Q57">
            <v>0</v>
          </cell>
        </row>
        <row r="59">
          <cell r="C59" t="str">
            <v>T O T A L   P R O G R A M A</v>
          </cell>
          <cell r="D59">
            <v>81991.941000000006</v>
          </cell>
          <cell r="E59">
            <v>90937.736999999994</v>
          </cell>
          <cell r="F59">
            <v>8945.7959999999875</v>
          </cell>
          <cell r="G59">
            <v>90</v>
          </cell>
          <cell r="I59">
            <v>64375.051999999996</v>
          </cell>
          <cell r="K59">
            <v>57718.451000000001</v>
          </cell>
          <cell r="L59">
            <v>53601.006000000001</v>
          </cell>
          <cell r="M59">
            <v>-4117.4450000000006</v>
          </cell>
          <cell r="O59">
            <v>7900.1170000000002</v>
          </cell>
          <cell r="P59">
            <v>5417.4459999999999</v>
          </cell>
          <cell r="Q59">
            <v>-2482.6709999999994</v>
          </cell>
        </row>
        <row r="60">
          <cell r="C60" t="str">
            <v>(**)  REAL  AJUSTADO  DE  ACUERDO  AL  IPC  Y  DOLAR  PROMEDIO  PROGRAMADO  PARA  2002</v>
          </cell>
        </row>
        <row r="64">
          <cell r="F64" t="str">
            <v xml:space="preserve">  A V A N C E   D E   I N V E R S I O N E S</v>
          </cell>
        </row>
        <row r="65">
          <cell r="F65" t="str">
            <v xml:space="preserve">   ( Valor en miles de dólares USA )</v>
          </cell>
        </row>
        <row r="67">
          <cell r="B67" t="str">
            <v>U. G. A. :</v>
          </cell>
          <cell r="C67" t="str">
            <v xml:space="preserve">  SUBGERENCIA MINA-CHUQUI </v>
          </cell>
        </row>
        <row r="69">
          <cell r="D69" t="str">
            <v>CONTROL AVANCE DE INVERSIONES GLOBAL</v>
          </cell>
          <cell r="I69" t="str">
            <v xml:space="preserve">PPTO    </v>
          </cell>
          <cell r="K69" t="str">
            <v xml:space="preserve">CONTROL AVANCE DE  INVERSIONES  2002 </v>
          </cell>
        </row>
        <row r="70">
          <cell r="B70" t="str">
            <v>Nº API</v>
          </cell>
          <cell r="C70" t="str">
            <v>D E S C R I P C I O N</v>
          </cell>
          <cell r="D70" t="str">
            <v>ACUMULADO **</v>
          </cell>
          <cell r="E70" t="str">
            <v>PPTO.GLOBAL</v>
          </cell>
          <cell r="F70" t="str">
            <v>DISPONIBLE</v>
          </cell>
          <cell r="G70" t="str">
            <v xml:space="preserve"> % CUMPL.</v>
          </cell>
          <cell r="I70" t="str">
            <v>AUTORIZ.</v>
          </cell>
          <cell r="K70" t="str">
            <v xml:space="preserve">PERIODO : ENERO A  SEPTIEMBRE </v>
          </cell>
          <cell r="O70" t="str">
            <v xml:space="preserve">MES:     SEPTIEMBRE </v>
          </cell>
        </row>
        <row r="71">
          <cell r="D71" t="str">
            <v xml:space="preserve">  a  SEP  2002 </v>
          </cell>
          <cell r="E71" t="str">
            <v xml:space="preserve">AJUSTADO   </v>
          </cell>
          <cell r="F71" t="str">
            <v xml:space="preserve">  a  SEP  2002 </v>
          </cell>
          <cell r="G71" t="str">
            <v>GLOBAL</v>
          </cell>
          <cell r="I71" t="str">
            <v xml:space="preserve">2002    </v>
          </cell>
          <cell r="J71" t="str">
            <v xml:space="preserve"> </v>
          </cell>
          <cell r="K71" t="str">
            <v>REAL **</v>
          </cell>
          <cell r="L71" t="str">
            <v>PPTO.</v>
          </cell>
          <cell r="M71" t="str">
            <v>DISPONIBLE</v>
          </cell>
          <cell r="O71" t="str">
            <v>REAL  **</v>
          </cell>
          <cell r="P71" t="str">
            <v>PPTO.</v>
          </cell>
          <cell r="Q71" t="str">
            <v>DISPONIBLE</v>
          </cell>
        </row>
        <row r="72">
          <cell r="B72" t="str">
            <v>PRINCIPALES</v>
          </cell>
        </row>
        <row r="73">
          <cell r="A73">
            <v>0</v>
          </cell>
          <cell r="B73" t="str">
            <v>C01MH03</v>
          </cell>
          <cell r="C73" t="str">
            <v>TRASLADO ESTACION CHANCADO E4 A M1</v>
          </cell>
          <cell r="D73">
            <v>6408.8810000000003</v>
          </cell>
          <cell r="E73">
            <v>61926</v>
          </cell>
          <cell r="F73">
            <v>55517.118999999999</v>
          </cell>
          <cell r="G73">
            <v>10</v>
          </cell>
          <cell r="I73">
            <v>5999.9989999999998</v>
          </cell>
          <cell r="K73">
            <v>6381.8810000000003</v>
          </cell>
          <cell r="L73">
            <v>5939.9989999999998</v>
          </cell>
          <cell r="M73">
            <v>-441.88200000000052</v>
          </cell>
          <cell r="O73">
            <v>5113.134</v>
          </cell>
          <cell r="P73">
            <v>1170</v>
          </cell>
          <cell r="Q73">
            <v>-3943.134</v>
          </cell>
        </row>
        <row r="74">
          <cell r="A74">
            <v>0</v>
          </cell>
          <cell r="B74" t="str">
            <v>C01MM03</v>
          </cell>
          <cell r="C74" t="str">
            <v>ACTUALIZACION FLOTA CAMIONES 2001</v>
          </cell>
          <cell r="D74">
            <v>72234.426999999996</v>
          </cell>
          <cell r="E74">
            <v>79833</v>
          </cell>
          <cell r="F74">
            <v>7598.573000000004</v>
          </cell>
          <cell r="G74">
            <v>90</v>
          </cell>
          <cell r="I74">
            <v>48819.968999999997</v>
          </cell>
          <cell r="K74">
            <v>38982.427000000003</v>
          </cell>
          <cell r="L74">
            <v>47819.968999999997</v>
          </cell>
          <cell r="M74">
            <v>8837.541999999994</v>
          </cell>
          <cell r="O74">
            <v>3448.9749999999999</v>
          </cell>
          <cell r="P74">
            <v>0</v>
          </cell>
          <cell r="Q74">
            <v>-3448.9749999999999</v>
          </cell>
        </row>
        <row r="75">
          <cell r="A75">
            <v>0</v>
          </cell>
          <cell r="B75" t="str">
            <v>C01MM06</v>
          </cell>
          <cell r="C75" t="str">
            <v>REEMPL.4 TRACTORES S/NEUMATICOS CAT.</v>
          </cell>
          <cell r="D75">
            <v>566.15800000000002</v>
          </cell>
          <cell r="E75">
            <v>2376</v>
          </cell>
          <cell r="F75">
            <v>1809.8420000000001</v>
          </cell>
          <cell r="G75">
            <v>24</v>
          </cell>
          <cell r="I75">
            <v>2376</v>
          </cell>
          <cell r="K75">
            <v>566.15800000000002</v>
          </cell>
          <cell r="L75">
            <v>2376</v>
          </cell>
          <cell r="M75">
            <v>1809.8420000000001</v>
          </cell>
          <cell r="O75">
            <v>538.89400000000001</v>
          </cell>
          <cell r="P75">
            <v>0</v>
          </cell>
          <cell r="Q75">
            <v>-538.89400000000001</v>
          </cell>
        </row>
        <row r="76">
          <cell r="A76">
            <v>0</v>
          </cell>
          <cell r="B76" t="str">
            <v>C01MM10</v>
          </cell>
          <cell r="C76" t="str">
            <v>ADQ.6 TRACTORES ORUGA POR REEMPLAZO</v>
          </cell>
          <cell r="D76">
            <v>2704.94</v>
          </cell>
          <cell r="E76">
            <v>4505</v>
          </cell>
          <cell r="F76">
            <v>1800.06</v>
          </cell>
          <cell r="G76">
            <v>60</v>
          </cell>
          <cell r="I76">
            <v>4505</v>
          </cell>
          <cell r="K76">
            <v>2704.94</v>
          </cell>
          <cell r="L76">
            <v>4505</v>
          </cell>
          <cell r="M76">
            <v>1800.06</v>
          </cell>
          <cell r="O76">
            <v>1796.0650000000001</v>
          </cell>
          <cell r="P76">
            <v>0</v>
          </cell>
          <cell r="Q76">
            <v>-1796.0650000000001</v>
          </cell>
        </row>
        <row r="77">
          <cell r="A77">
            <v>0</v>
          </cell>
          <cell r="B77" t="str">
            <v>C01MM27</v>
          </cell>
          <cell r="C77" t="str">
            <v>REEMPL.PERFORADORA PRODUCCION 323</v>
          </cell>
          <cell r="D77">
            <v>0</v>
          </cell>
          <cell r="E77">
            <v>3062</v>
          </cell>
          <cell r="F77">
            <v>3062</v>
          </cell>
          <cell r="G77">
            <v>0</v>
          </cell>
          <cell r="I77">
            <v>3062</v>
          </cell>
          <cell r="K77">
            <v>0</v>
          </cell>
          <cell r="L77">
            <v>56</v>
          </cell>
          <cell r="M77">
            <v>56</v>
          </cell>
          <cell r="O77">
            <v>0</v>
          </cell>
          <cell r="P77">
            <v>0</v>
          </cell>
          <cell r="Q77">
            <v>0</v>
          </cell>
        </row>
        <row r="78">
          <cell r="C78" t="str">
            <v xml:space="preserve">                                          SUB - TOTAL</v>
          </cell>
          <cell r="D78">
            <v>81914.405999999988</v>
          </cell>
          <cell r="E78">
            <v>151702</v>
          </cell>
          <cell r="F78">
            <v>69787.594000000012</v>
          </cell>
          <cell r="G78">
            <v>54</v>
          </cell>
          <cell r="I78">
            <v>64762.967999999993</v>
          </cell>
          <cell r="K78">
            <v>48635.40600000001</v>
          </cell>
          <cell r="L78">
            <v>60696.967999999993</v>
          </cell>
          <cell r="M78">
            <v>12061.561999999993</v>
          </cell>
          <cell r="O78">
            <v>10897.068000000001</v>
          </cell>
          <cell r="P78">
            <v>1170</v>
          </cell>
          <cell r="Q78">
            <v>-9727.0680000000011</v>
          </cell>
        </row>
        <row r="79">
          <cell r="B79" t="str">
            <v>SECUNDARIOS</v>
          </cell>
        </row>
        <row r="80">
          <cell r="A80">
            <v>0</v>
          </cell>
          <cell r="B80" t="str">
            <v>C00MM09</v>
          </cell>
          <cell r="C80" t="str">
            <v>REEMPLAZO MANIPULADOR NEUMAT AQO 200</v>
          </cell>
          <cell r="D80">
            <v>428.875</v>
          </cell>
          <cell r="E80">
            <v>446</v>
          </cell>
          <cell r="F80">
            <v>17.125</v>
          </cell>
          <cell r="G80">
            <v>96</v>
          </cell>
          <cell r="I80">
            <v>446</v>
          </cell>
          <cell r="K80">
            <v>428.875</v>
          </cell>
          <cell r="L80">
            <v>446</v>
          </cell>
          <cell r="M80">
            <v>17.125</v>
          </cell>
          <cell r="O80">
            <v>0</v>
          </cell>
          <cell r="P80">
            <v>0</v>
          </cell>
          <cell r="Q80">
            <v>0</v>
          </cell>
        </row>
        <row r="81">
          <cell r="C81" t="str">
            <v xml:space="preserve">                                          SUB - TOTAL</v>
          </cell>
          <cell r="D81">
            <v>428.875</v>
          </cell>
          <cell r="E81">
            <v>446</v>
          </cell>
          <cell r="F81">
            <v>17.125</v>
          </cell>
          <cell r="G81">
            <v>96</v>
          </cell>
          <cell r="I81">
            <v>446</v>
          </cell>
          <cell r="K81">
            <v>428.875</v>
          </cell>
          <cell r="L81">
            <v>446</v>
          </cell>
          <cell r="M81">
            <v>17.125</v>
          </cell>
          <cell r="O81">
            <v>0</v>
          </cell>
          <cell r="P81">
            <v>0</v>
          </cell>
          <cell r="Q81">
            <v>0</v>
          </cell>
        </row>
        <row r="82">
          <cell r="B82" t="str">
            <v>DIVISIONALES</v>
          </cell>
        </row>
        <row r="83">
          <cell r="A83">
            <v>0</v>
          </cell>
          <cell r="B83" t="str">
            <v>C01AP03</v>
          </cell>
          <cell r="C83" t="str">
            <v>EST.OPTIM.PROC.LINEA SULFUROS</v>
          </cell>
          <cell r="D83">
            <v>28.666</v>
          </cell>
          <cell r="E83">
            <v>157.23099999999999</v>
          </cell>
          <cell r="F83">
            <v>128.565</v>
          </cell>
          <cell r="G83">
            <v>18</v>
          </cell>
          <cell r="I83">
            <v>157</v>
          </cell>
          <cell r="K83">
            <v>28.666</v>
          </cell>
          <cell r="L83">
            <v>110</v>
          </cell>
          <cell r="M83">
            <v>81.334000000000003</v>
          </cell>
          <cell r="O83">
            <v>0</v>
          </cell>
          <cell r="P83">
            <v>8</v>
          </cell>
          <cell r="Q83">
            <v>8</v>
          </cell>
        </row>
        <row r="84">
          <cell r="A84">
            <v>0</v>
          </cell>
          <cell r="B84" t="str">
            <v>C01AP04</v>
          </cell>
          <cell r="C84" t="str">
            <v>EST.INTEGR.SULF.CHUQ, MM, RTOMIC</v>
          </cell>
          <cell r="D84">
            <v>91.813000000000002</v>
          </cell>
          <cell r="E84">
            <v>85.034000000000006</v>
          </cell>
          <cell r="F84">
            <v>-6.7789999999999964</v>
          </cell>
          <cell r="G84">
            <v>108</v>
          </cell>
          <cell r="I84">
            <v>82.86</v>
          </cell>
          <cell r="K84">
            <v>89.813000000000002</v>
          </cell>
          <cell r="L84">
            <v>82.86</v>
          </cell>
          <cell r="M84">
            <v>-6.953000000000003</v>
          </cell>
          <cell r="O84">
            <v>0</v>
          </cell>
          <cell r="P84">
            <v>0</v>
          </cell>
          <cell r="Q84">
            <v>0</v>
          </cell>
        </row>
        <row r="85">
          <cell r="A85">
            <v>0</v>
          </cell>
          <cell r="B85" t="str">
            <v>C01AP45</v>
          </cell>
          <cell r="C85" t="str">
            <v>ING.BAS.ELIM.COND.SUBEST.TUNEL FERR</v>
          </cell>
          <cell r="D85">
            <v>24.951000000000001</v>
          </cell>
          <cell r="E85">
            <v>22.731999999999999</v>
          </cell>
          <cell r="F85">
            <v>-2.2190000000000012</v>
          </cell>
          <cell r="G85">
            <v>110</v>
          </cell>
          <cell r="I85">
            <v>18.962</v>
          </cell>
          <cell r="K85">
            <v>19.951000000000001</v>
          </cell>
          <cell r="L85">
            <v>18.962</v>
          </cell>
          <cell r="M85">
            <v>-0.98900000000000077</v>
          </cell>
          <cell r="O85">
            <v>0</v>
          </cell>
          <cell r="P85">
            <v>0</v>
          </cell>
          <cell r="Q85">
            <v>0</v>
          </cell>
        </row>
        <row r="86">
          <cell r="A86">
            <v>0</v>
          </cell>
          <cell r="B86" t="str">
            <v>C01AP47</v>
          </cell>
          <cell r="C86" t="str">
            <v>ING.CONC.PLANIF MINERA INTEGR.RLIX</v>
          </cell>
          <cell r="D86">
            <v>62.712000000000003</v>
          </cell>
          <cell r="E86">
            <v>127.97199999999999</v>
          </cell>
          <cell r="F86">
            <v>65.259999999999991</v>
          </cell>
          <cell r="G86">
            <v>49</v>
          </cell>
          <cell r="I86">
            <v>107.413</v>
          </cell>
          <cell r="K86">
            <v>34.712000000000003</v>
          </cell>
          <cell r="L86">
            <v>107.413</v>
          </cell>
          <cell r="M86">
            <v>72.700999999999993</v>
          </cell>
          <cell r="O86">
            <v>0</v>
          </cell>
          <cell r="P86">
            <v>40</v>
          </cell>
          <cell r="Q86">
            <v>40</v>
          </cell>
        </row>
        <row r="87">
          <cell r="A87">
            <v>0</v>
          </cell>
          <cell r="B87" t="str">
            <v>C01MG11</v>
          </cell>
          <cell r="C87" t="str">
            <v>ING.CONC.ACC.EXPL.Y DRENAJ.SULF.PROF</v>
          </cell>
          <cell r="D87">
            <v>139.41999999999999</v>
          </cell>
          <cell r="E87">
            <v>126.288</v>
          </cell>
          <cell r="F87">
            <v>-13.131999999999991</v>
          </cell>
          <cell r="G87">
            <v>110</v>
          </cell>
          <cell r="I87">
            <v>103.684</v>
          </cell>
          <cell r="K87">
            <v>112.42</v>
          </cell>
          <cell r="L87">
            <v>103.684</v>
          </cell>
          <cell r="M87">
            <v>-8.7360000000000042</v>
          </cell>
          <cell r="O87">
            <v>0</v>
          </cell>
          <cell r="P87">
            <v>0</v>
          </cell>
          <cell r="Q87">
            <v>0</v>
          </cell>
        </row>
        <row r="88">
          <cell r="A88">
            <v>0</v>
          </cell>
          <cell r="B88" t="str">
            <v>C01MH48</v>
          </cell>
          <cell r="C88" t="str">
            <v>ING.BAS.ELIM.COND.SUBEST.SIST.ELECTR</v>
          </cell>
          <cell r="D88">
            <v>103.655</v>
          </cell>
          <cell r="E88">
            <v>126.288</v>
          </cell>
          <cell r="F88">
            <v>22.632999999999996</v>
          </cell>
          <cell r="G88">
            <v>82</v>
          </cell>
          <cell r="I88">
            <v>125</v>
          </cell>
          <cell r="K88">
            <v>101.655</v>
          </cell>
          <cell r="L88">
            <v>125</v>
          </cell>
          <cell r="M88">
            <v>23.344999999999999</v>
          </cell>
          <cell r="O88">
            <v>33.203000000000003</v>
          </cell>
          <cell r="P88">
            <v>0</v>
          </cell>
          <cell r="Q88">
            <v>-33.203000000000003</v>
          </cell>
        </row>
        <row r="89">
          <cell r="A89">
            <v>0</v>
          </cell>
          <cell r="B89" t="str">
            <v>C01MH49</v>
          </cell>
          <cell r="C89" t="str">
            <v>ING.CONC.INSTAL.TERCER CHANCADOR</v>
          </cell>
          <cell r="D89">
            <v>54.106999999999999</v>
          </cell>
          <cell r="E89">
            <v>49.673000000000002</v>
          </cell>
          <cell r="F89">
            <v>-4.4339999999999975</v>
          </cell>
          <cell r="G89">
            <v>109</v>
          </cell>
          <cell r="I89">
            <v>35.000999999999998</v>
          </cell>
          <cell r="K89">
            <v>38.106999999999999</v>
          </cell>
          <cell r="L89">
            <v>35.000999999999998</v>
          </cell>
          <cell r="M89">
            <v>-3.1060000000000016</v>
          </cell>
          <cell r="O89">
            <v>0</v>
          </cell>
          <cell r="P89">
            <v>0</v>
          </cell>
          <cell r="Q89">
            <v>0</v>
          </cell>
        </row>
        <row r="90">
          <cell r="A90">
            <v>0</v>
          </cell>
          <cell r="B90" t="str">
            <v>C01MM34</v>
          </cell>
          <cell r="C90" t="str">
            <v>TRASLADO CASA CAMBIO CHANCADO PRIM.</v>
          </cell>
          <cell r="D90">
            <v>62.834000000000003</v>
          </cell>
          <cell r="E90">
            <v>424.32900000000001</v>
          </cell>
          <cell r="F90">
            <v>361.495</v>
          </cell>
          <cell r="G90">
            <v>15</v>
          </cell>
          <cell r="I90">
            <v>255.001</v>
          </cell>
          <cell r="K90">
            <v>58.834000000000003</v>
          </cell>
          <cell r="L90">
            <v>154.345</v>
          </cell>
          <cell r="M90">
            <v>95.510999999999996</v>
          </cell>
          <cell r="O90">
            <v>7.67</v>
          </cell>
          <cell r="P90">
            <v>40</v>
          </cell>
          <cell r="Q90">
            <v>32.33</v>
          </cell>
        </row>
        <row r="91">
          <cell r="A91">
            <v>0</v>
          </cell>
          <cell r="B91" t="str">
            <v>C01MT19</v>
          </cell>
          <cell r="C91" t="str">
            <v>ANALISIS LUGAR INSTAL.EQUIPOS MINERO</v>
          </cell>
          <cell r="D91">
            <v>128.99700000000001</v>
          </cell>
          <cell r="E91">
            <v>127.97199999999999</v>
          </cell>
          <cell r="F91">
            <v>-1.0250000000000199</v>
          </cell>
          <cell r="G91">
            <v>101</v>
          </cell>
          <cell r="I91">
            <v>128.001</v>
          </cell>
          <cell r="K91">
            <v>128.99700000000001</v>
          </cell>
          <cell r="L91">
            <v>128.001</v>
          </cell>
          <cell r="M91">
            <v>-0.99600000000000932</v>
          </cell>
          <cell r="O91">
            <v>0</v>
          </cell>
          <cell r="P91">
            <v>0</v>
          </cell>
          <cell r="Q91">
            <v>0</v>
          </cell>
        </row>
        <row r="92">
          <cell r="A92">
            <v>0</v>
          </cell>
          <cell r="B92" t="str">
            <v>C01MT41</v>
          </cell>
          <cell r="C92" t="str">
            <v>ING.BAS.MODIF.SIST.ELECTR.MINA CHUQ.</v>
          </cell>
          <cell r="D92">
            <v>9.16</v>
          </cell>
          <cell r="E92">
            <v>80.825000000000003</v>
          </cell>
          <cell r="F92">
            <v>71.665000000000006</v>
          </cell>
          <cell r="G92">
            <v>11</v>
          </cell>
          <cell r="I92">
            <v>77.132000000000005</v>
          </cell>
          <cell r="K92">
            <v>7.16</v>
          </cell>
          <cell r="L92">
            <v>77.132000000000005</v>
          </cell>
          <cell r="M92">
            <v>69.972000000000008</v>
          </cell>
          <cell r="O92">
            <v>0</v>
          </cell>
          <cell r="P92">
            <v>0</v>
          </cell>
          <cell r="Q92">
            <v>0</v>
          </cell>
        </row>
        <row r="93">
          <cell r="A93">
            <v>0</v>
          </cell>
          <cell r="B93" t="str">
            <v>C01MT42</v>
          </cell>
          <cell r="C93" t="str">
            <v>DISEÑO PLAN DE NEGOCIOS MANT.MINA</v>
          </cell>
          <cell r="D93">
            <v>70.938000000000002</v>
          </cell>
          <cell r="E93">
            <v>75.772999999999996</v>
          </cell>
          <cell r="F93">
            <v>4.8349999999999937</v>
          </cell>
          <cell r="G93">
            <v>94</v>
          </cell>
          <cell r="I93">
            <v>17</v>
          </cell>
          <cell r="K93">
            <v>19.937999999999999</v>
          </cell>
          <cell r="L93">
            <v>17.001000000000001</v>
          </cell>
          <cell r="M93">
            <v>-2.9369999999999976</v>
          </cell>
          <cell r="O93">
            <v>0</v>
          </cell>
          <cell r="P93">
            <v>0</v>
          </cell>
          <cell r="Q93">
            <v>0</v>
          </cell>
        </row>
        <row r="94">
          <cell r="A94">
            <v>0</v>
          </cell>
          <cell r="B94" t="str">
            <v>C01MX12</v>
          </cell>
          <cell r="C94" t="str">
            <v>HABILIT.TESTIGOTEGA EX-COLEGIO SJ</v>
          </cell>
          <cell r="D94">
            <v>141.869</v>
          </cell>
          <cell r="E94">
            <v>210.48099999999999</v>
          </cell>
          <cell r="F94">
            <v>68.611999999999995</v>
          </cell>
          <cell r="G94">
            <v>67</v>
          </cell>
          <cell r="I94">
            <v>210</v>
          </cell>
          <cell r="K94">
            <v>141.869</v>
          </cell>
          <cell r="L94">
            <v>188</v>
          </cell>
          <cell r="M94">
            <v>46.131</v>
          </cell>
          <cell r="O94">
            <v>13.170999999999999</v>
          </cell>
          <cell r="P94">
            <v>6</v>
          </cell>
          <cell r="Q94">
            <v>-7.1709999999999994</v>
          </cell>
        </row>
        <row r="95">
          <cell r="A95">
            <v>0</v>
          </cell>
          <cell r="B95" t="str">
            <v>C02AC03</v>
          </cell>
          <cell r="C95" t="str">
            <v>VERTEDERO RESIDUOS PELIGRO MONTECRIS</v>
          </cell>
          <cell r="D95">
            <v>7.2880000000000003</v>
          </cell>
          <cell r="E95">
            <v>280</v>
          </cell>
          <cell r="F95">
            <v>272.71199999999999</v>
          </cell>
          <cell r="G95">
            <v>3</v>
          </cell>
          <cell r="I95">
            <v>280</v>
          </cell>
          <cell r="K95">
            <v>7.2880000000000003</v>
          </cell>
          <cell r="L95">
            <v>5</v>
          </cell>
          <cell r="M95">
            <v>-2.2880000000000003</v>
          </cell>
          <cell r="O95">
            <v>4.141</v>
          </cell>
          <cell r="P95">
            <v>3</v>
          </cell>
          <cell r="Q95">
            <v>-1.141</v>
          </cell>
        </row>
        <row r="96">
          <cell r="A96">
            <v>0</v>
          </cell>
          <cell r="B96" t="str">
            <v>C02AC03</v>
          </cell>
          <cell r="C96" t="str">
            <v xml:space="preserve">                                          SUB - TOTAL</v>
          </cell>
          <cell r="D96">
            <v>926.41</v>
          </cell>
          <cell r="E96">
            <v>1894.598</v>
          </cell>
          <cell r="F96">
            <v>968.18799999999999</v>
          </cell>
          <cell r="G96">
            <v>49</v>
          </cell>
          <cell r="I96">
            <v>1597.0539999999999</v>
          </cell>
          <cell r="K96">
            <v>789.41</v>
          </cell>
          <cell r="L96">
            <v>1152.3989999999999</v>
          </cell>
          <cell r="M96">
            <v>362.98899999999992</v>
          </cell>
          <cell r="O96">
            <v>58.185000000000002</v>
          </cell>
          <cell r="P96">
            <v>97</v>
          </cell>
          <cell r="Q96">
            <v>38.814999999999998</v>
          </cell>
        </row>
        <row r="97">
          <cell r="B97" t="str">
            <v>EXTRAORDINARIOS</v>
          </cell>
          <cell r="C97" t="str">
            <v xml:space="preserve">                                          SUB - TOTAL</v>
          </cell>
          <cell r="D97">
            <v>1033.646</v>
          </cell>
          <cell r="E97">
            <v>2020.598</v>
          </cell>
          <cell r="F97">
            <v>986.952</v>
          </cell>
          <cell r="G97">
            <v>51</v>
          </cell>
          <cell r="I97">
            <v>1431.0539999999999</v>
          </cell>
          <cell r="K97">
            <v>896.64599999999996</v>
          </cell>
          <cell r="L97">
            <v>1277.3989999999999</v>
          </cell>
          <cell r="M97">
            <v>380.75300000000004</v>
          </cell>
          <cell r="O97">
            <v>107.23599999999999</v>
          </cell>
          <cell r="P97">
            <v>125</v>
          </cell>
          <cell r="Q97">
            <v>17.764000000000006</v>
          </cell>
        </row>
        <row r="98">
          <cell r="A98">
            <v>0</v>
          </cell>
          <cell r="B98" t="str">
            <v>C02MM29</v>
          </cell>
          <cell r="C98" t="str">
            <v>EXPL.SUBTERRA. SULFUROS PROFUNDOS</v>
          </cell>
          <cell r="D98">
            <v>0</v>
          </cell>
          <cell r="E98">
            <v>19414</v>
          </cell>
          <cell r="F98">
            <v>19414</v>
          </cell>
          <cell r="G98">
            <v>0</v>
          </cell>
          <cell r="I98">
            <v>452</v>
          </cell>
          <cell r="K98">
            <v>0</v>
          </cell>
          <cell r="L98">
            <v>0</v>
          </cell>
          <cell r="M98">
            <v>0</v>
          </cell>
          <cell r="O98">
            <v>0</v>
          </cell>
          <cell r="P98">
            <v>0</v>
          </cell>
          <cell r="Q98">
            <v>0</v>
          </cell>
        </row>
        <row r="99">
          <cell r="B99" t="str">
            <v>C02MM45</v>
          </cell>
          <cell r="C99" t="str">
            <v>ING.CONC.OPTIM.GESTION Y CAPAC.PROD.</v>
          </cell>
          <cell r="D99">
            <v>1.3169999999999999</v>
          </cell>
          <cell r="E99">
            <v>417</v>
          </cell>
          <cell r="F99">
            <v>415.68299999999999</v>
          </cell>
          <cell r="G99">
            <v>0</v>
          </cell>
          <cell r="I99">
            <v>284.63099999999997</v>
          </cell>
          <cell r="K99">
            <v>1.3169999999999999</v>
          </cell>
          <cell r="L99">
            <v>78.286000000000001</v>
          </cell>
          <cell r="M99">
            <v>76.969000000000008</v>
          </cell>
          <cell r="O99">
            <v>0.34</v>
          </cell>
          <cell r="P99">
            <v>78.286000000000001</v>
          </cell>
          <cell r="Q99">
            <v>77.945999999999998</v>
          </cell>
        </row>
        <row r="100">
          <cell r="B100">
            <v>0</v>
          </cell>
          <cell r="C100">
            <v>0</v>
          </cell>
          <cell r="D100">
            <v>0</v>
          </cell>
          <cell r="E100">
            <v>0</v>
          </cell>
          <cell r="F100">
            <v>0</v>
          </cell>
          <cell r="G100">
            <v>0</v>
          </cell>
          <cell r="I100">
            <v>0</v>
          </cell>
          <cell r="K100">
            <v>0</v>
          </cell>
          <cell r="L100">
            <v>0</v>
          </cell>
          <cell r="M100">
            <v>0</v>
          </cell>
          <cell r="O100">
            <v>0</v>
          </cell>
          <cell r="P100">
            <v>0</v>
          </cell>
          <cell r="Q100">
            <v>0</v>
          </cell>
        </row>
        <row r="101">
          <cell r="B101">
            <v>0</v>
          </cell>
          <cell r="C101">
            <v>0</v>
          </cell>
          <cell r="D101">
            <v>0</v>
          </cell>
          <cell r="E101">
            <v>0</v>
          </cell>
          <cell r="F101">
            <v>0</v>
          </cell>
          <cell r="G101">
            <v>0</v>
          </cell>
          <cell r="I101">
            <v>0</v>
          </cell>
          <cell r="K101">
            <v>0</v>
          </cell>
          <cell r="L101">
            <v>0</v>
          </cell>
          <cell r="M101">
            <v>0</v>
          </cell>
          <cell r="O101">
            <v>0</v>
          </cell>
          <cell r="P101">
            <v>0</v>
          </cell>
          <cell r="Q101">
            <v>0</v>
          </cell>
        </row>
        <row r="102">
          <cell r="B102" t="str">
            <v>C02MM45</v>
          </cell>
          <cell r="C102" t="str">
            <v xml:space="preserve">                                          SUB - TOTAL</v>
          </cell>
          <cell r="D102">
            <v>1.3169999999999999</v>
          </cell>
          <cell r="E102">
            <v>19831</v>
          </cell>
          <cell r="F102">
            <v>19829.683000000001</v>
          </cell>
          <cell r="G102">
            <v>0</v>
          </cell>
          <cell r="I102">
            <v>736.63099999999997</v>
          </cell>
          <cell r="K102">
            <v>1.3169999999999999</v>
          </cell>
          <cell r="L102">
            <v>78.286000000000001</v>
          </cell>
          <cell r="M102">
            <v>76.969000000000008</v>
          </cell>
          <cell r="O102">
            <v>0.34</v>
          </cell>
          <cell r="P102">
            <v>78.286000000000001</v>
          </cell>
          <cell r="Q102">
            <v>77.945999999999998</v>
          </cell>
        </row>
        <row r="103">
          <cell r="B103" t="str">
            <v>SIN PRESUPUESTO</v>
          </cell>
        </row>
        <row r="104">
          <cell r="A104">
            <v>0</v>
          </cell>
          <cell r="B104" t="str">
            <v>C00MM22</v>
          </cell>
          <cell r="C104" t="str">
            <v>REEMPL.CAMIONES EXTRACCION AÑO 2000</v>
          </cell>
          <cell r="D104">
            <v>4.55</v>
          </cell>
          <cell r="E104">
            <v>0</v>
          </cell>
          <cell r="F104">
            <v>-4.55</v>
          </cell>
          <cell r="G104">
            <v>0</v>
          </cell>
          <cell r="I104">
            <v>0</v>
          </cell>
          <cell r="K104">
            <v>4.55</v>
          </cell>
          <cell r="L104">
            <v>0</v>
          </cell>
          <cell r="M104">
            <v>-4.55</v>
          </cell>
          <cell r="O104">
            <v>0</v>
          </cell>
          <cell r="P104">
            <v>0</v>
          </cell>
          <cell r="Q104">
            <v>0</v>
          </cell>
        </row>
        <row r="105">
          <cell r="A105">
            <v>0</v>
          </cell>
          <cell r="B105" t="str">
            <v>C00MM23</v>
          </cell>
          <cell r="C105" t="str">
            <v>AUMENTO CAMIONES EXTRACCION 2000</v>
          </cell>
          <cell r="D105">
            <v>44.484999999999999</v>
          </cell>
          <cell r="E105">
            <v>0</v>
          </cell>
          <cell r="F105">
            <v>-44.484999999999999</v>
          </cell>
          <cell r="G105">
            <v>0</v>
          </cell>
          <cell r="I105">
            <v>0</v>
          </cell>
          <cell r="K105">
            <v>44.484999999999999</v>
          </cell>
          <cell r="L105">
            <v>0</v>
          </cell>
          <cell r="M105">
            <v>-44.484999999999999</v>
          </cell>
          <cell r="O105">
            <v>0</v>
          </cell>
          <cell r="P105">
            <v>0</v>
          </cell>
          <cell r="Q105">
            <v>0</v>
          </cell>
        </row>
        <row r="106">
          <cell r="A106">
            <v>0</v>
          </cell>
          <cell r="B106" t="str">
            <v>C00MM24</v>
          </cell>
          <cell r="C106" t="str">
            <v>ACTUALIZ.PALAS ELECTROMECANICAS 2000</v>
          </cell>
          <cell r="D106">
            <v>-18.288</v>
          </cell>
          <cell r="E106">
            <v>0</v>
          </cell>
          <cell r="F106">
            <v>18.288</v>
          </cell>
          <cell r="G106">
            <v>0</v>
          </cell>
          <cell r="I106">
            <v>0</v>
          </cell>
          <cell r="K106">
            <v>-18.288</v>
          </cell>
          <cell r="L106">
            <v>0</v>
          </cell>
          <cell r="M106">
            <v>18.288</v>
          </cell>
          <cell r="O106">
            <v>0</v>
          </cell>
          <cell r="P106">
            <v>0</v>
          </cell>
          <cell r="Q106">
            <v>0</v>
          </cell>
        </row>
        <row r="107">
          <cell r="A107">
            <v>0</v>
          </cell>
          <cell r="B107" t="str">
            <v>C00MM30</v>
          </cell>
          <cell r="C107" t="str">
            <v>REUBIC.ALIM.AGUA IND.FONDO MINA CHUQ</v>
          </cell>
          <cell r="D107">
            <v>0.95899999999999996</v>
          </cell>
          <cell r="E107">
            <v>0</v>
          </cell>
          <cell r="F107">
            <v>-0.95899999999999996</v>
          </cell>
          <cell r="G107">
            <v>0</v>
          </cell>
          <cell r="I107">
            <v>0</v>
          </cell>
          <cell r="K107">
            <v>0.95899999999999996</v>
          </cell>
          <cell r="L107">
            <v>0</v>
          </cell>
          <cell r="M107">
            <v>-0.95899999999999996</v>
          </cell>
          <cell r="O107">
            <v>0</v>
          </cell>
          <cell r="P107">
            <v>0</v>
          </cell>
          <cell r="Q107">
            <v>0</v>
          </cell>
        </row>
        <row r="108">
          <cell r="A108">
            <v>0</v>
          </cell>
          <cell r="B108" t="str">
            <v>C01MT16</v>
          </cell>
          <cell r="C108" t="str">
            <v>ALIN.Y NIV.RIELES PTES.GRUA PATIO 39</v>
          </cell>
          <cell r="D108">
            <v>1.5029999999999999</v>
          </cell>
          <cell r="E108">
            <v>0</v>
          </cell>
          <cell r="F108">
            <v>-1.5029999999999999</v>
          </cell>
          <cell r="G108">
            <v>0</v>
          </cell>
          <cell r="I108">
            <v>0</v>
          </cell>
          <cell r="K108">
            <v>1.5029999999999999</v>
          </cell>
          <cell r="L108">
            <v>0</v>
          </cell>
          <cell r="M108">
            <v>-1.5029999999999999</v>
          </cell>
          <cell r="O108">
            <v>0</v>
          </cell>
          <cell r="P108">
            <v>0</v>
          </cell>
          <cell r="Q108">
            <v>0</v>
          </cell>
        </row>
        <row r="109">
          <cell r="A109">
            <v>0</v>
          </cell>
          <cell r="B109" t="str">
            <v>C6041</v>
          </cell>
          <cell r="C109" t="str">
            <v>TRASLADO ESTACION CHANCADO K1 A E4</v>
          </cell>
          <cell r="D109">
            <v>40.206000000000003</v>
          </cell>
          <cell r="E109">
            <v>0</v>
          </cell>
          <cell r="F109">
            <v>-40.206000000000003</v>
          </cell>
          <cell r="G109">
            <v>0</v>
          </cell>
          <cell r="I109">
            <v>0</v>
          </cell>
          <cell r="K109">
            <v>40.206000000000003</v>
          </cell>
          <cell r="L109">
            <v>0</v>
          </cell>
          <cell r="M109">
            <v>-40.206000000000003</v>
          </cell>
          <cell r="O109">
            <v>0</v>
          </cell>
          <cell r="P109">
            <v>0</v>
          </cell>
          <cell r="Q109">
            <v>0</v>
          </cell>
        </row>
        <row r="110">
          <cell r="A110">
            <v>0</v>
          </cell>
          <cell r="B110" t="str">
            <v>C99MM15</v>
          </cell>
          <cell r="C110" t="str">
            <v>AUMENTO CAMIONES DE EXTRACCION 1999</v>
          </cell>
          <cell r="D110">
            <v>-0.8</v>
          </cell>
          <cell r="E110">
            <v>0</v>
          </cell>
          <cell r="F110">
            <v>0.8</v>
          </cell>
          <cell r="G110">
            <v>0</v>
          </cell>
          <cell r="I110">
            <v>0</v>
          </cell>
          <cell r="K110">
            <v>-0.8</v>
          </cell>
          <cell r="L110">
            <v>0</v>
          </cell>
          <cell r="M110">
            <v>0.8</v>
          </cell>
          <cell r="O110">
            <v>0</v>
          </cell>
          <cell r="P110">
            <v>0</v>
          </cell>
          <cell r="Q110">
            <v>0</v>
          </cell>
        </row>
        <row r="111">
          <cell r="A111">
            <v>0</v>
          </cell>
          <cell r="B111" t="str">
            <v>C01MT16</v>
          </cell>
          <cell r="C111" t="str">
            <v xml:space="preserve">                                          SUB - TOTAL</v>
          </cell>
          <cell r="D111" t="str">
            <v xml:space="preserve">-  </v>
          </cell>
          <cell r="E111" t="str">
            <v xml:space="preserve">-  </v>
          </cell>
          <cell r="F111" t="str">
            <v xml:space="preserve">-  </v>
          </cell>
          <cell r="G111" t="str">
            <v xml:space="preserve">-  </v>
          </cell>
          <cell r="I111">
            <v>0</v>
          </cell>
          <cell r="K111">
            <v>72.614999999999995</v>
          </cell>
          <cell r="L111">
            <v>0</v>
          </cell>
          <cell r="M111">
            <v>-72.614999999999995</v>
          </cell>
          <cell r="O111">
            <v>0</v>
          </cell>
          <cell r="P111">
            <v>0</v>
          </cell>
          <cell r="Q111">
            <v>0</v>
          </cell>
        </row>
        <row r="112">
          <cell r="A112">
            <v>0</v>
          </cell>
          <cell r="B112" t="str">
            <v>C6041</v>
          </cell>
          <cell r="C112" t="str">
            <v>TRASLADO ESTACION CHANCADO K1 A E4</v>
          </cell>
          <cell r="D112">
            <v>40.206000000000003</v>
          </cell>
          <cell r="E112">
            <v>0</v>
          </cell>
          <cell r="F112">
            <v>-40.206000000000003</v>
          </cell>
          <cell r="G112">
            <v>0</v>
          </cell>
          <cell r="I112">
            <v>0</v>
          </cell>
          <cell r="K112">
            <v>40.206000000000003</v>
          </cell>
          <cell r="L112">
            <v>0</v>
          </cell>
          <cell r="M112">
            <v>-40.206000000000003</v>
          </cell>
          <cell r="O112">
            <v>0</v>
          </cell>
          <cell r="P112">
            <v>0</v>
          </cell>
          <cell r="Q112">
            <v>0</v>
          </cell>
        </row>
        <row r="113">
          <cell r="A113">
            <v>0</v>
          </cell>
          <cell r="B113" t="str">
            <v>C99MM15</v>
          </cell>
          <cell r="C113" t="str">
            <v>T O T A L   P R O G R A M A</v>
          </cell>
          <cell r="D113">
            <v>83271.007999999987</v>
          </cell>
          <cell r="E113">
            <v>173873.598</v>
          </cell>
          <cell r="F113">
            <v>90602.590000000011</v>
          </cell>
          <cell r="G113">
            <v>48</v>
          </cell>
          <cell r="I113">
            <v>67542.652999999991</v>
          </cell>
          <cell r="K113">
            <v>49927.623000000014</v>
          </cell>
          <cell r="L113">
            <v>62373.652999999991</v>
          </cell>
          <cell r="M113">
            <v>12446.029999999992</v>
          </cell>
          <cell r="O113">
            <v>10955.593000000001</v>
          </cell>
          <cell r="P113">
            <v>1345.2860000000001</v>
          </cell>
          <cell r="Q113">
            <v>-9610.3070000000007</v>
          </cell>
        </row>
        <row r="114">
          <cell r="C114" t="str">
            <v>(**)  REAL  AJUSTADO  DE  ACUERDO  AL  IPC  Y  DOLAR  PROMEDIO  PROGRAMADO  PARA  2002</v>
          </cell>
          <cell r="D114" t="str">
            <v xml:space="preserve">-  </v>
          </cell>
          <cell r="E114" t="str">
            <v xml:space="preserve">-  </v>
          </cell>
          <cell r="F114" t="str">
            <v xml:space="preserve">-  </v>
          </cell>
          <cell r="G114" t="str">
            <v xml:space="preserve">-  </v>
          </cell>
          <cell r="I114">
            <v>0</v>
          </cell>
          <cell r="K114">
            <v>72.614999999999995</v>
          </cell>
          <cell r="L114">
            <v>0</v>
          </cell>
          <cell r="M114">
            <v>-72.614999999999995</v>
          </cell>
          <cell r="O114">
            <v>0</v>
          </cell>
          <cell r="P114">
            <v>0</v>
          </cell>
          <cell r="Q114">
            <v>0</v>
          </cell>
        </row>
        <row r="116">
          <cell r="C116" t="str">
            <v>T O T A L   P R O G R A M A</v>
          </cell>
          <cell r="D116">
            <v>90651.726999999999</v>
          </cell>
          <cell r="E116">
            <v>179247.598</v>
          </cell>
          <cell r="F116">
            <v>88595.870999999999</v>
          </cell>
          <cell r="G116">
            <v>51</v>
          </cell>
          <cell r="I116">
            <v>67431.652999999991</v>
          </cell>
          <cell r="K116">
            <v>57308.342000000004</v>
          </cell>
          <cell r="L116">
            <v>65333.322999999989</v>
          </cell>
          <cell r="M116">
            <v>8024.9809999999961</v>
          </cell>
          <cell r="O116">
            <v>7402.607</v>
          </cell>
          <cell r="P116">
            <v>2959.67</v>
          </cell>
          <cell r="Q116">
            <v>-4442.9369999999999</v>
          </cell>
        </row>
        <row r="117">
          <cell r="C117" t="str">
            <v>(**)  REAL  AJUSTADO  DE  ACUERDO  AL  IPC  Y  DOLAR  PROMEDIO  PROGRAMADO  PARA  2002</v>
          </cell>
        </row>
        <row r="119">
          <cell r="F119" t="str">
            <v xml:space="preserve">  A V A N C E   D E   I N V E R S I O N E S</v>
          </cell>
        </row>
        <row r="120">
          <cell r="F120" t="str">
            <v xml:space="preserve">      ( Valor en miles de dólares USA )</v>
          </cell>
        </row>
        <row r="122">
          <cell r="B122" t="str">
            <v>U. G. A. :</v>
          </cell>
          <cell r="C122" t="str">
            <v xml:space="preserve">  SUBGERENCIA  CONCENTRADORA</v>
          </cell>
          <cell r="F122" t="str">
            <v xml:space="preserve">  A V A N C E   D E   I N V E R S I O N E S</v>
          </cell>
        </row>
        <row r="123">
          <cell r="F123" t="str">
            <v xml:space="preserve">      ( Valor en miles de dólares USA )</v>
          </cell>
        </row>
        <row r="124">
          <cell r="D124" t="str">
            <v>CONTROL AVANCE DE INVERSIONES GLOBAL</v>
          </cell>
          <cell r="I124" t="str">
            <v xml:space="preserve">PPTO    </v>
          </cell>
          <cell r="K124" t="str">
            <v xml:space="preserve">CONTROL AVANCE DE  INVERSIONES  2002 </v>
          </cell>
        </row>
        <row r="125">
          <cell r="B125" t="str">
            <v>Nº API</v>
          </cell>
          <cell r="C125" t="str">
            <v>D E S C R I P C I O N</v>
          </cell>
          <cell r="D125" t="str">
            <v>ACUMULADO **</v>
          </cell>
          <cell r="E125" t="str">
            <v>PPTO.GLOBAL</v>
          </cell>
          <cell r="F125" t="str">
            <v>DISPONIBLE</v>
          </cell>
          <cell r="G125" t="str">
            <v xml:space="preserve"> % CUMPL.</v>
          </cell>
          <cell r="I125" t="str">
            <v>AUTORIZ.</v>
          </cell>
          <cell r="K125" t="str">
            <v xml:space="preserve">PERIODO : ENERO A  SEPTIEMBRE </v>
          </cell>
          <cell r="O125" t="str">
            <v xml:space="preserve">MES:     SEPTIEMBRE </v>
          </cell>
        </row>
        <row r="126">
          <cell r="D126" t="str">
            <v xml:space="preserve">  a  SEP  2002 </v>
          </cell>
          <cell r="E126" t="str">
            <v xml:space="preserve">AJUSTADO   </v>
          </cell>
          <cell r="F126" t="str">
            <v xml:space="preserve">  a  SEP  2002 </v>
          </cell>
          <cell r="G126" t="str">
            <v>GLOBAL</v>
          </cell>
          <cell r="I126" t="str">
            <v xml:space="preserve">2002    </v>
          </cell>
          <cell r="J126" t="str">
            <v xml:space="preserve"> </v>
          </cell>
          <cell r="K126" t="str">
            <v>REAL **</v>
          </cell>
          <cell r="L126" t="str">
            <v>PPTO.</v>
          </cell>
          <cell r="M126" t="str">
            <v>DISPONIBLE</v>
          </cell>
          <cell r="O126" t="str">
            <v>REAL  **</v>
          </cell>
          <cell r="P126" t="str">
            <v>PPTO.</v>
          </cell>
          <cell r="Q126" t="str">
            <v>DISPONIBLE</v>
          </cell>
        </row>
        <row r="127">
          <cell r="B127" t="str">
            <v>PRINCIPALES</v>
          </cell>
          <cell r="D127" t="str">
            <v>CONTROL AVANCE DE INVERSIONES GLOBAL</v>
          </cell>
          <cell r="I127" t="str">
            <v xml:space="preserve">PPTO    </v>
          </cell>
          <cell r="K127" t="str">
            <v xml:space="preserve">CONTROL AVANCE DE  INVERSIONES  2002 </v>
          </cell>
        </row>
        <row r="128">
          <cell r="A128">
            <v>0</v>
          </cell>
          <cell r="B128" t="str">
            <v>C01MC02</v>
          </cell>
          <cell r="C128" t="str">
            <v>MODERNIZACION SECADO FILTRADO PTA MO</v>
          </cell>
          <cell r="D128">
            <v>254.476</v>
          </cell>
          <cell r="E128">
            <v>2528</v>
          </cell>
          <cell r="F128">
            <v>2273.5239999999999</v>
          </cell>
          <cell r="G128">
            <v>10</v>
          </cell>
          <cell r="I128">
            <v>1552.84</v>
          </cell>
          <cell r="K128">
            <v>201.476</v>
          </cell>
          <cell r="L128">
            <v>185.06299999999999</v>
          </cell>
          <cell r="M128">
            <v>-16.413000000000011</v>
          </cell>
          <cell r="O128">
            <v>118.929</v>
          </cell>
          <cell r="P128">
            <v>40.1</v>
          </cell>
          <cell r="Q128">
            <v>-78.829000000000008</v>
          </cell>
        </row>
        <row r="129">
          <cell r="A129">
            <v>0</v>
          </cell>
          <cell r="B129" t="str">
            <v>C01MC07</v>
          </cell>
          <cell r="C129" t="str">
            <v>MODERNIZACION CASA REACTIVOS</v>
          </cell>
          <cell r="D129">
            <v>117.995</v>
          </cell>
          <cell r="E129">
            <v>3587</v>
          </cell>
          <cell r="F129">
            <v>3469.0050000000001</v>
          </cell>
          <cell r="G129">
            <v>3</v>
          </cell>
          <cell r="I129">
            <v>3062.1019999999999</v>
          </cell>
          <cell r="J129" t="str">
            <v xml:space="preserve"> </v>
          </cell>
          <cell r="K129">
            <v>103.995</v>
          </cell>
          <cell r="L129">
            <v>1947.2260000000001</v>
          </cell>
          <cell r="M129">
            <v>1843.2310000000002</v>
          </cell>
          <cell r="O129">
            <v>27.513999999999999</v>
          </cell>
          <cell r="P129">
            <v>446.35500000000002</v>
          </cell>
          <cell r="Q129">
            <v>418.84100000000001</v>
          </cell>
        </row>
        <row r="130">
          <cell r="A130">
            <v>0</v>
          </cell>
          <cell r="B130" t="str">
            <v>C01MC10</v>
          </cell>
          <cell r="C130" t="str">
            <v>MEJ SIST ALIMEN/CONTR ELEC MOLIN CON</v>
          </cell>
          <cell r="D130">
            <v>346.88900000000001</v>
          </cell>
          <cell r="E130">
            <v>5574</v>
          </cell>
          <cell r="F130">
            <v>5227.1109999999999</v>
          </cell>
          <cell r="G130">
            <v>6</v>
          </cell>
          <cell r="I130">
            <v>3632.9</v>
          </cell>
          <cell r="K130">
            <v>327.88900000000001</v>
          </cell>
          <cell r="L130">
            <v>576.79999999999995</v>
          </cell>
          <cell r="M130">
            <v>248.91099999999994</v>
          </cell>
          <cell r="O130">
            <v>7.3109999999999999</v>
          </cell>
          <cell r="P130">
            <v>23.9</v>
          </cell>
          <cell r="Q130">
            <v>16.588999999999999</v>
          </cell>
        </row>
        <row r="131">
          <cell r="A131">
            <v>0</v>
          </cell>
          <cell r="B131" t="str">
            <v>C01MC25</v>
          </cell>
          <cell r="C131" t="str">
            <v>CANALES ALTERNATIVOS COLAS PLANTAS C</v>
          </cell>
          <cell r="D131">
            <v>1083.568</v>
          </cell>
          <cell r="E131">
            <v>2071</v>
          </cell>
          <cell r="F131">
            <v>987.43200000000002</v>
          </cell>
          <cell r="G131">
            <v>52</v>
          </cell>
          <cell r="I131">
            <v>1679.1</v>
          </cell>
          <cell r="K131">
            <v>840.56799999999998</v>
          </cell>
          <cell r="L131">
            <v>1010.4</v>
          </cell>
          <cell r="M131">
            <v>169.83199999999999</v>
          </cell>
          <cell r="O131">
            <v>65.483000000000004</v>
          </cell>
          <cell r="P131">
            <v>167.05</v>
          </cell>
          <cell r="Q131">
            <v>101.56700000000001</v>
          </cell>
        </row>
        <row r="132">
          <cell r="A132">
            <v>0</v>
          </cell>
          <cell r="B132" t="str">
            <v>C01MC35</v>
          </cell>
          <cell r="C132" t="str">
            <v>NORMALIZ CONT MOTRS SALAS ELECT PTA</v>
          </cell>
          <cell r="D132">
            <v>305.459</v>
          </cell>
          <cell r="E132">
            <v>1440</v>
          </cell>
          <cell r="F132">
            <v>1134.5409999999999</v>
          </cell>
          <cell r="G132">
            <v>21</v>
          </cell>
          <cell r="I132">
            <v>1198.1849999999999</v>
          </cell>
          <cell r="K132">
            <v>177.459</v>
          </cell>
          <cell r="L132">
            <v>283.53899999999999</v>
          </cell>
          <cell r="M132">
            <v>106.07999999999998</v>
          </cell>
          <cell r="O132">
            <v>95.766999999999996</v>
          </cell>
          <cell r="P132">
            <v>145.9</v>
          </cell>
          <cell r="Q132">
            <v>50.13300000000001</v>
          </cell>
        </row>
        <row r="133">
          <cell r="A133">
            <v>0</v>
          </cell>
          <cell r="B133" t="str">
            <v>C01MC63</v>
          </cell>
          <cell r="C133" t="str">
            <v>AUMENTO TIEMPO FLOTACION PLTAS CONC.</v>
          </cell>
          <cell r="D133">
            <v>11237.504000000001</v>
          </cell>
          <cell r="E133">
            <v>30130</v>
          </cell>
          <cell r="F133">
            <v>18892.495999999999</v>
          </cell>
          <cell r="G133">
            <v>37</v>
          </cell>
          <cell r="I133">
            <v>13688</v>
          </cell>
          <cell r="K133">
            <v>8787.5040000000008</v>
          </cell>
          <cell r="L133">
            <v>11759</v>
          </cell>
          <cell r="M133">
            <v>2971.4959999999992</v>
          </cell>
          <cell r="O133">
            <v>621.49800000000005</v>
          </cell>
          <cell r="P133">
            <v>987</v>
          </cell>
          <cell r="Q133">
            <v>365.50199999999995</v>
          </cell>
        </row>
        <row r="134">
          <cell r="A134">
            <v>0</v>
          </cell>
          <cell r="B134" t="str">
            <v>C01MC65</v>
          </cell>
          <cell r="C134" t="str">
            <v>OPTIM.CAPAC.CONC.POR REUTILIZ.EQUIPO</v>
          </cell>
          <cell r="D134">
            <v>5984.098</v>
          </cell>
          <cell r="E134">
            <v>8761</v>
          </cell>
          <cell r="F134">
            <v>2776.902</v>
          </cell>
          <cell r="G134">
            <v>68</v>
          </cell>
          <cell r="I134">
            <v>8275.0010000000002</v>
          </cell>
          <cell r="K134">
            <v>5506.098</v>
          </cell>
          <cell r="L134">
            <v>8012.1189999999997</v>
          </cell>
          <cell r="M134">
            <v>2506.0209999999997</v>
          </cell>
          <cell r="O134">
            <v>479.42200000000003</v>
          </cell>
          <cell r="P134">
            <v>34.838000000000001</v>
          </cell>
          <cell r="Q134">
            <v>-444.584</v>
          </cell>
        </row>
        <row r="135">
          <cell r="A135">
            <v>0</v>
          </cell>
          <cell r="B135" t="str">
            <v>C02MC04</v>
          </cell>
          <cell r="C135" t="str">
            <v>REEM SWITCH GEAR Y SIST SINCR MOL CO</v>
          </cell>
          <cell r="D135">
            <v>30.632999999999999</v>
          </cell>
          <cell r="E135">
            <v>2247</v>
          </cell>
          <cell r="F135">
            <v>2216.3670000000002</v>
          </cell>
          <cell r="G135">
            <v>1</v>
          </cell>
          <cell r="I135">
            <v>391</v>
          </cell>
          <cell r="K135">
            <v>30.632999999999999</v>
          </cell>
          <cell r="L135">
            <v>0</v>
          </cell>
          <cell r="M135">
            <v>-30.632999999999999</v>
          </cell>
          <cell r="O135">
            <v>9.3040000000000003</v>
          </cell>
          <cell r="P135">
            <v>0</v>
          </cell>
          <cell r="Q135">
            <v>-9.3040000000000003</v>
          </cell>
        </row>
        <row r="136">
          <cell r="A136">
            <v>0</v>
          </cell>
          <cell r="B136" t="str">
            <v>C02MC22</v>
          </cell>
          <cell r="C136" t="str">
            <v>OPTIM INTEGRAL CONCENTRADORA A-2</v>
          </cell>
          <cell r="D136">
            <v>915.77300000000002</v>
          </cell>
          <cell r="E136">
            <v>47312</v>
          </cell>
          <cell r="F136">
            <v>46396.226999999999</v>
          </cell>
          <cell r="G136">
            <v>2</v>
          </cell>
          <cell r="I136">
            <v>10000.001</v>
          </cell>
          <cell r="K136">
            <v>915.77300000000002</v>
          </cell>
          <cell r="L136">
            <v>362.49200000000002</v>
          </cell>
          <cell r="M136">
            <v>-553.28099999999995</v>
          </cell>
          <cell r="O136">
            <v>288.13200000000001</v>
          </cell>
          <cell r="P136">
            <v>158.82400000000001</v>
          </cell>
          <cell r="Q136">
            <v>-129.30799999999999</v>
          </cell>
        </row>
        <row r="137">
          <cell r="A137">
            <v>0</v>
          </cell>
          <cell r="B137" t="str">
            <v>C02MC48</v>
          </cell>
          <cell r="C137" t="str">
            <v>AUMENTO RECUP.AGUA TRANQUE TALABRE</v>
          </cell>
          <cell r="D137">
            <v>812.97299999999996</v>
          </cell>
          <cell r="E137">
            <v>6541</v>
          </cell>
          <cell r="F137">
            <v>5728.027</v>
          </cell>
          <cell r="G137">
            <v>12</v>
          </cell>
          <cell r="I137">
            <v>2529</v>
          </cell>
          <cell r="K137">
            <v>812.97299999999996</v>
          </cell>
          <cell r="L137">
            <v>495</v>
          </cell>
          <cell r="M137">
            <v>-317.97299999999996</v>
          </cell>
          <cell r="O137">
            <v>754.20899999999995</v>
          </cell>
          <cell r="P137">
            <v>295</v>
          </cell>
          <cell r="Q137">
            <v>-459.20899999999995</v>
          </cell>
        </row>
        <row r="138">
          <cell r="A138">
            <v>0</v>
          </cell>
          <cell r="B138" t="str">
            <v>C02MC04</v>
          </cell>
          <cell r="C138" t="str">
            <v xml:space="preserve">                                          SUB - TOTAL</v>
          </cell>
          <cell r="D138">
            <v>21089.368000000002</v>
          </cell>
          <cell r="E138">
            <v>110191</v>
          </cell>
          <cell r="F138">
            <v>89101.631999999998</v>
          </cell>
          <cell r="G138">
            <v>19</v>
          </cell>
          <cell r="I138">
            <v>46008.129000000001</v>
          </cell>
          <cell r="K138">
            <v>17704.368000000002</v>
          </cell>
          <cell r="L138">
            <v>24631.638999999999</v>
          </cell>
          <cell r="M138">
            <v>6927.2709999999988</v>
          </cell>
          <cell r="O138">
            <v>2467.569</v>
          </cell>
          <cell r="P138">
            <v>2298.9669999999996</v>
          </cell>
          <cell r="Q138">
            <v>-168.60199999999992</v>
          </cell>
        </row>
        <row r="139">
          <cell r="A139">
            <v>0</v>
          </cell>
          <cell r="B139" t="str">
            <v>SECUNDARIOS</v>
          </cell>
          <cell r="C139" t="str">
            <v>OPTIM INTEGRAL CONCENTRADORA A-2</v>
          </cell>
          <cell r="D139">
            <v>1794.0160000000001</v>
          </cell>
          <cell r="E139">
            <v>47312</v>
          </cell>
          <cell r="F139">
            <v>45517.983999999997</v>
          </cell>
          <cell r="G139">
            <v>4</v>
          </cell>
          <cell r="I139">
            <v>10000.001</v>
          </cell>
          <cell r="K139">
            <v>1794.0160000000001</v>
          </cell>
          <cell r="L139">
            <v>2677.8980000000001</v>
          </cell>
          <cell r="M139">
            <v>883.88200000000006</v>
          </cell>
          <cell r="O139">
            <v>878.50400000000002</v>
          </cell>
          <cell r="P139">
            <v>2315.4059999999999</v>
          </cell>
          <cell r="Q139">
            <v>1436.902</v>
          </cell>
        </row>
        <row r="140">
          <cell r="A140">
            <v>0</v>
          </cell>
          <cell r="B140" t="str">
            <v>C00MC13</v>
          </cell>
          <cell r="C140" t="str">
            <v>ACCION LENT MOLI BARRAS Y BOL CONCA1</v>
          </cell>
          <cell r="D140">
            <v>260.64800000000002</v>
          </cell>
          <cell r="E140">
            <v>267</v>
          </cell>
          <cell r="F140">
            <v>6.3519999999999754</v>
          </cell>
          <cell r="G140">
            <v>98</v>
          </cell>
          <cell r="I140">
            <v>57.341999999999999</v>
          </cell>
          <cell r="K140">
            <v>50.648000000000003</v>
          </cell>
          <cell r="L140">
            <v>57.341999999999999</v>
          </cell>
          <cell r="M140">
            <v>6.6939999999999955</v>
          </cell>
          <cell r="O140">
            <v>2.371</v>
          </cell>
          <cell r="P140">
            <v>1.4119999999999999</v>
          </cell>
          <cell r="Q140">
            <v>-0.95900000000000007</v>
          </cell>
        </row>
        <row r="141">
          <cell r="A141">
            <v>0</v>
          </cell>
          <cell r="B141" t="str">
            <v>C01MC08</v>
          </cell>
          <cell r="C141" t="str">
            <v>NORMAL SIST MANEJ BARRAS Y BOLAS CON</v>
          </cell>
          <cell r="D141">
            <v>481.92700000000002</v>
          </cell>
          <cell r="E141">
            <v>570</v>
          </cell>
          <cell r="F141">
            <v>88.072999999999979</v>
          </cell>
          <cell r="G141">
            <v>85</v>
          </cell>
          <cell r="I141">
            <v>418.92399999999998</v>
          </cell>
          <cell r="K141">
            <v>457.92700000000002</v>
          </cell>
          <cell r="L141">
            <v>418.92399999999998</v>
          </cell>
          <cell r="M141">
            <v>-39.003000000000043</v>
          </cell>
          <cell r="O141">
            <v>24.015999999999998</v>
          </cell>
          <cell r="P141">
            <v>0</v>
          </cell>
          <cell r="Q141">
            <v>-24.015999999999998</v>
          </cell>
        </row>
        <row r="142">
          <cell r="A142">
            <v>0</v>
          </cell>
          <cell r="B142" t="str">
            <v>C01MC20</v>
          </cell>
          <cell r="C142" t="str">
            <v>VEN.EXTRAC.GASES CONTR.CONTAM.NAVE F</v>
          </cell>
          <cell r="D142">
            <v>163.536</v>
          </cell>
          <cell r="E142">
            <v>539</v>
          </cell>
          <cell r="F142">
            <v>375.464</v>
          </cell>
          <cell r="G142">
            <v>30</v>
          </cell>
          <cell r="I142">
            <v>533.57500000000005</v>
          </cell>
          <cell r="K142">
            <v>158.536</v>
          </cell>
          <cell r="L142">
            <v>405.35899999999998</v>
          </cell>
          <cell r="M142">
            <v>246.82299999999998</v>
          </cell>
          <cell r="O142">
            <v>62.872</v>
          </cell>
          <cell r="P142">
            <v>76.486000000000004</v>
          </cell>
          <cell r="Q142">
            <v>13.614000000000004</v>
          </cell>
        </row>
        <row r="143">
          <cell r="A143">
            <v>0</v>
          </cell>
          <cell r="B143" t="str">
            <v>C01MC27</v>
          </cell>
          <cell r="C143" t="str">
            <v>AUMENTO CAPACIDAD FILTROS LAROX</v>
          </cell>
          <cell r="D143">
            <v>633.47699999999998</v>
          </cell>
          <cell r="E143">
            <v>597</v>
          </cell>
          <cell r="F143">
            <v>-36.476999999999975</v>
          </cell>
          <cell r="G143">
            <v>106</v>
          </cell>
          <cell r="I143">
            <v>72.929000000000002</v>
          </cell>
          <cell r="K143">
            <v>76.477000000000004</v>
          </cell>
          <cell r="L143">
            <v>72.929000000000002</v>
          </cell>
          <cell r="M143">
            <v>-3.5480000000000018</v>
          </cell>
          <cell r="O143">
            <v>-5.8000000000000003E-2</v>
          </cell>
          <cell r="P143">
            <v>0</v>
          </cell>
          <cell r="Q143">
            <v>5.8000000000000003E-2</v>
          </cell>
        </row>
        <row r="144">
          <cell r="A144">
            <v>0</v>
          </cell>
          <cell r="B144" t="str">
            <v>C01MC34</v>
          </cell>
          <cell r="C144" t="str">
            <v>NORMALIZ CONT MOTS SALA ELECT N1 PTA</v>
          </cell>
          <cell r="D144">
            <v>188.89500000000001</v>
          </cell>
          <cell r="E144">
            <v>686</v>
          </cell>
          <cell r="F144">
            <v>497.10500000000002</v>
          </cell>
          <cell r="G144">
            <v>28</v>
          </cell>
          <cell r="I144">
            <v>427.99799999999999</v>
          </cell>
          <cell r="K144">
            <v>163.89500000000001</v>
          </cell>
          <cell r="L144">
            <v>400.06099999999998</v>
          </cell>
          <cell r="M144">
            <v>236.16599999999997</v>
          </cell>
          <cell r="O144">
            <v>72.97</v>
          </cell>
          <cell r="P144">
            <v>5.3929999999999998</v>
          </cell>
          <cell r="Q144">
            <v>-67.576999999999998</v>
          </cell>
        </row>
        <row r="145">
          <cell r="A145">
            <v>0</v>
          </cell>
          <cell r="B145" t="str">
            <v>C01MC50</v>
          </cell>
          <cell r="C145" t="str">
            <v>ING BAS TRANSFORMACION PLANTA ESCORI</v>
          </cell>
          <cell r="D145">
            <v>565.63</v>
          </cell>
          <cell r="E145">
            <v>555</v>
          </cell>
          <cell r="F145">
            <v>-10.629999999999995</v>
          </cell>
          <cell r="G145">
            <v>102</v>
          </cell>
          <cell r="I145">
            <v>352.67500000000001</v>
          </cell>
          <cell r="K145">
            <v>397.63</v>
          </cell>
          <cell r="L145">
            <v>352.67500000000001</v>
          </cell>
          <cell r="M145">
            <v>-44.954999999999984</v>
          </cell>
          <cell r="O145">
            <v>1.08</v>
          </cell>
          <cell r="P145">
            <v>0</v>
          </cell>
          <cell r="Q145">
            <v>-1.08</v>
          </cell>
        </row>
        <row r="146">
          <cell r="A146">
            <v>0</v>
          </cell>
          <cell r="B146" t="str">
            <v>C01MC68</v>
          </cell>
          <cell r="C146" t="str">
            <v>ING BAS MEJ CONC A2 MOLIEN CHANC PEB</v>
          </cell>
          <cell r="D146">
            <v>630.21799999999996</v>
          </cell>
          <cell r="E146">
            <v>586</v>
          </cell>
          <cell r="F146">
            <v>-44.217999999999961</v>
          </cell>
          <cell r="G146">
            <v>108</v>
          </cell>
          <cell r="I146">
            <v>219.99700000000001</v>
          </cell>
          <cell r="K146">
            <v>313.21800000000002</v>
          </cell>
          <cell r="L146">
            <v>219.99700000000001</v>
          </cell>
          <cell r="M146">
            <v>-93.221000000000004</v>
          </cell>
          <cell r="O146">
            <v>0.432</v>
          </cell>
          <cell r="P146">
            <v>0</v>
          </cell>
          <cell r="Q146">
            <v>-0.432</v>
          </cell>
        </row>
        <row r="147">
          <cell r="A147">
            <v>0</v>
          </cell>
          <cell r="B147" t="str">
            <v>C01MC34</v>
          </cell>
          <cell r="C147" t="str">
            <v xml:space="preserve">                                          SUB - TOTAL</v>
          </cell>
          <cell r="D147">
            <v>2924.3310000000001</v>
          </cell>
          <cell r="E147">
            <v>3800</v>
          </cell>
          <cell r="F147">
            <v>875.66899999999987</v>
          </cell>
          <cell r="G147">
            <v>77</v>
          </cell>
          <cell r="I147">
            <v>2083.44</v>
          </cell>
          <cell r="K147">
            <v>1618.3310000000001</v>
          </cell>
          <cell r="L147">
            <v>1927.287</v>
          </cell>
          <cell r="M147">
            <v>308.9559999999999</v>
          </cell>
          <cell r="O147">
            <v>163.68299999999999</v>
          </cell>
          <cell r="P147">
            <v>83.291000000000011</v>
          </cell>
          <cell r="Q147">
            <v>-80.391999999999996</v>
          </cell>
        </row>
        <row r="148">
          <cell r="A148">
            <v>0</v>
          </cell>
          <cell r="B148" t="str">
            <v>DIVISIONALES</v>
          </cell>
          <cell r="C148" t="str">
            <v>ING BAS TRANSFORMACION PLANTA ESCORI</v>
          </cell>
          <cell r="D148">
            <v>565.63</v>
          </cell>
          <cell r="E148">
            <v>555</v>
          </cell>
          <cell r="F148">
            <v>-10.629999999999995</v>
          </cell>
          <cell r="G148">
            <v>102</v>
          </cell>
          <cell r="I148">
            <v>352.67500000000001</v>
          </cell>
          <cell r="K148">
            <v>397.63</v>
          </cell>
          <cell r="L148">
            <v>352.67500000000001</v>
          </cell>
          <cell r="M148">
            <v>-44.954999999999984</v>
          </cell>
          <cell r="O148">
            <v>0</v>
          </cell>
          <cell r="P148">
            <v>0</v>
          </cell>
          <cell r="Q148">
            <v>0</v>
          </cell>
        </row>
        <row r="149">
          <cell r="A149">
            <v>0</v>
          </cell>
          <cell r="B149" t="str">
            <v>C01MC28</v>
          </cell>
          <cell r="C149" t="str">
            <v>NORM.ALIM.ELECTR.13,8 KV C.B.CONC</v>
          </cell>
          <cell r="D149">
            <v>41.813000000000002</v>
          </cell>
          <cell r="E149">
            <v>461.76600000000002</v>
          </cell>
          <cell r="F149">
            <v>419.95300000000003</v>
          </cell>
          <cell r="G149">
            <v>9</v>
          </cell>
          <cell r="I149">
            <v>313.89999999999998</v>
          </cell>
          <cell r="K149">
            <v>31.812999999999999</v>
          </cell>
          <cell r="L149">
            <v>41.966999999999999</v>
          </cell>
          <cell r="M149">
            <v>10.154</v>
          </cell>
          <cell r="O149">
            <v>1.9139999999999999</v>
          </cell>
          <cell r="P149">
            <v>1</v>
          </cell>
          <cell r="Q149">
            <v>-0.91399999999999992</v>
          </cell>
        </row>
        <row r="150">
          <cell r="A150">
            <v>0</v>
          </cell>
          <cell r="B150" t="str">
            <v>C01MC41</v>
          </cell>
          <cell r="C150" t="str">
            <v>SIST.AGUA CALIENTE C.CAMBIO MEC.CONC</v>
          </cell>
          <cell r="D150">
            <v>146.97999999999999</v>
          </cell>
          <cell r="E150">
            <v>133.86600000000001</v>
          </cell>
          <cell r="F150">
            <v>-13.113999999999976</v>
          </cell>
          <cell r="G150">
            <v>110</v>
          </cell>
          <cell r="I150">
            <v>108.111</v>
          </cell>
          <cell r="K150">
            <v>116.98</v>
          </cell>
          <cell r="L150">
            <v>108.111</v>
          </cell>
          <cell r="M150">
            <v>-8.8689999999999998</v>
          </cell>
          <cell r="O150">
            <v>0</v>
          </cell>
          <cell r="P150">
            <v>0</v>
          </cell>
          <cell r="Q150">
            <v>0</v>
          </cell>
        </row>
        <row r="151">
          <cell r="A151">
            <v>0</v>
          </cell>
          <cell r="B151" t="str">
            <v>C01MC43</v>
          </cell>
          <cell r="C151" t="str">
            <v>CAMBIO PUENTE GRUA CASA DE BOMBAS 1</v>
          </cell>
          <cell r="D151">
            <v>31.213999999999999</v>
          </cell>
          <cell r="E151">
            <v>134.20699999999999</v>
          </cell>
          <cell r="F151">
            <v>102.99299999999999</v>
          </cell>
          <cell r="G151">
            <v>23</v>
          </cell>
          <cell r="I151">
            <v>133.001</v>
          </cell>
          <cell r="K151">
            <v>30.213999999999999</v>
          </cell>
          <cell r="L151">
            <v>89.233999999999995</v>
          </cell>
          <cell r="M151">
            <v>59.019999999999996</v>
          </cell>
          <cell r="O151">
            <v>8.4179999999999993</v>
          </cell>
          <cell r="P151">
            <v>40</v>
          </cell>
          <cell r="Q151">
            <v>31.582000000000001</v>
          </cell>
        </row>
        <row r="152">
          <cell r="A152">
            <v>0</v>
          </cell>
          <cell r="B152" t="str">
            <v>C01MC45</v>
          </cell>
          <cell r="C152" t="str">
            <v>ING.CONC.REMPL.PTE.GRUA 100/100 CONC</v>
          </cell>
          <cell r="D152">
            <v>40.165999999999997</v>
          </cell>
          <cell r="E152">
            <v>47.99</v>
          </cell>
          <cell r="F152">
            <v>7.8240000000000052</v>
          </cell>
          <cell r="G152">
            <v>84</v>
          </cell>
          <cell r="I152">
            <v>45.982999999999997</v>
          </cell>
          <cell r="K152">
            <v>38.165999999999997</v>
          </cell>
          <cell r="L152">
            <v>45.982999999999997</v>
          </cell>
          <cell r="M152">
            <v>7.8170000000000002</v>
          </cell>
          <cell r="O152">
            <v>9.3309999999999995</v>
          </cell>
          <cell r="P152">
            <v>0</v>
          </cell>
          <cell r="Q152">
            <v>-9.3309999999999995</v>
          </cell>
        </row>
        <row r="153">
          <cell r="A153">
            <v>0</v>
          </cell>
          <cell r="B153" t="str">
            <v>C01MC54</v>
          </cell>
          <cell r="C153" t="str">
            <v>ING.BAS.MEJOR.SIST.ELECTR.FLOT.CONC</v>
          </cell>
          <cell r="D153">
            <v>115.714</v>
          </cell>
          <cell r="E153">
            <v>120.395</v>
          </cell>
          <cell r="F153">
            <v>4.6809999999999974</v>
          </cell>
          <cell r="G153">
            <v>96</v>
          </cell>
          <cell r="I153">
            <v>113.6</v>
          </cell>
          <cell r="K153">
            <v>108.714</v>
          </cell>
          <cell r="L153">
            <v>113.6</v>
          </cell>
          <cell r="M153">
            <v>4.8859999999999957</v>
          </cell>
          <cell r="O153">
            <v>26.282</v>
          </cell>
          <cell r="P153">
            <v>0</v>
          </cell>
          <cell r="Q153">
            <v>-26.282</v>
          </cell>
        </row>
        <row r="154">
          <cell r="A154">
            <v>0</v>
          </cell>
          <cell r="B154" t="str">
            <v>C01MC60</v>
          </cell>
          <cell r="C154" t="str">
            <v>ELIM.COND.SUBEST.C.CAMBIO 8 P.MOLY</v>
          </cell>
          <cell r="D154">
            <v>110.458</v>
          </cell>
          <cell r="E154">
            <v>215.715</v>
          </cell>
          <cell r="F154">
            <v>105.25700000000001</v>
          </cell>
          <cell r="G154">
            <v>51</v>
          </cell>
          <cell r="I154">
            <v>207.25299999999999</v>
          </cell>
          <cell r="K154">
            <v>103.458</v>
          </cell>
          <cell r="L154">
            <v>207.25299999999999</v>
          </cell>
          <cell r="M154">
            <v>103.79499999999999</v>
          </cell>
          <cell r="O154">
            <v>24.344000000000001</v>
          </cell>
          <cell r="P154">
            <v>28.954999999999998</v>
          </cell>
          <cell r="Q154">
            <v>4.6109999999999971</v>
          </cell>
        </row>
        <row r="155">
          <cell r="A155" t="e">
            <v>#REF!</v>
          </cell>
          <cell r="B155" t="str">
            <v>C02MC53</v>
          </cell>
          <cell r="C155" t="str">
            <v>ING.CONC.REEMPL.PRECIPITADORES ELECT</v>
          </cell>
          <cell r="D155">
            <v>23.202999999999999</v>
          </cell>
          <cell r="E155">
            <v>42</v>
          </cell>
          <cell r="F155">
            <v>18.797000000000001</v>
          </cell>
          <cell r="G155">
            <v>55</v>
          </cell>
          <cell r="I155">
            <v>42</v>
          </cell>
          <cell r="K155">
            <v>23.202999999999999</v>
          </cell>
          <cell r="L155">
            <v>42</v>
          </cell>
          <cell r="M155">
            <v>18.797000000000001</v>
          </cell>
          <cell r="O155">
            <v>17.288</v>
          </cell>
          <cell r="P155">
            <v>0</v>
          </cell>
          <cell r="Q155">
            <v>-17.288</v>
          </cell>
        </row>
        <row r="156">
          <cell r="A156" t="e">
            <v>#REF!</v>
          </cell>
          <cell r="B156" t="str">
            <v>C02MC64</v>
          </cell>
          <cell r="C156" t="str">
            <v>ING.CONC.SIST.AISLAM.SILOS MOL.CONV.</v>
          </cell>
          <cell r="D156">
            <v>2.4660000000000002</v>
          </cell>
          <cell r="E156">
            <v>29</v>
          </cell>
          <cell r="F156">
            <v>26.533999999999999</v>
          </cell>
          <cell r="G156">
            <v>9</v>
          </cell>
          <cell r="I156">
            <v>29</v>
          </cell>
          <cell r="K156">
            <v>2.4660000000000002</v>
          </cell>
          <cell r="L156">
            <v>13</v>
          </cell>
          <cell r="M156">
            <v>10.533999999999999</v>
          </cell>
          <cell r="O156">
            <v>2.1389999999999998</v>
          </cell>
          <cell r="P156">
            <v>12</v>
          </cell>
          <cell r="Q156">
            <v>9.8610000000000007</v>
          </cell>
        </row>
        <row r="157">
          <cell r="A157">
            <v>0</v>
          </cell>
          <cell r="B157" t="str">
            <v>C01MC60</v>
          </cell>
          <cell r="C157" t="str">
            <v xml:space="preserve">                                          SUB - TOTAL</v>
          </cell>
          <cell r="D157">
            <v>512.01400000000001</v>
          </cell>
          <cell r="E157">
            <v>1184.9390000000001</v>
          </cell>
          <cell r="F157">
            <v>672.92500000000007</v>
          </cell>
          <cell r="G157">
            <v>43</v>
          </cell>
          <cell r="I157">
            <v>992.84799999999996</v>
          </cell>
          <cell r="K157">
            <v>455.01400000000001</v>
          </cell>
          <cell r="L157">
            <v>661.14799999999991</v>
          </cell>
          <cell r="M157">
            <v>206.13399999999996</v>
          </cell>
          <cell r="O157">
            <v>89.71599999999998</v>
          </cell>
          <cell r="P157">
            <v>81.954999999999998</v>
          </cell>
          <cell r="Q157">
            <v>-7.7610000000000028</v>
          </cell>
        </row>
        <row r="158">
          <cell r="B158" t="str">
            <v xml:space="preserve">EXTRAORDINARIOS  </v>
          </cell>
          <cell r="C158" t="str">
            <v>ING.BAS.REEMPL.SIST.AGUA FRE.Y RECUP. C</v>
          </cell>
          <cell r="D158">
            <v>0</v>
          </cell>
          <cell r="E158">
            <v>126</v>
          </cell>
          <cell r="F158">
            <v>126</v>
          </cell>
          <cell r="G158">
            <v>0</v>
          </cell>
          <cell r="I158">
            <v>84</v>
          </cell>
          <cell r="K158">
            <v>0</v>
          </cell>
          <cell r="L158">
            <v>0</v>
          </cell>
          <cell r="M158">
            <v>0</v>
          </cell>
          <cell r="O158">
            <v>0</v>
          </cell>
          <cell r="P158">
            <v>0</v>
          </cell>
          <cell r="Q158">
            <v>0</v>
          </cell>
        </row>
        <row r="159">
          <cell r="A159">
            <v>0</v>
          </cell>
          <cell r="B159" t="str">
            <v>C02MC42</v>
          </cell>
          <cell r="C159" t="str">
            <v>ING.CONC.OPTIM.PLTAS.CHANC.Y CONCENT</v>
          </cell>
          <cell r="D159">
            <v>1.337</v>
          </cell>
          <cell r="E159">
            <v>920</v>
          </cell>
          <cell r="F159">
            <v>918.66300000000001</v>
          </cell>
          <cell r="G159">
            <v>0</v>
          </cell>
          <cell r="I159">
            <v>624</v>
          </cell>
          <cell r="K159">
            <v>1.337</v>
          </cell>
          <cell r="L159">
            <v>190</v>
          </cell>
          <cell r="M159">
            <v>188.66300000000001</v>
          </cell>
          <cell r="O159">
            <v>1.306</v>
          </cell>
          <cell r="P159">
            <v>146</v>
          </cell>
          <cell r="Q159">
            <v>144.69399999999999</v>
          </cell>
        </row>
        <row r="160">
          <cell r="A160" t="e">
            <v>#REF!</v>
          </cell>
          <cell r="B160">
            <v>0</v>
          </cell>
          <cell r="C160">
            <v>0</v>
          </cell>
          <cell r="D160">
            <v>0</v>
          </cell>
          <cell r="E160">
            <v>0</v>
          </cell>
          <cell r="F160">
            <v>0</v>
          </cell>
          <cell r="G160">
            <v>0</v>
          </cell>
          <cell r="I160">
            <v>0</v>
          </cell>
          <cell r="K160">
            <v>0</v>
          </cell>
          <cell r="L160">
            <v>0</v>
          </cell>
          <cell r="M160">
            <v>0</v>
          </cell>
          <cell r="O160">
            <v>0</v>
          </cell>
          <cell r="P160">
            <v>0</v>
          </cell>
          <cell r="Q160">
            <v>0</v>
          </cell>
        </row>
        <row r="161">
          <cell r="B161">
            <v>0</v>
          </cell>
          <cell r="C161">
            <v>0</v>
          </cell>
          <cell r="D161">
            <v>0</v>
          </cell>
          <cell r="E161">
            <v>0</v>
          </cell>
          <cell r="F161">
            <v>0</v>
          </cell>
          <cell r="G161">
            <v>0</v>
          </cell>
          <cell r="I161">
            <v>0</v>
          </cell>
          <cell r="K161">
            <v>0</v>
          </cell>
          <cell r="L161">
            <v>0</v>
          </cell>
          <cell r="M161">
            <v>0</v>
          </cell>
          <cell r="O161">
            <v>0</v>
          </cell>
          <cell r="P161">
            <v>0</v>
          </cell>
          <cell r="Q161">
            <v>0</v>
          </cell>
        </row>
        <row r="162">
          <cell r="B162">
            <v>0</v>
          </cell>
          <cell r="C162">
            <v>0</v>
          </cell>
          <cell r="D162">
            <v>0</v>
          </cell>
          <cell r="E162">
            <v>0</v>
          </cell>
          <cell r="F162">
            <v>0</v>
          </cell>
          <cell r="G162">
            <v>0</v>
          </cell>
          <cell r="I162">
            <v>0</v>
          </cell>
          <cell r="K162">
            <v>0</v>
          </cell>
          <cell r="L162">
            <v>0</v>
          </cell>
          <cell r="M162">
            <v>0</v>
          </cell>
          <cell r="O162">
            <v>0</v>
          </cell>
          <cell r="P162">
            <v>0</v>
          </cell>
          <cell r="Q162">
            <v>0</v>
          </cell>
        </row>
        <row r="163">
          <cell r="A163">
            <v>0</v>
          </cell>
          <cell r="B163">
            <v>0</v>
          </cell>
          <cell r="C163">
            <v>0</v>
          </cell>
          <cell r="D163">
            <v>0</v>
          </cell>
          <cell r="E163">
            <v>0</v>
          </cell>
          <cell r="F163">
            <v>0</v>
          </cell>
          <cell r="G163">
            <v>0</v>
          </cell>
          <cell r="I163">
            <v>0</v>
          </cell>
          <cell r="K163">
            <v>0</v>
          </cell>
          <cell r="L163">
            <v>0</v>
          </cell>
          <cell r="M163">
            <v>0</v>
          </cell>
          <cell r="O163">
            <v>0</v>
          </cell>
          <cell r="P163">
            <v>0</v>
          </cell>
          <cell r="Q163">
            <v>0</v>
          </cell>
        </row>
        <row r="164">
          <cell r="B164">
            <v>0</v>
          </cell>
          <cell r="C164" t="str">
            <v xml:space="preserve">                                          SUB - TOTAL</v>
          </cell>
          <cell r="D164">
            <v>1.337</v>
          </cell>
          <cell r="E164">
            <v>920</v>
          </cell>
          <cell r="F164">
            <v>918.66300000000001</v>
          </cell>
          <cell r="G164">
            <v>0</v>
          </cell>
          <cell r="I164">
            <v>624</v>
          </cell>
          <cell r="K164">
            <v>1.337</v>
          </cell>
          <cell r="L164">
            <v>190</v>
          </cell>
          <cell r="M164">
            <v>188.66300000000001</v>
          </cell>
          <cell r="O164">
            <v>1.306</v>
          </cell>
          <cell r="P164">
            <v>146</v>
          </cell>
          <cell r="Q164">
            <v>144.69399999999999</v>
          </cell>
        </row>
        <row r="165">
          <cell r="B165" t="str">
            <v>SIN PRESUPUESTO</v>
          </cell>
          <cell r="C165">
            <v>0</v>
          </cell>
          <cell r="D165">
            <v>0</v>
          </cell>
          <cell r="E165">
            <v>0</v>
          </cell>
          <cell r="F165">
            <v>0</v>
          </cell>
          <cell r="G165">
            <v>0</v>
          </cell>
          <cell r="I165">
            <v>0</v>
          </cell>
          <cell r="K165">
            <v>0</v>
          </cell>
          <cell r="L165">
            <v>0</v>
          </cell>
          <cell r="M165">
            <v>0</v>
          </cell>
          <cell r="O165">
            <v>0</v>
          </cell>
          <cell r="P165">
            <v>0</v>
          </cell>
          <cell r="Q165">
            <v>0</v>
          </cell>
        </row>
        <row r="166">
          <cell r="A166">
            <v>0</v>
          </cell>
          <cell r="B166" t="str">
            <v>C00MC45</v>
          </cell>
          <cell r="C166" t="str">
            <v>ING.BAS.HABIL.LIN.BY.PASS RELAVES 2T</v>
          </cell>
          <cell r="D166">
            <v>-5.3380000000000001</v>
          </cell>
          <cell r="E166">
            <v>0</v>
          </cell>
          <cell r="F166">
            <v>5.3380000000000001</v>
          </cell>
          <cell r="G166">
            <v>0</v>
          </cell>
          <cell r="I166">
            <v>0</v>
          </cell>
          <cell r="K166">
            <v>-5.3380000000000001</v>
          </cell>
          <cell r="L166">
            <v>0</v>
          </cell>
          <cell r="M166">
            <v>5.3380000000000001</v>
          </cell>
          <cell r="O166">
            <v>0</v>
          </cell>
          <cell r="P166">
            <v>0</v>
          </cell>
          <cell r="Q166">
            <v>0</v>
          </cell>
        </row>
        <row r="167">
          <cell r="A167">
            <v>0</v>
          </cell>
          <cell r="B167" t="str">
            <v>C7115</v>
          </cell>
          <cell r="C167" t="str">
            <v>SIST.CONTRA INCEND.LUBRIC.CHANCADO</v>
          </cell>
          <cell r="D167">
            <v>-1.143</v>
          </cell>
          <cell r="E167">
            <v>0</v>
          </cell>
          <cell r="F167">
            <v>1.143</v>
          </cell>
          <cell r="G167">
            <v>0</v>
          </cell>
          <cell r="I167">
            <v>0</v>
          </cell>
          <cell r="K167">
            <v>-1.143</v>
          </cell>
          <cell r="L167">
            <v>0</v>
          </cell>
          <cell r="M167">
            <v>1.143</v>
          </cell>
          <cell r="O167">
            <v>0</v>
          </cell>
          <cell r="P167">
            <v>0</v>
          </cell>
          <cell r="Q167">
            <v>0</v>
          </cell>
        </row>
        <row r="168">
          <cell r="A168">
            <v>0</v>
          </cell>
          <cell r="B168" t="str">
            <v>C99MC15</v>
          </cell>
          <cell r="C168" t="str">
            <v>SIST MUESTREO PLANTA MOLIBDENO</v>
          </cell>
          <cell r="D168">
            <v>-3.3490000000000002</v>
          </cell>
          <cell r="E168">
            <v>0</v>
          </cell>
          <cell r="F168">
            <v>3.3490000000000002</v>
          </cell>
          <cell r="G168">
            <v>0</v>
          </cell>
          <cell r="I168">
            <v>0</v>
          </cell>
          <cell r="K168">
            <v>-3.3490000000000002</v>
          </cell>
          <cell r="L168">
            <v>0</v>
          </cell>
          <cell r="M168">
            <v>3.3490000000000002</v>
          </cell>
          <cell r="O168">
            <v>5.8000000000000003E-2</v>
          </cell>
          <cell r="P168">
            <v>0</v>
          </cell>
          <cell r="Q168">
            <v>-5.8000000000000003E-2</v>
          </cell>
        </row>
        <row r="169">
          <cell r="A169">
            <v>0</v>
          </cell>
          <cell r="B169" t="str">
            <v>C99MC40</v>
          </cell>
          <cell r="C169" t="str">
            <v>ING BASICA AUMENTO REC CU Y MO</v>
          </cell>
          <cell r="D169">
            <v>2.7919999999999998</v>
          </cell>
          <cell r="E169">
            <v>0</v>
          </cell>
          <cell r="F169">
            <v>-2.7919999999999998</v>
          </cell>
          <cell r="G169">
            <v>0</v>
          </cell>
          <cell r="I169">
            <v>0</v>
          </cell>
          <cell r="K169">
            <v>2.7919999999999998</v>
          </cell>
          <cell r="L169">
            <v>0</v>
          </cell>
          <cell r="M169">
            <v>-2.7919999999999998</v>
          </cell>
          <cell r="O169">
            <v>0</v>
          </cell>
          <cell r="P169">
            <v>0</v>
          </cell>
          <cell r="Q169">
            <v>0</v>
          </cell>
        </row>
        <row r="170">
          <cell r="A170">
            <v>0</v>
          </cell>
          <cell r="B170" t="str">
            <v>C99MC47</v>
          </cell>
          <cell r="C170" t="str">
            <v>REV.ING.CONC.Y BAS.M.AREA FILTR/SEC</v>
          </cell>
          <cell r="D170">
            <v>-10.933999999999999</v>
          </cell>
          <cell r="E170">
            <v>0</v>
          </cell>
          <cell r="F170">
            <v>10.933999999999999</v>
          </cell>
          <cell r="G170">
            <v>0</v>
          </cell>
          <cell r="I170">
            <v>0</v>
          </cell>
          <cell r="K170">
            <v>-10.933999999999999</v>
          </cell>
          <cell r="L170">
            <v>0</v>
          </cell>
          <cell r="M170">
            <v>10.933999999999999</v>
          </cell>
          <cell r="O170">
            <v>10.824</v>
          </cell>
          <cell r="P170">
            <v>0</v>
          </cell>
          <cell r="Q170">
            <v>-10.824</v>
          </cell>
        </row>
        <row r="171">
          <cell r="A171">
            <v>0</v>
          </cell>
          <cell r="B171" t="str">
            <v>C99MT02</v>
          </cell>
          <cell r="C171" t="str">
            <v>MEJORAM CONDIC SUBEST MODER PUENT G</v>
          </cell>
          <cell r="D171">
            <v>-3.6469999999999998</v>
          </cell>
          <cell r="E171">
            <v>0</v>
          </cell>
          <cell r="F171">
            <v>3.6469999999999998</v>
          </cell>
          <cell r="G171">
            <v>0</v>
          </cell>
          <cell r="I171">
            <v>0</v>
          </cell>
          <cell r="K171">
            <v>-3.6469999999999998</v>
          </cell>
          <cell r="L171">
            <v>0</v>
          </cell>
          <cell r="M171">
            <v>3.6469999999999998</v>
          </cell>
          <cell r="O171">
            <v>0</v>
          </cell>
          <cell r="P171">
            <v>0</v>
          </cell>
          <cell r="Q171">
            <v>0</v>
          </cell>
        </row>
        <row r="172">
          <cell r="A172">
            <v>0</v>
          </cell>
          <cell r="B172" t="str">
            <v>C99MC15</v>
          </cell>
          <cell r="C172" t="str">
            <v xml:space="preserve">                                          SUB - TOTAL</v>
          </cell>
          <cell r="D172" t="str">
            <v xml:space="preserve">-  </v>
          </cell>
          <cell r="E172" t="str">
            <v xml:space="preserve">-  </v>
          </cell>
          <cell r="F172" t="str">
            <v xml:space="preserve">-  </v>
          </cell>
          <cell r="G172" t="str">
            <v xml:space="preserve">-  </v>
          </cell>
          <cell r="I172">
            <v>0</v>
          </cell>
          <cell r="K172">
            <v>-21.619</v>
          </cell>
          <cell r="L172">
            <v>0</v>
          </cell>
          <cell r="M172">
            <v>21.619</v>
          </cell>
          <cell r="O172">
            <v>10.882</v>
          </cell>
          <cell r="P172">
            <v>0</v>
          </cell>
          <cell r="Q172">
            <v>-10.882</v>
          </cell>
        </row>
        <row r="173">
          <cell r="A173">
            <v>0</v>
          </cell>
          <cell r="B173" t="str">
            <v>C99MC40</v>
          </cell>
          <cell r="C173" t="str">
            <v>ING BASICA AUMENTO REC CU Y MO</v>
          </cell>
          <cell r="D173">
            <v>2.7919999999999998</v>
          </cell>
          <cell r="E173">
            <v>0</v>
          </cell>
          <cell r="F173">
            <v>-2.7919999999999998</v>
          </cell>
          <cell r="G173">
            <v>0</v>
          </cell>
          <cell r="I173">
            <v>0</v>
          </cell>
          <cell r="K173">
            <v>2.7919999999999998</v>
          </cell>
          <cell r="L173">
            <v>0</v>
          </cell>
          <cell r="M173">
            <v>-2.7919999999999998</v>
          </cell>
          <cell r="O173">
            <v>0</v>
          </cell>
          <cell r="P173">
            <v>0</v>
          </cell>
          <cell r="Q173">
            <v>0</v>
          </cell>
        </row>
        <row r="174">
          <cell r="A174">
            <v>0</v>
          </cell>
          <cell r="B174" t="str">
            <v>C99MC47</v>
          </cell>
          <cell r="C174" t="str">
            <v>T O T A L   P R O G R A M A</v>
          </cell>
          <cell r="D174">
            <v>24527.05</v>
          </cell>
          <cell r="E174">
            <v>116095.939</v>
          </cell>
          <cell r="F174">
            <v>91568.888999999996</v>
          </cell>
          <cell r="G174">
            <v>21</v>
          </cell>
          <cell r="I174">
            <v>49708.417000000001</v>
          </cell>
          <cell r="K174">
            <v>19757.431</v>
          </cell>
          <cell r="L174">
            <v>27410.074000000001</v>
          </cell>
          <cell r="M174">
            <v>7652.6429999999982</v>
          </cell>
          <cell r="O174">
            <v>2733.1559999999999</v>
          </cell>
          <cell r="P174">
            <v>2610.2129999999997</v>
          </cell>
          <cell r="Q174">
            <v>-122.94299999999996</v>
          </cell>
        </row>
        <row r="175">
          <cell r="A175">
            <v>0</v>
          </cell>
          <cell r="B175" t="str">
            <v>C99MT02</v>
          </cell>
          <cell r="C175" t="str">
            <v>(**)  REAL  AJUSTADO  DE  ACUERDO  AL  IPC  Y  DOLAR  PROMEDIO  PROGRAMADO  PARA  2002</v>
          </cell>
          <cell r="D175">
            <v>-3.6469999999999998</v>
          </cell>
          <cell r="E175">
            <v>0</v>
          </cell>
          <cell r="F175">
            <v>3.6469999999999998</v>
          </cell>
          <cell r="G175">
            <v>0</v>
          </cell>
          <cell r="I175">
            <v>0</v>
          </cell>
          <cell r="K175">
            <v>-3.6469999999999998</v>
          </cell>
          <cell r="L175">
            <v>0</v>
          </cell>
          <cell r="M175">
            <v>3.6469999999999998</v>
          </cell>
          <cell r="O175">
            <v>0</v>
          </cell>
          <cell r="P175">
            <v>0</v>
          </cell>
          <cell r="Q175">
            <v>0</v>
          </cell>
        </row>
        <row r="176">
          <cell r="C176" t="str">
            <v xml:space="preserve">         </v>
          </cell>
          <cell r="D176" t="str">
            <v xml:space="preserve">-  </v>
          </cell>
          <cell r="E176" t="str">
            <v xml:space="preserve">-  </v>
          </cell>
          <cell r="F176" t="str">
            <v xml:space="preserve">-  </v>
          </cell>
          <cell r="G176" t="str">
            <v xml:space="preserve">-  </v>
          </cell>
          <cell r="I176">
            <v>0</v>
          </cell>
          <cell r="K176">
            <v>-21.619</v>
          </cell>
          <cell r="L176">
            <v>0</v>
          </cell>
          <cell r="M176">
            <v>21.619</v>
          </cell>
          <cell r="O176">
            <v>0</v>
          </cell>
          <cell r="P176">
            <v>0</v>
          </cell>
          <cell r="Q176">
            <v>0</v>
          </cell>
        </row>
        <row r="178">
          <cell r="C178" t="str">
            <v>T O T A L   P R O G R A M A</v>
          </cell>
          <cell r="D178">
            <v>32361.465000000004</v>
          </cell>
          <cell r="E178">
            <v>116221.939</v>
          </cell>
          <cell r="F178" t="str">
            <v xml:space="preserve">  A V A N C E   D E   I N V E R S I O N E S</v>
          </cell>
          <cell r="G178">
            <v>28</v>
          </cell>
          <cell r="I178">
            <v>49792.417000000001</v>
          </cell>
          <cell r="K178">
            <v>27591.846000000005</v>
          </cell>
          <cell r="L178">
            <v>35677.341</v>
          </cell>
          <cell r="M178">
            <v>8085.4950000000008</v>
          </cell>
          <cell r="O178">
            <v>7835.3589999999995</v>
          </cell>
          <cell r="P178">
            <v>8267.2669999999998</v>
          </cell>
          <cell r="Q178">
            <v>431.90800000000013</v>
          </cell>
        </row>
        <row r="179">
          <cell r="C179" t="str">
            <v>(**)  REAL  AJUSTADO  DE  ACUERDO  AL  IPC  Y  DOLAR  PROMEDIO  PROGRAMADO  PARA  2002</v>
          </cell>
          <cell r="F179" t="str">
            <v xml:space="preserve">   ( Valor en miles de dólares USA )</v>
          </cell>
        </row>
        <row r="180">
          <cell r="C180" t="str">
            <v xml:space="preserve">         </v>
          </cell>
        </row>
        <row r="181">
          <cell r="B181" t="str">
            <v>U. G. A. :</v>
          </cell>
          <cell r="C181" t="str">
            <v>SUBGERENCIA MINA SUR OXIDOS</v>
          </cell>
        </row>
        <row r="182">
          <cell r="F182" t="str">
            <v xml:space="preserve">  A V A N C E   D E   I N V E R S I O N E S</v>
          </cell>
        </row>
        <row r="183">
          <cell r="D183" t="str">
            <v>CONTROL AVANCE DE INVERSIONES GLOBAL</v>
          </cell>
          <cell r="F183" t="str">
            <v xml:space="preserve">   ( Valor en miles de dólares USA )</v>
          </cell>
          <cell r="I183" t="str">
            <v xml:space="preserve">PPTO    </v>
          </cell>
          <cell r="K183" t="str">
            <v xml:space="preserve">CONTROL AVANCE DE  INVERSIONES  2002 </v>
          </cell>
        </row>
        <row r="184">
          <cell r="B184" t="str">
            <v>Nº API</v>
          </cell>
          <cell r="C184" t="str">
            <v>D E S C R I P C I O N</v>
          </cell>
          <cell r="D184" t="str">
            <v>ACUMULADO **</v>
          </cell>
          <cell r="E184" t="str">
            <v>PPTO.GLOBAL</v>
          </cell>
          <cell r="F184" t="str">
            <v>DISPONIBLE</v>
          </cell>
          <cell r="G184" t="str">
            <v xml:space="preserve"> % CUMPL.</v>
          </cell>
          <cell r="I184" t="str">
            <v>AUTORIZ.</v>
          </cell>
          <cell r="K184" t="str">
            <v xml:space="preserve">PERIODO : ENERO A  SEPTIEMBRE </v>
          </cell>
          <cell r="O184" t="str">
            <v xml:space="preserve">MES:     SEPTIEMBRE </v>
          </cell>
        </row>
        <row r="185">
          <cell r="B185" t="str">
            <v>U. G. A. :</v>
          </cell>
          <cell r="C185" t="str">
            <v>SUBGERENCIA MINA SUR OXIDOS</v>
          </cell>
          <cell r="D185" t="str">
            <v xml:space="preserve">  a  SEP  2002 </v>
          </cell>
          <cell r="E185" t="str">
            <v xml:space="preserve">AJUSTADO   </v>
          </cell>
          <cell r="F185" t="str">
            <v xml:space="preserve">  a  SEP  2002 </v>
          </cell>
          <cell r="G185" t="str">
            <v>GLOBAL</v>
          </cell>
          <cell r="I185" t="str">
            <v xml:space="preserve">2002    </v>
          </cell>
          <cell r="J185" t="str">
            <v xml:space="preserve"> </v>
          </cell>
          <cell r="K185" t="str">
            <v>REAL **</v>
          </cell>
          <cell r="L185" t="str">
            <v>PPTO.</v>
          </cell>
          <cell r="M185" t="str">
            <v>DISPONIBLE</v>
          </cell>
          <cell r="O185" t="str">
            <v>REAL  **</v>
          </cell>
          <cell r="P185" t="str">
            <v>PPTO.</v>
          </cell>
          <cell r="Q185" t="str">
            <v>DISPONIBLE</v>
          </cell>
        </row>
        <row r="186">
          <cell r="B186" t="str">
            <v>PRINCIPALES</v>
          </cell>
        </row>
        <row r="187">
          <cell r="A187">
            <v>0</v>
          </cell>
          <cell r="B187" t="str">
            <v>C01XM06</v>
          </cell>
          <cell r="C187" t="str">
            <v>REPARACION PISO SUBTERRANEO PLANTA E</v>
          </cell>
          <cell r="D187">
            <v>516.98500000000001</v>
          </cell>
          <cell r="E187">
            <v>1128</v>
          </cell>
          <cell r="F187">
            <v>611.01499999999999</v>
          </cell>
          <cell r="G187">
            <v>46</v>
          </cell>
          <cell r="I187">
            <v>1068</v>
          </cell>
          <cell r="K187">
            <v>474.98500000000001</v>
          </cell>
          <cell r="L187">
            <v>555.98099999999999</v>
          </cell>
          <cell r="M187">
            <v>80.995999999999981</v>
          </cell>
          <cell r="O187">
            <v>196.10900000000001</v>
          </cell>
          <cell r="P187">
            <v>125.15900000000001</v>
          </cell>
          <cell r="Q187">
            <v>-70.95</v>
          </cell>
        </row>
        <row r="188">
          <cell r="A188">
            <v>0</v>
          </cell>
          <cell r="B188" t="str">
            <v>C01XM18</v>
          </cell>
          <cell r="C188" t="str">
            <v>READECUACION PIQUE OESTE MINA SUR</v>
          </cell>
          <cell r="D188">
            <v>64.248999999999995</v>
          </cell>
          <cell r="E188">
            <v>1161</v>
          </cell>
          <cell r="F188">
            <v>1096.751</v>
          </cell>
          <cell r="G188">
            <v>6</v>
          </cell>
          <cell r="I188">
            <v>482.80200000000002</v>
          </cell>
          <cell r="K188">
            <v>61.249000000000002</v>
          </cell>
          <cell r="L188">
            <v>121.95399999999999</v>
          </cell>
          <cell r="M188">
            <v>60.704999999999991</v>
          </cell>
          <cell r="O188">
            <v>13.169</v>
          </cell>
          <cell r="P188">
            <v>15.067</v>
          </cell>
          <cell r="Q188">
            <v>1.8979999999999997</v>
          </cell>
        </row>
        <row r="189">
          <cell r="B189" t="str">
            <v>C01XM26</v>
          </cell>
          <cell r="C189" t="str">
            <v>REEMPLAZO TRACTOR NEUMATICO 23 YD3</v>
          </cell>
          <cell r="D189">
            <v>1156.54</v>
          </cell>
          <cell r="E189">
            <v>1274</v>
          </cell>
          <cell r="F189">
            <v>117.46000000000004</v>
          </cell>
          <cell r="G189">
            <v>91</v>
          </cell>
          <cell r="I189">
            <v>1270</v>
          </cell>
          <cell r="J189" t="str">
            <v xml:space="preserve"> </v>
          </cell>
          <cell r="K189">
            <v>1156.54</v>
          </cell>
          <cell r="L189">
            <v>1270</v>
          </cell>
          <cell r="M189">
            <v>113.46000000000004</v>
          </cell>
          <cell r="O189">
            <v>0</v>
          </cell>
          <cell r="P189">
            <v>0</v>
          </cell>
          <cell r="Q189">
            <v>0</v>
          </cell>
        </row>
        <row r="190">
          <cell r="A190">
            <v>0</v>
          </cell>
          <cell r="B190" t="str">
            <v>C01XM27</v>
          </cell>
          <cell r="C190" t="str">
            <v>REEMPLAZO  CARGADOR  FRONTRAL  28 YD</v>
          </cell>
          <cell r="D190">
            <v>3445</v>
          </cell>
          <cell r="E190">
            <v>3159</v>
          </cell>
          <cell r="F190">
            <v>-286</v>
          </cell>
          <cell r="G190">
            <v>109</v>
          </cell>
          <cell r="I190">
            <v>3151</v>
          </cell>
          <cell r="K190">
            <v>3445</v>
          </cell>
          <cell r="L190">
            <v>3151</v>
          </cell>
          <cell r="M190">
            <v>-294</v>
          </cell>
          <cell r="O190">
            <v>0</v>
          </cell>
          <cell r="P190">
            <v>0</v>
          </cell>
          <cell r="Q190">
            <v>0</v>
          </cell>
        </row>
        <row r="191">
          <cell r="A191">
            <v>0</v>
          </cell>
          <cell r="B191" t="str">
            <v>C01XM28</v>
          </cell>
          <cell r="C191" t="str">
            <v>MEJOR SIST CONTR E INSTRUM PLANT SX/</v>
          </cell>
          <cell r="D191">
            <v>1760.009</v>
          </cell>
          <cell r="E191">
            <v>2166</v>
          </cell>
          <cell r="F191">
            <v>405.99099999999999</v>
          </cell>
          <cell r="G191">
            <v>81</v>
          </cell>
          <cell r="I191">
            <v>1359.9970000000001</v>
          </cell>
          <cell r="K191">
            <v>1170.009</v>
          </cell>
          <cell r="L191">
            <v>1268.8800000000001</v>
          </cell>
          <cell r="M191">
            <v>98.871000000000095</v>
          </cell>
          <cell r="O191">
            <v>495.33</v>
          </cell>
          <cell r="P191">
            <v>65.915999999999997</v>
          </cell>
          <cell r="Q191">
            <v>-429.41399999999999</v>
          </cell>
        </row>
        <row r="192">
          <cell r="A192">
            <v>0</v>
          </cell>
          <cell r="B192" t="str">
            <v>C01XX01</v>
          </cell>
          <cell r="C192" t="str">
            <v>REEMPLAZO ANODOS ELECTROOBTENCION OX</v>
          </cell>
          <cell r="D192">
            <v>1233.5429999999999</v>
          </cell>
          <cell r="E192">
            <v>1277</v>
          </cell>
          <cell r="F192">
            <v>43.457000000000107</v>
          </cell>
          <cell r="G192">
            <v>97</v>
          </cell>
          <cell r="I192">
            <v>1047</v>
          </cell>
          <cell r="K192">
            <v>1233.5429999999999</v>
          </cell>
          <cell r="L192">
            <v>1047</v>
          </cell>
          <cell r="M192">
            <v>-186.54299999999989</v>
          </cell>
          <cell r="O192">
            <v>0</v>
          </cell>
          <cell r="P192">
            <v>0</v>
          </cell>
          <cell r="Q192">
            <v>0</v>
          </cell>
        </row>
        <row r="193">
          <cell r="A193">
            <v>0</v>
          </cell>
          <cell r="B193" t="str">
            <v>C02XM10</v>
          </cell>
          <cell r="C193" t="str">
            <v>RECUPERACION SOLUCIONES BOTADERO RIP</v>
          </cell>
          <cell r="D193">
            <v>19.035</v>
          </cell>
          <cell r="E193">
            <v>1006</v>
          </cell>
          <cell r="F193">
            <v>986.96500000000003</v>
          </cell>
          <cell r="G193">
            <v>2</v>
          </cell>
          <cell r="I193">
            <v>230.55</v>
          </cell>
          <cell r="K193">
            <v>19.035</v>
          </cell>
          <cell r="L193">
            <v>46.247999999999998</v>
          </cell>
          <cell r="M193">
            <v>27.212999999999997</v>
          </cell>
          <cell r="O193">
            <v>5.21</v>
          </cell>
          <cell r="P193">
            <v>17.654</v>
          </cell>
          <cell r="Q193">
            <v>12.443999999999999</v>
          </cell>
        </row>
        <row r="194">
          <cell r="A194">
            <v>0</v>
          </cell>
          <cell r="B194" t="str">
            <v>C01XM27</v>
          </cell>
          <cell r="C194" t="str">
            <v xml:space="preserve">                                          SUB - TOTAL</v>
          </cell>
          <cell r="D194">
            <v>8195.360999999999</v>
          </cell>
          <cell r="E194">
            <v>11171</v>
          </cell>
          <cell r="F194">
            <v>2975.639000000001</v>
          </cell>
          <cell r="G194">
            <v>73</v>
          </cell>
          <cell r="I194">
            <v>8609.3489999999983</v>
          </cell>
          <cell r="K194">
            <v>7560.360999999999</v>
          </cell>
          <cell r="L194">
            <v>7461.0629999999992</v>
          </cell>
          <cell r="M194">
            <v>-99.297999999999803</v>
          </cell>
          <cell r="O194">
            <v>709.81799999999998</v>
          </cell>
          <cell r="P194">
            <v>223.79599999999999</v>
          </cell>
          <cell r="Q194">
            <v>-486.02199999999999</v>
          </cell>
        </row>
        <row r="195">
          <cell r="A195">
            <v>0</v>
          </cell>
          <cell r="B195" t="str">
            <v>SECUNDARIOS</v>
          </cell>
          <cell r="C195" t="str">
            <v>MEJOR SIST CONTR E INSTRUM PLANT SX/</v>
          </cell>
          <cell r="D195">
            <v>1921.77</v>
          </cell>
          <cell r="E195">
            <v>2166</v>
          </cell>
          <cell r="F195">
            <v>244.23000000000002</v>
          </cell>
          <cell r="G195">
            <v>89</v>
          </cell>
          <cell r="I195">
            <v>1359.9970000000001</v>
          </cell>
          <cell r="K195">
            <v>1331.77</v>
          </cell>
          <cell r="L195">
            <v>1325.0150000000001</v>
          </cell>
          <cell r="M195">
            <v>-6.7549999999998818</v>
          </cell>
          <cell r="O195">
            <v>163.316</v>
          </cell>
          <cell r="P195">
            <v>56.134999999999998</v>
          </cell>
          <cell r="Q195">
            <v>-107.18100000000001</v>
          </cell>
        </row>
        <row r="196">
          <cell r="A196">
            <v>0</v>
          </cell>
          <cell r="B196" t="str">
            <v>C00XX04</v>
          </cell>
          <cell r="C196" t="str">
            <v>RECUPERACION ORGANICO DE BORRAS SX</v>
          </cell>
          <cell r="D196">
            <v>663.399</v>
          </cell>
          <cell r="E196">
            <v>691</v>
          </cell>
          <cell r="F196">
            <v>27.600999999999999</v>
          </cell>
          <cell r="G196">
            <v>96</v>
          </cell>
          <cell r="I196">
            <v>194.001</v>
          </cell>
          <cell r="K196">
            <v>224.399</v>
          </cell>
          <cell r="L196">
            <v>193.80099999999999</v>
          </cell>
          <cell r="M196">
            <v>-30.598000000000013</v>
          </cell>
          <cell r="O196">
            <v>12.641999999999999</v>
          </cell>
          <cell r="P196">
            <v>0.1</v>
          </cell>
          <cell r="Q196">
            <v>-12.542</v>
          </cell>
        </row>
        <row r="197">
          <cell r="A197">
            <v>0</v>
          </cell>
          <cell r="B197" t="str">
            <v>C01XF04</v>
          </cell>
          <cell r="C197" t="str">
            <v>REEMPLAZO ELECTRODOS SBL</v>
          </cell>
          <cell r="D197">
            <v>589.71199999999999</v>
          </cell>
          <cell r="E197">
            <v>639</v>
          </cell>
          <cell r="F197">
            <v>49.288000000000011</v>
          </cell>
          <cell r="G197">
            <v>92</v>
          </cell>
          <cell r="I197">
            <v>575</v>
          </cell>
          <cell r="K197">
            <v>589.71199999999999</v>
          </cell>
          <cell r="L197">
            <v>575</v>
          </cell>
          <cell r="M197">
            <v>-14.711999999999989</v>
          </cell>
          <cell r="O197">
            <v>0</v>
          </cell>
          <cell r="P197">
            <v>0</v>
          </cell>
          <cell r="Q197">
            <v>0</v>
          </cell>
        </row>
        <row r="198">
          <cell r="A198">
            <v>0</v>
          </cell>
          <cell r="B198" t="str">
            <v>C01XL44</v>
          </cell>
          <cell r="C198" t="str">
            <v>ING CONCEP EXT NORTE MINA SUR-ETAPA</v>
          </cell>
          <cell r="D198">
            <v>482.55099999999999</v>
          </cell>
          <cell r="E198">
            <v>451</v>
          </cell>
          <cell r="F198">
            <v>-31.550999999999988</v>
          </cell>
          <cell r="G198">
            <v>107</v>
          </cell>
          <cell r="I198">
            <v>163.21899999999999</v>
          </cell>
          <cell r="K198">
            <v>312.55099999999999</v>
          </cell>
          <cell r="L198">
            <v>163.21899999999999</v>
          </cell>
          <cell r="M198">
            <v>-149.33199999999999</v>
          </cell>
          <cell r="O198">
            <v>3.9329999999999998</v>
          </cell>
          <cell r="P198">
            <v>0</v>
          </cell>
          <cell r="Q198">
            <v>-3.9329999999999998</v>
          </cell>
        </row>
        <row r="199">
          <cell r="A199">
            <v>0</v>
          </cell>
          <cell r="B199" t="str">
            <v>C02XF01</v>
          </cell>
          <cell r="C199" t="str">
            <v>REEMPLAZO ANODOS Y CATODOS  EN SBL</v>
          </cell>
          <cell r="D199">
            <v>0</v>
          </cell>
          <cell r="E199">
            <v>583</v>
          </cell>
          <cell r="F199">
            <v>583</v>
          </cell>
          <cell r="G199">
            <v>0</v>
          </cell>
          <cell r="I199">
            <v>583</v>
          </cell>
          <cell r="K199">
            <v>0</v>
          </cell>
          <cell r="L199">
            <v>0</v>
          </cell>
          <cell r="M199">
            <v>0</v>
          </cell>
          <cell r="O199">
            <v>0</v>
          </cell>
          <cell r="P199">
            <v>0</v>
          </cell>
          <cell r="Q199">
            <v>0</v>
          </cell>
        </row>
        <row r="200">
          <cell r="A200">
            <v>0</v>
          </cell>
          <cell r="B200" t="str">
            <v>C00XX04</v>
          </cell>
          <cell r="C200" t="str">
            <v xml:space="preserve">                                          SUB - TOTAL</v>
          </cell>
          <cell r="D200">
            <v>1735.6619999999998</v>
          </cell>
          <cell r="E200">
            <v>2364</v>
          </cell>
          <cell r="F200">
            <v>628.33800000000019</v>
          </cell>
          <cell r="G200">
            <v>73</v>
          </cell>
          <cell r="I200">
            <v>1515.22</v>
          </cell>
          <cell r="K200">
            <v>1126.662</v>
          </cell>
          <cell r="L200">
            <v>932.02</v>
          </cell>
          <cell r="M200">
            <v>-194.642</v>
          </cell>
          <cell r="O200">
            <v>16.574999999999999</v>
          </cell>
          <cell r="P200">
            <v>0.1</v>
          </cell>
          <cell r="Q200">
            <v>-16.475000000000001</v>
          </cell>
        </row>
        <row r="201">
          <cell r="A201">
            <v>0</v>
          </cell>
          <cell r="B201" t="str">
            <v>DIVISIONALES</v>
          </cell>
          <cell r="C201" t="str">
            <v>REEMPLAZO ELECTRODOS SBL</v>
          </cell>
          <cell r="D201">
            <v>589.71199999999999</v>
          </cell>
          <cell r="E201">
            <v>639</v>
          </cell>
          <cell r="F201">
            <v>49.288000000000011</v>
          </cell>
          <cell r="G201">
            <v>92</v>
          </cell>
          <cell r="I201">
            <v>575</v>
          </cell>
          <cell r="K201">
            <v>589.71199999999999</v>
          </cell>
          <cell r="L201">
            <v>575</v>
          </cell>
          <cell r="M201">
            <v>-14.711999999999989</v>
          </cell>
          <cell r="O201">
            <v>0</v>
          </cell>
          <cell r="P201">
            <v>0</v>
          </cell>
          <cell r="Q201">
            <v>0</v>
          </cell>
        </row>
        <row r="202">
          <cell r="A202">
            <v>0</v>
          </cell>
          <cell r="B202" t="str">
            <v>C01XL44</v>
          </cell>
          <cell r="C202" t="str">
            <v>ING CONCEP EXT NORTE MINA SUR-ETAPA</v>
          </cell>
          <cell r="D202">
            <v>492.642</v>
          </cell>
          <cell r="E202">
            <v>451</v>
          </cell>
          <cell r="F202">
            <v>-41.641999999999996</v>
          </cell>
          <cell r="G202">
            <v>109</v>
          </cell>
          <cell r="I202">
            <v>163.21899999999999</v>
          </cell>
          <cell r="K202">
            <v>322.642</v>
          </cell>
          <cell r="L202">
            <v>163.21899999999999</v>
          </cell>
          <cell r="M202">
            <v>-159.423</v>
          </cell>
          <cell r="O202">
            <v>10.090999999999999</v>
          </cell>
          <cell r="P202">
            <v>0</v>
          </cell>
          <cell r="Q202">
            <v>-10.090999999999999</v>
          </cell>
        </row>
        <row r="203">
          <cell r="A203">
            <v>0</v>
          </cell>
          <cell r="B203" t="str">
            <v>C02XF01</v>
          </cell>
          <cell r="C203" t="str">
            <v>REEMPLAZO ANODOS Y CATODOS  EN SBL</v>
          </cell>
          <cell r="D203">
            <v>0</v>
          </cell>
          <cell r="E203">
            <v>583</v>
          </cell>
          <cell r="F203">
            <v>583</v>
          </cell>
          <cell r="G203">
            <v>0</v>
          </cell>
          <cell r="I203">
            <v>583</v>
          </cell>
          <cell r="K203">
            <v>0</v>
          </cell>
          <cell r="L203">
            <v>0</v>
          </cell>
          <cell r="M203">
            <v>0</v>
          </cell>
          <cell r="O203">
            <v>0</v>
          </cell>
          <cell r="P203">
            <v>0</v>
          </cell>
          <cell r="Q203">
            <v>0</v>
          </cell>
        </row>
        <row r="204">
          <cell r="C204" t="str">
            <v xml:space="preserve">                                          SUB - TOTAL</v>
          </cell>
          <cell r="D204">
            <v>1842.0740000000001</v>
          </cell>
          <cell r="E204">
            <v>2364</v>
          </cell>
          <cell r="F204">
            <v>521.92599999999993</v>
          </cell>
          <cell r="G204">
            <v>78</v>
          </cell>
          <cell r="I204">
            <v>1515.22</v>
          </cell>
          <cell r="K204">
            <v>1233.0740000000001</v>
          </cell>
          <cell r="L204">
            <v>932.22</v>
          </cell>
          <cell r="M204">
            <v>-300.85400000000004</v>
          </cell>
          <cell r="O204">
            <v>106.41199999999999</v>
          </cell>
          <cell r="P204">
            <v>0.2</v>
          </cell>
          <cell r="Q204">
            <v>-106.21199999999999</v>
          </cell>
        </row>
        <row r="205">
          <cell r="A205">
            <v>0</v>
          </cell>
          <cell r="B205" t="str">
            <v>C01XF41</v>
          </cell>
          <cell r="C205" t="str">
            <v>ING.BAS.PLTA.REMOCION CLORO EO SBL</v>
          </cell>
          <cell r="D205">
            <v>28.062000000000001</v>
          </cell>
          <cell r="E205">
            <v>74.531999999999996</v>
          </cell>
          <cell r="F205">
            <v>46.47</v>
          </cell>
          <cell r="G205">
            <v>38</v>
          </cell>
          <cell r="I205">
            <v>4</v>
          </cell>
          <cell r="K205">
            <v>4.0620000000000003</v>
          </cell>
          <cell r="L205">
            <v>4</v>
          </cell>
          <cell r="M205">
            <v>-6.2000000000000277E-2</v>
          </cell>
          <cell r="O205">
            <v>0</v>
          </cell>
          <cell r="P205">
            <v>0</v>
          </cell>
          <cell r="Q205">
            <v>0</v>
          </cell>
        </row>
        <row r="206">
          <cell r="A206">
            <v>0</v>
          </cell>
          <cell r="B206" t="str">
            <v>C01XF43</v>
          </cell>
          <cell r="C206" t="str">
            <v>PRUEB.METAL.AMPL.CAPAC.PROD SBL</v>
          </cell>
          <cell r="D206">
            <v>117.277</v>
          </cell>
          <cell r="E206">
            <v>115.343</v>
          </cell>
          <cell r="F206">
            <v>-1.9339999999999975</v>
          </cell>
          <cell r="G206">
            <v>102</v>
          </cell>
          <cell r="I206">
            <v>67</v>
          </cell>
          <cell r="K206">
            <v>104.277</v>
          </cell>
          <cell r="L206">
            <v>67</v>
          </cell>
          <cell r="M206">
            <v>-37.277000000000001</v>
          </cell>
          <cell r="O206">
            <v>0</v>
          </cell>
          <cell r="P206">
            <v>0</v>
          </cell>
          <cell r="Q206">
            <v>0</v>
          </cell>
        </row>
        <row r="207">
          <cell r="A207">
            <v>0</v>
          </cell>
          <cell r="B207" t="str">
            <v>C01XF44</v>
          </cell>
          <cell r="C207" t="str">
            <v>ING.BAS.AUMENTO CAPACIDAD EN SBL</v>
          </cell>
          <cell r="D207">
            <v>118.44799999999999</v>
          </cell>
          <cell r="E207">
            <v>127.97199999999999</v>
          </cell>
          <cell r="F207">
            <v>9.5240000000000009</v>
          </cell>
          <cell r="G207">
            <v>93</v>
          </cell>
          <cell r="I207">
            <v>47.405000000000001</v>
          </cell>
          <cell r="K207">
            <v>48.448</v>
          </cell>
          <cell r="L207">
            <v>47.405000000000001</v>
          </cell>
          <cell r="M207">
            <v>-1.0429999999999993</v>
          </cell>
          <cell r="O207">
            <v>0.56299999999999994</v>
          </cell>
          <cell r="P207">
            <v>0</v>
          </cell>
          <cell r="Q207">
            <v>-0.56299999999999994</v>
          </cell>
        </row>
        <row r="208">
          <cell r="A208">
            <v>0</v>
          </cell>
          <cell r="B208" t="str">
            <v>C01XL45</v>
          </cell>
          <cell r="C208" t="str">
            <v>LIXIV.RIPIOS SUBYACENTES PRUEBA EXP.</v>
          </cell>
          <cell r="D208">
            <v>15.047000000000001</v>
          </cell>
          <cell r="E208">
            <v>127.97199999999999</v>
          </cell>
          <cell r="F208">
            <v>112.925</v>
          </cell>
          <cell r="G208">
            <v>12</v>
          </cell>
          <cell r="I208">
            <v>122</v>
          </cell>
          <cell r="K208">
            <v>13.047000000000001</v>
          </cell>
          <cell r="L208">
            <v>96.158000000000001</v>
          </cell>
          <cell r="M208">
            <v>83.111000000000004</v>
          </cell>
          <cell r="O208">
            <v>6.2709999999999999</v>
          </cell>
          <cell r="P208">
            <v>14</v>
          </cell>
          <cell r="Q208">
            <v>7.7290000000000001</v>
          </cell>
        </row>
        <row r="209">
          <cell r="A209">
            <v>0</v>
          </cell>
          <cell r="B209" t="str">
            <v>C01XM01</v>
          </cell>
          <cell r="C209" t="str">
            <v>DISPOSITIVO PORTALON CAMIONES EXTRAC</v>
          </cell>
          <cell r="D209">
            <v>86.521000000000001</v>
          </cell>
          <cell r="E209">
            <v>280.82</v>
          </cell>
          <cell r="F209">
            <v>194.29899999999998</v>
          </cell>
          <cell r="G209">
            <v>31</v>
          </cell>
          <cell r="I209">
            <v>260</v>
          </cell>
          <cell r="K209">
            <v>74.521000000000001</v>
          </cell>
          <cell r="L209">
            <v>245.892</v>
          </cell>
          <cell r="M209">
            <v>171.37099999999998</v>
          </cell>
          <cell r="O209">
            <v>0.29199999999999998</v>
          </cell>
          <cell r="P209">
            <v>171.572</v>
          </cell>
          <cell r="Q209">
            <v>171.28</v>
          </cell>
        </row>
        <row r="210">
          <cell r="A210">
            <v>0</v>
          </cell>
          <cell r="B210" t="str">
            <v>C01XM44</v>
          </cell>
          <cell r="C210" t="str">
            <v>PROTOTIPO INSP.DIG.CATODOS PLTA.EW</v>
          </cell>
          <cell r="D210">
            <v>59.331000000000003</v>
          </cell>
          <cell r="E210">
            <v>69.971000000000004</v>
          </cell>
          <cell r="F210">
            <v>10.64</v>
          </cell>
          <cell r="G210">
            <v>85</v>
          </cell>
          <cell r="I210">
            <v>26.77</v>
          </cell>
          <cell r="K210">
            <v>16.331</v>
          </cell>
          <cell r="L210">
            <v>26.77</v>
          </cell>
          <cell r="M210">
            <v>10.439</v>
          </cell>
          <cell r="O210">
            <v>0.56899999999999995</v>
          </cell>
          <cell r="P210">
            <v>0</v>
          </cell>
          <cell r="Q210">
            <v>-0.56899999999999995</v>
          </cell>
        </row>
        <row r="211">
          <cell r="A211">
            <v>0</v>
          </cell>
          <cell r="B211" t="str">
            <v>C01XM45</v>
          </cell>
          <cell r="C211" t="str">
            <v>ING.BAS.CTRL.EFLUENTES TUNEL ESTE MS</v>
          </cell>
          <cell r="D211">
            <v>29.228000000000002</v>
          </cell>
          <cell r="E211">
            <v>34.518999999999998</v>
          </cell>
          <cell r="F211">
            <v>5.2909999999999968</v>
          </cell>
          <cell r="G211">
            <v>85</v>
          </cell>
          <cell r="I211">
            <v>32</v>
          </cell>
          <cell r="K211">
            <v>27.228000000000002</v>
          </cell>
          <cell r="L211">
            <v>32</v>
          </cell>
          <cell r="M211">
            <v>4.7719999999999985</v>
          </cell>
          <cell r="O211">
            <v>0</v>
          </cell>
          <cell r="P211">
            <v>0</v>
          </cell>
          <cell r="Q211">
            <v>0</v>
          </cell>
        </row>
        <row r="212">
          <cell r="A212">
            <v>0</v>
          </cell>
          <cell r="B212" t="str">
            <v>C01XM46</v>
          </cell>
          <cell r="C212" t="str">
            <v>CONS.ING.CONC.PLTA.PROC.MIN.FUT.M.S.</v>
          </cell>
          <cell r="D212">
            <v>131.773</v>
          </cell>
          <cell r="E212">
            <v>127.97199999999999</v>
          </cell>
          <cell r="F212">
            <v>-3.8010000000000019</v>
          </cell>
          <cell r="G212">
            <v>103</v>
          </cell>
          <cell r="I212">
            <v>13.747999999999999</v>
          </cell>
          <cell r="K212">
            <v>13.773</v>
          </cell>
          <cell r="L212">
            <v>13.747999999999999</v>
          </cell>
          <cell r="M212">
            <v>-2.5000000000000355E-2</v>
          </cell>
          <cell r="O212">
            <v>0</v>
          </cell>
          <cell r="P212">
            <v>0</v>
          </cell>
          <cell r="Q212">
            <v>0</v>
          </cell>
        </row>
        <row r="213">
          <cell r="A213">
            <v>0</v>
          </cell>
          <cell r="B213" t="str">
            <v>C01XM47</v>
          </cell>
          <cell r="C213" t="str">
            <v>ING.CONC.BALANCE SOLUC.MINA SUR OXID</v>
          </cell>
          <cell r="D213">
            <v>129.95599999999999</v>
          </cell>
          <cell r="E213">
            <v>124.605</v>
          </cell>
          <cell r="F213">
            <v>-5.3509999999999849</v>
          </cell>
          <cell r="G213">
            <v>104</v>
          </cell>
          <cell r="I213">
            <v>120.379</v>
          </cell>
          <cell r="K213">
            <v>127.956</v>
          </cell>
          <cell r="L213">
            <v>120.379</v>
          </cell>
          <cell r="M213">
            <v>-7.5769999999999982</v>
          </cell>
          <cell r="O213">
            <v>0</v>
          </cell>
          <cell r="P213">
            <v>0</v>
          </cell>
          <cell r="Q213">
            <v>0</v>
          </cell>
        </row>
        <row r="214">
          <cell r="A214">
            <v>0</v>
          </cell>
          <cell r="B214" t="str">
            <v>C01XX10</v>
          </cell>
          <cell r="C214" t="str">
            <v>AUTOMAT.FILTROS PLTA.INDUSTRIAL SX</v>
          </cell>
          <cell r="D214">
            <v>66.742999999999995</v>
          </cell>
          <cell r="E214">
            <v>105.68300000000001</v>
          </cell>
          <cell r="F214">
            <v>38.940000000000012</v>
          </cell>
          <cell r="G214">
            <v>63</v>
          </cell>
          <cell r="I214">
            <v>84.462000000000003</v>
          </cell>
          <cell r="K214">
            <v>44.743000000000002</v>
          </cell>
          <cell r="L214">
            <v>84.462000000000003</v>
          </cell>
          <cell r="M214">
            <v>39.719000000000001</v>
          </cell>
          <cell r="O214">
            <v>22.940999999999999</v>
          </cell>
          <cell r="P214">
            <v>24</v>
          </cell>
          <cell r="Q214">
            <v>1.0590000000000011</v>
          </cell>
        </row>
        <row r="215">
          <cell r="A215">
            <v>0</v>
          </cell>
          <cell r="B215" t="str">
            <v>C02XF45</v>
          </cell>
          <cell r="C215" t="str">
            <v>BALANCE SOLUCIONES EN SBL</v>
          </cell>
          <cell r="D215">
            <v>0</v>
          </cell>
          <cell r="E215">
            <v>120</v>
          </cell>
          <cell r="F215">
            <v>120</v>
          </cell>
          <cell r="G215">
            <v>0</v>
          </cell>
          <cell r="I215">
            <v>120</v>
          </cell>
          <cell r="K215">
            <v>0</v>
          </cell>
          <cell r="L215">
            <v>20</v>
          </cell>
          <cell r="M215">
            <v>20</v>
          </cell>
          <cell r="O215">
            <v>0</v>
          </cell>
          <cell r="P215">
            <v>20</v>
          </cell>
          <cell r="Q215">
            <v>20</v>
          </cell>
        </row>
        <row r="216">
          <cell r="A216">
            <v>0</v>
          </cell>
          <cell r="B216" t="str">
            <v>C02XX42</v>
          </cell>
          <cell r="C216" t="str">
            <v>ING.BAS.RECUP.CAPAC.OPERATIVA E.W.</v>
          </cell>
          <cell r="D216">
            <v>2.012</v>
          </cell>
          <cell r="E216">
            <v>126</v>
          </cell>
          <cell r="F216">
            <v>123.988</v>
          </cell>
          <cell r="G216">
            <v>2</v>
          </cell>
          <cell r="I216">
            <v>126.22799999999999</v>
          </cell>
          <cell r="K216">
            <v>2.012</v>
          </cell>
          <cell r="L216">
            <v>36</v>
          </cell>
          <cell r="M216">
            <v>33.988</v>
          </cell>
          <cell r="O216">
            <v>2.012</v>
          </cell>
          <cell r="P216">
            <v>23</v>
          </cell>
          <cell r="Q216">
            <v>20.988</v>
          </cell>
        </row>
        <row r="217">
          <cell r="B217" t="str">
            <v>C01XM47</v>
          </cell>
          <cell r="C217" t="str">
            <v xml:space="preserve">                                          SUB - TOTAL</v>
          </cell>
          <cell r="D217">
            <v>784.39799999999991</v>
          </cell>
          <cell r="E217">
            <v>1435.3889999999999</v>
          </cell>
          <cell r="F217">
            <v>650.99099999999999</v>
          </cell>
          <cell r="G217">
            <v>55</v>
          </cell>
          <cell r="I217">
            <v>1023.992</v>
          </cell>
          <cell r="K217">
            <v>476.39800000000008</v>
          </cell>
          <cell r="L217">
            <v>793.81399999999996</v>
          </cell>
          <cell r="M217">
            <v>317.416</v>
          </cell>
          <cell r="O217">
            <v>32.647999999999996</v>
          </cell>
          <cell r="P217">
            <v>252.572</v>
          </cell>
          <cell r="Q217">
            <v>219.92400000000001</v>
          </cell>
        </row>
        <row r="218">
          <cell r="B218" t="str">
            <v>EXTRAORDINARIOS</v>
          </cell>
          <cell r="C218" t="str">
            <v>ING.BAS.RIPIOS TALUD REMOVID.POR  ENMS</v>
          </cell>
          <cell r="D218">
            <v>0</v>
          </cell>
          <cell r="E218">
            <v>134</v>
          </cell>
          <cell r="F218">
            <v>134</v>
          </cell>
          <cell r="G218">
            <v>0</v>
          </cell>
          <cell r="I218">
            <v>63</v>
          </cell>
          <cell r="K218">
            <v>0</v>
          </cell>
          <cell r="L218">
            <v>0</v>
          </cell>
          <cell r="M218">
            <v>0</v>
          </cell>
          <cell r="O218">
            <v>0</v>
          </cell>
          <cell r="P218">
            <v>0</v>
          </cell>
          <cell r="Q218">
            <v>0</v>
          </cell>
        </row>
        <row r="219">
          <cell r="A219">
            <v>0</v>
          </cell>
          <cell r="B219" t="str">
            <v>C02XL41</v>
          </cell>
          <cell r="C219" t="str">
            <v>ING.CONC.TRATAM.MINERAL ALTERADO M.S</v>
          </cell>
          <cell r="D219">
            <v>134.596</v>
          </cell>
          <cell r="E219">
            <v>769</v>
          </cell>
          <cell r="F219">
            <v>634.404</v>
          </cell>
          <cell r="G219">
            <v>18</v>
          </cell>
          <cell r="I219">
            <v>500</v>
          </cell>
          <cell r="K219">
            <v>134.596</v>
          </cell>
          <cell r="L219">
            <v>262</v>
          </cell>
          <cell r="M219">
            <v>127.404</v>
          </cell>
          <cell r="O219">
            <v>54.49</v>
          </cell>
          <cell r="P219">
            <v>154</v>
          </cell>
          <cell r="Q219">
            <v>99.509999999999991</v>
          </cell>
        </row>
        <row r="220">
          <cell r="A220">
            <v>0</v>
          </cell>
          <cell r="B220" t="str">
            <v>C02XF45</v>
          </cell>
          <cell r="C220" t="str">
            <v xml:space="preserve">                                          SUB - TOTAL</v>
          </cell>
          <cell r="D220">
            <v>134.596</v>
          </cell>
          <cell r="E220">
            <v>769</v>
          </cell>
          <cell r="F220">
            <v>634.404</v>
          </cell>
          <cell r="G220">
            <v>18</v>
          </cell>
          <cell r="I220">
            <v>500</v>
          </cell>
          <cell r="K220">
            <v>134.596</v>
          </cell>
          <cell r="L220">
            <v>262</v>
          </cell>
          <cell r="M220">
            <v>127.404</v>
          </cell>
          <cell r="O220">
            <v>54.49</v>
          </cell>
          <cell r="P220">
            <v>154</v>
          </cell>
          <cell r="Q220">
            <v>99.509999999999991</v>
          </cell>
        </row>
        <row r="221">
          <cell r="A221">
            <v>0</v>
          </cell>
          <cell r="B221" t="str">
            <v>SIN PRESUPUESTO</v>
          </cell>
          <cell r="C221" t="str">
            <v>ING.BAS.RECUP.CAPAC.OPERATIVA E.W.</v>
          </cell>
          <cell r="D221">
            <v>2.2610000000000001</v>
          </cell>
          <cell r="E221">
            <v>126</v>
          </cell>
          <cell r="F221">
            <v>123.739</v>
          </cell>
          <cell r="G221">
            <v>2</v>
          </cell>
          <cell r="I221">
            <v>126.22799999999999</v>
          </cell>
          <cell r="K221">
            <v>2.2610000000000001</v>
          </cell>
          <cell r="L221">
            <v>59</v>
          </cell>
          <cell r="M221">
            <v>56.738999999999997</v>
          </cell>
          <cell r="O221">
            <v>0.249</v>
          </cell>
          <cell r="P221">
            <v>23</v>
          </cell>
          <cell r="Q221">
            <v>22.751000000000001</v>
          </cell>
        </row>
        <row r="222">
          <cell r="A222">
            <v>0</v>
          </cell>
          <cell r="B222" t="str">
            <v>C00XL41</v>
          </cell>
          <cell r="C222" t="str">
            <v>ING.CONC.TRAT.MINERAL ALTER,MINA SUR</v>
          </cell>
          <cell r="D222">
            <v>2.5720000000000001</v>
          </cell>
          <cell r="E222">
            <v>0</v>
          </cell>
          <cell r="F222">
            <v>-2.5720000000000001</v>
          </cell>
          <cell r="G222">
            <v>0</v>
          </cell>
          <cell r="I222">
            <v>0</v>
          </cell>
          <cell r="K222">
            <v>2.5720000000000001</v>
          </cell>
          <cell r="L222">
            <v>0</v>
          </cell>
          <cell r="M222">
            <v>-2.5720000000000001</v>
          </cell>
          <cell r="O222">
            <v>0</v>
          </cell>
          <cell r="P222">
            <v>0</v>
          </cell>
          <cell r="Q222">
            <v>0</v>
          </cell>
        </row>
        <row r="223">
          <cell r="A223">
            <v>0</v>
          </cell>
          <cell r="B223" t="str">
            <v>C00XL44</v>
          </cell>
          <cell r="C223" t="str">
            <v>ING.CONC.EXT.NORTE MINA SUR ETAPA II</v>
          </cell>
          <cell r="D223">
            <v>39.548000000000002</v>
          </cell>
          <cell r="E223">
            <v>0</v>
          </cell>
          <cell r="F223">
            <v>-39.548000000000002</v>
          </cell>
          <cell r="G223">
            <v>0</v>
          </cell>
          <cell r="I223">
            <v>0</v>
          </cell>
          <cell r="K223">
            <v>39.548000000000002</v>
          </cell>
          <cell r="L223">
            <v>0</v>
          </cell>
          <cell r="M223">
            <v>-39.548000000000002</v>
          </cell>
          <cell r="O223">
            <v>0</v>
          </cell>
          <cell r="P223">
            <v>0</v>
          </cell>
          <cell r="Q223">
            <v>0</v>
          </cell>
        </row>
        <row r="224">
          <cell r="A224">
            <v>0</v>
          </cell>
          <cell r="B224" t="str">
            <v>C01XM43</v>
          </cell>
          <cell r="C224" t="str">
            <v>ING.CONC.MODERNIZACION PLANTA EW</v>
          </cell>
          <cell r="D224">
            <v>-21.561</v>
          </cell>
          <cell r="E224">
            <v>0</v>
          </cell>
          <cell r="F224">
            <v>21.561</v>
          </cell>
          <cell r="G224">
            <v>0</v>
          </cell>
          <cell r="I224">
            <v>0</v>
          </cell>
          <cell r="K224">
            <v>-21.561</v>
          </cell>
          <cell r="L224">
            <v>0</v>
          </cell>
          <cell r="M224">
            <v>21.561</v>
          </cell>
          <cell r="O224">
            <v>0</v>
          </cell>
          <cell r="P224">
            <v>0</v>
          </cell>
          <cell r="Q224">
            <v>0</v>
          </cell>
        </row>
        <row r="225">
          <cell r="A225">
            <v>0</v>
          </cell>
          <cell r="B225" t="str">
            <v>C01XX40</v>
          </cell>
          <cell r="C225" t="str">
            <v>INVEST.SIST.CONTROL AVANZADO CATODOS</v>
          </cell>
          <cell r="D225">
            <v>-4.2190000000000003</v>
          </cell>
          <cell r="E225">
            <v>0</v>
          </cell>
          <cell r="F225">
            <v>4.2190000000000003</v>
          </cell>
          <cell r="G225">
            <v>0</v>
          </cell>
          <cell r="I225">
            <v>0</v>
          </cell>
          <cell r="K225">
            <v>-4.2190000000000003</v>
          </cell>
          <cell r="L225">
            <v>0</v>
          </cell>
          <cell r="M225">
            <v>4.2190000000000003</v>
          </cell>
          <cell r="O225">
            <v>0</v>
          </cell>
          <cell r="P225">
            <v>0</v>
          </cell>
          <cell r="Q225">
            <v>0</v>
          </cell>
        </row>
        <row r="226">
          <cell r="A226">
            <v>0</v>
          </cell>
          <cell r="B226" t="str">
            <v>C7971</v>
          </cell>
          <cell r="C226" t="str">
            <v>EST OPTIMIZACION TRATAM SBL</v>
          </cell>
          <cell r="D226">
            <v>5.4729999999999999</v>
          </cell>
          <cell r="E226">
            <v>0</v>
          </cell>
          <cell r="F226">
            <v>-5.4729999999999999</v>
          </cell>
          <cell r="G226">
            <v>0</v>
          </cell>
          <cell r="I226">
            <v>0</v>
          </cell>
          <cell r="K226">
            <v>5.4729999999999999</v>
          </cell>
          <cell r="L226">
            <v>0</v>
          </cell>
          <cell r="M226">
            <v>-5.4729999999999999</v>
          </cell>
          <cell r="O226">
            <v>0</v>
          </cell>
          <cell r="P226">
            <v>0</v>
          </cell>
          <cell r="Q226">
            <v>0</v>
          </cell>
        </row>
        <row r="227">
          <cell r="C227" t="str">
            <v xml:space="preserve">                                          SUB - TOTAL</v>
          </cell>
          <cell r="D227" t="str">
            <v xml:space="preserve">-  </v>
          </cell>
          <cell r="E227" t="str">
            <v xml:space="preserve">-  </v>
          </cell>
          <cell r="F227" t="str">
            <v xml:space="preserve">-  </v>
          </cell>
          <cell r="G227" t="str">
            <v xml:space="preserve">-  </v>
          </cell>
          <cell r="I227">
            <v>0</v>
          </cell>
          <cell r="K227">
            <v>21.813000000000002</v>
          </cell>
          <cell r="L227">
            <v>0</v>
          </cell>
          <cell r="M227">
            <v>-21.813000000000002</v>
          </cell>
          <cell r="O227">
            <v>0</v>
          </cell>
          <cell r="P227">
            <v>0</v>
          </cell>
          <cell r="Q227">
            <v>0</v>
          </cell>
        </row>
        <row r="228">
          <cell r="B228" t="str">
            <v>SIN PRESUPUESTO</v>
          </cell>
        </row>
        <row r="229">
          <cell r="A229">
            <v>0</v>
          </cell>
          <cell r="B229" t="str">
            <v>C00XL41</v>
          </cell>
          <cell r="C229" t="str">
            <v>T O T A L   P R O G R A M A</v>
          </cell>
          <cell r="D229">
            <v>10850.016999999998</v>
          </cell>
          <cell r="E229">
            <v>15739.388999999999</v>
          </cell>
          <cell r="F229">
            <v>4889.3720000000012</v>
          </cell>
          <cell r="G229">
            <v>69</v>
          </cell>
          <cell r="I229">
            <v>11648.560999999998</v>
          </cell>
          <cell r="K229">
            <v>9319.8299999999981</v>
          </cell>
          <cell r="L229">
            <v>9448.896999999999</v>
          </cell>
          <cell r="M229">
            <v>129.06700000000018</v>
          </cell>
          <cell r="O229">
            <v>813.53100000000006</v>
          </cell>
          <cell r="P229">
            <v>630.46799999999996</v>
          </cell>
          <cell r="Q229">
            <v>-183.06299999999999</v>
          </cell>
        </row>
        <row r="230">
          <cell r="A230">
            <v>0</v>
          </cell>
          <cell r="B230" t="str">
            <v>C00XL44</v>
          </cell>
          <cell r="C230" t="str">
            <v>(**)  REAL  AJUSTADO  DE  ACUERDO  AL  IPC  Y  DOLAR  PROMEDIO  PROGRAMADO  PARA  2002</v>
          </cell>
          <cell r="D230">
            <v>39.548000000000002</v>
          </cell>
          <cell r="E230">
            <v>0</v>
          </cell>
          <cell r="F230">
            <v>-39.548000000000002</v>
          </cell>
          <cell r="G230">
            <v>0</v>
          </cell>
          <cell r="I230">
            <v>0</v>
          </cell>
          <cell r="K230">
            <v>39.548000000000002</v>
          </cell>
          <cell r="L230">
            <v>0</v>
          </cell>
          <cell r="M230">
            <v>-39.548000000000002</v>
          </cell>
          <cell r="O230">
            <v>0</v>
          </cell>
          <cell r="P230">
            <v>0</v>
          </cell>
          <cell r="Q230">
            <v>0</v>
          </cell>
        </row>
        <row r="231">
          <cell r="A231">
            <v>0</v>
          </cell>
          <cell r="B231" t="str">
            <v>C01XM43</v>
          </cell>
          <cell r="C231" t="str">
            <v>ING.CONC.MODERNIZACION PLANTA EW</v>
          </cell>
          <cell r="D231">
            <v>-21.561</v>
          </cell>
          <cell r="E231">
            <v>0</v>
          </cell>
          <cell r="F231">
            <v>21.561</v>
          </cell>
          <cell r="G231">
            <v>0</v>
          </cell>
          <cell r="I231">
            <v>0</v>
          </cell>
          <cell r="K231">
            <v>-21.561</v>
          </cell>
          <cell r="L231">
            <v>0</v>
          </cell>
          <cell r="M231">
            <v>21.561</v>
          </cell>
          <cell r="O231">
            <v>0</v>
          </cell>
          <cell r="P231">
            <v>0</v>
          </cell>
          <cell r="Q231">
            <v>0</v>
          </cell>
        </row>
        <row r="232">
          <cell r="A232">
            <v>0</v>
          </cell>
          <cell r="B232" t="str">
            <v>C01XX40</v>
          </cell>
          <cell r="C232" t="str">
            <v>INVEST.SIST.CONTROL AVANZADO CATODOS</v>
          </cell>
          <cell r="D232">
            <v>-4.2190000000000003</v>
          </cell>
          <cell r="E232">
            <v>0</v>
          </cell>
          <cell r="F232">
            <v>4.2190000000000003</v>
          </cell>
          <cell r="G232">
            <v>0</v>
          </cell>
          <cell r="I232">
            <v>0</v>
          </cell>
          <cell r="K232">
            <v>-4.2190000000000003</v>
          </cell>
          <cell r="L232">
            <v>0</v>
          </cell>
          <cell r="M232">
            <v>4.2190000000000003</v>
          </cell>
          <cell r="O232">
            <v>0</v>
          </cell>
          <cell r="P232">
            <v>0</v>
          </cell>
          <cell r="Q232">
            <v>0</v>
          </cell>
        </row>
        <row r="233">
          <cell r="A233">
            <v>0</v>
          </cell>
          <cell r="B233" t="str">
            <v>C7971</v>
          </cell>
          <cell r="C233" t="str">
            <v>EST OPTIMIZACION TRATAM SBL</v>
          </cell>
          <cell r="D233">
            <v>5.4729999999999999</v>
          </cell>
          <cell r="E233">
            <v>0</v>
          </cell>
          <cell r="F233" t="str">
            <v xml:space="preserve">  A V A N C E   D E   I N V E R S I O N E S</v>
          </cell>
          <cell r="G233">
            <v>0</v>
          </cell>
          <cell r="I233">
            <v>0</v>
          </cell>
          <cell r="K233">
            <v>5.4729999999999999</v>
          </cell>
          <cell r="L233">
            <v>0</v>
          </cell>
          <cell r="M233">
            <v>-5.4729999999999999</v>
          </cell>
          <cell r="O233">
            <v>0</v>
          </cell>
          <cell r="P233">
            <v>0</v>
          </cell>
          <cell r="Q233">
            <v>0</v>
          </cell>
        </row>
        <row r="234">
          <cell r="C234" t="str">
            <v xml:space="preserve">                                          SUB - TOTAL</v>
          </cell>
          <cell r="D234" t="str">
            <v xml:space="preserve">-  </v>
          </cell>
          <cell r="E234" t="str">
            <v xml:space="preserve">-  </v>
          </cell>
          <cell r="F234" t="str">
            <v xml:space="preserve">     ( Valor en miles de dólares USA )</v>
          </cell>
          <cell r="G234" t="str">
            <v xml:space="preserve">-  </v>
          </cell>
          <cell r="I234">
            <v>0</v>
          </cell>
          <cell r="K234">
            <v>21.813000000000002</v>
          </cell>
          <cell r="L234">
            <v>0</v>
          </cell>
          <cell r="M234">
            <v>-21.813000000000002</v>
          </cell>
          <cell r="O234">
            <v>0</v>
          </cell>
          <cell r="P234">
            <v>0</v>
          </cell>
          <cell r="Q234">
            <v>0</v>
          </cell>
        </row>
        <row r="236">
          <cell r="B236" t="str">
            <v>U. G. A. :</v>
          </cell>
          <cell r="C236" t="str">
            <v xml:space="preserve">  SUBGERENCIA REFINERIAS</v>
          </cell>
          <cell r="D236">
            <v>11336.234</v>
          </cell>
          <cell r="E236">
            <v>18853.388999999999</v>
          </cell>
          <cell r="F236">
            <v>7517.1549999999988</v>
          </cell>
          <cell r="G236">
            <v>60</v>
          </cell>
          <cell r="I236">
            <v>12557.560999999998</v>
          </cell>
          <cell r="K236">
            <v>9806.0469999999987</v>
          </cell>
          <cell r="L236">
            <v>9828.7340000000004</v>
          </cell>
          <cell r="M236">
            <v>22.687000000000253</v>
          </cell>
          <cell r="O236">
            <v>442.447</v>
          </cell>
          <cell r="P236">
            <v>379.83699999999999</v>
          </cell>
          <cell r="Q236">
            <v>-62.609999999999971</v>
          </cell>
        </row>
        <row r="237">
          <cell r="C237" t="str">
            <v>(**)  REAL  AJUSTADO  DE  ACUERDO  AL  IPC  Y  DOLAR  PROMEDIO  PROGRAMADO  PARA  2002</v>
          </cell>
        </row>
        <row r="238">
          <cell r="D238" t="str">
            <v>CONTROL AVANCE DE INVERSIONES GLOBAL</v>
          </cell>
          <cell r="I238" t="str">
            <v xml:space="preserve">PPTO    </v>
          </cell>
          <cell r="K238" t="str">
            <v xml:space="preserve">CONTROL AVANCE DE  INVERSIONES  2002 </v>
          </cell>
        </row>
        <row r="239">
          <cell r="B239" t="str">
            <v>Nº API</v>
          </cell>
          <cell r="C239" t="str">
            <v>D E S C R I P C I O N</v>
          </cell>
          <cell r="D239" t="str">
            <v>ACUMULADO **</v>
          </cell>
          <cell r="E239" t="str">
            <v>PPTO.GLOBAL</v>
          </cell>
          <cell r="F239" t="str">
            <v>DISPONIBLE</v>
          </cell>
          <cell r="G239" t="str">
            <v xml:space="preserve"> % CUMPL.</v>
          </cell>
          <cell r="I239" t="str">
            <v>AUTORIZ.</v>
          </cell>
          <cell r="K239" t="str">
            <v xml:space="preserve">PERIODO : ENERO A  SEPTIEMBRE </v>
          </cell>
          <cell r="O239" t="str">
            <v xml:space="preserve">MES:     SEPTIEMBRE </v>
          </cell>
        </row>
        <row r="240">
          <cell r="D240" t="str">
            <v xml:space="preserve">  a  SEP  2002 </v>
          </cell>
          <cell r="E240" t="str">
            <v xml:space="preserve">AJUSTADO   </v>
          </cell>
          <cell r="F240" t="str">
            <v xml:space="preserve">  a  SEP  2002 </v>
          </cell>
          <cell r="G240" t="str">
            <v>GLOBAL</v>
          </cell>
          <cell r="I240" t="str">
            <v xml:space="preserve">2002    </v>
          </cell>
          <cell r="J240" t="str">
            <v xml:space="preserve"> </v>
          </cell>
          <cell r="K240" t="str">
            <v>REAL **</v>
          </cell>
          <cell r="L240" t="str">
            <v>PPTO.</v>
          </cell>
          <cell r="M240" t="str">
            <v>DISPONIBLE</v>
          </cell>
          <cell r="O240" t="str">
            <v>REAL  **</v>
          </cell>
          <cell r="P240" t="str">
            <v>PPTO.</v>
          </cell>
          <cell r="Q240" t="str">
            <v>DISPONIBLE</v>
          </cell>
        </row>
        <row r="241">
          <cell r="B241" t="str">
            <v>PRINCIPALES</v>
          </cell>
          <cell r="F241" t="str">
            <v xml:space="preserve">     ( Valor en miles de dólares USA )</v>
          </cell>
        </row>
        <row r="242">
          <cell r="A242">
            <v>0</v>
          </cell>
          <cell r="B242" t="str">
            <v>C00RE02</v>
          </cell>
          <cell r="C242" t="str">
            <v>REFACCION INTEGRAL PISOS SUBTERR REF</v>
          </cell>
          <cell r="D242">
            <v>2630.1320000000001</v>
          </cell>
          <cell r="E242">
            <v>2763</v>
          </cell>
          <cell r="F242">
            <v>132.86799999999994</v>
          </cell>
          <cell r="G242">
            <v>95</v>
          </cell>
          <cell r="I242">
            <v>1382</v>
          </cell>
          <cell r="K242">
            <v>1249.1320000000001</v>
          </cell>
          <cell r="L242">
            <v>1363.9110000000001</v>
          </cell>
          <cell r="M242">
            <v>114.779</v>
          </cell>
          <cell r="O242">
            <v>101.851</v>
          </cell>
          <cell r="P242">
            <v>182.5</v>
          </cell>
          <cell r="Q242">
            <v>80.649000000000001</v>
          </cell>
        </row>
        <row r="243">
          <cell r="A243">
            <v>0</v>
          </cell>
          <cell r="B243" t="str">
            <v>C00RE41</v>
          </cell>
          <cell r="C243" t="str">
            <v>FACT.CAMBIO TECNOLOGICO REFINERIA</v>
          </cell>
          <cell r="D243">
            <v>2348.136</v>
          </cell>
          <cell r="E243">
            <v>2316</v>
          </cell>
          <cell r="F243">
            <v>-32.135999999999967</v>
          </cell>
          <cell r="G243">
            <v>101</v>
          </cell>
          <cell r="I243">
            <v>274.55500000000001</v>
          </cell>
          <cell r="K243">
            <v>134.136</v>
          </cell>
          <cell r="L243">
            <v>274.55500000000001</v>
          </cell>
          <cell r="M243">
            <v>140.41900000000001</v>
          </cell>
          <cell r="O243">
            <v>6.0629999999999997</v>
          </cell>
          <cell r="P243">
            <v>0</v>
          </cell>
          <cell r="Q243">
            <v>-6.0629999999999997</v>
          </cell>
        </row>
        <row r="244">
          <cell r="A244">
            <v>0</v>
          </cell>
          <cell r="B244" t="str">
            <v>C01RE01</v>
          </cell>
          <cell r="C244" t="str">
            <v>REEMP CELDAS CIRCUITOS 16  Y SEC.13-</v>
          </cell>
          <cell r="D244">
            <v>1856.8040000000001</v>
          </cell>
          <cell r="E244">
            <v>2234</v>
          </cell>
          <cell r="F244">
            <v>377.19599999999991</v>
          </cell>
          <cell r="G244">
            <v>83</v>
          </cell>
          <cell r="I244">
            <v>1163.607</v>
          </cell>
          <cell r="K244">
            <v>786.80399999999997</v>
          </cell>
          <cell r="L244">
            <v>1163.607</v>
          </cell>
          <cell r="M244">
            <v>376.803</v>
          </cell>
          <cell r="O244">
            <v>30.777000000000001</v>
          </cell>
          <cell r="P244">
            <v>0</v>
          </cell>
          <cell r="Q244">
            <v>-30.777000000000001</v>
          </cell>
        </row>
        <row r="245">
          <cell r="A245">
            <v>0</v>
          </cell>
          <cell r="B245" t="str">
            <v>C01RE13</v>
          </cell>
          <cell r="C245" t="str">
            <v>REEMP CELDAS Y SIST HIDRAUL CIRC 15</v>
          </cell>
          <cell r="D245">
            <v>2581.6950000000002</v>
          </cell>
          <cell r="E245">
            <v>5173</v>
          </cell>
          <cell r="F245">
            <v>2591.3049999999998</v>
          </cell>
          <cell r="G245">
            <v>50</v>
          </cell>
          <cell r="I245">
            <v>4825</v>
          </cell>
          <cell r="K245">
            <v>2441.6950000000002</v>
          </cell>
          <cell r="L245">
            <v>3237.8009999999999</v>
          </cell>
          <cell r="M245">
            <v>796.10599999999977</v>
          </cell>
          <cell r="O245">
            <v>306.161</v>
          </cell>
          <cell r="P245">
            <v>451.75</v>
          </cell>
          <cell r="Q245">
            <v>145.589</v>
          </cell>
        </row>
        <row r="246">
          <cell r="A246">
            <v>0</v>
          </cell>
          <cell r="B246" t="str">
            <v>C02RE24</v>
          </cell>
          <cell r="C246" t="str">
            <v>CAMBIO TECNOL PROCESO ELECTRO-REFINA</v>
          </cell>
          <cell r="D246">
            <v>6887.4589999999998</v>
          </cell>
          <cell r="E246">
            <v>146360</v>
          </cell>
          <cell r="F246">
            <v>139472.541</v>
          </cell>
          <cell r="G246">
            <v>5</v>
          </cell>
          <cell r="I246">
            <v>2000</v>
          </cell>
          <cell r="K246">
            <v>6887.4589999999998</v>
          </cell>
          <cell r="L246">
            <v>2000</v>
          </cell>
          <cell r="M246">
            <v>-4887.4589999999998</v>
          </cell>
          <cell r="O246">
            <v>126.185</v>
          </cell>
          <cell r="P246">
            <v>0</v>
          </cell>
          <cell r="Q246">
            <v>-126.185</v>
          </cell>
        </row>
        <row r="247">
          <cell r="C247" t="str">
            <v xml:space="preserve">                                          SUB - TOTAL</v>
          </cell>
          <cell r="D247">
            <v>16304.225999999999</v>
          </cell>
          <cell r="E247">
            <v>158846</v>
          </cell>
          <cell r="F247">
            <v>142541.774</v>
          </cell>
          <cell r="G247">
            <v>10</v>
          </cell>
          <cell r="I247">
            <v>9645.1620000000003</v>
          </cell>
          <cell r="J247" t="str">
            <v xml:space="preserve"> </v>
          </cell>
          <cell r="K247">
            <v>11499.225999999999</v>
          </cell>
          <cell r="L247">
            <v>8039.8739999999998</v>
          </cell>
          <cell r="M247">
            <v>-3459.3519999999999</v>
          </cell>
          <cell r="O247">
            <v>571.03700000000003</v>
          </cell>
          <cell r="P247">
            <v>634.25</v>
          </cell>
          <cell r="Q247">
            <v>63.212999999999994</v>
          </cell>
        </row>
        <row r="248">
          <cell r="B248" t="str">
            <v>SECUNDARIOS</v>
          </cell>
        </row>
        <row r="249">
          <cell r="A249">
            <v>0</v>
          </cell>
          <cell r="B249" t="str">
            <v>C00RE04</v>
          </cell>
          <cell r="C249" t="str">
            <v>REPRAC.LOSAS PASILLOS MAQ.ORIE/PONIE</v>
          </cell>
          <cell r="D249">
            <v>690.98299999999995</v>
          </cell>
          <cell r="E249">
            <v>657</v>
          </cell>
          <cell r="F249">
            <v>-33.982999999999947</v>
          </cell>
          <cell r="G249">
            <v>105</v>
          </cell>
          <cell r="I249">
            <v>214.49100000000001</v>
          </cell>
          <cell r="K249">
            <v>247.983</v>
          </cell>
          <cell r="L249">
            <v>214.49100000000001</v>
          </cell>
          <cell r="M249">
            <v>-33.49199999999999</v>
          </cell>
          <cell r="O249">
            <v>0</v>
          </cell>
          <cell r="P249">
            <v>0</v>
          </cell>
          <cell r="Q249">
            <v>0</v>
          </cell>
        </row>
        <row r="250">
          <cell r="A250">
            <v>0</v>
          </cell>
          <cell r="B250" t="str">
            <v>C01RE11</v>
          </cell>
          <cell r="C250" t="str">
            <v>REPARACION ESTRUCTURAL EDIFICIO REF</v>
          </cell>
          <cell r="D250">
            <v>856.96699999999998</v>
          </cell>
          <cell r="E250">
            <v>848</v>
          </cell>
          <cell r="F250">
            <v>-8.9669999999999845</v>
          </cell>
          <cell r="G250">
            <v>101</v>
          </cell>
          <cell r="I250">
            <v>457.00099999999998</v>
          </cell>
          <cell r="K250">
            <v>543.96699999999998</v>
          </cell>
          <cell r="L250">
            <v>457.00099999999998</v>
          </cell>
          <cell r="M250">
            <v>-86.966000000000008</v>
          </cell>
          <cell r="O250">
            <v>0</v>
          </cell>
          <cell r="P250">
            <v>0</v>
          </cell>
          <cell r="Q250">
            <v>0</v>
          </cell>
        </row>
        <row r="251">
          <cell r="A251">
            <v>0</v>
          </cell>
          <cell r="B251" t="str">
            <v>C01RE19</v>
          </cell>
          <cell r="C251" t="str">
            <v>REEMP CELDAS SIST HIDRAUL ASOC CIRC</v>
          </cell>
          <cell r="D251">
            <v>514.89700000000005</v>
          </cell>
          <cell r="E251">
            <v>578</v>
          </cell>
          <cell r="F251">
            <v>63.102999999999952</v>
          </cell>
          <cell r="G251">
            <v>89</v>
          </cell>
          <cell r="I251">
            <v>57.000999999999998</v>
          </cell>
          <cell r="K251">
            <v>59.896999999999998</v>
          </cell>
          <cell r="L251">
            <v>57.000999999999998</v>
          </cell>
          <cell r="M251">
            <v>-2.8960000000000008</v>
          </cell>
          <cell r="O251">
            <v>0</v>
          </cell>
          <cell r="P251">
            <v>0</v>
          </cell>
          <cell r="Q251">
            <v>0</v>
          </cell>
        </row>
        <row r="252">
          <cell r="A252">
            <v>0</v>
          </cell>
          <cell r="B252" t="str">
            <v>C99RP00</v>
          </cell>
          <cell r="C252" t="str">
            <v>MEJOR LIMP BARRO ANOD PTA MET NOBL.</v>
          </cell>
          <cell r="D252">
            <v>748.33399999999995</v>
          </cell>
          <cell r="E252">
            <v>762</v>
          </cell>
          <cell r="F252">
            <v>13.666000000000054</v>
          </cell>
          <cell r="G252">
            <v>98</v>
          </cell>
          <cell r="I252">
            <v>84.001000000000005</v>
          </cell>
          <cell r="K252">
            <v>87.334000000000003</v>
          </cell>
          <cell r="L252">
            <v>84.001000000000005</v>
          </cell>
          <cell r="M252">
            <v>-3.3329999999999984</v>
          </cell>
          <cell r="O252">
            <v>5.5060000000000002</v>
          </cell>
          <cell r="P252">
            <v>0</v>
          </cell>
          <cell r="Q252">
            <v>-5.5060000000000002</v>
          </cell>
        </row>
        <row r="253">
          <cell r="A253">
            <v>0</v>
          </cell>
          <cell r="B253" t="str">
            <v>C02RE24</v>
          </cell>
          <cell r="C253" t="str">
            <v xml:space="preserve">                                          SUB - TOTAL</v>
          </cell>
          <cell r="D253">
            <v>2811.1809999999996</v>
          </cell>
          <cell r="E253">
            <v>2845</v>
          </cell>
          <cell r="F253">
            <v>33.819000000000415</v>
          </cell>
          <cell r="G253">
            <v>99</v>
          </cell>
          <cell r="I253">
            <v>812.49399999999991</v>
          </cell>
          <cell r="K253">
            <v>939.18100000000004</v>
          </cell>
          <cell r="L253">
            <v>812.49399999999991</v>
          </cell>
          <cell r="M253">
            <v>-126.687</v>
          </cell>
          <cell r="O253">
            <v>5.5060000000000002</v>
          </cell>
          <cell r="P253">
            <v>0</v>
          </cell>
          <cell r="Q253">
            <v>-5.5060000000000002</v>
          </cell>
        </row>
        <row r="254">
          <cell r="B254" t="str">
            <v>DIVISIONALES</v>
          </cell>
          <cell r="C254" t="str">
            <v xml:space="preserve">                                          SUB - TOTAL</v>
          </cell>
          <cell r="D254">
            <v>17494.826000000001</v>
          </cell>
          <cell r="E254">
            <v>158846</v>
          </cell>
          <cell r="F254">
            <v>141351.174</v>
          </cell>
          <cell r="G254">
            <v>11</v>
          </cell>
          <cell r="I254">
            <v>9645.1620000000003</v>
          </cell>
          <cell r="K254">
            <v>12689.826000000001</v>
          </cell>
          <cell r="L254">
            <v>8512.9189999999999</v>
          </cell>
          <cell r="M254">
            <v>-4176.9070000000002</v>
          </cell>
          <cell r="O254">
            <v>1190.6400000000001</v>
          </cell>
          <cell r="P254">
            <v>473.04500000000002</v>
          </cell>
          <cell r="Q254">
            <v>-717.59500000000003</v>
          </cell>
        </row>
        <row r="255">
          <cell r="A255">
            <v>0</v>
          </cell>
          <cell r="B255" t="str">
            <v>C01RC03</v>
          </cell>
          <cell r="C255" t="str">
            <v>SEÑALES SEGURIDAD Y PASOS PEATONALES</v>
          </cell>
          <cell r="D255">
            <v>15.997999999999999</v>
          </cell>
          <cell r="E255">
            <v>112.818</v>
          </cell>
          <cell r="F255">
            <v>96.82</v>
          </cell>
          <cell r="G255">
            <v>14</v>
          </cell>
          <cell r="I255">
            <v>113</v>
          </cell>
          <cell r="K255">
            <v>15.997999999999999</v>
          </cell>
          <cell r="L255">
            <v>113</v>
          </cell>
          <cell r="M255">
            <v>97.001999999999995</v>
          </cell>
          <cell r="O255">
            <v>4.0250000000000004</v>
          </cell>
          <cell r="P255">
            <v>1</v>
          </cell>
          <cell r="Q255">
            <v>-3.0250000000000004</v>
          </cell>
        </row>
        <row r="256">
          <cell r="A256">
            <v>0</v>
          </cell>
          <cell r="B256" t="str">
            <v>C01RE14</v>
          </cell>
          <cell r="C256" t="str">
            <v>SIST.FRENADO EMERG.PTES.GRUA REF.2</v>
          </cell>
          <cell r="D256">
            <v>17.651</v>
          </cell>
          <cell r="E256">
            <v>167.54300000000001</v>
          </cell>
          <cell r="F256">
            <v>149.892</v>
          </cell>
          <cell r="G256">
            <v>11</v>
          </cell>
          <cell r="I256">
            <v>139</v>
          </cell>
          <cell r="K256">
            <v>16.651</v>
          </cell>
          <cell r="L256">
            <v>19</v>
          </cell>
          <cell r="M256">
            <v>2.3490000000000002</v>
          </cell>
          <cell r="O256">
            <v>1.155</v>
          </cell>
          <cell r="P256">
            <v>1</v>
          </cell>
          <cell r="Q256">
            <v>-0.15500000000000003</v>
          </cell>
        </row>
        <row r="257">
          <cell r="A257">
            <v>0</v>
          </cell>
          <cell r="B257" t="str">
            <v>C01RE21</v>
          </cell>
          <cell r="C257" t="str">
            <v>INST.INTERC.CALOR MAQ.LAV.CAT.Y CHAT</v>
          </cell>
          <cell r="D257">
            <v>60.890999999999998</v>
          </cell>
          <cell r="E257">
            <v>55.567</v>
          </cell>
          <cell r="F257">
            <v>-5.3239999999999981</v>
          </cell>
          <cell r="G257">
            <v>110</v>
          </cell>
          <cell r="I257">
            <v>3.0009999999999999</v>
          </cell>
          <cell r="K257">
            <v>39.890999999999998</v>
          </cell>
          <cell r="L257">
            <v>39.732999999999997</v>
          </cell>
          <cell r="M257">
            <v>-0.15800000000000125</v>
          </cell>
          <cell r="O257">
            <v>-3.5000000000000003E-2</v>
          </cell>
          <cell r="P257">
            <v>0</v>
          </cell>
          <cell r="Q257">
            <v>3.5000000000000003E-2</v>
          </cell>
        </row>
        <row r="258">
          <cell r="A258">
            <v>0</v>
          </cell>
          <cell r="B258" t="str">
            <v>C01RE51</v>
          </cell>
          <cell r="C258" t="str">
            <v>ING.BAS.MEJ.SIST.ALUMBR.INSTAL.REFIN</v>
          </cell>
          <cell r="D258">
            <v>48.670999999999999</v>
          </cell>
          <cell r="E258">
            <v>55.567</v>
          </cell>
          <cell r="F258">
            <v>6.8960000000000008</v>
          </cell>
          <cell r="G258">
            <v>88</v>
          </cell>
          <cell r="I258">
            <v>23.219000000000001</v>
          </cell>
          <cell r="K258">
            <v>29.670999999999999</v>
          </cell>
          <cell r="L258">
            <v>23.219000000000001</v>
          </cell>
          <cell r="M258">
            <v>-6.4519999999999982</v>
          </cell>
          <cell r="O258">
            <v>0.27200000000000002</v>
          </cell>
          <cell r="P258">
            <v>0</v>
          </cell>
          <cell r="Q258">
            <v>-0.27200000000000002</v>
          </cell>
        </row>
        <row r="259">
          <cell r="A259">
            <v>0</v>
          </cell>
          <cell r="B259" t="str">
            <v>C01RE53</v>
          </cell>
          <cell r="C259" t="str">
            <v>PILOTAJE DE TECNOLOGIA CELDAS EMEW</v>
          </cell>
          <cell r="D259">
            <v>4.5949999999999998</v>
          </cell>
          <cell r="E259">
            <v>75.09</v>
          </cell>
          <cell r="F259">
            <v>70.495000000000005</v>
          </cell>
          <cell r="G259">
            <v>6</v>
          </cell>
          <cell r="I259">
            <v>73</v>
          </cell>
          <cell r="K259">
            <v>2.5950000000000002</v>
          </cell>
          <cell r="L259">
            <v>61</v>
          </cell>
          <cell r="M259">
            <v>58.405000000000001</v>
          </cell>
          <cell r="O259">
            <v>0</v>
          </cell>
          <cell r="P259">
            <v>29.5</v>
          </cell>
          <cell r="Q259">
            <v>29.5</v>
          </cell>
        </row>
        <row r="260">
          <cell r="A260">
            <v>0</v>
          </cell>
          <cell r="B260" t="str">
            <v>C01RF42</v>
          </cell>
          <cell r="C260" t="str">
            <v>ING.BAS.MEJ.COND.SUBEST.HORNO VERT.</v>
          </cell>
          <cell r="D260">
            <v>82.581000000000003</v>
          </cell>
          <cell r="E260">
            <v>111.134</v>
          </cell>
          <cell r="F260">
            <v>28.552999999999997</v>
          </cell>
          <cell r="G260">
            <v>74</v>
          </cell>
          <cell r="I260">
            <v>38</v>
          </cell>
          <cell r="K260">
            <v>74.581000000000003</v>
          </cell>
          <cell r="L260">
            <v>38</v>
          </cell>
          <cell r="M260">
            <v>-36.581000000000003</v>
          </cell>
          <cell r="O260">
            <v>0</v>
          </cell>
          <cell r="P260">
            <v>0</v>
          </cell>
          <cell r="Q260">
            <v>0</v>
          </cell>
        </row>
        <row r="261">
          <cell r="A261">
            <v>0</v>
          </cell>
          <cell r="B261" t="str">
            <v>C02RC41</v>
          </cell>
          <cell r="C261" t="str">
            <v>ING.BAS.MEJOR.TECHO Y OTROS REF.2</v>
          </cell>
          <cell r="D261">
            <v>1.6819999999999999</v>
          </cell>
          <cell r="E261">
            <v>39</v>
          </cell>
          <cell r="F261">
            <v>37.317999999999998</v>
          </cell>
          <cell r="G261">
            <v>4</v>
          </cell>
          <cell r="I261">
            <v>39</v>
          </cell>
          <cell r="K261">
            <v>1.6819999999999999</v>
          </cell>
          <cell r="L261">
            <v>6</v>
          </cell>
          <cell r="M261">
            <v>4.3179999999999996</v>
          </cell>
          <cell r="O261">
            <v>1.069</v>
          </cell>
          <cell r="P261">
            <v>6</v>
          </cell>
          <cell r="Q261">
            <v>4.931</v>
          </cell>
        </row>
        <row r="262">
          <cell r="A262">
            <v>0</v>
          </cell>
          <cell r="B262" t="str">
            <v>C02RP44</v>
          </cell>
          <cell r="C262" t="str">
            <v>PILOTAJE E ING.CONC.TRAT.BARROS ANOD</v>
          </cell>
          <cell r="D262">
            <v>1.367</v>
          </cell>
          <cell r="E262">
            <v>128</v>
          </cell>
          <cell r="F262">
            <v>126.633</v>
          </cell>
          <cell r="G262">
            <v>1</v>
          </cell>
          <cell r="I262">
            <v>102.8</v>
          </cell>
          <cell r="K262">
            <v>1.367</v>
          </cell>
          <cell r="L262">
            <v>27.233000000000001</v>
          </cell>
          <cell r="M262">
            <v>25.866</v>
          </cell>
          <cell r="O262">
            <v>0.53500000000000003</v>
          </cell>
          <cell r="P262">
            <v>26.233000000000001</v>
          </cell>
          <cell r="Q262">
            <v>25.698</v>
          </cell>
        </row>
        <row r="263">
          <cell r="A263">
            <v>0</v>
          </cell>
          <cell r="B263" t="str">
            <v>C01RE14</v>
          </cell>
          <cell r="C263" t="str">
            <v xml:space="preserve">                                          SUB - TOTAL</v>
          </cell>
          <cell r="D263">
            <v>233.43599999999998</v>
          </cell>
          <cell r="E263">
            <v>744.71900000000005</v>
          </cell>
          <cell r="F263">
            <v>511.28300000000007</v>
          </cell>
          <cell r="G263">
            <v>31</v>
          </cell>
          <cell r="I263">
            <v>531.02</v>
          </cell>
          <cell r="K263">
            <v>182.43599999999998</v>
          </cell>
          <cell r="L263">
            <v>327.185</v>
          </cell>
          <cell r="M263">
            <v>144.74900000000002</v>
          </cell>
          <cell r="O263">
            <v>7.0210000000000008</v>
          </cell>
          <cell r="P263">
            <v>63.733000000000004</v>
          </cell>
          <cell r="Q263">
            <v>56.712000000000003</v>
          </cell>
        </row>
        <row r="264">
          <cell r="A264">
            <v>0</v>
          </cell>
          <cell r="B264" t="str">
            <v>EXTRAORDINARIOS</v>
          </cell>
          <cell r="C264" t="str">
            <v>INST.INTERC.CALOR MAQ.LAV.CAT.Y CHAT</v>
          </cell>
          <cell r="D264">
            <v>60.890999999999998</v>
          </cell>
          <cell r="E264">
            <v>55.567</v>
          </cell>
          <cell r="F264">
            <v>-5.3239999999999981</v>
          </cell>
          <cell r="G264">
            <v>110</v>
          </cell>
          <cell r="I264">
            <v>3.0009999999999999</v>
          </cell>
          <cell r="K264">
            <v>39.890999999999998</v>
          </cell>
          <cell r="L264">
            <v>39.732999999999997</v>
          </cell>
          <cell r="M264">
            <v>-0.15800000000000125</v>
          </cell>
          <cell r="O264">
            <v>0</v>
          </cell>
          <cell r="P264">
            <v>0</v>
          </cell>
          <cell r="Q264">
            <v>0</v>
          </cell>
        </row>
        <row r="265">
          <cell r="A265">
            <v>0</v>
          </cell>
          <cell r="B265" t="str">
            <v>C01RE51</v>
          </cell>
          <cell r="C265" t="str">
            <v xml:space="preserve">                                          SUB - TOTAL</v>
          </cell>
          <cell r="D265">
            <v>48.670999999999999</v>
          </cell>
          <cell r="E265">
            <v>55.567</v>
          </cell>
          <cell r="F265">
            <v>6.8960000000000008</v>
          </cell>
          <cell r="G265">
            <v>88</v>
          </cell>
          <cell r="I265">
            <v>23.219000000000001</v>
          </cell>
          <cell r="K265">
            <v>29.670999999999999</v>
          </cell>
          <cell r="L265">
            <v>23.219000000000001</v>
          </cell>
          <cell r="M265">
            <v>-6.4519999999999982</v>
          </cell>
          <cell r="O265">
            <v>0</v>
          </cell>
          <cell r="P265">
            <v>0</v>
          </cell>
          <cell r="Q265">
            <v>0</v>
          </cell>
        </row>
        <row r="266">
          <cell r="A266">
            <v>0</v>
          </cell>
          <cell r="B266" t="str">
            <v>SIN PRESUPUESTO</v>
          </cell>
          <cell r="C266" t="str">
            <v>PILOTAJE DE TECNOLOGIA CELDAS EMEW</v>
          </cell>
          <cell r="D266">
            <v>10.039999999999999</v>
          </cell>
          <cell r="E266">
            <v>75.09</v>
          </cell>
          <cell r="F266">
            <v>65.050000000000011</v>
          </cell>
          <cell r="G266">
            <v>13</v>
          </cell>
          <cell r="I266">
            <v>73</v>
          </cell>
          <cell r="K266">
            <v>8.0399999999999991</v>
          </cell>
          <cell r="L266">
            <v>73</v>
          </cell>
          <cell r="M266">
            <v>64.960000000000008</v>
          </cell>
          <cell r="O266">
            <v>5.4450000000000003</v>
          </cell>
          <cell r="P266">
            <v>12</v>
          </cell>
          <cell r="Q266">
            <v>6.5549999999999997</v>
          </cell>
        </row>
        <row r="267">
          <cell r="A267">
            <v>0</v>
          </cell>
          <cell r="B267">
            <v>0</v>
          </cell>
          <cell r="C267">
            <v>0</v>
          </cell>
          <cell r="D267">
            <v>0</v>
          </cell>
          <cell r="E267">
            <v>0</v>
          </cell>
          <cell r="F267">
            <v>0</v>
          </cell>
          <cell r="G267">
            <v>0</v>
          </cell>
          <cell r="I267">
            <v>0</v>
          </cell>
          <cell r="K267">
            <v>0</v>
          </cell>
          <cell r="L267">
            <v>0</v>
          </cell>
          <cell r="M267">
            <v>0</v>
          </cell>
          <cell r="O267">
            <v>0</v>
          </cell>
          <cell r="P267">
            <v>0</v>
          </cell>
          <cell r="Q267">
            <v>0</v>
          </cell>
        </row>
        <row r="268">
          <cell r="A268">
            <v>0</v>
          </cell>
          <cell r="B268" t="str">
            <v>C02RC41</v>
          </cell>
          <cell r="C268" t="str">
            <v xml:space="preserve">                                          SUB - TOTAL</v>
          </cell>
          <cell r="D268" t="str">
            <v xml:space="preserve">-  </v>
          </cell>
          <cell r="E268" t="str">
            <v xml:space="preserve">-  </v>
          </cell>
          <cell r="F268" t="str">
            <v xml:space="preserve">-  </v>
          </cell>
          <cell r="G268" t="str">
            <v xml:space="preserve">-  </v>
          </cell>
          <cell r="I268">
            <v>0</v>
          </cell>
          <cell r="K268">
            <v>0</v>
          </cell>
          <cell r="L268">
            <v>0</v>
          </cell>
          <cell r="M268">
            <v>0</v>
          </cell>
          <cell r="O268">
            <v>0</v>
          </cell>
          <cell r="P268">
            <v>0</v>
          </cell>
          <cell r="Q268">
            <v>0</v>
          </cell>
        </row>
        <row r="269">
          <cell r="A269">
            <v>0</v>
          </cell>
          <cell r="B269" t="str">
            <v>C02RP44</v>
          </cell>
          <cell r="C269" t="str">
            <v>PILOTAJE E ING.CONC.TRAT.BARROS ANOD</v>
          </cell>
          <cell r="D269">
            <v>1.9079999999999999</v>
          </cell>
          <cell r="E269">
            <v>128</v>
          </cell>
          <cell r="F269">
            <v>126.092</v>
          </cell>
          <cell r="G269">
            <v>1</v>
          </cell>
          <cell r="I269">
            <v>102.8</v>
          </cell>
          <cell r="K269">
            <v>1.9079999999999999</v>
          </cell>
          <cell r="L269">
            <v>53.466000000000001</v>
          </cell>
          <cell r="M269">
            <v>51.558</v>
          </cell>
          <cell r="O269">
            <v>0.54100000000000004</v>
          </cell>
          <cell r="P269">
            <v>26.233000000000001</v>
          </cell>
          <cell r="Q269">
            <v>25.692</v>
          </cell>
        </row>
        <row r="270">
          <cell r="C270" t="str">
            <v>T O T A L   P R O G R A M A</v>
          </cell>
          <cell r="D270">
            <v>19348.843000000001</v>
          </cell>
          <cell r="E270">
            <v>162435.71900000001</v>
          </cell>
          <cell r="F270">
            <v>143086.87600000002</v>
          </cell>
          <cell r="G270">
            <v>12</v>
          </cell>
          <cell r="I270">
            <v>10988.676000000001</v>
          </cell>
          <cell r="K270">
            <v>12620.842999999999</v>
          </cell>
          <cell r="L270">
            <v>9179.5529999999999</v>
          </cell>
          <cell r="M270">
            <v>-3441.29</v>
          </cell>
          <cell r="O270">
            <v>583.56399999999996</v>
          </cell>
          <cell r="P270">
            <v>697.98299999999995</v>
          </cell>
          <cell r="Q270">
            <v>114.419</v>
          </cell>
        </row>
        <row r="271">
          <cell r="B271" t="str">
            <v>EXTRAORDINARIOS</v>
          </cell>
          <cell r="C271" t="str">
            <v>(**)  REAL  AJUSTADO  DE  ACUERDO  AL  IPC  Y  DOLAR  PROMEDIO  PROGRAMADO  PARA  2002</v>
          </cell>
        </row>
        <row r="272">
          <cell r="C272" t="str">
            <v xml:space="preserve">                                          SUB - TOTAL</v>
          </cell>
        </row>
        <row r="273">
          <cell r="B273" t="str">
            <v>SIN PRESUPUESTO</v>
          </cell>
        </row>
        <row r="274">
          <cell r="A274">
            <v>0</v>
          </cell>
          <cell r="B274">
            <v>0</v>
          </cell>
          <cell r="C274">
            <v>0</v>
          </cell>
          <cell r="D274">
            <v>0</v>
          </cell>
          <cell r="E274">
            <v>0</v>
          </cell>
          <cell r="F274" t="str">
            <v xml:space="preserve">  A V A N C E   D E   I N V E R S I O N E S</v>
          </cell>
          <cell r="G274">
            <v>0</v>
          </cell>
          <cell r="I274">
            <v>0</v>
          </cell>
          <cell r="K274">
            <v>0</v>
          </cell>
          <cell r="L274">
            <v>0</v>
          </cell>
          <cell r="M274">
            <v>0</v>
          </cell>
          <cell r="O274">
            <v>0</v>
          </cell>
          <cell r="P274">
            <v>0</v>
          </cell>
          <cell r="Q274">
            <v>0</v>
          </cell>
        </row>
        <row r="275">
          <cell r="C275" t="str">
            <v xml:space="preserve">                                          SUB - TOTAL</v>
          </cell>
          <cell r="D275" t="str">
            <v xml:space="preserve">-  </v>
          </cell>
          <cell r="E275" t="str">
            <v xml:space="preserve">-  </v>
          </cell>
          <cell r="F275" t="str">
            <v xml:space="preserve">     ( Valor en miles de dólares USA )</v>
          </cell>
          <cell r="G275" t="str">
            <v xml:space="preserve">-  </v>
          </cell>
          <cell r="I275">
            <v>0</v>
          </cell>
          <cell r="K275">
            <v>0</v>
          </cell>
          <cell r="L275">
            <v>0</v>
          </cell>
          <cell r="M275">
            <v>0</v>
          </cell>
          <cell r="O275">
            <v>0</v>
          </cell>
          <cell r="P275">
            <v>0</v>
          </cell>
          <cell r="Q275">
            <v>0</v>
          </cell>
        </row>
        <row r="277">
          <cell r="B277" t="str">
            <v>U. G. A. :</v>
          </cell>
          <cell r="C277" t="str">
            <v xml:space="preserve">  SUBGERENCIA DE SUMINISTROS</v>
          </cell>
          <cell r="D277">
            <v>20574.683000000001</v>
          </cell>
          <cell r="E277">
            <v>162435.71900000001</v>
          </cell>
          <cell r="F277">
            <v>141861.03600000002</v>
          </cell>
          <cell r="G277">
            <v>13</v>
          </cell>
          <cell r="I277">
            <v>10988.676000000001</v>
          </cell>
          <cell r="K277">
            <v>13846.683000000001</v>
          </cell>
          <cell r="L277">
            <v>9703.3310000000001</v>
          </cell>
          <cell r="M277">
            <v>-4143.3519999999999</v>
          </cell>
          <cell r="O277">
            <v>1225.8800000000001</v>
          </cell>
          <cell r="P277">
            <v>523.77800000000002</v>
          </cell>
          <cell r="Q277">
            <v>-702.10199999999998</v>
          </cell>
        </row>
        <row r="278">
          <cell r="C278" t="str">
            <v>(**)  REAL  AJUSTADO  DE  ACUERDO  AL  IPC  Y  DOLAR  PROMEDIO  PROGRAMADO  PARA  2002</v>
          </cell>
        </row>
        <row r="279">
          <cell r="D279" t="str">
            <v>CONTROL AVANCE DE INVERSIONES GLOBAL</v>
          </cell>
          <cell r="I279" t="str">
            <v xml:space="preserve">PPTO    </v>
          </cell>
          <cell r="K279" t="str">
            <v xml:space="preserve">CONTROL AVANCE DE  INVERSIONES  2002 </v>
          </cell>
        </row>
        <row r="280">
          <cell r="B280" t="str">
            <v>Nº API</v>
          </cell>
          <cell r="C280" t="str">
            <v>D E S C R I P C I O N</v>
          </cell>
          <cell r="D280" t="str">
            <v>ACUMULADO **</v>
          </cell>
          <cell r="E280" t="str">
            <v>PPTO.GLOBAL</v>
          </cell>
          <cell r="F280" t="str">
            <v>DISPONIBLE</v>
          </cell>
          <cell r="G280" t="str">
            <v xml:space="preserve"> % CUMPL.</v>
          </cell>
          <cell r="I280" t="str">
            <v>AUTORIZ.</v>
          </cell>
          <cell r="K280" t="str">
            <v xml:space="preserve">PERIODO : ENERO A  SEPTIEMBRE </v>
          </cell>
          <cell r="O280" t="str">
            <v xml:space="preserve">MES:     SEPTIEMBRE </v>
          </cell>
        </row>
        <row r="281">
          <cell r="D281" t="str">
            <v xml:space="preserve">  a  SEP  2002 </v>
          </cell>
          <cell r="E281" t="str">
            <v xml:space="preserve">AJUSTADO   </v>
          </cell>
          <cell r="F281" t="str">
            <v xml:space="preserve">  a  SEP  2002 </v>
          </cell>
          <cell r="G281" t="str">
            <v>GLOBAL</v>
          </cell>
          <cell r="I281" t="str">
            <v xml:space="preserve">2002    </v>
          </cell>
          <cell r="J281" t="str">
            <v xml:space="preserve"> </v>
          </cell>
          <cell r="K281" t="str">
            <v>REAL **</v>
          </cell>
          <cell r="L281" t="str">
            <v>PPTO.</v>
          </cell>
          <cell r="M281" t="str">
            <v>DISPONIBLE</v>
          </cell>
          <cell r="O281" t="str">
            <v>REAL  **</v>
          </cell>
          <cell r="P281" t="str">
            <v>PPTO.</v>
          </cell>
          <cell r="Q281" t="str">
            <v>DISPONIBLE</v>
          </cell>
        </row>
        <row r="282">
          <cell r="B282" t="str">
            <v>PRINCIPALES</v>
          </cell>
          <cell r="F282" t="str">
            <v xml:space="preserve">     ( Valor en miles de dólares USA )</v>
          </cell>
        </row>
        <row r="283">
          <cell r="A283">
            <v>0</v>
          </cell>
          <cell r="B283" t="str">
            <v>C00UT02</v>
          </cell>
          <cell r="C283" t="str">
            <v>MODER.RED.DISTRIB.AIRE.COM.PLTA.TERM</v>
          </cell>
          <cell r="D283">
            <v>1067.6210000000001</v>
          </cell>
          <cell r="E283">
            <v>1193</v>
          </cell>
          <cell r="F283">
            <v>125.37899999999991</v>
          </cell>
          <cell r="G283">
            <v>89</v>
          </cell>
          <cell r="I283">
            <v>576.99699999999996</v>
          </cell>
          <cell r="K283">
            <v>448.62099999999998</v>
          </cell>
          <cell r="L283">
            <v>576.99699999999996</v>
          </cell>
          <cell r="M283">
            <v>128.37599999999998</v>
          </cell>
          <cell r="O283">
            <v>81.516000000000005</v>
          </cell>
          <cell r="P283">
            <v>0</v>
          </cell>
          <cell r="Q283">
            <v>-81.516000000000005</v>
          </cell>
        </row>
        <row r="284">
          <cell r="A284">
            <v>0</v>
          </cell>
          <cell r="B284" t="str">
            <v>C01UD02</v>
          </cell>
          <cell r="C284" t="str">
            <v>MEJORAM COND S/E SIST ELEC 5 KV Y 50</v>
          </cell>
          <cell r="D284">
            <v>998.25400000000002</v>
          </cell>
          <cell r="E284">
            <v>1244</v>
          </cell>
          <cell r="F284">
            <v>245.74599999999998</v>
          </cell>
          <cell r="G284">
            <v>80</v>
          </cell>
          <cell r="I284">
            <v>1185.002</v>
          </cell>
          <cell r="K284">
            <v>954.25400000000002</v>
          </cell>
          <cell r="L284">
            <v>1059.7539999999999</v>
          </cell>
          <cell r="M284">
            <v>105.49999999999989</v>
          </cell>
          <cell r="O284">
            <v>457.79599999999999</v>
          </cell>
          <cell r="P284">
            <v>165</v>
          </cell>
          <cell r="Q284">
            <v>-292.79599999999999</v>
          </cell>
        </row>
        <row r="285">
          <cell r="A285">
            <v>0</v>
          </cell>
          <cell r="B285" t="str">
            <v>C01UD06</v>
          </cell>
          <cell r="C285" t="str">
            <v>NORMALIZ SIST SEG CONTRAINCEND SUBES</v>
          </cell>
          <cell r="D285">
            <v>296.08800000000002</v>
          </cell>
          <cell r="E285">
            <v>1147</v>
          </cell>
          <cell r="F285">
            <v>850.91200000000003</v>
          </cell>
          <cell r="G285">
            <v>26</v>
          </cell>
          <cell r="I285">
            <v>983.42</v>
          </cell>
          <cell r="K285">
            <v>205.08799999999999</v>
          </cell>
          <cell r="L285">
            <v>398.517</v>
          </cell>
          <cell r="M285">
            <v>193.429</v>
          </cell>
          <cell r="O285">
            <v>49.755000000000003</v>
          </cell>
          <cell r="P285">
            <v>66</v>
          </cell>
          <cell r="Q285">
            <v>16.244999999999997</v>
          </cell>
        </row>
        <row r="286">
          <cell r="A286">
            <v>0</v>
          </cell>
          <cell r="B286" t="str">
            <v>C01UH06</v>
          </cell>
          <cell r="C286" t="str">
            <v>POTENCIAMIENTO FUENTE AGUA SAN PEDRO</v>
          </cell>
          <cell r="D286">
            <v>5624.7389999999996</v>
          </cell>
          <cell r="E286">
            <v>5535</v>
          </cell>
          <cell r="F286">
            <v>-89.738999999999578</v>
          </cell>
          <cell r="G286">
            <v>102</v>
          </cell>
          <cell r="I286">
            <v>1896.998</v>
          </cell>
          <cell r="K286">
            <v>1845.739</v>
          </cell>
          <cell r="L286">
            <v>1825.7059999999999</v>
          </cell>
          <cell r="M286">
            <v>-20.033000000000129</v>
          </cell>
          <cell r="O286">
            <v>140.04</v>
          </cell>
          <cell r="P286">
            <v>34.976999999999997</v>
          </cell>
          <cell r="Q286">
            <v>-105.06299999999999</v>
          </cell>
        </row>
        <row r="287">
          <cell r="A287">
            <v>0</v>
          </cell>
          <cell r="B287" t="str">
            <v>C01UP02</v>
          </cell>
          <cell r="C287" t="str">
            <v>REEMP SIST INTERC CALOR PTA OXIGENO</v>
          </cell>
          <cell r="D287">
            <v>3820.5520000000001</v>
          </cell>
          <cell r="E287">
            <v>5751</v>
          </cell>
          <cell r="F287">
            <v>1930.4479999999999</v>
          </cell>
          <cell r="G287">
            <v>66</v>
          </cell>
          <cell r="I287">
            <v>3914.0010000000002</v>
          </cell>
          <cell r="K287">
            <v>2943.5520000000001</v>
          </cell>
          <cell r="L287">
            <v>1993.527</v>
          </cell>
          <cell r="M287">
            <v>-950.02500000000009</v>
          </cell>
          <cell r="O287">
            <v>1593.617</v>
          </cell>
          <cell r="P287">
            <v>584</v>
          </cell>
          <cell r="Q287">
            <v>-1009.617</v>
          </cell>
        </row>
        <row r="288">
          <cell r="A288">
            <v>0</v>
          </cell>
          <cell r="B288" t="str">
            <v>C01UQ06</v>
          </cell>
          <cell r="C288" t="str">
            <v>INTERNALIZACION  SERVICIO MOVIM TIER</v>
          </cell>
          <cell r="D288">
            <v>1095.703</v>
          </cell>
          <cell r="E288">
            <v>1213</v>
          </cell>
          <cell r="F288">
            <v>117.29700000000003</v>
          </cell>
          <cell r="G288">
            <v>90</v>
          </cell>
          <cell r="I288">
            <v>1099</v>
          </cell>
          <cell r="J288" t="str">
            <v xml:space="preserve"> </v>
          </cell>
          <cell r="K288">
            <v>1095.703</v>
          </cell>
          <cell r="L288">
            <v>1099</v>
          </cell>
          <cell r="M288">
            <v>3.2970000000000255</v>
          </cell>
          <cell r="O288">
            <v>1.677</v>
          </cell>
          <cell r="P288">
            <v>0</v>
          </cell>
          <cell r="Q288">
            <v>-1.677</v>
          </cell>
        </row>
        <row r="289">
          <cell r="A289">
            <v>0</v>
          </cell>
          <cell r="B289" t="str">
            <v>C99UT09</v>
          </cell>
          <cell r="C289" t="str">
            <v>MODERNIZ.DE LA GENERACION ELECTRICA</v>
          </cell>
          <cell r="D289">
            <v>10835.047</v>
          </cell>
          <cell r="E289">
            <v>10787</v>
          </cell>
          <cell r="F289">
            <v>-48.04700000000048</v>
          </cell>
          <cell r="G289">
            <v>100</v>
          </cell>
          <cell r="I289">
            <v>1631.2170000000001</v>
          </cell>
          <cell r="K289">
            <v>2112.047</v>
          </cell>
          <cell r="L289">
            <v>1631.2170000000001</v>
          </cell>
          <cell r="M289">
            <v>-480.82999999999993</v>
          </cell>
          <cell r="O289">
            <v>49.634</v>
          </cell>
          <cell r="P289">
            <v>3.802</v>
          </cell>
          <cell r="Q289">
            <v>-45.832000000000001</v>
          </cell>
        </row>
        <row r="290">
          <cell r="A290">
            <v>0</v>
          </cell>
          <cell r="B290" t="str">
            <v>C00UT02</v>
          </cell>
          <cell r="C290" t="str">
            <v xml:space="preserve">                                          SUB - TOTAL</v>
          </cell>
          <cell r="D290">
            <v>23738.004000000001</v>
          </cell>
          <cell r="E290">
            <v>26870</v>
          </cell>
          <cell r="F290">
            <v>3131.9959999999992</v>
          </cell>
          <cell r="G290">
            <v>88</v>
          </cell>
          <cell r="I290">
            <v>11286.635</v>
          </cell>
          <cell r="K290">
            <v>9605.0040000000008</v>
          </cell>
          <cell r="L290">
            <v>8584.7180000000008</v>
          </cell>
          <cell r="M290">
            <v>-1020.2860000000003</v>
          </cell>
          <cell r="O290">
            <v>2374.0350000000003</v>
          </cell>
          <cell r="P290">
            <v>853.779</v>
          </cell>
          <cell r="Q290">
            <v>-1520.2559999999999</v>
          </cell>
        </row>
        <row r="291">
          <cell r="A291">
            <v>0</v>
          </cell>
          <cell r="B291" t="str">
            <v>SECUNDARIOS</v>
          </cell>
          <cell r="C291" t="str">
            <v>MEJORAM COND S/E SIST ELEC 5 KV Y 50</v>
          </cell>
          <cell r="D291">
            <v>1207.5609999999999</v>
          </cell>
          <cell r="E291">
            <v>1244</v>
          </cell>
          <cell r="F291">
            <v>36.439000000000078</v>
          </cell>
          <cell r="G291">
            <v>97</v>
          </cell>
          <cell r="I291">
            <v>1185.002</v>
          </cell>
          <cell r="K291">
            <v>1163.5609999999999</v>
          </cell>
          <cell r="L291">
            <v>1149.7539999999999</v>
          </cell>
          <cell r="M291">
            <v>-13.807000000000016</v>
          </cell>
          <cell r="O291">
            <v>209.30699999999999</v>
          </cell>
          <cell r="P291">
            <v>90</v>
          </cell>
          <cell r="Q291">
            <v>-119.30699999999999</v>
          </cell>
        </row>
        <row r="292">
          <cell r="A292">
            <v>0</v>
          </cell>
          <cell r="B292" t="str">
            <v>C01UH48</v>
          </cell>
          <cell r="C292" t="str">
            <v>ING CONC.EXTRACCION AGUA MINA SUR</v>
          </cell>
          <cell r="D292">
            <v>431.92099999999999</v>
          </cell>
          <cell r="E292">
            <v>398</v>
          </cell>
          <cell r="F292">
            <v>-33.920999999999992</v>
          </cell>
          <cell r="G292">
            <v>109</v>
          </cell>
          <cell r="I292">
            <v>292.37200000000001</v>
          </cell>
          <cell r="K292">
            <v>306.92099999999999</v>
          </cell>
          <cell r="L292">
            <v>292.37200000000001</v>
          </cell>
          <cell r="M292">
            <v>-14.548999999999978</v>
          </cell>
          <cell r="O292">
            <v>0</v>
          </cell>
          <cell r="P292">
            <v>0</v>
          </cell>
          <cell r="Q292">
            <v>0</v>
          </cell>
        </row>
        <row r="293">
          <cell r="A293">
            <v>0</v>
          </cell>
          <cell r="B293" t="str">
            <v>C01UQ07</v>
          </cell>
          <cell r="C293" t="str">
            <v>REEM GRUAS HORQUILLA 19000 LBS REFIN</v>
          </cell>
          <cell r="D293">
            <v>544.19399999999996</v>
          </cell>
          <cell r="E293">
            <v>669</v>
          </cell>
          <cell r="F293">
            <v>124.80600000000004</v>
          </cell>
          <cell r="G293">
            <v>81</v>
          </cell>
          <cell r="I293">
            <v>607</v>
          </cell>
          <cell r="K293">
            <v>544.19399999999996</v>
          </cell>
          <cell r="L293">
            <v>607</v>
          </cell>
          <cell r="M293">
            <v>62.80600000000004</v>
          </cell>
          <cell r="O293">
            <v>0</v>
          </cell>
          <cell r="P293">
            <v>0</v>
          </cell>
          <cell r="Q293">
            <v>0</v>
          </cell>
        </row>
        <row r="294">
          <cell r="A294">
            <v>0</v>
          </cell>
          <cell r="B294" t="str">
            <v>C02UT15</v>
          </cell>
          <cell r="C294" t="str">
            <v>REEM COMPRESORES ALTER N:6 Y 9 PTA T</v>
          </cell>
          <cell r="D294">
            <v>184.52600000000001</v>
          </cell>
          <cell r="E294">
            <v>837</v>
          </cell>
          <cell r="F294">
            <v>652.47399999999993</v>
          </cell>
          <cell r="G294">
            <v>22</v>
          </cell>
          <cell r="I294">
            <v>469</v>
          </cell>
          <cell r="K294">
            <v>184.52600000000001</v>
          </cell>
          <cell r="L294">
            <v>136</v>
          </cell>
          <cell r="M294">
            <v>-48.52600000000001</v>
          </cell>
          <cell r="O294">
            <v>94.947000000000003</v>
          </cell>
          <cell r="P294">
            <v>55</v>
          </cell>
          <cell r="Q294">
            <v>-39.947000000000003</v>
          </cell>
        </row>
        <row r="295">
          <cell r="A295">
            <v>0</v>
          </cell>
          <cell r="B295" t="str">
            <v>C01UQ06</v>
          </cell>
          <cell r="C295" t="str">
            <v xml:space="preserve">                                          SUB - TOTAL</v>
          </cell>
          <cell r="D295">
            <v>1160.6410000000001</v>
          </cell>
          <cell r="E295">
            <v>1904</v>
          </cell>
          <cell r="F295">
            <v>743.35899999999992</v>
          </cell>
          <cell r="G295">
            <v>61</v>
          </cell>
          <cell r="I295">
            <v>1368.3720000000001</v>
          </cell>
          <cell r="K295">
            <v>1035.6410000000001</v>
          </cell>
          <cell r="L295">
            <v>1035.3720000000001</v>
          </cell>
          <cell r="M295">
            <v>-0.26899999999994861</v>
          </cell>
          <cell r="O295">
            <v>94.947000000000003</v>
          </cell>
          <cell r="P295">
            <v>55</v>
          </cell>
          <cell r="Q295">
            <v>-39.947000000000003</v>
          </cell>
        </row>
        <row r="296">
          <cell r="A296">
            <v>0</v>
          </cell>
          <cell r="B296" t="str">
            <v>DIVISIONALES</v>
          </cell>
          <cell r="C296" t="str">
            <v>MODERNIZ.DE LA GENERACION ELECTRICA</v>
          </cell>
          <cell r="D296">
            <v>11063.859</v>
          </cell>
          <cell r="E296">
            <v>10787</v>
          </cell>
          <cell r="F296">
            <v>-276.85900000000038</v>
          </cell>
          <cell r="G296">
            <v>103</v>
          </cell>
          <cell r="I296">
            <v>1631.2170000000001</v>
          </cell>
          <cell r="K296">
            <v>2340.8589999999999</v>
          </cell>
          <cell r="L296">
            <v>1631.2170000000001</v>
          </cell>
          <cell r="M296">
            <v>-709.64199999999983</v>
          </cell>
          <cell r="O296">
            <v>228.82900000000001</v>
          </cell>
          <cell r="P296">
            <v>0</v>
          </cell>
          <cell r="Q296">
            <v>-228.82900000000001</v>
          </cell>
        </row>
        <row r="297">
          <cell r="A297">
            <v>0</v>
          </cell>
          <cell r="B297" t="str">
            <v>C01AF04</v>
          </cell>
          <cell r="C297" t="str">
            <v>REPARAC.ESTRUC.GALPON 1 BODEG.CONC.</v>
          </cell>
          <cell r="D297">
            <v>144.23099999999999</v>
          </cell>
          <cell r="E297">
            <v>149.02000000000001</v>
          </cell>
          <cell r="F297">
            <v>4.7890000000000157</v>
          </cell>
          <cell r="G297">
            <v>97</v>
          </cell>
          <cell r="I297">
            <v>99.491</v>
          </cell>
          <cell r="K297">
            <v>115.23099999999999</v>
          </cell>
          <cell r="L297">
            <v>129.49100000000001</v>
          </cell>
          <cell r="M297">
            <v>14.260000000000019</v>
          </cell>
          <cell r="O297">
            <v>0</v>
          </cell>
          <cell r="P297">
            <v>0</v>
          </cell>
          <cell r="Q297">
            <v>0</v>
          </cell>
        </row>
        <row r="298">
          <cell r="A298">
            <v>0</v>
          </cell>
          <cell r="B298" t="str">
            <v>C01UD42</v>
          </cell>
          <cell r="C298" t="str">
            <v>ING.BAS.REMPL.MEJ.SIST.SCADA CHUQUI</v>
          </cell>
          <cell r="D298">
            <v>50.968000000000004</v>
          </cell>
          <cell r="E298">
            <v>47.99</v>
          </cell>
          <cell r="F298">
            <v>-2.9780000000000015</v>
          </cell>
          <cell r="G298">
            <v>106</v>
          </cell>
          <cell r="I298">
            <v>12.831</v>
          </cell>
          <cell r="K298">
            <v>10.968</v>
          </cell>
          <cell r="L298">
            <v>12.831</v>
          </cell>
          <cell r="M298">
            <v>1.8629999999999995</v>
          </cell>
          <cell r="O298">
            <v>0</v>
          </cell>
          <cell r="P298">
            <v>0</v>
          </cell>
          <cell r="Q298">
            <v>0</v>
          </cell>
        </row>
        <row r="299">
          <cell r="A299">
            <v>0</v>
          </cell>
          <cell r="B299" t="str">
            <v>C01UD43</v>
          </cell>
          <cell r="C299" t="str">
            <v>ING.BAS.INSTAL 3" AUTOTRANSFORMADOR</v>
          </cell>
          <cell r="D299">
            <v>109.301</v>
          </cell>
          <cell r="E299">
            <v>119.553</v>
          </cell>
          <cell r="F299">
            <v>10.251999999999995</v>
          </cell>
          <cell r="G299">
            <v>91</v>
          </cell>
          <cell r="I299">
            <v>67</v>
          </cell>
          <cell r="K299">
            <v>105.301</v>
          </cell>
          <cell r="L299">
            <v>67</v>
          </cell>
          <cell r="M299">
            <v>-38.301000000000002</v>
          </cell>
          <cell r="O299">
            <v>15.414</v>
          </cell>
          <cell r="P299">
            <v>0</v>
          </cell>
          <cell r="Q299">
            <v>-15.414</v>
          </cell>
        </row>
        <row r="300">
          <cell r="A300">
            <v>0</v>
          </cell>
          <cell r="B300" t="str">
            <v>C01UG41</v>
          </cell>
          <cell r="C300" t="str">
            <v>ING.CON.MEJ.COND.TERMINAL ACIDO SULF</v>
          </cell>
          <cell r="D300">
            <v>57.334000000000003</v>
          </cell>
          <cell r="E300">
            <v>126.288</v>
          </cell>
          <cell r="F300">
            <v>68.953999999999994</v>
          </cell>
          <cell r="G300">
            <v>45</v>
          </cell>
          <cell r="I300">
            <v>75.709000000000003</v>
          </cell>
          <cell r="K300">
            <v>57.334000000000003</v>
          </cell>
          <cell r="L300">
            <v>75.709000000000003</v>
          </cell>
          <cell r="M300">
            <v>18.375</v>
          </cell>
          <cell r="O300">
            <v>-6.0999999999999999E-2</v>
          </cell>
          <cell r="P300">
            <v>0</v>
          </cell>
          <cell r="Q300">
            <v>6.0999999999999999E-2</v>
          </cell>
        </row>
        <row r="301">
          <cell r="A301">
            <v>0</v>
          </cell>
          <cell r="B301" t="str">
            <v>C01UH07</v>
          </cell>
          <cell r="C301" t="str">
            <v>R.ING.BAS.Y CONC.EFLUENTES EL INDIO</v>
          </cell>
          <cell r="D301">
            <v>27.175999999999998</v>
          </cell>
          <cell r="E301">
            <v>52.198999999999998</v>
          </cell>
          <cell r="F301">
            <v>25.023</v>
          </cell>
          <cell r="G301">
            <v>52</v>
          </cell>
          <cell r="I301">
            <v>44</v>
          </cell>
          <cell r="K301">
            <v>21.175999999999998</v>
          </cell>
          <cell r="L301">
            <v>44</v>
          </cell>
          <cell r="M301">
            <v>22.824000000000002</v>
          </cell>
          <cell r="O301">
            <v>5.0999999999999997E-2</v>
          </cell>
          <cell r="P301">
            <v>0</v>
          </cell>
          <cell r="Q301">
            <v>-5.0999999999999997E-2</v>
          </cell>
        </row>
        <row r="302">
          <cell r="A302">
            <v>0</v>
          </cell>
          <cell r="B302" t="str">
            <v>C01UH41</v>
          </cell>
          <cell r="C302" t="str">
            <v>ING.BAS.EST.ALMAC.COMBUST.AREA CAPT.</v>
          </cell>
          <cell r="D302">
            <v>20.917000000000002</v>
          </cell>
          <cell r="E302">
            <v>29.466999999999999</v>
          </cell>
          <cell r="F302">
            <v>8.5499999999999972</v>
          </cell>
          <cell r="G302">
            <v>71</v>
          </cell>
          <cell r="I302">
            <v>16.013999999999999</v>
          </cell>
          <cell r="K302">
            <v>7.9169999999999998</v>
          </cell>
          <cell r="L302">
            <v>16.013999999999999</v>
          </cell>
          <cell r="M302">
            <v>8.0969999999999995</v>
          </cell>
          <cell r="O302">
            <v>0</v>
          </cell>
          <cell r="P302">
            <v>0</v>
          </cell>
          <cell r="Q302">
            <v>0</v>
          </cell>
        </row>
        <row r="303">
          <cell r="A303">
            <v>0</v>
          </cell>
          <cell r="B303" t="str">
            <v>C01UH42</v>
          </cell>
          <cell r="C303" t="str">
            <v>EST.SIST.MED.CONSUMO AGUA CHUQ. 1 FA</v>
          </cell>
          <cell r="D303">
            <v>20.695</v>
          </cell>
          <cell r="E303">
            <v>61.46</v>
          </cell>
          <cell r="F303">
            <v>40.765000000000001</v>
          </cell>
          <cell r="G303">
            <v>34</v>
          </cell>
          <cell r="I303">
            <v>60.274999999999999</v>
          </cell>
          <cell r="K303">
            <v>19.695</v>
          </cell>
          <cell r="L303">
            <v>60.274999999999999</v>
          </cell>
          <cell r="M303">
            <v>40.58</v>
          </cell>
          <cell r="O303">
            <v>9.3089999999999993</v>
          </cell>
          <cell r="P303">
            <v>0</v>
          </cell>
          <cell r="Q303">
            <v>-9.3089999999999993</v>
          </cell>
        </row>
        <row r="304">
          <cell r="A304">
            <v>0</v>
          </cell>
          <cell r="B304" t="str">
            <v>C01UH44</v>
          </cell>
          <cell r="C304" t="str">
            <v>EST.AUMENT.RECUP.Y OPT.USO DE AGUAS</v>
          </cell>
          <cell r="D304">
            <v>139.46600000000001</v>
          </cell>
          <cell r="E304">
            <v>127.97199999999999</v>
          </cell>
          <cell r="F304">
            <v>-11.494000000000014</v>
          </cell>
          <cell r="G304">
            <v>109</v>
          </cell>
          <cell r="I304">
            <v>113</v>
          </cell>
          <cell r="K304">
            <v>113.46599999999999</v>
          </cell>
          <cell r="L304">
            <v>113</v>
          </cell>
          <cell r="M304">
            <v>-0.46599999999999397</v>
          </cell>
          <cell r="O304">
            <v>0.38200000000000001</v>
          </cell>
          <cell r="P304">
            <v>0</v>
          </cell>
          <cell r="Q304">
            <v>-0.38200000000000001</v>
          </cell>
        </row>
        <row r="305">
          <cell r="A305">
            <v>0</v>
          </cell>
          <cell r="B305" t="str">
            <v>C01UH45</v>
          </cell>
          <cell r="C305" t="str">
            <v>ING.CONC.EXPL.FUENTE AGUA PAMPA PUNO</v>
          </cell>
          <cell r="D305">
            <v>130.62</v>
          </cell>
          <cell r="E305">
            <v>127.97199999999999</v>
          </cell>
          <cell r="F305">
            <v>-2.6480000000000103</v>
          </cell>
          <cell r="G305">
            <v>102</v>
          </cell>
          <cell r="I305">
            <v>111.001</v>
          </cell>
          <cell r="K305">
            <v>100.62</v>
          </cell>
          <cell r="L305">
            <v>111</v>
          </cell>
          <cell r="M305">
            <v>10.379999999999995</v>
          </cell>
          <cell r="O305">
            <v>0</v>
          </cell>
          <cell r="P305">
            <v>0</v>
          </cell>
          <cell r="Q305">
            <v>0</v>
          </cell>
        </row>
        <row r="306">
          <cell r="A306">
            <v>0</v>
          </cell>
          <cell r="B306" t="str">
            <v>C01UH47</v>
          </cell>
          <cell r="C306" t="str">
            <v>ING.CONC.EXPL.FUENTE DE AGUA OLLAGUE</v>
          </cell>
          <cell r="D306">
            <v>108.375</v>
          </cell>
          <cell r="E306">
            <v>127.97199999999999</v>
          </cell>
          <cell r="F306">
            <v>19.596999999999994</v>
          </cell>
          <cell r="G306">
            <v>85</v>
          </cell>
          <cell r="I306">
            <v>127.999</v>
          </cell>
          <cell r="K306">
            <v>108.375</v>
          </cell>
          <cell r="L306">
            <v>127.999</v>
          </cell>
          <cell r="M306">
            <v>19.623999999999995</v>
          </cell>
          <cell r="O306">
            <v>25.84</v>
          </cell>
          <cell r="P306">
            <v>20</v>
          </cell>
          <cell r="Q306">
            <v>-5.84</v>
          </cell>
        </row>
        <row r="307">
          <cell r="A307">
            <v>0</v>
          </cell>
          <cell r="B307" t="str">
            <v>C01UL01</v>
          </cell>
          <cell r="C307" t="str">
            <v>ELIM.COND.SUBEST.OP.EQ.ELEC.PLTA.OX</v>
          </cell>
          <cell r="D307">
            <v>97.768000000000001</v>
          </cell>
          <cell r="E307">
            <v>153.63800000000001</v>
          </cell>
          <cell r="F307">
            <v>55.870000000000005</v>
          </cell>
          <cell r="G307">
            <v>64</v>
          </cell>
          <cell r="I307">
            <v>124.51600000000001</v>
          </cell>
          <cell r="K307">
            <v>76.768000000000001</v>
          </cell>
          <cell r="L307">
            <v>124.51600000000001</v>
          </cell>
          <cell r="M307">
            <v>47.748000000000005</v>
          </cell>
          <cell r="O307">
            <v>5.7160000000000002</v>
          </cell>
          <cell r="P307">
            <v>0</v>
          </cell>
          <cell r="Q307">
            <v>-5.7160000000000002</v>
          </cell>
        </row>
        <row r="308">
          <cell r="A308">
            <v>0</v>
          </cell>
          <cell r="B308" t="str">
            <v>C01UM02</v>
          </cell>
          <cell r="C308" t="str">
            <v>ELIM.COND.SUBEST.EQ.ELECTR.TALL.MEC.</v>
          </cell>
          <cell r="D308">
            <v>188.24</v>
          </cell>
          <cell r="E308">
            <v>216.79300000000001</v>
          </cell>
          <cell r="F308">
            <v>28.552999999999997</v>
          </cell>
          <cell r="G308">
            <v>87</v>
          </cell>
          <cell r="I308">
            <v>164.61099999999999</v>
          </cell>
          <cell r="K308">
            <v>120.24</v>
          </cell>
          <cell r="L308">
            <v>151.61099999999999</v>
          </cell>
          <cell r="M308">
            <v>31.370999999999995</v>
          </cell>
          <cell r="O308">
            <v>58.087000000000003</v>
          </cell>
          <cell r="P308">
            <v>61</v>
          </cell>
          <cell r="Q308">
            <v>2.9129999999999967</v>
          </cell>
        </row>
        <row r="309">
          <cell r="A309">
            <v>0</v>
          </cell>
          <cell r="B309" t="str">
            <v>C01UM04</v>
          </cell>
          <cell r="C309" t="str">
            <v>MODERN.PTE.GRUA.CALD.REP.TALL.MEC.C</v>
          </cell>
          <cell r="D309">
            <v>95.045000000000002</v>
          </cell>
          <cell r="E309">
            <v>471.51299999999998</v>
          </cell>
          <cell r="F309">
            <v>376.46799999999996</v>
          </cell>
          <cell r="G309">
            <v>20</v>
          </cell>
          <cell r="I309">
            <v>465</v>
          </cell>
          <cell r="K309">
            <v>91.045000000000002</v>
          </cell>
          <cell r="L309">
            <v>381.23099999999999</v>
          </cell>
          <cell r="M309">
            <v>290.18599999999998</v>
          </cell>
          <cell r="O309">
            <v>13.759</v>
          </cell>
          <cell r="P309">
            <v>27.952999999999999</v>
          </cell>
          <cell r="Q309">
            <v>14.193999999999999</v>
          </cell>
        </row>
        <row r="310">
          <cell r="A310">
            <v>0</v>
          </cell>
          <cell r="B310" t="str">
            <v>C01UM07</v>
          </cell>
          <cell r="C310" t="str">
            <v>MEJOR.ALUMBRADO FUNDICION DE FIERRO</v>
          </cell>
          <cell r="D310">
            <v>119.283</v>
          </cell>
          <cell r="E310">
            <v>206.8</v>
          </cell>
          <cell r="F310">
            <v>87.51700000000001</v>
          </cell>
          <cell r="G310">
            <v>58</v>
          </cell>
          <cell r="I310">
            <v>201.86600000000001</v>
          </cell>
          <cell r="K310">
            <v>115.283</v>
          </cell>
          <cell r="L310">
            <v>201.86600000000001</v>
          </cell>
          <cell r="M310">
            <v>86.583000000000013</v>
          </cell>
          <cell r="O310">
            <v>27.795000000000002</v>
          </cell>
          <cell r="P310">
            <v>27.359000000000002</v>
          </cell>
          <cell r="Q310">
            <v>-0.43599999999999994</v>
          </cell>
        </row>
        <row r="311">
          <cell r="A311">
            <v>0</v>
          </cell>
          <cell r="B311" t="str">
            <v>C01UM08</v>
          </cell>
          <cell r="C311" t="str">
            <v>MEJOR.ALUMBRADO SECCION CALDERERIA</v>
          </cell>
          <cell r="D311">
            <v>111.212</v>
          </cell>
          <cell r="E311">
            <v>163.84299999999999</v>
          </cell>
          <cell r="F311">
            <v>52.630999999999986</v>
          </cell>
          <cell r="G311">
            <v>68</v>
          </cell>
          <cell r="I311">
            <v>158.81899999999999</v>
          </cell>
          <cell r="K311">
            <v>107.212</v>
          </cell>
          <cell r="L311">
            <v>158.81899999999999</v>
          </cell>
          <cell r="M311">
            <v>51.606999999999985</v>
          </cell>
          <cell r="O311">
            <v>25.6</v>
          </cell>
          <cell r="P311">
            <v>15.821</v>
          </cell>
          <cell r="Q311">
            <v>-9.7790000000000017</v>
          </cell>
        </row>
        <row r="312">
          <cell r="A312">
            <v>0</v>
          </cell>
          <cell r="B312" t="str">
            <v>C01UM11</v>
          </cell>
          <cell r="C312" t="str">
            <v>COMEDOR Y MEJ.CASA CAMBIO MAESTR.CEN</v>
          </cell>
          <cell r="D312">
            <v>54.573</v>
          </cell>
          <cell r="E312">
            <v>301</v>
          </cell>
          <cell r="F312">
            <v>246.42699999999999</v>
          </cell>
          <cell r="G312">
            <v>18</v>
          </cell>
          <cell r="I312">
            <v>166</v>
          </cell>
          <cell r="K312">
            <v>54.573</v>
          </cell>
          <cell r="L312">
            <v>12.481999999999999</v>
          </cell>
          <cell r="M312">
            <v>-42.091000000000001</v>
          </cell>
          <cell r="O312">
            <v>4.1319999999999997</v>
          </cell>
          <cell r="P312">
            <v>2</v>
          </cell>
          <cell r="Q312">
            <v>-2.1319999999999997</v>
          </cell>
        </row>
        <row r="313">
          <cell r="A313">
            <v>0</v>
          </cell>
          <cell r="B313" t="str">
            <v>C01UM13</v>
          </cell>
          <cell r="C313" t="str">
            <v>REEMPL.GATOS LEVANTE LOCOMOTORAS CC</v>
          </cell>
          <cell r="D313">
            <v>9.2780000000000005</v>
          </cell>
          <cell r="E313">
            <v>180.19399999999999</v>
          </cell>
          <cell r="F313">
            <v>170.916</v>
          </cell>
          <cell r="G313">
            <v>5</v>
          </cell>
          <cell r="I313">
            <v>171</v>
          </cell>
          <cell r="K313">
            <v>5.2779999999999996</v>
          </cell>
          <cell r="L313">
            <v>171</v>
          </cell>
          <cell r="M313">
            <v>165.72200000000001</v>
          </cell>
          <cell r="O313">
            <v>0</v>
          </cell>
          <cell r="P313">
            <v>0</v>
          </cell>
          <cell r="Q313">
            <v>0</v>
          </cell>
        </row>
        <row r="314">
          <cell r="A314">
            <v>0</v>
          </cell>
          <cell r="B314" t="str">
            <v>C01UM41</v>
          </cell>
          <cell r="C314" t="str">
            <v>ING.CONC.ALT.DES.FUT.TALLERES MECAN.</v>
          </cell>
          <cell r="D314">
            <v>37.701999999999998</v>
          </cell>
          <cell r="E314">
            <v>72.405000000000001</v>
          </cell>
          <cell r="F314">
            <v>34.703000000000003</v>
          </cell>
          <cell r="G314">
            <v>52</v>
          </cell>
          <cell r="I314">
            <v>69.983000000000004</v>
          </cell>
          <cell r="K314">
            <v>35.701999999999998</v>
          </cell>
          <cell r="L314">
            <v>69.983000000000004</v>
          </cell>
          <cell r="M314">
            <v>34.281000000000006</v>
          </cell>
          <cell r="O314">
            <v>1.6579999999999999</v>
          </cell>
          <cell r="P314">
            <v>0</v>
          </cell>
          <cell r="Q314">
            <v>-1.6579999999999999</v>
          </cell>
        </row>
        <row r="315">
          <cell r="A315">
            <v>0</v>
          </cell>
          <cell r="B315" t="str">
            <v>C01UP01</v>
          </cell>
          <cell r="C315" t="str">
            <v>REEMPL.CROMATOGRAFO PLTA.OXIGENO</v>
          </cell>
          <cell r="D315">
            <v>56.011000000000003</v>
          </cell>
          <cell r="E315">
            <v>61.898000000000003</v>
          </cell>
          <cell r="F315">
            <v>5.8870000000000005</v>
          </cell>
          <cell r="G315">
            <v>90</v>
          </cell>
          <cell r="I315">
            <v>59.37</v>
          </cell>
          <cell r="K315">
            <v>53.011000000000003</v>
          </cell>
          <cell r="L315">
            <v>59.37</v>
          </cell>
          <cell r="M315">
            <v>6.3589999999999947</v>
          </cell>
          <cell r="O315">
            <v>0.36399999999999999</v>
          </cell>
          <cell r="P315">
            <v>0</v>
          </cell>
          <cell r="Q315">
            <v>-0.36399999999999999</v>
          </cell>
        </row>
        <row r="316">
          <cell r="A316">
            <v>0</v>
          </cell>
          <cell r="B316" t="str">
            <v>C01UQ04</v>
          </cell>
          <cell r="C316" t="str">
            <v>ELIM.COND.SUBESTADAR TERMINAL VIAL</v>
          </cell>
          <cell r="D316">
            <v>23.812999999999999</v>
          </cell>
          <cell r="E316">
            <v>107.76600000000001</v>
          </cell>
          <cell r="F316">
            <v>83.953000000000003</v>
          </cell>
          <cell r="G316">
            <v>22</v>
          </cell>
          <cell r="I316">
            <v>108</v>
          </cell>
          <cell r="K316">
            <v>23.812999999999999</v>
          </cell>
          <cell r="L316">
            <v>107</v>
          </cell>
          <cell r="M316">
            <v>83.186999999999998</v>
          </cell>
          <cell r="O316">
            <v>3.1640000000000001</v>
          </cell>
          <cell r="P316">
            <v>38</v>
          </cell>
          <cell r="Q316">
            <v>34.835999999999999</v>
          </cell>
        </row>
        <row r="317">
          <cell r="A317">
            <v>0</v>
          </cell>
          <cell r="B317" t="str">
            <v>C01UT04</v>
          </cell>
          <cell r="C317" t="str">
            <v>MODER.SIST.ENFR.AGUA CONDENS. P.T.</v>
          </cell>
          <cell r="D317">
            <v>243.42500000000001</v>
          </cell>
          <cell r="E317">
            <v>243.381</v>
          </cell>
          <cell r="F317">
            <v>-4.4000000000011141E-2</v>
          </cell>
          <cell r="G317">
            <v>100</v>
          </cell>
          <cell r="I317">
            <v>101.25700000000001</v>
          </cell>
          <cell r="K317">
            <v>127.425</v>
          </cell>
          <cell r="L317">
            <v>101.25700000000001</v>
          </cell>
          <cell r="M317">
            <v>-26.167999999999992</v>
          </cell>
          <cell r="O317">
            <v>21.792000000000002</v>
          </cell>
          <cell r="P317">
            <v>0</v>
          </cell>
          <cell r="Q317">
            <v>-21.792000000000002</v>
          </cell>
        </row>
        <row r="318">
          <cell r="A318">
            <v>0</v>
          </cell>
          <cell r="B318" t="str">
            <v>C02IN01</v>
          </cell>
          <cell r="C318" t="str">
            <v>CASA CAMBIO Y COMEDOR ELECTRON.OXIDO</v>
          </cell>
          <cell r="D318">
            <v>1.069</v>
          </cell>
          <cell r="E318">
            <v>101</v>
          </cell>
          <cell r="F318">
            <v>99.930999999999997</v>
          </cell>
          <cell r="G318">
            <v>1</v>
          </cell>
          <cell r="I318">
            <v>101</v>
          </cell>
          <cell r="K318">
            <v>1.069</v>
          </cell>
          <cell r="L318">
            <v>4</v>
          </cell>
          <cell r="M318">
            <v>2.931</v>
          </cell>
          <cell r="O318">
            <v>1.069</v>
          </cell>
          <cell r="P318">
            <v>4</v>
          </cell>
          <cell r="Q318">
            <v>2.931</v>
          </cell>
        </row>
        <row r="319">
          <cell r="A319">
            <v>0</v>
          </cell>
          <cell r="B319" t="str">
            <v>C02UD41</v>
          </cell>
          <cell r="C319" t="str">
            <v>ING.CONC.INFRAESTR.ENERG.ELECTR.CN</v>
          </cell>
          <cell r="D319">
            <v>7.5670000000000002</v>
          </cell>
          <cell r="E319">
            <v>125</v>
          </cell>
          <cell r="F319">
            <v>117.43299999999999</v>
          </cell>
          <cell r="G319">
            <v>6</v>
          </cell>
          <cell r="I319">
            <v>125</v>
          </cell>
          <cell r="K319">
            <v>7.5670000000000002</v>
          </cell>
          <cell r="L319">
            <v>93.5</v>
          </cell>
          <cell r="M319">
            <v>85.932999999999993</v>
          </cell>
          <cell r="O319">
            <v>2.1389999999999998</v>
          </cell>
          <cell r="P319">
            <v>34.5</v>
          </cell>
          <cell r="Q319">
            <v>32.360999999999997</v>
          </cell>
        </row>
        <row r="320">
          <cell r="A320">
            <v>0</v>
          </cell>
          <cell r="B320" t="str">
            <v>C02UH18</v>
          </cell>
          <cell r="C320" t="str">
            <v>RECUP.AGUAS EFLUENTES PLTA.DE CAL</v>
          </cell>
          <cell r="D320">
            <v>5.9669999999999996</v>
          </cell>
          <cell r="E320">
            <v>206</v>
          </cell>
          <cell r="F320">
            <v>200.03299999999999</v>
          </cell>
          <cell r="G320">
            <v>3</v>
          </cell>
          <cell r="I320">
            <v>173.85900000000001</v>
          </cell>
          <cell r="K320">
            <v>5.9669999999999996</v>
          </cell>
          <cell r="L320">
            <v>90.646000000000001</v>
          </cell>
          <cell r="M320">
            <v>84.679000000000002</v>
          </cell>
          <cell r="O320">
            <v>3.7730000000000001</v>
          </cell>
          <cell r="P320">
            <v>45.744</v>
          </cell>
          <cell r="Q320">
            <v>41.970999999999997</v>
          </cell>
        </row>
        <row r="321">
          <cell r="A321">
            <v>0</v>
          </cell>
          <cell r="B321" t="str">
            <v>C02UH43</v>
          </cell>
          <cell r="C321" t="str">
            <v>ING.CONC.REPOS.CAPAC.PORTEO ADUCCION</v>
          </cell>
          <cell r="D321">
            <v>1.7</v>
          </cell>
          <cell r="E321">
            <v>99</v>
          </cell>
          <cell r="F321">
            <v>97.3</v>
          </cell>
          <cell r="G321">
            <v>2</v>
          </cell>
          <cell r="I321">
            <v>80.099999999999994</v>
          </cell>
          <cell r="K321">
            <v>1.7</v>
          </cell>
          <cell r="L321">
            <v>30.8</v>
          </cell>
          <cell r="M321">
            <v>29.1</v>
          </cell>
          <cell r="O321">
            <v>0.47099999999999997</v>
          </cell>
          <cell r="P321">
            <v>18.3</v>
          </cell>
          <cell r="Q321">
            <v>17.829000000000001</v>
          </cell>
        </row>
        <row r="322">
          <cell r="A322" t="e">
            <v>#REF!</v>
          </cell>
          <cell r="B322" t="str">
            <v>C02UP41</v>
          </cell>
          <cell r="C322" t="str">
            <v>ING.BAS.MEJ.COND.SUBEST.PLTA.OXIGENO</v>
          </cell>
          <cell r="D322">
            <v>14.988</v>
          </cell>
          <cell r="E322">
            <v>54</v>
          </cell>
          <cell r="F322">
            <v>39.012</v>
          </cell>
          <cell r="G322">
            <v>28</v>
          </cell>
          <cell r="I322">
            <v>54</v>
          </cell>
          <cell r="K322">
            <v>14.988</v>
          </cell>
          <cell r="L322">
            <v>31.2</v>
          </cell>
          <cell r="M322">
            <v>16.212</v>
          </cell>
          <cell r="O322">
            <v>10.362</v>
          </cell>
          <cell r="P322">
            <v>20.8</v>
          </cell>
          <cell r="Q322">
            <v>10.438000000000001</v>
          </cell>
        </row>
        <row r="323">
          <cell r="B323" t="str">
            <v>C01UQ04</v>
          </cell>
          <cell r="C323" t="str">
            <v xml:space="preserve">                                          SUB - TOTAL</v>
          </cell>
          <cell r="D323">
            <v>1876.7240000000002</v>
          </cell>
          <cell r="E323">
            <v>3734.1240000000003</v>
          </cell>
          <cell r="F323">
            <v>1857.4</v>
          </cell>
          <cell r="G323">
            <v>50</v>
          </cell>
          <cell r="I323">
            <v>3051.701</v>
          </cell>
          <cell r="K323">
            <v>1501.7240000000002</v>
          </cell>
          <cell r="L323">
            <v>2546.6</v>
          </cell>
          <cell r="M323">
            <v>1044.876</v>
          </cell>
          <cell r="O323">
            <v>230.816</v>
          </cell>
          <cell r="P323">
            <v>315.47700000000003</v>
          </cell>
          <cell r="Q323">
            <v>84.660999999999987</v>
          </cell>
        </row>
        <row r="324">
          <cell r="A324">
            <v>0</v>
          </cell>
          <cell r="B324" t="str">
            <v>EXTRAORDINARIOS</v>
          </cell>
          <cell r="C324" t="str">
            <v>MODER.SIST.ENFR.AGUA CONDENS. P.T.</v>
          </cell>
          <cell r="D324">
            <v>246.51499999999999</v>
          </cell>
          <cell r="E324">
            <v>243.381</v>
          </cell>
          <cell r="F324">
            <v>-3.1339999999999861</v>
          </cell>
          <cell r="G324">
            <v>101</v>
          </cell>
          <cell r="I324">
            <v>101.25700000000001</v>
          </cell>
          <cell r="K324">
            <v>130.51499999999999</v>
          </cell>
          <cell r="L324">
            <v>101.25700000000001</v>
          </cell>
          <cell r="M324">
            <v>-29.257999999999981</v>
          </cell>
          <cell r="O324">
            <v>3.09</v>
          </cell>
          <cell r="P324">
            <v>0</v>
          </cell>
          <cell r="Q324">
            <v>-3.09</v>
          </cell>
        </row>
        <row r="325">
          <cell r="A325">
            <v>0</v>
          </cell>
          <cell r="B325" t="str">
            <v>C02UH17</v>
          </cell>
          <cell r="C325" t="str">
            <v>EXTRAC.AGUAS INDUSTR.SECTOR MS MM</v>
          </cell>
          <cell r="D325">
            <v>54.713000000000001</v>
          </cell>
          <cell r="E325">
            <v>1280</v>
          </cell>
          <cell r="F325">
            <v>1225.287</v>
          </cell>
          <cell r="G325">
            <v>4</v>
          </cell>
          <cell r="I325">
            <v>299</v>
          </cell>
          <cell r="K325">
            <v>54.713000000000001</v>
          </cell>
          <cell r="L325">
            <v>0</v>
          </cell>
          <cell r="M325">
            <v>-54.713000000000001</v>
          </cell>
          <cell r="O325">
            <v>54.713000000000001</v>
          </cell>
          <cell r="P325">
            <v>0</v>
          </cell>
          <cell r="Q325">
            <v>-54.713000000000001</v>
          </cell>
        </row>
        <row r="326">
          <cell r="B326" t="str">
            <v>C02UD41</v>
          </cell>
          <cell r="C326" t="str">
            <v xml:space="preserve">                                          SUB - TOTAL</v>
          </cell>
          <cell r="D326">
            <v>54.713000000000001</v>
          </cell>
          <cell r="E326">
            <v>1280</v>
          </cell>
          <cell r="F326">
            <v>1225.287</v>
          </cell>
          <cell r="G326">
            <v>4</v>
          </cell>
          <cell r="I326">
            <v>299</v>
          </cell>
          <cell r="K326">
            <v>54.713000000000001</v>
          </cell>
          <cell r="L326">
            <v>0</v>
          </cell>
          <cell r="M326">
            <v>-54.713000000000001</v>
          </cell>
          <cell r="O326">
            <v>54.713000000000001</v>
          </cell>
          <cell r="P326">
            <v>0</v>
          </cell>
          <cell r="Q326">
            <v>-54.713000000000001</v>
          </cell>
        </row>
        <row r="327">
          <cell r="A327">
            <v>0</v>
          </cell>
          <cell r="B327" t="str">
            <v>SIN PRESUPUESTO</v>
          </cell>
          <cell r="C327" t="str">
            <v>RECUP.AGUAS EFLUENTES PLTA.DE CAL</v>
          </cell>
          <cell r="D327">
            <v>8.7469999999999999</v>
          </cell>
          <cell r="E327">
            <v>206</v>
          </cell>
          <cell r="F327">
            <v>197.25299999999999</v>
          </cell>
          <cell r="G327">
            <v>4</v>
          </cell>
          <cell r="I327">
            <v>186.209</v>
          </cell>
          <cell r="K327">
            <v>8.7469999999999999</v>
          </cell>
          <cell r="L327">
            <v>118.423</v>
          </cell>
          <cell r="M327">
            <v>109.676</v>
          </cell>
          <cell r="O327">
            <v>2.78</v>
          </cell>
          <cell r="P327">
            <v>27.777000000000001</v>
          </cell>
          <cell r="Q327">
            <v>24.997</v>
          </cell>
        </row>
        <row r="328">
          <cell r="A328">
            <v>0</v>
          </cell>
          <cell r="B328" t="str">
            <v>C00UD03</v>
          </cell>
          <cell r="C328" t="str">
            <v>RESGUARDO CONTRAINCENDIO TRANF S/E A</v>
          </cell>
          <cell r="D328">
            <v>-1.472</v>
          </cell>
          <cell r="E328">
            <v>0</v>
          </cell>
          <cell r="F328">
            <v>1.472</v>
          </cell>
          <cell r="G328">
            <v>0</v>
          </cell>
          <cell r="I328">
            <v>0</v>
          </cell>
          <cell r="K328">
            <v>-1.472</v>
          </cell>
          <cell r="L328">
            <v>0</v>
          </cell>
          <cell r="M328">
            <v>1.472</v>
          </cell>
          <cell r="O328">
            <v>0</v>
          </cell>
          <cell r="P328">
            <v>0</v>
          </cell>
          <cell r="Q328">
            <v>0</v>
          </cell>
        </row>
        <row r="329">
          <cell r="A329">
            <v>0</v>
          </cell>
          <cell r="B329" t="str">
            <v>C01UH11</v>
          </cell>
          <cell r="C329" t="str">
            <v>RECUP.SOLUC.ACIDA DE SALAR EL INDIO</v>
          </cell>
          <cell r="D329">
            <v>-14.46</v>
          </cell>
          <cell r="E329">
            <v>0</v>
          </cell>
          <cell r="F329">
            <v>14.46</v>
          </cell>
          <cell r="G329">
            <v>0</v>
          </cell>
          <cell r="I329">
            <v>0</v>
          </cell>
          <cell r="K329">
            <v>-14.46</v>
          </cell>
          <cell r="L329">
            <v>0</v>
          </cell>
          <cell r="M329">
            <v>14.46</v>
          </cell>
          <cell r="O329">
            <v>0</v>
          </cell>
          <cell r="P329">
            <v>0</v>
          </cell>
          <cell r="Q329">
            <v>0</v>
          </cell>
        </row>
        <row r="330">
          <cell r="A330">
            <v>0</v>
          </cell>
          <cell r="B330" t="str">
            <v>C99UT02</v>
          </cell>
          <cell r="C330" t="str">
            <v>REEMPL.SWGR.2,4 KV.PLTA.TERMOELECTR.</v>
          </cell>
          <cell r="D330">
            <v>-116.249</v>
          </cell>
          <cell r="E330">
            <v>0</v>
          </cell>
          <cell r="F330">
            <v>116.249</v>
          </cell>
          <cell r="G330">
            <v>0</v>
          </cell>
          <cell r="I330">
            <v>0</v>
          </cell>
          <cell r="K330">
            <v>-116.249</v>
          </cell>
          <cell r="L330">
            <v>0</v>
          </cell>
          <cell r="M330">
            <v>116.249</v>
          </cell>
          <cell r="O330">
            <v>0.20399999999999999</v>
          </cell>
          <cell r="P330">
            <v>0</v>
          </cell>
          <cell r="Q330">
            <v>-0.20399999999999999</v>
          </cell>
        </row>
        <row r="331">
          <cell r="A331" t="e">
            <v>#REF!</v>
          </cell>
          <cell r="B331" t="str">
            <v>C99UT06</v>
          </cell>
          <cell r="C331" t="str">
            <v>MODERN.SIST.ELECTR. 440 VOLT.P.TERM</v>
          </cell>
          <cell r="D331">
            <v>-34.298999999999999</v>
          </cell>
          <cell r="E331">
            <v>0</v>
          </cell>
          <cell r="F331">
            <v>34.298999999999999</v>
          </cell>
          <cell r="G331">
            <v>0</v>
          </cell>
          <cell r="I331">
            <v>0</v>
          </cell>
          <cell r="K331">
            <v>-34.298999999999999</v>
          </cell>
          <cell r="L331">
            <v>0</v>
          </cell>
          <cell r="M331">
            <v>34.298999999999999</v>
          </cell>
          <cell r="O331">
            <v>0</v>
          </cell>
          <cell r="P331">
            <v>0</v>
          </cell>
          <cell r="Q331">
            <v>0</v>
          </cell>
        </row>
        <row r="332">
          <cell r="B332" t="str">
            <v>C02UH10</v>
          </cell>
          <cell r="C332" t="str">
            <v xml:space="preserve">                                          SUB - TOTAL</v>
          </cell>
          <cell r="D332" t="str">
            <v xml:space="preserve">-  </v>
          </cell>
          <cell r="E332" t="str">
            <v xml:space="preserve">-  </v>
          </cell>
          <cell r="F332" t="str">
            <v xml:space="preserve">-  </v>
          </cell>
          <cell r="G332" t="str">
            <v xml:space="preserve">-  </v>
          </cell>
          <cell r="I332">
            <v>0</v>
          </cell>
          <cell r="K332">
            <v>-166.48</v>
          </cell>
          <cell r="L332">
            <v>0</v>
          </cell>
          <cell r="M332">
            <v>166.48</v>
          </cell>
          <cell r="O332">
            <v>0.20399999999999999</v>
          </cell>
          <cell r="P332">
            <v>0</v>
          </cell>
          <cell r="Q332">
            <v>-0.20399999999999999</v>
          </cell>
        </row>
        <row r="333">
          <cell r="B333" t="str">
            <v>C02UH17</v>
          </cell>
          <cell r="C333" t="str">
            <v>EXTRAC.AGUAS INDUSTR.SECTOR MS MM</v>
          </cell>
          <cell r="D333">
            <v>70.671999999999997</v>
          </cell>
          <cell r="E333">
            <v>1280</v>
          </cell>
          <cell r="F333">
            <v>1209.328</v>
          </cell>
          <cell r="G333">
            <v>6</v>
          </cell>
          <cell r="I333">
            <v>298.89999999999998</v>
          </cell>
          <cell r="K333">
            <v>70.671999999999997</v>
          </cell>
          <cell r="L333">
            <v>23.55</v>
          </cell>
          <cell r="M333">
            <v>-47.122</v>
          </cell>
          <cell r="O333">
            <v>15.959</v>
          </cell>
          <cell r="P333">
            <v>23.55</v>
          </cell>
          <cell r="Q333">
            <v>7.5910000000000011</v>
          </cell>
        </row>
        <row r="334">
          <cell r="B334" t="str">
            <v>C02UH41</v>
          </cell>
          <cell r="C334" t="str">
            <v>T O T A L   P R O G R A M A</v>
          </cell>
          <cell r="D334">
            <v>26830.081999999999</v>
          </cell>
          <cell r="E334">
            <v>33788.123999999996</v>
          </cell>
          <cell r="F334">
            <v>6958.0419999999976</v>
          </cell>
          <cell r="G334">
            <v>79</v>
          </cell>
          <cell r="I334">
            <v>16005.707999999999</v>
          </cell>
          <cell r="K334">
            <v>12030.602000000001</v>
          </cell>
          <cell r="L334">
            <v>12166.69</v>
          </cell>
          <cell r="M334">
            <v>136.08799999999968</v>
          </cell>
          <cell r="O334">
            <v>2754.7150000000006</v>
          </cell>
          <cell r="P334">
            <v>1224.2560000000001</v>
          </cell>
          <cell r="Q334">
            <v>-1530.4589999999998</v>
          </cell>
        </row>
        <row r="335">
          <cell r="B335" t="str">
            <v>C02UH45</v>
          </cell>
          <cell r="C335" t="str">
            <v>(**)  REAL  AJUSTADO  DE  ACUERDO  AL  IPC  Y  DOLAR  PROMEDIO  PROGRAMADO  PARA  2002</v>
          </cell>
          <cell r="D335">
            <v>0</v>
          </cell>
          <cell r="E335">
            <v>325</v>
          </cell>
          <cell r="F335">
            <v>325</v>
          </cell>
          <cell r="G335">
            <v>0</v>
          </cell>
          <cell r="I335">
            <v>0</v>
          </cell>
          <cell r="K335">
            <v>0</v>
          </cell>
          <cell r="L335">
            <v>0</v>
          </cell>
          <cell r="M335">
            <v>0</v>
          </cell>
          <cell r="O335">
            <v>0</v>
          </cell>
          <cell r="P335">
            <v>0</v>
          </cell>
          <cell r="Q335">
            <v>0</v>
          </cell>
        </row>
        <row r="336">
          <cell r="C336" t="str">
            <v xml:space="preserve">                                          SUB - TOTAL</v>
          </cell>
          <cell r="D336">
            <v>2296.81</v>
          </cell>
          <cell r="E336">
            <v>2068</v>
          </cell>
          <cell r="F336">
            <v>-228.80999999999995</v>
          </cell>
          <cell r="G336">
            <v>111</v>
          </cell>
          <cell r="I336">
            <v>3096.5329999999999</v>
          </cell>
          <cell r="K336">
            <v>2296.81</v>
          </cell>
          <cell r="L336">
            <v>2076.6990000000001</v>
          </cell>
          <cell r="M336">
            <v>-220.11100000000005</v>
          </cell>
          <cell r="O336">
            <v>2242.0969999999998</v>
          </cell>
          <cell r="P336">
            <v>2076.6990000000001</v>
          </cell>
          <cell r="Q336">
            <v>-165.39800000000002</v>
          </cell>
        </row>
        <row r="337">
          <cell r="B337" t="str">
            <v>SIN PRESUPUESTO</v>
          </cell>
        </row>
        <row r="338">
          <cell r="A338">
            <v>0</v>
          </cell>
          <cell r="B338" t="str">
            <v>C00UD03</v>
          </cell>
          <cell r="C338" t="str">
            <v>RESGUARDO CONTRAINCENDIO TRANF S/E A</v>
          </cell>
          <cell r="D338">
            <v>-1.472</v>
          </cell>
          <cell r="E338">
            <v>0</v>
          </cell>
          <cell r="F338">
            <v>1.472</v>
          </cell>
          <cell r="G338">
            <v>0</v>
          </cell>
          <cell r="I338">
            <v>0</v>
          </cell>
          <cell r="K338">
            <v>-1.472</v>
          </cell>
          <cell r="L338">
            <v>0</v>
          </cell>
          <cell r="M338">
            <v>1.472</v>
          </cell>
          <cell r="O338">
            <v>0</v>
          </cell>
          <cell r="P338">
            <v>0</v>
          </cell>
          <cell r="Q338">
            <v>0</v>
          </cell>
        </row>
        <row r="339">
          <cell r="A339" t="str">
            <v xml:space="preserve"> </v>
          </cell>
          <cell r="B339" t="str">
            <v>C01UH11</v>
          </cell>
          <cell r="C339" t="str">
            <v xml:space="preserve"> </v>
          </cell>
          <cell r="D339">
            <v>-14.46</v>
          </cell>
          <cell r="E339">
            <v>0</v>
          </cell>
          <cell r="F339">
            <v>14.46</v>
          </cell>
          <cell r="G339">
            <v>0</v>
          </cell>
          <cell r="I339">
            <v>0</v>
          </cell>
          <cell r="K339">
            <v>-14.46</v>
          </cell>
          <cell r="L339">
            <v>0</v>
          </cell>
          <cell r="M339">
            <v>14.46</v>
          </cell>
          <cell r="O339">
            <v>0</v>
          </cell>
          <cell r="P339">
            <v>0</v>
          </cell>
          <cell r="Q339">
            <v>0</v>
          </cell>
        </row>
        <row r="340">
          <cell r="A340">
            <v>0</v>
          </cell>
          <cell r="B340" t="str">
            <v>C99UT02</v>
          </cell>
          <cell r="C340" t="str">
            <v>REEMPL.SWGR.2,4 KV.PLTA.TERMOELECTR.</v>
          </cell>
          <cell r="D340">
            <v>-116.249</v>
          </cell>
          <cell r="E340">
            <v>0</v>
          </cell>
          <cell r="F340" t="str">
            <v xml:space="preserve">  A V A N C E   D E   I N V E R S I O N E S</v>
          </cell>
          <cell r="G340">
            <v>0</v>
          </cell>
          <cell r="I340">
            <v>0</v>
          </cell>
          <cell r="K340">
            <v>-116.249</v>
          </cell>
          <cell r="L340">
            <v>0</v>
          </cell>
          <cell r="M340">
            <v>116.249</v>
          </cell>
          <cell r="O340">
            <v>0</v>
          </cell>
          <cell r="P340">
            <v>0</v>
          </cell>
          <cell r="Q340">
            <v>0</v>
          </cell>
        </row>
        <row r="341">
          <cell r="A341" t="e">
            <v>#REF!</v>
          </cell>
          <cell r="B341" t="str">
            <v>C99UT06</v>
          </cell>
          <cell r="C341" t="str">
            <v>MODERN.SIST.ELECTR. 440 VOLT.P.TERM</v>
          </cell>
          <cell r="D341">
            <v>-34.298999999999999</v>
          </cell>
          <cell r="E341" t="str">
            <v xml:space="preserve">                     P R O Y E C T O S        D I V I S I O N A L E S </v>
          </cell>
          <cell r="F341" t="str">
            <v xml:space="preserve">     ( Valor en miles de dólares USA )</v>
          </cell>
          <cell r="G341">
            <v>0</v>
          </cell>
          <cell r="I341">
            <v>0</v>
          </cell>
          <cell r="K341">
            <v>-34.298999999999999</v>
          </cell>
          <cell r="L341">
            <v>0</v>
          </cell>
          <cell r="M341">
            <v>34.298999999999999</v>
          </cell>
          <cell r="O341">
            <v>0</v>
          </cell>
          <cell r="P341">
            <v>0</v>
          </cell>
          <cell r="Q341">
            <v>0</v>
          </cell>
        </row>
        <row r="342">
          <cell r="C342" t="str">
            <v xml:space="preserve">                                          SUB - TOTAL</v>
          </cell>
          <cell r="D342" t="str">
            <v xml:space="preserve">-  </v>
          </cell>
          <cell r="E342" t="str">
            <v xml:space="preserve">-  </v>
          </cell>
          <cell r="F342" t="str">
            <v xml:space="preserve">-  </v>
          </cell>
          <cell r="G342" t="str">
            <v xml:space="preserve">-  </v>
          </cell>
          <cell r="I342">
            <v>0</v>
          </cell>
          <cell r="K342">
            <v>-166.48</v>
          </cell>
          <cell r="L342">
            <v>0</v>
          </cell>
          <cell r="M342">
            <v>166.48</v>
          </cell>
          <cell r="O342">
            <v>0</v>
          </cell>
          <cell r="P342">
            <v>0</v>
          </cell>
          <cell r="Q342">
            <v>0</v>
          </cell>
        </row>
        <row r="343">
          <cell r="B343" t="str">
            <v>U. G. A. :</v>
          </cell>
          <cell r="C343" t="str">
            <v>SUBGERENCIA DE PLANIFICACION Y GESTION ESTRATEGICA</v>
          </cell>
        </row>
        <row r="344">
          <cell r="C344" t="str">
            <v>T O T A L   P R O G R A M A</v>
          </cell>
          <cell r="D344">
            <v>30194.203999999998</v>
          </cell>
          <cell r="E344">
            <v>34576.123999999996</v>
          </cell>
          <cell r="F344">
            <v>4381.9199999999983</v>
          </cell>
          <cell r="G344">
            <v>87</v>
          </cell>
          <cell r="I344">
            <v>18793.940999999999</v>
          </cell>
          <cell r="K344">
            <v>15394.724000000002</v>
          </cell>
          <cell r="L344">
            <v>15151.516</v>
          </cell>
          <cell r="M344">
            <v>-243.20799999999994</v>
          </cell>
          <cell r="O344">
            <v>3370.6839999999997</v>
          </cell>
          <cell r="P344">
            <v>2984.826</v>
          </cell>
          <cell r="Q344">
            <v>-385.85799999999995</v>
          </cell>
        </row>
        <row r="345">
          <cell r="C345" t="str">
            <v>(**)  REAL  AJUSTADO  DE  ACUERDO  AL  IPC  Y  DOLAR  PROMEDIO  PROGRAMADO  PARA  2002</v>
          </cell>
          <cell r="D345" t="str">
            <v>CONTROL AVANCE DE INVERSIONES GLOBAL</v>
          </cell>
          <cell r="I345" t="str">
            <v xml:space="preserve">PPTO    </v>
          </cell>
          <cell r="K345" t="str">
            <v xml:space="preserve">CONTROL AVANCE DE  INVERSIONES  2002 </v>
          </cell>
        </row>
        <row r="346">
          <cell r="B346" t="str">
            <v>Nº API</v>
          </cell>
          <cell r="C346" t="str">
            <v>D E S C R I P C I O N</v>
          </cell>
          <cell r="D346" t="str">
            <v>ACUMULADO **</v>
          </cell>
          <cell r="E346" t="str">
            <v>PPTO.GLOBAL</v>
          </cell>
          <cell r="F346" t="str">
            <v>DISPONIBLE</v>
          </cell>
          <cell r="G346" t="str">
            <v xml:space="preserve"> % CUMPL.</v>
          </cell>
          <cell r="I346" t="str">
            <v>AUTORIZ.</v>
          </cell>
          <cell r="K346" t="str">
            <v xml:space="preserve">PERIODO : ENERO A  SEPTIEMBRE </v>
          </cell>
          <cell r="O346" t="str">
            <v xml:space="preserve">MES:     SEPTIEMBRE </v>
          </cell>
        </row>
        <row r="347">
          <cell r="D347" t="str">
            <v xml:space="preserve">  a  SEP  2002 </v>
          </cell>
          <cell r="E347" t="str">
            <v xml:space="preserve">AJUSTADO   </v>
          </cell>
          <cell r="F347" t="str">
            <v xml:space="preserve">  a  SEP  2002 </v>
          </cell>
          <cell r="G347" t="str">
            <v>GLOBAL</v>
          </cell>
          <cell r="I347" t="str">
            <v xml:space="preserve">2002    </v>
          </cell>
          <cell r="J347" t="str">
            <v xml:space="preserve"> </v>
          </cell>
          <cell r="K347" t="str">
            <v>REAL **</v>
          </cell>
          <cell r="L347" t="str">
            <v>PPTO.</v>
          </cell>
          <cell r="M347" t="str">
            <v>DISPONIBLE</v>
          </cell>
          <cell r="O347" t="str">
            <v>REAL  **</v>
          </cell>
          <cell r="P347" t="str">
            <v>PPTO.</v>
          </cell>
          <cell r="Q347" t="str">
            <v>DISPONIBLE</v>
          </cell>
        </row>
        <row r="348">
          <cell r="B348" t="str">
            <v>PRINCIPALES</v>
          </cell>
        </row>
        <row r="349">
          <cell r="A349">
            <v>0</v>
          </cell>
          <cell r="B349">
            <v>0</v>
          </cell>
          <cell r="C349">
            <v>0</v>
          </cell>
          <cell r="D349">
            <v>0</v>
          </cell>
          <cell r="E349">
            <v>0</v>
          </cell>
          <cell r="F349">
            <v>0</v>
          </cell>
          <cell r="G349">
            <v>0</v>
          </cell>
          <cell r="I349">
            <v>0</v>
          </cell>
          <cell r="K349">
            <v>0</v>
          </cell>
          <cell r="L349">
            <v>0</v>
          </cell>
          <cell r="M349">
            <v>0</v>
          </cell>
          <cell r="O349">
            <v>0</v>
          </cell>
          <cell r="P349">
            <v>0</v>
          </cell>
          <cell r="Q349">
            <v>0</v>
          </cell>
        </row>
        <row r="350">
          <cell r="C350" t="str">
            <v xml:space="preserve">                                          SUB - TOTAL</v>
          </cell>
          <cell r="D350">
            <v>0</v>
          </cell>
          <cell r="E350">
            <v>0</v>
          </cell>
          <cell r="F350">
            <v>0</v>
          </cell>
          <cell r="G350">
            <v>0</v>
          </cell>
          <cell r="I350">
            <v>0</v>
          </cell>
          <cell r="K350">
            <v>0</v>
          </cell>
          <cell r="L350">
            <v>0</v>
          </cell>
          <cell r="M350">
            <v>0</v>
          </cell>
          <cell r="O350">
            <v>0</v>
          </cell>
          <cell r="P350">
            <v>0</v>
          </cell>
          <cell r="Q350">
            <v>0</v>
          </cell>
        </row>
        <row r="351">
          <cell r="B351" t="str">
            <v>DIVISIONALES</v>
          </cell>
          <cell r="E351" t="str">
            <v xml:space="preserve">                     P R O Y E C T O S        D I V I S I O N A L E S </v>
          </cell>
          <cell r="F351" t="str">
            <v xml:space="preserve">     ( Valor en miles de dólares USA )</v>
          </cell>
        </row>
        <row r="352">
          <cell r="A352" t="str">
            <v xml:space="preserve"> </v>
          </cell>
          <cell r="B352">
            <v>0</v>
          </cell>
          <cell r="C352">
            <v>0</v>
          </cell>
          <cell r="D352">
            <v>0</v>
          </cell>
          <cell r="E352">
            <v>0</v>
          </cell>
          <cell r="F352">
            <v>0</v>
          </cell>
          <cell r="G352">
            <v>0</v>
          </cell>
          <cell r="I352">
            <v>0</v>
          </cell>
          <cell r="K352">
            <v>0</v>
          </cell>
          <cell r="L352">
            <v>0</v>
          </cell>
          <cell r="M352">
            <v>0</v>
          </cell>
          <cell r="O352">
            <v>0</v>
          </cell>
          <cell r="P352">
            <v>0</v>
          </cell>
          <cell r="Q352">
            <v>0</v>
          </cell>
        </row>
        <row r="353">
          <cell r="B353" t="str">
            <v>U. G. A. :</v>
          </cell>
          <cell r="C353" t="str">
            <v xml:space="preserve">                                          SUB - TOTAL</v>
          </cell>
          <cell r="D353">
            <v>0</v>
          </cell>
          <cell r="E353">
            <v>0</v>
          </cell>
          <cell r="F353">
            <v>0</v>
          </cell>
          <cell r="G353">
            <v>0</v>
          </cell>
          <cell r="I353">
            <v>0</v>
          </cell>
          <cell r="K353">
            <v>0</v>
          </cell>
          <cell r="L353">
            <v>0</v>
          </cell>
          <cell r="M353">
            <v>0</v>
          </cell>
          <cell r="O353">
            <v>0</v>
          </cell>
          <cell r="P353">
            <v>0</v>
          </cell>
          <cell r="Q353">
            <v>0</v>
          </cell>
        </row>
        <row r="354">
          <cell r="C354" t="str">
            <v>T O T A L   P R O G R A M A</v>
          </cell>
          <cell r="D354">
            <v>0</v>
          </cell>
          <cell r="E354">
            <v>0</v>
          </cell>
          <cell r="F354">
            <v>0</v>
          </cell>
          <cell r="G354">
            <v>0</v>
          </cell>
          <cell r="I354">
            <v>0</v>
          </cell>
          <cell r="K354">
            <v>0</v>
          </cell>
          <cell r="L354">
            <v>0</v>
          </cell>
          <cell r="M354">
            <v>0</v>
          </cell>
          <cell r="O354">
            <v>0</v>
          </cell>
          <cell r="P354">
            <v>0</v>
          </cell>
          <cell r="Q354">
            <v>0</v>
          </cell>
        </row>
        <row r="355">
          <cell r="C355" t="str">
            <v>(**)  REAL  AJUSTADO  DE  ACUERDO  AL  IPC  Y  DOLAR  PROMEDIO  PROGRAMADO  PARA  2002</v>
          </cell>
          <cell r="D355" t="str">
            <v>CONTROL AVANCE DE INVERSIONES GLOBAL</v>
          </cell>
          <cell r="I355" t="str">
            <v xml:space="preserve">PPTO    </v>
          </cell>
          <cell r="K355" t="str">
            <v xml:space="preserve">CONTROL AVANCE DE  INVERSIONES  2002 </v>
          </cell>
        </row>
        <row r="356">
          <cell r="B356" t="str">
            <v>Nº API</v>
          </cell>
          <cell r="C356" t="str">
            <v>D E S C R I P C I O N</v>
          </cell>
          <cell r="D356" t="str">
            <v>ACUMULADO **</v>
          </cell>
          <cell r="E356" t="str">
            <v>PPTO.GLOBAL</v>
          </cell>
          <cell r="F356" t="str">
            <v>DISPONIBLE</v>
          </cell>
          <cell r="G356" t="str">
            <v xml:space="preserve"> % CUMPL.</v>
          </cell>
          <cell r="I356" t="str">
            <v>AUTORIZ.</v>
          </cell>
          <cell r="K356" t="str">
            <v xml:space="preserve">PERIODO : ENERO A  OCTUBRE </v>
          </cell>
          <cell r="O356" t="str">
            <v xml:space="preserve">MES:     OCTUBRE </v>
          </cell>
        </row>
        <row r="357">
          <cell r="D357" t="str">
            <v xml:space="preserve">  a  OCT  2002 </v>
          </cell>
          <cell r="E357" t="str">
            <v xml:space="preserve">AJUSTADO   </v>
          </cell>
          <cell r="F357" t="str">
            <v xml:space="preserve">  a  OCT  2002 </v>
          </cell>
          <cell r="G357" t="str">
            <v>GLOBAL</v>
          </cell>
          <cell r="I357" t="str">
            <v xml:space="preserve">2002    </v>
          </cell>
          <cell r="J357" t="str">
            <v xml:space="preserve"> </v>
          </cell>
          <cell r="K357" t="str">
            <v>REAL **</v>
          </cell>
          <cell r="L357" t="str">
            <v>PPTO.</v>
          </cell>
          <cell r="M357" t="str">
            <v>DISPONIBLE</v>
          </cell>
          <cell r="O357" t="str">
            <v>REAL  **</v>
          </cell>
          <cell r="P357" t="str">
            <v>PPTO.</v>
          </cell>
          <cell r="Q357" t="str">
            <v>DISPONIBLE</v>
          </cell>
        </row>
        <row r="358">
          <cell r="B358" t="str">
            <v>PRINCIPALES</v>
          </cell>
          <cell r="F358" t="str">
            <v xml:space="preserve">  A V A N C E   D E   I N V E R S I O N E S</v>
          </cell>
        </row>
        <row r="359">
          <cell r="A359">
            <v>0</v>
          </cell>
          <cell r="B359">
            <v>0</v>
          </cell>
          <cell r="C359">
            <v>0</v>
          </cell>
          <cell r="D359">
            <v>0</v>
          </cell>
          <cell r="E359" t="str">
            <v xml:space="preserve">                      P R O Y E C T O S      S E C U N D A R I O S</v>
          </cell>
          <cell r="F359" t="str">
            <v xml:space="preserve">      ( Valor en miles de dólares USA )</v>
          </cell>
          <cell r="G359">
            <v>0</v>
          </cell>
          <cell r="I359">
            <v>0</v>
          </cell>
          <cell r="K359">
            <v>0</v>
          </cell>
          <cell r="L359">
            <v>0</v>
          </cell>
          <cell r="M359">
            <v>0</v>
          </cell>
          <cell r="O359">
            <v>0</v>
          </cell>
          <cell r="P359">
            <v>0</v>
          </cell>
          <cell r="Q359">
            <v>0</v>
          </cell>
        </row>
        <row r="360">
          <cell r="C360" t="str">
            <v xml:space="preserve">                                          SUB - TOTAL</v>
          </cell>
          <cell r="D360">
            <v>0</v>
          </cell>
          <cell r="E360">
            <v>0</v>
          </cell>
          <cell r="F360">
            <v>0</v>
          </cell>
          <cell r="G360">
            <v>0</v>
          </cell>
          <cell r="I360">
            <v>0</v>
          </cell>
          <cell r="K360">
            <v>0</v>
          </cell>
          <cell r="L360">
            <v>0</v>
          </cell>
          <cell r="M360">
            <v>0</v>
          </cell>
          <cell r="O360">
            <v>0</v>
          </cell>
          <cell r="P360">
            <v>0</v>
          </cell>
          <cell r="Q360">
            <v>0</v>
          </cell>
        </row>
        <row r="361">
          <cell r="B361" t="str">
            <v>DIVISIONALES</v>
          </cell>
        </row>
        <row r="362">
          <cell r="A362" t="str">
            <v xml:space="preserve"> </v>
          </cell>
          <cell r="B362" t="str">
            <v/>
          </cell>
          <cell r="C362" t="str">
            <v xml:space="preserve">    GERENCIA GENERAL</v>
          </cell>
          <cell r="D362">
            <v>0</v>
          </cell>
          <cell r="E362">
            <v>0</v>
          </cell>
          <cell r="F362">
            <v>0</v>
          </cell>
          <cell r="G362">
            <v>0</v>
          </cell>
          <cell r="I362">
            <v>0</v>
          </cell>
          <cell r="K362">
            <v>0</v>
          </cell>
          <cell r="L362">
            <v>0</v>
          </cell>
          <cell r="M362">
            <v>0</v>
          </cell>
          <cell r="O362">
            <v>0</v>
          </cell>
          <cell r="P362">
            <v>0</v>
          </cell>
          <cell r="Q362">
            <v>0</v>
          </cell>
        </row>
        <row r="363">
          <cell r="C363" t="str">
            <v xml:space="preserve">                                          SUB - TOTAL</v>
          </cell>
          <cell r="D363">
            <v>0</v>
          </cell>
          <cell r="E363">
            <v>0</v>
          </cell>
          <cell r="F363">
            <v>0</v>
          </cell>
          <cell r="G363">
            <v>0</v>
          </cell>
          <cell r="I363">
            <v>0</v>
          </cell>
          <cell r="K363">
            <v>0</v>
          </cell>
          <cell r="L363">
            <v>0</v>
          </cell>
          <cell r="M363">
            <v>0</v>
          </cell>
          <cell r="O363">
            <v>0</v>
          </cell>
          <cell r="P363">
            <v>0</v>
          </cell>
          <cell r="Q363">
            <v>0</v>
          </cell>
        </row>
        <row r="364">
          <cell r="C364" t="str">
            <v>T O T A L   P R O G R A M A</v>
          </cell>
          <cell r="D364" t="str">
            <v>CONTROL AVANCE DE INVERSIONES GLOBAL</v>
          </cell>
          <cell r="E364">
            <v>0</v>
          </cell>
          <cell r="F364">
            <v>0</v>
          </cell>
          <cell r="G364">
            <v>0</v>
          </cell>
          <cell r="I364" t="str">
            <v xml:space="preserve">PPTO    </v>
          </cell>
          <cell r="K364" t="str">
            <v xml:space="preserve">CONTROL AVANCE DE  INVERSIONES  2002 </v>
          </cell>
          <cell r="L364">
            <v>0</v>
          </cell>
          <cell r="M364">
            <v>0</v>
          </cell>
          <cell r="O364">
            <v>0</v>
          </cell>
          <cell r="P364">
            <v>0</v>
          </cell>
          <cell r="Q364">
            <v>0</v>
          </cell>
        </row>
        <row r="365">
          <cell r="B365" t="str">
            <v>Nº API</v>
          </cell>
          <cell r="C365" t="str">
            <v>D E S C R I P C I O N</v>
          </cell>
          <cell r="D365" t="str">
            <v>ACUMULADO **</v>
          </cell>
          <cell r="E365" t="str">
            <v>PPTO.GLOBAL</v>
          </cell>
          <cell r="F365" t="str">
            <v>DISPONIBLE</v>
          </cell>
          <cell r="G365" t="str">
            <v xml:space="preserve"> % CUMPL.</v>
          </cell>
          <cell r="I365" t="str">
            <v>AUTORIZ.</v>
          </cell>
          <cell r="K365" t="str">
            <v xml:space="preserve">PERIODO : ENERO A  SEPTIEMBRE </v>
          </cell>
          <cell r="O365" t="str">
            <v xml:space="preserve">MES:     SEPTIEMBRE </v>
          </cell>
        </row>
        <row r="366">
          <cell r="D366" t="str">
            <v xml:space="preserve">  a  SEP  2002 </v>
          </cell>
          <cell r="E366" t="str">
            <v xml:space="preserve">AJUSTADO   </v>
          </cell>
          <cell r="F366" t="str">
            <v xml:space="preserve">  a  SEP  2002 </v>
          </cell>
          <cell r="G366" t="str">
            <v>GLOBAL</v>
          </cell>
          <cell r="I366" t="str">
            <v xml:space="preserve">2002    </v>
          </cell>
          <cell r="J366" t="str">
            <v xml:space="preserve"> </v>
          </cell>
          <cell r="K366" t="str">
            <v>REAL **</v>
          </cell>
          <cell r="L366" t="str">
            <v>PPTO.</v>
          </cell>
          <cell r="M366" t="str">
            <v>DISPONIBLE</v>
          </cell>
          <cell r="O366" t="str">
            <v>REAL  **</v>
          </cell>
          <cell r="P366" t="str">
            <v>PPTO.</v>
          </cell>
          <cell r="Q366" t="str">
            <v>DISPONIBLE</v>
          </cell>
        </row>
        <row r="367">
          <cell r="B367" t="str">
            <v>DIVISIONALES</v>
          </cell>
        </row>
        <row r="368">
          <cell r="A368">
            <v>0</v>
          </cell>
          <cell r="B368" t="str">
            <v>C01AC44</v>
          </cell>
          <cell r="C368" t="str">
            <v>CATASTRO COND.SUBESTAND.DIV.CHUQUI</v>
          </cell>
          <cell r="D368">
            <v>121.70399999999999</v>
          </cell>
          <cell r="E368">
            <v>127.13</v>
          </cell>
          <cell r="F368">
            <v>5.4260000000000019</v>
          </cell>
          <cell r="G368">
            <v>96</v>
          </cell>
          <cell r="I368">
            <v>122.69</v>
          </cell>
          <cell r="K368">
            <v>116.70399999999999</v>
          </cell>
          <cell r="L368">
            <v>122.69</v>
          </cell>
          <cell r="M368">
            <v>5.9860000000000042</v>
          </cell>
          <cell r="O368">
            <v>0</v>
          </cell>
          <cell r="P368">
            <v>0</v>
          </cell>
          <cell r="Q368">
            <v>0</v>
          </cell>
        </row>
        <row r="369">
          <cell r="B369" t="str">
            <v>C02AC05</v>
          </cell>
          <cell r="C369" t="str">
            <v>REEMPL.EQ.ANAL.ASOMA Y RAYOS X VM</v>
          </cell>
          <cell r="D369">
            <v>0</v>
          </cell>
          <cell r="E369">
            <v>60</v>
          </cell>
          <cell r="F369">
            <v>60</v>
          </cell>
          <cell r="G369">
            <v>0</v>
          </cell>
          <cell r="I369">
            <v>60</v>
          </cell>
          <cell r="K369">
            <v>0</v>
          </cell>
          <cell r="L369">
            <v>60</v>
          </cell>
          <cell r="M369">
            <v>60</v>
          </cell>
          <cell r="O369">
            <v>0</v>
          </cell>
          <cell r="P369">
            <v>60</v>
          </cell>
          <cell r="Q369">
            <v>60</v>
          </cell>
        </row>
        <row r="370">
          <cell r="A370">
            <v>0</v>
          </cell>
          <cell r="B370" t="str">
            <v>C02AC45</v>
          </cell>
          <cell r="C370" t="str">
            <v>PLAN MAESTRO MANEJO RESID.PELIGROSOS</v>
          </cell>
          <cell r="D370">
            <v>0</v>
          </cell>
          <cell r="E370">
            <v>125</v>
          </cell>
          <cell r="F370">
            <v>125</v>
          </cell>
          <cell r="G370">
            <v>0</v>
          </cell>
          <cell r="I370">
            <v>98</v>
          </cell>
          <cell r="K370">
            <v>0</v>
          </cell>
          <cell r="L370">
            <v>24.5</v>
          </cell>
          <cell r="M370">
            <v>24.5</v>
          </cell>
          <cell r="O370">
            <v>0</v>
          </cell>
          <cell r="P370">
            <v>24.5</v>
          </cell>
          <cell r="Q370">
            <v>24.5</v>
          </cell>
        </row>
        <row r="371">
          <cell r="B371" t="str">
            <v>C02AP01</v>
          </cell>
          <cell r="C371" t="str">
            <v>ESTUDIO LOGIST.CORP.DITRIB. DE ACIDO</v>
          </cell>
          <cell r="D371">
            <v>30.43</v>
          </cell>
          <cell r="E371">
            <v>72</v>
          </cell>
          <cell r="F371">
            <v>41.57</v>
          </cell>
          <cell r="G371">
            <v>42</v>
          </cell>
          <cell r="I371">
            <v>72</v>
          </cell>
          <cell r="K371">
            <v>30.43</v>
          </cell>
          <cell r="L371">
            <v>72</v>
          </cell>
          <cell r="M371">
            <v>41.57</v>
          </cell>
          <cell r="O371">
            <v>3.7890000000000001</v>
          </cell>
          <cell r="P371">
            <v>12.121</v>
          </cell>
          <cell r="Q371">
            <v>8.3320000000000007</v>
          </cell>
        </row>
        <row r="372">
          <cell r="B372" t="str">
            <v/>
          </cell>
          <cell r="C372" t="str">
            <v xml:space="preserve">                                          SUB - TOTAL</v>
          </cell>
          <cell r="D372">
            <v>152.13399999999999</v>
          </cell>
          <cell r="E372">
            <v>384.13</v>
          </cell>
          <cell r="F372">
            <v>231.99600000000001</v>
          </cell>
          <cell r="G372">
            <v>40</v>
          </cell>
          <cell r="I372">
            <v>352.69</v>
          </cell>
          <cell r="K372">
            <v>147.13399999999999</v>
          </cell>
          <cell r="L372">
            <v>279.19</v>
          </cell>
          <cell r="M372">
            <v>132.05600000000001</v>
          </cell>
          <cell r="O372">
            <v>3.7890000000000001</v>
          </cell>
          <cell r="P372">
            <v>96.620999999999995</v>
          </cell>
          <cell r="Q372">
            <v>92.831999999999994</v>
          </cell>
        </row>
        <row r="373">
          <cell r="B373" t="str">
            <v>SIN PRESUPUESTO</v>
          </cell>
        </row>
        <row r="374">
          <cell r="A374">
            <v>0</v>
          </cell>
          <cell r="B374" t="str">
            <v>C6619</v>
          </cell>
          <cell r="C374" t="str">
            <v>RAC.Y NORM.INSTAL.COMBUST.EN PELA</v>
          </cell>
          <cell r="D374">
            <v>-1.083</v>
          </cell>
          <cell r="E374">
            <v>0</v>
          </cell>
          <cell r="F374">
            <v>1.083</v>
          </cell>
          <cell r="G374">
            <v>0</v>
          </cell>
          <cell r="I374">
            <v>0</v>
          </cell>
          <cell r="K374">
            <v>-1.083</v>
          </cell>
          <cell r="L374">
            <v>0</v>
          </cell>
          <cell r="M374">
            <v>1.083</v>
          </cell>
          <cell r="O374">
            <v>0</v>
          </cell>
          <cell r="P374">
            <v>0</v>
          </cell>
          <cell r="Q374">
            <v>0</v>
          </cell>
        </row>
        <row r="375">
          <cell r="A375">
            <v>0</v>
          </cell>
          <cell r="B375" t="str">
            <v>Nº API</v>
          </cell>
          <cell r="C375" t="str">
            <v>D E S C R I P C I O N</v>
          </cell>
          <cell r="D375" t="str">
            <v>ACUMULADO **</v>
          </cell>
          <cell r="E375" t="str">
            <v>PPTO.GLOBAL</v>
          </cell>
          <cell r="F375" t="str">
            <v>DISPONIBLE</v>
          </cell>
          <cell r="G375" t="str">
            <v xml:space="preserve"> % CUMPL.</v>
          </cell>
          <cell r="I375" t="str">
            <v>AUTORIZ.</v>
          </cell>
          <cell r="K375" t="str">
            <v xml:space="preserve">PERIODO : ENERO A  OCTUBRE </v>
          </cell>
          <cell r="O375" t="str">
            <v xml:space="preserve">MES:     OCTUBRE </v>
          </cell>
        </row>
        <row r="376">
          <cell r="B376">
            <v>0</v>
          </cell>
          <cell r="C376">
            <v>0</v>
          </cell>
          <cell r="D376">
            <v>0</v>
          </cell>
          <cell r="E376">
            <v>0</v>
          </cell>
          <cell r="F376">
            <v>0</v>
          </cell>
          <cell r="G376">
            <v>0</v>
          </cell>
          <cell r="I376">
            <v>0</v>
          </cell>
          <cell r="J376" t="str">
            <v xml:space="preserve"> </v>
          </cell>
          <cell r="K376">
            <v>0</v>
          </cell>
          <cell r="L376">
            <v>0</v>
          </cell>
          <cell r="M376">
            <v>0</v>
          </cell>
          <cell r="O376">
            <v>0</v>
          </cell>
          <cell r="P376">
            <v>0</v>
          </cell>
          <cell r="Q376">
            <v>0</v>
          </cell>
        </row>
        <row r="377">
          <cell r="A377">
            <v>0</v>
          </cell>
          <cell r="B377">
            <v>0</v>
          </cell>
          <cell r="C377">
            <v>0</v>
          </cell>
          <cell r="D377">
            <v>0</v>
          </cell>
          <cell r="E377">
            <v>0</v>
          </cell>
          <cell r="F377">
            <v>0</v>
          </cell>
          <cell r="G377">
            <v>0</v>
          </cell>
          <cell r="I377">
            <v>0</v>
          </cell>
          <cell r="K377">
            <v>0</v>
          </cell>
          <cell r="L377">
            <v>0</v>
          </cell>
          <cell r="M377">
            <v>0</v>
          </cell>
          <cell r="O377">
            <v>0</v>
          </cell>
          <cell r="P377">
            <v>0</v>
          </cell>
          <cell r="Q377">
            <v>0</v>
          </cell>
        </row>
        <row r="378">
          <cell r="A378">
            <v>0</v>
          </cell>
          <cell r="B378" t="str">
            <v>C01AC44</v>
          </cell>
          <cell r="C378" t="str">
            <v xml:space="preserve">                                          SUB - TOTAL</v>
          </cell>
          <cell r="D378" t="str">
            <v xml:space="preserve">-  </v>
          </cell>
          <cell r="E378" t="str">
            <v xml:space="preserve">-  </v>
          </cell>
          <cell r="F378" t="str">
            <v xml:space="preserve">-  </v>
          </cell>
          <cell r="G378" t="str">
            <v xml:space="preserve">-  </v>
          </cell>
          <cell r="I378">
            <v>0</v>
          </cell>
          <cell r="K378">
            <v>-1.083</v>
          </cell>
          <cell r="L378">
            <v>0</v>
          </cell>
          <cell r="M378">
            <v>1.083</v>
          </cell>
          <cell r="O378">
            <v>0</v>
          </cell>
          <cell r="P378">
            <v>0</v>
          </cell>
          <cell r="Q378">
            <v>0</v>
          </cell>
        </row>
        <row r="379">
          <cell r="B379" t="str">
            <v>C02AC05</v>
          </cell>
          <cell r="C379" t="str">
            <v>REEMPL.EQ.ANAL.ASOMA Y RAYOS X VM</v>
          </cell>
          <cell r="D379">
            <v>64.956000000000003</v>
          </cell>
          <cell r="E379">
            <v>60</v>
          </cell>
          <cell r="F379">
            <v>-4.9560000000000031</v>
          </cell>
          <cell r="G379">
            <v>108</v>
          </cell>
          <cell r="I379">
            <v>60</v>
          </cell>
          <cell r="K379">
            <v>64.956000000000003</v>
          </cell>
          <cell r="L379">
            <v>60</v>
          </cell>
          <cell r="M379">
            <v>-4.9560000000000031</v>
          </cell>
          <cell r="O379">
            <v>64.956000000000003</v>
          </cell>
          <cell r="P379">
            <v>0</v>
          </cell>
          <cell r="Q379">
            <v>-64.956000000000003</v>
          </cell>
        </row>
        <row r="380">
          <cell r="A380">
            <v>0</v>
          </cell>
          <cell r="B380" t="str">
            <v>C02AC45</v>
          </cell>
          <cell r="C380" t="str">
            <v>T O T A L   P R O G R A M A</v>
          </cell>
          <cell r="D380">
            <v>152.13399999999999</v>
          </cell>
          <cell r="E380">
            <v>384.13</v>
          </cell>
          <cell r="F380">
            <v>231.99600000000001</v>
          </cell>
          <cell r="G380">
            <v>40</v>
          </cell>
          <cell r="I380">
            <v>352.69</v>
          </cell>
          <cell r="K380">
            <v>146.05099999999999</v>
          </cell>
          <cell r="L380">
            <v>279.19</v>
          </cell>
          <cell r="M380">
            <v>133.13900000000001</v>
          </cell>
          <cell r="O380">
            <v>3.7890000000000001</v>
          </cell>
          <cell r="P380">
            <v>96.620999999999995</v>
          </cell>
          <cell r="Q380">
            <v>92.831999999999994</v>
          </cell>
        </row>
        <row r="381">
          <cell r="B381" t="str">
            <v>C02AP01</v>
          </cell>
          <cell r="C381" t="str">
            <v>(**)  REAL  AJUSTADO  DE  ACUERDO  AL  IPC  Y  DOLAR  PROMEDIO  PROGRAMADO  PARA  2002</v>
          </cell>
          <cell r="D381">
            <v>44.418999999999997</v>
          </cell>
          <cell r="E381">
            <v>72</v>
          </cell>
          <cell r="F381">
            <v>27.581000000000003</v>
          </cell>
          <cell r="G381">
            <v>62</v>
          </cell>
          <cell r="I381">
            <v>72</v>
          </cell>
          <cell r="K381">
            <v>44.418999999999997</v>
          </cell>
          <cell r="L381">
            <v>72</v>
          </cell>
          <cell r="M381">
            <v>27.581000000000003</v>
          </cell>
          <cell r="O381">
            <v>13.989000000000001</v>
          </cell>
          <cell r="P381">
            <v>0</v>
          </cell>
          <cell r="Q381">
            <v>-13.989000000000001</v>
          </cell>
        </row>
        <row r="382">
          <cell r="C382" t="str">
            <v xml:space="preserve">                                          SUB - TOTAL</v>
          </cell>
          <cell r="D382">
            <v>232.34800000000001</v>
          </cell>
          <cell r="E382">
            <v>384.13</v>
          </cell>
          <cell r="F382">
            <v>151.78199999999998</v>
          </cell>
          <cell r="G382">
            <v>60</v>
          </cell>
          <cell r="I382">
            <v>352.69</v>
          </cell>
          <cell r="K382">
            <v>227.34800000000001</v>
          </cell>
          <cell r="L382">
            <v>303.69</v>
          </cell>
          <cell r="M382">
            <v>76.341999999999999</v>
          </cell>
          <cell r="O382">
            <v>80.214000000000013</v>
          </cell>
          <cell r="P382">
            <v>24.5</v>
          </cell>
          <cell r="Q382">
            <v>-55.714000000000013</v>
          </cell>
        </row>
        <row r="383">
          <cell r="B383" t="str">
            <v>SIN PRESUPUESTO</v>
          </cell>
        </row>
        <row r="384">
          <cell r="A384">
            <v>0</v>
          </cell>
          <cell r="B384" t="str">
            <v>C6619</v>
          </cell>
          <cell r="C384" t="str">
            <v>RAC.Y NORM.INSTAL.COMBUST.EN PELA</v>
          </cell>
          <cell r="D384">
            <v>-1.083</v>
          </cell>
          <cell r="E384">
            <v>0</v>
          </cell>
          <cell r="F384">
            <v>1.083</v>
          </cell>
          <cell r="G384">
            <v>0</v>
          </cell>
          <cell r="I384">
            <v>0</v>
          </cell>
          <cell r="K384">
            <v>-1.083</v>
          </cell>
          <cell r="L384">
            <v>0</v>
          </cell>
          <cell r="M384">
            <v>1.083</v>
          </cell>
          <cell r="O384">
            <v>0</v>
          </cell>
          <cell r="P384">
            <v>0</v>
          </cell>
          <cell r="Q384">
            <v>0</v>
          </cell>
        </row>
        <row r="385">
          <cell r="A385">
            <v>0</v>
          </cell>
          <cell r="B385">
            <v>0</v>
          </cell>
          <cell r="C385">
            <v>0</v>
          </cell>
          <cell r="D385">
            <v>0</v>
          </cell>
          <cell r="E385">
            <v>0</v>
          </cell>
          <cell r="F385" t="str">
            <v xml:space="preserve">  A V A N C E   D E   I N V E R S I O N E S</v>
          </cell>
          <cell r="G385">
            <v>0</v>
          </cell>
          <cell r="I385">
            <v>0</v>
          </cell>
          <cell r="K385">
            <v>0</v>
          </cell>
          <cell r="L385">
            <v>0</v>
          </cell>
          <cell r="M385">
            <v>0</v>
          </cell>
          <cell r="O385">
            <v>0</v>
          </cell>
          <cell r="P385">
            <v>0</v>
          </cell>
          <cell r="Q385">
            <v>0</v>
          </cell>
        </row>
        <row r="386">
          <cell r="B386">
            <v>0</v>
          </cell>
          <cell r="C386">
            <v>0</v>
          </cell>
          <cell r="D386">
            <v>0</v>
          </cell>
          <cell r="E386">
            <v>0</v>
          </cell>
          <cell r="F386" t="str">
            <v xml:space="preserve">     ( Valor en miles de dólares USA )</v>
          </cell>
          <cell r="G386">
            <v>0</v>
          </cell>
          <cell r="I386">
            <v>0</v>
          </cell>
          <cell r="K386">
            <v>0</v>
          </cell>
          <cell r="L386">
            <v>0</v>
          </cell>
          <cell r="M386">
            <v>0</v>
          </cell>
          <cell r="O386">
            <v>0</v>
          </cell>
          <cell r="P386">
            <v>0</v>
          </cell>
          <cell r="Q386">
            <v>0</v>
          </cell>
        </row>
        <row r="387">
          <cell r="A387">
            <v>0</v>
          </cell>
          <cell r="B387">
            <v>0</v>
          </cell>
          <cell r="C387">
            <v>0</v>
          </cell>
          <cell r="D387">
            <v>0</v>
          </cell>
          <cell r="E387">
            <v>0</v>
          </cell>
          <cell r="F387">
            <v>0</v>
          </cell>
          <cell r="G387">
            <v>0</v>
          </cell>
          <cell r="I387">
            <v>0</v>
          </cell>
          <cell r="K387">
            <v>0</v>
          </cell>
          <cell r="L387">
            <v>0</v>
          </cell>
          <cell r="M387">
            <v>0</v>
          </cell>
          <cell r="O387">
            <v>0</v>
          </cell>
          <cell r="P387">
            <v>0</v>
          </cell>
          <cell r="Q387">
            <v>0</v>
          </cell>
        </row>
        <row r="388">
          <cell r="B388" t="str">
            <v>U. G. A. :</v>
          </cell>
          <cell r="C388" t="str">
            <v>PROYECTOS DE GASTO DIFERIDO</v>
          </cell>
          <cell r="D388" t="str">
            <v xml:space="preserve">-  </v>
          </cell>
          <cell r="E388" t="str">
            <v xml:space="preserve">-  </v>
          </cell>
          <cell r="F388" t="str">
            <v xml:space="preserve">-  </v>
          </cell>
          <cell r="G388" t="str">
            <v xml:space="preserve">-  </v>
          </cell>
          <cell r="I388">
            <v>0</v>
          </cell>
          <cell r="K388">
            <v>-1.083</v>
          </cell>
          <cell r="L388">
            <v>0</v>
          </cell>
          <cell r="M388">
            <v>1.083</v>
          </cell>
          <cell r="O388">
            <v>0</v>
          </cell>
          <cell r="P388">
            <v>0</v>
          </cell>
          <cell r="Q388">
            <v>0</v>
          </cell>
        </row>
        <row r="390">
          <cell r="C390" t="str">
            <v>T O T A L   P R O G R A M A</v>
          </cell>
          <cell r="D390" t="str">
            <v>CONTROL AVANCE DE INVERSIONES GLOBAL</v>
          </cell>
          <cell r="E390">
            <v>384.13</v>
          </cell>
          <cell r="F390">
            <v>151.78199999999998</v>
          </cell>
          <cell r="G390">
            <v>60</v>
          </cell>
          <cell r="I390" t="str">
            <v xml:space="preserve">PPTO    </v>
          </cell>
          <cell r="K390" t="str">
            <v xml:space="preserve">CONTROL AVANCE DE  INVERSIONES  2002 </v>
          </cell>
          <cell r="L390">
            <v>303.69</v>
          </cell>
          <cell r="M390">
            <v>77.424999999999997</v>
          </cell>
          <cell r="O390">
            <v>80.214000000000013</v>
          </cell>
          <cell r="P390">
            <v>24.5</v>
          </cell>
          <cell r="Q390">
            <v>-55.714000000000013</v>
          </cell>
        </row>
        <row r="391">
          <cell r="B391" t="str">
            <v>Nº API</v>
          </cell>
          <cell r="C391" t="str">
            <v>D E S C R I P C I O N</v>
          </cell>
          <cell r="D391" t="str">
            <v>ACUMULADO **</v>
          </cell>
          <cell r="E391" t="str">
            <v>PPTO.GLOBAL</v>
          </cell>
          <cell r="F391" t="str">
            <v>DISPONIBLE</v>
          </cell>
          <cell r="G391" t="str">
            <v xml:space="preserve"> % CUMPL.</v>
          </cell>
          <cell r="I391" t="str">
            <v>AUTORIZ.</v>
          </cell>
          <cell r="K391" t="str">
            <v xml:space="preserve">PERIODO : ENERO A  SEPTIEMBRE </v>
          </cell>
          <cell r="O391" t="str">
            <v xml:space="preserve">MES:     SEPTIEMBRE </v>
          </cell>
        </row>
        <row r="392">
          <cell r="D392" t="str">
            <v xml:space="preserve">  a  SEP  2002 </v>
          </cell>
          <cell r="E392" t="str">
            <v xml:space="preserve">AJUSTADO   </v>
          </cell>
          <cell r="F392" t="str">
            <v xml:space="preserve">  a  SEP  2002 </v>
          </cell>
          <cell r="G392" t="str">
            <v>GLOBAL</v>
          </cell>
          <cell r="I392" t="str">
            <v xml:space="preserve">2002    </v>
          </cell>
          <cell r="J392" t="str">
            <v xml:space="preserve"> </v>
          </cell>
          <cell r="K392" t="str">
            <v>REAL **</v>
          </cell>
          <cell r="L392" t="str">
            <v>PPTO.</v>
          </cell>
          <cell r="M392" t="str">
            <v>DISPONIBLE</v>
          </cell>
          <cell r="O392" t="str">
            <v>REAL  **</v>
          </cell>
          <cell r="P392" t="str">
            <v>PPTO.</v>
          </cell>
          <cell r="Q392" t="str">
            <v>DISPONIBLE</v>
          </cell>
        </row>
        <row r="393">
          <cell r="B393" t="str">
            <v>MINA CHUQUI</v>
          </cell>
        </row>
        <row r="394">
          <cell r="A394">
            <v>0</v>
          </cell>
          <cell r="B394" t="str">
            <v>C00AH72</v>
          </cell>
          <cell r="C394" t="str">
            <v>DELIN.YACIM.DESCARTE AREA DIV.CHUQUI</v>
          </cell>
          <cell r="D394">
            <v>3904.3679999999999</v>
          </cell>
          <cell r="E394">
            <v>6527.22</v>
          </cell>
          <cell r="F394">
            <v>2622.8520000000003</v>
          </cell>
          <cell r="G394">
            <v>60</v>
          </cell>
          <cell r="I394">
            <v>2375.9630000000002</v>
          </cell>
          <cell r="K394">
            <v>970.27200000000005</v>
          </cell>
          <cell r="L394">
            <v>1876.1510000000001</v>
          </cell>
          <cell r="M394">
            <v>905.87900000000002</v>
          </cell>
          <cell r="O394">
            <v>101.196</v>
          </cell>
          <cell r="P394">
            <v>234.64</v>
          </cell>
          <cell r="Q394">
            <v>133.44399999999999</v>
          </cell>
        </row>
        <row r="395">
          <cell r="A395">
            <v>0</v>
          </cell>
          <cell r="B395" t="str">
            <v>C00AH88</v>
          </cell>
          <cell r="C395" t="str">
            <v>SULFUROS PROFUNDOS FASE 1</v>
          </cell>
          <cell r="D395">
            <v>2422.29</v>
          </cell>
          <cell r="E395">
            <v>2253.5349999999999</v>
          </cell>
          <cell r="F395">
            <v>-168.75500000000011</v>
          </cell>
          <cell r="G395">
            <v>107</v>
          </cell>
          <cell r="I395">
            <v>1020</v>
          </cell>
          <cell r="K395">
            <v>1099.1590000000001</v>
          </cell>
          <cell r="L395">
            <v>856.16499999999996</v>
          </cell>
          <cell r="M395">
            <v>-242.99400000000014</v>
          </cell>
          <cell r="O395">
            <v>0</v>
          </cell>
          <cell r="P395">
            <v>0</v>
          </cell>
          <cell r="Q395">
            <v>0</v>
          </cell>
        </row>
        <row r="396">
          <cell r="A396">
            <v>0</v>
          </cell>
          <cell r="B396" t="str">
            <v>C00MC70</v>
          </cell>
          <cell r="C396" t="str">
            <v>TRANQUE DE RELAVES TALABRE V ETAPA</v>
          </cell>
          <cell r="D396">
            <v>6056.9380000000001</v>
          </cell>
          <cell r="E396">
            <v>14815.522999999999</v>
          </cell>
          <cell r="F396">
            <v>8758.5849999999991</v>
          </cell>
          <cell r="G396">
            <v>41</v>
          </cell>
          <cell r="I396">
            <v>7815.1670000000004</v>
          </cell>
          <cell r="K396">
            <v>3738.1179999999999</v>
          </cell>
          <cell r="L396">
            <v>5158.6670000000004</v>
          </cell>
          <cell r="M396">
            <v>1420.5490000000004</v>
          </cell>
          <cell r="O396">
            <v>31.062000000000001</v>
          </cell>
          <cell r="P396">
            <v>822.5</v>
          </cell>
          <cell r="Q396">
            <v>791.43799999999999</v>
          </cell>
        </row>
        <row r="397">
          <cell r="A397">
            <v>0</v>
          </cell>
          <cell r="B397" t="str">
            <v>C01MC73</v>
          </cell>
          <cell r="C397" t="str">
            <v>OPTIM.SIST.COND.DISTR.RELAVE TALABRE</v>
          </cell>
          <cell r="D397">
            <v>2267.2399999999998</v>
          </cell>
          <cell r="E397">
            <v>27388.087</v>
          </cell>
          <cell r="F397">
            <v>25120.847000000002</v>
          </cell>
          <cell r="G397">
            <v>8</v>
          </cell>
          <cell r="I397">
            <v>16397</v>
          </cell>
          <cell r="K397">
            <v>2178.8150000000001</v>
          </cell>
          <cell r="L397">
            <v>4574.7179999999998</v>
          </cell>
          <cell r="M397">
            <v>2395.9029999999998</v>
          </cell>
          <cell r="O397">
            <v>1537.194</v>
          </cell>
          <cell r="P397">
            <v>2403.395</v>
          </cell>
          <cell r="Q397">
            <v>866.20100000000002</v>
          </cell>
        </row>
        <row r="398">
          <cell r="A398">
            <v>0</v>
          </cell>
          <cell r="B398" t="str">
            <v>C01MM71</v>
          </cell>
          <cell r="C398" t="str">
            <v>OPTIMIZAR DISEÑO TALUDES MINA CHUQUI</v>
          </cell>
          <cell r="D398">
            <v>3416.7440000000001</v>
          </cell>
          <cell r="E398">
            <v>5757.9620000000004</v>
          </cell>
          <cell r="F398">
            <v>2341.2180000000003</v>
          </cell>
          <cell r="G398">
            <v>59</v>
          </cell>
          <cell r="I398">
            <v>2200.241</v>
          </cell>
          <cell r="K398">
            <v>1329.758</v>
          </cell>
          <cell r="L398">
            <v>1034.191</v>
          </cell>
          <cell r="M398">
            <v>-295.56700000000001</v>
          </cell>
          <cell r="O398">
            <v>171.333</v>
          </cell>
          <cell r="P398">
            <v>703.28300000000002</v>
          </cell>
          <cell r="Q398">
            <v>531.95000000000005</v>
          </cell>
        </row>
        <row r="399">
          <cell r="A399">
            <v>0</v>
          </cell>
          <cell r="B399" t="str">
            <v>C02MX71</v>
          </cell>
          <cell r="C399" t="str">
            <v>PROY. RBL FASE I: BOTAD.Y STOCKS COM</v>
          </cell>
          <cell r="D399">
            <v>546.90700000000004</v>
          </cell>
          <cell r="E399">
            <v>2497.6260000000002</v>
          </cell>
          <cell r="F399">
            <v>1950.7190000000001</v>
          </cell>
          <cell r="G399">
            <v>22</v>
          </cell>
          <cell r="I399">
            <v>2408.3249999999998</v>
          </cell>
          <cell r="K399">
            <v>546.90700000000004</v>
          </cell>
          <cell r="L399">
            <v>1822.924</v>
          </cell>
          <cell r="M399">
            <v>1276.0169999999998</v>
          </cell>
          <cell r="O399">
            <v>183.26300000000001</v>
          </cell>
          <cell r="P399">
            <v>333.459</v>
          </cell>
          <cell r="Q399">
            <v>150.196</v>
          </cell>
        </row>
        <row r="400">
          <cell r="A400">
            <v>0</v>
          </cell>
          <cell r="B400" t="str">
            <v>C02MX72</v>
          </cell>
          <cell r="C400" t="str">
            <v>DELIN.SULF. NORTE DE LA MINA CHUQUI</v>
          </cell>
          <cell r="D400">
            <v>1229.2560000000001</v>
          </cell>
          <cell r="E400">
            <v>3719.2910000000002</v>
          </cell>
          <cell r="F400">
            <v>2490.0349999999999</v>
          </cell>
          <cell r="G400">
            <v>33</v>
          </cell>
          <cell r="I400">
            <v>2270.0100000000002</v>
          </cell>
          <cell r="K400">
            <v>1229.2560000000001</v>
          </cell>
          <cell r="L400">
            <v>1670.586</v>
          </cell>
          <cell r="M400">
            <v>441.32999999999993</v>
          </cell>
          <cell r="O400">
            <v>492.19200000000001</v>
          </cell>
          <cell r="P400">
            <v>253.56100000000001</v>
          </cell>
          <cell r="Q400">
            <v>-238.631</v>
          </cell>
        </row>
        <row r="401">
          <cell r="A401">
            <v>0</v>
          </cell>
          <cell r="B401" t="str">
            <v>C02MX73</v>
          </cell>
          <cell r="C401" t="str">
            <v>PROYECTO PEXI, FASE I PARA CBV MINA</v>
          </cell>
          <cell r="D401">
            <v>976.92200000000003</v>
          </cell>
          <cell r="E401">
            <v>3374.41</v>
          </cell>
          <cell r="F401">
            <v>2397.4879999999998</v>
          </cell>
          <cell r="G401">
            <v>29</v>
          </cell>
          <cell r="I401">
            <v>1759.954</v>
          </cell>
          <cell r="K401">
            <v>976.92200000000003</v>
          </cell>
          <cell r="L401">
            <v>1246.192</v>
          </cell>
          <cell r="M401">
            <v>269.27</v>
          </cell>
          <cell r="O401">
            <v>314.14299999999997</v>
          </cell>
          <cell r="P401">
            <v>231.97900000000001</v>
          </cell>
          <cell r="Q401">
            <v>-82.163999999999959</v>
          </cell>
        </row>
        <row r="402">
          <cell r="A402">
            <v>0</v>
          </cell>
          <cell r="B402" t="str">
            <v>C02MX74</v>
          </cell>
          <cell r="C402" t="str">
            <v>RECONOC. MINERALIZACION PROFUNDA MIN</v>
          </cell>
          <cell r="D402">
            <v>1337.1679999999999</v>
          </cell>
          <cell r="E402">
            <v>5015.3620000000001</v>
          </cell>
          <cell r="F402">
            <v>3678.1940000000004</v>
          </cell>
          <cell r="G402">
            <v>27</v>
          </cell>
          <cell r="I402">
            <v>4500.1559999999999</v>
          </cell>
          <cell r="J402" t="str">
            <v xml:space="preserve"> </v>
          </cell>
          <cell r="K402">
            <v>1337.1679999999999</v>
          </cell>
          <cell r="L402">
            <v>3355.1320000000001</v>
          </cell>
          <cell r="M402">
            <v>2017.9640000000002</v>
          </cell>
          <cell r="O402">
            <v>431.68200000000002</v>
          </cell>
          <cell r="P402">
            <v>517.68700000000001</v>
          </cell>
          <cell r="Q402">
            <v>86.004999999999995</v>
          </cell>
        </row>
        <row r="403">
          <cell r="A403">
            <v>0</v>
          </cell>
          <cell r="B403" t="str">
            <v>C02MX75</v>
          </cell>
          <cell r="C403" t="str">
            <v>BASES GEOLOGICAS  YACIMIENTO CHUQUIC</v>
          </cell>
          <cell r="D403">
            <v>208.12899999999999</v>
          </cell>
          <cell r="E403">
            <v>1231.72</v>
          </cell>
          <cell r="F403">
            <v>1023.591</v>
          </cell>
          <cell r="G403">
            <v>17</v>
          </cell>
          <cell r="I403">
            <v>1162.393</v>
          </cell>
          <cell r="K403">
            <v>208.12899999999999</v>
          </cell>
          <cell r="L403">
            <v>845.88800000000003</v>
          </cell>
          <cell r="M403">
            <v>637.75900000000001</v>
          </cell>
          <cell r="O403">
            <v>93.016999999999996</v>
          </cell>
          <cell r="P403">
            <v>126.80200000000001</v>
          </cell>
          <cell r="Q403">
            <v>33.785000000000011</v>
          </cell>
        </row>
        <row r="404">
          <cell r="A404">
            <v>0</v>
          </cell>
          <cell r="B404" t="str">
            <v>C8046-83</v>
          </cell>
          <cell r="C404" t="str">
            <v>EXPLORAC. Y MODEL. GEOTECNICO PERIOD</v>
          </cell>
          <cell r="D404">
            <v>136.52799999999999</v>
          </cell>
          <cell r="E404">
            <v>4577</v>
          </cell>
          <cell r="F404">
            <v>4440.4719999999998</v>
          </cell>
          <cell r="G404">
            <v>3</v>
          </cell>
          <cell r="I404">
            <v>0</v>
          </cell>
          <cell r="K404">
            <v>136.52799999999999</v>
          </cell>
          <cell r="L404">
            <v>0</v>
          </cell>
          <cell r="M404">
            <v>-136.52799999999999</v>
          </cell>
          <cell r="O404">
            <v>12.382</v>
          </cell>
          <cell r="P404">
            <v>0</v>
          </cell>
          <cell r="Q404">
            <v>-12.382</v>
          </cell>
        </row>
        <row r="405">
          <cell r="A405">
            <v>0</v>
          </cell>
          <cell r="B405" t="str">
            <v>C00AH88</v>
          </cell>
          <cell r="C405" t="str">
            <v xml:space="preserve">                                          SUB - TOTAL</v>
          </cell>
          <cell r="D405">
            <v>22502.489999999998</v>
          </cell>
          <cell r="E405">
            <v>77157.73599999999</v>
          </cell>
          <cell r="F405">
            <v>54655.245999999992</v>
          </cell>
          <cell r="G405">
            <v>29</v>
          </cell>
          <cell r="I405">
            <v>41909.209000000003</v>
          </cell>
          <cell r="K405">
            <v>13751.031999999999</v>
          </cell>
          <cell r="L405">
            <v>22440.614000000001</v>
          </cell>
          <cell r="M405">
            <v>8689.5819999999985</v>
          </cell>
          <cell r="O405">
            <v>3367.4639999999995</v>
          </cell>
          <cell r="P405">
            <v>5627.3059999999996</v>
          </cell>
          <cell r="Q405">
            <v>2259.8420000000006</v>
          </cell>
        </row>
        <row r="406">
          <cell r="A406">
            <v>0</v>
          </cell>
          <cell r="B406" t="str">
            <v>FUNDICION</v>
          </cell>
          <cell r="C406" t="str">
            <v>TRANQUE DE RELAVES TALABRE V ETAPA</v>
          </cell>
          <cell r="D406">
            <v>6762.8149999999996</v>
          </cell>
          <cell r="E406">
            <v>14815.522999999999</v>
          </cell>
          <cell r="F406">
            <v>8052.7079999999996</v>
          </cell>
          <cell r="G406">
            <v>46</v>
          </cell>
          <cell r="I406">
            <v>7815.1670000000004</v>
          </cell>
          <cell r="K406">
            <v>4443.9949999999999</v>
          </cell>
          <cell r="L406">
            <v>5982.1670000000004</v>
          </cell>
          <cell r="M406">
            <v>1538.1720000000005</v>
          </cell>
          <cell r="O406">
            <v>705.87699999999995</v>
          </cell>
          <cell r="P406">
            <v>823.5</v>
          </cell>
          <cell r="Q406">
            <v>117.62300000000005</v>
          </cell>
        </row>
        <row r="407">
          <cell r="A407">
            <v>0</v>
          </cell>
          <cell r="B407" t="str">
            <v>C02FA71</v>
          </cell>
          <cell r="C407" t="str">
            <v>CONT.OPERACIONAL PTAS. DE ACIDO : LI</v>
          </cell>
          <cell r="D407">
            <v>927.65</v>
          </cell>
          <cell r="E407">
            <v>3406.4740000000002</v>
          </cell>
          <cell r="F407">
            <v>2478.8240000000001</v>
          </cell>
          <cell r="G407">
            <v>27</v>
          </cell>
          <cell r="I407">
            <v>1711</v>
          </cell>
          <cell r="K407">
            <v>927.65</v>
          </cell>
          <cell r="L407">
            <v>894</v>
          </cell>
          <cell r="M407">
            <v>-33.649999999999977</v>
          </cell>
          <cell r="O407">
            <v>197.22200000000001</v>
          </cell>
          <cell r="P407">
            <v>307</v>
          </cell>
          <cell r="Q407">
            <v>109.77799999999999</v>
          </cell>
        </row>
        <row r="408">
          <cell r="A408">
            <v>0</v>
          </cell>
          <cell r="B408" t="str">
            <v>C02FA72</v>
          </cell>
          <cell r="C408" t="str">
            <v>CONT.OPERAC.PTAS. DE ACIDO : ACIDO C</v>
          </cell>
          <cell r="D408">
            <v>1465.7629999999999</v>
          </cell>
          <cell r="E408">
            <v>4501.982</v>
          </cell>
          <cell r="F408">
            <v>3036.2190000000001</v>
          </cell>
          <cell r="G408">
            <v>33</v>
          </cell>
          <cell r="I408">
            <v>2251</v>
          </cell>
          <cell r="K408">
            <v>1465.7629999999999</v>
          </cell>
          <cell r="L408">
            <v>1253</v>
          </cell>
          <cell r="M408">
            <v>-212.76299999999992</v>
          </cell>
          <cell r="O408">
            <v>442.46499999999997</v>
          </cell>
          <cell r="P408">
            <v>405</v>
          </cell>
          <cell r="Q408">
            <v>-37.464999999999975</v>
          </cell>
        </row>
        <row r="409">
          <cell r="A409">
            <v>0</v>
          </cell>
          <cell r="B409" t="str">
            <v>C02FA73</v>
          </cell>
          <cell r="C409" t="str">
            <v>CONT.OPERAC. PTAS. DE ACIDO : GASES</v>
          </cell>
          <cell r="D409">
            <v>703.12300000000005</v>
          </cell>
          <cell r="E409">
            <v>2266.4679999999998</v>
          </cell>
          <cell r="F409">
            <v>1563.3449999999998</v>
          </cell>
          <cell r="G409">
            <v>31</v>
          </cell>
          <cell r="I409">
            <v>1141</v>
          </cell>
          <cell r="K409">
            <v>703.12300000000005</v>
          </cell>
          <cell r="L409">
            <v>612</v>
          </cell>
          <cell r="M409">
            <v>-91.123000000000047</v>
          </cell>
          <cell r="O409">
            <v>354.67700000000002</v>
          </cell>
          <cell r="P409">
            <v>187</v>
          </cell>
          <cell r="Q409">
            <v>-167.67700000000002</v>
          </cell>
        </row>
        <row r="410">
          <cell r="A410">
            <v>0</v>
          </cell>
          <cell r="B410" t="str">
            <v>C02FA74</v>
          </cell>
          <cell r="C410" t="str">
            <v>CONT.OPERAC. PTAS. DE ACIDO : PRODUC</v>
          </cell>
          <cell r="D410">
            <v>452.51900000000001</v>
          </cell>
          <cell r="E410">
            <v>2313.9569999999999</v>
          </cell>
          <cell r="F410">
            <v>1861.4379999999999</v>
          </cell>
          <cell r="G410">
            <v>20</v>
          </cell>
          <cell r="I410">
            <v>1140</v>
          </cell>
          <cell r="K410">
            <v>452.51900000000001</v>
          </cell>
          <cell r="L410">
            <v>616</v>
          </cell>
          <cell r="M410">
            <v>163.48099999999999</v>
          </cell>
          <cell r="O410">
            <v>119.51</v>
          </cell>
          <cell r="P410">
            <v>169</v>
          </cell>
          <cell r="Q410">
            <v>49.489999999999995</v>
          </cell>
        </row>
        <row r="411">
          <cell r="A411">
            <v>0</v>
          </cell>
          <cell r="B411" t="str">
            <v>C02FA75</v>
          </cell>
          <cell r="C411" t="str">
            <v>CONT.OPERAC.PTAS. DE ACIDO : SERV. A</v>
          </cell>
          <cell r="D411">
            <v>139.37299999999999</v>
          </cell>
          <cell r="E411">
            <v>3093.8249999999998</v>
          </cell>
          <cell r="F411">
            <v>2954.4519999999998</v>
          </cell>
          <cell r="G411">
            <v>5</v>
          </cell>
          <cell r="I411">
            <v>1501</v>
          </cell>
          <cell r="K411">
            <v>139.37299999999999</v>
          </cell>
          <cell r="L411">
            <v>834</v>
          </cell>
          <cell r="M411">
            <v>694.62699999999995</v>
          </cell>
          <cell r="O411">
            <v>17.286000000000001</v>
          </cell>
          <cell r="P411">
            <v>228</v>
          </cell>
          <cell r="Q411">
            <v>210.714</v>
          </cell>
        </row>
        <row r="412">
          <cell r="A412" t="e">
            <v>#REF!</v>
          </cell>
          <cell r="B412" t="str">
            <v>C8046-83</v>
          </cell>
          <cell r="C412" t="str">
            <v xml:space="preserve">                                          SUB - TOTAL</v>
          </cell>
          <cell r="D412">
            <v>3688.4280000000003</v>
          </cell>
          <cell r="E412">
            <v>15582.705999999998</v>
          </cell>
          <cell r="F412">
            <v>11894.277999999998</v>
          </cell>
          <cell r="G412">
            <v>24</v>
          </cell>
          <cell r="I412">
            <v>7744</v>
          </cell>
          <cell r="K412">
            <v>3688.4280000000003</v>
          </cell>
          <cell r="L412">
            <v>4209</v>
          </cell>
          <cell r="M412">
            <v>520.572</v>
          </cell>
          <cell r="O412">
            <v>1131.1600000000001</v>
          </cell>
          <cell r="P412">
            <v>1296</v>
          </cell>
          <cell r="Q412">
            <v>164.83999999999997</v>
          </cell>
        </row>
        <row r="413">
          <cell r="B413" t="str">
            <v>MINA SUR OXIDOS</v>
          </cell>
          <cell r="C413" t="str">
            <v xml:space="preserve">                                          SUB - TOTAL</v>
          </cell>
          <cell r="D413">
            <v>24994.166999999998</v>
          </cell>
          <cell r="E413">
            <v>66708.7</v>
          </cell>
          <cell r="F413">
            <v>41714.532999999996</v>
          </cell>
          <cell r="G413">
            <v>37</v>
          </cell>
          <cell r="I413">
            <v>37740.930000000008</v>
          </cell>
          <cell r="K413">
            <v>16392.963</v>
          </cell>
          <cell r="L413">
            <v>24813.192999999999</v>
          </cell>
          <cell r="M413">
            <v>8420.23</v>
          </cell>
          <cell r="O413">
            <v>4174.146999999999</v>
          </cell>
          <cell r="P413">
            <v>5441.6950000000006</v>
          </cell>
          <cell r="Q413">
            <v>1267.548</v>
          </cell>
        </row>
        <row r="414">
          <cell r="A414">
            <v>0</v>
          </cell>
          <cell r="B414" t="str">
            <v>C01XM77</v>
          </cell>
          <cell r="C414" t="str">
            <v>DELINEACION Y MODELAMIENTO DE ENMS</v>
          </cell>
          <cell r="D414">
            <v>6855.8789999999999</v>
          </cell>
          <cell r="E414">
            <v>6239.5919999999996</v>
          </cell>
          <cell r="F414">
            <v>-616.28700000000026</v>
          </cell>
          <cell r="G414">
            <v>110</v>
          </cell>
          <cell r="I414">
            <v>729.11599999999999</v>
          </cell>
          <cell r="K414">
            <v>742.524</v>
          </cell>
          <cell r="L414">
            <v>729.41</v>
          </cell>
          <cell r="M414">
            <v>-13.114000000000033</v>
          </cell>
          <cell r="O414">
            <v>0</v>
          </cell>
          <cell r="P414">
            <v>0</v>
          </cell>
          <cell r="Q414">
            <v>0</v>
          </cell>
        </row>
        <row r="415">
          <cell r="A415">
            <v>0</v>
          </cell>
          <cell r="B415" t="str">
            <v>C02XM72</v>
          </cell>
          <cell r="C415" t="str">
            <v>COMPLEMENTO DELIN.YACIM.MINA SUR</v>
          </cell>
          <cell r="D415">
            <v>1859.777</v>
          </cell>
          <cell r="E415">
            <v>1917</v>
          </cell>
          <cell r="F415">
            <v>57.222999999999956</v>
          </cell>
          <cell r="G415">
            <v>97</v>
          </cell>
          <cell r="I415">
            <v>1702</v>
          </cell>
          <cell r="K415">
            <v>1643.845</v>
          </cell>
          <cell r="L415">
            <v>1330.471</v>
          </cell>
          <cell r="M415">
            <v>-313.37400000000002</v>
          </cell>
          <cell r="O415">
            <v>212.01499999999999</v>
          </cell>
          <cell r="P415">
            <v>42.47</v>
          </cell>
          <cell r="Q415">
            <v>-169.54499999999999</v>
          </cell>
        </row>
        <row r="416">
          <cell r="A416">
            <v>0</v>
          </cell>
          <cell r="B416" t="str">
            <v>C02XM73</v>
          </cell>
          <cell r="C416" t="str">
            <v>IMPLEM.DISEÑO A RAJO FINAL EXTENS SE</v>
          </cell>
          <cell r="D416">
            <v>314.15499999999997</v>
          </cell>
          <cell r="E416">
            <v>769.58799999999997</v>
          </cell>
          <cell r="F416">
            <v>455.43299999999999</v>
          </cell>
          <cell r="G416">
            <v>41</v>
          </cell>
          <cell r="I416">
            <v>473</v>
          </cell>
          <cell r="K416">
            <v>314.15499999999997</v>
          </cell>
          <cell r="L416">
            <v>225.06100000000001</v>
          </cell>
          <cell r="M416">
            <v>-89.093999999999966</v>
          </cell>
          <cell r="O416">
            <v>19.053000000000001</v>
          </cell>
          <cell r="P416">
            <v>46</v>
          </cell>
          <cell r="Q416">
            <v>26.946999999999999</v>
          </cell>
        </row>
        <row r="417">
          <cell r="A417">
            <v>0</v>
          </cell>
          <cell r="B417" t="str">
            <v>C02XX71</v>
          </cell>
          <cell r="C417" t="str">
            <v>REPARAC.Y MODIF.INTERIOR BATEAS</v>
          </cell>
          <cell r="D417">
            <v>0</v>
          </cell>
          <cell r="E417">
            <v>2440.7330000000002</v>
          </cell>
          <cell r="F417">
            <v>2440.7330000000002</v>
          </cell>
          <cell r="G417">
            <v>0</v>
          </cell>
          <cell r="I417">
            <v>955.2</v>
          </cell>
          <cell r="K417">
            <v>0</v>
          </cell>
          <cell r="L417">
            <v>432.3</v>
          </cell>
          <cell r="M417">
            <v>432.3</v>
          </cell>
          <cell r="O417">
            <v>0</v>
          </cell>
          <cell r="P417">
            <v>174.3</v>
          </cell>
          <cell r="Q417">
            <v>174.3</v>
          </cell>
        </row>
        <row r="418">
          <cell r="A418">
            <v>0</v>
          </cell>
          <cell r="B418" t="str">
            <v>C01XM72</v>
          </cell>
          <cell r="C418" t="str">
            <v>CONTINUIDAD OPERAC. PROYECTO RMSA</v>
          </cell>
          <cell r="D418">
            <v>3.2309999999999999</v>
          </cell>
          <cell r="E418">
            <v>7608</v>
          </cell>
          <cell r="F418">
            <v>7604.7690000000002</v>
          </cell>
          <cell r="G418">
            <v>0</v>
          </cell>
          <cell r="I418">
            <v>0</v>
          </cell>
          <cell r="K418">
            <v>3.2309999999999999</v>
          </cell>
          <cell r="L418">
            <v>0</v>
          </cell>
          <cell r="M418">
            <v>-3.2309999999999999</v>
          </cell>
          <cell r="O418">
            <v>0</v>
          </cell>
          <cell r="P418">
            <v>0</v>
          </cell>
          <cell r="Q418">
            <v>0</v>
          </cell>
        </row>
        <row r="419">
          <cell r="A419">
            <v>0</v>
          </cell>
          <cell r="B419" t="str">
            <v>C99XM70</v>
          </cell>
          <cell r="C419" t="str">
            <v>GASTOS PREOPERACION RAMS</v>
          </cell>
          <cell r="D419">
            <v>17.826000000000001</v>
          </cell>
          <cell r="E419">
            <v>23306</v>
          </cell>
          <cell r="F419">
            <v>23288.173999999999</v>
          </cell>
          <cell r="G419">
            <v>0</v>
          </cell>
          <cell r="I419">
            <v>0</v>
          </cell>
          <cell r="K419">
            <v>17.826000000000001</v>
          </cell>
          <cell r="L419">
            <v>0</v>
          </cell>
          <cell r="M419">
            <v>-17.826000000000001</v>
          </cell>
          <cell r="O419">
            <v>1.198</v>
          </cell>
          <cell r="P419">
            <v>0</v>
          </cell>
          <cell r="Q419">
            <v>-1.198</v>
          </cell>
        </row>
        <row r="420">
          <cell r="A420">
            <v>0</v>
          </cell>
          <cell r="B420" t="str">
            <v>C99XM83</v>
          </cell>
          <cell r="C420" t="str">
            <v>EXPL Y CARÁCT. GEOTEC. MOD. HIDROGEO</v>
          </cell>
          <cell r="D420">
            <v>36.447000000000003</v>
          </cell>
          <cell r="E420">
            <v>1287</v>
          </cell>
          <cell r="F420">
            <v>1250.5529999999999</v>
          </cell>
          <cell r="G420">
            <v>3</v>
          </cell>
          <cell r="I420">
            <v>0</v>
          </cell>
          <cell r="K420">
            <v>36.447000000000003</v>
          </cell>
          <cell r="L420">
            <v>0</v>
          </cell>
          <cell r="M420">
            <v>-36.447000000000003</v>
          </cell>
          <cell r="O420">
            <v>6.6000000000000003E-2</v>
          </cell>
          <cell r="P420">
            <v>0</v>
          </cell>
          <cell r="Q420">
            <v>-6.6000000000000003E-2</v>
          </cell>
        </row>
        <row r="421">
          <cell r="B421" t="str">
            <v>MINA SUR OXIDOS</v>
          </cell>
          <cell r="C421" t="str">
            <v xml:space="preserve">                                          SUB - TOTAL</v>
          </cell>
          <cell r="D421">
            <v>9087.3149999999987</v>
          </cell>
          <cell r="E421">
            <v>43567.913</v>
          </cell>
          <cell r="F421">
            <v>34480.597999999998</v>
          </cell>
          <cell r="G421">
            <v>21</v>
          </cell>
          <cell r="I421">
            <v>3859.3159999999998</v>
          </cell>
          <cell r="K421">
            <v>2758.0280000000007</v>
          </cell>
          <cell r="L421">
            <v>2717.2420000000002</v>
          </cell>
          <cell r="M421">
            <v>-40.785999999999987</v>
          </cell>
          <cell r="O421">
            <v>232.33199999999999</v>
          </cell>
          <cell r="P421">
            <v>262.77</v>
          </cell>
          <cell r="Q421">
            <v>30.438000000000027</v>
          </cell>
        </row>
        <row r="422">
          <cell r="A422">
            <v>0</v>
          </cell>
          <cell r="B422" t="str">
            <v>SUMINISTROS</v>
          </cell>
          <cell r="C422" t="str">
            <v>DELINEACION Y MODELAMIENTO DE ENMS</v>
          </cell>
          <cell r="D422">
            <v>6855.8789999999999</v>
          </cell>
          <cell r="E422">
            <v>6239.5919999999996</v>
          </cell>
          <cell r="F422">
            <v>-616.28700000000026</v>
          </cell>
          <cell r="G422">
            <v>110</v>
          </cell>
          <cell r="I422">
            <v>729.11599999999999</v>
          </cell>
          <cell r="K422">
            <v>742.524</v>
          </cell>
          <cell r="L422">
            <v>729.41</v>
          </cell>
          <cell r="M422">
            <v>-13.114000000000033</v>
          </cell>
          <cell r="O422">
            <v>0</v>
          </cell>
          <cell r="P422">
            <v>0</v>
          </cell>
          <cell r="Q422">
            <v>0</v>
          </cell>
        </row>
        <row r="423">
          <cell r="A423">
            <v>0</v>
          </cell>
          <cell r="B423" t="str">
            <v>C00UH70</v>
          </cell>
          <cell r="C423" t="str">
            <v>PLANTA TRAT. As  MOD-B.O.T. CAMPAMEN</v>
          </cell>
          <cell r="D423">
            <v>490.90100000000001</v>
          </cell>
          <cell r="E423">
            <v>537.56299999999999</v>
          </cell>
          <cell r="F423">
            <v>46.661999999999978</v>
          </cell>
          <cell r="G423">
            <v>91</v>
          </cell>
          <cell r="I423">
            <v>106.92400000000001</v>
          </cell>
          <cell r="K423">
            <v>84.656000000000006</v>
          </cell>
          <cell r="L423">
            <v>107.09099999999999</v>
          </cell>
          <cell r="M423">
            <v>22.434999999999988</v>
          </cell>
          <cell r="O423">
            <v>4.194</v>
          </cell>
          <cell r="P423">
            <v>0</v>
          </cell>
          <cell r="Q423">
            <v>-4.194</v>
          </cell>
        </row>
        <row r="424">
          <cell r="A424">
            <v>0</v>
          </cell>
          <cell r="B424" t="str">
            <v>C01UH74</v>
          </cell>
          <cell r="C424" t="str">
            <v>EXPLORACIONES HIDROGEOLOGICAS N 2 RG</v>
          </cell>
          <cell r="D424">
            <v>1785.9760000000001</v>
          </cell>
          <cell r="E424">
            <v>2597.1880000000001</v>
          </cell>
          <cell r="F424">
            <v>811.21199999999999</v>
          </cell>
          <cell r="G424">
            <v>69</v>
          </cell>
          <cell r="I424">
            <v>827.51499999999999</v>
          </cell>
          <cell r="K424">
            <v>91.22</v>
          </cell>
          <cell r="L424">
            <v>518.20899999999995</v>
          </cell>
          <cell r="M424">
            <v>426.98899999999992</v>
          </cell>
          <cell r="O424">
            <v>0.69799999999999995</v>
          </cell>
          <cell r="P424">
            <v>122.304</v>
          </cell>
          <cell r="Q424">
            <v>121.60600000000001</v>
          </cell>
        </row>
        <row r="425">
          <cell r="A425">
            <v>0</v>
          </cell>
          <cell r="B425" t="str">
            <v>C02XM72</v>
          </cell>
          <cell r="C425" t="str">
            <v xml:space="preserve">                                          SUB - TOTAL</v>
          </cell>
          <cell r="D425">
            <v>2276.877</v>
          </cell>
          <cell r="E425">
            <v>3134.7510000000002</v>
          </cell>
          <cell r="F425">
            <v>857.87400000000025</v>
          </cell>
          <cell r="G425">
            <v>73</v>
          </cell>
          <cell r="I425">
            <v>934.43899999999996</v>
          </cell>
          <cell r="K425">
            <v>175.876</v>
          </cell>
          <cell r="L425">
            <v>625.29999999999995</v>
          </cell>
          <cell r="M425">
            <v>449.42399999999992</v>
          </cell>
          <cell r="O425">
            <v>4.8919999999999995</v>
          </cell>
          <cell r="P425">
            <v>122.304</v>
          </cell>
          <cell r="Q425">
            <v>117.41200000000001</v>
          </cell>
        </row>
        <row r="426">
          <cell r="B426" t="str">
            <v>PLANIF.Y GESTION ESTRATEGICA</v>
          </cell>
          <cell r="C426" t="str">
            <v>IMPLEM.DISEÑO A RAJO FINAL EXTENS SE</v>
          </cell>
          <cell r="D426">
            <v>314.154</v>
          </cell>
          <cell r="E426">
            <v>769.58799999999997</v>
          </cell>
          <cell r="F426">
            <v>455.43399999999997</v>
          </cell>
          <cell r="G426">
            <v>41</v>
          </cell>
          <cell r="I426">
            <v>473</v>
          </cell>
          <cell r="K426">
            <v>314.154</v>
          </cell>
          <cell r="L426">
            <v>320.06099999999998</v>
          </cell>
          <cell r="M426">
            <v>5.9069999999999823</v>
          </cell>
          <cell r="O426">
            <v>-1E-3</v>
          </cell>
          <cell r="P426">
            <v>95</v>
          </cell>
          <cell r="Q426">
            <v>95.001000000000005</v>
          </cell>
        </row>
        <row r="427">
          <cell r="A427">
            <v>0</v>
          </cell>
          <cell r="B427" t="str">
            <v>C99AP74</v>
          </cell>
          <cell r="C427" t="str">
            <v>ING.CONTRAPARTE - PROY. CONVERSION A</v>
          </cell>
          <cell r="D427">
            <v>170.04400000000001</v>
          </cell>
          <cell r="E427">
            <v>433.98700000000002</v>
          </cell>
          <cell r="F427">
            <v>263.94299999999998</v>
          </cell>
          <cell r="G427">
            <v>39</v>
          </cell>
          <cell r="I427">
            <v>227.31899999999999</v>
          </cell>
          <cell r="K427">
            <v>57.468000000000004</v>
          </cell>
          <cell r="L427">
            <v>182.625</v>
          </cell>
          <cell r="M427">
            <v>125.157</v>
          </cell>
          <cell r="O427">
            <v>15.484999999999999</v>
          </cell>
          <cell r="P427">
            <v>9</v>
          </cell>
          <cell r="Q427">
            <v>-6.4849999999999994</v>
          </cell>
        </row>
        <row r="428">
          <cell r="A428">
            <v>0</v>
          </cell>
          <cell r="B428" t="str">
            <v>C99AP72</v>
          </cell>
          <cell r="C428" t="str">
            <v>DELINEAC. Y MODEL. PROYECTO CHUQUI N</v>
          </cell>
          <cell r="D428">
            <v>0.755</v>
          </cell>
          <cell r="E428">
            <v>1268</v>
          </cell>
          <cell r="F428">
            <v>1267.2449999999999</v>
          </cell>
          <cell r="G428">
            <v>0</v>
          </cell>
          <cell r="I428">
            <v>0</v>
          </cell>
          <cell r="K428">
            <v>0.755</v>
          </cell>
          <cell r="L428">
            <v>0</v>
          </cell>
          <cell r="M428">
            <v>-0.755</v>
          </cell>
          <cell r="O428">
            <v>5.0999999999999997E-2</v>
          </cell>
          <cell r="P428">
            <v>0</v>
          </cell>
          <cell r="Q428">
            <v>-5.0999999999999997E-2</v>
          </cell>
        </row>
        <row r="429">
          <cell r="A429">
            <v>0</v>
          </cell>
          <cell r="B429" t="str">
            <v>C99AP73</v>
          </cell>
          <cell r="C429" t="str">
            <v xml:space="preserve">                                          SUB - TOTAL</v>
          </cell>
          <cell r="D429">
            <v>170.79900000000001</v>
          </cell>
          <cell r="E429">
            <v>1701.9870000000001</v>
          </cell>
          <cell r="F429">
            <v>1531.1880000000001</v>
          </cell>
          <cell r="G429">
            <v>10</v>
          </cell>
          <cell r="I429">
            <v>227.31899999999999</v>
          </cell>
          <cell r="K429">
            <v>58.223000000000006</v>
          </cell>
          <cell r="L429">
            <v>182.625</v>
          </cell>
          <cell r="M429">
            <v>124.402</v>
          </cell>
          <cell r="O429">
            <v>15.536</v>
          </cell>
          <cell r="P429">
            <v>9</v>
          </cell>
          <cell r="Q429">
            <v>-6.5359999999999996</v>
          </cell>
        </row>
        <row r="430">
          <cell r="A430">
            <v>0</v>
          </cell>
          <cell r="B430" t="str">
            <v>C99XM70</v>
          </cell>
          <cell r="C430" t="str">
            <v>GASTOS PREOPERACION RAMS</v>
          </cell>
          <cell r="D430" t="str">
            <v>-</v>
          </cell>
          <cell r="E430" t="str">
            <v xml:space="preserve">-   </v>
          </cell>
          <cell r="F430" t="str">
            <v xml:space="preserve">-  </v>
          </cell>
          <cell r="G430" t="str">
            <v xml:space="preserve">-  </v>
          </cell>
          <cell r="I430">
            <v>0</v>
          </cell>
          <cell r="K430">
            <v>16.613</v>
          </cell>
          <cell r="L430">
            <v>0</v>
          </cell>
          <cell r="M430">
            <v>-16.613</v>
          </cell>
          <cell r="O430">
            <v>-1.2130000000000001</v>
          </cell>
          <cell r="P430">
            <v>0</v>
          </cell>
          <cell r="Q430">
            <v>1.2130000000000001</v>
          </cell>
        </row>
        <row r="431">
          <cell r="A431">
            <v>0</v>
          </cell>
          <cell r="B431" t="str">
            <v>C99XM83</v>
          </cell>
          <cell r="C431" t="str">
            <v>T O T A L   P R O G R A M A</v>
          </cell>
          <cell r="D431">
            <v>37725.908999999992</v>
          </cell>
          <cell r="E431">
            <v>141145.09299999996</v>
          </cell>
          <cell r="F431">
            <v>103419.18399999998</v>
          </cell>
          <cell r="G431">
            <v>27</v>
          </cell>
          <cell r="I431">
            <v>54674.283000000003</v>
          </cell>
          <cell r="K431">
            <v>20431.587000000003</v>
          </cell>
          <cell r="L431">
            <v>30174.780999999999</v>
          </cell>
          <cell r="M431">
            <v>9743.1939999999977</v>
          </cell>
          <cell r="O431">
            <v>4751.384</v>
          </cell>
          <cell r="P431">
            <v>7317.3799999999992</v>
          </cell>
          <cell r="Q431">
            <v>2565.9960000000005</v>
          </cell>
        </row>
        <row r="432">
          <cell r="C432" t="str">
            <v>(**)  REAL  AJUSTADO  DE  ACUERDO  AL  IPC  Y  DOLAR  PROMEDIO  PROGRAMADO  PARA  2002</v>
          </cell>
          <cell r="D432">
            <v>11445.656999999999</v>
          </cell>
          <cell r="E432">
            <v>17238.949000000001</v>
          </cell>
          <cell r="F432">
            <v>5793.2920000000013</v>
          </cell>
          <cell r="G432">
            <v>66</v>
          </cell>
          <cell r="I432">
            <v>8027.5949999999993</v>
          </cell>
          <cell r="K432">
            <v>5173.3779999999997</v>
          </cell>
          <cell r="L432">
            <v>6656.8019999999997</v>
          </cell>
          <cell r="M432">
            <v>1483.424</v>
          </cell>
          <cell r="O432">
            <v>893.18100000000004</v>
          </cell>
          <cell r="P432">
            <v>870.44399999999996</v>
          </cell>
          <cell r="Q432">
            <v>-22.73700000000002</v>
          </cell>
        </row>
        <row r="433">
          <cell r="B433" t="str">
            <v>SUMINISTROS</v>
          </cell>
        </row>
      </sheetData>
      <sheetData sheetId="4"/>
      <sheetData sheetId="5" refreshError="1">
        <row r="2">
          <cell r="B2" t="str">
            <v>ANEXO Nº  2</v>
          </cell>
        </row>
        <row r="5">
          <cell r="B5" t="str">
            <v xml:space="preserve"> A V A N C E   D E   I N V E R S I O N E S</v>
          </cell>
        </row>
        <row r="6">
          <cell r="B6" t="str">
            <v>U N I D A D E S   D E   G E S T I O N    A U T O N O M A</v>
          </cell>
        </row>
        <row r="7">
          <cell r="B7" t="str">
            <v>( Valor en miles de dólares USA )</v>
          </cell>
        </row>
        <row r="9">
          <cell r="B9" t="str">
            <v xml:space="preserve">          R  E  S  U  M  E  N      G  E  N  E   R  A  L     </v>
          </cell>
        </row>
        <row r="11">
          <cell r="C11" t="str">
            <v>CONTROL AVANCE DE INVERSIONES GLOBAL</v>
          </cell>
          <cell r="H11" t="str">
            <v xml:space="preserve">PPTO    </v>
          </cell>
          <cell r="J11" t="str">
            <v xml:space="preserve">CONTROL AVANCE DE  INVERSIONES  2002 </v>
          </cell>
        </row>
        <row r="12">
          <cell r="B12" t="str">
            <v>U  G  A  S</v>
          </cell>
          <cell r="C12" t="str">
            <v>ACUMULADO **</v>
          </cell>
          <cell r="D12" t="str">
            <v>PPTO.GLOBAL</v>
          </cell>
          <cell r="E12" t="str">
            <v>DISPONIBLE</v>
          </cell>
          <cell r="F12" t="str">
            <v xml:space="preserve"> % CUMPL.</v>
          </cell>
          <cell r="H12" t="str">
            <v>AUTORIZ.</v>
          </cell>
          <cell r="J12" t="str">
            <v xml:space="preserve">PERIODO : ENERO A  SEPTIEMBRE </v>
          </cell>
          <cell r="N12" t="str">
            <v xml:space="preserve">MES:     SEPTIEMBRE </v>
          </cell>
        </row>
        <row r="13">
          <cell r="C13" t="str">
            <v xml:space="preserve">  a  SEP  2002 </v>
          </cell>
          <cell r="D13" t="str">
            <v xml:space="preserve">AJUSTADO   </v>
          </cell>
          <cell r="E13" t="str">
            <v xml:space="preserve">  a  SEP  2002 </v>
          </cell>
          <cell r="F13" t="str">
            <v>GLOBAL</v>
          </cell>
          <cell r="H13" t="str">
            <v xml:space="preserve">2002   </v>
          </cell>
          <cell r="I13" t="str">
            <v xml:space="preserve"> </v>
          </cell>
          <cell r="J13" t="str">
            <v>REAL **</v>
          </cell>
          <cell r="K13" t="str">
            <v>PPTO.</v>
          </cell>
          <cell r="L13" t="str">
            <v>DISPONIBLE</v>
          </cell>
          <cell r="N13" t="str">
            <v>REAL  **</v>
          </cell>
          <cell r="O13" t="str">
            <v>PPTO.</v>
          </cell>
          <cell r="P13" t="str">
            <v>DISPONIBLE</v>
          </cell>
        </row>
        <row r="15">
          <cell r="B15" t="str">
            <v xml:space="preserve">      MINA-CHUQUI</v>
          </cell>
          <cell r="C15">
            <v>83271.007999999987</v>
          </cell>
          <cell r="D15">
            <v>173873.598</v>
          </cell>
          <cell r="E15">
            <v>90602.590000000011</v>
          </cell>
          <cell r="F15">
            <v>48</v>
          </cell>
          <cell r="G15">
            <v>0</v>
          </cell>
          <cell r="H15">
            <v>67542.652999999991</v>
          </cell>
          <cell r="I15">
            <v>0</v>
          </cell>
          <cell r="J15">
            <v>49927.623000000014</v>
          </cell>
          <cell r="K15">
            <v>62373.652999999991</v>
          </cell>
          <cell r="L15">
            <v>12446.029999999992</v>
          </cell>
          <cell r="M15">
            <v>0</v>
          </cell>
          <cell r="N15">
            <v>10955.593000000001</v>
          </cell>
          <cell r="O15">
            <v>1345.2860000000001</v>
          </cell>
          <cell r="P15">
            <v>-9610.3070000000007</v>
          </cell>
        </row>
        <row r="16">
          <cell r="B16" t="str">
            <v xml:space="preserve">      CONCENTRADORA</v>
          </cell>
          <cell r="C16">
            <v>24527.05</v>
          </cell>
          <cell r="D16">
            <v>116095.939</v>
          </cell>
          <cell r="E16">
            <v>91568.888999999996</v>
          </cell>
          <cell r="F16">
            <v>21</v>
          </cell>
          <cell r="G16">
            <v>0</v>
          </cell>
          <cell r="H16">
            <v>49708.417000000001</v>
          </cell>
          <cell r="I16">
            <v>0</v>
          </cell>
          <cell r="J16">
            <v>19757.431</v>
          </cell>
          <cell r="K16">
            <v>27410.074000000001</v>
          </cell>
          <cell r="L16">
            <v>7652.6429999999982</v>
          </cell>
          <cell r="M16">
            <v>0</v>
          </cell>
          <cell r="N16">
            <v>2733.1559999999999</v>
          </cell>
          <cell r="O16">
            <v>2610.2129999999997</v>
          </cell>
          <cell r="P16">
            <v>-122.94299999999996</v>
          </cell>
        </row>
        <row r="17">
          <cell r="B17" t="str">
            <v xml:space="preserve">      FUNDICION</v>
          </cell>
          <cell r="C17">
            <v>81991.941000000006</v>
          </cell>
          <cell r="D17">
            <v>90937.736999999994</v>
          </cell>
          <cell r="E17">
            <v>8945.7959999999875</v>
          </cell>
          <cell r="F17">
            <v>90</v>
          </cell>
          <cell r="G17">
            <v>0</v>
          </cell>
          <cell r="H17">
            <v>64375.051999999996</v>
          </cell>
          <cell r="I17">
            <v>0</v>
          </cell>
          <cell r="J17">
            <v>57718.451000000001</v>
          </cell>
          <cell r="K17">
            <v>53601.006000000001</v>
          </cell>
          <cell r="L17">
            <v>-4117.4450000000006</v>
          </cell>
          <cell r="M17">
            <v>0</v>
          </cell>
          <cell r="N17">
            <v>7900.1170000000002</v>
          </cell>
          <cell r="O17">
            <v>5417.4459999999999</v>
          </cell>
          <cell r="P17">
            <v>-2482.6709999999994</v>
          </cell>
        </row>
        <row r="18">
          <cell r="B18" t="str">
            <v xml:space="preserve">      REFINERIAS</v>
          </cell>
          <cell r="C18">
            <v>19348.843000000001</v>
          </cell>
          <cell r="D18">
            <v>162435.71900000001</v>
          </cell>
          <cell r="E18">
            <v>143086.87600000002</v>
          </cell>
          <cell r="F18">
            <v>12</v>
          </cell>
          <cell r="G18">
            <v>0</v>
          </cell>
          <cell r="H18">
            <v>10988.676000000001</v>
          </cell>
          <cell r="I18">
            <v>0</v>
          </cell>
          <cell r="J18">
            <v>12620.842999999999</v>
          </cell>
          <cell r="K18">
            <v>9179.5529999999999</v>
          </cell>
          <cell r="L18">
            <v>-3441.29</v>
          </cell>
          <cell r="M18">
            <v>0</v>
          </cell>
          <cell r="N18">
            <v>583.56399999999996</v>
          </cell>
          <cell r="O18">
            <v>697.98299999999995</v>
          </cell>
          <cell r="P18">
            <v>114.419</v>
          </cell>
        </row>
        <row r="19">
          <cell r="B19" t="str">
            <v xml:space="preserve">      MINA SUR OXIDOS</v>
          </cell>
          <cell r="C19">
            <v>10850.016999999998</v>
          </cell>
          <cell r="D19">
            <v>15739.388999999999</v>
          </cell>
          <cell r="E19">
            <v>4889.3720000000012</v>
          </cell>
          <cell r="F19">
            <v>69</v>
          </cell>
          <cell r="G19">
            <v>0</v>
          </cell>
          <cell r="H19">
            <v>11648.560999999998</v>
          </cell>
          <cell r="I19">
            <v>0</v>
          </cell>
          <cell r="J19">
            <v>9319.8299999999981</v>
          </cell>
          <cell r="K19">
            <v>9448.896999999999</v>
          </cell>
          <cell r="L19">
            <v>129.06700000000018</v>
          </cell>
          <cell r="M19">
            <v>0</v>
          </cell>
          <cell r="N19">
            <v>813.53100000000006</v>
          </cell>
          <cell r="O19">
            <v>630.46799999999996</v>
          </cell>
          <cell r="P19">
            <v>-183.06299999999999</v>
          </cell>
        </row>
        <row r="20">
          <cell r="B20" t="str">
            <v xml:space="preserve">      SUMINISTROS</v>
          </cell>
          <cell r="C20">
            <v>26830.081999999999</v>
          </cell>
          <cell r="D20">
            <v>33788.123999999996</v>
          </cell>
          <cell r="E20">
            <v>6958.0419999999976</v>
          </cell>
          <cell r="F20">
            <v>79</v>
          </cell>
          <cell r="G20">
            <v>0</v>
          </cell>
          <cell r="H20">
            <v>16005.707999999999</v>
          </cell>
          <cell r="I20">
            <v>0</v>
          </cell>
          <cell r="J20">
            <v>12030.602000000001</v>
          </cell>
          <cell r="K20">
            <v>12166.69</v>
          </cell>
          <cell r="L20">
            <v>136.08799999999968</v>
          </cell>
          <cell r="M20">
            <v>0</v>
          </cell>
          <cell r="N20">
            <v>2754.7150000000006</v>
          </cell>
          <cell r="O20">
            <v>1224.2560000000001</v>
          </cell>
          <cell r="P20">
            <v>-1530.4589999999998</v>
          </cell>
        </row>
        <row r="21">
          <cell r="B21" t="str">
            <v xml:space="preserve">      PLANIF.GEST.ESTRAT.</v>
          </cell>
          <cell r="C21">
            <v>0</v>
          </cell>
          <cell r="D21">
            <v>0</v>
          </cell>
          <cell r="E21">
            <v>0</v>
          </cell>
          <cell r="F21">
            <v>0</v>
          </cell>
          <cell r="G21">
            <v>0</v>
          </cell>
          <cell r="H21">
            <v>0</v>
          </cell>
          <cell r="I21">
            <v>0</v>
          </cell>
          <cell r="J21">
            <v>0</v>
          </cell>
          <cell r="K21">
            <v>0</v>
          </cell>
          <cell r="L21">
            <v>0</v>
          </cell>
          <cell r="M21">
            <v>0</v>
          </cell>
          <cell r="N21">
            <v>0</v>
          </cell>
          <cell r="O21">
            <v>0</v>
          </cell>
          <cell r="P21">
            <v>0</v>
          </cell>
        </row>
        <row r="22">
          <cell r="B22" t="str">
            <v xml:space="preserve">      INGENIERIA</v>
          </cell>
          <cell r="C22">
            <v>0</v>
          </cell>
          <cell r="D22">
            <v>0</v>
          </cell>
          <cell r="E22">
            <v>0</v>
          </cell>
          <cell r="F22">
            <v>0</v>
          </cell>
          <cell r="G22" t="e">
            <v>#REF!</v>
          </cell>
          <cell r="H22">
            <v>0</v>
          </cell>
          <cell r="J22">
            <v>0</v>
          </cell>
          <cell r="K22">
            <v>0</v>
          </cell>
          <cell r="L22">
            <v>0</v>
          </cell>
          <cell r="N22">
            <v>0</v>
          </cell>
          <cell r="O22">
            <v>0</v>
          </cell>
          <cell r="P22">
            <v>0</v>
          </cell>
        </row>
        <row r="23">
          <cell r="B23" t="str">
            <v xml:space="preserve">      GERENCIA  GENERAL</v>
          </cell>
          <cell r="C23">
            <v>152.13399999999999</v>
          </cell>
          <cell r="D23">
            <v>384.13</v>
          </cell>
          <cell r="E23">
            <v>231.99600000000001</v>
          </cell>
          <cell r="F23">
            <v>40</v>
          </cell>
          <cell r="G23">
            <v>0</v>
          </cell>
          <cell r="H23">
            <v>352.69</v>
          </cell>
          <cell r="I23">
            <v>0</v>
          </cell>
          <cell r="J23">
            <v>146.05099999999999</v>
          </cell>
          <cell r="K23">
            <v>279.19</v>
          </cell>
          <cell r="L23">
            <v>133.13900000000001</v>
          </cell>
          <cell r="M23">
            <v>0</v>
          </cell>
          <cell r="N23">
            <v>3.7890000000000001</v>
          </cell>
          <cell r="O23">
            <v>96.620999999999995</v>
          </cell>
          <cell r="P23">
            <v>92.831999999999994</v>
          </cell>
        </row>
        <row r="24">
          <cell r="B24" t="str">
            <v xml:space="preserve">      PPTO. POR ASIGNAR</v>
          </cell>
          <cell r="D24">
            <v>2308</v>
          </cell>
          <cell r="H24">
            <v>2308</v>
          </cell>
        </row>
        <row r="26">
          <cell r="B26" t="str">
            <v xml:space="preserve">                        T O T A L </v>
          </cell>
          <cell r="C26">
            <v>246971.07499999998</v>
          </cell>
          <cell r="D26">
            <v>595562.63599999994</v>
          </cell>
          <cell r="E26">
            <v>348591.56099999999</v>
          </cell>
          <cell r="F26">
            <v>41</v>
          </cell>
          <cell r="H26">
            <v>222929.75699999998</v>
          </cell>
          <cell r="J26">
            <v>161520.83100000003</v>
          </cell>
          <cell r="K26">
            <v>174459.06299999997</v>
          </cell>
          <cell r="L26">
            <v>12938.231999999931</v>
          </cell>
          <cell r="N26">
            <v>25744.465</v>
          </cell>
          <cell r="O26">
            <v>12022.272999999999</v>
          </cell>
          <cell r="P26">
            <v>-13722.192000000001</v>
          </cell>
        </row>
        <row r="28">
          <cell r="B28" t="str">
            <v xml:space="preserve">                    (**)  REAL  AJUSTADO  DE  ACUERDO  AL  IPC  Y  DOLAR  PROMEDIO  PROGRAMADO  PARA  2002</v>
          </cell>
        </row>
        <row r="32">
          <cell r="B32" t="str">
            <v>CODELCO CHUQUICAMATA</v>
          </cell>
        </row>
        <row r="33">
          <cell r="B33" t="str">
            <v>CONTROL INVERSIONES</v>
          </cell>
        </row>
        <row r="34">
          <cell r="B34" t="str">
            <v xml:space="preserve"> A V A N C E   D E   I N V E R S I O N E S</v>
          </cell>
        </row>
        <row r="35">
          <cell r="B35" t="str">
            <v>U N I D A D E S   D E   G E S T I O N    A U T O N O M A</v>
          </cell>
        </row>
        <row r="36">
          <cell r="B36" t="str">
            <v>( Valor en miles de dólares USA )</v>
          </cell>
        </row>
        <row r="38">
          <cell r="B38" t="str">
            <v xml:space="preserve">          R  E  S  U  M  E  N      G  E  N  E   R  A  L     </v>
          </cell>
        </row>
        <row r="40">
          <cell r="C40" t="str">
            <v>CONTROL AVANCE DE INVERSIONES GLOBAL</v>
          </cell>
          <cell r="H40" t="str">
            <v xml:space="preserve">PPTO    </v>
          </cell>
          <cell r="J40" t="str">
            <v xml:space="preserve">CONTROL AVANCE DE  INVERSIONES  2002 </v>
          </cell>
        </row>
        <row r="41">
          <cell r="B41" t="str">
            <v xml:space="preserve">      U G A S</v>
          </cell>
          <cell r="C41" t="str">
            <v>ACUMULADO **</v>
          </cell>
          <cell r="D41" t="str">
            <v>PPTO.GLOBAL</v>
          </cell>
          <cell r="E41" t="str">
            <v>DISPONIBLE</v>
          </cell>
          <cell r="F41" t="str">
            <v xml:space="preserve"> % CUMPL.</v>
          </cell>
          <cell r="H41" t="str">
            <v>AUTORIZ.</v>
          </cell>
          <cell r="J41" t="str">
            <v xml:space="preserve">PERIODO : ENERO A  SEPTIEMBRE </v>
          </cell>
          <cell r="N41" t="str">
            <v xml:space="preserve">MES:     SEPTIEMBRE </v>
          </cell>
        </row>
        <row r="42">
          <cell r="C42" t="str">
            <v xml:space="preserve">  a  SEP  2002 </v>
          </cell>
          <cell r="D42" t="str">
            <v xml:space="preserve">AJUSTADO   </v>
          </cell>
          <cell r="E42" t="str">
            <v xml:space="preserve">  a  SEP  2002 </v>
          </cell>
          <cell r="F42" t="str">
            <v>GLOBAL</v>
          </cell>
          <cell r="H42" t="str">
            <v xml:space="preserve">2002   </v>
          </cell>
          <cell r="I42" t="str">
            <v xml:space="preserve"> </v>
          </cell>
          <cell r="J42" t="str">
            <v>REAL **</v>
          </cell>
          <cell r="K42" t="str">
            <v>PPTO.</v>
          </cell>
          <cell r="L42" t="str">
            <v>DISPONIBLE</v>
          </cell>
          <cell r="N42" t="str">
            <v>REAL  **</v>
          </cell>
          <cell r="O42" t="str">
            <v>PPTO.</v>
          </cell>
          <cell r="P42" t="str">
            <v>DISPONIBLE</v>
          </cell>
        </row>
        <row r="44">
          <cell r="B44" t="str">
            <v xml:space="preserve">   OPERACIONES</v>
          </cell>
        </row>
        <row r="45">
          <cell r="B45" t="str">
            <v xml:space="preserve">      MINA-CHUQUI</v>
          </cell>
          <cell r="C45">
            <v>83271.007999999987</v>
          </cell>
          <cell r="D45">
            <v>173873.598</v>
          </cell>
          <cell r="E45">
            <v>90602.590000000011</v>
          </cell>
          <cell r="F45">
            <v>48</v>
          </cell>
          <cell r="G45">
            <v>0</v>
          </cell>
          <cell r="H45">
            <v>67542.652999999991</v>
          </cell>
          <cell r="I45">
            <v>0</v>
          </cell>
          <cell r="J45">
            <v>49927.623000000014</v>
          </cell>
          <cell r="K45">
            <v>62373.652999999991</v>
          </cell>
          <cell r="L45">
            <v>12446.029999999992</v>
          </cell>
          <cell r="M45">
            <v>0</v>
          </cell>
          <cell r="N45">
            <v>10955.593000000001</v>
          </cell>
          <cell r="O45">
            <v>1345.2860000000001</v>
          </cell>
          <cell r="P45">
            <v>-9610.3070000000007</v>
          </cell>
        </row>
        <row r="46">
          <cell r="B46" t="str">
            <v xml:space="preserve">      CONCENTRADORA</v>
          </cell>
          <cell r="C46">
            <v>24527.05</v>
          </cell>
          <cell r="D46">
            <v>116095.939</v>
          </cell>
          <cell r="E46">
            <v>91568.888999999996</v>
          </cell>
          <cell r="F46">
            <v>21</v>
          </cell>
          <cell r="G46">
            <v>0</v>
          </cell>
          <cell r="H46">
            <v>49708.417000000001</v>
          </cell>
          <cell r="I46">
            <v>0</v>
          </cell>
          <cell r="J46">
            <v>19757.431</v>
          </cell>
          <cell r="K46">
            <v>27410.074000000001</v>
          </cell>
          <cell r="L46">
            <v>7652.6429999999982</v>
          </cell>
          <cell r="M46">
            <v>0</v>
          </cell>
          <cell r="N46">
            <v>2733.1559999999999</v>
          </cell>
          <cell r="O46">
            <v>2610.2129999999997</v>
          </cell>
          <cell r="P46">
            <v>-122.94299999999996</v>
          </cell>
        </row>
        <row r="47">
          <cell r="B47" t="str">
            <v xml:space="preserve">      FUNDICION</v>
          </cell>
          <cell r="C47">
            <v>81991.941000000006</v>
          </cell>
          <cell r="D47">
            <v>90937.736999999994</v>
          </cell>
          <cell r="E47">
            <v>8945.7959999999875</v>
          </cell>
          <cell r="F47">
            <v>90</v>
          </cell>
          <cell r="G47">
            <v>0</v>
          </cell>
          <cell r="H47">
            <v>64375.051999999996</v>
          </cell>
          <cell r="I47">
            <v>0</v>
          </cell>
          <cell r="J47">
            <v>57718.451000000001</v>
          </cell>
          <cell r="K47">
            <v>53601.006000000001</v>
          </cell>
          <cell r="L47">
            <v>-4117.4450000000006</v>
          </cell>
          <cell r="M47">
            <v>0</v>
          </cell>
          <cell r="N47">
            <v>7900.1170000000002</v>
          </cell>
          <cell r="O47">
            <v>5417.4459999999999</v>
          </cell>
          <cell r="P47">
            <v>-2482.6709999999994</v>
          </cell>
        </row>
        <row r="48">
          <cell r="B48" t="str">
            <v xml:space="preserve">      REFINERIAS</v>
          </cell>
          <cell r="C48">
            <v>19348.843000000001</v>
          </cell>
          <cell r="D48">
            <v>162435.71900000001</v>
          </cell>
          <cell r="E48">
            <v>143086.87600000002</v>
          </cell>
          <cell r="F48">
            <v>12</v>
          </cell>
          <cell r="G48">
            <v>0</v>
          </cell>
          <cell r="H48">
            <v>10988.676000000001</v>
          </cell>
          <cell r="I48">
            <v>0</v>
          </cell>
          <cell r="J48">
            <v>12620.842999999999</v>
          </cell>
          <cell r="K48">
            <v>9179.5529999999999</v>
          </cell>
          <cell r="L48">
            <v>-3441.29</v>
          </cell>
          <cell r="M48">
            <v>0</v>
          </cell>
          <cell r="N48">
            <v>583.56399999999996</v>
          </cell>
          <cell r="O48">
            <v>697.98299999999995</v>
          </cell>
          <cell r="P48">
            <v>114.419</v>
          </cell>
        </row>
        <row r="49">
          <cell r="B49" t="str">
            <v xml:space="preserve">      MINA SUR OXIDOS</v>
          </cell>
          <cell r="C49">
            <v>10850.016999999998</v>
          </cell>
          <cell r="D49">
            <v>15739.388999999999</v>
          </cell>
          <cell r="E49">
            <v>4889.3720000000012</v>
          </cell>
          <cell r="F49">
            <v>69</v>
          </cell>
          <cell r="G49">
            <v>0</v>
          </cell>
          <cell r="H49">
            <v>11648.560999999998</v>
          </cell>
          <cell r="I49">
            <v>0</v>
          </cell>
          <cell r="J49">
            <v>9319.8299999999981</v>
          </cell>
          <cell r="K49">
            <v>9448.896999999999</v>
          </cell>
          <cell r="L49">
            <v>129.06700000000018</v>
          </cell>
          <cell r="M49">
            <v>0</v>
          </cell>
          <cell r="N49">
            <v>813.53100000000006</v>
          </cell>
          <cell r="O49">
            <v>630.46799999999996</v>
          </cell>
          <cell r="P49">
            <v>-183.06299999999999</v>
          </cell>
        </row>
        <row r="51">
          <cell r="B51" t="str">
            <v xml:space="preserve">             S U B -  T O T A L </v>
          </cell>
          <cell r="C51">
            <v>219988.859</v>
          </cell>
          <cell r="D51">
            <v>559082.38199999998</v>
          </cell>
          <cell r="E51">
            <v>339093.52299999993</v>
          </cell>
          <cell r="F51">
            <v>39</v>
          </cell>
          <cell r="H51">
            <v>204263.35899999997</v>
          </cell>
          <cell r="J51">
            <v>149344.17800000001</v>
          </cell>
          <cell r="K51">
            <v>162013.18299999996</v>
          </cell>
          <cell r="L51">
            <v>12669.004999999988</v>
          </cell>
          <cell r="N51">
            <v>22985.960999999999</v>
          </cell>
          <cell r="O51">
            <v>10701.396000000001</v>
          </cell>
          <cell r="P51">
            <v>-12284.564999999999</v>
          </cell>
        </row>
        <row r="52">
          <cell r="B52" t="str">
            <v xml:space="preserve">   OTRAS AREAS</v>
          </cell>
        </row>
        <row r="53">
          <cell r="B53" t="str">
            <v xml:space="preserve">      SUMINISTROS</v>
          </cell>
          <cell r="C53">
            <v>26830.081999999999</v>
          </cell>
          <cell r="D53">
            <v>33788.123999999996</v>
          </cell>
          <cell r="E53">
            <v>6958.0419999999976</v>
          </cell>
          <cell r="F53">
            <v>79</v>
          </cell>
          <cell r="G53">
            <v>0</v>
          </cell>
          <cell r="H53">
            <v>16005.707999999999</v>
          </cell>
          <cell r="I53">
            <v>0</v>
          </cell>
          <cell r="J53">
            <v>12030.602000000001</v>
          </cell>
          <cell r="K53">
            <v>12166.69</v>
          </cell>
          <cell r="L53">
            <v>136.08799999999968</v>
          </cell>
          <cell r="M53">
            <v>0</v>
          </cell>
          <cell r="N53">
            <v>2754.7150000000006</v>
          </cell>
          <cell r="O53">
            <v>1224.2560000000001</v>
          </cell>
          <cell r="P53">
            <v>-1530.4589999999998</v>
          </cell>
        </row>
        <row r="54">
          <cell r="B54" t="str">
            <v xml:space="preserve">      PLANIF.GEST.ESTR.</v>
          </cell>
          <cell r="C54">
            <v>0</v>
          </cell>
          <cell r="D54">
            <v>0</v>
          </cell>
          <cell r="E54">
            <v>0</v>
          </cell>
          <cell r="F54">
            <v>0</v>
          </cell>
          <cell r="G54">
            <v>0</v>
          </cell>
          <cell r="H54">
            <v>0</v>
          </cell>
          <cell r="I54">
            <v>0</v>
          </cell>
          <cell r="J54">
            <v>0</v>
          </cell>
          <cell r="K54">
            <v>0</v>
          </cell>
          <cell r="L54">
            <v>0</v>
          </cell>
          <cell r="M54">
            <v>0</v>
          </cell>
          <cell r="N54">
            <v>0</v>
          </cell>
          <cell r="O54">
            <v>0</v>
          </cell>
          <cell r="P54">
            <v>0</v>
          </cell>
        </row>
        <row r="55">
          <cell r="B55" t="str">
            <v xml:space="preserve">      INGENIERIA</v>
          </cell>
          <cell r="C55">
            <v>0</v>
          </cell>
          <cell r="D55">
            <v>0</v>
          </cell>
          <cell r="E55">
            <v>0</v>
          </cell>
          <cell r="F55">
            <v>0</v>
          </cell>
          <cell r="G55" t="e">
            <v>#REF!</v>
          </cell>
          <cell r="H55">
            <v>0</v>
          </cell>
          <cell r="I55">
            <v>0</v>
          </cell>
          <cell r="J55">
            <v>0</v>
          </cell>
          <cell r="K55">
            <v>0</v>
          </cell>
          <cell r="L55">
            <v>0</v>
          </cell>
          <cell r="M55">
            <v>0</v>
          </cell>
          <cell r="N55">
            <v>0</v>
          </cell>
          <cell r="O55">
            <v>0</v>
          </cell>
          <cell r="P55">
            <v>0</v>
          </cell>
        </row>
        <row r="56">
          <cell r="B56" t="str">
            <v xml:space="preserve">      GERENCIA  GENERAL</v>
          </cell>
          <cell r="C56">
            <v>152.13399999999999</v>
          </cell>
          <cell r="D56">
            <v>384.13</v>
          </cell>
          <cell r="E56">
            <v>231.99600000000001</v>
          </cell>
          <cell r="F56">
            <v>40</v>
          </cell>
          <cell r="G56">
            <v>0</v>
          </cell>
          <cell r="H56">
            <v>352.69</v>
          </cell>
          <cell r="I56">
            <v>0</v>
          </cell>
          <cell r="J56">
            <v>146.05099999999999</v>
          </cell>
          <cell r="K56">
            <v>279.19</v>
          </cell>
          <cell r="L56">
            <v>133.13900000000001</v>
          </cell>
          <cell r="M56">
            <v>0</v>
          </cell>
          <cell r="N56">
            <v>3.7890000000000001</v>
          </cell>
          <cell r="O56">
            <v>96.620999999999995</v>
          </cell>
          <cell r="P56">
            <v>92.831999999999994</v>
          </cell>
        </row>
        <row r="58">
          <cell r="B58" t="str">
            <v xml:space="preserve">                        T O T A L </v>
          </cell>
          <cell r="C58">
            <v>246971.07499999998</v>
          </cell>
          <cell r="D58">
            <v>595562.63599999994</v>
          </cell>
          <cell r="E58">
            <v>348591.56099999999</v>
          </cell>
          <cell r="F58">
            <v>41</v>
          </cell>
          <cell r="G58">
            <v>0</v>
          </cell>
          <cell r="H58">
            <v>222929.75699999998</v>
          </cell>
          <cell r="I58">
            <v>0</v>
          </cell>
          <cell r="J58">
            <v>161520.83100000003</v>
          </cell>
          <cell r="K58">
            <v>174459.06299999997</v>
          </cell>
          <cell r="L58">
            <v>12938.231999999931</v>
          </cell>
          <cell r="M58">
            <v>0</v>
          </cell>
          <cell r="N58">
            <v>25744.465</v>
          </cell>
          <cell r="O58">
            <v>12022.272999999999</v>
          </cell>
          <cell r="P58">
            <v>-13722.192000000001</v>
          </cell>
        </row>
        <row r="60">
          <cell r="B60" t="str">
            <v xml:space="preserve">              (**)  REAL  AJUSTADO  DE  ACUERDO  AL  IPC  Y  DOLAR  PROMEDIO  PROGRAMADO  PARA  2002</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ería"/>
      <sheetName val="minería sin fort"/>
      <sheetName val="2 frentes"/>
      <sheetName val="2 frentes SF"/>
      <sheetName val="marina frente"/>
      <sheetName val="carguio"/>
      <sheetName val="transporte"/>
      <sheetName val="explosivos"/>
      <sheetName val="explosivos-Anfo"/>
      <sheetName val="perno"/>
      <sheetName val="Split Set"/>
      <sheetName val="malla"/>
      <sheetName val="shotcrete"/>
      <sheetName val="marco"/>
      <sheetName val="Perno Parrilla"/>
      <sheetName val="refuerzo"/>
      <sheetName val="shotcrete revest"/>
    </sheetNames>
    <sheetDataSet>
      <sheetData sheetId="0">
        <row r="15">
          <cell r="D15">
            <v>4.24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Metodología de Cálculo"/>
      <sheetName val="Detalle"/>
      <sheetName val="Diagrama MB Ch Local"/>
      <sheetName val="Diagrama de Flujo"/>
      <sheetName val="Insumos"/>
      <sheetName val="Plan Minero"/>
      <sheetName val="Ingreso Datos Extracción"/>
      <sheetName val="Ingreso Datos Reducción"/>
      <sheetName val="Ingreso Datos Traspaso"/>
      <sheetName val="Ingreso Datos TI Camiones"/>
      <sheetName val="Ingreso Datos TI FFCC"/>
      <sheetName val="Ingreso Datos Chancado Primario"/>
      <sheetName val="Ingreso Datos Transporte Secund"/>
      <sheetName val="Ingreso Datos Transporte Princi"/>
      <sheetName val="Ingreso Datos Ventilación"/>
      <sheetName val="Ingreso Datos Bus Personal"/>
      <sheetName val="Ingreso Servicios Mina"/>
      <sheetName val="Ingreso Datos RRHH"/>
      <sheetName val="Factor de Reemplazo"/>
      <sheetName val="Cálculo de Equipos"/>
      <sheetName val="Extracción"/>
      <sheetName val="Reducción"/>
      <sheetName val="Traspaso"/>
      <sheetName val="Transporte Intermedio"/>
      <sheetName val="Chancado Primario"/>
      <sheetName val="Transporte Secundario"/>
      <sheetName val="Transporte Principal"/>
      <sheetName val="Ventilación"/>
      <sheetName val="Bus Personal"/>
      <sheetName val="Servicios Mina"/>
      <sheetName val="Administración Directa Mina"/>
      <sheetName val="Resumen Consumos"/>
      <sheetName val="Resumen Gastos y Costos"/>
      <sheetName val="Análisis Consumos"/>
      <sheetName val="Análisis Económico"/>
      <sheetName val="Anexo Escalamientos"/>
    </sheetNames>
    <sheetDataSet>
      <sheetData sheetId="0" refreshError="1"/>
      <sheetData sheetId="1" refreshError="1"/>
      <sheetData sheetId="2">
        <row r="17">
          <cell r="C17">
            <v>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C7">
            <v>90</v>
          </cell>
        </row>
        <row r="9">
          <cell r="C9">
            <v>85</v>
          </cell>
        </row>
      </sheetData>
      <sheetData sheetId="15" refreshError="1"/>
      <sheetData sheetId="16" refreshError="1"/>
      <sheetData sheetId="17" refreshError="1"/>
      <sheetData sheetId="18">
        <row r="25">
          <cell r="D25">
            <v>1.6722408026755855</v>
          </cell>
        </row>
        <row r="26">
          <cell r="D26">
            <v>1.6722408026755855</v>
          </cell>
        </row>
        <row r="27">
          <cell r="D27">
            <v>3.5000000000000003E-2</v>
          </cell>
        </row>
        <row r="28">
          <cell r="D28">
            <v>2009</v>
          </cell>
        </row>
        <row r="29">
          <cell r="D29">
            <v>2032</v>
          </cell>
        </row>
      </sheetData>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HITO"/>
      <sheetName val="INC"/>
      <sheetName val="RES"/>
      <sheetName val="AVF"/>
      <sheetName val="CMON"/>
      <sheetName val="RESU"/>
      <sheetName val="RH"/>
      <sheetName val="RGL"/>
      <sheetName val="RG"/>
      <sheetName val="RF"/>
      <sheetName val="RD"/>
    </sheetNames>
    <sheetDataSet>
      <sheetData sheetId="0">
        <row r="1">
          <cell r="C1" t="str">
            <v>R01X110</v>
          </cell>
        </row>
        <row r="3">
          <cell r="C3" t="str">
            <v>GERENCIA GEOLOGIA</v>
          </cell>
        </row>
        <row r="4">
          <cell r="C4" t="str">
            <v>DIVISION CODELCO -NORTE</v>
          </cell>
        </row>
      </sheetData>
      <sheetData sheetId="1">
        <row r="2">
          <cell r="B2" t="str">
            <v>1-IN-1</v>
          </cell>
          <cell r="C2">
            <v>1</v>
          </cell>
          <cell r="D2">
            <v>1</v>
          </cell>
          <cell r="E2" t="str">
            <v>IN</v>
          </cell>
          <cell r="F2">
            <v>1</v>
          </cell>
          <cell r="G2" t="str">
            <v>Aprobación PGD</v>
          </cell>
          <cell r="H2">
            <v>37257</v>
          </cell>
          <cell r="J2">
            <v>37280</v>
          </cell>
          <cell r="M2" t="str">
            <v>1-1</v>
          </cell>
          <cell r="N2">
            <v>36892</v>
          </cell>
          <cell r="O2">
            <v>1</v>
          </cell>
        </row>
        <row r="3">
          <cell r="B3" t="str">
            <v>1-IN-2</v>
          </cell>
          <cell r="C3">
            <v>2</v>
          </cell>
          <cell r="D3">
            <v>1</v>
          </cell>
          <cell r="E3" t="str">
            <v>IN</v>
          </cell>
          <cell r="F3">
            <v>2</v>
          </cell>
          <cell r="G3" t="str">
            <v>Validación Base Datos</v>
          </cell>
          <cell r="H3">
            <v>37257</v>
          </cell>
          <cell r="I3">
            <v>37315</v>
          </cell>
          <cell r="J3">
            <v>37377</v>
          </cell>
          <cell r="K3">
            <v>37467</v>
          </cell>
          <cell r="M3" t="str">
            <v>1-2</v>
          </cell>
          <cell r="N3">
            <v>36923</v>
          </cell>
          <cell r="O3">
            <v>1</v>
          </cell>
        </row>
        <row r="4">
          <cell r="B4" t="str">
            <v>1-IN-3</v>
          </cell>
          <cell r="C4">
            <v>3</v>
          </cell>
          <cell r="D4">
            <v>1</v>
          </cell>
          <cell r="E4" t="str">
            <v>IN</v>
          </cell>
          <cell r="F4">
            <v>3</v>
          </cell>
          <cell r="G4" t="str">
            <v>Inicio Campaña Perforación</v>
          </cell>
          <cell r="H4">
            <v>37316</v>
          </cell>
          <cell r="J4">
            <v>37444</v>
          </cell>
          <cell r="M4" t="str">
            <v>1-3</v>
          </cell>
          <cell r="N4">
            <v>36951</v>
          </cell>
          <cell r="O4">
            <v>1</v>
          </cell>
          <cell r="R4" t="str">
            <v>Ctto. De Sondajes: Se continua con proceso de licitación, se espera efectuar la adjudicación durante Abril-2002, Ctto. De Tierra: Licitación se encuentra en evaluación de ofertas.</v>
          </cell>
          <cell r="T4" t="str">
            <v>** Modalidad de Servicios de Análisis Quimico  no ha sido definida aun</v>
          </cell>
        </row>
        <row r="5">
          <cell r="B5" t="str">
            <v>1-IN-4</v>
          </cell>
          <cell r="C5">
            <v>4</v>
          </cell>
          <cell r="D5">
            <v>1</v>
          </cell>
          <cell r="E5" t="str">
            <v>IN</v>
          </cell>
          <cell r="F5">
            <v>4</v>
          </cell>
          <cell r="G5" t="str">
            <v>Inicio Modelamiento Geologico</v>
          </cell>
          <cell r="H5">
            <v>37316</v>
          </cell>
          <cell r="J5">
            <v>37444</v>
          </cell>
          <cell r="M5" t="str">
            <v>1-4</v>
          </cell>
          <cell r="N5">
            <v>36982</v>
          </cell>
          <cell r="O5">
            <v>1</v>
          </cell>
        </row>
        <row r="6">
          <cell r="B6" t="str">
            <v>1-IN-5</v>
          </cell>
          <cell r="C6">
            <v>5</v>
          </cell>
          <cell r="D6">
            <v>1</v>
          </cell>
          <cell r="E6" t="str">
            <v>IN</v>
          </cell>
          <cell r="F6">
            <v>5</v>
          </cell>
          <cell r="G6" t="str">
            <v xml:space="preserve">Finaliza 17.485 m de sondajes diamantinos </v>
          </cell>
          <cell r="I6">
            <v>37772</v>
          </cell>
          <cell r="K6">
            <v>37772</v>
          </cell>
          <cell r="M6" t="str">
            <v>1-5</v>
          </cell>
          <cell r="N6">
            <v>37012</v>
          </cell>
          <cell r="O6">
            <v>1</v>
          </cell>
        </row>
        <row r="7">
          <cell r="B7" t="str">
            <v>1-IN-6</v>
          </cell>
          <cell r="C7">
            <v>6</v>
          </cell>
          <cell r="D7">
            <v>1</v>
          </cell>
          <cell r="E7" t="str">
            <v>IN</v>
          </cell>
          <cell r="F7">
            <v>6</v>
          </cell>
          <cell r="G7" t="str">
            <v>Finaliza 1.920 m de sondajes Aire Reverso</v>
          </cell>
          <cell r="I7">
            <v>37772</v>
          </cell>
          <cell r="K7">
            <v>37772</v>
          </cell>
          <cell r="M7" t="str">
            <v>1-6</v>
          </cell>
          <cell r="N7">
            <v>37043</v>
          </cell>
          <cell r="O7">
            <v>1</v>
          </cell>
          <cell r="P7" t="str">
            <v>1- El proyecto se encuentra a la espera de la formalización del contrato de perforación de Geotec,. 2- Situación similar acontece con contrato FORACO.</v>
          </cell>
          <cell r="Q7" t="str">
            <v>1- Durante el período se replanteo en terreno 12 estaciones, así como la construcción de 8 plataformas  y 8 piscinas de decantación. 2- Se encuentra realizado un 15% de los remapeos correspondientes al Proyecto.</v>
          </cell>
          <cell r="R7" t="str">
            <v xml:space="preserve">1- Durante los último períodod solo se han efectuado adquisiciones menores, principalmente efectuadas por el área de Geotecnia. </v>
          </cell>
          <cell r="T7" t="str">
            <v>1- Se proyecta iniciar faenas de perforacdión durante Julio, esperandose una realizar 1500 m a fines del período.</v>
          </cell>
        </row>
        <row r="8">
          <cell r="B8" t="str">
            <v>1-IN-7</v>
          </cell>
          <cell r="C8">
            <v>7</v>
          </cell>
          <cell r="D8">
            <v>1</v>
          </cell>
          <cell r="E8" t="str">
            <v>IN</v>
          </cell>
          <cell r="F8">
            <v>7</v>
          </cell>
          <cell r="G8" t="str">
            <v>Finaliza 6.150 Analisis Quimicos</v>
          </cell>
          <cell r="I8">
            <v>37772</v>
          </cell>
          <cell r="K8">
            <v>37772</v>
          </cell>
          <cell r="M8" t="str">
            <v>1-7</v>
          </cell>
          <cell r="N8">
            <v>37073</v>
          </cell>
          <cell r="O8">
            <v>1</v>
          </cell>
        </row>
        <row r="9">
          <cell r="B9" t="str">
            <v>1-IN-8</v>
          </cell>
          <cell r="C9">
            <v>8</v>
          </cell>
          <cell r="D9">
            <v>1</v>
          </cell>
          <cell r="E9" t="str">
            <v>IN</v>
          </cell>
          <cell r="F9">
            <v>8</v>
          </cell>
          <cell r="G9" t="str">
            <v>Finaliza Modelamiento Geologico</v>
          </cell>
          <cell r="I9">
            <v>37802</v>
          </cell>
          <cell r="K9">
            <v>37802</v>
          </cell>
          <cell r="M9" t="str">
            <v>1-8</v>
          </cell>
          <cell r="N9">
            <v>37104</v>
          </cell>
          <cell r="O9">
            <v>1</v>
          </cell>
          <cell r="P9" t="str">
            <v>Consultores Metaproject, Fluor Daniel, Esedei, Infografia</v>
          </cell>
          <cell r="R9" t="str">
            <v>Emitidas OC:4500174977  que incluye Ingenieria, Instalaciones y Pta. En Marcha, Procesadores Equipos Moviles  Signos Vitales y OC: 450016155 por Tag's</v>
          </cell>
          <cell r="T9" t="str">
            <v>Como evento importante se debe mensionar que el proceso de adquisición experimento un atraso producto de la  asignación unica a empresa CONTAC, de manera de aprovechar ventajas de ambito y oportunidad, debido a que se encuentra realizando trabajos de natu</v>
          </cell>
        </row>
        <row r="10">
          <cell r="B10" t="str">
            <v>1-IN-9</v>
          </cell>
          <cell r="C10">
            <v>9</v>
          </cell>
          <cell r="D10">
            <v>1</v>
          </cell>
          <cell r="E10" t="str">
            <v>IN</v>
          </cell>
          <cell r="F10">
            <v>9</v>
          </cell>
          <cell r="G10" t="str">
            <v>Finaliza Modelamiento Geotecnico</v>
          </cell>
          <cell r="I10">
            <v>37802</v>
          </cell>
          <cell r="K10">
            <v>37802</v>
          </cell>
          <cell r="M10" t="str">
            <v>1-9</v>
          </cell>
          <cell r="N10">
            <v>37135</v>
          </cell>
          <cell r="O10">
            <v>1</v>
          </cell>
        </row>
        <row r="11">
          <cell r="B11" t="str">
            <v>1-IN-10</v>
          </cell>
          <cell r="C11">
            <v>10</v>
          </cell>
          <cell r="D11">
            <v>1</v>
          </cell>
          <cell r="E11" t="str">
            <v>IN</v>
          </cell>
          <cell r="F11">
            <v>10</v>
          </cell>
          <cell r="G11" t="str">
            <v>Estimación de Recursos</v>
          </cell>
          <cell r="I11">
            <v>37802</v>
          </cell>
          <cell r="K11">
            <v>37802</v>
          </cell>
          <cell r="M11" t="str">
            <v>1-10</v>
          </cell>
          <cell r="N11">
            <v>37165</v>
          </cell>
          <cell r="O11">
            <v>1</v>
          </cell>
        </row>
        <row r="12">
          <cell r="B12" t="str">
            <v>1-IN-11</v>
          </cell>
          <cell r="C12">
            <v>11</v>
          </cell>
          <cell r="D12">
            <v>1</v>
          </cell>
          <cell r="E12" t="str">
            <v>IN</v>
          </cell>
          <cell r="F12">
            <v>11</v>
          </cell>
          <cell r="M12" t="str">
            <v>1-11</v>
          </cell>
          <cell r="N12">
            <v>37196</v>
          </cell>
          <cell r="O12">
            <v>1</v>
          </cell>
        </row>
        <row r="13">
          <cell r="B13" t="str">
            <v>1-IN-12</v>
          </cell>
          <cell r="C13">
            <v>12</v>
          </cell>
          <cell r="D13">
            <v>1</v>
          </cell>
          <cell r="E13" t="str">
            <v>IN</v>
          </cell>
          <cell r="F13">
            <v>12</v>
          </cell>
          <cell r="M13" t="str">
            <v>1-12</v>
          </cell>
          <cell r="N13">
            <v>37226</v>
          </cell>
          <cell r="O13">
            <v>1</v>
          </cell>
        </row>
        <row r="14">
          <cell r="B14" t="str">
            <v>1-IN-13</v>
          </cell>
          <cell r="C14">
            <v>13</v>
          </cell>
          <cell r="D14">
            <v>1</v>
          </cell>
          <cell r="E14" t="str">
            <v>IN</v>
          </cell>
          <cell r="F14">
            <v>13</v>
          </cell>
          <cell r="M14" t="str">
            <v>1-1</v>
          </cell>
          <cell r="N14">
            <v>37257</v>
          </cell>
          <cell r="O14">
            <v>1</v>
          </cell>
        </row>
        <row r="15">
          <cell r="B15" t="str">
            <v>1-IN-14</v>
          </cell>
          <cell r="C15">
            <v>14</v>
          </cell>
          <cell r="D15">
            <v>1</v>
          </cell>
          <cell r="E15" t="str">
            <v>IN</v>
          </cell>
          <cell r="F15">
            <v>14</v>
          </cell>
          <cell r="M15" t="str">
            <v>1-2</v>
          </cell>
          <cell r="N15">
            <v>37288</v>
          </cell>
          <cell r="O15">
            <v>1</v>
          </cell>
        </row>
        <row r="16">
          <cell r="B16" t="str">
            <v>1-IN-15</v>
          </cell>
          <cell r="C16">
            <v>15</v>
          </cell>
          <cell r="D16">
            <v>1</v>
          </cell>
          <cell r="E16" t="str">
            <v>IN</v>
          </cell>
          <cell r="F16">
            <v>15</v>
          </cell>
          <cell r="M16" t="str">
            <v>2-3</v>
          </cell>
          <cell r="N16">
            <v>37316</v>
          </cell>
          <cell r="O16">
            <v>2</v>
          </cell>
        </row>
        <row r="17">
          <cell r="B17" t="str">
            <v>1-IN-16</v>
          </cell>
          <cell r="C17">
            <v>16</v>
          </cell>
          <cell r="D17">
            <v>1</v>
          </cell>
          <cell r="E17" t="str">
            <v>IN</v>
          </cell>
          <cell r="F17">
            <v>16</v>
          </cell>
          <cell r="M17" t="str">
            <v>2-4</v>
          </cell>
          <cell r="N17">
            <v>37347</v>
          </cell>
          <cell r="O17">
            <v>2</v>
          </cell>
        </row>
        <row r="18">
          <cell r="B18" t="str">
            <v>1-IN-17</v>
          </cell>
          <cell r="C18">
            <v>17</v>
          </cell>
          <cell r="D18">
            <v>1</v>
          </cell>
          <cell r="E18" t="str">
            <v>IN</v>
          </cell>
          <cell r="F18">
            <v>17</v>
          </cell>
          <cell r="M18" t="str">
            <v>2-5</v>
          </cell>
          <cell r="N18">
            <v>37377</v>
          </cell>
          <cell r="O18">
            <v>2</v>
          </cell>
        </row>
        <row r="19">
          <cell r="B19" t="str">
            <v>1-IN-18</v>
          </cell>
          <cell r="C19">
            <v>18</v>
          </cell>
          <cell r="D19">
            <v>1</v>
          </cell>
          <cell r="E19" t="str">
            <v>IN</v>
          </cell>
          <cell r="F19">
            <v>18</v>
          </cell>
          <cell r="M19" t="str">
            <v>2-6</v>
          </cell>
          <cell r="N19">
            <v>37408</v>
          </cell>
          <cell r="O19">
            <v>2</v>
          </cell>
        </row>
        <row r="20">
          <cell r="B20" t="str">
            <v>1-IN-19</v>
          </cell>
          <cell r="C20">
            <v>19</v>
          </cell>
          <cell r="D20">
            <v>1</v>
          </cell>
          <cell r="E20" t="str">
            <v>IN</v>
          </cell>
          <cell r="F20">
            <v>19</v>
          </cell>
          <cell r="M20" t="str">
            <v>2-7</v>
          </cell>
          <cell r="N20">
            <v>37438</v>
          </cell>
          <cell r="O20">
            <v>2</v>
          </cell>
        </row>
        <row r="21">
          <cell r="B21" t="str">
            <v>1-IN-20</v>
          </cell>
          <cell r="C21">
            <v>20</v>
          </cell>
          <cell r="D21">
            <v>1</v>
          </cell>
          <cell r="E21" t="str">
            <v>IN</v>
          </cell>
          <cell r="F21">
            <v>20</v>
          </cell>
          <cell r="M21" t="str">
            <v>2-8</v>
          </cell>
          <cell r="N21">
            <v>37469</v>
          </cell>
          <cell r="O21">
            <v>2</v>
          </cell>
        </row>
        <row r="22">
          <cell r="B22" t="str">
            <v>1-IN-21</v>
          </cell>
          <cell r="C22">
            <v>21</v>
          </cell>
          <cell r="D22">
            <v>1</v>
          </cell>
          <cell r="E22" t="str">
            <v>IN</v>
          </cell>
          <cell r="F22">
            <v>21</v>
          </cell>
          <cell r="M22" t="str">
            <v>2-9</v>
          </cell>
          <cell r="N22">
            <v>37500</v>
          </cell>
          <cell r="O22">
            <v>2</v>
          </cell>
        </row>
        <row r="23">
          <cell r="B23" t="str">
            <v>1-IN-22</v>
          </cell>
          <cell r="C23">
            <v>22</v>
          </cell>
          <cell r="D23">
            <v>1</v>
          </cell>
          <cell r="E23" t="str">
            <v>IN</v>
          </cell>
          <cell r="F23">
            <v>22</v>
          </cell>
          <cell r="M23" t="str">
            <v>2-10</v>
          </cell>
          <cell r="N23">
            <v>37530</v>
          </cell>
          <cell r="O23">
            <v>2</v>
          </cell>
        </row>
        <row r="24">
          <cell r="B24" t="str">
            <v>1-IN-23</v>
          </cell>
          <cell r="C24">
            <v>23</v>
          </cell>
          <cell r="D24">
            <v>1</v>
          </cell>
          <cell r="E24" t="str">
            <v>IN</v>
          </cell>
          <cell r="F24">
            <v>23</v>
          </cell>
          <cell r="M24" t="str">
            <v>2-11</v>
          </cell>
          <cell r="N24">
            <v>37561</v>
          </cell>
          <cell r="O24">
            <v>2</v>
          </cell>
        </row>
        <row r="25">
          <cell r="F25">
            <v>24</v>
          </cell>
          <cell r="M25" t="str">
            <v>2-12</v>
          </cell>
          <cell r="N25">
            <v>37591</v>
          </cell>
          <cell r="O25">
            <v>2</v>
          </cell>
        </row>
        <row r="26">
          <cell r="F26">
            <v>25</v>
          </cell>
          <cell r="M26" t="str">
            <v>2-1</v>
          </cell>
          <cell r="N26">
            <v>37622</v>
          </cell>
          <cell r="O26">
            <v>2</v>
          </cell>
        </row>
        <row r="27">
          <cell r="F27">
            <v>26</v>
          </cell>
          <cell r="M27" t="str">
            <v>2-2</v>
          </cell>
          <cell r="N27">
            <v>37653</v>
          </cell>
          <cell r="O27">
            <v>2</v>
          </cell>
        </row>
        <row r="28">
          <cell r="F28">
            <v>27</v>
          </cell>
          <cell r="M28" t="str">
            <v>2-3</v>
          </cell>
          <cell r="N28">
            <v>37681</v>
          </cell>
          <cell r="O28">
            <v>2</v>
          </cell>
        </row>
        <row r="29">
          <cell r="F29">
            <v>1</v>
          </cell>
        </row>
        <row r="30">
          <cell r="F30">
            <v>2</v>
          </cell>
        </row>
        <row r="31">
          <cell r="F31">
            <v>3</v>
          </cell>
        </row>
        <row r="32">
          <cell r="F32">
            <v>4</v>
          </cell>
        </row>
        <row r="33">
          <cell r="F33">
            <v>5</v>
          </cell>
        </row>
        <row r="34">
          <cell r="F34">
            <v>6</v>
          </cell>
        </row>
        <row r="35">
          <cell r="F35">
            <v>7</v>
          </cell>
        </row>
        <row r="36">
          <cell r="F36">
            <v>1</v>
          </cell>
        </row>
        <row r="37">
          <cell r="F37">
            <v>2</v>
          </cell>
        </row>
        <row r="38">
          <cell r="F38">
            <v>3</v>
          </cell>
        </row>
        <row r="39">
          <cell r="F39">
            <v>4</v>
          </cell>
        </row>
        <row r="40">
          <cell r="F40">
            <v>5</v>
          </cell>
        </row>
        <row r="41">
          <cell r="F41">
            <v>6</v>
          </cell>
        </row>
        <row r="42">
          <cell r="F42">
            <v>1</v>
          </cell>
        </row>
        <row r="43">
          <cell r="F43">
            <v>2</v>
          </cell>
        </row>
      </sheetData>
      <sheetData sheetId="2">
        <row r="1">
          <cell r="B1" t="str">
            <v>GRAFO</v>
          </cell>
          <cell r="C1" t="str">
            <v>FA</v>
          </cell>
          <cell r="D1" t="str">
            <v>IT</v>
          </cell>
          <cell r="E1" t="str">
            <v>CDATE</v>
          </cell>
          <cell r="F1" t="str">
            <v>AÑO</v>
          </cell>
          <cell r="G1" t="str">
            <v>MES</v>
          </cell>
          <cell r="H1" t="str">
            <v>M</v>
          </cell>
          <cell r="I1" t="str">
            <v>COSTO</v>
          </cell>
          <cell r="J1" t="str">
            <v>CONT</v>
          </cell>
          <cell r="K1" t="str">
            <v>TOTAL</v>
          </cell>
          <cell r="L1" t="str">
            <v>COSTO</v>
          </cell>
          <cell r="M1" t="str">
            <v>CONT</v>
          </cell>
          <cell r="N1" t="str">
            <v>TOTAL</v>
          </cell>
          <cell r="O1" t="str">
            <v>RCOSTO</v>
          </cell>
          <cell r="P1" t="str">
            <v>RCONT</v>
          </cell>
          <cell r="Q1" t="str">
            <v>RTOTAL</v>
          </cell>
          <cell r="R1" t="str">
            <v>SAP</v>
          </cell>
          <cell r="S1" t="str">
            <v>TRAF</v>
          </cell>
          <cell r="T1" t="str">
            <v>OC</v>
          </cell>
          <cell r="U1" t="str">
            <v>EC</v>
          </cell>
          <cell r="V1" t="str">
            <v>COMP</v>
          </cell>
          <cell r="W1" t="str">
            <v>XCOMP</v>
          </cell>
          <cell r="X1" t="str">
            <v>ORG</v>
          </cell>
          <cell r="Y1" t="str">
            <v>CORG</v>
          </cell>
        </row>
        <row r="2">
          <cell r="B2" t="str">
            <v>9019585 0010</v>
          </cell>
          <cell r="C2" t="str">
            <v>IN</v>
          </cell>
          <cell r="D2" t="str">
            <v>9019585 0010</v>
          </cell>
          <cell r="E2">
            <v>37257</v>
          </cell>
          <cell r="F2">
            <v>2002</v>
          </cell>
          <cell r="G2">
            <v>1</v>
          </cell>
          <cell r="H2" t="str">
            <v>N</v>
          </cell>
          <cell r="I2">
            <v>0</v>
          </cell>
          <cell r="K2">
            <v>0</v>
          </cell>
          <cell r="L2">
            <v>0</v>
          </cell>
          <cell r="N2">
            <v>0</v>
          </cell>
          <cell r="O2">
            <v>0</v>
          </cell>
          <cell r="Q2">
            <v>0</v>
          </cell>
          <cell r="V2">
            <v>0</v>
          </cell>
          <cell r="X2">
            <v>241558.32179976237</v>
          </cell>
        </row>
        <row r="3">
          <cell r="B3" t="str">
            <v>9019585 0020</v>
          </cell>
          <cell r="C3" t="str">
            <v>IN</v>
          </cell>
          <cell r="D3" t="str">
            <v>9019585 0020</v>
          </cell>
          <cell r="E3">
            <v>37257</v>
          </cell>
          <cell r="F3">
            <v>2002</v>
          </cell>
          <cell r="G3">
            <v>1</v>
          </cell>
          <cell r="H3" t="str">
            <v>N</v>
          </cell>
          <cell r="I3">
            <v>0</v>
          </cell>
          <cell r="K3">
            <v>0</v>
          </cell>
          <cell r="L3">
            <v>0</v>
          </cell>
          <cell r="N3">
            <v>0</v>
          </cell>
          <cell r="O3">
            <v>0</v>
          </cell>
          <cell r="Q3">
            <v>0</v>
          </cell>
          <cell r="V3">
            <v>0</v>
          </cell>
          <cell r="X3">
            <v>3508369.655049175</v>
          </cell>
        </row>
        <row r="4">
          <cell r="B4" t="str">
            <v>9019585 0030</v>
          </cell>
          <cell r="C4" t="str">
            <v>IN</v>
          </cell>
          <cell r="D4" t="str">
            <v>9019585 0030</v>
          </cell>
          <cell r="E4">
            <v>37257</v>
          </cell>
          <cell r="F4">
            <v>2002</v>
          </cell>
          <cell r="G4">
            <v>1</v>
          </cell>
          <cell r="H4" t="str">
            <v>N</v>
          </cell>
          <cell r="I4">
            <v>0</v>
          </cell>
          <cell r="K4">
            <v>0</v>
          </cell>
          <cell r="L4">
            <v>0</v>
          </cell>
          <cell r="N4">
            <v>0</v>
          </cell>
          <cell r="O4">
            <v>0</v>
          </cell>
          <cell r="Q4">
            <v>0</v>
          </cell>
          <cell r="V4">
            <v>0</v>
          </cell>
          <cell r="X4">
            <v>631820.1124926972</v>
          </cell>
        </row>
        <row r="5">
          <cell r="B5" t="str">
            <v>9019585 0040</v>
          </cell>
          <cell r="C5" t="str">
            <v>IN</v>
          </cell>
          <cell r="D5" t="str">
            <v>9019585 0040</v>
          </cell>
          <cell r="E5">
            <v>37257</v>
          </cell>
          <cell r="F5">
            <v>2002</v>
          </cell>
          <cell r="G5">
            <v>1</v>
          </cell>
          <cell r="H5" t="str">
            <v>N</v>
          </cell>
          <cell r="I5">
            <v>0</v>
          </cell>
          <cell r="K5">
            <v>0</v>
          </cell>
          <cell r="L5">
            <v>0</v>
          </cell>
          <cell r="N5">
            <v>0</v>
          </cell>
          <cell r="O5">
            <v>0</v>
          </cell>
          <cell r="Q5">
            <v>0</v>
          </cell>
          <cell r="V5">
            <v>0</v>
          </cell>
          <cell r="X5">
            <v>479751.46457757195</v>
          </cell>
        </row>
        <row r="6">
          <cell r="B6" t="str">
            <v>9019585 0050</v>
          </cell>
          <cell r="C6" t="str">
            <v>IN</v>
          </cell>
          <cell r="D6" t="str">
            <v>9019585 0050</v>
          </cell>
          <cell r="E6">
            <v>37257</v>
          </cell>
          <cell r="F6">
            <v>2002</v>
          </cell>
          <cell r="G6">
            <v>1</v>
          </cell>
          <cell r="H6" t="str">
            <v>N</v>
          </cell>
          <cell r="I6">
            <v>0</v>
          </cell>
          <cell r="K6">
            <v>0</v>
          </cell>
          <cell r="L6">
            <v>0</v>
          </cell>
          <cell r="N6">
            <v>0</v>
          </cell>
          <cell r="O6">
            <v>0</v>
          </cell>
          <cell r="Q6">
            <v>0</v>
          </cell>
          <cell r="V6">
            <v>0</v>
          </cell>
          <cell r="X6">
            <v>424389.38049777766</v>
          </cell>
        </row>
        <row r="7">
          <cell r="B7" t="str">
            <v>9019585 0060</v>
          </cell>
          <cell r="C7" t="str">
            <v>IN</v>
          </cell>
          <cell r="D7" t="str">
            <v>9019585 0060</v>
          </cell>
          <cell r="E7">
            <v>37257</v>
          </cell>
          <cell r="F7">
            <v>2002</v>
          </cell>
          <cell r="G7">
            <v>1</v>
          </cell>
          <cell r="H7" t="str">
            <v>N</v>
          </cell>
          <cell r="I7">
            <v>0</v>
          </cell>
          <cell r="K7">
            <v>0</v>
          </cell>
          <cell r="L7">
            <v>0</v>
          </cell>
          <cell r="N7">
            <v>0</v>
          </cell>
          <cell r="O7">
            <v>0</v>
          </cell>
          <cell r="Q7">
            <v>0</v>
          </cell>
          <cell r="V7">
            <v>0</v>
          </cell>
          <cell r="X7">
            <v>94184.468289111959</v>
          </cell>
        </row>
        <row r="8">
          <cell r="B8" t="str">
            <v>9019585 0070</v>
          </cell>
          <cell r="C8" t="str">
            <v>IN</v>
          </cell>
          <cell r="D8" t="str">
            <v>9019585 0070</v>
          </cell>
          <cell r="E8">
            <v>37257</v>
          </cell>
          <cell r="F8">
            <v>2002</v>
          </cell>
          <cell r="G8">
            <v>1</v>
          </cell>
          <cell r="H8" t="str">
            <v>N</v>
          </cell>
          <cell r="I8">
            <v>0</v>
          </cell>
          <cell r="K8">
            <v>0</v>
          </cell>
          <cell r="L8">
            <v>0</v>
          </cell>
          <cell r="N8">
            <v>0</v>
          </cell>
          <cell r="O8">
            <v>0</v>
          </cell>
          <cell r="Q8">
            <v>0</v>
          </cell>
          <cell r="V8">
            <v>0</v>
          </cell>
          <cell r="X8">
            <v>39243.329707102697</v>
          </cell>
        </row>
        <row r="9">
          <cell r="B9" t="str">
            <v>9019585 0080</v>
          </cell>
          <cell r="C9" t="str">
            <v>AD</v>
          </cell>
          <cell r="D9" t="str">
            <v>9019585 0080</v>
          </cell>
          <cell r="E9">
            <v>37257</v>
          </cell>
          <cell r="F9">
            <v>2002</v>
          </cell>
          <cell r="G9">
            <v>1</v>
          </cell>
          <cell r="H9" t="str">
            <v>N</v>
          </cell>
          <cell r="I9">
            <v>0</v>
          </cell>
          <cell r="K9">
            <v>0</v>
          </cell>
          <cell r="L9">
            <v>0</v>
          </cell>
          <cell r="N9">
            <v>0</v>
          </cell>
          <cell r="O9">
            <v>0</v>
          </cell>
          <cell r="Q9">
            <v>0</v>
          </cell>
          <cell r="V9">
            <v>0</v>
          </cell>
          <cell r="X9">
            <v>346534.73557033169</v>
          </cell>
        </row>
        <row r="10">
          <cell r="B10" t="str">
            <v>9019585 0010</v>
          </cell>
          <cell r="C10" t="str">
            <v>IN</v>
          </cell>
          <cell r="D10" t="str">
            <v>9019585 0010</v>
          </cell>
          <cell r="E10">
            <v>37288</v>
          </cell>
          <cell r="F10">
            <v>2002</v>
          </cell>
          <cell r="G10">
            <v>2</v>
          </cell>
          <cell r="H10" t="str">
            <v>N</v>
          </cell>
          <cell r="I10">
            <v>0</v>
          </cell>
          <cell r="K10">
            <v>0</v>
          </cell>
          <cell r="L10">
            <v>0</v>
          </cell>
          <cell r="N10">
            <v>0</v>
          </cell>
          <cell r="O10">
            <v>0</v>
          </cell>
          <cell r="Q10">
            <v>0</v>
          </cell>
          <cell r="V10">
            <v>0</v>
          </cell>
        </row>
        <row r="11">
          <cell r="B11" t="str">
            <v>9019585 0020</v>
          </cell>
          <cell r="C11" t="str">
            <v>IN</v>
          </cell>
          <cell r="D11" t="str">
            <v>9019585 0020</v>
          </cell>
          <cell r="E11">
            <v>37288</v>
          </cell>
          <cell r="F11">
            <v>2002</v>
          </cell>
          <cell r="G11">
            <v>2</v>
          </cell>
          <cell r="H11" t="str">
            <v>N</v>
          </cell>
          <cell r="I11">
            <v>0</v>
          </cell>
          <cell r="K11">
            <v>0</v>
          </cell>
          <cell r="L11">
            <v>0</v>
          </cell>
          <cell r="N11">
            <v>0</v>
          </cell>
          <cell r="O11">
            <v>0</v>
          </cell>
          <cell r="Q11">
            <v>0</v>
          </cell>
          <cell r="V11">
            <v>0</v>
          </cell>
        </row>
        <row r="12">
          <cell r="B12" t="str">
            <v>9019585 0030</v>
          </cell>
          <cell r="C12" t="str">
            <v>IN</v>
          </cell>
          <cell r="D12" t="str">
            <v>9019585 0030</v>
          </cell>
          <cell r="E12">
            <v>37288</v>
          </cell>
          <cell r="F12">
            <v>2002</v>
          </cell>
          <cell r="G12">
            <v>2</v>
          </cell>
          <cell r="H12" t="str">
            <v>N</v>
          </cell>
          <cell r="I12">
            <v>0</v>
          </cell>
          <cell r="K12">
            <v>0</v>
          </cell>
          <cell r="L12">
            <v>0</v>
          </cell>
          <cell r="N12">
            <v>0</v>
          </cell>
          <cell r="O12">
            <v>0</v>
          </cell>
          <cell r="Q12">
            <v>0</v>
          </cell>
          <cell r="V12">
            <v>0</v>
          </cell>
        </row>
        <row r="13">
          <cell r="B13" t="str">
            <v>9019585 0040</v>
          </cell>
          <cell r="C13" t="str">
            <v>IN</v>
          </cell>
          <cell r="D13" t="str">
            <v>9019585 0040</v>
          </cell>
          <cell r="E13">
            <v>37288</v>
          </cell>
          <cell r="F13">
            <v>2002</v>
          </cell>
          <cell r="G13">
            <v>2</v>
          </cell>
          <cell r="H13" t="str">
            <v>N</v>
          </cell>
          <cell r="I13">
            <v>0</v>
          </cell>
          <cell r="K13">
            <v>0</v>
          </cell>
          <cell r="L13">
            <v>0</v>
          </cell>
          <cell r="N13">
            <v>0</v>
          </cell>
          <cell r="O13">
            <v>0</v>
          </cell>
          <cell r="Q13">
            <v>0</v>
          </cell>
          <cell r="V13">
            <v>0</v>
          </cell>
        </row>
        <row r="14">
          <cell r="B14" t="str">
            <v>9019585 0050</v>
          </cell>
          <cell r="C14" t="str">
            <v>IN</v>
          </cell>
          <cell r="D14" t="str">
            <v>9019585 0050</v>
          </cell>
          <cell r="E14">
            <v>37288</v>
          </cell>
          <cell r="F14">
            <v>2002</v>
          </cell>
          <cell r="G14">
            <v>2</v>
          </cell>
          <cell r="H14" t="str">
            <v>N</v>
          </cell>
          <cell r="I14">
            <v>0</v>
          </cell>
          <cell r="K14">
            <v>0</v>
          </cell>
          <cell r="L14">
            <v>0</v>
          </cell>
          <cell r="N14">
            <v>0</v>
          </cell>
          <cell r="O14">
            <v>0</v>
          </cell>
          <cell r="Q14">
            <v>0</v>
          </cell>
          <cell r="V14">
            <v>0</v>
          </cell>
        </row>
        <row r="15">
          <cell r="B15" t="str">
            <v>9019585 0060</v>
          </cell>
          <cell r="C15" t="str">
            <v>IN</v>
          </cell>
          <cell r="D15" t="str">
            <v>9019585 0060</v>
          </cell>
          <cell r="E15">
            <v>37288</v>
          </cell>
          <cell r="F15">
            <v>2002</v>
          </cell>
          <cell r="G15">
            <v>2</v>
          </cell>
          <cell r="H15" t="str">
            <v>N</v>
          </cell>
          <cell r="I15">
            <v>0</v>
          </cell>
          <cell r="K15">
            <v>0</v>
          </cell>
          <cell r="L15">
            <v>0</v>
          </cell>
          <cell r="N15">
            <v>0</v>
          </cell>
          <cell r="O15">
            <v>0</v>
          </cell>
          <cell r="Q15">
            <v>0</v>
          </cell>
          <cell r="V15">
            <v>0</v>
          </cell>
        </row>
        <row r="16">
          <cell r="B16" t="str">
            <v>9019585 0070</v>
          </cell>
          <cell r="C16" t="str">
            <v>IN</v>
          </cell>
          <cell r="D16" t="str">
            <v>9019585 0070</v>
          </cell>
          <cell r="E16">
            <v>37288</v>
          </cell>
          <cell r="F16">
            <v>2002</v>
          </cell>
          <cell r="G16">
            <v>2</v>
          </cell>
          <cell r="H16" t="str">
            <v>N</v>
          </cell>
          <cell r="I16">
            <v>0</v>
          </cell>
          <cell r="K16">
            <v>0</v>
          </cell>
          <cell r="L16">
            <v>0</v>
          </cell>
          <cell r="N16">
            <v>0</v>
          </cell>
          <cell r="O16">
            <v>0</v>
          </cell>
          <cell r="Q16">
            <v>0</v>
          </cell>
          <cell r="V16">
            <v>0</v>
          </cell>
        </row>
        <row r="17">
          <cell r="B17" t="str">
            <v>9019585 0080</v>
          </cell>
          <cell r="C17" t="str">
            <v>AD</v>
          </cell>
          <cell r="D17" t="str">
            <v>9019585 0080</v>
          </cell>
          <cell r="E17">
            <v>37288</v>
          </cell>
          <cell r="F17">
            <v>2002</v>
          </cell>
          <cell r="G17">
            <v>2</v>
          </cell>
          <cell r="H17" t="str">
            <v>N</v>
          </cell>
          <cell r="I17">
            <v>0</v>
          </cell>
          <cell r="K17">
            <v>0</v>
          </cell>
          <cell r="L17">
            <v>0</v>
          </cell>
          <cell r="N17">
            <v>0</v>
          </cell>
          <cell r="O17">
            <v>0</v>
          </cell>
          <cell r="Q17">
            <v>0</v>
          </cell>
          <cell r="V17">
            <v>0</v>
          </cell>
        </row>
        <row r="18">
          <cell r="B18" t="str">
            <v>9019585 0010</v>
          </cell>
          <cell r="C18" t="str">
            <v>IN</v>
          </cell>
          <cell r="D18" t="str">
            <v>9019585 0010</v>
          </cell>
          <cell r="E18">
            <v>37316</v>
          </cell>
          <cell r="F18">
            <v>2002</v>
          </cell>
          <cell r="G18">
            <v>3</v>
          </cell>
          <cell r="H18" t="str">
            <v>N</v>
          </cell>
          <cell r="I18">
            <v>0</v>
          </cell>
          <cell r="K18">
            <v>0</v>
          </cell>
          <cell r="L18">
            <v>0</v>
          </cell>
          <cell r="N18">
            <v>0</v>
          </cell>
          <cell r="O18">
            <v>0</v>
          </cell>
          <cell r="Q18">
            <v>0</v>
          </cell>
          <cell r="V18">
            <v>0</v>
          </cell>
        </row>
        <row r="19">
          <cell r="B19" t="str">
            <v>9019585 0020</v>
          </cell>
          <cell r="C19" t="str">
            <v>IN</v>
          </cell>
          <cell r="D19" t="str">
            <v>9019585 0020</v>
          </cell>
          <cell r="E19">
            <v>37316</v>
          </cell>
          <cell r="F19">
            <v>2002</v>
          </cell>
          <cell r="G19">
            <v>3</v>
          </cell>
          <cell r="H19" t="str">
            <v>N</v>
          </cell>
          <cell r="I19">
            <v>0</v>
          </cell>
          <cell r="K19">
            <v>0</v>
          </cell>
          <cell r="L19">
            <v>0</v>
          </cell>
          <cell r="N19">
            <v>0</v>
          </cell>
          <cell r="O19">
            <v>0</v>
          </cell>
          <cell r="Q19">
            <v>0</v>
          </cell>
          <cell r="V19">
            <v>0</v>
          </cell>
        </row>
        <row r="20">
          <cell r="B20" t="str">
            <v>9019585 0030</v>
          </cell>
          <cell r="C20" t="str">
            <v>IN</v>
          </cell>
          <cell r="D20" t="str">
            <v>9019585 0030</v>
          </cell>
          <cell r="E20">
            <v>37316</v>
          </cell>
          <cell r="F20">
            <v>2002</v>
          </cell>
          <cell r="G20">
            <v>3</v>
          </cell>
          <cell r="H20" t="str">
            <v>N</v>
          </cell>
          <cell r="I20">
            <v>0</v>
          </cell>
          <cell r="K20">
            <v>0</v>
          </cell>
          <cell r="L20">
            <v>0</v>
          </cell>
          <cell r="N20">
            <v>0</v>
          </cell>
          <cell r="O20">
            <v>0</v>
          </cell>
          <cell r="Q20">
            <v>0</v>
          </cell>
          <cell r="V20">
            <v>0</v>
          </cell>
        </row>
        <row r="21">
          <cell r="B21" t="str">
            <v>9019585 0040</v>
          </cell>
          <cell r="C21" t="str">
            <v>IN</v>
          </cell>
          <cell r="D21" t="str">
            <v>9019585 0040</v>
          </cell>
          <cell r="E21">
            <v>37316</v>
          </cell>
          <cell r="F21">
            <v>2002</v>
          </cell>
          <cell r="G21">
            <v>3</v>
          </cell>
          <cell r="H21" t="str">
            <v>N</v>
          </cell>
          <cell r="I21">
            <v>0</v>
          </cell>
          <cell r="K21">
            <v>0</v>
          </cell>
          <cell r="L21">
            <v>0</v>
          </cell>
          <cell r="N21">
            <v>0</v>
          </cell>
          <cell r="O21">
            <v>0</v>
          </cell>
          <cell r="Q21">
            <v>0</v>
          </cell>
          <cell r="V21">
            <v>0</v>
          </cell>
        </row>
        <row r="22">
          <cell r="B22" t="str">
            <v>9019585 0050</v>
          </cell>
          <cell r="C22" t="str">
            <v>IN</v>
          </cell>
          <cell r="D22" t="str">
            <v>9019585 0050</v>
          </cell>
          <cell r="E22">
            <v>37316</v>
          </cell>
          <cell r="F22">
            <v>2002</v>
          </cell>
          <cell r="G22">
            <v>3</v>
          </cell>
          <cell r="H22" t="str">
            <v>N</v>
          </cell>
          <cell r="I22">
            <v>0</v>
          </cell>
          <cell r="K22">
            <v>0</v>
          </cell>
          <cell r="L22">
            <v>0</v>
          </cell>
          <cell r="N22">
            <v>0</v>
          </cell>
          <cell r="O22">
            <v>0</v>
          </cell>
          <cell r="Q22">
            <v>0</v>
          </cell>
          <cell r="V22">
            <v>0</v>
          </cell>
        </row>
        <row r="23">
          <cell r="B23" t="str">
            <v>9019585 0060</v>
          </cell>
          <cell r="C23" t="str">
            <v>IN</v>
          </cell>
          <cell r="D23" t="str">
            <v>9019585 0060</v>
          </cell>
          <cell r="E23">
            <v>37316</v>
          </cell>
          <cell r="F23">
            <v>2002</v>
          </cell>
          <cell r="G23">
            <v>3</v>
          </cell>
          <cell r="H23" t="str">
            <v>N</v>
          </cell>
          <cell r="I23">
            <v>0</v>
          </cell>
          <cell r="K23">
            <v>0</v>
          </cell>
          <cell r="L23">
            <v>0</v>
          </cell>
          <cell r="N23">
            <v>0</v>
          </cell>
          <cell r="O23">
            <v>0</v>
          </cell>
          <cell r="Q23">
            <v>0</v>
          </cell>
          <cell r="V23">
            <v>0</v>
          </cell>
        </row>
        <row r="24">
          <cell r="B24" t="str">
            <v>9019585 0070</v>
          </cell>
          <cell r="C24" t="str">
            <v>IN</v>
          </cell>
          <cell r="D24" t="str">
            <v>9019585 0070</v>
          </cell>
          <cell r="E24">
            <v>37316</v>
          </cell>
          <cell r="F24">
            <v>2002</v>
          </cell>
          <cell r="G24">
            <v>3</v>
          </cell>
          <cell r="H24" t="str">
            <v>N</v>
          </cell>
          <cell r="I24">
            <v>0</v>
          </cell>
          <cell r="K24">
            <v>0</v>
          </cell>
          <cell r="L24">
            <v>0</v>
          </cell>
          <cell r="N24">
            <v>0</v>
          </cell>
          <cell r="O24">
            <v>0</v>
          </cell>
          <cell r="Q24">
            <v>0</v>
          </cell>
          <cell r="V24">
            <v>0</v>
          </cell>
        </row>
        <row r="25">
          <cell r="B25" t="str">
            <v>9019585 0080</v>
          </cell>
          <cell r="C25" t="str">
            <v>AD</v>
          </cell>
          <cell r="D25" t="str">
            <v>9019585 0080</v>
          </cell>
          <cell r="E25">
            <v>37316</v>
          </cell>
          <cell r="F25">
            <v>2002</v>
          </cell>
          <cell r="G25">
            <v>3</v>
          </cell>
          <cell r="H25" t="str">
            <v>N</v>
          </cell>
          <cell r="I25">
            <v>0</v>
          </cell>
          <cell r="K25">
            <v>0</v>
          </cell>
          <cell r="L25">
            <v>0</v>
          </cell>
          <cell r="N25">
            <v>0</v>
          </cell>
          <cell r="O25">
            <v>0</v>
          </cell>
          <cell r="Q25">
            <v>0</v>
          </cell>
          <cell r="V25">
            <v>0</v>
          </cell>
        </row>
        <row r="26">
          <cell r="B26" t="str">
            <v>9019585 0010</v>
          </cell>
          <cell r="C26" t="str">
            <v>IN</v>
          </cell>
          <cell r="D26" t="str">
            <v>9019585 0010</v>
          </cell>
          <cell r="E26">
            <v>37347</v>
          </cell>
          <cell r="F26">
            <v>2002</v>
          </cell>
          <cell r="G26">
            <v>4</v>
          </cell>
          <cell r="H26" t="str">
            <v>N</v>
          </cell>
          <cell r="I26">
            <v>0</v>
          </cell>
          <cell r="K26">
            <v>0</v>
          </cell>
          <cell r="L26">
            <v>0</v>
          </cell>
          <cell r="N26">
            <v>0</v>
          </cell>
          <cell r="O26">
            <v>0</v>
          </cell>
          <cell r="Q26">
            <v>0</v>
          </cell>
          <cell r="V26">
            <v>0</v>
          </cell>
        </row>
        <row r="27">
          <cell r="B27" t="str">
            <v>9019585 0020</v>
          </cell>
          <cell r="C27" t="str">
            <v>IN</v>
          </cell>
          <cell r="D27" t="str">
            <v>9019585 0020</v>
          </cell>
          <cell r="E27">
            <v>37347</v>
          </cell>
          <cell r="F27">
            <v>2002</v>
          </cell>
          <cell r="G27">
            <v>4</v>
          </cell>
          <cell r="H27" t="str">
            <v>N</v>
          </cell>
          <cell r="I27">
            <v>0</v>
          </cell>
          <cell r="K27">
            <v>0</v>
          </cell>
          <cell r="L27">
            <v>0</v>
          </cell>
          <cell r="N27">
            <v>0</v>
          </cell>
          <cell r="O27">
            <v>0</v>
          </cell>
          <cell r="Q27">
            <v>0</v>
          </cell>
          <cell r="V27">
            <v>0</v>
          </cell>
        </row>
        <row r="28">
          <cell r="B28" t="str">
            <v>9019585 0030</v>
          </cell>
          <cell r="C28" t="str">
            <v>IN</v>
          </cell>
          <cell r="D28" t="str">
            <v>9019585 0030</v>
          </cell>
          <cell r="E28">
            <v>37347</v>
          </cell>
          <cell r="F28">
            <v>2002</v>
          </cell>
          <cell r="G28">
            <v>4</v>
          </cell>
          <cell r="H28" t="str">
            <v>N</v>
          </cell>
          <cell r="I28">
            <v>37653</v>
          </cell>
          <cell r="K28">
            <v>37653</v>
          </cell>
          <cell r="L28">
            <v>0</v>
          </cell>
          <cell r="N28">
            <v>0</v>
          </cell>
          <cell r="O28">
            <v>0</v>
          </cell>
          <cell r="Q28">
            <v>0</v>
          </cell>
          <cell r="V28">
            <v>0</v>
          </cell>
        </row>
        <row r="29">
          <cell r="B29" t="str">
            <v>9019585 0040</v>
          </cell>
          <cell r="C29" t="str">
            <v>IN</v>
          </cell>
          <cell r="D29" t="str">
            <v>9019585 0040</v>
          </cell>
          <cell r="E29">
            <v>37347</v>
          </cell>
          <cell r="F29">
            <v>2002</v>
          </cell>
          <cell r="G29">
            <v>4</v>
          </cell>
          <cell r="H29" t="str">
            <v>N</v>
          </cell>
          <cell r="I29">
            <v>0</v>
          </cell>
          <cell r="K29">
            <v>0</v>
          </cell>
          <cell r="L29">
            <v>0</v>
          </cell>
          <cell r="N29">
            <v>0</v>
          </cell>
          <cell r="O29">
            <v>0</v>
          </cell>
          <cell r="Q29">
            <v>0</v>
          </cell>
          <cell r="V29">
            <v>0</v>
          </cell>
        </row>
        <row r="30">
          <cell r="B30" t="str">
            <v>9019585 0050</v>
          </cell>
          <cell r="C30" t="str">
            <v>IN</v>
          </cell>
          <cell r="D30" t="str">
            <v>9019585 0050</v>
          </cell>
          <cell r="E30">
            <v>37347</v>
          </cell>
          <cell r="F30">
            <v>2002</v>
          </cell>
          <cell r="G30">
            <v>4</v>
          </cell>
          <cell r="H30" t="str">
            <v>N</v>
          </cell>
          <cell r="I30">
            <v>24280</v>
          </cell>
          <cell r="K30">
            <v>24280</v>
          </cell>
          <cell r="L30">
            <v>0</v>
          </cell>
          <cell r="N30">
            <v>0</v>
          </cell>
          <cell r="O30">
            <v>0</v>
          </cell>
          <cell r="Q30">
            <v>0</v>
          </cell>
          <cell r="V30">
            <v>0</v>
          </cell>
        </row>
        <row r="31">
          <cell r="B31" t="str">
            <v>9019585 0060</v>
          </cell>
          <cell r="C31" t="str">
            <v>IN</v>
          </cell>
          <cell r="D31" t="str">
            <v>9019585 0060</v>
          </cell>
          <cell r="E31">
            <v>37347</v>
          </cell>
          <cell r="F31">
            <v>2002</v>
          </cell>
          <cell r="G31">
            <v>4</v>
          </cell>
          <cell r="H31" t="str">
            <v>N</v>
          </cell>
          <cell r="I31">
            <v>4973</v>
          </cell>
          <cell r="K31">
            <v>4973</v>
          </cell>
          <cell r="L31">
            <v>0</v>
          </cell>
          <cell r="N31">
            <v>0</v>
          </cell>
          <cell r="O31">
            <v>0</v>
          </cell>
          <cell r="Q31">
            <v>0</v>
          </cell>
          <cell r="V31">
            <v>0</v>
          </cell>
        </row>
        <row r="32">
          <cell r="B32" t="str">
            <v>9019585 0070</v>
          </cell>
          <cell r="C32" t="str">
            <v>IN</v>
          </cell>
          <cell r="D32" t="str">
            <v>9019585 0070</v>
          </cell>
          <cell r="E32">
            <v>37347</v>
          </cell>
          <cell r="F32">
            <v>2002</v>
          </cell>
          <cell r="G32">
            <v>4</v>
          </cell>
          <cell r="H32" t="str">
            <v>N</v>
          </cell>
          <cell r="I32">
            <v>2105</v>
          </cell>
          <cell r="K32">
            <v>2105</v>
          </cell>
          <cell r="L32">
            <v>0</v>
          </cell>
          <cell r="N32">
            <v>0</v>
          </cell>
          <cell r="O32">
            <v>0</v>
          </cell>
          <cell r="Q32">
            <v>0</v>
          </cell>
          <cell r="V32">
            <v>0</v>
          </cell>
        </row>
        <row r="33">
          <cell r="B33" t="str">
            <v>9019585 0080</v>
          </cell>
          <cell r="C33" t="str">
            <v>AD</v>
          </cell>
          <cell r="D33" t="str">
            <v>9019585 0080</v>
          </cell>
          <cell r="E33">
            <v>37347</v>
          </cell>
          <cell r="F33">
            <v>2002</v>
          </cell>
          <cell r="G33">
            <v>4</v>
          </cell>
          <cell r="H33" t="str">
            <v>N</v>
          </cell>
          <cell r="I33">
            <v>19825</v>
          </cell>
          <cell r="K33">
            <v>19825</v>
          </cell>
          <cell r="L33">
            <v>0</v>
          </cell>
          <cell r="N33">
            <v>0</v>
          </cell>
          <cell r="O33">
            <v>0</v>
          </cell>
          <cell r="Q33">
            <v>0</v>
          </cell>
          <cell r="V33">
            <v>0</v>
          </cell>
        </row>
        <row r="34">
          <cell r="B34" t="str">
            <v>9019585 0010</v>
          </cell>
          <cell r="C34" t="str">
            <v>IN</v>
          </cell>
          <cell r="D34" t="str">
            <v>9019585 0010</v>
          </cell>
          <cell r="E34">
            <v>37377</v>
          </cell>
          <cell r="F34">
            <v>2002</v>
          </cell>
          <cell r="G34">
            <v>5</v>
          </cell>
          <cell r="H34" t="str">
            <v>N</v>
          </cell>
          <cell r="I34">
            <v>0</v>
          </cell>
          <cell r="K34">
            <v>0</v>
          </cell>
          <cell r="L34">
            <v>0</v>
          </cell>
          <cell r="N34">
            <v>0</v>
          </cell>
          <cell r="O34">
            <v>0</v>
          </cell>
          <cell r="Q34">
            <v>0</v>
          </cell>
          <cell r="V34">
            <v>0</v>
          </cell>
        </row>
        <row r="35">
          <cell r="B35" t="str">
            <v>9019585 0020</v>
          </cell>
          <cell r="C35" t="str">
            <v>IN</v>
          </cell>
          <cell r="D35" t="str">
            <v>9019585 0020</v>
          </cell>
          <cell r="E35">
            <v>37377</v>
          </cell>
          <cell r="F35">
            <v>2002</v>
          </cell>
          <cell r="G35">
            <v>5</v>
          </cell>
          <cell r="H35" t="str">
            <v>N</v>
          </cell>
          <cell r="I35">
            <v>22834</v>
          </cell>
          <cell r="K35">
            <v>22834</v>
          </cell>
          <cell r="L35">
            <v>0</v>
          </cell>
          <cell r="N35">
            <v>0</v>
          </cell>
          <cell r="O35">
            <v>0</v>
          </cell>
          <cell r="Q35">
            <v>0</v>
          </cell>
          <cell r="V35">
            <v>0</v>
          </cell>
        </row>
        <row r="36">
          <cell r="B36" t="str">
            <v>9019585 0030</v>
          </cell>
          <cell r="C36" t="str">
            <v>IN</v>
          </cell>
          <cell r="D36" t="str">
            <v>9019585 0030</v>
          </cell>
          <cell r="E36">
            <v>37377</v>
          </cell>
          <cell r="F36">
            <v>2002</v>
          </cell>
          <cell r="G36">
            <v>5</v>
          </cell>
          <cell r="H36" t="str">
            <v>N</v>
          </cell>
          <cell r="I36">
            <v>37653</v>
          </cell>
          <cell r="K36">
            <v>37653</v>
          </cell>
          <cell r="L36">
            <v>0</v>
          </cell>
          <cell r="N36">
            <v>0</v>
          </cell>
          <cell r="O36">
            <v>0</v>
          </cell>
          <cell r="Q36">
            <v>0</v>
          </cell>
          <cell r="V36">
            <v>0</v>
          </cell>
        </row>
        <row r="37">
          <cell r="B37" t="str">
            <v>9019585 0040</v>
          </cell>
          <cell r="C37" t="str">
            <v>IN</v>
          </cell>
          <cell r="D37" t="str">
            <v>9019585 0040</v>
          </cell>
          <cell r="E37">
            <v>37377</v>
          </cell>
          <cell r="F37">
            <v>2002</v>
          </cell>
          <cell r="G37">
            <v>5</v>
          </cell>
          <cell r="H37" t="str">
            <v>N</v>
          </cell>
          <cell r="I37">
            <v>0</v>
          </cell>
          <cell r="K37">
            <v>0</v>
          </cell>
          <cell r="L37">
            <v>0</v>
          </cell>
          <cell r="N37">
            <v>0</v>
          </cell>
          <cell r="O37">
            <v>0</v>
          </cell>
          <cell r="Q37">
            <v>0</v>
          </cell>
          <cell r="V37">
            <v>0</v>
          </cell>
        </row>
        <row r="38">
          <cell r="B38" t="str">
            <v>9019585 0050</v>
          </cell>
          <cell r="C38" t="str">
            <v>IN</v>
          </cell>
          <cell r="D38" t="str">
            <v>9019585 0050</v>
          </cell>
          <cell r="E38">
            <v>37377</v>
          </cell>
          <cell r="F38">
            <v>2002</v>
          </cell>
          <cell r="G38">
            <v>5</v>
          </cell>
          <cell r="H38" t="str">
            <v>N</v>
          </cell>
          <cell r="I38">
            <v>24280</v>
          </cell>
          <cell r="K38">
            <v>24280</v>
          </cell>
          <cell r="L38">
            <v>0</v>
          </cell>
          <cell r="N38">
            <v>0</v>
          </cell>
          <cell r="O38">
            <v>0</v>
          </cell>
          <cell r="Q38">
            <v>0</v>
          </cell>
          <cell r="V38">
            <v>0</v>
          </cell>
        </row>
        <row r="39">
          <cell r="B39" t="str">
            <v>9019585 0060</v>
          </cell>
          <cell r="C39" t="str">
            <v>IN</v>
          </cell>
          <cell r="D39" t="str">
            <v>9019585 0060</v>
          </cell>
          <cell r="E39">
            <v>37377</v>
          </cell>
          <cell r="F39">
            <v>2002</v>
          </cell>
          <cell r="G39">
            <v>5</v>
          </cell>
          <cell r="H39" t="str">
            <v>N</v>
          </cell>
          <cell r="I39">
            <v>4973</v>
          </cell>
          <cell r="K39">
            <v>4973</v>
          </cell>
          <cell r="L39">
            <v>0</v>
          </cell>
          <cell r="N39">
            <v>0</v>
          </cell>
          <cell r="O39">
            <v>0</v>
          </cell>
          <cell r="Q39">
            <v>0</v>
          </cell>
          <cell r="V39">
            <v>0</v>
          </cell>
        </row>
        <row r="40">
          <cell r="B40" t="str">
            <v>9019585 0070</v>
          </cell>
          <cell r="C40" t="str">
            <v>IN</v>
          </cell>
          <cell r="D40" t="str">
            <v>9019585 0070</v>
          </cell>
          <cell r="E40">
            <v>37377</v>
          </cell>
          <cell r="F40">
            <v>2002</v>
          </cell>
          <cell r="G40">
            <v>5</v>
          </cell>
          <cell r="H40" t="str">
            <v>N</v>
          </cell>
          <cell r="I40">
            <v>2105</v>
          </cell>
          <cell r="K40">
            <v>2105</v>
          </cell>
          <cell r="L40">
            <v>0</v>
          </cell>
          <cell r="N40">
            <v>0</v>
          </cell>
          <cell r="O40">
            <v>0</v>
          </cell>
          <cell r="Q40">
            <v>0</v>
          </cell>
          <cell r="V40">
            <v>0</v>
          </cell>
        </row>
        <row r="41">
          <cell r="B41" t="str">
            <v>9019585 0080</v>
          </cell>
          <cell r="C41" t="str">
            <v>AD</v>
          </cell>
          <cell r="D41" t="str">
            <v>9019585 0080</v>
          </cell>
          <cell r="E41">
            <v>37377</v>
          </cell>
          <cell r="F41">
            <v>2002</v>
          </cell>
          <cell r="G41">
            <v>5</v>
          </cell>
          <cell r="H41" t="str">
            <v>N</v>
          </cell>
          <cell r="I41">
            <v>19825</v>
          </cell>
          <cell r="K41">
            <v>19825</v>
          </cell>
          <cell r="L41">
            <v>0</v>
          </cell>
          <cell r="N41">
            <v>0</v>
          </cell>
          <cell r="O41">
            <v>0</v>
          </cell>
          <cell r="Q41">
            <v>0</v>
          </cell>
          <cell r="V41">
            <v>0</v>
          </cell>
        </row>
        <row r="42">
          <cell r="B42" t="str">
            <v>9019585 0010</v>
          </cell>
          <cell r="C42" t="str">
            <v>IN</v>
          </cell>
          <cell r="D42" t="str">
            <v>9019585 0010</v>
          </cell>
          <cell r="E42">
            <v>37408</v>
          </cell>
          <cell r="F42">
            <v>2002</v>
          </cell>
          <cell r="G42">
            <v>6</v>
          </cell>
          <cell r="H42" t="str">
            <v>N</v>
          </cell>
          <cell r="I42">
            <v>0</v>
          </cell>
          <cell r="K42">
            <v>0</v>
          </cell>
          <cell r="L42">
            <v>0</v>
          </cell>
          <cell r="N42">
            <v>0</v>
          </cell>
          <cell r="O42">
            <v>0</v>
          </cell>
          <cell r="Q42">
            <v>0</v>
          </cell>
          <cell r="V42">
            <v>0</v>
          </cell>
        </row>
        <row r="43">
          <cell r="B43" t="str">
            <v>9019585 0020</v>
          </cell>
          <cell r="C43" t="str">
            <v>IN</v>
          </cell>
          <cell r="D43" t="str">
            <v>9019585 0020</v>
          </cell>
          <cell r="E43">
            <v>37408</v>
          </cell>
          <cell r="F43">
            <v>2002</v>
          </cell>
          <cell r="G43">
            <v>6</v>
          </cell>
          <cell r="H43" t="str">
            <v>N</v>
          </cell>
          <cell r="I43">
            <v>167261</v>
          </cell>
          <cell r="K43">
            <v>167261</v>
          </cell>
          <cell r="L43">
            <v>0</v>
          </cell>
          <cell r="N43">
            <v>0</v>
          </cell>
          <cell r="O43">
            <v>0</v>
          </cell>
          <cell r="Q43">
            <v>0</v>
          </cell>
          <cell r="V43">
            <v>0</v>
          </cell>
        </row>
        <row r="44">
          <cell r="B44" t="str">
            <v>9019585 0030</v>
          </cell>
          <cell r="C44" t="str">
            <v>IN</v>
          </cell>
          <cell r="D44" t="str">
            <v>9019585 0030</v>
          </cell>
          <cell r="E44">
            <v>37408</v>
          </cell>
          <cell r="F44">
            <v>2002</v>
          </cell>
          <cell r="G44">
            <v>6</v>
          </cell>
          <cell r="H44" t="str">
            <v>N</v>
          </cell>
          <cell r="I44">
            <v>37653</v>
          </cell>
          <cell r="K44">
            <v>37653</v>
          </cell>
          <cell r="L44">
            <v>0</v>
          </cell>
          <cell r="N44">
            <v>0</v>
          </cell>
          <cell r="O44">
            <v>0</v>
          </cell>
          <cell r="Q44">
            <v>0</v>
          </cell>
          <cell r="V44">
            <v>0</v>
          </cell>
        </row>
        <row r="45">
          <cell r="B45" t="str">
            <v>9019585 0040</v>
          </cell>
          <cell r="C45" t="str">
            <v>IN</v>
          </cell>
          <cell r="D45" t="str">
            <v>9019585 0040</v>
          </cell>
          <cell r="E45">
            <v>37408</v>
          </cell>
          <cell r="F45">
            <v>2002</v>
          </cell>
          <cell r="G45">
            <v>6</v>
          </cell>
          <cell r="H45" t="str">
            <v>N</v>
          </cell>
          <cell r="I45">
            <v>0</v>
          </cell>
          <cell r="K45">
            <v>0</v>
          </cell>
          <cell r="L45">
            <v>0</v>
          </cell>
          <cell r="N45">
            <v>0</v>
          </cell>
          <cell r="O45">
            <v>0</v>
          </cell>
          <cell r="Q45">
            <v>0</v>
          </cell>
          <cell r="V45">
            <v>0</v>
          </cell>
        </row>
        <row r="46">
          <cell r="B46" t="str">
            <v>9019585 0050</v>
          </cell>
          <cell r="C46" t="str">
            <v>IN</v>
          </cell>
          <cell r="D46" t="str">
            <v>9019585 0050</v>
          </cell>
          <cell r="E46">
            <v>37408</v>
          </cell>
          <cell r="F46">
            <v>2002</v>
          </cell>
          <cell r="G46">
            <v>6</v>
          </cell>
          <cell r="H46" t="str">
            <v>N</v>
          </cell>
          <cell r="I46">
            <v>24280</v>
          </cell>
          <cell r="K46">
            <v>24280</v>
          </cell>
          <cell r="L46">
            <v>0</v>
          </cell>
          <cell r="N46">
            <v>0</v>
          </cell>
          <cell r="O46">
            <v>0</v>
          </cell>
          <cell r="Q46">
            <v>0</v>
          </cell>
          <cell r="V46">
            <v>0</v>
          </cell>
        </row>
        <row r="47">
          <cell r="B47" t="str">
            <v>9019585 0060</v>
          </cell>
          <cell r="C47" t="str">
            <v>IN</v>
          </cell>
          <cell r="D47" t="str">
            <v>9019585 0060</v>
          </cell>
          <cell r="E47">
            <v>37408</v>
          </cell>
          <cell r="F47">
            <v>2002</v>
          </cell>
          <cell r="G47">
            <v>6</v>
          </cell>
          <cell r="H47" t="str">
            <v>N</v>
          </cell>
          <cell r="I47">
            <v>4973</v>
          </cell>
          <cell r="K47">
            <v>4973</v>
          </cell>
          <cell r="L47">
            <v>0</v>
          </cell>
          <cell r="N47">
            <v>0</v>
          </cell>
          <cell r="O47">
            <v>0</v>
          </cell>
          <cell r="Q47">
            <v>0</v>
          </cell>
          <cell r="V47">
            <v>0</v>
          </cell>
        </row>
        <row r="48">
          <cell r="B48" t="str">
            <v>9019585 0070</v>
          </cell>
          <cell r="C48" t="str">
            <v>IN</v>
          </cell>
          <cell r="D48" t="str">
            <v>9019585 0070</v>
          </cell>
          <cell r="E48">
            <v>37408</v>
          </cell>
          <cell r="F48">
            <v>2002</v>
          </cell>
          <cell r="G48">
            <v>6</v>
          </cell>
          <cell r="H48" t="str">
            <v>N</v>
          </cell>
          <cell r="I48">
            <v>2105</v>
          </cell>
          <cell r="K48">
            <v>2105</v>
          </cell>
          <cell r="L48">
            <v>0</v>
          </cell>
          <cell r="N48">
            <v>0</v>
          </cell>
          <cell r="O48">
            <v>0</v>
          </cell>
          <cell r="Q48">
            <v>0</v>
          </cell>
          <cell r="V48">
            <v>0</v>
          </cell>
        </row>
        <row r="49">
          <cell r="B49" t="str">
            <v>9019585 0080</v>
          </cell>
          <cell r="C49" t="str">
            <v>AD</v>
          </cell>
          <cell r="D49" t="str">
            <v>9019585 0080</v>
          </cell>
          <cell r="E49">
            <v>37408</v>
          </cell>
          <cell r="F49">
            <v>2002</v>
          </cell>
          <cell r="G49">
            <v>6</v>
          </cell>
          <cell r="H49" t="str">
            <v>N</v>
          </cell>
          <cell r="I49">
            <v>19825</v>
          </cell>
          <cell r="K49">
            <v>19825</v>
          </cell>
          <cell r="L49">
            <v>0</v>
          </cell>
          <cell r="N49">
            <v>0</v>
          </cell>
          <cell r="O49">
            <v>0</v>
          </cell>
          <cell r="Q49">
            <v>0</v>
          </cell>
          <cell r="V49">
            <v>0</v>
          </cell>
        </row>
        <row r="50">
          <cell r="B50" t="str">
            <v>9019585 0010</v>
          </cell>
          <cell r="C50" t="str">
            <v>IN</v>
          </cell>
          <cell r="D50" t="str">
            <v>9019585 0010</v>
          </cell>
          <cell r="E50">
            <v>37438</v>
          </cell>
          <cell r="F50">
            <v>2002</v>
          </cell>
          <cell r="G50">
            <v>7</v>
          </cell>
          <cell r="H50" t="str">
            <v>N</v>
          </cell>
          <cell r="I50">
            <v>33872</v>
          </cell>
          <cell r="K50">
            <v>33872</v>
          </cell>
          <cell r="L50">
            <v>0</v>
          </cell>
          <cell r="N50">
            <v>0</v>
          </cell>
          <cell r="O50">
            <v>0</v>
          </cell>
          <cell r="Q50">
            <v>0</v>
          </cell>
          <cell r="V50">
            <v>0</v>
          </cell>
        </row>
        <row r="51">
          <cell r="B51" t="str">
            <v>9019585 0020</v>
          </cell>
          <cell r="C51" t="str">
            <v>IN</v>
          </cell>
          <cell r="D51" t="str">
            <v>9019585 0020</v>
          </cell>
          <cell r="E51">
            <v>37438</v>
          </cell>
          <cell r="F51">
            <v>2002</v>
          </cell>
          <cell r="G51">
            <v>7</v>
          </cell>
          <cell r="H51" t="str">
            <v>N</v>
          </cell>
          <cell r="I51">
            <v>167261</v>
          </cell>
          <cell r="K51">
            <v>167261</v>
          </cell>
          <cell r="L51">
            <v>61402.3</v>
          </cell>
          <cell r="N51">
            <v>61402.3</v>
          </cell>
          <cell r="O51">
            <v>61402.3</v>
          </cell>
          <cell r="Q51">
            <v>61402.3</v>
          </cell>
          <cell r="R51">
            <v>50817.96</v>
          </cell>
          <cell r="V51">
            <v>61402.3</v>
          </cell>
        </row>
        <row r="52">
          <cell r="B52" t="str">
            <v>9019585 0030</v>
          </cell>
          <cell r="C52" t="str">
            <v>IN</v>
          </cell>
          <cell r="D52" t="str">
            <v>9019585 0030</v>
          </cell>
          <cell r="E52">
            <v>37438</v>
          </cell>
          <cell r="F52">
            <v>2002</v>
          </cell>
          <cell r="G52">
            <v>7</v>
          </cell>
          <cell r="H52" t="str">
            <v>N</v>
          </cell>
          <cell r="I52">
            <v>37653</v>
          </cell>
          <cell r="K52">
            <v>37653</v>
          </cell>
          <cell r="L52">
            <v>20703.400000000001</v>
          </cell>
          <cell r="N52">
            <v>20703.400000000001</v>
          </cell>
          <cell r="O52">
            <v>20703.400000000001</v>
          </cell>
          <cell r="Q52">
            <v>20703.400000000001</v>
          </cell>
          <cell r="R52">
            <v>17134.64</v>
          </cell>
          <cell r="V52">
            <v>20703.400000000001</v>
          </cell>
        </row>
        <row r="53">
          <cell r="B53" t="str">
            <v>9019585 0040</v>
          </cell>
          <cell r="C53" t="str">
            <v>IN</v>
          </cell>
          <cell r="D53" t="str">
            <v>9019585 0040</v>
          </cell>
          <cell r="E53">
            <v>37438</v>
          </cell>
          <cell r="F53">
            <v>2002</v>
          </cell>
          <cell r="G53">
            <v>7</v>
          </cell>
          <cell r="H53" t="str">
            <v>N</v>
          </cell>
          <cell r="I53">
            <v>20585</v>
          </cell>
          <cell r="K53">
            <v>20585</v>
          </cell>
          <cell r="L53">
            <v>0</v>
          </cell>
          <cell r="N53">
            <v>0</v>
          </cell>
          <cell r="O53">
            <v>0</v>
          </cell>
          <cell r="Q53">
            <v>0</v>
          </cell>
          <cell r="V53">
            <v>0</v>
          </cell>
        </row>
        <row r="54">
          <cell r="B54" t="str">
            <v>9019585 0050</v>
          </cell>
          <cell r="C54" t="str">
            <v>IN</v>
          </cell>
          <cell r="D54" t="str">
            <v>9019585 0050</v>
          </cell>
          <cell r="E54">
            <v>37438</v>
          </cell>
          <cell r="F54">
            <v>2002</v>
          </cell>
          <cell r="G54">
            <v>7</v>
          </cell>
          <cell r="H54" t="str">
            <v>N</v>
          </cell>
          <cell r="I54">
            <v>24280</v>
          </cell>
          <cell r="K54">
            <v>24280</v>
          </cell>
          <cell r="L54">
            <v>0</v>
          </cell>
          <cell r="N54">
            <v>0</v>
          </cell>
          <cell r="O54">
            <v>0</v>
          </cell>
          <cell r="Q54">
            <v>0</v>
          </cell>
          <cell r="V54">
            <v>0</v>
          </cell>
        </row>
        <row r="55">
          <cell r="B55" t="str">
            <v>9019585 0060</v>
          </cell>
          <cell r="C55" t="str">
            <v>IN</v>
          </cell>
          <cell r="D55" t="str">
            <v>9019585 0060</v>
          </cell>
          <cell r="E55">
            <v>37438</v>
          </cell>
          <cell r="F55">
            <v>2002</v>
          </cell>
          <cell r="G55">
            <v>7</v>
          </cell>
          <cell r="H55" t="str">
            <v>N</v>
          </cell>
          <cell r="I55">
            <v>4973</v>
          </cell>
          <cell r="K55">
            <v>4973</v>
          </cell>
          <cell r="L55">
            <v>0</v>
          </cell>
          <cell r="N55">
            <v>0</v>
          </cell>
          <cell r="O55">
            <v>0</v>
          </cell>
          <cell r="Q55">
            <v>0</v>
          </cell>
          <cell r="V55">
            <v>0</v>
          </cell>
        </row>
        <row r="56">
          <cell r="B56" t="str">
            <v>9019585 0070</v>
          </cell>
          <cell r="C56" t="str">
            <v>IN</v>
          </cell>
          <cell r="D56" t="str">
            <v>9019585 0070</v>
          </cell>
          <cell r="E56">
            <v>37438</v>
          </cell>
          <cell r="F56">
            <v>2002</v>
          </cell>
          <cell r="G56">
            <v>7</v>
          </cell>
          <cell r="H56" t="str">
            <v>N</v>
          </cell>
          <cell r="I56">
            <v>2105</v>
          </cell>
          <cell r="K56">
            <v>2105</v>
          </cell>
          <cell r="L56">
            <v>0</v>
          </cell>
          <cell r="N56">
            <v>0</v>
          </cell>
          <cell r="O56">
            <v>0</v>
          </cell>
          <cell r="Q56">
            <v>0</v>
          </cell>
          <cell r="V56">
            <v>0</v>
          </cell>
        </row>
        <row r="57">
          <cell r="B57" t="str">
            <v>9019585 0080</v>
          </cell>
          <cell r="C57" t="str">
            <v>AD</v>
          </cell>
          <cell r="D57" t="str">
            <v>9019585 0080</v>
          </cell>
          <cell r="E57">
            <v>37438</v>
          </cell>
          <cell r="F57">
            <v>2002</v>
          </cell>
          <cell r="G57">
            <v>7</v>
          </cell>
          <cell r="H57" t="str">
            <v>N</v>
          </cell>
          <cell r="I57">
            <v>19825</v>
          </cell>
          <cell r="K57">
            <v>19825</v>
          </cell>
          <cell r="L57">
            <v>0</v>
          </cell>
          <cell r="N57">
            <v>0</v>
          </cell>
          <cell r="O57">
            <v>0</v>
          </cell>
          <cell r="Q57">
            <v>0</v>
          </cell>
          <cell r="V57">
            <v>0</v>
          </cell>
        </row>
        <row r="58">
          <cell r="B58" t="str">
            <v>9019585 0010</v>
          </cell>
          <cell r="C58" t="str">
            <v>IN</v>
          </cell>
          <cell r="D58" t="str">
            <v>9019585 0010</v>
          </cell>
          <cell r="E58">
            <v>37469</v>
          </cell>
          <cell r="F58">
            <v>2002</v>
          </cell>
          <cell r="G58">
            <v>8</v>
          </cell>
          <cell r="H58" t="str">
            <v>N</v>
          </cell>
          <cell r="I58">
            <v>0</v>
          </cell>
          <cell r="K58">
            <v>0</v>
          </cell>
          <cell r="L58">
            <v>0</v>
          </cell>
          <cell r="N58">
            <v>0</v>
          </cell>
          <cell r="O58">
            <v>0</v>
          </cell>
          <cell r="Q58">
            <v>0</v>
          </cell>
          <cell r="V58">
            <v>0</v>
          </cell>
        </row>
        <row r="59">
          <cell r="B59" t="str">
            <v>9019585 0020</v>
          </cell>
          <cell r="C59" t="str">
            <v>IN</v>
          </cell>
          <cell r="D59" t="str">
            <v>9019585 0020</v>
          </cell>
          <cell r="E59">
            <v>37469</v>
          </cell>
          <cell r="F59">
            <v>2002</v>
          </cell>
          <cell r="G59">
            <v>8</v>
          </cell>
          <cell r="H59" t="str">
            <v>N</v>
          </cell>
          <cell r="I59">
            <v>167261</v>
          </cell>
          <cell r="K59">
            <v>167261</v>
          </cell>
          <cell r="L59">
            <v>125970.6</v>
          </cell>
          <cell r="N59">
            <v>125970.6</v>
          </cell>
          <cell r="O59">
            <v>125970.6</v>
          </cell>
          <cell r="Q59">
            <v>125970.6</v>
          </cell>
          <cell r="R59">
            <v>103760.6</v>
          </cell>
          <cell r="V59">
            <v>125970.6</v>
          </cell>
        </row>
        <row r="60">
          <cell r="B60" t="str">
            <v>9019585 0030</v>
          </cell>
          <cell r="C60" t="str">
            <v>IN</v>
          </cell>
          <cell r="D60" t="str">
            <v>9019585 0030</v>
          </cell>
          <cell r="E60">
            <v>37469</v>
          </cell>
          <cell r="F60">
            <v>2002</v>
          </cell>
          <cell r="G60">
            <v>8</v>
          </cell>
          <cell r="H60" t="str">
            <v>N</v>
          </cell>
          <cell r="I60">
            <v>37653</v>
          </cell>
          <cell r="K60">
            <v>37653</v>
          </cell>
          <cell r="L60">
            <v>26893.39999999851</v>
          </cell>
          <cell r="N60">
            <v>26893.39999999851</v>
          </cell>
          <cell r="O60">
            <v>26893.39999999851</v>
          </cell>
          <cell r="Q60">
            <v>26893.39999999851</v>
          </cell>
          <cell r="R60">
            <v>22151.820000000298</v>
          </cell>
          <cell r="V60">
            <v>26893.39999999851</v>
          </cell>
        </row>
        <row r="61">
          <cell r="B61" t="str">
            <v>9019585 0040</v>
          </cell>
          <cell r="C61" t="str">
            <v>IN</v>
          </cell>
          <cell r="D61" t="str">
            <v>9019585 0040</v>
          </cell>
          <cell r="E61">
            <v>37469</v>
          </cell>
          <cell r="F61">
            <v>2002</v>
          </cell>
          <cell r="G61">
            <v>8</v>
          </cell>
          <cell r="H61" t="str">
            <v>N</v>
          </cell>
          <cell r="I61">
            <v>20585</v>
          </cell>
          <cell r="K61">
            <v>20585</v>
          </cell>
          <cell r="L61">
            <v>0</v>
          </cell>
          <cell r="N61">
            <v>0</v>
          </cell>
          <cell r="O61">
            <v>0</v>
          </cell>
          <cell r="Q61">
            <v>0</v>
          </cell>
          <cell r="V61">
            <v>0</v>
          </cell>
        </row>
        <row r="62">
          <cell r="B62" t="str">
            <v>9019585 0050</v>
          </cell>
          <cell r="C62" t="str">
            <v>IN</v>
          </cell>
          <cell r="D62" t="str">
            <v>9019585 0050</v>
          </cell>
          <cell r="E62">
            <v>37469</v>
          </cell>
          <cell r="F62">
            <v>2002</v>
          </cell>
          <cell r="G62">
            <v>8</v>
          </cell>
          <cell r="H62" t="str">
            <v>N</v>
          </cell>
          <cell r="I62">
            <v>24280</v>
          </cell>
          <cell r="K62">
            <v>24280</v>
          </cell>
          <cell r="L62">
            <v>7388.8</v>
          </cell>
          <cell r="N62">
            <v>7388.8</v>
          </cell>
          <cell r="O62">
            <v>7388.8</v>
          </cell>
          <cell r="Q62">
            <v>7388.8</v>
          </cell>
          <cell r="R62">
            <v>6086.11</v>
          </cell>
          <cell r="V62">
            <v>7388.8</v>
          </cell>
        </row>
        <row r="63">
          <cell r="B63" t="str">
            <v>9019585 0060</v>
          </cell>
          <cell r="C63" t="str">
            <v>IN</v>
          </cell>
          <cell r="D63" t="str">
            <v>9019585 0060</v>
          </cell>
          <cell r="E63">
            <v>37469</v>
          </cell>
          <cell r="F63">
            <v>2002</v>
          </cell>
          <cell r="G63">
            <v>8</v>
          </cell>
          <cell r="H63" t="str">
            <v>N</v>
          </cell>
          <cell r="I63">
            <v>4973</v>
          </cell>
          <cell r="K63">
            <v>4973</v>
          </cell>
          <cell r="L63">
            <v>167</v>
          </cell>
          <cell r="N63">
            <v>167</v>
          </cell>
          <cell r="O63">
            <v>167</v>
          </cell>
          <cell r="Q63">
            <v>167</v>
          </cell>
          <cell r="R63">
            <v>137.53</v>
          </cell>
          <cell r="V63">
            <v>167</v>
          </cell>
        </row>
        <row r="64">
          <cell r="B64" t="str">
            <v>9019585 0070</v>
          </cell>
          <cell r="C64" t="str">
            <v>IN</v>
          </cell>
          <cell r="D64" t="str">
            <v>9019585 0070</v>
          </cell>
          <cell r="E64">
            <v>37469</v>
          </cell>
          <cell r="F64">
            <v>2002</v>
          </cell>
          <cell r="G64">
            <v>8</v>
          </cell>
          <cell r="H64" t="str">
            <v>N</v>
          </cell>
          <cell r="I64">
            <v>2105</v>
          </cell>
          <cell r="K64">
            <v>2105</v>
          </cell>
          <cell r="L64">
            <v>0</v>
          </cell>
          <cell r="N64">
            <v>0</v>
          </cell>
          <cell r="O64">
            <v>0</v>
          </cell>
          <cell r="Q64">
            <v>0</v>
          </cell>
          <cell r="V64">
            <v>0</v>
          </cell>
        </row>
        <row r="65">
          <cell r="B65" t="str">
            <v>9019585 0080</v>
          </cell>
          <cell r="C65" t="str">
            <v>AD</v>
          </cell>
          <cell r="D65" t="str">
            <v>9019585 0080</v>
          </cell>
          <cell r="E65">
            <v>37469</v>
          </cell>
          <cell r="F65">
            <v>2002</v>
          </cell>
          <cell r="G65">
            <v>8</v>
          </cell>
          <cell r="H65" t="str">
            <v>N</v>
          </cell>
          <cell r="I65">
            <v>19825</v>
          </cell>
          <cell r="K65">
            <v>19825</v>
          </cell>
          <cell r="L65">
            <v>7347</v>
          </cell>
          <cell r="N65">
            <v>7347</v>
          </cell>
          <cell r="O65">
            <v>7347</v>
          </cell>
          <cell r="Q65">
            <v>7347</v>
          </cell>
          <cell r="R65">
            <v>6051.58</v>
          </cell>
          <cell r="V65">
            <v>7347</v>
          </cell>
        </row>
        <row r="66">
          <cell r="B66" t="str">
            <v>9019585 0010</v>
          </cell>
          <cell r="C66" t="str">
            <v>IN</v>
          </cell>
          <cell r="D66" t="str">
            <v>9019585 0010</v>
          </cell>
          <cell r="E66">
            <v>37500</v>
          </cell>
          <cell r="F66">
            <v>2002</v>
          </cell>
          <cell r="G66">
            <v>9</v>
          </cell>
          <cell r="H66" t="str">
            <v>N</v>
          </cell>
          <cell r="I66">
            <v>0</v>
          </cell>
          <cell r="K66">
            <v>0</v>
          </cell>
          <cell r="L66">
            <v>0</v>
          </cell>
          <cell r="N66">
            <v>0</v>
          </cell>
          <cell r="O66">
            <v>0</v>
          </cell>
          <cell r="Q66">
            <v>0</v>
          </cell>
          <cell r="V66">
            <v>0</v>
          </cell>
        </row>
        <row r="67">
          <cell r="B67" t="str">
            <v>9019585 0020</v>
          </cell>
          <cell r="C67" t="str">
            <v>IN</v>
          </cell>
          <cell r="D67" t="str">
            <v>9019585 0020</v>
          </cell>
          <cell r="E67">
            <v>37500</v>
          </cell>
          <cell r="F67">
            <v>2002</v>
          </cell>
          <cell r="G67">
            <v>9</v>
          </cell>
          <cell r="H67" t="str">
            <v>N</v>
          </cell>
          <cell r="I67">
            <v>167261</v>
          </cell>
          <cell r="K67">
            <v>167261</v>
          </cell>
          <cell r="L67">
            <v>148655.29999999999</v>
          </cell>
          <cell r="N67">
            <v>148655.29999999999</v>
          </cell>
          <cell r="O67">
            <v>148655.29999999999</v>
          </cell>
          <cell r="Q67">
            <v>148655.29999999999</v>
          </cell>
          <cell r="R67">
            <v>119285.74</v>
          </cell>
          <cell r="V67">
            <v>148655.29999999999</v>
          </cell>
        </row>
        <row r="68">
          <cell r="B68" t="str">
            <v>9019585 0030</v>
          </cell>
          <cell r="C68" t="str">
            <v>IN</v>
          </cell>
          <cell r="D68" t="str">
            <v>9019585 0030</v>
          </cell>
          <cell r="E68">
            <v>37500</v>
          </cell>
          <cell r="F68">
            <v>2002</v>
          </cell>
          <cell r="G68">
            <v>9</v>
          </cell>
          <cell r="H68" t="str">
            <v>N</v>
          </cell>
          <cell r="I68">
            <v>37653</v>
          </cell>
          <cell r="K68">
            <v>37653</v>
          </cell>
          <cell r="L68">
            <v>30424.6</v>
          </cell>
          <cell r="N68">
            <v>30424.6</v>
          </cell>
          <cell r="O68">
            <v>30424.6</v>
          </cell>
          <cell r="Q68">
            <v>30424.6</v>
          </cell>
          <cell r="R68">
            <v>24413.7</v>
          </cell>
          <cell r="V68">
            <v>30424.6</v>
          </cell>
        </row>
        <row r="69">
          <cell r="B69" t="str">
            <v>9019585 0040</v>
          </cell>
          <cell r="C69" t="str">
            <v>IN</v>
          </cell>
          <cell r="D69" t="str">
            <v>9019585 0040</v>
          </cell>
          <cell r="E69">
            <v>37500</v>
          </cell>
          <cell r="F69">
            <v>2002</v>
          </cell>
          <cell r="G69">
            <v>9</v>
          </cell>
          <cell r="H69" t="str">
            <v>N</v>
          </cell>
          <cell r="I69">
            <v>20585</v>
          </cell>
          <cell r="K69">
            <v>20585</v>
          </cell>
          <cell r="L69">
            <v>0</v>
          </cell>
          <cell r="N69">
            <v>0</v>
          </cell>
          <cell r="O69">
            <v>0</v>
          </cell>
          <cell r="Q69">
            <v>0</v>
          </cell>
          <cell r="V69">
            <v>0</v>
          </cell>
        </row>
        <row r="70">
          <cell r="B70" t="str">
            <v>9019585 0050</v>
          </cell>
          <cell r="C70" t="str">
            <v>IN</v>
          </cell>
          <cell r="D70" t="str">
            <v>9019585 0050</v>
          </cell>
          <cell r="E70">
            <v>37500</v>
          </cell>
          <cell r="F70">
            <v>2002</v>
          </cell>
          <cell r="G70">
            <v>9</v>
          </cell>
          <cell r="H70" t="str">
            <v>N</v>
          </cell>
          <cell r="I70">
            <v>24280</v>
          </cell>
          <cell r="K70">
            <v>24280</v>
          </cell>
          <cell r="L70">
            <v>7259.7</v>
          </cell>
          <cell r="N70">
            <v>7259.7</v>
          </cell>
          <cell r="O70">
            <v>7259.7</v>
          </cell>
          <cell r="Q70">
            <v>7259.7</v>
          </cell>
          <cell r="R70">
            <v>5825.41</v>
          </cell>
          <cell r="V70">
            <v>7259.7</v>
          </cell>
        </row>
        <row r="71">
          <cell r="B71" t="str">
            <v>9019585 0060</v>
          </cell>
          <cell r="C71" t="str">
            <v>IN</v>
          </cell>
          <cell r="D71" t="str">
            <v>9019585 0060</v>
          </cell>
          <cell r="E71">
            <v>37500</v>
          </cell>
          <cell r="F71">
            <v>2002</v>
          </cell>
          <cell r="G71">
            <v>9</v>
          </cell>
          <cell r="H71" t="str">
            <v>N</v>
          </cell>
          <cell r="I71">
            <v>4973</v>
          </cell>
          <cell r="K71">
            <v>4973</v>
          </cell>
          <cell r="L71">
            <v>0</v>
          </cell>
          <cell r="N71">
            <v>0</v>
          </cell>
          <cell r="O71">
            <v>0</v>
          </cell>
          <cell r="Q71">
            <v>0</v>
          </cell>
          <cell r="V71">
            <v>0</v>
          </cell>
        </row>
        <row r="72">
          <cell r="B72" t="str">
            <v>9019585 0070</v>
          </cell>
          <cell r="C72" t="str">
            <v>IN</v>
          </cell>
          <cell r="D72" t="str">
            <v>9019585 0070</v>
          </cell>
          <cell r="E72">
            <v>37500</v>
          </cell>
          <cell r="F72">
            <v>2002</v>
          </cell>
          <cell r="G72">
            <v>9</v>
          </cell>
          <cell r="H72" t="str">
            <v>N</v>
          </cell>
          <cell r="I72">
            <v>2105</v>
          </cell>
          <cell r="K72">
            <v>2105</v>
          </cell>
          <cell r="L72">
            <v>0</v>
          </cell>
          <cell r="N72">
            <v>0</v>
          </cell>
          <cell r="O72">
            <v>0</v>
          </cell>
          <cell r="Q72">
            <v>0</v>
          </cell>
          <cell r="V72">
            <v>0</v>
          </cell>
        </row>
        <row r="73">
          <cell r="B73" t="str">
            <v>9019585 0080</v>
          </cell>
          <cell r="C73" t="str">
            <v>AD</v>
          </cell>
          <cell r="D73" t="str">
            <v>9019585 0080</v>
          </cell>
          <cell r="E73">
            <v>37500</v>
          </cell>
          <cell r="F73">
            <v>2002</v>
          </cell>
          <cell r="G73">
            <v>9</v>
          </cell>
          <cell r="H73" t="str">
            <v>N</v>
          </cell>
          <cell r="I73">
            <v>19825</v>
          </cell>
          <cell r="K73">
            <v>19825</v>
          </cell>
          <cell r="L73">
            <v>5109.3999999999996</v>
          </cell>
          <cell r="N73">
            <v>5109.3999999999996</v>
          </cell>
          <cell r="O73">
            <v>5109.3999999999996</v>
          </cell>
          <cell r="Q73">
            <v>5109.3999999999996</v>
          </cell>
          <cell r="R73">
            <v>4100.05</v>
          </cell>
          <cell r="V73">
            <v>5109.3999999999996</v>
          </cell>
        </row>
        <row r="74">
          <cell r="B74" t="str">
            <v>9019585 0010</v>
          </cell>
          <cell r="C74" t="str">
            <v>IN</v>
          </cell>
          <cell r="D74" t="str">
            <v>9019585 0010</v>
          </cell>
          <cell r="E74">
            <v>37530</v>
          </cell>
          <cell r="F74">
            <v>2002</v>
          </cell>
          <cell r="G74">
            <v>10</v>
          </cell>
          <cell r="H74" t="str">
            <v>N</v>
          </cell>
          <cell r="I74">
            <v>0</v>
          </cell>
          <cell r="K74">
            <v>0</v>
          </cell>
          <cell r="L74">
            <v>10.199999999999999</v>
          </cell>
          <cell r="N74">
            <v>10.199999999999999</v>
          </cell>
          <cell r="O74">
            <v>10.199999999999999</v>
          </cell>
          <cell r="Q74">
            <v>10.199999999999999</v>
          </cell>
          <cell r="R74">
            <v>8.02</v>
          </cell>
          <cell r="V74">
            <v>10.199999999999999</v>
          </cell>
        </row>
        <row r="75">
          <cell r="B75" t="str">
            <v>9019585 0020</v>
          </cell>
          <cell r="C75" t="str">
            <v>IN</v>
          </cell>
          <cell r="D75" t="str">
            <v>9019585 0020</v>
          </cell>
          <cell r="E75">
            <v>37530</v>
          </cell>
          <cell r="F75">
            <v>2002</v>
          </cell>
          <cell r="G75">
            <v>10</v>
          </cell>
          <cell r="H75" t="str">
            <v>N</v>
          </cell>
          <cell r="I75">
            <v>167261</v>
          </cell>
          <cell r="K75">
            <v>167261</v>
          </cell>
          <cell r="L75">
            <v>2.2999999999999998</v>
          </cell>
          <cell r="N75">
            <v>2.2999999999999998</v>
          </cell>
          <cell r="O75">
            <v>2.2999999999999998</v>
          </cell>
          <cell r="Q75">
            <v>2.2999999999999998</v>
          </cell>
          <cell r="R75">
            <v>1.78</v>
          </cell>
          <cell r="V75">
            <v>2.2999999999999998</v>
          </cell>
        </row>
        <row r="76">
          <cell r="B76" t="str">
            <v>9019585 0030</v>
          </cell>
          <cell r="C76" t="str">
            <v>IN</v>
          </cell>
          <cell r="D76" t="str">
            <v>9019585 0030</v>
          </cell>
          <cell r="E76">
            <v>37530</v>
          </cell>
          <cell r="F76">
            <v>2002</v>
          </cell>
          <cell r="G76">
            <v>10</v>
          </cell>
          <cell r="H76" t="str">
            <v>N</v>
          </cell>
          <cell r="I76">
            <v>37653</v>
          </cell>
          <cell r="K76">
            <v>37653</v>
          </cell>
          <cell r="L76">
            <v>41314.6</v>
          </cell>
          <cell r="N76">
            <v>41314.6</v>
          </cell>
          <cell r="O76">
            <v>41314.6</v>
          </cell>
          <cell r="Q76">
            <v>41314.6</v>
          </cell>
          <cell r="R76">
            <v>32749.9</v>
          </cell>
          <cell r="V76">
            <v>41314.6</v>
          </cell>
        </row>
        <row r="77">
          <cell r="B77" t="str">
            <v>9019585 0040</v>
          </cell>
          <cell r="C77" t="str">
            <v>IN</v>
          </cell>
          <cell r="D77" t="str">
            <v>9019585 0040</v>
          </cell>
          <cell r="E77">
            <v>37530</v>
          </cell>
          <cell r="F77">
            <v>2002</v>
          </cell>
          <cell r="G77">
            <v>10</v>
          </cell>
          <cell r="H77" t="str">
            <v>N</v>
          </cell>
          <cell r="I77">
            <v>20585</v>
          </cell>
          <cell r="K77">
            <v>20585</v>
          </cell>
          <cell r="L77">
            <v>10141.6</v>
          </cell>
          <cell r="N77">
            <v>10141.6</v>
          </cell>
          <cell r="O77">
            <v>10141.6</v>
          </cell>
          <cell r="Q77">
            <v>10141.6</v>
          </cell>
          <cell r="R77">
            <v>8039.19</v>
          </cell>
          <cell r="V77">
            <v>10141.6</v>
          </cell>
        </row>
        <row r="78">
          <cell r="B78" t="str">
            <v>9019585 0050</v>
          </cell>
          <cell r="C78" t="str">
            <v>IN</v>
          </cell>
          <cell r="D78" t="str">
            <v>9019585 0050</v>
          </cell>
          <cell r="E78">
            <v>37530</v>
          </cell>
          <cell r="F78">
            <v>2002</v>
          </cell>
          <cell r="G78">
            <v>10</v>
          </cell>
          <cell r="H78" t="str">
            <v>N</v>
          </cell>
          <cell r="I78">
            <v>24280</v>
          </cell>
          <cell r="K78">
            <v>24280</v>
          </cell>
          <cell r="L78">
            <v>12023.4</v>
          </cell>
          <cell r="N78">
            <v>12023.4</v>
          </cell>
          <cell r="O78">
            <v>12023.4</v>
          </cell>
          <cell r="Q78">
            <v>12023.4</v>
          </cell>
          <cell r="R78">
            <v>9530.75</v>
          </cell>
          <cell r="V78">
            <v>12023.4</v>
          </cell>
        </row>
        <row r="79">
          <cell r="B79" t="str">
            <v>9019585 0060</v>
          </cell>
          <cell r="C79" t="str">
            <v>IN</v>
          </cell>
          <cell r="D79" t="str">
            <v>9019585 0060</v>
          </cell>
          <cell r="E79">
            <v>37530</v>
          </cell>
          <cell r="F79">
            <v>2002</v>
          </cell>
          <cell r="G79">
            <v>10</v>
          </cell>
          <cell r="H79" t="str">
            <v>N</v>
          </cell>
          <cell r="I79">
            <v>4973</v>
          </cell>
          <cell r="K79">
            <v>4973</v>
          </cell>
          <cell r="L79">
            <v>0</v>
          </cell>
          <cell r="N79">
            <v>0</v>
          </cell>
          <cell r="O79">
            <v>0</v>
          </cell>
          <cell r="Q79">
            <v>0</v>
          </cell>
          <cell r="V79">
            <v>0</v>
          </cell>
        </row>
        <row r="80">
          <cell r="B80" t="str">
            <v>9019585 0070</v>
          </cell>
          <cell r="C80" t="str">
            <v>IN</v>
          </cell>
          <cell r="D80" t="str">
            <v>9019585 0070</v>
          </cell>
          <cell r="E80">
            <v>37530</v>
          </cell>
          <cell r="F80">
            <v>2002</v>
          </cell>
          <cell r="G80">
            <v>10</v>
          </cell>
          <cell r="H80" t="str">
            <v>N</v>
          </cell>
          <cell r="I80">
            <v>2105</v>
          </cell>
          <cell r="K80">
            <v>2105</v>
          </cell>
          <cell r="L80">
            <v>0</v>
          </cell>
          <cell r="N80">
            <v>0</v>
          </cell>
          <cell r="O80">
            <v>0</v>
          </cell>
          <cell r="Q80">
            <v>0</v>
          </cell>
          <cell r="V80">
            <v>0</v>
          </cell>
        </row>
        <row r="81">
          <cell r="B81" t="str">
            <v>9019585 0080</v>
          </cell>
          <cell r="C81" t="str">
            <v>AD</v>
          </cell>
          <cell r="D81" t="str">
            <v>9019585 0080</v>
          </cell>
          <cell r="E81">
            <v>37530</v>
          </cell>
          <cell r="F81">
            <v>2002</v>
          </cell>
          <cell r="G81">
            <v>10</v>
          </cell>
          <cell r="H81" t="str">
            <v>N</v>
          </cell>
          <cell r="I81">
            <v>19825</v>
          </cell>
          <cell r="K81">
            <v>19825</v>
          </cell>
          <cell r="L81">
            <v>7679.8</v>
          </cell>
          <cell r="N81">
            <v>7679.8</v>
          </cell>
          <cell r="O81">
            <v>7679.8</v>
          </cell>
          <cell r="Q81">
            <v>7679.8</v>
          </cell>
          <cell r="R81">
            <v>6087.7</v>
          </cell>
          <cell r="V81">
            <v>7679.8</v>
          </cell>
        </row>
        <row r="82">
          <cell r="B82" t="str">
            <v>9019585 0010</v>
          </cell>
          <cell r="C82" t="str">
            <v>IN</v>
          </cell>
          <cell r="D82" t="str">
            <v>9019585 0010</v>
          </cell>
          <cell r="E82">
            <v>37561</v>
          </cell>
          <cell r="F82">
            <v>2002</v>
          </cell>
          <cell r="G82">
            <v>11</v>
          </cell>
          <cell r="H82" t="str">
            <v>N</v>
          </cell>
          <cell r="I82">
            <v>0</v>
          </cell>
          <cell r="K82">
            <v>0</v>
          </cell>
          <cell r="L82">
            <v>-1434.1</v>
          </cell>
          <cell r="N82">
            <v>-1434.1</v>
          </cell>
          <cell r="O82">
            <v>-1434.1</v>
          </cell>
          <cell r="Q82">
            <v>-1434.1</v>
          </cell>
          <cell r="R82">
            <v>-1188.3699999999999</v>
          </cell>
          <cell r="V82">
            <v>-1434.1</v>
          </cell>
        </row>
        <row r="83">
          <cell r="B83" t="str">
            <v>9019585 0020</v>
          </cell>
          <cell r="C83" t="str">
            <v>IN</v>
          </cell>
          <cell r="D83" t="str">
            <v>9019585 0020</v>
          </cell>
          <cell r="E83">
            <v>37561</v>
          </cell>
          <cell r="F83">
            <v>2002</v>
          </cell>
          <cell r="G83">
            <v>11</v>
          </cell>
          <cell r="H83" t="str">
            <v>N</v>
          </cell>
          <cell r="I83">
            <v>167261</v>
          </cell>
          <cell r="K83">
            <v>167261</v>
          </cell>
          <cell r="L83">
            <v>382841.59999999998</v>
          </cell>
          <cell r="N83">
            <v>382841.59999999998</v>
          </cell>
          <cell r="O83">
            <v>382841.59999999998</v>
          </cell>
          <cell r="Q83">
            <v>382841.59999999998</v>
          </cell>
          <cell r="R83">
            <v>317244.62</v>
          </cell>
          <cell r="V83">
            <v>382841.59999999998</v>
          </cell>
        </row>
        <row r="84">
          <cell r="B84" t="str">
            <v>9019585 0030</v>
          </cell>
          <cell r="C84" t="str">
            <v>IN</v>
          </cell>
          <cell r="D84" t="str">
            <v>9019585 0030</v>
          </cell>
          <cell r="E84">
            <v>37561</v>
          </cell>
          <cell r="F84">
            <v>2002</v>
          </cell>
          <cell r="G84">
            <v>11</v>
          </cell>
          <cell r="H84" t="str">
            <v>N</v>
          </cell>
          <cell r="I84">
            <v>37653</v>
          </cell>
          <cell r="K84">
            <v>37653</v>
          </cell>
          <cell r="L84">
            <v>46493</v>
          </cell>
          <cell r="N84">
            <v>46493</v>
          </cell>
          <cell r="O84">
            <v>46493</v>
          </cell>
          <cell r="Q84">
            <v>46493</v>
          </cell>
          <cell r="R84">
            <v>38526.76</v>
          </cell>
          <cell r="V84">
            <v>46493</v>
          </cell>
        </row>
        <row r="85">
          <cell r="B85" t="str">
            <v>9019585 0040</v>
          </cell>
          <cell r="C85" t="str">
            <v>IN</v>
          </cell>
          <cell r="D85" t="str">
            <v>9019585 0040</v>
          </cell>
          <cell r="E85">
            <v>37561</v>
          </cell>
          <cell r="F85">
            <v>2002</v>
          </cell>
          <cell r="G85">
            <v>11</v>
          </cell>
          <cell r="H85" t="str">
            <v>N</v>
          </cell>
          <cell r="I85">
            <v>20585</v>
          </cell>
          <cell r="K85">
            <v>20585</v>
          </cell>
          <cell r="L85">
            <v>22641.8</v>
          </cell>
          <cell r="N85">
            <v>22641.8</v>
          </cell>
          <cell r="O85">
            <v>22641.8</v>
          </cell>
          <cell r="Q85">
            <v>22641.8</v>
          </cell>
          <cell r="R85">
            <v>18762.330000000002</v>
          </cell>
          <cell r="V85">
            <v>22641.8</v>
          </cell>
        </row>
        <row r="86">
          <cell r="B86" t="str">
            <v>9019585 0050</v>
          </cell>
          <cell r="C86" t="str">
            <v>IN</v>
          </cell>
          <cell r="D86" t="str">
            <v>9019585 0050</v>
          </cell>
          <cell r="E86">
            <v>37561</v>
          </cell>
          <cell r="F86">
            <v>2002</v>
          </cell>
          <cell r="G86">
            <v>11</v>
          </cell>
          <cell r="H86" t="str">
            <v>N</v>
          </cell>
          <cell r="I86">
            <v>24280</v>
          </cell>
          <cell r="K86">
            <v>24280</v>
          </cell>
          <cell r="L86">
            <v>7764.9</v>
          </cell>
          <cell r="N86">
            <v>7764.9</v>
          </cell>
          <cell r="O86">
            <v>7764.9</v>
          </cell>
          <cell r="Q86">
            <v>7764.9</v>
          </cell>
          <cell r="R86">
            <v>6434.47</v>
          </cell>
          <cell r="V86">
            <v>7764.9</v>
          </cell>
        </row>
        <row r="87">
          <cell r="B87" t="str">
            <v>9019585 0060</v>
          </cell>
          <cell r="C87" t="str">
            <v>IN</v>
          </cell>
          <cell r="D87" t="str">
            <v>9019585 0060</v>
          </cell>
          <cell r="E87">
            <v>37561</v>
          </cell>
          <cell r="F87">
            <v>2002</v>
          </cell>
          <cell r="G87">
            <v>11</v>
          </cell>
          <cell r="H87" t="str">
            <v>N</v>
          </cell>
          <cell r="I87">
            <v>4973</v>
          </cell>
          <cell r="K87">
            <v>4973</v>
          </cell>
          <cell r="L87">
            <v>0</v>
          </cell>
          <cell r="N87">
            <v>0</v>
          </cell>
          <cell r="O87">
            <v>0</v>
          </cell>
          <cell r="Q87">
            <v>0</v>
          </cell>
          <cell r="V87">
            <v>0</v>
          </cell>
        </row>
        <row r="88">
          <cell r="B88" t="str">
            <v>9019585 0070</v>
          </cell>
          <cell r="C88" t="str">
            <v>IN</v>
          </cell>
          <cell r="D88" t="str">
            <v>9019585 0070</v>
          </cell>
          <cell r="E88">
            <v>37561</v>
          </cell>
          <cell r="F88">
            <v>2002</v>
          </cell>
          <cell r="G88">
            <v>11</v>
          </cell>
          <cell r="H88" t="str">
            <v>N</v>
          </cell>
          <cell r="I88">
            <v>2105</v>
          </cell>
          <cell r="K88">
            <v>2105</v>
          </cell>
          <cell r="L88">
            <v>0</v>
          </cell>
          <cell r="N88">
            <v>0</v>
          </cell>
          <cell r="O88">
            <v>0</v>
          </cell>
          <cell r="Q88">
            <v>0</v>
          </cell>
          <cell r="V88">
            <v>0</v>
          </cell>
        </row>
        <row r="89">
          <cell r="B89" t="str">
            <v>9019585 0080</v>
          </cell>
          <cell r="C89" t="str">
            <v>AD</v>
          </cell>
          <cell r="D89" t="str">
            <v>9019585 0080</v>
          </cell>
          <cell r="E89">
            <v>37561</v>
          </cell>
          <cell r="F89">
            <v>2002</v>
          </cell>
          <cell r="G89">
            <v>11</v>
          </cell>
          <cell r="H89" t="str">
            <v>N</v>
          </cell>
          <cell r="I89">
            <v>19825</v>
          </cell>
          <cell r="K89">
            <v>19825</v>
          </cell>
          <cell r="L89">
            <v>6719.4</v>
          </cell>
          <cell r="N89">
            <v>6719.4</v>
          </cell>
          <cell r="O89">
            <v>6719.4</v>
          </cell>
          <cell r="Q89">
            <v>6719.4</v>
          </cell>
          <cell r="R89">
            <v>5568.16</v>
          </cell>
          <cell r="V89">
            <v>6719.4</v>
          </cell>
        </row>
        <row r="90">
          <cell r="B90" t="str">
            <v>9019585 0010</v>
          </cell>
          <cell r="C90" t="str">
            <v>IN</v>
          </cell>
          <cell r="D90" t="str">
            <v>9019585 0010</v>
          </cell>
          <cell r="E90">
            <v>37591</v>
          </cell>
          <cell r="F90">
            <v>2002</v>
          </cell>
          <cell r="G90">
            <v>12</v>
          </cell>
          <cell r="H90" t="str">
            <v>N</v>
          </cell>
          <cell r="I90">
            <v>0</v>
          </cell>
          <cell r="K90">
            <v>0</v>
          </cell>
          <cell r="L90">
            <v>16.2</v>
          </cell>
          <cell r="N90">
            <v>16.2</v>
          </cell>
          <cell r="O90">
            <v>16.2</v>
          </cell>
          <cell r="Q90">
            <v>16.2</v>
          </cell>
          <cell r="R90">
            <v>13.43</v>
          </cell>
          <cell r="V90">
            <v>16.2</v>
          </cell>
        </row>
        <row r="91">
          <cell r="B91" t="str">
            <v>9019585 0020</v>
          </cell>
          <cell r="C91" t="str">
            <v>IN</v>
          </cell>
          <cell r="D91" t="str">
            <v>9019585 0020</v>
          </cell>
          <cell r="E91">
            <v>37591</v>
          </cell>
          <cell r="F91">
            <v>2002</v>
          </cell>
          <cell r="G91">
            <v>12</v>
          </cell>
          <cell r="H91" t="str">
            <v>N</v>
          </cell>
          <cell r="I91">
            <v>167261</v>
          </cell>
          <cell r="K91">
            <v>167261</v>
          </cell>
          <cell r="L91">
            <v>273806.2</v>
          </cell>
          <cell r="N91">
            <v>273806.2</v>
          </cell>
          <cell r="O91">
            <v>273806.2</v>
          </cell>
          <cell r="Q91">
            <v>273806.2</v>
          </cell>
          <cell r="R91">
            <v>228313.97</v>
          </cell>
          <cell r="V91">
            <v>273806.2</v>
          </cell>
        </row>
        <row r="92">
          <cell r="B92" t="str">
            <v>9019585 0030</v>
          </cell>
          <cell r="C92" t="str">
            <v>IN</v>
          </cell>
          <cell r="D92" t="str">
            <v>9019585 0030</v>
          </cell>
          <cell r="E92">
            <v>37591</v>
          </cell>
          <cell r="F92">
            <v>2002</v>
          </cell>
          <cell r="G92">
            <v>12</v>
          </cell>
          <cell r="H92" t="str">
            <v>N</v>
          </cell>
          <cell r="I92">
            <v>37653</v>
          </cell>
          <cell r="K92">
            <v>37653</v>
          </cell>
          <cell r="L92">
            <v>50192.4</v>
          </cell>
          <cell r="N92">
            <v>50192.4</v>
          </cell>
          <cell r="O92">
            <v>50192.4</v>
          </cell>
          <cell r="Q92">
            <v>50192.4</v>
          </cell>
          <cell r="R92">
            <v>41853.03</v>
          </cell>
          <cell r="V92">
            <v>50192.4</v>
          </cell>
        </row>
        <row r="93">
          <cell r="B93" t="str">
            <v>9019585 0040</v>
          </cell>
          <cell r="C93" t="str">
            <v>IN</v>
          </cell>
          <cell r="D93" t="str">
            <v>9019585 0040</v>
          </cell>
          <cell r="E93">
            <v>37591</v>
          </cell>
          <cell r="F93">
            <v>2002</v>
          </cell>
          <cell r="G93">
            <v>12</v>
          </cell>
          <cell r="H93" t="str">
            <v>N</v>
          </cell>
          <cell r="I93">
            <v>20585</v>
          </cell>
          <cell r="K93">
            <v>20585</v>
          </cell>
          <cell r="L93">
            <v>72.5</v>
          </cell>
          <cell r="N93">
            <v>72.5</v>
          </cell>
          <cell r="O93">
            <v>72.5</v>
          </cell>
          <cell r="Q93">
            <v>72.5</v>
          </cell>
          <cell r="R93">
            <v>60.49</v>
          </cell>
          <cell r="V93">
            <v>72.5</v>
          </cell>
        </row>
        <row r="94">
          <cell r="B94" t="str">
            <v>9019585 0050</v>
          </cell>
          <cell r="C94" t="str">
            <v>IN</v>
          </cell>
          <cell r="D94" t="str">
            <v>9019585 0050</v>
          </cell>
          <cell r="E94">
            <v>37591</v>
          </cell>
          <cell r="F94">
            <v>2002</v>
          </cell>
          <cell r="G94">
            <v>12</v>
          </cell>
          <cell r="H94" t="str">
            <v>N</v>
          </cell>
          <cell r="I94">
            <v>24280</v>
          </cell>
          <cell r="K94">
            <v>24280</v>
          </cell>
          <cell r="L94">
            <v>52108.9</v>
          </cell>
          <cell r="N94">
            <v>52108.9</v>
          </cell>
          <cell r="O94">
            <v>52108.9</v>
          </cell>
          <cell r="Q94">
            <v>52108.9</v>
          </cell>
          <cell r="R94">
            <v>43451.14</v>
          </cell>
          <cell r="V94">
            <v>52108.9</v>
          </cell>
        </row>
        <row r="95">
          <cell r="B95" t="str">
            <v>9019585 0060</v>
          </cell>
          <cell r="C95" t="str">
            <v>IN</v>
          </cell>
          <cell r="D95" t="str">
            <v>9019585 0060</v>
          </cell>
          <cell r="E95">
            <v>37591</v>
          </cell>
          <cell r="F95">
            <v>2002</v>
          </cell>
          <cell r="G95">
            <v>12</v>
          </cell>
          <cell r="H95" t="str">
            <v>N</v>
          </cell>
          <cell r="I95">
            <v>8708</v>
          </cell>
          <cell r="K95">
            <v>8708</v>
          </cell>
          <cell r="L95">
            <v>5.0999999999999996</v>
          </cell>
          <cell r="N95">
            <v>5.0999999999999996</v>
          </cell>
          <cell r="O95">
            <v>5.0999999999999996</v>
          </cell>
          <cell r="Q95">
            <v>5.0999999999999996</v>
          </cell>
          <cell r="R95">
            <v>4.2699999999999996</v>
          </cell>
          <cell r="V95">
            <v>5.0999999999999996</v>
          </cell>
        </row>
        <row r="96">
          <cell r="B96" t="str">
            <v>9019585 0070</v>
          </cell>
          <cell r="C96" t="str">
            <v>IN</v>
          </cell>
          <cell r="D96" t="str">
            <v>9019585 0070</v>
          </cell>
          <cell r="E96">
            <v>37591</v>
          </cell>
          <cell r="F96">
            <v>2002</v>
          </cell>
          <cell r="G96">
            <v>12</v>
          </cell>
          <cell r="H96" t="str">
            <v>N</v>
          </cell>
          <cell r="I96">
            <v>3368</v>
          </cell>
          <cell r="K96">
            <v>3368</v>
          </cell>
          <cell r="L96">
            <v>0</v>
          </cell>
          <cell r="N96">
            <v>0</v>
          </cell>
          <cell r="O96">
            <v>0</v>
          </cell>
          <cell r="Q96">
            <v>0</v>
          </cell>
          <cell r="V96">
            <v>0</v>
          </cell>
        </row>
        <row r="97">
          <cell r="B97" t="str">
            <v>9019585 0080</v>
          </cell>
          <cell r="C97" t="str">
            <v>AD</v>
          </cell>
          <cell r="D97" t="str">
            <v>9019585 0080</v>
          </cell>
          <cell r="E97">
            <v>37591</v>
          </cell>
          <cell r="F97">
            <v>2002</v>
          </cell>
          <cell r="G97">
            <v>12</v>
          </cell>
          <cell r="H97" t="str">
            <v>N</v>
          </cell>
          <cell r="I97">
            <v>19583</v>
          </cell>
          <cell r="K97">
            <v>19583</v>
          </cell>
          <cell r="L97">
            <v>3021.4</v>
          </cell>
          <cell r="N97">
            <v>3021.4</v>
          </cell>
          <cell r="O97">
            <v>3021.4</v>
          </cell>
          <cell r="Q97">
            <v>3021.4</v>
          </cell>
          <cell r="R97">
            <v>2519.7300000000068</v>
          </cell>
          <cell r="V97">
            <v>3021.4</v>
          </cell>
        </row>
        <row r="98">
          <cell r="B98" t="str">
            <v>9019585 0010</v>
          </cell>
          <cell r="C98" t="str">
            <v>IN</v>
          </cell>
          <cell r="D98" t="str">
            <v>9019585 0010</v>
          </cell>
          <cell r="E98">
            <v>37622</v>
          </cell>
          <cell r="F98">
            <v>2003</v>
          </cell>
          <cell r="G98">
            <v>1</v>
          </cell>
          <cell r="H98" t="str">
            <v>N</v>
          </cell>
          <cell r="I98">
            <v>128.5</v>
          </cell>
          <cell r="K98">
            <v>128.5</v>
          </cell>
          <cell r="L98">
            <v>158.5</v>
          </cell>
          <cell r="N98">
            <v>158.5</v>
          </cell>
          <cell r="O98">
            <v>158.5</v>
          </cell>
          <cell r="Q98">
            <v>158.5</v>
          </cell>
          <cell r="R98">
            <v>128.51</v>
          </cell>
          <cell r="V98">
            <v>158.5</v>
          </cell>
        </row>
        <row r="99">
          <cell r="B99" t="str">
            <v>9019585 0020</v>
          </cell>
          <cell r="C99" t="str">
            <v>IN</v>
          </cell>
          <cell r="D99" t="str">
            <v>9019585 0020</v>
          </cell>
          <cell r="E99">
            <v>37622</v>
          </cell>
          <cell r="F99">
            <v>2003</v>
          </cell>
          <cell r="G99">
            <v>1</v>
          </cell>
          <cell r="H99" t="str">
            <v>N</v>
          </cell>
          <cell r="I99">
            <v>160324</v>
          </cell>
          <cell r="K99">
            <v>160324</v>
          </cell>
          <cell r="L99">
            <v>197699.6</v>
          </cell>
          <cell r="N99">
            <v>197699.6</v>
          </cell>
          <cell r="O99">
            <v>197699.6</v>
          </cell>
          <cell r="Q99">
            <v>197699.6</v>
          </cell>
          <cell r="R99">
            <v>160324.01</v>
          </cell>
          <cell r="V99">
            <v>197699.6</v>
          </cell>
        </row>
        <row r="100">
          <cell r="B100" t="str">
            <v>9019585 0030</v>
          </cell>
          <cell r="C100" t="str">
            <v>IN</v>
          </cell>
          <cell r="D100" t="str">
            <v>9019585 0030</v>
          </cell>
          <cell r="E100">
            <v>37622</v>
          </cell>
          <cell r="F100">
            <v>2003</v>
          </cell>
          <cell r="G100">
            <v>1</v>
          </cell>
          <cell r="H100" t="str">
            <v>N</v>
          </cell>
          <cell r="I100">
            <v>32318.9</v>
          </cell>
          <cell r="K100">
            <v>32318.9</v>
          </cell>
          <cell r="L100">
            <v>39853.300000000003</v>
          </cell>
          <cell r="N100">
            <v>39853.300000000003</v>
          </cell>
          <cell r="O100">
            <v>39853.300000000003</v>
          </cell>
          <cell r="Q100">
            <v>39853.300000000003</v>
          </cell>
          <cell r="R100">
            <v>32318.93</v>
          </cell>
          <cell r="V100">
            <v>39853.300000000003</v>
          </cell>
        </row>
        <row r="101">
          <cell r="B101" t="str">
            <v>9019585 0040</v>
          </cell>
          <cell r="C101" t="str">
            <v>IN</v>
          </cell>
          <cell r="D101" t="str">
            <v>9019585 0040</v>
          </cell>
          <cell r="E101">
            <v>37622</v>
          </cell>
          <cell r="F101">
            <v>2003</v>
          </cell>
          <cell r="G101">
            <v>1</v>
          </cell>
          <cell r="H101" t="str">
            <v>N</v>
          </cell>
          <cell r="I101">
            <v>0</v>
          </cell>
          <cell r="K101">
            <v>0</v>
          </cell>
          <cell r="L101">
            <v>0</v>
          </cell>
          <cell r="N101">
            <v>0</v>
          </cell>
          <cell r="O101">
            <v>0</v>
          </cell>
          <cell r="Q101">
            <v>0</v>
          </cell>
          <cell r="V101">
            <v>0</v>
          </cell>
        </row>
        <row r="102">
          <cell r="B102" t="str">
            <v>9019585 0050</v>
          </cell>
          <cell r="C102" t="str">
            <v>IN</v>
          </cell>
          <cell r="D102" t="str">
            <v>9019585 0050</v>
          </cell>
          <cell r="E102">
            <v>37622</v>
          </cell>
          <cell r="F102">
            <v>2003</v>
          </cell>
          <cell r="G102">
            <v>1</v>
          </cell>
          <cell r="H102" t="str">
            <v>N</v>
          </cell>
          <cell r="I102">
            <v>16473.5</v>
          </cell>
          <cell r="K102">
            <v>16473.5</v>
          </cell>
          <cell r="L102">
            <v>23134</v>
          </cell>
          <cell r="N102">
            <v>23134</v>
          </cell>
          <cell r="O102">
            <v>23134</v>
          </cell>
          <cell r="Q102">
            <v>23134</v>
          </cell>
          <cell r="R102">
            <v>18760.63</v>
          </cell>
          <cell r="V102">
            <v>23134</v>
          </cell>
        </row>
        <row r="103">
          <cell r="B103" t="str">
            <v>9019585 0060</v>
          </cell>
          <cell r="C103" t="str">
            <v>IN</v>
          </cell>
          <cell r="D103" t="str">
            <v>9019585 0060</v>
          </cell>
          <cell r="E103">
            <v>37622</v>
          </cell>
          <cell r="F103">
            <v>2003</v>
          </cell>
          <cell r="G103">
            <v>1</v>
          </cell>
          <cell r="H103" t="str">
            <v>N</v>
          </cell>
          <cell r="I103">
            <v>108.4</v>
          </cell>
          <cell r="K103">
            <v>108.4</v>
          </cell>
          <cell r="L103">
            <v>133.69999999999999</v>
          </cell>
          <cell r="N103">
            <v>133.69999999999999</v>
          </cell>
          <cell r="O103">
            <v>133.69999999999999</v>
          </cell>
          <cell r="Q103">
            <v>133.69999999999999</v>
          </cell>
          <cell r="R103">
            <v>108.43</v>
          </cell>
          <cell r="V103">
            <v>133.69999999999999</v>
          </cell>
        </row>
        <row r="104">
          <cell r="B104" t="str">
            <v>9019585 0070</v>
          </cell>
          <cell r="C104" t="str">
            <v>IN</v>
          </cell>
          <cell r="D104" t="str">
            <v>9019585 0070</v>
          </cell>
          <cell r="E104">
            <v>37622</v>
          </cell>
          <cell r="F104">
            <v>2003</v>
          </cell>
          <cell r="G104">
            <v>1</v>
          </cell>
          <cell r="H104" t="str">
            <v>N</v>
          </cell>
          <cell r="I104">
            <v>0</v>
          </cell>
          <cell r="K104">
            <v>0</v>
          </cell>
          <cell r="L104">
            <v>0</v>
          </cell>
          <cell r="N104">
            <v>0</v>
          </cell>
          <cell r="O104">
            <v>0</v>
          </cell>
          <cell r="Q104">
            <v>0</v>
          </cell>
          <cell r="V104">
            <v>0</v>
          </cell>
        </row>
        <row r="105">
          <cell r="B105" t="str">
            <v>9019585 0080</v>
          </cell>
          <cell r="C105" t="str">
            <v>AD</v>
          </cell>
          <cell r="D105" t="str">
            <v>9019585 0080</v>
          </cell>
          <cell r="E105">
            <v>37622</v>
          </cell>
          <cell r="F105">
            <v>2003</v>
          </cell>
          <cell r="G105">
            <v>1</v>
          </cell>
          <cell r="H105" t="str">
            <v>N</v>
          </cell>
          <cell r="I105">
            <v>5096.5</v>
          </cell>
          <cell r="K105">
            <v>5096.5</v>
          </cell>
          <cell r="L105">
            <v>11032.4</v>
          </cell>
          <cell r="N105">
            <v>11032.4</v>
          </cell>
          <cell r="O105">
            <v>11032.4</v>
          </cell>
          <cell r="Q105">
            <v>11032.4</v>
          </cell>
          <cell r="R105">
            <v>8946.48</v>
          </cell>
          <cell r="V105">
            <v>11032.4</v>
          </cell>
        </row>
        <row r="106">
          <cell r="B106" t="str">
            <v>9019585 0010</v>
          </cell>
          <cell r="C106" t="str">
            <v>IN</v>
          </cell>
          <cell r="D106" t="str">
            <v>9019585 0010</v>
          </cell>
          <cell r="E106">
            <v>37653</v>
          </cell>
          <cell r="F106">
            <v>2003</v>
          </cell>
          <cell r="G106">
            <v>2</v>
          </cell>
          <cell r="H106" t="str">
            <v>N</v>
          </cell>
          <cell r="I106">
            <v>0</v>
          </cell>
          <cell r="K106">
            <v>0</v>
          </cell>
          <cell r="L106">
            <v>91.1</v>
          </cell>
          <cell r="N106">
            <v>91.1</v>
          </cell>
          <cell r="O106">
            <v>91.1</v>
          </cell>
          <cell r="Q106">
            <v>91.1</v>
          </cell>
          <cell r="R106">
            <v>72.19</v>
          </cell>
          <cell r="V106">
            <v>91.1</v>
          </cell>
        </row>
        <row r="107">
          <cell r="B107" t="str">
            <v>9019585 0020</v>
          </cell>
          <cell r="C107" t="str">
            <v>IN</v>
          </cell>
          <cell r="D107" t="str">
            <v>9019585 0020</v>
          </cell>
          <cell r="E107">
            <v>37653</v>
          </cell>
          <cell r="F107">
            <v>2003</v>
          </cell>
          <cell r="G107">
            <v>2</v>
          </cell>
          <cell r="H107" t="str">
            <v>N</v>
          </cell>
          <cell r="I107">
            <v>167261</v>
          </cell>
          <cell r="K107">
            <v>167261</v>
          </cell>
          <cell r="L107">
            <v>546182.69999999995</v>
          </cell>
          <cell r="N107">
            <v>546182.69999999995</v>
          </cell>
          <cell r="O107">
            <v>546182.69999999995</v>
          </cell>
          <cell r="Q107">
            <v>546182.69999999995</v>
          </cell>
          <cell r="R107">
            <v>432874.69</v>
          </cell>
          <cell r="V107">
            <v>546182.69999999995</v>
          </cell>
        </row>
        <row r="108">
          <cell r="B108" t="str">
            <v>9019585 0030</v>
          </cell>
          <cell r="C108" t="str">
            <v>IN</v>
          </cell>
          <cell r="D108" t="str">
            <v>9019585 0030</v>
          </cell>
          <cell r="E108">
            <v>37653</v>
          </cell>
          <cell r="F108">
            <v>2003</v>
          </cell>
          <cell r="G108">
            <v>2</v>
          </cell>
          <cell r="H108" t="str">
            <v>N</v>
          </cell>
          <cell r="I108">
            <v>37653</v>
          </cell>
          <cell r="K108">
            <v>37653</v>
          </cell>
          <cell r="L108">
            <v>77906</v>
          </cell>
          <cell r="N108">
            <v>77906</v>
          </cell>
          <cell r="O108">
            <v>77906</v>
          </cell>
          <cell r="Q108">
            <v>77906</v>
          </cell>
          <cell r="R108">
            <v>61744.17</v>
          </cell>
          <cell r="V108">
            <v>77906</v>
          </cell>
        </row>
        <row r="109">
          <cell r="B109" t="str">
            <v>9019585 0040</v>
          </cell>
          <cell r="C109" t="str">
            <v>IN</v>
          </cell>
          <cell r="D109" t="str">
            <v>9019585 0040</v>
          </cell>
          <cell r="E109">
            <v>37653</v>
          </cell>
          <cell r="F109">
            <v>2003</v>
          </cell>
          <cell r="G109">
            <v>2</v>
          </cell>
          <cell r="H109" t="str">
            <v>N</v>
          </cell>
          <cell r="I109">
            <v>20585</v>
          </cell>
          <cell r="K109">
            <v>20585</v>
          </cell>
          <cell r="L109">
            <v>203413.3</v>
          </cell>
          <cell r="N109">
            <v>203413.3</v>
          </cell>
          <cell r="O109">
            <v>203413.3</v>
          </cell>
          <cell r="Q109">
            <v>203413.3</v>
          </cell>
          <cell r="R109">
            <v>161214.41</v>
          </cell>
          <cell r="V109">
            <v>203413.3</v>
          </cell>
        </row>
        <row r="110">
          <cell r="B110" t="str">
            <v>9019585 0050</v>
          </cell>
          <cell r="C110" t="str">
            <v>IN</v>
          </cell>
          <cell r="D110" t="str">
            <v>9019585 0050</v>
          </cell>
          <cell r="E110">
            <v>37653</v>
          </cell>
          <cell r="F110">
            <v>2003</v>
          </cell>
          <cell r="G110">
            <v>2</v>
          </cell>
          <cell r="H110" t="str">
            <v>N</v>
          </cell>
          <cell r="I110">
            <v>18210</v>
          </cell>
          <cell r="K110">
            <v>18210</v>
          </cell>
          <cell r="L110">
            <v>28907.599999999999</v>
          </cell>
          <cell r="N110">
            <v>28907.599999999999</v>
          </cell>
          <cell r="O110">
            <v>28907.599999999999</v>
          </cell>
          <cell r="Q110">
            <v>28907.599999999999</v>
          </cell>
          <cell r="R110">
            <v>22910.48</v>
          </cell>
          <cell r="V110">
            <v>28907.599999999999</v>
          </cell>
        </row>
        <row r="111">
          <cell r="B111" t="str">
            <v>9019585 0060</v>
          </cell>
          <cell r="C111" t="str">
            <v>IN</v>
          </cell>
          <cell r="D111" t="str">
            <v>9019585 0060</v>
          </cell>
          <cell r="E111">
            <v>37653</v>
          </cell>
          <cell r="F111">
            <v>2003</v>
          </cell>
          <cell r="G111">
            <v>2</v>
          </cell>
          <cell r="H111" t="str">
            <v>N</v>
          </cell>
          <cell r="I111">
            <v>4041</v>
          </cell>
          <cell r="K111">
            <v>4041</v>
          </cell>
          <cell r="L111">
            <v>0</v>
          </cell>
          <cell r="N111">
            <v>0</v>
          </cell>
          <cell r="O111">
            <v>0</v>
          </cell>
          <cell r="Q111">
            <v>0</v>
          </cell>
          <cell r="V111">
            <v>0</v>
          </cell>
        </row>
        <row r="112">
          <cell r="B112" t="str">
            <v>9019585 0070</v>
          </cell>
          <cell r="C112" t="str">
            <v>IN</v>
          </cell>
          <cell r="D112" t="str">
            <v>9019585 0070</v>
          </cell>
          <cell r="E112">
            <v>37653</v>
          </cell>
          <cell r="F112">
            <v>2003</v>
          </cell>
          <cell r="G112">
            <v>2</v>
          </cell>
          <cell r="H112" t="str">
            <v>N</v>
          </cell>
          <cell r="I112">
            <v>1684</v>
          </cell>
          <cell r="K112">
            <v>1684</v>
          </cell>
          <cell r="L112">
            <v>0</v>
          </cell>
          <cell r="N112">
            <v>0</v>
          </cell>
          <cell r="O112">
            <v>0</v>
          </cell>
          <cell r="Q112">
            <v>0</v>
          </cell>
          <cell r="V112">
            <v>0</v>
          </cell>
        </row>
        <row r="113">
          <cell r="B113" t="str">
            <v>9019585 0080</v>
          </cell>
          <cell r="C113" t="str">
            <v>AD</v>
          </cell>
          <cell r="D113" t="str">
            <v>9019585 0080</v>
          </cell>
          <cell r="E113">
            <v>37653</v>
          </cell>
          <cell r="F113">
            <v>2003</v>
          </cell>
          <cell r="G113">
            <v>2</v>
          </cell>
          <cell r="H113" t="str">
            <v>N</v>
          </cell>
          <cell r="I113">
            <v>14869</v>
          </cell>
          <cell r="K113">
            <v>14869</v>
          </cell>
          <cell r="L113">
            <v>11229.7</v>
          </cell>
          <cell r="N113">
            <v>11229.7</v>
          </cell>
          <cell r="O113">
            <v>11229.7</v>
          </cell>
          <cell r="Q113">
            <v>11229.7</v>
          </cell>
          <cell r="R113">
            <v>8900</v>
          </cell>
          <cell r="V113">
            <v>11229.7</v>
          </cell>
        </row>
        <row r="114">
          <cell r="B114" t="str">
            <v>9019585 0010</v>
          </cell>
          <cell r="C114" t="str">
            <v>IN</v>
          </cell>
          <cell r="D114" t="str">
            <v>9019585 0010</v>
          </cell>
          <cell r="E114">
            <v>37681</v>
          </cell>
          <cell r="F114">
            <v>2003</v>
          </cell>
          <cell r="G114">
            <v>3</v>
          </cell>
          <cell r="H114" t="str">
            <v>N</v>
          </cell>
          <cell r="I114">
            <v>0</v>
          </cell>
          <cell r="K114">
            <v>0</v>
          </cell>
          <cell r="L114">
            <v>-5.4</v>
          </cell>
          <cell r="N114">
            <v>-5.4</v>
          </cell>
          <cell r="O114">
            <v>-5.4</v>
          </cell>
          <cell r="Q114">
            <v>-5.4</v>
          </cell>
          <cell r="R114">
            <v>-4.34</v>
          </cell>
          <cell r="V114">
            <v>-5.4</v>
          </cell>
        </row>
        <row r="115">
          <cell r="B115" t="str">
            <v>9019585 0020</v>
          </cell>
          <cell r="C115" t="str">
            <v>IN</v>
          </cell>
          <cell r="D115" t="str">
            <v>9019585 0020</v>
          </cell>
          <cell r="E115">
            <v>37681</v>
          </cell>
          <cell r="F115">
            <v>2003</v>
          </cell>
          <cell r="G115">
            <v>3</v>
          </cell>
          <cell r="H115" t="str">
            <v>N</v>
          </cell>
          <cell r="I115">
            <v>167261</v>
          </cell>
          <cell r="K115">
            <v>167261</v>
          </cell>
          <cell r="L115">
            <v>500970.5</v>
          </cell>
          <cell r="N115">
            <v>500970.5</v>
          </cell>
          <cell r="O115">
            <v>500970.5</v>
          </cell>
          <cell r="Q115">
            <v>500970.5</v>
          </cell>
          <cell r="R115">
            <v>402722.03</v>
          </cell>
          <cell r="V115">
            <v>500970.5</v>
          </cell>
        </row>
        <row r="116">
          <cell r="B116" t="str">
            <v>9019585 0030</v>
          </cell>
          <cell r="C116" t="str">
            <v>IN</v>
          </cell>
          <cell r="D116" t="str">
            <v>9019585 0030</v>
          </cell>
          <cell r="E116">
            <v>37681</v>
          </cell>
          <cell r="F116">
            <v>2003</v>
          </cell>
          <cell r="G116">
            <v>3</v>
          </cell>
          <cell r="H116" t="str">
            <v>N</v>
          </cell>
          <cell r="I116">
            <v>37653</v>
          </cell>
          <cell r="K116">
            <v>37653</v>
          </cell>
          <cell r="L116">
            <v>70154.5</v>
          </cell>
          <cell r="N116">
            <v>70154.5</v>
          </cell>
          <cell r="O116">
            <v>70154.5</v>
          </cell>
          <cell r="Q116">
            <v>70154.5</v>
          </cell>
          <cell r="R116">
            <v>56396.04</v>
          </cell>
          <cell r="V116">
            <v>70154.5</v>
          </cell>
        </row>
        <row r="117">
          <cell r="B117" t="str">
            <v>9019585 0040</v>
          </cell>
          <cell r="C117" t="str">
            <v>IN</v>
          </cell>
          <cell r="D117" t="str">
            <v>9019585 0040</v>
          </cell>
          <cell r="E117">
            <v>37681</v>
          </cell>
          <cell r="F117">
            <v>2003</v>
          </cell>
          <cell r="G117">
            <v>3</v>
          </cell>
          <cell r="H117" t="str">
            <v>N</v>
          </cell>
          <cell r="I117">
            <v>20585</v>
          </cell>
          <cell r="K117">
            <v>20585</v>
          </cell>
          <cell r="L117">
            <v>53231.3</v>
          </cell>
          <cell r="N117">
            <v>53231.3</v>
          </cell>
          <cell r="O117">
            <v>53231.3</v>
          </cell>
          <cell r="Q117">
            <v>53231.3</v>
          </cell>
          <cell r="R117">
            <v>42791.78</v>
          </cell>
          <cell r="V117">
            <v>53231.3</v>
          </cell>
        </row>
        <row r="118">
          <cell r="B118" t="str">
            <v>9019585 0050</v>
          </cell>
          <cell r="C118" t="str">
            <v>IN</v>
          </cell>
          <cell r="D118" t="str">
            <v>9019585 0050</v>
          </cell>
          <cell r="E118">
            <v>37681</v>
          </cell>
          <cell r="F118">
            <v>2003</v>
          </cell>
          <cell r="G118">
            <v>3</v>
          </cell>
          <cell r="H118" t="str">
            <v>N</v>
          </cell>
          <cell r="I118">
            <v>18210</v>
          </cell>
          <cell r="K118">
            <v>18210</v>
          </cell>
          <cell r="L118">
            <v>33996</v>
          </cell>
          <cell r="N118">
            <v>33996</v>
          </cell>
          <cell r="O118">
            <v>33996</v>
          </cell>
          <cell r="Q118">
            <v>33996</v>
          </cell>
          <cell r="R118">
            <v>27329</v>
          </cell>
          <cell r="V118">
            <v>33996</v>
          </cell>
        </row>
        <row r="119">
          <cell r="B119" t="str">
            <v>9019585 0060</v>
          </cell>
          <cell r="C119" t="str">
            <v>IN</v>
          </cell>
          <cell r="D119" t="str">
            <v>9019585 0060</v>
          </cell>
          <cell r="E119">
            <v>37681</v>
          </cell>
          <cell r="F119">
            <v>2003</v>
          </cell>
          <cell r="G119">
            <v>3</v>
          </cell>
          <cell r="H119" t="str">
            <v>N</v>
          </cell>
          <cell r="I119">
            <v>4041</v>
          </cell>
          <cell r="K119">
            <v>4041</v>
          </cell>
          <cell r="L119">
            <v>0</v>
          </cell>
          <cell r="N119">
            <v>0</v>
          </cell>
          <cell r="O119">
            <v>0</v>
          </cell>
          <cell r="Q119">
            <v>0</v>
          </cell>
          <cell r="V119">
            <v>0</v>
          </cell>
        </row>
        <row r="120">
          <cell r="B120" t="str">
            <v>9019585 0070</v>
          </cell>
          <cell r="C120" t="str">
            <v>IN</v>
          </cell>
          <cell r="D120" t="str">
            <v>9019585 0070</v>
          </cell>
          <cell r="E120">
            <v>37681</v>
          </cell>
          <cell r="F120">
            <v>2003</v>
          </cell>
          <cell r="G120">
            <v>3</v>
          </cell>
          <cell r="H120" t="str">
            <v>N</v>
          </cell>
          <cell r="I120">
            <v>1684</v>
          </cell>
          <cell r="K120">
            <v>1684</v>
          </cell>
          <cell r="L120">
            <v>0</v>
          </cell>
          <cell r="N120">
            <v>0</v>
          </cell>
          <cell r="O120">
            <v>0</v>
          </cell>
          <cell r="Q120">
            <v>0</v>
          </cell>
          <cell r="V120">
            <v>0</v>
          </cell>
        </row>
        <row r="121">
          <cell r="B121" t="str">
            <v>9019585 0080</v>
          </cell>
          <cell r="C121" t="str">
            <v>AD</v>
          </cell>
          <cell r="D121" t="str">
            <v>9019585 0080</v>
          </cell>
          <cell r="E121">
            <v>37681</v>
          </cell>
          <cell r="F121">
            <v>2003</v>
          </cell>
          <cell r="G121">
            <v>3</v>
          </cell>
          <cell r="H121" t="str">
            <v>N</v>
          </cell>
          <cell r="I121">
            <v>14869</v>
          </cell>
          <cell r="K121">
            <v>14869</v>
          </cell>
          <cell r="L121">
            <v>16730.7</v>
          </cell>
          <cell r="N121">
            <v>16730.7</v>
          </cell>
          <cell r="O121">
            <v>16730.7</v>
          </cell>
          <cell r="Q121">
            <v>16730.7</v>
          </cell>
          <cell r="R121">
            <v>13449.57</v>
          </cell>
          <cell r="V121">
            <v>16730.7</v>
          </cell>
        </row>
        <row r="122">
          <cell r="B122" t="str">
            <v>9019585 0010</v>
          </cell>
          <cell r="C122" t="str">
            <v>IN</v>
          </cell>
          <cell r="D122" t="str">
            <v>9019585 0010</v>
          </cell>
          <cell r="E122">
            <v>37712</v>
          </cell>
          <cell r="F122">
            <v>2003</v>
          </cell>
          <cell r="G122">
            <v>4</v>
          </cell>
          <cell r="H122" t="str">
            <v>N</v>
          </cell>
          <cell r="I122">
            <v>0</v>
          </cell>
          <cell r="K122">
            <v>0</v>
          </cell>
          <cell r="L122">
            <v>0</v>
          </cell>
          <cell r="N122">
            <v>0</v>
          </cell>
          <cell r="O122">
            <v>0</v>
          </cell>
          <cell r="Q122">
            <v>0</v>
          </cell>
          <cell r="V122">
            <v>0</v>
          </cell>
        </row>
        <row r="123">
          <cell r="B123" t="str">
            <v>9019585 0020</v>
          </cell>
          <cell r="C123" t="str">
            <v>IN</v>
          </cell>
          <cell r="D123" t="str">
            <v>9019585 0020</v>
          </cell>
          <cell r="E123">
            <v>37712</v>
          </cell>
          <cell r="F123">
            <v>2003</v>
          </cell>
          <cell r="G123">
            <v>4</v>
          </cell>
          <cell r="H123" t="str">
            <v>N</v>
          </cell>
          <cell r="I123">
            <v>287456</v>
          </cell>
          <cell r="K123">
            <v>287456</v>
          </cell>
          <cell r="L123">
            <v>695983.2</v>
          </cell>
          <cell r="N123">
            <v>695983.2</v>
          </cell>
          <cell r="O123">
            <v>695983.2</v>
          </cell>
          <cell r="Q123">
            <v>695983.2</v>
          </cell>
          <cell r="R123">
            <v>578433.91</v>
          </cell>
          <cell r="V123">
            <v>695983.2</v>
          </cell>
        </row>
        <row r="124">
          <cell r="B124" t="str">
            <v>9019585 0030</v>
          </cell>
          <cell r="C124" t="str">
            <v>IN</v>
          </cell>
          <cell r="D124" t="str">
            <v>9019585 0030</v>
          </cell>
          <cell r="E124">
            <v>37712</v>
          </cell>
          <cell r="F124">
            <v>2003</v>
          </cell>
          <cell r="G124">
            <v>4</v>
          </cell>
          <cell r="H124" t="str">
            <v>N</v>
          </cell>
          <cell r="I124">
            <v>30122</v>
          </cell>
          <cell r="K124">
            <v>30122</v>
          </cell>
          <cell r="L124">
            <v>98399.1</v>
          </cell>
          <cell r="N124">
            <v>98399.1</v>
          </cell>
          <cell r="O124">
            <v>98399.1</v>
          </cell>
          <cell r="Q124">
            <v>98399.1</v>
          </cell>
          <cell r="R124">
            <v>81779.820000000007</v>
          </cell>
          <cell r="V124">
            <v>98399.1</v>
          </cell>
        </row>
        <row r="125">
          <cell r="B125" t="str">
            <v>9019585 0040</v>
          </cell>
          <cell r="C125" t="str">
            <v>IN</v>
          </cell>
          <cell r="D125" t="str">
            <v>9019585 0040</v>
          </cell>
          <cell r="E125">
            <v>37712</v>
          </cell>
          <cell r="F125">
            <v>2003</v>
          </cell>
          <cell r="G125">
            <v>4</v>
          </cell>
          <cell r="H125" t="str">
            <v>N</v>
          </cell>
          <cell r="I125">
            <v>20585</v>
          </cell>
          <cell r="K125">
            <v>20585</v>
          </cell>
          <cell r="L125">
            <v>37789</v>
          </cell>
          <cell r="N125">
            <v>37789</v>
          </cell>
          <cell r="O125">
            <v>37789</v>
          </cell>
          <cell r="Q125">
            <v>37789</v>
          </cell>
          <cell r="R125">
            <v>31406.55</v>
          </cell>
          <cell r="V125">
            <v>37789</v>
          </cell>
        </row>
        <row r="126">
          <cell r="B126" t="str">
            <v>9019585 0050</v>
          </cell>
          <cell r="C126" t="str">
            <v>IN</v>
          </cell>
          <cell r="D126" t="str">
            <v>9019585 0050</v>
          </cell>
          <cell r="E126">
            <v>37712</v>
          </cell>
          <cell r="F126">
            <v>2003</v>
          </cell>
          <cell r="G126">
            <v>4</v>
          </cell>
          <cell r="H126" t="str">
            <v>N</v>
          </cell>
          <cell r="I126">
            <v>18210</v>
          </cell>
          <cell r="K126">
            <v>18210</v>
          </cell>
          <cell r="L126">
            <v>21849.8</v>
          </cell>
          <cell r="N126">
            <v>21849.8</v>
          </cell>
          <cell r="O126">
            <v>21849.8</v>
          </cell>
          <cell r="Q126">
            <v>21849.8</v>
          </cell>
          <cell r="R126">
            <v>18159.39</v>
          </cell>
          <cell r="V126">
            <v>21849.8</v>
          </cell>
        </row>
        <row r="127">
          <cell r="B127" t="str">
            <v>9019585 0060</v>
          </cell>
          <cell r="C127" t="str">
            <v>IN</v>
          </cell>
          <cell r="D127" t="str">
            <v>9019585 0060</v>
          </cell>
          <cell r="E127">
            <v>37712</v>
          </cell>
          <cell r="F127">
            <v>2003</v>
          </cell>
          <cell r="G127">
            <v>4</v>
          </cell>
          <cell r="H127" t="str">
            <v>N</v>
          </cell>
          <cell r="I127">
            <v>4041</v>
          </cell>
          <cell r="K127">
            <v>4041</v>
          </cell>
          <cell r="L127">
            <v>0</v>
          </cell>
          <cell r="N127">
            <v>0</v>
          </cell>
          <cell r="O127">
            <v>0</v>
          </cell>
          <cell r="Q127">
            <v>0</v>
          </cell>
          <cell r="V127">
            <v>0</v>
          </cell>
        </row>
        <row r="128">
          <cell r="B128" t="str">
            <v>9019585 0070</v>
          </cell>
          <cell r="C128" t="str">
            <v>IN</v>
          </cell>
          <cell r="D128" t="str">
            <v>9019585 0070</v>
          </cell>
          <cell r="E128">
            <v>37712</v>
          </cell>
          <cell r="F128">
            <v>2003</v>
          </cell>
          <cell r="G128">
            <v>4</v>
          </cell>
          <cell r="H128" t="str">
            <v>N</v>
          </cell>
          <cell r="I128">
            <v>1684</v>
          </cell>
          <cell r="K128">
            <v>1684</v>
          </cell>
          <cell r="L128">
            <v>0</v>
          </cell>
          <cell r="N128">
            <v>0</v>
          </cell>
          <cell r="O128">
            <v>0</v>
          </cell>
          <cell r="Q128">
            <v>0</v>
          </cell>
          <cell r="V128">
            <v>0</v>
          </cell>
        </row>
        <row r="129">
          <cell r="B129" t="str">
            <v>9019585 0080</v>
          </cell>
          <cell r="C129" t="str">
            <v>AD</v>
          </cell>
          <cell r="D129" t="str">
            <v>9019585 0080</v>
          </cell>
          <cell r="E129">
            <v>37712</v>
          </cell>
          <cell r="F129">
            <v>2003</v>
          </cell>
          <cell r="G129">
            <v>4</v>
          </cell>
          <cell r="H129" t="str">
            <v>N</v>
          </cell>
          <cell r="I129">
            <v>14869</v>
          </cell>
          <cell r="K129">
            <v>14869</v>
          </cell>
          <cell r="L129">
            <v>20055.900000000001</v>
          </cell>
          <cell r="N129">
            <v>20055.900000000001</v>
          </cell>
          <cell r="O129">
            <v>20055.900000000001</v>
          </cell>
          <cell r="Q129">
            <v>20055.900000000001</v>
          </cell>
          <cell r="R129">
            <v>16668.63</v>
          </cell>
          <cell r="V129">
            <v>20055.900000000001</v>
          </cell>
        </row>
        <row r="130">
          <cell r="B130" t="str">
            <v>9019585 0010</v>
          </cell>
          <cell r="C130" t="str">
            <v>IN</v>
          </cell>
          <cell r="D130" t="str">
            <v>9019585 0010</v>
          </cell>
          <cell r="E130">
            <v>37742</v>
          </cell>
          <cell r="F130">
            <v>2003</v>
          </cell>
          <cell r="G130">
            <v>5</v>
          </cell>
          <cell r="H130" t="str">
            <v>N</v>
          </cell>
          <cell r="I130">
            <v>102896</v>
          </cell>
          <cell r="K130">
            <v>102896</v>
          </cell>
          <cell r="L130">
            <v>0</v>
          </cell>
          <cell r="N130">
            <v>0</v>
          </cell>
          <cell r="O130">
            <v>0</v>
          </cell>
          <cell r="Q130">
            <v>0</v>
          </cell>
          <cell r="V130">
            <v>0</v>
          </cell>
        </row>
        <row r="131">
          <cell r="B131" t="str">
            <v>9019585 0020</v>
          </cell>
          <cell r="C131" t="str">
            <v>IN</v>
          </cell>
          <cell r="D131" t="str">
            <v>9019585 0020</v>
          </cell>
          <cell r="E131">
            <v>37742</v>
          </cell>
          <cell r="F131">
            <v>2003</v>
          </cell>
          <cell r="G131">
            <v>5</v>
          </cell>
          <cell r="H131" t="str">
            <v>N</v>
          </cell>
          <cell r="I131">
            <v>1148040</v>
          </cell>
          <cell r="K131">
            <v>1148040</v>
          </cell>
          <cell r="L131">
            <v>733329.8</v>
          </cell>
          <cell r="N131">
            <v>733329.8</v>
          </cell>
          <cell r="O131">
            <v>733329.8</v>
          </cell>
          <cell r="Q131">
            <v>733329.8</v>
          </cell>
          <cell r="R131">
            <v>619802.48</v>
          </cell>
          <cell r="V131">
            <v>733329.8</v>
          </cell>
        </row>
        <row r="132">
          <cell r="B132" t="str">
            <v>9019585 0030</v>
          </cell>
          <cell r="C132" t="str">
            <v>IN</v>
          </cell>
          <cell r="D132" t="str">
            <v>9019585 0030</v>
          </cell>
          <cell r="E132">
            <v>37742</v>
          </cell>
          <cell r="F132">
            <v>2003</v>
          </cell>
          <cell r="G132">
            <v>5</v>
          </cell>
          <cell r="H132" t="str">
            <v>N</v>
          </cell>
          <cell r="I132">
            <v>30122</v>
          </cell>
          <cell r="K132">
            <v>30122</v>
          </cell>
          <cell r="L132">
            <v>94821.8</v>
          </cell>
          <cell r="N132">
            <v>94821.8</v>
          </cell>
          <cell r="O132">
            <v>94821.8</v>
          </cell>
          <cell r="Q132">
            <v>94821.8</v>
          </cell>
          <cell r="R132">
            <v>80142.37</v>
          </cell>
          <cell r="V132">
            <v>94821.8</v>
          </cell>
        </row>
        <row r="133">
          <cell r="B133" t="str">
            <v>9019585 0040</v>
          </cell>
          <cell r="C133" t="str">
            <v>IN</v>
          </cell>
          <cell r="D133" t="str">
            <v>9019585 0040</v>
          </cell>
          <cell r="E133">
            <v>37742</v>
          </cell>
          <cell r="F133">
            <v>2003</v>
          </cell>
          <cell r="G133">
            <v>5</v>
          </cell>
          <cell r="H133" t="str">
            <v>N</v>
          </cell>
          <cell r="I133">
            <v>20585</v>
          </cell>
          <cell r="K133">
            <v>20585</v>
          </cell>
          <cell r="L133">
            <v>27640</v>
          </cell>
          <cell r="N133">
            <v>27640</v>
          </cell>
          <cell r="O133">
            <v>27640</v>
          </cell>
          <cell r="Q133">
            <v>27640</v>
          </cell>
          <cell r="R133">
            <v>23361.01</v>
          </cell>
          <cell r="V133">
            <v>27640</v>
          </cell>
        </row>
        <row r="134">
          <cell r="B134" t="str">
            <v>9019585 0050</v>
          </cell>
          <cell r="C134" t="str">
            <v>IN</v>
          </cell>
          <cell r="D134" t="str">
            <v>9019585 0050</v>
          </cell>
          <cell r="E134">
            <v>37742</v>
          </cell>
          <cell r="F134">
            <v>2003</v>
          </cell>
          <cell r="G134">
            <v>5</v>
          </cell>
          <cell r="H134" t="str">
            <v>N</v>
          </cell>
          <cell r="I134">
            <v>18210</v>
          </cell>
          <cell r="K134">
            <v>18210</v>
          </cell>
          <cell r="L134">
            <v>26847.4</v>
          </cell>
          <cell r="N134">
            <v>26847.4</v>
          </cell>
          <cell r="O134">
            <v>26847.4</v>
          </cell>
          <cell r="Q134">
            <v>26847.4</v>
          </cell>
          <cell r="R134">
            <v>22690.97</v>
          </cell>
          <cell r="V134">
            <v>26847.4</v>
          </cell>
        </row>
        <row r="135">
          <cell r="B135" t="str">
            <v>9019585 0060</v>
          </cell>
          <cell r="C135" t="str">
            <v>IN</v>
          </cell>
          <cell r="D135" t="str">
            <v>9019585 0060</v>
          </cell>
          <cell r="E135">
            <v>37742</v>
          </cell>
          <cell r="F135">
            <v>2003</v>
          </cell>
          <cell r="G135">
            <v>5</v>
          </cell>
          <cell r="H135" t="str">
            <v>N</v>
          </cell>
          <cell r="I135">
            <v>4041</v>
          </cell>
          <cell r="K135">
            <v>4041</v>
          </cell>
          <cell r="L135">
            <v>0</v>
          </cell>
          <cell r="N135">
            <v>0</v>
          </cell>
          <cell r="O135">
            <v>0</v>
          </cell>
          <cell r="Q135">
            <v>0</v>
          </cell>
          <cell r="V135">
            <v>0</v>
          </cell>
        </row>
        <row r="136">
          <cell r="B136" t="str">
            <v>9019585 0070</v>
          </cell>
          <cell r="C136" t="str">
            <v>IN</v>
          </cell>
          <cell r="D136" t="str">
            <v>9019585 0070</v>
          </cell>
          <cell r="E136">
            <v>37742</v>
          </cell>
          <cell r="F136">
            <v>2003</v>
          </cell>
          <cell r="G136">
            <v>5</v>
          </cell>
          <cell r="H136" t="str">
            <v>N</v>
          </cell>
          <cell r="I136">
            <v>1684</v>
          </cell>
          <cell r="K136">
            <v>1684</v>
          </cell>
          <cell r="L136">
            <v>0</v>
          </cell>
          <cell r="N136">
            <v>0</v>
          </cell>
          <cell r="O136">
            <v>0</v>
          </cell>
          <cell r="Q136">
            <v>0</v>
          </cell>
          <cell r="V136">
            <v>0</v>
          </cell>
        </row>
        <row r="137">
          <cell r="B137" t="str">
            <v>9019585 0080</v>
          </cell>
          <cell r="C137" t="str">
            <v>AD</v>
          </cell>
          <cell r="D137" t="str">
            <v>9019585 0080</v>
          </cell>
          <cell r="E137">
            <v>37742</v>
          </cell>
          <cell r="F137">
            <v>2003</v>
          </cell>
          <cell r="G137">
            <v>5</v>
          </cell>
          <cell r="H137" t="str">
            <v>N</v>
          </cell>
          <cell r="I137">
            <v>14869</v>
          </cell>
          <cell r="K137">
            <v>14869</v>
          </cell>
          <cell r="L137">
            <v>16036.7</v>
          </cell>
          <cell r="N137">
            <v>16036.7</v>
          </cell>
          <cell r="O137">
            <v>16036.7</v>
          </cell>
          <cell r="Q137">
            <v>16036.7</v>
          </cell>
          <cell r="R137">
            <v>13553.92</v>
          </cell>
          <cell r="V137">
            <v>16036.7</v>
          </cell>
        </row>
        <row r="138">
          <cell r="B138" t="str">
            <v>9019585 0010</v>
          </cell>
          <cell r="C138" t="str">
            <v>IN</v>
          </cell>
          <cell r="D138" t="str">
            <v>9019585 0010</v>
          </cell>
          <cell r="E138">
            <v>37773</v>
          </cell>
          <cell r="F138">
            <v>2003</v>
          </cell>
          <cell r="G138">
            <v>6</v>
          </cell>
          <cell r="H138" t="str">
            <v>N</v>
          </cell>
          <cell r="I138">
            <v>0</v>
          </cell>
          <cell r="K138">
            <v>0</v>
          </cell>
          <cell r="L138">
            <v>-988.9</v>
          </cell>
          <cell r="N138">
            <v>-988.9</v>
          </cell>
          <cell r="O138">
            <v>-988.9</v>
          </cell>
          <cell r="Q138">
            <v>-988.9</v>
          </cell>
          <cell r="R138">
            <v>0</v>
          </cell>
          <cell r="V138">
            <v>-988.9</v>
          </cell>
        </row>
        <row r="139">
          <cell r="B139" t="str">
            <v>9019585 0020</v>
          </cell>
          <cell r="C139" t="str">
            <v>IN</v>
          </cell>
          <cell r="D139" t="str">
            <v>9019585 0020</v>
          </cell>
          <cell r="E139">
            <v>37773</v>
          </cell>
          <cell r="F139">
            <v>2003</v>
          </cell>
          <cell r="G139">
            <v>6</v>
          </cell>
          <cell r="H139" t="str">
            <v>N</v>
          </cell>
          <cell r="I139">
            <v>119627</v>
          </cell>
          <cell r="K139">
            <v>119627</v>
          </cell>
          <cell r="L139">
            <v>407415.9</v>
          </cell>
          <cell r="N139">
            <v>407415.9</v>
          </cell>
          <cell r="O139">
            <v>407415.9</v>
          </cell>
          <cell r="Q139">
            <v>407415.9</v>
          </cell>
          <cell r="R139">
            <v>341624.49</v>
          </cell>
          <cell r="V139">
            <v>407415.9</v>
          </cell>
        </row>
        <row r="140">
          <cell r="B140" t="str">
            <v>9019585 0030</v>
          </cell>
          <cell r="C140" t="str">
            <v>IN</v>
          </cell>
          <cell r="D140" t="str">
            <v>9019585 0030</v>
          </cell>
          <cell r="E140">
            <v>37773</v>
          </cell>
          <cell r="F140">
            <v>2003</v>
          </cell>
          <cell r="G140">
            <v>6</v>
          </cell>
          <cell r="H140" t="str">
            <v>N</v>
          </cell>
          <cell r="I140">
            <v>30118</v>
          </cell>
          <cell r="K140">
            <v>30118</v>
          </cell>
          <cell r="L140">
            <v>80719.899999999994</v>
          </cell>
          <cell r="N140">
            <v>80719.899999999994</v>
          </cell>
          <cell r="O140">
            <v>80719.899999999994</v>
          </cell>
          <cell r="Q140">
            <v>80719.899999999994</v>
          </cell>
          <cell r="R140">
            <v>67684.86</v>
          </cell>
          <cell r="V140">
            <v>80719.899999999994</v>
          </cell>
        </row>
        <row r="141">
          <cell r="B141" t="str">
            <v>9019585 0040</v>
          </cell>
          <cell r="C141" t="str">
            <v>IN</v>
          </cell>
          <cell r="D141" t="str">
            <v>9019585 0040</v>
          </cell>
          <cell r="E141">
            <v>37773</v>
          </cell>
          <cell r="F141">
            <v>2003</v>
          </cell>
          <cell r="G141">
            <v>6</v>
          </cell>
          <cell r="H141" t="str">
            <v>N</v>
          </cell>
          <cell r="I141">
            <v>20585</v>
          </cell>
          <cell r="K141">
            <v>20585</v>
          </cell>
          <cell r="L141">
            <v>22470.2</v>
          </cell>
          <cell r="N141">
            <v>22470.2</v>
          </cell>
          <cell r="O141">
            <v>22470.2</v>
          </cell>
          <cell r="Q141">
            <v>22470.2</v>
          </cell>
          <cell r="R141">
            <v>18841.669999999998</v>
          </cell>
          <cell r="V141">
            <v>22470.2</v>
          </cell>
        </row>
        <row r="142">
          <cell r="B142" t="str">
            <v>9019585 0050</v>
          </cell>
          <cell r="C142" t="str">
            <v>IN</v>
          </cell>
          <cell r="D142" t="str">
            <v>9019585 0050</v>
          </cell>
          <cell r="E142">
            <v>37773</v>
          </cell>
          <cell r="F142">
            <v>2003</v>
          </cell>
          <cell r="G142">
            <v>6</v>
          </cell>
          <cell r="H142" t="str">
            <v>N</v>
          </cell>
          <cell r="I142">
            <v>18210</v>
          </cell>
          <cell r="K142">
            <v>18210</v>
          </cell>
          <cell r="L142">
            <v>21643.3</v>
          </cell>
          <cell r="N142">
            <v>21643.3</v>
          </cell>
          <cell r="O142">
            <v>21643.3</v>
          </cell>
          <cell r="Q142">
            <v>21643.3</v>
          </cell>
          <cell r="R142">
            <v>18148.09</v>
          </cell>
          <cell r="V142">
            <v>21643.3</v>
          </cell>
        </row>
        <row r="143">
          <cell r="B143" t="str">
            <v>9019585 0060</v>
          </cell>
          <cell r="C143" t="str">
            <v>IN</v>
          </cell>
          <cell r="D143" t="str">
            <v>9019585 0060</v>
          </cell>
          <cell r="E143">
            <v>37773</v>
          </cell>
          <cell r="F143">
            <v>2003</v>
          </cell>
          <cell r="G143">
            <v>6</v>
          </cell>
          <cell r="H143" t="str">
            <v>N</v>
          </cell>
          <cell r="I143">
            <v>4041</v>
          </cell>
          <cell r="K143">
            <v>4041</v>
          </cell>
          <cell r="L143">
            <v>324.3</v>
          </cell>
          <cell r="N143">
            <v>324.3</v>
          </cell>
          <cell r="O143">
            <v>324.3</v>
          </cell>
          <cell r="Q143">
            <v>324.3</v>
          </cell>
          <cell r="R143">
            <v>320</v>
          </cell>
          <cell r="V143">
            <v>324.3</v>
          </cell>
        </row>
        <row r="144">
          <cell r="B144" t="str">
            <v>9019585 0070</v>
          </cell>
          <cell r="C144" t="str">
            <v>IN</v>
          </cell>
          <cell r="D144" t="str">
            <v>9019585 0070</v>
          </cell>
          <cell r="E144">
            <v>37773</v>
          </cell>
          <cell r="F144">
            <v>2003</v>
          </cell>
          <cell r="G144">
            <v>6</v>
          </cell>
          <cell r="H144" t="str">
            <v>N</v>
          </cell>
          <cell r="I144">
            <v>0</v>
          </cell>
          <cell r="K144">
            <v>0</v>
          </cell>
          <cell r="L144">
            <v>0</v>
          </cell>
          <cell r="N144">
            <v>0</v>
          </cell>
          <cell r="O144">
            <v>0</v>
          </cell>
          <cell r="Q144">
            <v>0</v>
          </cell>
          <cell r="V144">
            <v>0</v>
          </cell>
        </row>
        <row r="145">
          <cell r="B145" t="str">
            <v>9019585 0080</v>
          </cell>
          <cell r="C145" t="str">
            <v>AD</v>
          </cell>
          <cell r="D145" t="str">
            <v>9019585 0080</v>
          </cell>
          <cell r="E145">
            <v>37773</v>
          </cell>
          <cell r="F145">
            <v>2003</v>
          </cell>
          <cell r="G145">
            <v>6</v>
          </cell>
          <cell r="H145" t="str">
            <v>N</v>
          </cell>
          <cell r="I145">
            <v>14869</v>
          </cell>
          <cell r="K145">
            <v>14869</v>
          </cell>
          <cell r="L145">
            <v>5782.2</v>
          </cell>
          <cell r="N145">
            <v>5782.2</v>
          </cell>
          <cell r="O145">
            <v>5782.2</v>
          </cell>
          <cell r="Q145">
            <v>5782.2</v>
          </cell>
          <cell r="R145">
            <v>4848.41</v>
          </cell>
          <cell r="V145">
            <v>5782.2</v>
          </cell>
        </row>
        <row r="146">
          <cell r="B146" t="str">
            <v>9019585 0010</v>
          </cell>
          <cell r="C146" t="str">
            <v>IN</v>
          </cell>
          <cell r="D146" t="str">
            <v>9019585 0010</v>
          </cell>
          <cell r="E146">
            <v>37803</v>
          </cell>
          <cell r="F146">
            <v>2003</v>
          </cell>
          <cell r="G146">
            <v>7</v>
          </cell>
          <cell r="H146" t="str">
            <v>N</v>
          </cell>
          <cell r="I146">
            <v>0</v>
          </cell>
          <cell r="K146">
            <v>0</v>
          </cell>
          <cell r="L146">
            <v>116.4</v>
          </cell>
          <cell r="N146">
            <v>116.4</v>
          </cell>
          <cell r="O146">
            <v>116.4</v>
          </cell>
          <cell r="Q146">
            <v>116.4</v>
          </cell>
          <cell r="R146">
            <v>98.67</v>
          </cell>
          <cell r="V146">
            <v>116.4</v>
          </cell>
        </row>
        <row r="147">
          <cell r="B147" t="str">
            <v>9019585 0020</v>
          </cell>
          <cell r="C147" t="str">
            <v>IN</v>
          </cell>
          <cell r="D147" t="str">
            <v>9019585 0020</v>
          </cell>
          <cell r="E147">
            <v>37803</v>
          </cell>
          <cell r="F147">
            <v>2003</v>
          </cell>
          <cell r="G147">
            <v>7</v>
          </cell>
          <cell r="H147" t="str">
            <v>N</v>
          </cell>
          <cell r="I147">
            <v>0</v>
          </cell>
          <cell r="K147">
            <v>0</v>
          </cell>
          <cell r="L147">
            <v>-2783.4</v>
          </cell>
          <cell r="N147">
            <v>-2783.4</v>
          </cell>
          <cell r="O147">
            <v>-2783.4</v>
          </cell>
          <cell r="Q147">
            <v>-2783.4</v>
          </cell>
          <cell r="R147">
            <v>-2358.64</v>
          </cell>
          <cell r="V147">
            <v>-2783.4</v>
          </cell>
        </row>
        <row r="148">
          <cell r="B148" t="str">
            <v>9019585 0030</v>
          </cell>
          <cell r="C148" t="str">
            <v>IN</v>
          </cell>
          <cell r="D148" t="str">
            <v>9019585 0030</v>
          </cell>
          <cell r="E148">
            <v>37803</v>
          </cell>
          <cell r="F148">
            <v>2003</v>
          </cell>
          <cell r="G148">
            <v>7</v>
          </cell>
          <cell r="H148" t="str">
            <v>N</v>
          </cell>
          <cell r="I148">
            <v>0</v>
          </cell>
          <cell r="K148">
            <v>0</v>
          </cell>
          <cell r="L148">
            <v>33551.4</v>
          </cell>
          <cell r="N148">
            <v>33551.4</v>
          </cell>
          <cell r="O148">
            <v>33551.4</v>
          </cell>
          <cell r="Q148">
            <v>33551.4</v>
          </cell>
          <cell r="R148">
            <v>28431.21</v>
          </cell>
          <cell r="V148">
            <v>33551.4</v>
          </cell>
        </row>
        <row r="149">
          <cell r="B149" t="str">
            <v>9019585 0040</v>
          </cell>
          <cell r="C149" t="str">
            <v>IN</v>
          </cell>
          <cell r="D149" t="str">
            <v>9019585 0040</v>
          </cell>
          <cell r="E149">
            <v>37803</v>
          </cell>
          <cell r="F149">
            <v>2003</v>
          </cell>
          <cell r="G149">
            <v>7</v>
          </cell>
          <cell r="H149" t="str">
            <v>N</v>
          </cell>
          <cell r="I149">
            <v>20585</v>
          </cell>
          <cell r="K149">
            <v>20585</v>
          </cell>
          <cell r="L149">
            <v>-95303.5</v>
          </cell>
          <cell r="N149">
            <v>-95303.5</v>
          </cell>
          <cell r="O149">
            <v>-95303.5</v>
          </cell>
          <cell r="Q149">
            <v>-95303.5</v>
          </cell>
          <cell r="R149">
            <v>-80759.27</v>
          </cell>
          <cell r="V149">
            <v>-95303.5</v>
          </cell>
        </row>
        <row r="150">
          <cell r="B150" t="str">
            <v>9019585 0050</v>
          </cell>
          <cell r="C150" t="str">
            <v>IN</v>
          </cell>
          <cell r="D150" t="str">
            <v>9019585 0050</v>
          </cell>
          <cell r="E150">
            <v>37803</v>
          </cell>
          <cell r="F150">
            <v>2003</v>
          </cell>
          <cell r="G150">
            <v>7</v>
          </cell>
          <cell r="H150" t="str">
            <v>N</v>
          </cell>
          <cell r="I150">
            <v>18210</v>
          </cell>
          <cell r="K150">
            <v>18210</v>
          </cell>
          <cell r="L150">
            <v>23379.9</v>
          </cell>
          <cell r="N150">
            <v>23379.9</v>
          </cell>
          <cell r="O150">
            <v>23379.9</v>
          </cell>
          <cell r="Q150">
            <v>23379.9</v>
          </cell>
          <cell r="R150">
            <v>19812.240000000002</v>
          </cell>
          <cell r="V150">
            <v>23379.9</v>
          </cell>
        </row>
        <row r="151">
          <cell r="B151" t="str">
            <v>9019585 0060</v>
          </cell>
          <cell r="C151" t="str">
            <v>IN</v>
          </cell>
          <cell r="D151" t="str">
            <v>9019585 0060</v>
          </cell>
          <cell r="E151">
            <v>37803</v>
          </cell>
          <cell r="F151">
            <v>2003</v>
          </cell>
          <cell r="G151">
            <v>7</v>
          </cell>
          <cell r="H151" t="str">
            <v>N</v>
          </cell>
          <cell r="I151">
            <v>4041</v>
          </cell>
          <cell r="K151">
            <v>4041</v>
          </cell>
          <cell r="L151">
            <v>13221.1</v>
          </cell>
          <cell r="N151">
            <v>13221.1</v>
          </cell>
          <cell r="O151">
            <v>13221.1</v>
          </cell>
          <cell r="Q151">
            <v>13221.1</v>
          </cell>
          <cell r="R151">
            <v>13026.44</v>
          </cell>
          <cell r="V151">
            <v>13221.1</v>
          </cell>
        </row>
        <row r="152">
          <cell r="B152" t="str">
            <v>9019585 0070</v>
          </cell>
          <cell r="C152" t="str">
            <v>IN</v>
          </cell>
          <cell r="D152" t="str">
            <v>9019585 0070</v>
          </cell>
          <cell r="E152">
            <v>37803</v>
          </cell>
          <cell r="F152">
            <v>2003</v>
          </cell>
          <cell r="G152">
            <v>7</v>
          </cell>
          <cell r="H152" t="str">
            <v>N</v>
          </cell>
          <cell r="I152">
            <v>1684</v>
          </cell>
          <cell r="K152">
            <v>1684</v>
          </cell>
          <cell r="L152">
            <v>0</v>
          </cell>
          <cell r="N152">
            <v>0</v>
          </cell>
          <cell r="O152">
            <v>0</v>
          </cell>
          <cell r="Q152">
            <v>0</v>
          </cell>
          <cell r="V152">
            <v>0</v>
          </cell>
        </row>
        <row r="153">
          <cell r="B153" t="str">
            <v>9019585 0080</v>
          </cell>
          <cell r="C153" t="str">
            <v>AD</v>
          </cell>
          <cell r="D153" t="str">
            <v>9019585 0080</v>
          </cell>
          <cell r="E153">
            <v>37803</v>
          </cell>
          <cell r="F153">
            <v>2003</v>
          </cell>
          <cell r="G153">
            <v>7</v>
          </cell>
          <cell r="H153" t="str">
            <v>N</v>
          </cell>
          <cell r="I153">
            <v>14869</v>
          </cell>
          <cell r="K153">
            <v>14869</v>
          </cell>
          <cell r="L153">
            <v>7748.4</v>
          </cell>
          <cell r="N153">
            <v>7748.4</v>
          </cell>
          <cell r="O153">
            <v>7748.4</v>
          </cell>
          <cell r="Q153">
            <v>7748.4</v>
          </cell>
          <cell r="R153">
            <v>6565.91</v>
          </cell>
          <cell r="V153">
            <v>7748.4</v>
          </cell>
        </row>
        <row r="154">
          <cell r="B154" t="str">
            <v>9019585 0010</v>
          </cell>
          <cell r="C154" t="str">
            <v>IN</v>
          </cell>
          <cell r="D154" t="str">
            <v>9019585 0010</v>
          </cell>
          <cell r="E154">
            <v>37834</v>
          </cell>
          <cell r="F154">
            <v>2003</v>
          </cell>
          <cell r="G154">
            <v>8</v>
          </cell>
          <cell r="H154" t="str">
            <v>N</v>
          </cell>
          <cell r="I154">
            <v>30115</v>
          </cell>
          <cell r="K154">
            <v>30115</v>
          </cell>
          <cell r="L154">
            <v>36.299999999999997</v>
          </cell>
          <cell r="N154">
            <v>36.299999999999997</v>
          </cell>
          <cell r="O154">
            <v>36.299999999999997</v>
          </cell>
          <cell r="Q154">
            <v>36.299999999999997</v>
          </cell>
          <cell r="R154">
            <v>30.69</v>
          </cell>
          <cell r="V154">
            <v>36.299999999999997</v>
          </cell>
        </row>
        <row r="155">
          <cell r="B155" t="str">
            <v>9019585 0020</v>
          </cell>
          <cell r="C155" t="str">
            <v>IN</v>
          </cell>
          <cell r="D155" t="str">
            <v>9019585 0020</v>
          </cell>
          <cell r="E155">
            <v>37834</v>
          </cell>
          <cell r="F155">
            <v>2003</v>
          </cell>
          <cell r="G155">
            <v>8</v>
          </cell>
          <cell r="H155" t="str">
            <v>N</v>
          </cell>
          <cell r="I155">
            <v>0</v>
          </cell>
          <cell r="K155">
            <v>0</v>
          </cell>
          <cell r="L155">
            <v>0</v>
          </cell>
          <cell r="N155">
            <v>0</v>
          </cell>
          <cell r="O155">
            <v>0</v>
          </cell>
          <cell r="Q155">
            <v>0</v>
          </cell>
          <cell r="V155">
            <v>0</v>
          </cell>
        </row>
        <row r="156">
          <cell r="B156" t="str">
            <v>9019585 0030</v>
          </cell>
          <cell r="C156" t="str">
            <v>IN</v>
          </cell>
          <cell r="D156" t="str">
            <v>9019585 0030</v>
          </cell>
          <cell r="E156">
            <v>37834</v>
          </cell>
          <cell r="F156">
            <v>2003</v>
          </cell>
          <cell r="G156">
            <v>8</v>
          </cell>
          <cell r="H156" t="str">
            <v>N</v>
          </cell>
          <cell r="I156">
            <v>0</v>
          </cell>
          <cell r="K156">
            <v>0</v>
          </cell>
          <cell r="L156">
            <v>14351.2</v>
          </cell>
          <cell r="N156">
            <v>14351.2</v>
          </cell>
          <cell r="O156">
            <v>14351.2</v>
          </cell>
          <cell r="Q156">
            <v>14351.2</v>
          </cell>
          <cell r="R156">
            <v>12135.73</v>
          </cell>
          <cell r="V156">
            <v>14351.2</v>
          </cell>
        </row>
        <row r="157">
          <cell r="B157" t="str">
            <v>9019585 0040</v>
          </cell>
          <cell r="C157" t="str">
            <v>IN</v>
          </cell>
          <cell r="D157" t="str">
            <v>9019585 0040</v>
          </cell>
          <cell r="E157">
            <v>37834</v>
          </cell>
          <cell r="F157">
            <v>2003</v>
          </cell>
          <cell r="G157">
            <v>8</v>
          </cell>
          <cell r="H157" t="str">
            <v>N</v>
          </cell>
          <cell r="I157">
            <v>144095</v>
          </cell>
          <cell r="K157">
            <v>144095</v>
          </cell>
          <cell r="L157">
            <v>19969</v>
          </cell>
          <cell r="N157">
            <v>19969</v>
          </cell>
          <cell r="O157">
            <v>19969</v>
          </cell>
          <cell r="Q157">
            <v>19969</v>
          </cell>
          <cell r="R157">
            <v>16886.240000000002</v>
          </cell>
          <cell r="V157">
            <v>19969</v>
          </cell>
        </row>
        <row r="158">
          <cell r="B158" t="str">
            <v>9019585 0050</v>
          </cell>
          <cell r="C158" t="str">
            <v>IN</v>
          </cell>
          <cell r="D158" t="str">
            <v>9019585 0050</v>
          </cell>
          <cell r="E158">
            <v>37834</v>
          </cell>
          <cell r="F158">
            <v>2003</v>
          </cell>
          <cell r="G158">
            <v>8</v>
          </cell>
          <cell r="H158" t="str">
            <v>N</v>
          </cell>
          <cell r="I158">
            <v>18200</v>
          </cell>
          <cell r="K158">
            <v>18200</v>
          </cell>
          <cell r="L158">
            <v>24983.8</v>
          </cell>
          <cell r="N158">
            <v>24983.8</v>
          </cell>
          <cell r="O158">
            <v>24983.8</v>
          </cell>
          <cell r="Q158">
            <v>24983.8</v>
          </cell>
          <cell r="R158">
            <v>21126.75</v>
          </cell>
          <cell r="V158">
            <v>24983.8</v>
          </cell>
        </row>
        <row r="159">
          <cell r="B159" t="str">
            <v>9019585 0060</v>
          </cell>
          <cell r="C159" t="str">
            <v>IN</v>
          </cell>
          <cell r="D159" t="str">
            <v>9019585 0060</v>
          </cell>
          <cell r="E159">
            <v>37834</v>
          </cell>
          <cell r="F159">
            <v>2003</v>
          </cell>
          <cell r="G159">
            <v>8</v>
          </cell>
          <cell r="H159" t="str">
            <v>N</v>
          </cell>
          <cell r="I159">
            <v>4046</v>
          </cell>
          <cell r="K159">
            <v>4046</v>
          </cell>
          <cell r="L159">
            <v>0</v>
          </cell>
          <cell r="N159">
            <v>0</v>
          </cell>
          <cell r="O159">
            <v>0</v>
          </cell>
          <cell r="Q159">
            <v>0</v>
          </cell>
          <cell r="V159">
            <v>0</v>
          </cell>
        </row>
        <row r="160">
          <cell r="B160" t="str">
            <v>9019585 0070</v>
          </cell>
          <cell r="C160" t="str">
            <v>IN</v>
          </cell>
          <cell r="D160" t="str">
            <v>9019585 0070</v>
          </cell>
          <cell r="E160">
            <v>37834</v>
          </cell>
          <cell r="F160">
            <v>2003</v>
          </cell>
          <cell r="G160">
            <v>8</v>
          </cell>
          <cell r="H160" t="str">
            <v>N</v>
          </cell>
          <cell r="I160">
            <v>1681</v>
          </cell>
          <cell r="K160">
            <v>1681</v>
          </cell>
          <cell r="L160">
            <v>0</v>
          </cell>
          <cell r="N160">
            <v>0</v>
          </cell>
          <cell r="O160">
            <v>0</v>
          </cell>
          <cell r="Q160">
            <v>0</v>
          </cell>
          <cell r="V160">
            <v>0</v>
          </cell>
        </row>
        <row r="161">
          <cell r="B161" t="str">
            <v>9019585 0080</v>
          </cell>
          <cell r="C161" t="str">
            <v>AD</v>
          </cell>
          <cell r="D161" t="str">
            <v>9019585 0080</v>
          </cell>
          <cell r="E161">
            <v>37834</v>
          </cell>
          <cell r="F161">
            <v>2003</v>
          </cell>
          <cell r="G161">
            <v>8</v>
          </cell>
          <cell r="H161" t="str">
            <v>N</v>
          </cell>
          <cell r="I161">
            <v>14869</v>
          </cell>
          <cell r="K161">
            <v>14869</v>
          </cell>
          <cell r="L161">
            <v>2669.7</v>
          </cell>
          <cell r="N161">
            <v>2669.7</v>
          </cell>
          <cell r="O161">
            <v>2669.7</v>
          </cell>
          <cell r="Q161">
            <v>2669.7</v>
          </cell>
          <cell r="R161">
            <v>2257.56</v>
          </cell>
          <cell r="V161">
            <v>2669.7</v>
          </cell>
        </row>
        <row r="162">
          <cell r="B162" t="str">
            <v>9019585 0010</v>
          </cell>
          <cell r="C162" t="str">
            <v>IN</v>
          </cell>
          <cell r="D162" t="str">
            <v>9019585 0010</v>
          </cell>
          <cell r="E162">
            <v>37865</v>
          </cell>
          <cell r="F162">
            <v>2003</v>
          </cell>
          <cell r="G162">
            <v>9</v>
          </cell>
          <cell r="H162" t="str">
            <v>N</v>
          </cell>
          <cell r="I162">
            <v>0</v>
          </cell>
          <cell r="K162">
            <v>0</v>
          </cell>
          <cell r="L162">
            <v>0</v>
          </cell>
          <cell r="N162">
            <v>0</v>
          </cell>
          <cell r="O162">
            <v>0</v>
          </cell>
          <cell r="Q162">
            <v>0</v>
          </cell>
          <cell r="V162">
            <v>0</v>
          </cell>
        </row>
        <row r="163">
          <cell r="B163" t="str">
            <v>9019585 0020</v>
          </cell>
          <cell r="C163" t="str">
            <v>IN</v>
          </cell>
          <cell r="D163" t="str">
            <v>9019585 0020</v>
          </cell>
          <cell r="E163">
            <v>37865</v>
          </cell>
          <cell r="F163">
            <v>2003</v>
          </cell>
          <cell r="G163">
            <v>9</v>
          </cell>
          <cell r="H163" t="str">
            <v>N</v>
          </cell>
          <cell r="I163">
            <v>0</v>
          </cell>
          <cell r="K163">
            <v>0</v>
          </cell>
          <cell r="L163">
            <v>0</v>
          </cell>
          <cell r="N163">
            <v>0</v>
          </cell>
          <cell r="O163">
            <v>0</v>
          </cell>
          <cell r="Q163">
            <v>0</v>
          </cell>
          <cell r="V163">
            <v>0</v>
          </cell>
        </row>
        <row r="164">
          <cell r="B164" t="str">
            <v>9019585 0030</v>
          </cell>
          <cell r="C164" t="str">
            <v>IN</v>
          </cell>
          <cell r="D164" t="str">
            <v>9019585 0030</v>
          </cell>
          <cell r="E164">
            <v>37865</v>
          </cell>
          <cell r="F164">
            <v>2003</v>
          </cell>
          <cell r="G164">
            <v>9</v>
          </cell>
          <cell r="H164" t="str">
            <v>N</v>
          </cell>
          <cell r="I164">
            <v>0</v>
          </cell>
          <cell r="K164">
            <v>0</v>
          </cell>
          <cell r="L164">
            <v>0</v>
          </cell>
          <cell r="N164">
            <v>0</v>
          </cell>
          <cell r="O164">
            <v>0</v>
          </cell>
          <cell r="Q164">
            <v>0</v>
          </cell>
          <cell r="V164">
            <v>0</v>
          </cell>
        </row>
        <row r="165">
          <cell r="B165" t="str">
            <v>9019585 0040</v>
          </cell>
          <cell r="C165" t="str">
            <v>IN</v>
          </cell>
          <cell r="D165" t="str">
            <v>9019585 0040</v>
          </cell>
          <cell r="E165">
            <v>37865</v>
          </cell>
          <cell r="F165">
            <v>2003</v>
          </cell>
          <cell r="G165">
            <v>9</v>
          </cell>
          <cell r="H165" t="str">
            <v>N</v>
          </cell>
          <cell r="I165">
            <v>0</v>
          </cell>
          <cell r="K165">
            <v>0</v>
          </cell>
          <cell r="L165">
            <v>19244.400000000001</v>
          </cell>
          <cell r="N165">
            <v>19244.400000000001</v>
          </cell>
          <cell r="O165">
            <v>19244.400000000001</v>
          </cell>
          <cell r="Q165">
            <v>19244.400000000001</v>
          </cell>
          <cell r="R165">
            <v>16988.599999999999</v>
          </cell>
          <cell r="V165">
            <v>19244.400000000001</v>
          </cell>
        </row>
        <row r="166">
          <cell r="B166" t="str">
            <v>9019585 0050</v>
          </cell>
          <cell r="C166" t="str">
            <v>IN</v>
          </cell>
          <cell r="D166" t="str">
            <v>9019585 0050</v>
          </cell>
          <cell r="E166">
            <v>37865</v>
          </cell>
          <cell r="F166">
            <v>2003</v>
          </cell>
          <cell r="G166">
            <v>9</v>
          </cell>
          <cell r="H166" t="str">
            <v>N</v>
          </cell>
          <cell r="I166">
            <v>0</v>
          </cell>
          <cell r="K166">
            <v>0</v>
          </cell>
          <cell r="L166">
            <v>56588.5</v>
          </cell>
          <cell r="N166">
            <v>56588.5</v>
          </cell>
          <cell r="O166">
            <v>56588.5</v>
          </cell>
          <cell r="Q166">
            <v>56588.5</v>
          </cell>
          <cell r="R166">
            <v>49955.26</v>
          </cell>
          <cell r="V166">
            <v>56588.5</v>
          </cell>
        </row>
        <row r="167">
          <cell r="B167" t="str">
            <v>9019585 0060</v>
          </cell>
          <cell r="C167" t="str">
            <v>IN</v>
          </cell>
          <cell r="D167" t="str">
            <v>9019585 0060</v>
          </cell>
          <cell r="E167">
            <v>37865</v>
          </cell>
          <cell r="F167">
            <v>2003</v>
          </cell>
          <cell r="G167">
            <v>9</v>
          </cell>
          <cell r="H167" t="str">
            <v>N</v>
          </cell>
          <cell r="I167">
            <v>0</v>
          </cell>
          <cell r="K167">
            <v>0</v>
          </cell>
          <cell r="L167">
            <v>0</v>
          </cell>
          <cell r="N167">
            <v>0</v>
          </cell>
          <cell r="O167">
            <v>0</v>
          </cell>
          <cell r="Q167">
            <v>0</v>
          </cell>
          <cell r="V167">
            <v>0</v>
          </cell>
        </row>
        <row r="168">
          <cell r="B168" t="str">
            <v>9019585 0070</v>
          </cell>
          <cell r="C168" t="str">
            <v>IN</v>
          </cell>
          <cell r="D168" t="str">
            <v>9019585 0070</v>
          </cell>
          <cell r="E168">
            <v>37865</v>
          </cell>
          <cell r="F168">
            <v>2003</v>
          </cell>
          <cell r="G168">
            <v>9</v>
          </cell>
          <cell r="H168" t="str">
            <v>N</v>
          </cell>
          <cell r="I168">
            <v>1684</v>
          </cell>
          <cell r="K168">
            <v>1684</v>
          </cell>
          <cell r="L168">
            <v>0</v>
          </cell>
          <cell r="N168">
            <v>0</v>
          </cell>
          <cell r="O168">
            <v>0</v>
          </cell>
          <cell r="Q168">
            <v>0</v>
          </cell>
          <cell r="V168">
            <v>0</v>
          </cell>
        </row>
        <row r="169">
          <cell r="B169" t="str">
            <v>9019585 0080</v>
          </cell>
          <cell r="C169" t="str">
            <v>AD</v>
          </cell>
          <cell r="D169" t="str">
            <v>9019585 0080</v>
          </cell>
          <cell r="E169">
            <v>37865</v>
          </cell>
          <cell r="F169">
            <v>2003</v>
          </cell>
          <cell r="G169">
            <v>9</v>
          </cell>
          <cell r="H169" t="str">
            <v>N</v>
          </cell>
          <cell r="I169">
            <v>0</v>
          </cell>
          <cell r="K169">
            <v>0</v>
          </cell>
          <cell r="L169">
            <v>912</v>
          </cell>
          <cell r="N169">
            <v>912</v>
          </cell>
          <cell r="O169">
            <v>912</v>
          </cell>
          <cell r="Q169">
            <v>912</v>
          </cell>
          <cell r="R169">
            <v>805.05</v>
          </cell>
          <cell r="V169">
            <v>912</v>
          </cell>
        </row>
        <row r="170">
          <cell r="B170" t="str">
            <v>9019585 0010</v>
          </cell>
          <cell r="C170" t="str">
            <v>IN</v>
          </cell>
          <cell r="D170" t="str">
            <v>9019585 0010</v>
          </cell>
          <cell r="E170">
            <v>37895</v>
          </cell>
          <cell r="F170">
            <v>2003</v>
          </cell>
          <cell r="G170">
            <v>10</v>
          </cell>
          <cell r="H170" t="str">
            <v>N</v>
          </cell>
          <cell r="I170">
            <v>0</v>
          </cell>
          <cell r="K170">
            <v>0</v>
          </cell>
          <cell r="L170">
            <v>14.5</v>
          </cell>
          <cell r="N170">
            <v>14.5</v>
          </cell>
          <cell r="O170">
            <v>14.5</v>
          </cell>
          <cell r="Q170">
            <v>14.5</v>
          </cell>
          <cell r="R170">
            <v>13.35</v>
          </cell>
          <cell r="V170">
            <v>14.5</v>
          </cell>
        </row>
        <row r="171">
          <cell r="B171" t="str">
            <v>9019585 0020</v>
          </cell>
          <cell r="C171" t="str">
            <v>IN</v>
          </cell>
          <cell r="D171" t="str">
            <v>9019585 0020</v>
          </cell>
          <cell r="E171">
            <v>37895</v>
          </cell>
          <cell r="F171">
            <v>2003</v>
          </cell>
          <cell r="G171">
            <v>10</v>
          </cell>
          <cell r="H171" t="str">
            <v>N</v>
          </cell>
          <cell r="I171">
            <v>0</v>
          </cell>
          <cell r="K171">
            <v>0</v>
          </cell>
          <cell r="L171">
            <v>0</v>
          </cell>
          <cell r="N171">
            <v>0</v>
          </cell>
          <cell r="O171">
            <v>0</v>
          </cell>
          <cell r="Q171">
            <v>0</v>
          </cell>
          <cell r="V171">
            <v>0</v>
          </cell>
        </row>
        <row r="172">
          <cell r="B172" t="str">
            <v>9019585 0030</v>
          </cell>
          <cell r="C172" t="str">
            <v>IN</v>
          </cell>
          <cell r="D172" t="str">
            <v>9019585 0030</v>
          </cell>
          <cell r="E172">
            <v>37895</v>
          </cell>
          <cell r="F172">
            <v>2003</v>
          </cell>
          <cell r="G172">
            <v>10</v>
          </cell>
          <cell r="H172" t="str">
            <v>N</v>
          </cell>
          <cell r="I172">
            <v>0</v>
          </cell>
          <cell r="K172">
            <v>0</v>
          </cell>
          <cell r="L172">
            <v>1087.3</v>
          </cell>
          <cell r="N172">
            <v>1087.3</v>
          </cell>
          <cell r="O172">
            <v>1087.3</v>
          </cell>
          <cell r="Q172">
            <v>1087.3</v>
          </cell>
          <cell r="R172">
            <v>1001.92</v>
          </cell>
          <cell r="V172">
            <v>1087.3</v>
          </cell>
        </row>
        <row r="173">
          <cell r="B173" t="str">
            <v>9019585 0040</v>
          </cell>
          <cell r="C173" t="str">
            <v>IN</v>
          </cell>
          <cell r="D173" t="str">
            <v>9019585 0040</v>
          </cell>
          <cell r="E173">
            <v>37895</v>
          </cell>
          <cell r="F173">
            <v>2003</v>
          </cell>
          <cell r="G173">
            <v>10</v>
          </cell>
          <cell r="H173" t="str">
            <v>N</v>
          </cell>
          <cell r="I173">
            <v>0</v>
          </cell>
          <cell r="K173">
            <v>0</v>
          </cell>
          <cell r="L173">
            <v>78200</v>
          </cell>
          <cell r="N173">
            <v>78200</v>
          </cell>
          <cell r="O173">
            <v>78200</v>
          </cell>
          <cell r="Q173">
            <v>78200</v>
          </cell>
          <cell r="R173">
            <v>72058.850000000006</v>
          </cell>
          <cell r="V173">
            <v>78200</v>
          </cell>
        </row>
        <row r="174">
          <cell r="B174" t="str">
            <v>9019585 0050</v>
          </cell>
          <cell r="C174" t="str">
            <v>IN</v>
          </cell>
          <cell r="D174" t="str">
            <v>9019585 0050</v>
          </cell>
          <cell r="E174">
            <v>37895</v>
          </cell>
          <cell r="F174">
            <v>2003</v>
          </cell>
          <cell r="G174">
            <v>10</v>
          </cell>
          <cell r="H174" t="str">
            <v>N</v>
          </cell>
          <cell r="I174">
            <v>0</v>
          </cell>
          <cell r="K174">
            <v>0</v>
          </cell>
          <cell r="L174">
            <v>63296.800000000003</v>
          </cell>
          <cell r="N174">
            <v>63296.800000000003</v>
          </cell>
          <cell r="O174">
            <v>63296.800000000003</v>
          </cell>
          <cell r="Q174">
            <v>63296.800000000003</v>
          </cell>
          <cell r="R174">
            <v>58326.01</v>
          </cell>
          <cell r="V174">
            <v>63296.800000000003</v>
          </cell>
        </row>
        <row r="175">
          <cell r="B175" t="str">
            <v>9019585 0060</v>
          </cell>
          <cell r="C175" t="str">
            <v>IN</v>
          </cell>
          <cell r="D175" t="str">
            <v>9019585 0060</v>
          </cell>
          <cell r="E175">
            <v>37895</v>
          </cell>
          <cell r="F175">
            <v>2003</v>
          </cell>
          <cell r="G175">
            <v>10</v>
          </cell>
          <cell r="H175" t="str">
            <v>N</v>
          </cell>
          <cell r="I175">
            <v>0</v>
          </cell>
          <cell r="K175">
            <v>0</v>
          </cell>
          <cell r="L175">
            <v>0</v>
          </cell>
          <cell r="N175">
            <v>0</v>
          </cell>
          <cell r="O175">
            <v>0</v>
          </cell>
          <cell r="Q175">
            <v>0</v>
          </cell>
          <cell r="V175">
            <v>0</v>
          </cell>
        </row>
        <row r="176">
          <cell r="B176" t="str">
            <v>9019585 0070</v>
          </cell>
          <cell r="C176" t="str">
            <v>IN</v>
          </cell>
          <cell r="D176" t="str">
            <v>9019585 0070</v>
          </cell>
          <cell r="E176">
            <v>37895</v>
          </cell>
          <cell r="F176">
            <v>2003</v>
          </cell>
          <cell r="G176">
            <v>10</v>
          </cell>
          <cell r="H176" t="str">
            <v>N</v>
          </cell>
          <cell r="I176">
            <v>0</v>
          </cell>
          <cell r="K176">
            <v>0</v>
          </cell>
          <cell r="L176">
            <v>0</v>
          </cell>
          <cell r="N176">
            <v>0</v>
          </cell>
          <cell r="O176">
            <v>0</v>
          </cell>
          <cell r="Q176">
            <v>0</v>
          </cell>
          <cell r="V176">
            <v>0</v>
          </cell>
        </row>
        <row r="177">
          <cell r="B177" t="str">
            <v>9019585 0080</v>
          </cell>
          <cell r="C177" t="str">
            <v>AD</v>
          </cell>
          <cell r="D177" t="str">
            <v>9019585 0080</v>
          </cell>
          <cell r="E177">
            <v>37895</v>
          </cell>
          <cell r="F177">
            <v>2003</v>
          </cell>
          <cell r="G177">
            <v>10</v>
          </cell>
          <cell r="H177" t="str">
            <v>N</v>
          </cell>
          <cell r="I177">
            <v>0</v>
          </cell>
          <cell r="K177">
            <v>0</v>
          </cell>
          <cell r="L177">
            <v>63.7</v>
          </cell>
          <cell r="N177">
            <v>63.7</v>
          </cell>
          <cell r="O177">
            <v>63.7</v>
          </cell>
          <cell r="Q177">
            <v>63.7</v>
          </cell>
          <cell r="R177">
            <v>58.69</v>
          </cell>
          <cell r="V177">
            <v>63.7</v>
          </cell>
        </row>
        <row r="178">
          <cell r="B178" t="str">
            <v>9019585 0010</v>
          </cell>
          <cell r="C178" t="str">
            <v>IN</v>
          </cell>
          <cell r="D178" t="str">
            <v>9019585 0010</v>
          </cell>
          <cell r="E178">
            <v>37926</v>
          </cell>
          <cell r="F178">
            <v>2003</v>
          </cell>
          <cell r="G178">
            <v>11</v>
          </cell>
          <cell r="H178" t="str">
            <v>N</v>
          </cell>
          <cell r="I178">
            <v>0</v>
          </cell>
          <cell r="K178">
            <v>0</v>
          </cell>
          <cell r="L178">
            <v>0</v>
          </cell>
          <cell r="N178">
            <v>0</v>
          </cell>
          <cell r="O178">
            <v>0</v>
          </cell>
          <cell r="Q178">
            <v>0</v>
          </cell>
          <cell r="V178">
            <v>0</v>
          </cell>
        </row>
        <row r="179">
          <cell r="B179" t="str">
            <v>9019585 0020</v>
          </cell>
          <cell r="C179" t="str">
            <v>IN</v>
          </cell>
          <cell r="D179" t="str">
            <v>9019585 0020</v>
          </cell>
          <cell r="E179">
            <v>37926</v>
          </cell>
          <cell r="F179">
            <v>2003</v>
          </cell>
          <cell r="G179">
            <v>11</v>
          </cell>
          <cell r="H179" t="str">
            <v>N</v>
          </cell>
          <cell r="I179">
            <v>0</v>
          </cell>
          <cell r="K179">
            <v>0</v>
          </cell>
          <cell r="L179">
            <v>0</v>
          </cell>
          <cell r="N179">
            <v>0</v>
          </cell>
          <cell r="O179">
            <v>0</v>
          </cell>
          <cell r="Q179">
            <v>0</v>
          </cell>
          <cell r="V179">
            <v>0</v>
          </cell>
        </row>
        <row r="180">
          <cell r="B180" t="str">
            <v>9019585 0030</v>
          </cell>
          <cell r="C180" t="str">
            <v>IN</v>
          </cell>
          <cell r="D180" t="str">
            <v>9019585 0030</v>
          </cell>
          <cell r="E180">
            <v>37926</v>
          </cell>
          <cell r="F180">
            <v>2003</v>
          </cell>
          <cell r="G180">
            <v>11</v>
          </cell>
          <cell r="H180" t="str">
            <v>N</v>
          </cell>
          <cell r="I180">
            <v>0</v>
          </cell>
          <cell r="K180">
            <v>0</v>
          </cell>
          <cell r="L180">
            <v>0</v>
          </cell>
          <cell r="N180">
            <v>0</v>
          </cell>
          <cell r="O180">
            <v>0</v>
          </cell>
          <cell r="Q180">
            <v>0</v>
          </cell>
          <cell r="V180">
            <v>0</v>
          </cell>
        </row>
        <row r="181">
          <cell r="B181" t="str">
            <v>9019585 0040</v>
          </cell>
          <cell r="C181" t="str">
            <v>IN</v>
          </cell>
          <cell r="D181" t="str">
            <v>9019585 0040</v>
          </cell>
          <cell r="E181">
            <v>37926</v>
          </cell>
          <cell r="F181">
            <v>2003</v>
          </cell>
          <cell r="G181">
            <v>11</v>
          </cell>
          <cell r="H181" t="str">
            <v>N</v>
          </cell>
          <cell r="I181">
            <v>0</v>
          </cell>
          <cell r="K181">
            <v>0</v>
          </cell>
          <cell r="L181">
            <v>18277.2</v>
          </cell>
          <cell r="N181">
            <v>18277.2</v>
          </cell>
          <cell r="O181">
            <v>18277.2</v>
          </cell>
          <cell r="Q181">
            <v>18277.2</v>
          </cell>
          <cell r="R181">
            <v>17343.52</v>
          </cell>
          <cell r="V181">
            <v>18277.2</v>
          </cell>
        </row>
        <row r="182">
          <cell r="B182" t="str">
            <v>9019585 0050</v>
          </cell>
          <cell r="C182" t="str">
            <v>IN</v>
          </cell>
          <cell r="D182" t="str">
            <v>9019585 0050</v>
          </cell>
          <cell r="E182">
            <v>37926</v>
          </cell>
          <cell r="F182">
            <v>2003</v>
          </cell>
          <cell r="G182">
            <v>11</v>
          </cell>
          <cell r="H182" t="str">
            <v>N</v>
          </cell>
          <cell r="I182">
            <v>0</v>
          </cell>
          <cell r="K182">
            <v>0</v>
          </cell>
          <cell r="L182">
            <v>19547.3</v>
          </cell>
          <cell r="N182">
            <v>19547.3</v>
          </cell>
          <cell r="O182">
            <v>19547.3</v>
          </cell>
          <cell r="Q182">
            <v>19547.3</v>
          </cell>
          <cell r="R182">
            <v>18548.77</v>
          </cell>
          <cell r="V182">
            <v>19547.3</v>
          </cell>
        </row>
        <row r="183">
          <cell r="B183" t="str">
            <v>9019585 0060</v>
          </cell>
          <cell r="C183" t="str">
            <v>IN</v>
          </cell>
          <cell r="D183" t="str">
            <v>9019585 0060</v>
          </cell>
          <cell r="E183">
            <v>37926</v>
          </cell>
          <cell r="F183">
            <v>2003</v>
          </cell>
          <cell r="G183">
            <v>11</v>
          </cell>
          <cell r="H183" t="str">
            <v>N</v>
          </cell>
          <cell r="I183">
            <v>0</v>
          </cell>
          <cell r="K183">
            <v>0</v>
          </cell>
          <cell r="L183">
            <v>0</v>
          </cell>
          <cell r="N183">
            <v>0</v>
          </cell>
          <cell r="O183">
            <v>0</v>
          </cell>
          <cell r="Q183">
            <v>0</v>
          </cell>
          <cell r="V183">
            <v>0</v>
          </cell>
        </row>
        <row r="184">
          <cell r="B184" t="str">
            <v>9019585 0070</v>
          </cell>
          <cell r="C184" t="str">
            <v>IN</v>
          </cell>
          <cell r="D184" t="str">
            <v>9019585 0070</v>
          </cell>
          <cell r="E184">
            <v>37926</v>
          </cell>
          <cell r="F184">
            <v>2003</v>
          </cell>
          <cell r="G184">
            <v>11</v>
          </cell>
          <cell r="H184" t="str">
            <v>N</v>
          </cell>
          <cell r="I184">
            <v>0</v>
          </cell>
          <cell r="K184">
            <v>0</v>
          </cell>
          <cell r="L184">
            <v>0</v>
          </cell>
          <cell r="N184">
            <v>0</v>
          </cell>
          <cell r="O184">
            <v>0</v>
          </cell>
          <cell r="Q184">
            <v>0</v>
          </cell>
          <cell r="V184">
            <v>0</v>
          </cell>
        </row>
        <row r="185">
          <cell r="B185" t="str">
            <v>9019585 0080</v>
          </cell>
          <cell r="C185" t="str">
            <v>AD</v>
          </cell>
          <cell r="D185" t="str">
            <v>9019585 0080</v>
          </cell>
          <cell r="E185">
            <v>37926</v>
          </cell>
          <cell r="F185">
            <v>2003</v>
          </cell>
          <cell r="G185">
            <v>11</v>
          </cell>
          <cell r="H185" t="str">
            <v>N</v>
          </cell>
          <cell r="I185">
            <v>0</v>
          </cell>
          <cell r="K185">
            <v>0</v>
          </cell>
          <cell r="L185">
            <v>1718.4</v>
          </cell>
          <cell r="N185">
            <v>1718.4</v>
          </cell>
          <cell r="O185">
            <v>1718.4</v>
          </cell>
          <cell r="Q185">
            <v>1718.4</v>
          </cell>
          <cell r="R185">
            <v>1630.61</v>
          </cell>
          <cell r="V185">
            <v>1718.4</v>
          </cell>
        </row>
        <row r="186">
          <cell r="B186" t="str">
            <v>9019585 0010</v>
          </cell>
          <cell r="C186" t="str">
            <v>IN</v>
          </cell>
          <cell r="D186" t="str">
            <v>9019585 0010</v>
          </cell>
          <cell r="E186">
            <v>37956</v>
          </cell>
          <cell r="F186">
            <v>2003</v>
          </cell>
          <cell r="G186">
            <v>12</v>
          </cell>
          <cell r="H186" t="str">
            <v>N</v>
          </cell>
          <cell r="I186">
            <v>0</v>
          </cell>
          <cell r="K186">
            <v>0</v>
          </cell>
          <cell r="L186">
            <v>0</v>
          </cell>
          <cell r="N186">
            <v>0</v>
          </cell>
          <cell r="O186">
            <v>0</v>
          </cell>
          <cell r="Q186">
            <v>0</v>
          </cell>
          <cell r="V186">
            <v>0</v>
          </cell>
        </row>
        <row r="187">
          <cell r="B187" t="str">
            <v>9019585 0020</v>
          </cell>
          <cell r="C187" t="str">
            <v>IN</v>
          </cell>
          <cell r="D187" t="str">
            <v>9019585 0020</v>
          </cell>
          <cell r="E187">
            <v>37956</v>
          </cell>
          <cell r="F187">
            <v>2003</v>
          </cell>
          <cell r="G187">
            <v>12</v>
          </cell>
          <cell r="H187" t="str">
            <v>N</v>
          </cell>
          <cell r="I187">
            <v>0</v>
          </cell>
          <cell r="K187">
            <v>0</v>
          </cell>
          <cell r="L187">
            <v>0</v>
          </cell>
          <cell r="N187">
            <v>0</v>
          </cell>
          <cell r="O187">
            <v>0</v>
          </cell>
          <cell r="Q187">
            <v>0</v>
          </cell>
          <cell r="V187">
            <v>0</v>
          </cell>
        </row>
        <row r="188">
          <cell r="B188" t="str">
            <v>9019585 0030</v>
          </cell>
          <cell r="C188" t="str">
            <v>IN</v>
          </cell>
          <cell r="D188" t="str">
            <v>9019585 0030</v>
          </cell>
          <cell r="E188">
            <v>37956</v>
          </cell>
          <cell r="F188">
            <v>2003</v>
          </cell>
          <cell r="G188">
            <v>12</v>
          </cell>
          <cell r="H188" t="str">
            <v>N</v>
          </cell>
          <cell r="I188">
            <v>0</v>
          </cell>
          <cell r="K188">
            <v>0</v>
          </cell>
          <cell r="L188">
            <v>7223.6</v>
          </cell>
          <cell r="N188">
            <v>7223.6</v>
          </cell>
          <cell r="O188">
            <v>7223.6</v>
          </cell>
          <cell r="Q188">
            <v>7223.6</v>
          </cell>
          <cell r="R188">
            <v>7088.16</v>
          </cell>
          <cell r="V188">
            <v>7223.6</v>
          </cell>
        </row>
        <row r="189">
          <cell r="B189" t="str">
            <v>9019585 0040</v>
          </cell>
          <cell r="C189" t="str">
            <v>IN</v>
          </cell>
          <cell r="D189" t="str">
            <v>9019585 0040</v>
          </cell>
          <cell r="E189">
            <v>37956</v>
          </cell>
          <cell r="F189">
            <v>2003</v>
          </cell>
          <cell r="G189">
            <v>12</v>
          </cell>
          <cell r="H189" t="str">
            <v>N</v>
          </cell>
          <cell r="I189">
            <v>0</v>
          </cell>
          <cell r="K189">
            <v>0</v>
          </cell>
          <cell r="L189">
            <v>51010.7</v>
          </cell>
          <cell r="N189">
            <v>51010.7</v>
          </cell>
          <cell r="O189">
            <v>51010.7</v>
          </cell>
          <cell r="Q189">
            <v>51010.7</v>
          </cell>
          <cell r="R189">
            <v>50054.05</v>
          </cell>
          <cell r="V189">
            <v>51010.7</v>
          </cell>
        </row>
        <row r="190">
          <cell r="B190" t="str">
            <v>9019585 0050</v>
          </cell>
          <cell r="C190" t="str">
            <v>IN</v>
          </cell>
          <cell r="D190" t="str">
            <v>9019585 0050</v>
          </cell>
          <cell r="E190">
            <v>37956</v>
          </cell>
          <cell r="F190">
            <v>2003</v>
          </cell>
          <cell r="G190">
            <v>12</v>
          </cell>
          <cell r="H190" t="str">
            <v>N</v>
          </cell>
          <cell r="I190">
            <v>0</v>
          </cell>
          <cell r="K190">
            <v>0</v>
          </cell>
          <cell r="L190">
            <v>36913.4</v>
          </cell>
          <cell r="N190">
            <v>36913.4</v>
          </cell>
          <cell r="O190">
            <v>36913.4</v>
          </cell>
          <cell r="Q190">
            <v>36913.4</v>
          </cell>
          <cell r="R190">
            <v>36221.11</v>
          </cell>
          <cell r="V190">
            <v>36913.4</v>
          </cell>
        </row>
        <row r="191">
          <cell r="B191" t="str">
            <v>9019585 0060</v>
          </cell>
          <cell r="C191" t="str">
            <v>IN</v>
          </cell>
          <cell r="D191" t="str">
            <v>9019585 0060</v>
          </cell>
          <cell r="E191">
            <v>37956</v>
          </cell>
          <cell r="F191">
            <v>2003</v>
          </cell>
          <cell r="G191">
            <v>12</v>
          </cell>
          <cell r="H191" t="str">
            <v>N</v>
          </cell>
          <cell r="I191">
            <v>0</v>
          </cell>
          <cell r="K191">
            <v>0</v>
          </cell>
          <cell r="L191">
            <v>0</v>
          </cell>
          <cell r="N191">
            <v>0</v>
          </cell>
          <cell r="O191">
            <v>0</v>
          </cell>
          <cell r="Q191">
            <v>0</v>
          </cell>
          <cell r="V191">
            <v>0</v>
          </cell>
        </row>
        <row r="192">
          <cell r="B192" t="str">
            <v>9019585 0070</v>
          </cell>
          <cell r="C192" t="str">
            <v>IN</v>
          </cell>
          <cell r="D192" t="str">
            <v>9019585 0070</v>
          </cell>
          <cell r="E192">
            <v>37956</v>
          </cell>
          <cell r="F192">
            <v>2003</v>
          </cell>
          <cell r="G192">
            <v>12</v>
          </cell>
          <cell r="H192" t="str">
            <v>N</v>
          </cell>
          <cell r="I192">
            <v>0</v>
          </cell>
          <cell r="K192">
            <v>0</v>
          </cell>
          <cell r="L192">
            <v>0</v>
          </cell>
          <cell r="N192">
            <v>0</v>
          </cell>
          <cell r="O192">
            <v>0</v>
          </cell>
          <cell r="Q192">
            <v>0</v>
          </cell>
          <cell r="V192">
            <v>0</v>
          </cell>
        </row>
        <row r="193">
          <cell r="B193" t="str">
            <v>9019585 0080</v>
          </cell>
          <cell r="C193" t="str">
            <v>AD</v>
          </cell>
          <cell r="D193" t="str">
            <v>9019585 0080</v>
          </cell>
          <cell r="E193">
            <v>37956</v>
          </cell>
          <cell r="F193">
            <v>2003</v>
          </cell>
          <cell r="G193">
            <v>12</v>
          </cell>
          <cell r="H193" t="str">
            <v>N</v>
          </cell>
          <cell r="I193">
            <v>0</v>
          </cell>
          <cell r="K193">
            <v>0</v>
          </cell>
          <cell r="L193">
            <v>861</v>
          </cell>
          <cell r="N193">
            <v>861</v>
          </cell>
          <cell r="O193">
            <v>861</v>
          </cell>
          <cell r="Q193">
            <v>861</v>
          </cell>
          <cell r="R193">
            <v>844.9</v>
          </cell>
          <cell r="V193">
            <v>861</v>
          </cell>
        </row>
        <row r="194">
          <cell r="B194" t="str">
            <v>9019585 0010</v>
          </cell>
          <cell r="C194" t="str">
            <v>IN</v>
          </cell>
          <cell r="D194" t="str">
            <v>9019585 0010</v>
          </cell>
          <cell r="E194">
            <v>37987</v>
          </cell>
          <cell r="F194">
            <v>2004</v>
          </cell>
          <cell r="G194">
            <v>1</v>
          </cell>
          <cell r="H194" t="str">
            <v>N</v>
          </cell>
          <cell r="I194">
            <v>0</v>
          </cell>
          <cell r="K194">
            <v>0</v>
          </cell>
          <cell r="L194">
            <v>0</v>
          </cell>
          <cell r="N194">
            <v>0</v>
          </cell>
          <cell r="O194">
            <v>0</v>
          </cell>
          <cell r="Q194">
            <v>0</v>
          </cell>
          <cell r="V194">
            <v>0</v>
          </cell>
        </row>
        <row r="195">
          <cell r="B195" t="str">
            <v>9019585 0020</v>
          </cell>
          <cell r="C195" t="str">
            <v>IN</v>
          </cell>
          <cell r="D195" t="str">
            <v>9019585 0020</v>
          </cell>
          <cell r="E195">
            <v>37987</v>
          </cell>
          <cell r="F195">
            <v>2004</v>
          </cell>
          <cell r="G195">
            <v>1</v>
          </cell>
          <cell r="H195" t="str">
            <v>N</v>
          </cell>
          <cell r="I195">
            <v>0</v>
          </cell>
          <cell r="K195">
            <v>0</v>
          </cell>
          <cell r="L195">
            <v>0</v>
          </cell>
          <cell r="N195">
            <v>0</v>
          </cell>
          <cell r="O195">
            <v>0</v>
          </cell>
          <cell r="Q195">
            <v>0</v>
          </cell>
          <cell r="V195">
            <v>0</v>
          </cell>
        </row>
        <row r="196">
          <cell r="B196" t="str">
            <v>9019585 0030</v>
          </cell>
          <cell r="C196" t="str">
            <v>IN</v>
          </cell>
          <cell r="D196" t="str">
            <v>9019585 0030</v>
          </cell>
          <cell r="E196">
            <v>37987</v>
          </cell>
          <cell r="F196">
            <v>2004</v>
          </cell>
          <cell r="G196">
            <v>1</v>
          </cell>
          <cell r="H196" t="str">
            <v>N</v>
          </cell>
          <cell r="I196">
            <v>0</v>
          </cell>
          <cell r="K196">
            <v>0</v>
          </cell>
          <cell r="L196">
            <v>0</v>
          </cell>
          <cell r="N196">
            <v>0</v>
          </cell>
          <cell r="O196">
            <v>0</v>
          </cell>
          <cell r="Q196">
            <v>0</v>
          </cell>
          <cell r="V196">
            <v>0</v>
          </cell>
        </row>
        <row r="197">
          <cell r="B197" t="str">
            <v>9019585 0040</v>
          </cell>
          <cell r="C197" t="str">
            <v>IN</v>
          </cell>
          <cell r="D197" t="str">
            <v>9019585 0040</v>
          </cell>
          <cell r="E197">
            <v>37987</v>
          </cell>
          <cell r="F197">
            <v>2004</v>
          </cell>
          <cell r="G197">
            <v>1</v>
          </cell>
          <cell r="H197" t="str">
            <v>N</v>
          </cell>
          <cell r="I197">
            <v>-5850.1</v>
          </cell>
          <cell r="K197">
            <v>-5850.1</v>
          </cell>
          <cell r="L197">
            <v>-5850.1</v>
          </cell>
          <cell r="N197">
            <v>-5850.1</v>
          </cell>
          <cell r="O197">
            <v>-5850.1</v>
          </cell>
          <cell r="Q197">
            <v>-5850.1</v>
          </cell>
          <cell r="R197">
            <v>-6022.15</v>
          </cell>
          <cell r="V197">
            <v>-5850.1</v>
          </cell>
        </row>
        <row r="198">
          <cell r="B198" t="str">
            <v>9019585 0050</v>
          </cell>
          <cell r="C198" t="str">
            <v>IN</v>
          </cell>
          <cell r="D198" t="str">
            <v>9019585 0050</v>
          </cell>
          <cell r="E198">
            <v>37987</v>
          </cell>
          <cell r="F198">
            <v>2004</v>
          </cell>
          <cell r="G198">
            <v>1</v>
          </cell>
          <cell r="H198" t="str">
            <v>N</v>
          </cell>
          <cell r="I198">
            <v>2386.6999999999998</v>
          </cell>
          <cell r="K198">
            <v>2386.6999999999998</v>
          </cell>
          <cell r="L198">
            <v>2386.6999999999998</v>
          </cell>
          <cell r="N198">
            <v>2386.6999999999998</v>
          </cell>
          <cell r="O198">
            <v>2386.6999999999998</v>
          </cell>
          <cell r="Q198">
            <v>2386.6999999999998</v>
          </cell>
          <cell r="R198">
            <v>2456.92</v>
          </cell>
          <cell r="V198">
            <v>2386.6999999999998</v>
          </cell>
        </row>
        <row r="199">
          <cell r="B199" t="str">
            <v>9019585 0060</v>
          </cell>
          <cell r="C199" t="str">
            <v>IN</v>
          </cell>
          <cell r="D199" t="str">
            <v>9019585 0060</v>
          </cell>
          <cell r="E199">
            <v>37987</v>
          </cell>
          <cell r="F199">
            <v>2004</v>
          </cell>
          <cell r="G199">
            <v>1</v>
          </cell>
          <cell r="H199" t="str">
            <v>N</v>
          </cell>
          <cell r="I199">
            <v>0</v>
          </cell>
          <cell r="K199">
            <v>0</v>
          </cell>
          <cell r="L199">
            <v>0</v>
          </cell>
          <cell r="N199">
            <v>0</v>
          </cell>
          <cell r="O199">
            <v>0</v>
          </cell>
          <cell r="Q199">
            <v>0</v>
          </cell>
          <cell r="V199">
            <v>0</v>
          </cell>
        </row>
        <row r="200">
          <cell r="B200" t="str">
            <v>9019585 0070</v>
          </cell>
          <cell r="C200" t="str">
            <v>IN</v>
          </cell>
          <cell r="D200" t="str">
            <v>9019585 0070</v>
          </cell>
          <cell r="E200">
            <v>37987</v>
          </cell>
          <cell r="F200">
            <v>2004</v>
          </cell>
          <cell r="G200">
            <v>1</v>
          </cell>
          <cell r="H200" t="str">
            <v>N</v>
          </cell>
          <cell r="I200">
            <v>0</v>
          </cell>
          <cell r="K200">
            <v>0</v>
          </cell>
          <cell r="L200">
            <v>0</v>
          </cell>
          <cell r="N200">
            <v>0</v>
          </cell>
          <cell r="O200">
            <v>0</v>
          </cell>
          <cell r="Q200">
            <v>0</v>
          </cell>
          <cell r="V200">
            <v>0</v>
          </cell>
        </row>
        <row r="201">
          <cell r="B201" t="str">
            <v>9019585 0080</v>
          </cell>
          <cell r="C201" t="str">
            <v>AD</v>
          </cell>
          <cell r="D201" t="str">
            <v>9019585 0080</v>
          </cell>
          <cell r="E201">
            <v>37987</v>
          </cell>
          <cell r="F201">
            <v>2004</v>
          </cell>
          <cell r="G201">
            <v>1</v>
          </cell>
          <cell r="H201" t="str">
            <v>N</v>
          </cell>
          <cell r="I201">
            <v>0</v>
          </cell>
          <cell r="K201">
            <v>0</v>
          </cell>
          <cell r="L201">
            <v>0</v>
          </cell>
          <cell r="N201">
            <v>0</v>
          </cell>
          <cell r="O201">
            <v>0</v>
          </cell>
          <cell r="Q201">
            <v>0</v>
          </cell>
          <cell r="V201">
            <v>0</v>
          </cell>
        </row>
        <row r="202">
          <cell r="B202" t="str">
            <v>9019585 0010</v>
          </cell>
          <cell r="C202" t="str">
            <v>IN</v>
          </cell>
          <cell r="D202" t="str">
            <v>9019585 0010</v>
          </cell>
          <cell r="E202">
            <v>38018</v>
          </cell>
          <cell r="F202">
            <v>2004</v>
          </cell>
          <cell r="G202">
            <v>2</v>
          </cell>
          <cell r="H202" t="str">
            <v>N</v>
          </cell>
          <cell r="I202">
            <v>0</v>
          </cell>
          <cell r="K202">
            <v>0</v>
          </cell>
          <cell r="L202">
            <v>0</v>
          </cell>
          <cell r="N202">
            <v>0</v>
          </cell>
          <cell r="O202">
            <v>0</v>
          </cell>
          <cell r="Q202">
            <v>0</v>
          </cell>
          <cell r="V202">
            <v>0</v>
          </cell>
        </row>
        <row r="203">
          <cell r="B203" t="str">
            <v>9019585 0020</v>
          </cell>
          <cell r="C203" t="str">
            <v>IN</v>
          </cell>
          <cell r="D203" t="str">
            <v>9019585 0020</v>
          </cell>
          <cell r="E203">
            <v>38018</v>
          </cell>
          <cell r="F203">
            <v>2004</v>
          </cell>
          <cell r="G203">
            <v>2</v>
          </cell>
          <cell r="H203" t="str">
            <v>N</v>
          </cell>
          <cell r="I203">
            <v>0</v>
          </cell>
          <cell r="K203">
            <v>0</v>
          </cell>
          <cell r="L203">
            <v>0</v>
          </cell>
          <cell r="N203">
            <v>0</v>
          </cell>
          <cell r="O203">
            <v>0</v>
          </cell>
          <cell r="Q203">
            <v>0</v>
          </cell>
          <cell r="V203">
            <v>0</v>
          </cell>
        </row>
        <row r="204">
          <cell r="B204" t="str">
            <v>9019585 0030</v>
          </cell>
          <cell r="C204" t="str">
            <v>IN</v>
          </cell>
          <cell r="D204" t="str">
            <v>9019585 0030</v>
          </cell>
          <cell r="E204">
            <v>38018</v>
          </cell>
          <cell r="F204">
            <v>2004</v>
          </cell>
          <cell r="G204">
            <v>2</v>
          </cell>
          <cell r="H204" t="str">
            <v>N</v>
          </cell>
          <cell r="I204">
            <v>0</v>
          </cell>
          <cell r="K204">
            <v>0</v>
          </cell>
          <cell r="L204">
            <v>0</v>
          </cell>
          <cell r="N204">
            <v>0</v>
          </cell>
          <cell r="O204">
            <v>0</v>
          </cell>
          <cell r="Q204">
            <v>0</v>
          </cell>
          <cell r="V204">
            <v>0</v>
          </cell>
        </row>
        <row r="205">
          <cell r="B205" t="str">
            <v>9019585 0040</v>
          </cell>
          <cell r="C205" t="str">
            <v>IN</v>
          </cell>
          <cell r="D205" t="str">
            <v>9019585 0040</v>
          </cell>
          <cell r="E205">
            <v>38018</v>
          </cell>
          <cell r="F205">
            <v>2004</v>
          </cell>
          <cell r="G205">
            <v>2</v>
          </cell>
          <cell r="H205" t="str">
            <v>N</v>
          </cell>
          <cell r="I205">
            <v>7668.7</v>
          </cell>
          <cell r="K205">
            <v>7668.7</v>
          </cell>
          <cell r="L205">
            <v>7298.3</v>
          </cell>
          <cell r="N205">
            <v>7298.3</v>
          </cell>
          <cell r="O205">
            <v>7298.3</v>
          </cell>
          <cell r="Q205">
            <v>7298.3</v>
          </cell>
          <cell r="R205">
            <v>7745.38</v>
          </cell>
          <cell r="V205">
            <v>7298.3</v>
          </cell>
        </row>
        <row r="206">
          <cell r="B206" t="str">
            <v>9019585 0050</v>
          </cell>
          <cell r="C206" t="str">
            <v>IN</v>
          </cell>
          <cell r="D206" t="str">
            <v>9019585 0050</v>
          </cell>
          <cell r="E206">
            <v>38018</v>
          </cell>
          <cell r="F206">
            <v>2004</v>
          </cell>
          <cell r="G206">
            <v>2</v>
          </cell>
          <cell r="H206" t="str">
            <v>N</v>
          </cell>
          <cell r="I206">
            <v>0</v>
          </cell>
          <cell r="K206">
            <v>0</v>
          </cell>
          <cell r="L206">
            <v>0</v>
          </cell>
          <cell r="N206">
            <v>0</v>
          </cell>
          <cell r="O206">
            <v>0</v>
          </cell>
          <cell r="Q206">
            <v>0</v>
          </cell>
          <cell r="V206">
            <v>0</v>
          </cell>
        </row>
        <row r="207">
          <cell r="B207" t="str">
            <v>9019585 0060</v>
          </cell>
          <cell r="C207" t="str">
            <v>IN</v>
          </cell>
          <cell r="D207" t="str">
            <v>9019585 0060</v>
          </cell>
          <cell r="E207">
            <v>38018</v>
          </cell>
          <cell r="F207">
            <v>2004</v>
          </cell>
          <cell r="G207">
            <v>2</v>
          </cell>
          <cell r="H207" t="str">
            <v>N</v>
          </cell>
          <cell r="I207">
            <v>0</v>
          </cell>
          <cell r="K207">
            <v>0</v>
          </cell>
          <cell r="L207">
            <v>0</v>
          </cell>
          <cell r="N207">
            <v>0</v>
          </cell>
          <cell r="O207">
            <v>0</v>
          </cell>
          <cell r="Q207">
            <v>0</v>
          </cell>
          <cell r="V207">
            <v>0</v>
          </cell>
        </row>
        <row r="208">
          <cell r="B208" t="str">
            <v>9019585 0070</v>
          </cell>
          <cell r="C208" t="str">
            <v>IN</v>
          </cell>
          <cell r="D208" t="str">
            <v>9019585 0070</v>
          </cell>
          <cell r="E208">
            <v>38018</v>
          </cell>
          <cell r="F208">
            <v>2004</v>
          </cell>
          <cell r="G208">
            <v>2</v>
          </cell>
          <cell r="H208" t="str">
            <v>N</v>
          </cell>
          <cell r="I208">
            <v>0</v>
          </cell>
          <cell r="K208">
            <v>0</v>
          </cell>
          <cell r="L208">
            <v>0</v>
          </cell>
          <cell r="N208">
            <v>0</v>
          </cell>
          <cell r="O208">
            <v>0</v>
          </cell>
          <cell r="Q208">
            <v>0</v>
          </cell>
          <cell r="V208">
            <v>0</v>
          </cell>
        </row>
        <row r="209">
          <cell r="B209" t="str">
            <v>9019585 0080</v>
          </cell>
          <cell r="C209" t="str">
            <v>AD</v>
          </cell>
          <cell r="D209" t="str">
            <v>9019585 0080</v>
          </cell>
          <cell r="E209">
            <v>38018</v>
          </cell>
          <cell r="F209">
            <v>2004</v>
          </cell>
          <cell r="G209">
            <v>2</v>
          </cell>
          <cell r="H209" t="str">
            <v>N</v>
          </cell>
          <cell r="I209">
            <v>-10</v>
          </cell>
          <cell r="K209">
            <v>-10</v>
          </cell>
          <cell r="L209">
            <v>-9.5</v>
          </cell>
          <cell r="N209">
            <v>-9.5</v>
          </cell>
          <cell r="O209">
            <v>-9.5</v>
          </cell>
          <cell r="Q209">
            <v>-9.5</v>
          </cell>
          <cell r="R209">
            <v>-10.119999999999999</v>
          </cell>
          <cell r="V209">
            <v>-9.5</v>
          </cell>
        </row>
        <row r="210">
          <cell r="B210" t="str">
            <v>9019585 0010</v>
          </cell>
          <cell r="C210" t="str">
            <v>IN</v>
          </cell>
          <cell r="D210" t="str">
            <v>9019585 0010</v>
          </cell>
          <cell r="E210">
            <v>38047</v>
          </cell>
          <cell r="F210">
            <v>2004</v>
          </cell>
          <cell r="G210">
            <v>3</v>
          </cell>
          <cell r="H210" t="str">
            <v>N</v>
          </cell>
          <cell r="I210">
            <v>0</v>
          </cell>
          <cell r="K210">
            <v>0</v>
          </cell>
          <cell r="L210">
            <v>0</v>
          </cell>
          <cell r="N210">
            <v>0</v>
          </cell>
          <cell r="O210">
            <v>0</v>
          </cell>
          <cell r="Q210">
            <v>0</v>
          </cell>
          <cell r="V210">
            <v>0</v>
          </cell>
        </row>
        <row r="211">
          <cell r="B211" t="str">
            <v>9019585 0020</v>
          </cell>
          <cell r="C211" t="str">
            <v>IN</v>
          </cell>
          <cell r="D211" t="str">
            <v>9019585 0020</v>
          </cell>
          <cell r="E211">
            <v>38047</v>
          </cell>
          <cell r="F211">
            <v>2004</v>
          </cell>
          <cell r="G211">
            <v>3</v>
          </cell>
          <cell r="H211" t="str">
            <v>N</v>
          </cell>
          <cell r="I211">
            <v>0</v>
          </cell>
          <cell r="K211">
            <v>0</v>
          </cell>
          <cell r="L211">
            <v>0</v>
          </cell>
          <cell r="N211">
            <v>0</v>
          </cell>
          <cell r="O211">
            <v>0</v>
          </cell>
          <cell r="Q211">
            <v>0</v>
          </cell>
          <cell r="V211">
            <v>0</v>
          </cell>
        </row>
        <row r="212">
          <cell r="B212" t="str">
            <v>9019585 0030</v>
          </cell>
          <cell r="C212" t="str">
            <v>IN</v>
          </cell>
          <cell r="D212" t="str">
            <v>9019585 0030</v>
          </cell>
          <cell r="E212">
            <v>38047</v>
          </cell>
          <cell r="F212">
            <v>2004</v>
          </cell>
          <cell r="G212">
            <v>3</v>
          </cell>
          <cell r="H212" t="str">
            <v>N</v>
          </cell>
          <cell r="I212">
            <v>0</v>
          </cell>
          <cell r="K212">
            <v>0</v>
          </cell>
          <cell r="L212">
            <v>0</v>
          </cell>
          <cell r="N212">
            <v>0</v>
          </cell>
          <cell r="O212">
            <v>0</v>
          </cell>
          <cell r="Q212">
            <v>0</v>
          </cell>
          <cell r="V212">
            <v>0</v>
          </cell>
        </row>
        <row r="213">
          <cell r="B213" t="str">
            <v>9019585 0040</v>
          </cell>
          <cell r="C213" t="str">
            <v>IN</v>
          </cell>
          <cell r="D213" t="str">
            <v>9019585 0040</v>
          </cell>
          <cell r="E213">
            <v>38047</v>
          </cell>
          <cell r="F213">
            <v>2004</v>
          </cell>
          <cell r="G213">
            <v>3</v>
          </cell>
          <cell r="H213" t="str">
            <v>N</v>
          </cell>
          <cell r="I213">
            <v>100000</v>
          </cell>
          <cell r="K213">
            <v>100000</v>
          </cell>
          <cell r="L213">
            <v>0</v>
          </cell>
          <cell r="N213">
            <v>0</v>
          </cell>
          <cell r="O213">
            <v>0</v>
          </cell>
          <cell r="Q213">
            <v>0</v>
          </cell>
          <cell r="V213">
            <v>0</v>
          </cell>
        </row>
        <row r="214">
          <cell r="B214" t="str">
            <v>9019585 0050</v>
          </cell>
          <cell r="C214" t="str">
            <v>IN</v>
          </cell>
          <cell r="D214" t="str">
            <v>9019585 0050</v>
          </cell>
          <cell r="E214">
            <v>38047</v>
          </cell>
          <cell r="F214">
            <v>2004</v>
          </cell>
          <cell r="G214">
            <v>3</v>
          </cell>
          <cell r="H214" t="str">
            <v>N</v>
          </cell>
          <cell r="I214">
            <v>21330.03899042054</v>
          </cell>
          <cell r="K214">
            <v>21330.03899042054</v>
          </cell>
          <cell r="L214">
            <v>0</v>
          </cell>
          <cell r="N214">
            <v>0</v>
          </cell>
          <cell r="O214">
            <v>0</v>
          </cell>
          <cell r="Q214">
            <v>0</v>
          </cell>
          <cell r="V214">
            <v>0</v>
          </cell>
        </row>
        <row r="215">
          <cell r="B215" t="str">
            <v>9019585 0060</v>
          </cell>
          <cell r="C215" t="str">
            <v>IN</v>
          </cell>
          <cell r="D215" t="str">
            <v>9019585 0060</v>
          </cell>
          <cell r="E215">
            <v>38047</v>
          </cell>
          <cell r="F215">
            <v>2004</v>
          </cell>
          <cell r="G215">
            <v>3</v>
          </cell>
          <cell r="H215" t="str">
            <v>N</v>
          </cell>
          <cell r="I215">
            <v>0</v>
          </cell>
          <cell r="K215">
            <v>0</v>
          </cell>
          <cell r="L215">
            <v>0</v>
          </cell>
          <cell r="N215">
            <v>0</v>
          </cell>
          <cell r="O215">
            <v>0</v>
          </cell>
          <cell r="Q215">
            <v>0</v>
          </cell>
          <cell r="V215">
            <v>0</v>
          </cell>
        </row>
        <row r="216">
          <cell r="B216" t="str">
            <v>9019585 0070</v>
          </cell>
          <cell r="C216" t="str">
            <v>IN</v>
          </cell>
          <cell r="D216" t="str">
            <v>9019585 0070</v>
          </cell>
          <cell r="E216">
            <v>38047</v>
          </cell>
          <cell r="F216">
            <v>2004</v>
          </cell>
          <cell r="G216">
            <v>3</v>
          </cell>
          <cell r="H216" t="str">
            <v>N</v>
          </cell>
          <cell r="I216">
            <v>0</v>
          </cell>
          <cell r="K216">
            <v>0</v>
          </cell>
          <cell r="L216">
            <v>0</v>
          </cell>
          <cell r="N216">
            <v>0</v>
          </cell>
          <cell r="O216">
            <v>0</v>
          </cell>
          <cell r="Q216">
            <v>0</v>
          </cell>
          <cell r="V216">
            <v>0</v>
          </cell>
        </row>
        <row r="217">
          <cell r="B217" t="str">
            <v>9019585 0080</v>
          </cell>
          <cell r="C217" t="str">
            <v>AD</v>
          </cell>
          <cell r="D217" t="str">
            <v>9019585 0080</v>
          </cell>
          <cell r="E217">
            <v>38047</v>
          </cell>
          <cell r="F217">
            <v>2004</v>
          </cell>
          <cell r="G217">
            <v>3</v>
          </cell>
          <cell r="H217" t="str">
            <v>N</v>
          </cell>
          <cell r="I217">
            <v>800</v>
          </cell>
          <cell r="K217">
            <v>800</v>
          </cell>
          <cell r="L217">
            <v>31</v>
          </cell>
          <cell r="N217">
            <v>31</v>
          </cell>
          <cell r="O217">
            <v>31</v>
          </cell>
          <cell r="Q217">
            <v>31</v>
          </cell>
          <cell r="R217">
            <v>31.77</v>
          </cell>
          <cell r="V217">
            <v>31</v>
          </cell>
        </row>
        <row r="218">
          <cell r="B218" t="str">
            <v>9019585 0010</v>
          </cell>
          <cell r="C218" t="str">
            <v>IN</v>
          </cell>
          <cell r="D218" t="str">
            <v>9019585 0010</v>
          </cell>
          <cell r="E218">
            <v>38078</v>
          </cell>
          <cell r="F218">
            <v>2004</v>
          </cell>
          <cell r="G218">
            <v>4</v>
          </cell>
          <cell r="H218" t="str">
            <v>N</v>
          </cell>
          <cell r="I218">
            <v>0</v>
          </cell>
          <cell r="K218">
            <v>0</v>
          </cell>
          <cell r="L218">
            <v>0</v>
          </cell>
          <cell r="N218">
            <v>0</v>
          </cell>
          <cell r="O218">
            <v>0</v>
          </cell>
          <cell r="Q218">
            <v>0</v>
          </cell>
          <cell r="V218">
            <v>0</v>
          </cell>
        </row>
        <row r="219">
          <cell r="B219" t="str">
            <v>9019585 0020</v>
          </cell>
          <cell r="C219" t="str">
            <v>IN</v>
          </cell>
          <cell r="D219" t="str">
            <v>9019585 0020</v>
          </cell>
          <cell r="E219">
            <v>38078</v>
          </cell>
          <cell r="F219">
            <v>2004</v>
          </cell>
          <cell r="G219">
            <v>4</v>
          </cell>
          <cell r="H219" t="str">
            <v>N</v>
          </cell>
          <cell r="I219">
            <v>0</v>
          </cell>
          <cell r="K219">
            <v>0</v>
          </cell>
          <cell r="L219">
            <v>0</v>
          </cell>
          <cell r="N219">
            <v>0</v>
          </cell>
          <cell r="O219">
            <v>0</v>
          </cell>
          <cell r="Q219">
            <v>0</v>
          </cell>
          <cell r="V219">
            <v>0</v>
          </cell>
        </row>
        <row r="220">
          <cell r="B220" t="str">
            <v>9019585 0030</v>
          </cell>
          <cell r="C220" t="str">
            <v>IN</v>
          </cell>
          <cell r="D220" t="str">
            <v>9019585 0030</v>
          </cell>
          <cell r="E220">
            <v>38078</v>
          </cell>
          <cell r="F220">
            <v>2004</v>
          </cell>
          <cell r="G220">
            <v>4</v>
          </cell>
          <cell r="H220" t="str">
            <v>N</v>
          </cell>
          <cell r="I220">
            <v>0</v>
          </cell>
          <cell r="K220">
            <v>0</v>
          </cell>
          <cell r="L220">
            <v>0</v>
          </cell>
          <cell r="N220">
            <v>0</v>
          </cell>
          <cell r="O220">
            <v>0</v>
          </cell>
          <cell r="Q220">
            <v>0</v>
          </cell>
          <cell r="V220">
            <v>0</v>
          </cell>
        </row>
        <row r="221">
          <cell r="B221" t="str">
            <v>9019585 0040</v>
          </cell>
          <cell r="C221" t="str">
            <v>IN</v>
          </cell>
          <cell r="D221" t="str">
            <v>9019585 0040</v>
          </cell>
          <cell r="E221">
            <v>38078</v>
          </cell>
          <cell r="F221">
            <v>2004</v>
          </cell>
          <cell r="G221">
            <v>4</v>
          </cell>
          <cell r="H221" t="str">
            <v>N</v>
          </cell>
          <cell r="I221">
            <v>92000</v>
          </cell>
          <cell r="K221">
            <v>92000</v>
          </cell>
          <cell r="L221">
            <v>0</v>
          </cell>
          <cell r="N221">
            <v>0</v>
          </cell>
          <cell r="O221">
            <v>0</v>
          </cell>
          <cell r="Q221">
            <v>0</v>
          </cell>
          <cell r="R221">
            <v>27.9</v>
          </cell>
          <cell r="V221">
            <v>0</v>
          </cell>
        </row>
        <row r="222">
          <cell r="B222" t="str">
            <v>9019585 0050</v>
          </cell>
          <cell r="C222" t="str">
            <v>IN</v>
          </cell>
          <cell r="D222" t="str">
            <v>9019585 0050</v>
          </cell>
          <cell r="E222">
            <v>38078</v>
          </cell>
          <cell r="F222">
            <v>2004</v>
          </cell>
          <cell r="G222">
            <v>4</v>
          </cell>
          <cell r="H222" t="str">
            <v>N</v>
          </cell>
          <cell r="I222">
            <v>10665.03899042054</v>
          </cell>
          <cell r="K222">
            <v>10665.03899042054</v>
          </cell>
          <cell r="L222">
            <v>0</v>
          </cell>
          <cell r="N222">
            <v>0</v>
          </cell>
          <cell r="O222">
            <v>0</v>
          </cell>
          <cell r="Q222">
            <v>0</v>
          </cell>
          <cell r="V222">
            <v>0</v>
          </cell>
        </row>
        <row r="223">
          <cell r="B223" t="str">
            <v>9019585 0060</v>
          </cell>
          <cell r="C223" t="str">
            <v>IN</v>
          </cell>
          <cell r="D223" t="str">
            <v>9019585 0060</v>
          </cell>
          <cell r="E223">
            <v>38078</v>
          </cell>
          <cell r="F223">
            <v>2004</v>
          </cell>
          <cell r="G223">
            <v>4</v>
          </cell>
          <cell r="H223" t="str">
            <v>N</v>
          </cell>
          <cell r="I223">
            <v>0</v>
          </cell>
          <cell r="K223">
            <v>0</v>
          </cell>
          <cell r="L223">
            <v>0</v>
          </cell>
          <cell r="N223">
            <v>0</v>
          </cell>
          <cell r="O223">
            <v>0</v>
          </cell>
          <cell r="Q223">
            <v>0</v>
          </cell>
          <cell r="V223">
            <v>0</v>
          </cell>
        </row>
        <row r="224">
          <cell r="B224" t="str">
            <v>9019585 0070</v>
          </cell>
          <cell r="C224" t="str">
            <v>IN</v>
          </cell>
          <cell r="D224" t="str">
            <v>9019585 0070</v>
          </cell>
          <cell r="E224">
            <v>38078</v>
          </cell>
          <cell r="F224">
            <v>2004</v>
          </cell>
          <cell r="G224">
            <v>4</v>
          </cell>
          <cell r="H224" t="str">
            <v>N</v>
          </cell>
          <cell r="I224">
            <v>0</v>
          </cell>
          <cell r="K224">
            <v>0</v>
          </cell>
          <cell r="L224">
            <v>0</v>
          </cell>
          <cell r="N224">
            <v>0</v>
          </cell>
          <cell r="O224">
            <v>0</v>
          </cell>
          <cell r="Q224">
            <v>0</v>
          </cell>
          <cell r="V224">
            <v>0</v>
          </cell>
        </row>
        <row r="225">
          <cell r="B225" t="str">
            <v>9019585 0080</v>
          </cell>
          <cell r="C225" t="str">
            <v>AD</v>
          </cell>
          <cell r="D225" t="str">
            <v>9019585 0080</v>
          </cell>
          <cell r="E225">
            <v>38078</v>
          </cell>
          <cell r="F225">
            <v>2004</v>
          </cell>
          <cell r="G225">
            <v>4</v>
          </cell>
          <cell r="H225" t="str">
            <v>N</v>
          </cell>
          <cell r="I225">
            <v>800</v>
          </cell>
          <cell r="K225">
            <v>800</v>
          </cell>
          <cell r="L225">
            <v>0</v>
          </cell>
          <cell r="N225">
            <v>0</v>
          </cell>
          <cell r="O225">
            <v>0</v>
          </cell>
          <cell r="Q225">
            <v>0</v>
          </cell>
          <cell r="V225">
            <v>0</v>
          </cell>
        </row>
        <row r="226">
          <cell r="B226" t="str">
            <v>9019585 0010</v>
          </cell>
          <cell r="C226" t="str">
            <v>IN</v>
          </cell>
          <cell r="D226" t="str">
            <v>9019585 0010</v>
          </cell>
          <cell r="E226">
            <v>38108</v>
          </cell>
          <cell r="F226">
            <v>2004</v>
          </cell>
          <cell r="G226">
            <v>5</v>
          </cell>
          <cell r="H226" t="str">
            <v>N</v>
          </cell>
          <cell r="I226">
            <v>0</v>
          </cell>
          <cell r="K226">
            <v>0</v>
          </cell>
          <cell r="L226">
            <v>0</v>
          </cell>
          <cell r="N226">
            <v>0</v>
          </cell>
          <cell r="O226">
            <v>0</v>
          </cell>
          <cell r="Q226">
            <v>0</v>
          </cell>
          <cell r="V226">
            <v>0</v>
          </cell>
        </row>
        <row r="227">
          <cell r="B227" t="str">
            <v>9019585 0020</v>
          </cell>
          <cell r="C227" t="str">
            <v>IN</v>
          </cell>
          <cell r="D227" t="str">
            <v>9019585 0020</v>
          </cell>
          <cell r="E227">
            <v>38108</v>
          </cell>
          <cell r="F227">
            <v>2004</v>
          </cell>
          <cell r="G227">
            <v>5</v>
          </cell>
          <cell r="H227" t="str">
            <v>N</v>
          </cell>
          <cell r="I227">
            <v>0</v>
          </cell>
          <cell r="K227">
            <v>0</v>
          </cell>
          <cell r="L227">
            <v>0</v>
          </cell>
          <cell r="N227">
            <v>0</v>
          </cell>
          <cell r="O227">
            <v>0</v>
          </cell>
          <cell r="Q227">
            <v>0</v>
          </cell>
          <cell r="V227">
            <v>0</v>
          </cell>
        </row>
        <row r="228">
          <cell r="B228" t="str">
            <v>9019585 0030</v>
          </cell>
          <cell r="C228" t="str">
            <v>IN</v>
          </cell>
          <cell r="D228" t="str">
            <v>9019585 0030</v>
          </cell>
          <cell r="E228">
            <v>38108</v>
          </cell>
          <cell r="F228">
            <v>2004</v>
          </cell>
          <cell r="G228">
            <v>5</v>
          </cell>
          <cell r="H228" t="str">
            <v>N</v>
          </cell>
          <cell r="I228">
            <v>0</v>
          </cell>
          <cell r="K228">
            <v>0</v>
          </cell>
          <cell r="L228">
            <v>0</v>
          </cell>
          <cell r="N228">
            <v>0</v>
          </cell>
          <cell r="O228">
            <v>0</v>
          </cell>
          <cell r="Q228">
            <v>0</v>
          </cell>
          <cell r="V228">
            <v>0</v>
          </cell>
        </row>
        <row r="229">
          <cell r="B229" t="str">
            <v>9019585 0040</v>
          </cell>
          <cell r="C229" t="str">
            <v>IN</v>
          </cell>
          <cell r="D229" t="str">
            <v>9019585 0040</v>
          </cell>
          <cell r="E229">
            <v>38108</v>
          </cell>
          <cell r="F229">
            <v>2004</v>
          </cell>
          <cell r="G229">
            <v>5</v>
          </cell>
          <cell r="H229" t="str">
            <v>N</v>
          </cell>
          <cell r="I229">
            <v>0</v>
          </cell>
          <cell r="K229">
            <v>0</v>
          </cell>
          <cell r="L229">
            <v>0</v>
          </cell>
          <cell r="N229">
            <v>0</v>
          </cell>
          <cell r="O229">
            <v>0</v>
          </cell>
          <cell r="Q229">
            <v>0</v>
          </cell>
          <cell r="V229">
            <v>0</v>
          </cell>
        </row>
        <row r="230">
          <cell r="B230" t="str">
            <v>9019585 0050</v>
          </cell>
          <cell r="C230" t="str">
            <v>IN</v>
          </cell>
          <cell r="D230" t="str">
            <v>9019585 0050</v>
          </cell>
          <cell r="E230">
            <v>38108</v>
          </cell>
          <cell r="F230">
            <v>2004</v>
          </cell>
          <cell r="G230">
            <v>5</v>
          </cell>
          <cell r="H230" t="str">
            <v>N</v>
          </cell>
          <cell r="I230">
            <v>10665.03899042054</v>
          </cell>
          <cell r="K230">
            <v>10665.03899042054</v>
          </cell>
          <cell r="L230">
            <v>77000.3</v>
          </cell>
          <cell r="N230">
            <v>77000.3</v>
          </cell>
          <cell r="O230">
            <v>77000.3</v>
          </cell>
          <cell r="Q230">
            <v>77000.3</v>
          </cell>
          <cell r="V230">
            <v>77000.3</v>
          </cell>
        </row>
        <row r="231">
          <cell r="B231" t="str">
            <v>9019585 0060</v>
          </cell>
          <cell r="C231" t="str">
            <v>IN</v>
          </cell>
          <cell r="D231" t="str">
            <v>9019585 0060</v>
          </cell>
          <cell r="E231">
            <v>38108</v>
          </cell>
          <cell r="F231">
            <v>2004</v>
          </cell>
          <cell r="G231">
            <v>5</v>
          </cell>
          <cell r="H231" t="str">
            <v>N</v>
          </cell>
          <cell r="I231">
            <v>0</v>
          </cell>
          <cell r="K231">
            <v>0</v>
          </cell>
          <cell r="L231">
            <v>0</v>
          </cell>
          <cell r="N231">
            <v>0</v>
          </cell>
          <cell r="O231">
            <v>0</v>
          </cell>
          <cell r="Q231">
            <v>0</v>
          </cell>
          <cell r="V231">
            <v>0</v>
          </cell>
        </row>
        <row r="232">
          <cell r="B232" t="str">
            <v>9019585 0070</v>
          </cell>
          <cell r="C232" t="str">
            <v>IN</v>
          </cell>
          <cell r="D232" t="str">
            <v>9019585 0070</v>
          </cell>
          <cell r="E232">
            <v>38108</v>
          </cell>
          <cell r="F232">
            <v>2004</v>
          </cell>
          <cell r="G232">
            <v>5</v>
          </cell>
          <cell r="H232" t="str">
            <v>N</v>
          </cell>
          <cell r="I232">
            <v>0</v>
          </cell>
          <cell r="K232">
            <v>0</v>
          </cell>
          <cell r="L232">
            <v>0</v>
          </cell>
          <cell r="N232">
            <v>0</v>
          </cell>
          <cell r="O232">
            <v>0</v>
          </cell>
          <cell r="Q232">
            <v>0</v>
          </cell>
          <cell r="V232">
            <v>0</v>
          </cell>
        </row>
        <row r="233">
          <cell r="B233" t="str">
            <v>9019585 0080</v>
          </cell>
          <cell r="C233" t="str">
            <v>AD</v>
          </cell>
          <cell r="D233" t="str">
            <v>9019585 0080</v>
          </cell>
          <cell r="E233">
            <v>38108</v>
          </cell>
          <cell r="F233">
            <v>2004</v>
          </cell>
          <cell r="G233">
            <v>5</v>
          </cell>
          <cell r="H233" t="str">
            <v>N</v>
          </cell>
          <cell r="I233">
            <v>800</v>
          </cell>
          <cell r="K233">
            <v>800</v>
          </cell>
          <cell r="L233">
            <v>0</v>
          </cell>
          <cell r="N233">
            <v>0</v>
          </cell>
          <cell r="O233">
            <v>0</v>
          </cell>
          <cell r="Q233">
            <v>0</v>
          </cell>
          <cell r="V233">
            <v>0</v>
          </cell>
        </row>
        <row r="234">
          <cell r="B234" t="str">
            <v>9019585 0010</v>
          </cell>
          <cell r="C234" t="str">
            <v>IN</v>
          </cell>
          <cell r="D234" t="str">
            <v>9019585 0010</v>
          </cell>
          <cell r="E234">
            <v>38139</v>
          </cell>
          <cell r="F234">
            <v>2004</v>
          </cell>
          <cell r="G234">
            <v>6</v>
          </cell>
          <cell r="H234" t="str">
            <v>N</v>
          </cell>
          <cell r="I234">
            <v>0</v>
          </cell>
          <cell r="K234">
            <v>0</v>
          </cell>
          <cell r="L234">
            <v>0</v>
          </cell>
          <cell r="N234">
            <v>0</v>
          </cell>
          <cell r="O234">
            <v>0</v>
          </cell>
          <cell r="Q234">
            <v>0</v>
          </cell>
          <cell r="V234">
            <v>0</v>
          </cell>
        </row>
        <row r="235">
          <cell r="B235" t="str">
            <v>9019585 0020</v>
          </cell>
          <cell r="C235" t="str">
            <v>IN</v>
          </cell>
          <cell r="D235" t="str">
            <v>9019585 0020</v>
          </cell>
          <cell r="E235">
            <v>38139</v>
          </cell>
          <cell r="F235">
            <v>2004</v>
          </cell>
          <cell r="G235">
            <v>6</v>
          </cell>
          <cell r="H235" t="str">
            <v>N</v>
          </cell>
          <cell r="I235">
            <v>0</v>
          </cell>
          <cell r="K235">
            <v>0</v>
          </cell>
          <cell r="L235">
            <v>0</v>
          </cell>
          <cell r="N235">
            <v>0</v>
          </cell>
          <cell r="O235">
            <v>0</v>
          </cell>
          <cell r="Q235">
            <v>0</v>
          </cell>
        </row>
        <row r="236">
          <cell r="B236" t="str">
            <v>9019585 0030</v>
          </cell>
          <cell r="C236" t="str">
            <v>IN</v>
          </cell>
          <cell r="D236" t="str">
            <v>9019585 0030</v>
          </cell>
          <cell r="E236">
            <v>38139</v>
          </cell>
          <cell r="F236">
            <v>2004</v>
          </cell>
          <cell r="G236">
            <v>6</v>
          </cell>
          <cell r="H236" t="str">
            <v>N</v>
          </cell>
          <cell r="I236">
            <v>0</v>
          </cell>
          <cell r="K236">
            <v>0</v>
          </cell>
          <cell r="L236">
            <v>0</v>
          </cell>
          <cell r="N236">
            <v>0</v>
          </cell>
          <cell r="O236">
            <v>0</v>
          </cell>
          <cell r="Q236">
            <v>0</v>
          </cell>
        </row>
        <row r="237">
          <cell r="B237" t="str">
            <v>9019585 0040</v>
          </cell>
          <cell r="C237" t="str">
            <v>IN</v>
          </cell>
          <cell r="D237" t="str">
            <v>9019585 0040</v>
          </cell>
          <cell r="E237">
            <v>38139</v>
          </cell>
          <cell r="F237">
            <v>2004</v>
          </cell>
          <cell r="G237">
            <v>6</v>
          </cell>
          <cell r="H237" t="str">
            <v>N</v>
          </cell>
          <cell r="I237">
            <v>0</v>
          </cell>
          <cell r="K237">
            <v>0</v>
          </cell>
          <cell r="L237">
            <v>100000</v>
          </cell>
          <cell r="N237">
            <v>100000</v>
          </cell>
          <cell r="O237">
            <v>100000</v>
          </cell>
          <cell r="Q237">
            <v>100000</v>
          </cell>
          <cell r="W237">
            <v>100000</v>
          </cell>
        </row>
        <row r="238">
          <cell r="B238" t="str">
            <v>9019585 0050</v>
          </cell>
          <cell r="C238" t="str">
            <v>IN</v>
          </cell>
          <cell r="D238" t="str">
            <v>9019585 0050</v>
          </cell>
          <cell r="E238">
            <v>38139</v>
          </cell>
          <cell r="F238">
            <v>2004</v>
          </cell>
          <cell r="G238">
            <v>6</v>
          </cell>
          <cell r="H238" t="str">
            <v>N</v>
          </cell>
          <cell r="I238">
            <v>10665.03899042054</v>
          </cell>
          <cell r="K238">
            <v>10665.03899042054</v>
          </cell>
          <cell r="L238">
            <v>0</v>
          </cell>
          <cell r="N238">
            <v>0</v>
          </cell>
          <cell r="O238">
            <v>0</v>
          </cell>
          <cell r="Q238">
            <v>0</v>
          </cell>
          <cell r="W238">
            <v>0</v>
          </cell>
        </row>
        <row r="239">
          <cell r="B239" t="str">
            <v>9019585 0060</v>
          </cell>
          <cell r="C239" t="str">
            <v>IN</v>
          </cell>
          <cell r="D239" t="str">
            <v>9019585 0060</v>
          </cell>
          <cell r="E239">
            <v>38139</v>
          </cell>
          <cell r="F239">
            <v>2004</v>
          </cell>
          <cell r="G239">
            <v>6</v>
          </cell>
          <cell r="H239" t="str">
            <v>N</v>
          </cell>
          <cell r="I239">
            <v>0</v>
          </cell>
          <cell r="K239">
            <v>0</v>
          </cell>
          <cell r="L239">
            <v>0</v>
          </cell>
          <cell r="N239">
            <v>0</v>
          </cell>
          <cell r="O239">
            <v>0</v>
          </cell>
          <cell r="Q239">
            <v>0</v>
          </cell>
          <cell r="W239">
            <v>0</v>
          </cell>
        </row>
        <row r="240">
          <cell r="B240" t="str">
            <v>9019585 0070</v>
          </cell>
          <cell r="C240" t="str">
            <v>IN</v>
          </cell>
          <cell r="D240" t="str">
            <v>9019585 0070</v>
          </cell>
          <cell r="E240">
            <v>38139</v>
          </cell>
          <cell r="F240">
            <v>2004</v>
          </cell>
          <cell r="G240">
            <v>6</v>
          </cell>
          <cell r="H240" t="str">
            <v>N</v>
          </cell>
          <cell r="I240">
            <v>1349.4660574767768</v>
          </cell>
          <cell r="K240">
            <v>1349.4660574767768</v>
          </cell>
          <cell r="L240">
            <v>0</v>
          </cell>
          <cell r="N240">
            <v>0</v>
          </cell>
          <cell r="O240">
            <v>0</v>
          </cell>
          <cell r="Q240">
            <v>0</v>
          </cell>
          <cell r="W240">
            <v>0</v>
          </cell>
        </row>
        <row r="241">
          <cell r="B241" t="str">
            <v>9019585 0080</v>
          </cell>
          <cell r="C241" t="str">
            <v>AD</v>
          </cell>
          <cell r="D241" t="str">
            <v>9019585 0080</v>
          </cell>
          <cell r="E241">
            <v>38139</v>
          </cell>
          <cell r="F241">
            <v>2004</v>
          </cell>
          <cell r="G241">
            <v>6</v>
          </cell>
          <cell r="H241" t="str">
            <v>N</v>
          </cell>
          <cell r="I241">
            <v>800</v>
          </cell>
          <cell r="K241">
            <v>800</v>
          </cell>
          <cell r="L241">
            <v>0</v>
          </cell>
          <cell r="N241">
            <v>0</v>
          </cell>
          <cell r="O241">
            <v>0</v>
          </cell>
          <cell r="Q241">
            <v>0</v>
          </cell>
          <cell r="W241">
            <v>0</v>
          </cell>
        </row>
        <row r="242">
          <cell r="B242" t="str">
            <v>9019585 0010</v>
          </cell>
          <cell r="C242" t="str">
            <v>IN</v>
          </cell>
          <cell r="D242" t="str">
            <v>9019585 0010</v>
          </cell>
          <cell r="E242">
            <v>38169</v>
          </cell>
          <cell r="F242">
            <v>2004</v>
          </cell>
          <cell r="G242">
            <v>7</v>
          </cell>
          <cell r="H242" t="str">
            <v>N</v>
          </cell>
          <cell r="I242">
            <v>0</v>
          </cell>
          <cell r="K242">
            <v>0</v>
          </cell>
          <cell r="L242">
            <v>0</v>
          </cell>
          <cell r="N242">
            <v>0</v>
          </cell>
          <cell r="O242">
            <v>0</v>
          </cell>
          <cell r="Q242">
            <v>0</v>
          </cell>
          <cell r="W242">
            <v>0</v>
          </cell>
        </row>
        <row r="243">
          <cell r="B243" t="str">
            <v>9019585 0020</v>
          </cell>
          <cell r="C243" t="str">
            <v>IN</v>
          </cell>
          <cell r="D243" t="str">
            <v>9019585 0020</v>
          </cell>
          <cell r="E243">
            <v>38169</v>
          </cell>
          <cell r="F243">
            <v>2004</v>
          </cell>
          <cell r="G243">
            <v>7</v>
          </cell>
          <cell r="H243" t="str">
            <v>N</v>
          </cell>
          <cell r="I243">
            <v>0</v>
          </cell>
          <cell r="K243">
            <v>0</v>
          </cell>
          <cell r="L243">
            <v>0</v>
          </cell>
          <cell r="N243">
            <v>0</v>
          </cell>
          <cell r="O243">
            <v>0</v>
          </cell>
          <cell r="Q243">
            <v>0</v>
          </cell>
          <cell r="W243">
            <v>0</v>
          </cell>
        </row>
        <row r="244">
          <cell r="B244" t="str">
            <v>9019585 0030</v>
          </cell>
          <cell r="C244" t="str">
            <v>IN</v>
          </cell>
          <cell r="D244" t="str">
            <v>9019585 0030</v>
          </cell>
          <cell r="E244">
            <v>38169</v>
          </cell>
          <cell r="F244">
            <v>2004</v>
          </cell>
          <cell r="G244">
            <v>7</v>
          </cell>
          <cell r="H244" t="str">
            <v>N</v>
          </cell>
          <cell r="I244">
            <v>0</v>
          </cell>
          <cell r="K244">
            <v>0</v>
          </cell>
          <cell r="L244">
            <v>0</v>
          </cell>
          <cell r="N244">
            <v>0</v>
          </cell>
          <cell r="O244">
            <v>0</v>
          </cell>
          <cell r="Q244">
            <v>0</v>
          </cell>
          <cell r="W244">
            <v>0</v>
          </cell>
        </row>
        <row r="245">
          <cell r="B245" t="str">
            <v>9019585 0040</v>
          </cell>
          <cell r="C245" t="str">
            <v>IN</v>
          </cell>
          <cell r="D245" t="str">
            <v>9019585 0040</v>
          </cell>
          <cell r="E245">
            <v>38169</v>
          </cell>
          <cell r="F245">
            <v>2004</v>
          </cell>
          <cell r="G245">
            <v>7</v>
          </cell>
          <cell r="H245" t="str">
            <v>N</v>
          </cell>
          <cell r="I245">
            <v>0</v>
          </cell>
          <cell r="K245">
            <v>0</v>
          </cell>
          <cell r="L245">
            <v>92000</v>
          </cell>
          <cell r="N245">
            <v>92000</v>
          </cell>
          <cell r="O245">
            <v>92000</v>
          </cell>
          <cell r="Q245">
            <v>92000</v>
          </cell>
          <cell r="W245">
            <v>92000</v>
          </cell>
        </row>
        <row r="246">
          <cell r="B246" t="str">
            <v>9019585 0050</v>
          </cell>
          <cell r="C246" t="str">
            <v>IN</v>
          </cell>
          <cell r="D246" t="str">
            <v>9019585 0050</v>
          </cell>
          <cell r="E246">
            <v>38169</v>
          </cell>
          <cell r="F246">
            <v>2004</v>
          </cell>
          <cell r="G246">
            <v>7</v>
          </cell>
          <cell r="H246" t="str">
            <v>N</v>
          </cell>
          <cell r="I246">
            <v>10665.03899042054</v>
          </cell>
          <cell r="K246">
            <v>10665.03899042054</v>
          </cell>
          <cell r="L246">
            <v>0</v>
          </cell>
          <cell r="N246">
            <v>0</v>
          </cell>
          <cell r="O246">
            <v>0</v>
          </cell>
          <cell r="Q246">
            <v>0</v>
          </cell>
        </row>
        <row r="247">
          <cell r="B247" t="str">
            <v>9019585 0060</v>
          </cell>
          <cell r="C247" t="str">
            <v>IN</v>
          </cell>
          <cell r="D247" t="str">
            <v>9019585 0060</v>
          </cell>
          <cell r="E247">
            <v>38169</v>
          </cell>
          <cell r="F247">
            <v>2004</v>
          </cell>
          <cell r="G247">
            <v>7</v>
          </cell>
          <cell r="H247" t="str">
            <v>N</v>
          </cell>
          <cell r="I247">
            <v>0</v>
          </cell>
          <cell r="K247">
            <v>0</v>
          </cell>
          <cell r="L247">
            <v>0</v>
          </cell>
          <cell r="N247">
            <v>0</v>
          </cell>
          <cell r="O247">
            <v>0</v>
          </cell>
          <cell r="Q247">
            <v>0</v>
          </cell>
        </row>
        <row r="248">
          <cell r="B248" t="str">
            <v>9019585 0070</v>
          </cell>
          <cell r="C248" t="str">
            <v>IN</v>
          </cell>
          <cell r="D248" t="str">
            <v>9019585 0070</v>
          </cell>
          <cell r="E248">
            <v>38169</v>
          </cell>
          <cell r="F248">
            <v>2004</v>
          </cell>
          <cell r="G248">
            <v>7</v>
          </cell>
          <cell r="H248" t="str">
            <v>N</v>
          </cell>
          <cell r="I248">
            <v>0</v>
          </cell>
          <cell r="K248">
            <v>0</v>
          </cell>
          <cell r="L248">
            <v>0</v>
          </cell>
          <cell r="N248">
            <v>0</v>
          </cell>
          <cell r="O248">
            <v>0</v>
          </cell>
          <cell r="Q248">
            <v>0</v>
          </cell>
        </row>
        <row r="249">
          <cell r="B249" t="str">
            <v>9019585 0080</v>
          </cell>
          <cell r="C249" t="str">
            <v>AD</v>
          </cell>
          <cell r="D249" t="str">
            <v>9019585 0080</v>
          </cell>
          <cell r="E249">
            <v>38169</v>
          </cell>
          <cell r="F249">
            <v>2004</v>
          </cell>
          <cell r="G249">
            <v>7</v>
          </cell>
          <cell r="H249" t="str">
            <v>N</v>
          </cell>
          <cell r="I249">
            <v>800</v>
          </cell>
          <cell r="K249">
            <v>800</v>
          </cell>
          <cell r="L249">
            <v>0</v>
          </cell>
          <cell r="N249">
            <v>0</v>
          </cell>
          <cell r="O249">
            <v>0</v>
          </cell>
          <cell r="Q249">
            <v>0</v>
          </cell>
        </row>
        <row r="250">
          <cell r="B250" t="str">
            <v>9019585 0010</v>
          </cell>
          <cell r="C250" t="str">
            <v>IN</v>
          </cell>
          <cell r="D250" t="str">
            <v>9019585 0010</v>
          </cell>
          <cell r="E250">
            <v>38200</v>
          </cell>
          <cell r="F250">
            <v>2004</v>
          </cell>
          <cell r="G250">
            <v>8</v>
          </cell>
          <cell r="H250" t="str">
            <v>N</v>
          </cell>
          <cell r="I250">
            <v>0</v>
          </cell>
          <cell r="K250">
            <v>0</v>
          </cell>
          <cell r="L250">
            <v>0</v>
          </cell>
          <cell r="N250">
            <v>0</v>
          </cell>
          <cell r="O250">
            <v>0</v>
          </cell>
          <cell r="Q250">
            <v>0</v>
          </cell>
        </row>
        <row r="251">
          <cell r="B251" t="str">
            <v>9019585 0020</v>
          </cell>
          <cell r="C251" t="str">
            <v>IN</v>
          </cell>
          <cell r="D251" t="str">
            <v>9019585 0020</v>
          </cell>
          <cell r="E251">
            <v>38200</v>
          </cell>
          <cell r="F251">
            <v>2004</v>
          </cell>
          <cell r="G251">
            <v>8</v>
          </cell>
          <cell r="H251" t="str">
            <v>N</v>
          </cell>
          <cell r="I251">
            <v>0</v>
          </cell>
          <cell r="K251">
            <v>0</v>
          </cell>
          <cell r="L251">
            <v>0</v>
          </cell>
          <cell r="N251">
            <v>0</v>
          </cell>
          <cell r="O251">
            <v>0</v>
          </cell>
          <cell r="Q251">
            <v>0</v>
          </cell>
        </row>
        <row r="252">
          <cell r="B252" t="str">
            <v>9019585 0030</v>
          </cell>
          <cell r="C252" t="str">
            <v>IN</v>
          </cell>
          <cell r="D252" t="str">
            <v>9019585 0030</v>
          </cell>
          <cell r="E252">
            <v>38200</v>
          </cell>
          <cell r="F252">
            <v>2004</v>
          </cell>
          <cell r="G252">
            <v>8</v>
          </cell>
          <cell r="H252" t="str">
            <v>N</v>
          </cell>
          <cell r="I252">
            <v>0</v>
          </cell>
          <cell r="K252">
            <v>0</v>
          </cell>
          <cell r="L252">
            <v>0</v>
          </cell>
          <cell r="N252">
            <v>0</v>
          </cell>
          <cell r="O252">
            <v>0</v>
          </cell>
          <cell r="Q252">
            <v>0</v>
          </cell>
        </row>
        <row r="253">
          <cell r="B253" t="str">
            <v>9019585 0040</v>
          </cell>
          <cell r="C253" t="str">
            <v>IN</v>
          </cell>
          <cell r="D253" t="str">
            <v>9019585 0040</v>
          </cell>
          <cell r="E253">
            <v>38200</v>
          </cell>
          <cell r="F253">
            <v>2004</v>
          </cell>
          <cell r="G253">
            <v>8</v>
          </cell>
          <cell r="H253" t="str">
            <v>N</v>
          </cell>
          <cell r="I253">
            <v>0</v>
          </cell>
          <cell r="K253">
            <v>0</v>
          </cell>
          <cell r="L253">
            <v>0</v>
          </cell>
          <cell r="N253">
            <v>0</v>
          </cell>
          <cell r="O253">
            <v>0</v>
          </cell>
          <cell r="Q253">
            <v>0</v>
          </cell>
        </row>
        <row r="254">
          <cell r="B254" t="str">
            <v>9019585 0050</v>
          </cell>
          <cell r="C254" t="str">
            <v>IN</v>
          </cell>
          <cell r="D254" t="str">
            <v>9019585 0050</v>
          </cell>
          <cell r="E254">
            <v>38200</v>
          </cell>
          <cell r="F254">
            <v>2004</v>
          </cell>
          <cell r="G254">
            <v>8</v>
          </cell>
          <cell r="H254" t="str">
            <v>N</v>
          </cell>
          <cell r="I254">
            <v>10665.03899042054</v>
          </cell>
          <cell r="K254">
            <v>10665.03899042054</v>
          </cell>
          <cell r="L254">
            <v>0</v>
          </cell>
          <cell r="N254">
            <v>0</v>
          </cell>
          <cell r="O254">
            <v>0</v>
          </cell>
          <cell r="Q254">
            <v>0</v>
          </cell>
          <cell r="V254">
            <v>0</v>
          </cell>
        </row>
        <row r="255">
          <cell r="B255" t="str">
            <v>9019585 0060</v>
          </cell>
          <cell r="C255" t="str">
            <v>IN</v>
          </cell>
          <cell r="D255" t="str">
            <v>9019585 0060</v>
          </cell>
          <cell r="E255">
            <v>38200</v>
          </cell>
          <cell r="F255">
            <v>2004</v>
          </cell>
          <cell r="G255">
            <v>8</v>
          </cell>
          <cell r="H255" t="str">
            <v>N</v>
          </cell>
          <cell r="I255">
            <v>0</v>
          </cell>
          <cell r="K255">
            <v>0</v>
          </cell>
          <cell r="L255">
            <v>0</v>
          </cell>
          <cell r="N255">
            <v>0</v>
          </cell>
          <cell r="O255">
            <v>0</v>
          </cell>
          <cell r="Q255">
            <v>0</v>
          </cell>
          <cell r="V255">
            <v>0</v>
          </cell>
        </row>
        <row r="256">
          <cell r="B256" t="str">
            <v>9019585 0070</v>
          </cell>
          <cell r="C256" t="str">
            <v>IN</v>
          </cell>
          <cell r="D256" t="str">
            <v>9019585 0070</v>
          </cell>
          <cell r="E256">
            <v>38200</v>
          </cell>
          <cell r="F256">
            <v>2004</v>
          </cell>
          <cell r="G256">
            <v>8</v>
          </cell>
          <cell r="H256" t="str">
            <v>N</v>
          </cell>
          <cell r="I256">
            <v>0</v>
          </cell>
          <cell r="K256">
            <v>0</v>
          </cell>
          <cell r="L256">
            <v>0</v>
          </cell>
          <cell r="N256">
            <v>0</v>
          </cell>
          <cell r="O256">
            <v>0</v>
          </cell>
          <cell r="Q256">
            <v>0</v>
          </cell>
          <cell r="V256">
            <v>0</v>
          </cell>
        </row>
        <row r="257">
          <cell r="B257" t="str">
            <v>9019585 0080</v>
          </cell>
          <cell r="C257" t="str">
            <v>AD</v>
          </cell>
          <cell r="D257" t="str">
            <v>9019585 0080</v>
          </cell>
          <cell r="E257">
            <v>38200</v>
          </cell>
          <cell r="F257">
            <v>2004</v>
          </cell>
          <cell r="G257">
            <v>8</v>
          </cell>
          <cell r="H257" t="str">
            <v>N</v>
          </cell>
          <cell r="I257">
            <v>800</v>
          </cell>
          <cell r="K257">
            <v>800</v>
          </cell>
          <cell r="L257">
            <v>0</v>
          </cell>
          <cell r="N257">
            <v>0</v>
          </cell>
          <cell r="O257">
            <v>0</v>
          </cell>
          <cell r="Q257">
            <v>0</v>
          </cell>
          <cell r="V257">
            <v>0</v>
          </cell>
        </row>
        <row r="258">
          <cell r="B258" t="str">
            <v>9019585 0010</v>
          </cell>
          <cell r="C258" t="str">
            <v>IN</v>
          </cell>
          <cell r="D258" t="str">
            <v>9019585 0010</v>
          </cell>
          <cell r="E258">
            <v>38231</v>
          </cell>
          <cell r="F258">
            <v>2004</v>
          </cell>
          <cell r="G258">
            <v>9</v>
          </cell>
          <cell r="H258" t="str">
            <v>N</v>
          </cell>
          <cell r="I258">
            <v>0</v>
          </cell>
          <cell r="K258">
            <v>0</v>
          </cell>
          <cell r="L258">
            <v>0</v>
          </cell>
          <cell r="N258">
            <v>0</v>
          </cell>
          <cell r="O258">
            <v>0</v>
          </cell>
          <cell r="Q258">
            <v>0</v>
          </cell>
          <cell r="V258">
            <v>0</v>
          </cell>
        </row>
        <row r="259">
          <cell r="B259" t="str">
            <v>9019585 0020</v>
          </cell>
          <cell r="C259" t="str">
            <v>IN</v>
          </cell>
          <cell r="D259" t="str">
            <v>9019585 0020</v>
          </cell>
          <cell r="E259">
            <v>38231</v>
          </cell>
          <cell r="F259">
            <v>2004</v>
          </cell>
          <cell r="G259">
            <v>9</v>
          </cell>
          <cell r="H259" t="str">
            <v>N</v>
          </cell>
          <cell r="I259">
            <v>0</v>
          </cell>
          <cell r="K259">
            <v>0</v>
          </cell>
          <cell r="L259">
            <v>0</v>
          </cell>
          <cell r="N259">
            <v>0</v>
          </cell>
          <cell r="O259">
            <v>0</v>
          </cell>
          <cell r="Q259">
            <v>0</v>
          </cell>
          <cell r="V259">
            <v>0</v>
          </cell>
        </row>
        <row r="260">
          <cell r="B260" t="str">
            <v>9019585 0030</v>
          </cell>
          <cell r="C260" t="str">
            <v>IN</v>
          </cell>
          <cell r="D260" t="str">
            <v>9019585 0030</v>
          </cell>
          <cell r="E260">
            <v>38231</v>
          </cell>
          <cell r="F260">
            <v>2004</v>
          </cell>
          <cell r="G260">
            <v>9</v>
          </cell>
          <cell r="H260" t="str">
            <v>N</v>
          </cell>
          <cell r="I260">
            <v>0</v>
          </cell>
          <cell r="K260">
            <v>0</v>
          </cell>
          <cell r="L260">
            <v>0</v>
          </cell>
          <cell r="N260">
            <v>0</v>
          </cell>
          <cell r="O260">
            <v>0</v>
          </cell>
          <cell r="Q260">
            <v>0</v>
          </cell>
          <cell r="V260">
            <v>0</v>
          </cell>
        </row>
        <row r="261">
          <cell r="B261" t="str">
            <v>9019585 0040</v>
          </cell>
          <cell r="C261" t="str">
            <v>IN</v>
          </cell>
          <cell r="D261" t="str">
            <v>9019585 0040</v>
          </cell>
          <cell r="E261">
            <v>38231</v>
          </cell>
          <cell r="F261">
            <v>2004</v>
          </cell>
          <cell r="G261">
            <v>9</v>
          </cell>
          <cell r="H261" t="str">
            <v>N</v>
          </cell>
          <cell r="I261">
            <v>0</v>
          </cell>
          <cell r="K261">
            <v>0</v>
          </cell>
          <cell r="L261">
            <v>0</v>
          </cell>
          <cell r="N261">
            <v>0</v>
          </cell>
          <cell r="O261">
            <v>0</v>
          </cell>
          <cell r="Q261">
            <v>0</v>
          </cell>
          <cell r="V261">
            <v>0</v>
          </cell>
        </row>
        <row r="262">
          <cell r="B262" t="str">
            <v>9019585 0050</v>
          </cell>
          <cell r="C262" t="str">
            <v>IN</v>
          </cell>
          <cell r="D262" t="str">
            <v>9019585 0050</v>
          </cell>
          <cell r="E262">
            <v>38231</v>
          </cell>
          <cell r="F262">
            <v>2004</v>
          </cell>
          <cell r="G262">
            <v>9</v>
          </cell>
          <cell r="H262" t="str">
            <v>N</v>
          </cell>
          <cell r="I262">
            <v>0</v>
          </cell>
          <cell r="K262">
            <v>0</v>
          </cell>
          <cell r="L262">
            <v>0</v>
          </cell>
          <cell r="N262">
            <v>0</v>
          </cell>
          <cell r="O262">
            <v>0</v>
          </cell>
          <cell r="Q262">
            <v>0</v>
          </cell>
          <cell r="V262">
            <v>0</v>
          </cell>
        </row>
        <row r="263">
          <cell r="B263" t="str">
            <v>9019585 0060</v>
          </cell>
          <cell r="C263" t="str">
            <v>IN</v>
          </cell>
          <cell r="D263" t="str">
            <v>9019585 0060</v>
          </cell>
          <cell r="E263">
            <v>38231</v>
          </cell>
          <cell r="F263">
            <v>2004</v>
          </cell>
          <cell r="G263">
            <v>9</v>
          </cell>
          <cell r="H263" t="str">
            <v>N</v>
          </cell>
          <cell r="I263">
            <v>0</v>
          </cell>
          <cell r="K263">
            <v>0</v>
          </cell>
          <cell r="L263">
            <v>0</v>
          </cell>
          <cell r="N263">
            <v>0</v>
          </cell>
          <cell r="O263">
            <v>0</v>
          </cell>
          <cell r="Q263">
            <v>0</v>
          </cell>
          <cell r="V263">
            <v>0</v>
          </cell>
        </row>
        <row r="264">
          <cell r="B264" t="str">
            <v>9019585 0070</v>
          </cell>
          <cell r="C264" t="str">
            <v>IN</v>
          </cell>
          <cell r="D264" t="str">
            <v>9019585 0070</v>
          </cell>
          <cell r="E264">
            <v>38231</v>
          </cell>
          <cell r="F264">
            <v>2004</v>
          </cell>
          <cell r="G264">
            <v>9</v>
          </cell>
          <cell r="H264" t="str">
            <v>N</v>
          </cell>
          <cell r="I264">
            <v>0</v>
          </cell>
          <cell r="K264">
            <v>0</v>
          </cell>
          <cell r="L264">
            <v>0</v>
          </cell>
          <cell r="N264">
            <v>0</v>
          </cell>
          <cell r="O264">
            <v>0</v>
          </cell>
          <cell r="Q264">
            <v>0</v>
          </cell>
          <cell r="V264">
            <v>0</v>
          </cell>
        </row>
        <row r="265">
          <cell r="B265" t="str">
            <v>9019585 0080</v>
          </cell>
          <cell r="C265" t="str">
            <v>AD</v>
          </cell>
          <cell r="D265" t="str">
            <v>9019585 0080</v>
          </cell>
          <cell r="E265">
            <v>38231</v>
          </cell>
          <cell r="F265">
            <v>2004</v>
          </cell>
          <cell r="G265">
            <v>9</v>
          </cell>
          <cell r="H265" t="str">
            <v>N</v>
          </cell>
          <cell r="I265">
            <v>0</v>
          </cell>
          <cell r="K265">
            <v>0</v>
          </cell>
          <cell r="L265">
            <v>0</v>
          </cell>
          <cell r="N265">
            <v>0</v>
          </cell>
          <cell r="O265">
            <v>0</v>
          </cell>
          <cell r="Q265">
            <v>0</v>
          </cell>
          <cell r="V265">
            <v>0</v>
          </cell>
        </row>
        <row r="266">
          <cell r="B266" t="str">
            <v>9019585 0010</v>
          </cell>
          <cell r="C266" t="str">
            <v>IN</v>
          </cell>
          <cell r="D266" t="str">
            <v>9019585 0010</v>
          </cell>
          <cell r="E266">
            <v>38261</v>
          </cell>
          <cell r="F266">
            <v>2004</v>
          </cell>
          <cell r="G266">
            <v>10</v>
          </cell>
          <cell r="H266" t="str">
            <v>N</v>
          </cell>
          <cell r="I266">
            <v>0</v>
          </cell>
          <cell r="K266">
            <v>0</v>
          </cell>
          <cell r="L266">
            <v>0</v>
          </cell>
          <cell r="N266">
            <v>0</v>
          </cell>
          <cell r="O266">
            <v>0</v>
          </cell>
          <cell r="Q266">
            <v>0</v>
          </cell>
          <cell r="V266">
            <v>0</v>
          </cell>
        </row>
        <row r="267">
          <cell r="B267" t="str">
            <v>9019585 0020</v>
          </cell>
          <cell r="C267" t="str">
            <v>IN</v>
          </cell>
          <cell r="D267" t="str">
            <v>9019585 0020</v>
          </cell>
          <cell r="E267">
            <v>38261</v>
          </cell>
          <cell r="F267">
            <v>2004</v>
          </cell>
          <cell r="G267">
            <v>10</v>
          </cell>
          <cell r="H267" t="str">
            <v>N</v>
          </cell>
          <cell r="I267">
            <v>0</v>
          </cell>
          <cell r="K267">
            <v>0</v>
          </cell>
          <cell r="L267">
            <v>0</v>
          </cell>
          <cell r="N267">
            <v>0</v>
          </cell>
          <cell r="O267">
            <v>0</v>
          </cell>
          <cell r="Q267">
            <v>0</v>
          </cell>
          <cell r="V267">
            <v>0</v>
          </cell>
        </row>
        <row r="268">
          <cell r="B268" t="str">
            <v>9019585 0030</v>
          </cell>
          <cell r="C268" t="str">
            <v>IN</v>
          </cell>
          <cell r="D268" t="str">
            <v>9019585 0030</v>
          </cell>
          <cell r="E268">
            <v>38261</v>
          </cell>
          <cell r="F268">
            <v>2004</v>
          </cell>
          <cell r="G268">
            <v>10</v>
          </cell>
          <cell r="H268" t="str">
            <v>N</v>
          </cell>
          <cell r="I268">
            <v>0</v>
          </cell>
          <cell r="K268">
            <v>0</v>
          </cell>
          <cell r="L268">
            <v>0</v>
          </cell>
          <cell r="N268">
            <v>0</v>
          </cell>
          <cell r="O268">
            <v>0</v>
          </cell>
          <cell r="Q268">
            <v>0</v>
          </cell>
          <cell r="V268">
            <v>0</v>
          </cell>
        </row>
        <row r="269">
          <cell r="B269" t="str">
            <v>9019585 0040</v>
          </cell>
          <cell r="C269" t="str">
            <v>IN</v>
          </cell>
          <cell r="D269" t="str">
            <v>9019585 0040</v>
          </cell>
          <cell r="E269">
            <v>38261</v>
          </cell>
          <cell r="F269">
            <v>2004</v>
          </cell>
          <cell r="G269">
            <v>10</v>
          </cell>
          <cell r="H269" t="str">
            <v>N</v>
          </cell>
          <cell r="I269">
            <v>0</v>
          </cell>
          <cell r="K269">
            <v>0</v>
          </cell>
          <cell r="L269">
            <v>0</v>
          </cell>
          <cell r="N269">
            <v>0</v>
          </cell>
          <cell r="O269">
            <v>0</v>
          </cell>
          <cell r="Q269">
            <v>0</v>
          </cell>
          <cell r="V269">
            <v>0</v>
          </cell>
        </row>
        <row r="270">
          <cell r="B270" t="str">
            <v>9019585 0050</v>
          </cell>
          <cell r="C270" t="str">
            <v>IN</v>
          </cell>
          <cell r="D270" t="str">
            <v>9019585 0050</v>
          </cell>
          <cell r="E270">
            <v>38261</v>
          </cell>
          <cell r="F270">
            <v>2004</v>
          </cell>
          <cell r="G270">
            <v>10</v>
          </cell>
          <cell r="H270" t="str">
            <v>N</v>
          </cell>
          <cell r="I270">
            <v>0</v>
          </cell>
          <cell r="K270">
            <v>0</v>
          </cell>
          <cell r="L270">
            <v>0</v>
          </cell>
          <cell r="N270">
            <v>0</v>
          </cell>
          <cell r="O270">
            <v>0</v>
          </cell>
          <cell r="Q270">
            <v>0</v>
          </cell>
          <cell r="V270">
            <v>0</v>
          </cell>
        </row>
        <row r="271">
          <cell r="B271" t="str">
            <v>9019585 0060</v>
          </cell>
          <cell r="C271" t="str">
            <v>IN</v>
          </cell>
          <cell r="D271" t="str">
            <v>9019585 0060</v>
          </cell>
          <cell r="E271">
            <v>38261</v>
          </cell>
          <cell r="F271">
            <v>2004</v>
          </cell>
          <cell r="G271">
            <v>10</v>
          </cell>
          <cell r="H271" t="str">
            <v>N</v>
          </cell>
          <cell r="I271">
            <v>0</v>
          </cell>
          <cell r="K271">
            <v>0</v>
          </cell>
          <cell r="L271">
            <v>0</v>
          </cell>
          <cell r="N271">
            <v>0</v>
          </cell>
          <cell r="O271">
            <v>0</v>
          </cell>
          <cell r="Q271">
            <v>0</v>
          </cell>
          <cell r="V271">
            <v>0</v>
          </cell>
        </row>
        <row r="272">
          <cell r="B272" t="str">
            <v>9019585 0070</v>
          </cell>
          <cell r="C272" t="str">
            <v>IN</v>
          </cell>
          <cell r="D272" t="str">
            <v>9019585 0070</v>
          </cell>
          <cell r="E272">
            <v>38261</v>
          </cell>
          <cell r="F272">
            <v>2004</v>
          </cell>
          <cell r="G272">
            <v>10</v>
          </cell>
          <cell r="H272" t="str">
            <v>N</v>
          </cell>
          <cell r="I272">
            <v>0</v>
          </cell>
          <cell r="K272">
            <v>0</v>
          </cell>
          <cell r="L272">
            <v>0</v>
          </cell>
          <cell r="N272">
            <v>0</v>
          </cell>
          <cell r="O272">
            <v>0</v>
          </cell>
          <cell r="Q272">
            <v>0</v>
          </cell>
          <cell r="V272">
            <v>0</v>
          </cell>
        </row>
        <row r="273">
          <cell r="B273" t="str">
            <v>9019585 0080</v>
          </cell>
          <cell r="C273" t="str">
            <v>AD</v>
          </cell>
          <cell r="D273" t="str">
            <v>9019585 0080</v>
          </cell>
          <cell r="E273">
            <v>38261</v>
          </cell>
          <cell r="F273">
            <v>2004</v>
          </cell>
          <cell r="G273">
            <v>10</v>
          </cell>
          <cell r="H273" t="str">
            <v>N</v>
          </cell>
          <cell r="I273">
            <v>0</v>
          </cell>
          <cell r="K273">
            <v>0</v>
          </cell>
          <cell r="L273">
            <v>0</v>
          </cell>
          <cell r="N273">
            <v>0</v>
          </cell>
          <cell r="O273">
            <v>0</v>
          </cell>
          <cell r="Q273">
            <v>0</v>
          </cell>
          <cell r="V273">
            <v>0</v>
          </cell>
        </row>
        <row r="274">
          <cell r="B274" t="str">
            <v>9019585 0010</v>
          </cell>
          <cell r="C274" t="str">
            <v>IN</v>
          </cell>
          <cell r="D274" t="str">
            <v>9019585 0010</v>
          </cell>
          <cell r="E274">
            <v>38292</v>
          </cell>
          <cell r="F274">
            <v>2004</v>
          </cell>
          <cell r="G274">
            <v>11</v>
          </cell>
          <cell r="H274" t="str">
            <v>N</v>
          </cell>
          <cell r="I274">
            <v>0</v>
          </cell>
          <cell r="K274">
            <v>0</v>
          </cell>
          <cell r="L274">
            <v>0</v>
          </cell>
          <cell r="N274">
            <v>0</v>
          </cell>
          <cell r="O274">
            <v>0</v>
          </cell>
          <cell r="Q274">
            <v>0</v>
          </cell>
          <cell r="V274">
            <v>0</v>
          </cell>
        </row>
        <row r="275">
          <cell r="B275" t="str">
            <v>9019585 0020</v>
          </cell>
          <cell r="C275" t="str">
            <v>IN</v>
          </cell>
          <cell r="D275" t="str">
            <v>9019585 0020</v>
          </cell>
          <cell r="E275">
            <v>38292</v>
          </cell>
          <cell r="F275">
            <v>2004</v>
          </cell>
          <cell r="G275">
            <v>11</v>
          </cell>
          <cell r="H275" t="str">
            <v>N</v>
          </cell>
          <cell r="I275">
            <v>0</v>
          </cell>
          <cell r="K275">
            <v>0</v>
          </cell>
          <cell r="L275">
            <v>0</v>
          </cell>
          <cell r="N275">
            <v>0</v>
          </cell>
          <cell r="O275">
            <v>0</v>
          </cell>
          <cell r="Q275">
            <v>0</v>
          </cell>
          <cell r="V275">
            <v>0</v>
          </cell>
        </row>
        <row r="276">
          <cell r="B276" t="str">
            <v>9019585 0030</v>
          </cell>
          <cell r="C276" t="str">
            <v>IN</v>
          </cell>
          <cell r="D276" t="str">
            <v>9019585 0030</v>
          </cell>
          <cell r="E276">
            <v>38292</v>
          </cell>
          <cell r="F276">
            <v>2004</v>
          </cell>
          <cell r="G276">
            <v>11</v>
          </cell>
          <cell r="H276" t="str">
            <v>N</v>
          </cell>
          <cell r="I276">
            <v>0</v>
          </cell>
          <cell r="K276">
            <v>0</v>
          </cell>
          <cell r="L276">
            <v>0</v>
          </cell>
          <cell r="N276">
            <v>0</v>
          </cell>
          <cell r="O276">
            <v>0</v>
          </cell>
          <cell r="Q276">
            <v>0</v>
          </cell>
          <cell r="V276">
            <v>0</v>
          </cell>
        </row>
        <row r="277">
          <cell r="B277" t="str">
            <v>9019585 0040</v>
          </cell>
          <cell r="C277" t="str">
            <v>IN</v>
          </cell>
          <cell r="D277" t="str">
            <v>9019585 0040</v>
          </cell>
          <cell r="E277">
            <v>38292</v>
          </cell>
          <cell r="F277">
            <v>2004</v>
          </cell>
          <cell r="G277">
            <v>11</v>
          </cell>
          <cell r="H277" t="str">
            <v>N</v>
          </cell>
          <cell r="I277">
            <v>0</v>
          </cell>
          <cell r="K277">
            <v>0</v>
          </cell>
          <cell r="L277">
            <v>0</v>
          </cell>
          <cell r="N277">
            <v>0</v>
          </cell>
          <cell r="O277">
            <v>0</v>
          </cell>
          <cell r="Q277">
            <v>0</v>
          </cell>
          <cell r="V277">
            <v>0</v>
          </cell>
        </row>
        <row r="278">
          <cell r="B278" t="str">
            <v>9019585 0050</v>
          </cell>
          <cell r="C278" t="str">
            <v>IN</v>
          </cell>
          <cell r="D278" t="str">
            <v>9019585 0050</v>
          </cell>
          <cell r="E278">
            <v>38292</v>
          </cell>
          <cell r="F278">
            <v>2004</v>
          </cell>
          <cell r="G278">
            <v>11</v>
          </cell>
          <cell r="H278" t="str">
            <v>N</v>
          </cell>
          <cell r="I278">
            <v>0</v>
          </cell>
          <cell r="K278">
            <v>0</v>
          </cell>
          <cell r="L278">
            <v>0</v>
          </cell>
          <cell r="N278">
            <v>0</v>
          </cell>
          <cell r="O278">
            <v>0</v>
          </cell>
          <cell r="Q278">
            <v>0</v>
          </cell>
          <cell r="V278">
            <v>0</v>
          </cell>
        </row>
        <row r="279">
          <cell r="B279" t="str">
            <v>9019585 0060</v>
          </cell>
          <cell r="C279" t="str">
            <v>IN</v>
          </cell>
          <cell r="D279" t="str">
            <v>9019585 0060</v>
          </cell>
          <cell r="E279">
            <v>38292</v>
          </cell>
          <cell r="F279">
            <v>2004</v>
          </cell>
          <cell r="G279">
            <v>11</v>
          </cell>
          <cell r="H279" t="str">
            <v>N</v>
          </cell>
          <cell r="I279">
            <v>0</v>
          </cell>
          <cell r="K279">
            <v>0</v>
          </cell>
          <cell r="L279">
            <v>0</v>
          </cell>
          <cell r="N279">
            <v>0</v>
          </cell>
          <cell r="O279">
            <v>0</v>
          </cell>
          <cell r="Q279">
            <v>0</v>
          </cell>
          <cell r="V279">
            <v>0</v>
          </cell>
        </row>
        <row r="280">
          <cell r="B280" t="str">
            <v>9019585 0070</v>
          </cell>
          <cell r="C280" t="str">
            <v>IN</v>
          </cell>
          <cell r="D280" t="str">
            <v>9019585 0070</v>
          </cell>
          <cell r="E280">
            <v>38292</v>
          </cell>
          <cell r="F280">
            <v>2004</v>
          </cell>
          <cell r="G280">
            <v>11</v>
          </cell>
          <cell r="H280" t="str">
            <v>N</v>
          </cell>
          <cell r="I280">
            <v>0</v>
          </cell>
          <cell r="K280">
            <v>0</v>
          </cell>
          <cell r="L280">
            <v>0</v>
          </cell>
          <cell r="N280">
            <v>0</v>
          </cell>
          <cell r="O280">
            <v>0</v>
          </cell>
          <cell r="Q280">
            <v>0</v>
          </cell>
          <cell r="V280">
            <v>0</v>
          </cell>
        </row>
        <row r="281">
          <cell r="B281" t="str">
            <v>9019585 0080</v>
          </cell>
          <cell r="C281" t="str">
            <v>AD</v>
          </cell>
          <cell r="D281" t="str">
            <v>9019585 0080</v>
          </cell>
          <cell r="E281">
            <v>38292</v>
          </cell>
          <cell r="F281">
            <v>2004</v>
          </cell>
          <cell r="G281">
            <v>11</v>
          </cell>
          <cell r="H281" t="str">
            <v>N</v>
          </cell>
          <cell r="I281">
            <v>0</v>
          </cell>
          <cell r="K281">
            <v>0</v>
          </cell>
          <cell r="L281">
            <v>0</v>
          </cell>
          <cell r="N281">
            <v>0</v>
          </cell>
          <cell r="O281">
            <v>0</v>
          </cell>
          <cell r="Q281">
            <v>0</v>
          </cell>
          <cell r="V281">
            <v>0</v>
          </cell>
        </row>
        <row r="282">
          <cell r="B282" t="str">
            <v>9019585 0010</v>
          </cell>
          <cell r="C282" t="str">
            <v>IN</v>
          </cell>
          <cell r="D282" t="str">
            <v>9019585 0010</v>
          </cell>
          <cell r="E282">
            <v>38322</v>
          </cell>
          <cell r="F282">
            <v>2004</v>
          </cell>
          <cell r="G282">
            <v>12</v>
          </cell>
          <cell r="H282" t="str">
            <v>N</v>
          </cell>
          <cell r="I282">
            <v>0</v>
          </cell>
          <cell r="K282">
            <v>0</v>
          </cell>
          <cell r="L282">
            <v>0</v>
          </cell>
          <cell r="N282">
            <v>0</v>
          </cell>
          <cell r="O282">
            <v>0</v>
          </cell>
          <cell r="Q282">
            <v>0</v>
          </cell>
          <cell r="V282">
            <v>0</v>
          </cell>
        </row>
        <row r="283">
          <cell r="B283" t="str">
            <v>9019585 0020</v>
          </cell>
          <cell r="C283" t="str">
            <v>IN</v>
          </cell>
          <cell r="D283" t="str">
            <v>9019585 0020</v>
          </cell>
          <cell r="E283">
            <v>38322</v>
          </cell>
          <cell r="F283">
            <v>2004</v>
          </cell>
          <cell r="G283">
            <v>12</v>
          </cell>
          <cell r="H283" t="str">
            <v>N</v>
          </cell>
          <cell r="I283">
            <v>0</v>
          </cell>
          <cell r="K283">
            <v>0</v>
          </cell>
          <cell r="L283">
            <v>0</v>
          </cell>
          <cell r="N283">
            <v>0</v>
          </cell>
          <cell r="O283">
            <v>0</v>
          </cell>
          <cell r="Q283">
            <v>0</v>
          </cell>
          <cell r="V283">
            <v>0</v>
          </cell>
        </row>
        <row r="284">
          <cell r="B284" t="str">
            <v>9019585 0030</v>
          </cell>
          <cell r="C284" t="str">
            <v>IN</v>
          </cell>
          <cell r="D284" t="str">
            <v>9019585 0030</v>
          </cell>
          <cell r="E284">
            <v>38322</v>
          </cell>
          <cell r="F284">
            <v>2004</v>
          </cell>
          <cell r="G284">
            <v>12</v>
          </cell>
          <cell r="H284" t="str">
            <v>N</v>
          </cell>
          <cell r="I284">
            <v>0</v>
          </cell>
          <cell r="K284">
            <v>0</v>
          </cell>
          <cell r="L284">
            <v>0</v>
          </cell>
          <cell r="N284">
            <v>0</v>
          </cell>
          <cell r="O284">
            <v>0</v>
          </cell>
          <cell r="Q284">
            <v>0</v>
          </cell>
          <cell r="V284">
            <v>0</v>
          </cell>
        </row>
        <row r="285">
          <cell r="B285" t="str">
            <v>9019585 0040</v>
          </cell>
          <cell r="C285" t="str">
            <v>IN</v>
          </cell>
          <cell r="D285" t="str">
            <v>9019585 0040</v>
          </cell>
          <cell r="E285">
            <v>38322</v>
          </cell>
          <cell r="F285">
            <v>2004</v>
          </cell>
          <cell r="G285">
            <v>12</v>
          </cell>
          <cell r="H285" t="str">
            <v>N</v>
          </cell>
          <cell r="I285">
            <v>0</v>
          </cell>
          <cell r="K285">
            <v>0</v>
          </cell>
          <cell r="L285">
            <v>0</v>
          </cell>
          <cell r="N285">
            <v>0</v>
          </cell>
          <cell r="O285">
            <v>0</v>
          </cell>
          <cell r="Q285">
            <v>0</v>
          </cell>
          <cell r="V285">
            <v>0</v>
          </cell>
        </row>
        <row r="286">
          <cell r="B286" t="str">
            <v>9019585 0050</v>
          </cell>
          <cell r="C286" t="str">
            <v>IN</v>
          </cell>
          <cell r="D286" t="str">
            <v>9019585 0050</v>
          </cell>
          <cell r="E286">
            <v>38322</v>
          </cell>
          <cell r="F286">
            <v>2004</v>
          </cell>
          <cell r="G286">
            <v>12</v>
          </cell>
          <cell r="H286" t="str">
            <v>N</v>
          </cell>
          <cell r="I286">
            <v>0</v>
          </cell>
          <cell r="K286">
            <v>0</v>
          </cell>
          <cell r="L286">
            <v>0</v>
          </cell>
          <cell r="N286">
            <v>0</v>
          </cell>
          <cell r="O286">
            <v>0</v>
          </cell>
          <cell r="Q286">
            <v>0</v>
          </cell>
          <cell r="V286">
            <v>0</v>
          </cell>
        </row>
        <row r="287">
          <cell r="B287" t="str">
            <v>9019585 0060</v>
          </cell>
          <cell r="C287" t="str">
            <v>IN</v>
          </cell>
          <cell r="D287" t="str">
            <v>9019585 0060</v>
          </cell>
          <cell r="E287">
            <v>38322</v>
          </cell>
          <cell r="F287">
            <v>2004</v>
          </cell>
          <cell r="G287">
            <v>12</v>
          </cell>
          <cell r="H287" t="str">
            <v>N</v>
          </cell>
          <cell r="I287">
            <v>0</v>
          </cell>
          <cell r="K287">
            <v>0</v>
          </cell>
          <cell r="L287">
            <v>0</v>
          </cell>
          <cell r="N287">
            <v>0</v>
          </cell>
          <cell r="O287">
            <v>0</v>
          </cell>
          <cell r="Q287">
            <v>0</v>
          </cell>
          <cell r="V287">
            <v>0</v>
          </cell>
        </row>
        <row r="288">
          <cell r="B288" t="str">
            <v>9019585 0070</v>
          </cell>
          <cell r="C288" t="str">
            <v>IN</v>
          </cell>
          <cell r="D288" t="str">
            <v>9019585 0070</v>
          </cell>
          <cell r="E288">
            <v>38322</v>
          </cell>
          <cell r="F288">
            <v>2004</v>
          </cell>
          <cell r="G288">
            <v>12</v>
          </cell>
          <cell r="H288" t="str">
            <v>N</v>
          </cell>
          <cell r="I288">
            <v>0</v>
          </cell>
          <cell r="K288">
            <v>0</v>
          </cell>
          <cell r="L288">
            <v>0</v>
          </cell>
          <cell r="N288">
            <v>0</v>
          </cell>
          <cell r="O288">
            <v>0</v>
          </cell>
          <cell r="Q288">
            <v>0</v>
          </cell>
          <cell r="V288">
            <v>0</v>
          </cell>
        </row>
        <row r="289">
          <cell r="B289" t="str">
            <v>9019585 0080</v>
          </cell>
          <cell r="C289" t="str">
            <v>AD</v>
          </cell>
          <cell r="D289" t="str">
            <v>9019585 0080</v>
          </cell>
          <cell r="E289">
            <v>38322</v>
          </cell>
          <cell r="F289">
            <v>2004</v>
          </cell>
          <cell r="G289">
            <v>12</v>
          </cell>
          <cell r="H289" t="str">
            <v>N</v>
          </cell>
          <cell r="I289">
            <v>0</v>
          </cell>
          <cell r="K289">
            <v>0</v>
          </cell>
          <cell r="L289">
            <v>0</v>
          </cell>
          <cell r="N289">
            <v>0</v>
          </cell>
          <cell r="O289">
            <v>0</v>
          </cell>
          <cell r="Q289">
            <v>0</v>
          </cell>
          <cell r="V289">
            <v>0</v>
          </cell>
        </row>
      </sheetData>
      <sheetData sheetId="3">
        <row r="3">
          <cell r="F3" t="str">
            <v>T</v>
          </cell>
        </row>
        <row r="5">
          <cell r="F5">
            <v>37257</v>
          </cell>
          <cell r="G5">
            <v>38352</v>
          </cell>
          <cell r="H5">
            <v>38107</v>
          </cell>
          <cell r="I5">
            <v>1</v>
          </cell>
          <cell r="J5">
            <v>2004</v>
          </cell>
          <cell r="K5" t="str">
            <v>R</v>
          </cell>
          <cell r="L5" t="str">
            <v>A</v>
          </cell>
        </row>
        <row r="8">
          <cell r="D8" t="str">
            <v>ACT</v>
          </cell>
          <cell r="E8" t="str">
            <v>ACTIVIDAD</v>
          </cell>
          <cell r="F8" t="str">
            <v>API</v>
          </cell>
          <cell r="G8" t="str">
            <v>TRAF</v>
          </cell>
          <cell r="H8" t="str">
            <v>OC</v>
          </cell>
          <cell r="I8" t="str">
            <v>EC</v>
          </cell>
          <cell r="J8" t="str">
            <v>COMP</v>
          </cell>
          <cell r="K8" t="str">
            <v>XCOMP</v>
          </cell>
          <cell r="L8" t="str">
            <v>GINC</v>
          </cell>
          <cell r="M8" t="str">
            <v>GREAL</v>
          </cell>
          <cell r="N8" t="str">
            <v>PROY</v>
          </cell>
          <cell r="O8" t="str">
            <v>DIF</v>
          </cell>
          <cell r="Q8" t="str">
            <v>BCWS</v>
          </cell>
          <cell r="V8" t="str">
            <v>IDATE</v>
          </cell>
        </row>
        <row r="9">
          <cell r="D9" t="str">
            <v>9019585 0010</v>
          </cell>
          <cell r="E9" t="str">
            <v>SONDAJES PQ</v>
          </cell>
          <cell r="F9">
            <v>241558.32179976237</v>
          </cell>
          <cell r="G9">
            <v>0</v>
          </cell>
          <cell r="H9">
            <v>0</v>
          </cell>
          <cell r="I9">
            <v>241558.32179976237</v>
          </cell>
          <cell r="J9">
            <v>-1985.2</v>
          </cell>
          <cell r="K9">
            <v>0</v>
          </cell>
          <cell r="L9">
            <v>-1985.2</v>
          </cell>
          <cell r="M9">
            <v>-1985.2</v>
          </cell>
          <cell r="N9">
            <v>-1985.2</v>
          </cell>
          <cell r="O9">
            <v>-243543.52179976238</v>
          </cell>
          <cell r="Q9">
            <v>167011.5</v>
          </cell>
          <cell r="V9" t="str">
            <v>IIT</v>
          </cell>
        </row>
        <row r="10">
          <cell r="D10" t="str">
            <v>9019585 0020</v>
          </cell>
          <cell r="E10" t="str">
            <v>PERFORACION SONDAJES</v>
          </cell>
          <cell r="F10">
            <v>3508369.655049175</v>
          </cell>
          <cell r="G10">
            <v>0</v>
          </cell>
          <cell r="H10">
            <v>0</v>
          </cell>
          <cell r="I10">
            <v>3508369.655049175</v>
          </cell>
          <cell r="J10">
            <v>4071476.5999999996</v>
          </cell>
          <cell r="K10">
            <v>0</v>
          </cell>
          <cell r="L10">
            <v>4071476.5999999996</v>
          </cell>
          <cell r="M10">
            <v>4071476.5999999996</v>
          </cell>
          <cell r="N10">
            <v>4071476.5999999996</v>
          </cell>
          <cell r="O10">
            <v>563106.9449508246</v>
          </cell>
          <cell r="Q10">
            <v>3243630</v>
          </cell>
        </row>
        <row r="11">
          <cell r="D11" t="str">
            <v>9019585 0030</v>
          </cell>
          <cell r="E11" t="str">
            <v>INSPECCION TECNICA</v>
          </cell>
          <cell r="F11">
            <v>631820.1124926972</v>
          </cell>
          <cell r="G11">
            <v>0</v>
          </cell>
          <cell r="H11">
            <v>0</v>
          </cell>
          <cell r="I11">
            <v>631820.1124926972</v>
          </cell>
          <cell r="J11">
            <v>734089.4999999986</v>
          </cell>
          <cell r="K11">
            <v>0</v>
          </cell>
          <cell r="L11">
            <v>734089.4999999986</v>
          </cell>
          <cell r="M11">
            <v>734089.4999999986</v>
          </cell>
          <cell r="N11">
            <v>734089.4999999986</v>
          </cell>
          <cell r="O11">
            <v>102269.38750730141</v>
          </cell>
          <cell r="Q11">
            <v>536863.9</v>
          </cell>
        </row>
        <row r="12">
          <cell r="D12" t="str">
            <v>9019585 0040</v>
          </cell>
          <cell r="E12" t="str">
            <v>PREPARACION Y ANALISIS</v>
          </cell>
          <cell r="F12">
            <v>479751.46457757195</v>
          </cell>
          <cell r="G12">
            <v>0</v>
          </cell>
          <cell r="H12">
            <v>0</v>
          </cell>
          <cell r="I12">
            <v>479751.46457757195</v>
          </cell>
          <cell r="J12">
            <v>470245.70000000007</v>
          </cell>
          <cell r="K12">
            <v>192000</v>
          </cell>
          <cell r="L12">
            <v>470245.70000000007</v>
          </cell>
          <cell r="M12">
            <v>470245.70000000007</v>
          </cell>
          <cell r="N12">
            <v>662245.70000000007</v>
          </cell>
          <cell r="O12">
            <v>182494.23542242812</v>
          </cell>
        </row>
        <row r="13">
          <cell r="D13" t="str">
            <v>9019585 0050</v>
          </cell>
          <cell r="E13" t="str">
            <v>PERSONAL</v>
          </cell>
          <cell r="F13">
            <v>424389.38049777766</v>
          </cell>
          <cell r="G13">
            <v>0</v>
          </cell>
          <cell r="H13">
            <v>0</v>
          </cell>
          <cell r="I13">
            <v>424389.38049777766</v>
          </cell>
          <cell r="J13">
            <v>547020.5</v>
          </cell>
          <cell r="K13">
            <v>0</v>
          </cell>
          <cell r="L13">
            <v>470020.2</v>
          </cell>
          <cell r="M13">
            <v>470020.2</v>
          </cell>
          <cell r="N13">
            <v>547020.5</v>
          </cell>
          <cell r="O13">
            <v>122631.11950222234</v>
          </cell>
        </row>
        <row r="14">
          <cell r="D14" t="str">
            <v>9019585 0060</v>
          </cell>
          <cell r="E14" t="str">
            <v>GEOTECNIA</v>
          </cell>
          <cell r="F14">
            <v>94184.468289111959</v>
          </cell>
          <cell r="G14">
            <v>0</v>
          </cell>
          <cell r="H14">
            <v>0</v>
          </cell>
          <cell r="I14">
            <v>94184.468289111959</v>
          </cell>
          <cell r="J14">
            <v>13851.2</v>
          </cell>
          <cell r="K14">
            <v>0</v>
          </cell>
          <cell r="L14">
            <v>13851.2</v>
          </cell>
          <cell r="M14">
            <v>13851.2</v>
          </cell>
          <cell r="N14">
            <v>13851.2</v>
          </cell>
          <cell r="O14">
            <v>-80333.268289111962</v>
          </cell>
          <cell r="Q14">
            <v>76892.399999999994</v>
          </cell>
        </row>
        <row r="15">
          <cell r="D15" t="str">
            <v>9019585 0070</v>
          </cell>
          <cell r="E15" t="str">
            <v>GEOMETALURGIA</v>
          </cell>
          <cell r="F15">
            <v>39243.329707102697</v>
          </cell>
          <cell r="G15">
            <v>0</v>
          </cell>
          <cell r="H15">
            <v>0</v>
          </cell>
          <cell r="I15">
            <v>39243.329707102697</v>
          </cell>
          <cell r="J15">
            <v>0</v>
          </cell>
          <cell r="K15">
            <v>0</v>
          </cell>
          <cell r="L15">
            <v>0</v>
          </cell>
          <cell r="M15">
            <v>0</v>
          </cell>
          <cell r="N15">
            <v>0</v>
          </cell>
          <cell r="O15">
            <v>-39243.329707102697</v>
          </cell>
          <cell r="Q15">
            <v>31993</v>
          </cell>
        </row>
        <row r="16">
          <cell r="D16" t="str">
            <v>9019585 0080</v>
          </cell>
          <cell r="E16" t="str">
            <v>INSUMOS, MATERIALES</v>
          </cell>
          <cell r="F16">
            <v>346534.73557033169</v>
          </cell>
          <cell r="G16">
            <v>0</v>
          </cell>
          <cell r="H16">
            <v>0</v>
          </cell>
          <cell r="I16">
            <v>346534.73557033169</v>
          </cell>
          <cell r="J16">
            <v>124739.29999999999</v>
          </cell>
          <cell r="K16">
            <v>0</v>
          </cell>
          <cell r="L16">
            <v>124739.29999999999</v>
          </cell>
          <cell r="M16">
            <v>124739.29999999999</v>
          </cell>
          <cell r="N16">
            <v>124739.29999999999</v>
          </cell>
          <cell r="O16">
            <v>-221795.4355703317</v>
          </cell>
          <cell r="Q16">
            <v>288952.5</v>
          </cell>
        </row>
        <row r="17">
          <cell r="F17">
            <v>0</v>
          </cell>
          <cell r="G17">
            <v>0</v>
          </cell>
          <cell r="H17">
            <v>0</v>
          </cell>
          <cell r="I17">
            <v>0</v>
          </cell>
          <cell r="J17">
            <v>0</v>
          </cell>
          <cell r="K17">
            <v>0</v>
          </cell>
          <cell r="L17">
            <v>0</v>
          </cell>
          <cell r="M17">
            <v>0</v>
          </cell>
          <cell r="N17">
            <v>0</v>
          </cell>
          <cell r="O17">
            <v>0</v>
          </cell>
        </row>
        <row r="18">
          <cell r="E18" t="str">
            <v>SUBTOTAL</v>
          </cell>
          <cell r="F18">
            <v>5765851.4679835318</v>
          </cell>
          <cell r="G18">
            <v>0</v>
          </cell>
          <cell r="H18">
            <v>0</v>
          </cell>
          <cell r="I18">
            <v>5765851.4679835318</v>
          </cell>
          <cell r="J18">
            <v>5959437.5999999987</v>
          </cell>
          <cell r="K18">
            <v>192000</v>
          </cell>
          <cell r="L18">
            <v>5882437.2999999989</v>
          </cell>
          <cell r="M18">
            <v>5882437.2999999989</v>
          </cell>
          <cell r="N18">
            <v>6151437.5999999987</v>
          </cell>
          <cell r="O18">
            <v>385586.13201646693</v>
          </cell>
          <cell r="Q18">
            <v>4345343.3</v>
          </cell>
        </row>
        <row r="19">
          <cell r="D19" t="str">
            <v>C01</v>
          </cell>
          <cell r="E19" t="str">
            <v>CONTINGENCIA</v>
          </cell>
          <cell r="F19">
            <v>0</v>
          </cell>
          <cell r="H19">
            <v>0</v>
          </cell>
          <cell r="I19">
            <v>0</v>
          </cell>
          <cell r="K19">
            <v>0</v>
          </cell>
          <cell r="N19">
            <v>0</v>
          </cell>
          <cell r="O19">
            <v>0</v>
          </cell>
        </row>
        <row r="20">
          <cell r="D20" t="str">
            <v>C02</v>
          </cell>
          <cell r="E20" t="str">
            <v>CONTINGENCIA</v>
          </cell>
          <cell r="F20">
            <v>0</v>
          </cell>
          <cell r="H20">
            <v>0</v>
          </cell>
          <cell r="I20">
            <v>0</v>
          </cell>
          <cell r="K20">
            <v>0</v>
          </cell>
          <cell r="N20">
            <v>0</v>
          </cell>
          <cell r="O20">
            <v>0</v>
          </cell>
        </row>
        <row r="21">
          <cell r="D21" t="str">
            <v>C03</v>
          </cell>
          <cell r="E21" t="str">
            <v>CONTINGENCIA</v>
          </cell>
          <cell r="F21">
            <v>0</v>
          </cell>
          <cell r="H21">
            <v>0</v>
          </cell>
          <cell r="I21">
            <v>0</v>
          </cell>
          <cell r="K21">
            <v>0</v>
          </cell>
          <cell r="N21">
            <v>0</v>
          </cell>
          <cell r="O21">
            <v>0</v>
          </cell>
        </row>
        <row r="22">
          <cell r="E22" t="str">
            <v>CONTINGENCIA</v>
          </cell>
          <cell r="F22">
            <v>0</v>
          </cell>
          <cell r="H22">
            <v>0</v>
          </cell>
          <cell r="I22">
            <v>0</v>
          </cell>
          <cell r="J22">
            <v>0</v>
          </cell>
          <cell r="K22">
            <v>0</v>
          </cell>
          <cell r="L22">
            <v>0</v>
          </cell>
          <cell r="M22">
            <v>0</v>
          </cell>
          <cell r="N22">
            <v>0</v>
          </cell>
          <cell r="O22">
            <v>0</v>
          </cell>
        </row>
        <row r="23">
          <cell r="E23" t="str">
            <v>TOTAL</v>
          </cell>
          <cell r="F23">
            <v>5765851.4679835318</v>
          </cell>
          <cell r="G23">
            <v>0</v>
          </cell>
          <cell r="H23">
            <v>0</v>
          </cell>
          <cell r="I23">
            <v>5765851.4679835318</v>
          </cell>
          <cell r="J23">
            <v>5959437.5999999987</v>
          </cell>
          <cell r="K23">
            <v>192000</v>
          </cell>
          <cell r="L23">
            <v>5882437.2999999989</v>
          </cell>
          <cell r="M23">
            <v>5882437.2999999989</v>
          </cell>
          <cell r="N23">
            <v>6151437.5999999987</v>
          </cell>
          <cell r="O23">
            <v>385586.13201646693</v>
          </cell>
        </row>
        <row r="25">
          <cell r="C25" t="str">
            <v>TABLA: RCFACE</v>
          </cell>
          <cell r="F25" t="str">
            <v>ORG</v>
          </cell>
          <cell r="G25" t="str">
            <v>TRAF</v>
          </cell>
          <cell r="H25" t="str">
            <v>OC</v>
          </cell>
          <cell r="I25" t="str">
            <v>EC</v>
          </cell>
          <cell r="J25" t="str">
            <v>COMP</v>
          </cell>
          <cell r="K25" t="str">
            <v>XCOMP</v>
          </cell>
          <cell r="L25" t="str">
            <v>GINC</v>
          </cell>
          <cell r="M25" t="str">
            <v>GREAL</v>
          </cell>
          <cell r="N25" t="str">
            <v>PROY</v>
          </cell>
          <cell r="O25" t="str">
            <v>DIF</v>
          </cell>
        </row>
        <row r="26">
          <cell r="C26" t="str">
            <v>IN</v>
          </cell>
          <cell r="D26">
            <v>0.93989877514282827</v>
          </cell>
          <cell r="F26">
            <v>5419316.7324131997</v>
          </cell>
          <cell r="G26">
            <v>0</v>
          </cell>
          <cell r="H26">
            <v>0</v>
          </cell>
          <cell r="I26">
            <v>5419316.7324131997</v>
          </cell>
          <cell r="J26">
            <v>5834698.2999999989</v>
          </cell>
          <cell r="K26">
            <v>192000</v>
          </cell>
          <cell r="L26">
            <v>5757697.9999999991</v>
          </cell>
          <cell r="M26">
            <v>5757697.9999999991</v>
          </cell>
          <cell r="N26">
            <v>6026698.2999999989</v>
          </cell>
          <cell r="O26">
            <v>607381.56758679927</v>
          </cell>
        </row>
        <row r="27">
          <cell r="C27" t="str">
            <v>AD</v>
          </cell>
          <cell r="D27">
            <v>6.0101224857171683E-2</v>
          </cell>
          <cell r="F27">
            <v>346534.73557033169</v>
          </cell>
          <cell r="G27">
            <v>0</v>
          </cell>
          <cell r="H27">
            <v>0</v>
          </cell>
          <cell r="I27">
            <v>346534.73557033169</v>
          </cell>
          <cell r="J27">
            <v>124739.29999999999</v>
          </cell>
          <cell r="K27">
            <v>0</v>
          </cell>
          <cell r="L27">
            <v>124739.29999999999</v>
          </cell>
          <cell r="M27">
            <v>124739.29999999999</v>
          </cell>
          <cell r="N27">
            <v>124739.29999999999</v>
          </cell>
          <cell r="O27">
            <v>-221795.4355703317</v>
          </cell>
        </row>
        <row r="28">
          <cell r="C28" t="str">
            <v>CO</v>
          </cell>
          <cell r="D28">
            <v>0</v>
          </cell>
          <cell r="F28">
            <v>0</v>
          </cell>
          <cell r="G28">
            <v>0</v>
          </cell>
          <cell r="H28">
            <v>0</v>
          </cell>
          <cell r="I28">
            <v>0</v>
          </cell>
          <cell r="J28">
            <v>0</v>
          </cell>
          <cell r="K28">
            <v>0</v>
          </cell>
          <cell r="L28">
            <v>0</v>
          </cell>
          <cell r="M28">
            <v>0</v>
          </cell>
          <cell r="N28">
            <v>0</v>
          </cell>
          <cell r="O28">
            <v>0</v>
          </cell>
        </row>
        <row r="29">
          <cell r="C29" t="str">
            <v>TO</v>
          </cell>
          <cell r="D29">
            <v>1</v>
          </cell>
          <cell r="F29">
            <v>5765851.4679835318</v>
          </cell>
          <cell r="G29">
            <v>0</v>
          </cell>
          <cell r="H29">
            <v>0</v>
          </cell>
          <cell r="I29">
            <v>5765851.4679835318</v>
          </cell>
          <cell r="J29">
            <v>5959437.5999999987</v>
          </cell>
          <cell r="K29">
            <v>192000</v>
          </cell>
          <cell r="L29">
            <v>5882437.2999999989</v>
          </cell>
          <cell r="M29">
            <v>5882437.2999999989</v>
          </cell>
          <cell r="N29">
            <v>6151437.5999999987</v>
          </cell>
          <cell r="O29">
            <v>385586.13201646757</v>
          </cell>
        </row>
      </sheetData>
      <sheetData sheetId="4">
        <row r="7">
          <cell r="C7" t="str">
            <v>A11</v>
          </cell>
          <cell r="D7" t="str">
            <v>A1</v>
          </cell>
          <cell r="E7">
            <v>0.6</v>
          </cell>
          <cell r="F7">
            <v>1</v>
          </cell>
          <cell r="G7">
            <v>0</v>
          </cell>
          <cell r="H7">
            <v>0</v>
          </cell>
          <cell r="I7">
            <v>0</v>
          </cell>
          <cell r="J7">
            <v>0</v>
          </cell>
          <cell r="K7">
            <v>0</v>
          </cell>
          <cell r="L7">
            <v>0</v>
          </cell>
          <cell r="M7">
            <v>0</v>
          </cell>
          <cell r="N7">
            <v>0</v>
          </cell>
          <cell r="S7">
            <v>0</v>
          </cell>
          <cell r="T7">
            <v>1</v>
          </cell>
          <cell r="U7">
            <v>1</v>
          </cell>
          <cell r="X7" t="str">
            <v>A11</v>
          </cell>
          <cell r="Y7" t="str">
            <v>A1</v>
          </cell>
          <cell r="Z7" t="str">
            <v>Sondajes</v>
          </cell>
        </row>
        <row r="8">
          <cell r="C8" t="str">
            <v>A12</v>
          </cell>
          <cell r="D8" t="str">
            <v>A1</v>
          </cell>
          <cell r="E8">
            <v>0.1</v>
          </cell>
          <cell r="F8">
            <v>0.80099999999999993</v>
          </cell>
          <cell r="G8">
            <v>0</v>
          </cell>
          <cell r="H8">
            <v>0</v>
          </cell>
          <cell r="I8">
            <v>0</v>
          </cell>
          <cell r="J8">
            <v>5.1999999999999998E-2</v>
          </cell>
          <cell r="K8">
            <v>0.14000000000000001</v>
          </cell>
          <cell r="L8">
            <v>7.0000000000000001E-3</v>
          </cell>
          <cell r="M8">
            <v>0</v>
          </cell>
          <cell r="N8">
            <v>0</v>
          </cell>
          <cell r="S8">
            <v>0</v>
          </cell>
          <cell r="T8">
            <v>1</v>
          </cell>
          <cell r="U8">
            <v>0.85299999999999998</v>
          </cell>
          <cell r="X8" t="str">
            <v>A12</v>
          </cell>
          <cell r="Y8" t="str">
            <v>A1</v>
          </cell>
          <cell r="Z8" t="str">
            <v>Determinacion De Leyes</v>
          </cell>
        </row>
        <row r="9">
          <cell r="C9" t="str">
            <v>A13</v>
          </cell>
          <cell r="D9" t="str">
            <v>A1</v>
          </cell>
          <cell r="E9">
            <v>0.05</v>
          </cell>
          <cell r="F9">
            <v>0.83600000000000008</v>
          </cell>
          <cell r="G9">
            <v>0.13400000000000001</v>
          </cell>
          <cell r="H9">
            <v>0.03</v>
          </cell>
          <cell r="I9">
            <v>0</v>
          </cell>
          <cell r="J9">
            <v>0</v>
          </cell>
          <cell r="K9">
            <v>0</v>
          </cell>
          <cell r="L9">
            <v>0</v>
          </cell>
          <cell r="M9">
            <v>0</v>
          </cell>
          <cell r="N9">
            <v>0</v>
          </cell>
          <cell r="S9">
            <v>0</v>
          </cell>
          <cell r="T9">
            <v>1</v>
          </cell>
          <cell r="U9">
            <v>1</v>
          </cell>
          <cell r="X9" t="str">
            <v>A13</v>
          </cell>
          <cell r="Y9" t="str">
            <v>A1</v>
          </cell>
          <cell r="Z9" t="str">
            <v>Caracterizacion Geotecnica</v>
          </cell>
        </row>
        <row r="10">
          <cell r="C10" t="str">
            <v>A14</v>
          </cell>
          <cell r="D10" t="str">
            <v>A1</v>
          </cell>
          <cell r="E10">
            <v>0.2</v>
          </cell>
          <cell r="F10">
            <v>0.76899999999999991</v>
          </cell>
          <cell r="G10">
            <v>2.4E-2</v>
          </cell>
          <cell r="H10">
            <v>1.2999999999999999E-2</v>
          </cell>
          <cell r="I10">
            <v>0.14399999999999999</v>
          </cell>
          <cell r="J10">
            <v>0.05</v>
          </cell>
          <cell r="K10">
            <v>0</v>
          </cell>
          <cell r="L10">
            <v>0</v>
          </cell>
          <cell r="M10">
            <v>0</v>
          </cell>
          <cell r="N10">
            <v>0</v>
          </cell>
          <cell r="S10">
            <v>0</v>
          </cell>
          <cell r="T10">
            <v>1</v>
          </cell>
          <cell r="U10">
            <v>1</v>
          </cell>
          <cell r="X10" t="str">
            <v>A14</v>
          </cell>
          <cell r="Y10" t="str">
            <v>A1</v>
          </cell>
          <cell r="Z10" t="str">
            <v>Mapeos Geológicos</v>
          </cell>
        </row>
        <row r="11">
          <cell r="C11" t="str">
            <v>A15</v>
          </cell>
          <cell r="D11" t="str">
            <v>A1</v>
          </cell>
          <cell r="E11">
            <v>0.02</v>
          </cell>
          <cell r="F11">
            <v>0.58599999999999997</v>
          </cell>
          <cell r="G11">
            <v>7.1999999999999995E-2</v>
          </cell>
          <cell r="H11">
            <v>0.04</v>
          </cell>
          <cell r="I11">
            <v>2.1999999999999999E-2</v>
          </cell>
          <cell r="J11">
            <v>0.20399999999999999</v>
          </cell>
          <cell r="K11">
            <v>7.5999999999999998E-2</v>
          </cell>
          <cell r="L11">
            <v>0</v>
          </cell>
          <cell r="M11">
            <v>0</v>
          </cell>
          <cell r="N11">
            <v>0</v>
          </cell>
          <cell r="S11">
            <v>0</v>
          </cell>
          <cell r="T11">
            <v>0.99999999999999989</v>
          </cell>
          <cell r="U11">
            <v>0.92399999999999993</v>
          </cell>
          <cell r="X11" t="str">
            <v>A15</v>
          </cell>
          <cell r="Y11" t="str">
            <v>A1</v>
          </cell>
          <cell r="Z11" t="str">
            <v>Petrocalcografia</v>
          </cell>
        </row>
        <row r="12">
          <cell r="C12" t="str">
            <v>A16</v>
          </cell>
          <cell r="D12" t="str">
            <v>A1</v>
          </cell>
          <cell r="E12">
            <v>0.03</v>
          </cell>
          <cell r="F12">
            <v>0</v>
          </cell>
          <cell r="G12">
            <v>0</v>
          </cell>
          <cell r="H12">
            <v>0</v>
          </cell>
          <cell r="I12">
            <v>0.02</v>
          </cell>
          <cell r="J12">
            <v>1.9E-2</v>
          </cell>
          <cell r="K12">
            <v>0.189</v>
          </cell>
          <cell r="L12">
            <v>0.45800000000000002</v>
          </cell>
          <cell r="M12">
            <v>0.16800000000000001</v>
          </cell>
          <cell r="N12">
            <v>0.14599999999999999</v>
          </cell>
          <cell r="S12">
            <v>0</v>
          </cell>
          <cell r="T12">
            <v>1</v>
          </cell>
          <cell r="U12">
            <v>3.9E-2</v>
          </cell>
          <cell r="X12" t="str">
            <v>A16</v>
          </cell>
          <cell r="Y12" t="str">
            <v>A1</v>
          </cell>
          <cell r="Z12" t="str">
            <v>Pruebas Metalurgicas</v>
          </cell>
        </row>
        <row r="13">
          <cell r="C13" t="str">
            <v>A21</v>
          </cell>
          <cell r="D13" t="str">
            <v>A2</v>
          </cell>
          <cell r="E13">
            <v>0.4</v>
          </cell>
          <cell r="F13">
            <v>0.1</v>
          </cell>
          <cell r="G13">
            <v>4.1000000000000002E-2</v>
          </cell>
          <cell r="H13">
            <v>0.20599999999999999</v>
          </cell>
          <cell r="I13">
            <v>0.47399999999999998</v>
          </cell>
          <cell r="J13">
            <v>0.151</v>
          </cell>
          <cell r="K13">
            <v>2.8000000000000001E-2</v>
          </cell>
          <cell r="M13">
            <v>0</v>
          </cell>
          <cell r="N13">
            <v>0</v>
          </cell>
          <cell r="S13">
            <v>0</v>
          </cell>
          <cell r="T13">
            <v>1</v>
          </cell>
          <cell r="U13">
            <v>0.97199999999999998</v>
          </cell>
          <cell r="X13" t="str">
            <v>A21</v>
          </cell>
          <cell r="Y13" t="str">
            <v>A2</v>
          </cell>
          <cell r="Z13" t="str">
            <v>Secciones Y Plantas Geológicas</v>
          </cell>
        </row>
        <row r="14">
          <cell r="C14" t="str">
            <v>A22</v>
          </cell>
          <cell r="D14" t="str">
            <v>A2</v>
          </cell>
          <cell r="E14">
            <v>0.6</v>
          </cell>
          <cell r="F14">
            <v>0</v>
          </cell>
          <cell r="G14">
            <v>0</v>
          </cell>
          <cell r="H14">
            <v>0</v>
          </cell>
          <cell r="I14">
            <v>0.17499999999999999</v>
          </cell>
          <cell r="J14">
            <v>0.20200000000000001</v>
          </cell>
          <cell r="K14">
            <v>0.26400000000000001</v>
          </cell>
          <cell r="L14">
            <v>0.25900000000000001</v>
          </cell>
          <cell r="M14">
            <v>0.1</v>
          </cell>
          <cell r="N14">
            <v>0</v>
          </cell>
          <cell r="S14">
            <v>0</v>
          </cell>
          <cell r="T14">
            <v>1</v>
          </cell>
          <cell r="U14">
            <v>0.377</v>
          </cell>
          <cell r="X14" t="str">
            <v>A22</v>
          </cell>
          <cell r="Y14" t="str">
            <v>A2</v>
          </cell>
          <cell r="Z14" t="str">
            <v>Desarrollo De Modelamiento</v>
          </cell>
        </row>
        <row r="15">
          <cell r="C15" t="str">
            <v>A31</v>
          </cell>
          <cell r="D15" t="str">
            <v>A3</v>
          </cell>
          <cell r="E15">
            <v>0.16</v>
          </cell>
          <cell r="F15">
            <v>0</v>
          </cell>
          <cell r="G15">
            <v>0</v>
          </cell>
          <cell r="H15">
            <v>0</v>
          </cell>
          <cell r="I15">
            <v>0</v>
          </cell>
          <cell r="J15">
            <v>0.67200000000000004</v>
          </cell>
          <cell r="K15">
            <v>0.32800000000000001</v>
          </cell>
          <cell r="L15">
            <v>0</v>
          </cell>
          <cell r="M15">
            <v>0</v>
          </cell>
          <cell r="N15">
            <v>0</v>
          </cell>
          <cell r="S15">
            <v>0</v>
          </cell>
          <cell r="T15">
            <v>1</v>
          </cell>
          <cell r="U15">
            <v>0.67200000000000004</v>
          </cell>
          <cell r="X15" t="str">
            <v>A31</v>
          </cell>
          <cell r="Y15" t="str">
            <v>A3</v>
          </cell>
          <cell r="Z15" t="str">
            <v>Validación De Datos</v>
          </cell>
        </row>
        <row r="16">
          <cell r="C16" t="str">
            <v>A32</v>
          </cell>
          <cell r="D16" t="str">
            <v>A3</v>
          </cell>
          <cell r="E16">
            <v>0.16</v>
          </cell>
          <cell r="F16">
            <v>0</v>
          </cell>
          <cell r="G16">
            <v>0</v>
          </cell>
          <cell r="H16">
            <v>0</v>
          </cell>
          <cell r="I16">
            <v>0</v>
          </cell>
          <cell r="J16">
            <v>0</v>
          </cell>
          <cell r="K16">
            <v>1</v>
          </cell>
          <cell r="L16">
            <v>0</v>
          </cell>
          <cell r="M16">
            <v>0</v>
          </cell>
          <cell r="N16">
            <v>0</v>
          </cell>
          <cell r="S16">
            <v>0</v>
          </cell>
          <cell r="T16">
            <v>1</v>
          </cell>
          <cell r="U16">
            <v>0</v>
          </cell>
          <cell r="X16" t="str">
            <v>A32</v>
          </cell>
          <cell r="Y16" t="str">
            <v>A3</v>
          </cell>
          <cell r="Z16" t="str">
            <v>Análisis Estadísticos</v>
          </cell>
        </row>
        <row r="17">
          <cell r="C17" t="str">
            <v>A33</v>
          </cell>
          <cell r="D17" t="str">
            <v>A3</v>
          </cell>
          <cell r="E17">
            <v>0.16</v>
          </cell>
          <cell r="F17">
            <v>0</v>
          </cell>
          <cell r="G17">
            <v>0</v>
          </cell>
          <cell r="H17">
            <v>0</v>
          </cell>
          <cell r="I17">
            <v>0</v>
          </cell>
          <cell r="J17">
            <v>0</v>
          </cell>
          <cell r="K17">
            <v>0.8</v>
          </cell>
          <cell r="L17">
            <v>0</v>
          </cell>
          <cell r="M17">
            <v>0.2</v>
          </cell>
          <cell r="N17">
            <v>0</v>
          </cell>
          <cell r="S17">
            <v>0</v>
          </cell>
          <cell r="T17">
            <v>1</v>
          </cell>
          <cell r="U17">
            <v>0</v>
          </cell>
          <cell r="X17" t="str">
            <v>A33</v>
          </cell>
          <cell r="Y17" t="str">
            <v>A3</v>
          </cell>
          <cell r="Z17" t="str">
            <v>Metodo De Estimación</v>
          </cell>
        </row>
        <row r="18">
          <cell r="C18" t="str">
            <v>A34</v>
          </cell>
          <cell r="D18" t="str">
            <v>A3</v>
          </cell>
          <cell r="E18">
            <v>0.16</v>
          </cell>
          <cell r="F18">
            <v>0</v>
          </cell>
          <cell r="G18">
            <v>0</v>
          </cell>
          <cell r="H18">
            <v>0</v>
          </cell>
          <cell r="I18">
            <v>0</v>
          </cell>
          <cell r="J18">
            <v>0</v>
          </cell>
          <cell r="K18">
            <v>0</v>
          </cell>
          <cell r="L18">
            <v>0</v>
          </cell>
          <cell r="M18">
            <v>1</v>
          </cell>
          <cell r="N18">
            <v>0</v>
          </cell>
          <cell r="S18">
            <v>0</v>
          </cell>
          <cell r="T18">
            <v>1</v>
          </cell>
          <cell r="U18">
            <v>0</v>
          </cell>
          <cell r="X18" t="str">
            <v>A34</v>
          </cell>
          <cell r="Y18" t="str">
            <v>A3</v>
          </cell>
          <cell r="Z18" t="str">
            <v>Modelo De Bloques</v>
          </cell>
        </row>
        <row r="19">
          <cell r="C19" t="str">
            <v>A35</v>
          </cell>
          <cell r="D19" t="str">
            <v>A3</v>
          </cell>
          <cell r="E19">
            <v>0.16</v>
          </cell>
          <cell r="F19">
            <v>0</v>
          </cell>
          <cell r="G19">
            <v>0</v>
          </cell>
          <cell r="H19">
            <v>0</v>
          </cell>
          <cell r="I19">
            <v>0</v>
          </cell>
          <cell r="J19">
            <v>0</v>
          </cell>
          <cell r="K19">
            <v>0</v>
          </cell>
          <cell r="L19">
            <v>0</v>
          </cell>
          <cell r="M19">
            <v>0.35099999999999998</v>
          </cell>
          <cell r="N19">
            <v>0.64900000000000002</v>
          </cell>
          <cell r="S19">
            <v>0</v>
          </cell>
          <cell r="T19">
            <v>1</v>
          </cell>
          <cell r="U19">
            <v>0</v>
          </cell>
          <cell r="X19" t="str">
            <v>A35</v>
          </cell>
          <cell r="Y19" t="str">
            <v>A3</v>
          </cell>
          <cell r="Z19" t="str">
            <v>Estimación De Leyes De Bloques</v>
          </cell>
        </row>
        <row r="20">
          <cell r="C20" t="str">
            <v>A36</v>
          </cell>
          <cell r="D20" t="str">
            <v>A3</v>
          </cell>
          <cell r="E20">
            <v>0.2</v>
          </cell>
          <cell r="F20">
            <v>0</v>
          </cell>
          <cell r="G20">
            <v>0</v>
          </cell>
          <cell r="H20">
            <v>0</v>
          </cell>
          <cell r="I20">
            <v>0</v>
          </cell>
          <cell r="J20">
            <v>0</v>
          </cell>
          <cell r="K20">
            <v>0</v>
          </cell>
          <cell r="L20">
            <v>0</v>
          </cell>
          <cell r="M20">
            <v>0</v>
          </cell>
          <cell r="N20">
            <v>1</v>
          </cell>
          <cell r="S20">
            <v>0</v>
          </cell>
          <cell r="T20">
            <v>1</v>
          </cell>
          <cell r="U20">
            <v>0</v>
          </cell>
          <cell r="X20" t="str">
            <v>A36</v>
          </cell>
          <cell r="Y20" t="str">
            <v>A3</v>
          </cell>
          <cell r="Z20" t="str">
            <v>Categorización De Recursos</v>
          </cell>
        </row>
        <row r="23">
          <cell r="D23" t="str">
            <v>A1</v>
          </cell>
          <cell r="E23">
            <v>0.8</v>
          </cell>
          <cell r="F23">
            <v>0.88741999999999988</v>
          </cell>
          <cell r="G23">
            <v>1.2940000000000002E-2</v>
          </cell>
          <cell r="H23">
            <v>4.8999999999999998E-3</v>
          </cell>
          <cell r="I23">
            <v>2.9839999999999998E-2</v>
          </cell>
          <cell r="J23">
            <v>1.9850000000000003E-2</v>
          </cell>
          <cell r="K23">
            <v>2.1190000000000001E-2</v>
          </cell>
          <cell r="L23">
            <v>1.4440000000000001E-2</v>
          </cell>
          <cell r="M23">
            <v>5.0400000000000002E-3</v>
          </cell>
          <cell r="N23">
            <v>4.3799999999999993E-3</v>
          </cell>
          <cell r="O23">
            <v>0</v>
          </cell>
          <cell r="P23">
            <v>0</v>
          </cell>
          <cell r="Q23">
            <v>0</v>
          </cell>
          <cell r="R23">
            <v>0</v>
          </cell>
          <cell r="S23">
            <v>0</v>
          </cell>
          <cell r="T23">
            <v>1</v>
          </cell>
          <cell r="U23">
            <v>0.95495000000000008</v>
          </cell>
        </row>
        <row r="24">
          <cell r="D24" t="str">
            <v>A2</v>
          </cell>
          <cell r="E24">
            <v>0.15</v>
          </cell>
          <cell r="F24">
            <v>4.0000000000000008E-2</v>
          </cell>
          <cell r="G24">
            <v>1.6400000000000001E-2</v>
          </cell>
          <cell r="H24">
            <v>8.2400000000000001E-2</v>
          </cell>
          <cell r="I24">
            <v>0.29459999999999997</v>
          </cell>
          <cell r="J24">
            <v>0.18160000000000001</v>
          </cell>
          <cell r="K24">
            <v>0.16960000000000003</v>
          </cell>
          <cell r="L24">
            <v>0.15540000000000001</v>
          </cell>
          <cell r="M24">
            <v>0.06</v>
          </cell>
          <cell r="N24">
            <v>0</v>
          </cell>
          <cell r="O24">
            <v>0</v>
          </cell>
          <cell r="P24">
            <v>0</v>
          </cell>
          <cell r="Q24">
            <v>0</v>
          </cell>
          <cell r="R24">
            <v>0</v>
          </cell>
          <cell r="S24">
            <v>0</v>
          </cell>
          <cell r="T24">
            <v>1</v>
          </cell>
          <cell r="U24">
            <v>0.61499999999999999</v>
          </cell>
        </row>
        <row r="25">
          <cell r="D25" t="str">
            <v>A3</v>
          </cell>
          <cell r="E25">
            <v>0.05</v>
          </cell>
          <cell r="F25">
            <v>0</v>
          </cell>
          <cell r="G25">
            <v>0</v>
          </cell>
          <cell r="H25">
            <v>0</v>
          </cell>
          <cell r="I25">
            <v>0</v>
          </cell>
          <cell r="J25">
            <v>0.10752</v>
          </cell>
          <cell r="K25">
            <v>0.34048</v>
          </cell>
          <cell r="L25">
            <v>0</v>
          </cell>
          <cell r="M25">
            <v>0.24815999999999999</v>
          </cell>
          <cell r="N25">
            <v>0.30384</v>
          </cell>
          <cell r="O25">
            <v>0</v>
          </cell>
          <cell r="P25">
            <v>0</v>
          </cell>
          <cell r="Q25">
            <v>0</v>
          </cell>
          <cell r="R25">
            <v>0</v>
          </cell>
          <cell r="S25">
            <v>0</v>
          </cell>
          <cell r="T25">
            <v>1</v>
          </cell>
          <cell r="U25">
            <v>0.10752</v>
          </cell>
        </row>
        <row r="27">
          <cell r="D27" t="str">
            <v>TO</v>
          </cell>
          <cell r="E27">
            <v>1</v>
          </cell>
          <cell r="F27">
            <v>0.71593599999999991</v>
          </cell>
          <cell r="G27">
            <v>1.2812000000000002E-2</v>
          </cell>
          <cell r="H27">
            <v>1.6279999999999999E-2</v>
          </cell>
          <cell r="I27">
            <v>6.8061999999999998E-2</v>
          </cell>
          <cell r="J27">
            <v>4.8496000000000004E-2</v>
          </cell>
          <cell r="K27">
            <v>5.941600000000001E-2</v>
          </cell>
          <cell r="L27">
            <v>3.4862000000000004E-2</v>
          </cell>
          <cell r="M27">
            <v>2.5439999999999997E-2</v>
          </cell>
          <cell r="N27">
            <v>1.8696000000000001E-2</v>
          </cell>
          <cell r="O27">
            <v>0</v>
          </cell>
          <cell r="P27">
            <v>0</v>
          </cell>
          <cell r="Q27">
            <v>0</v>
          </cell>
          <cell r="R27">
            <v>0</v>
          </cell>
          <cell r="S27">
            <v>0</v>
          </cell>
          <cell r="T27">
            <v>1</v>
          </cell>
          <cell r="U27">
            <v>0.86158600000000019</v>
          </cell>
        </row>
        <row r="32">
          <cell r="C32" t="str">
            <v>ACT</v>
          </cell>
          <cell r="D32" t="str">
            <v>FASE</v>
          </cell>
          <cell r="E32" t="str">
            <v>W</v>
          </cell>
          <cell r="F32">
            <v>37986</v>
          </cell>
          <cell r="G32">
            <v>37987</v>
          </cell>
          <cell r="H32">
            <v>38018</v>
          </cell>
          <cell r="I32">
            <v>38047</v>
          </cell>
          <cell r="J32">
            <v>38078</v>
          </cell>
          <cell r="K32">
            <v>38108</v>
          </cell>
          <cell r="L32">
            <v>38139</v>
          </cell>
          <cell r="M32">
            <v>38169</v>
          </cell>
          <cell r="N32">
            <v>38200</v>
          </cell>
          <cell r="O32">
            <v>38231</v>
          </cell>
          <cell r="P32">
            <v>38261</v>
          </cell>
          <cell r="Q32">
            <v>38292</v>
          </cell>
          <cell r="R32">
            <v>38322</v>
          </cell>
          <cell r="S32">
            <v>38353</v>
          </cell>
          <cell r="T32" t="str">
            <v>TOTAL</v>
          </cell>
          <cell r="U32" t="str">
            <v>MESCON</v>
          </cell>
        </row>
        <row r="33">
          <cell r="C33" t="str">
            <v>A11</v>
          </cell>
          <cell r="D33" t="str">
            <v>A1</v>
          </cell>
          <cell r="E33">
            <v>0.7</v>
          </cell>
          <cell r="F33">
            <v>1</v>
          </cell>
          <cell r="G33">
            <v>0</v>
          </cell>
          <cell r="H33">
            <v>0</v>
          </cell>
          <cell r="I33">
            <v>0</v>
          </cell>
          <cell r="J33">
            <v>0</v>
          </cell>
          <cell r="K33">
            <v>0</v>
          </cell>
          <cell r="L33">
            <v>0</v>
          </cell>
          <cell r="M33">
            <v>0</v>
          </cell>
          <cell r="N33">
            <v>0</v>
          </cell>
          <cell r="S33">
            <v>0</v>
          </cell>
          <cell r="T33">
            <v>1</v>
          </cell>
          <cell r="U33">
            <v>1</v>
          </cell>
        </row>
        <row r="34">
          <cell r="C34" t="str">
            <v>A12</v>
          </cell>
          <cell r="D34" t="str">
            <v>A1</v>
          </cell>
          <cell r="E34">
            <v>0.05</v>
          </cell>
          <cell r="F34">
            <v>0.80099999999999993</v>
          </cell>
          <cell r="G34">
            <v>0</v>
          </cell>
          <cell r="H34">
            <v>0</v>
          </cell>
          <cell r="I34">
            <v>0</v>
          </cell>
          <cell r="J34">
            <v>5.1999999999999998E-2</v>
          </cell>
          <cell r="K34">
            <v>0.14000000000000001</v>
          </cell>
          <cell r="L34">
            <v>7.0000000000000001E-3</v>
          </cell>
          <cell r="M34">
            <v>0</v>
          </cell>
          <cell r="N34">
            <v>0</v>
          </cell>
          <cell r="S34">
            <v>0</v>
          </cell>
          <cell r="T34">
            <v>1</v>
          </cell>
          <cell r="U34">
            <v>0.85299999999999998</v>
          </cell>
        </row>
        <row r="35">
          <cell r="C35" t="str">
            <v>A13</v>
          </cell>
          <cell r="D35" t="str">
            <v>A1</v>
          </cell>
          <cell r="E35">
            <v>0.05</v>
          </cell>
          <cell r="F35">
            <v>0.83600000000000008</v>
          </cell>
          <cell r="G35">
            <v>0.13400000000000001</v>
          </cell>
          <cell r="H35">
            <v>0.03</v>
          </cell>
          <cell r="I35">
            <v>0</v>
          </cell>
          <cell r="J35">
            <v>0</v>
          </cell>
          <cell r="K35">
            <v>0</v>
          </cell>
          <cell r="L35">
            <v>0</v>
          </cell>
          <cell r="M35">
            <v>0</v>
          </cell>
          <cell r="N35">
            <v>0</v>
          </cell>
          <cell r="S35">
            <v>0</v>
          </cell>
          <cell r="T35">
            <v>1</v>
          </cell>
          <cell r="U35">
            <v>1</v>
          </cell>
        </row>
        <row r="36">
          <cell r="C36" t="str">
            <v>A14</v>
          </cell>
          <cell r="D36" t="str">
            <v>A1</v>
          </cell>
          <cell r="E36">
            <v>0.1</v>
          </cell>
          <cell r="F36">
            <v>0.76899999999999991</v>
          </cell>
          <cell r="G36">
            <v>2.4E-2</v>
          </cell>
          <cell r="H36">
            <v>1.2999999999999999E-2</v>
          </cell>
          <cell r="I36">
            <v>0.14399999999999999</v>
          </cell>
          <cell r="J36">
            <v>0.05</v>
          </cell>
          <cell r="K36">
            <v>0</v>
          </cell>
          <cell r="L36">
            <v>0</v>
          </cell>
          <cell r="M36">
            <v>0</v>
          </cell>
          <cell r="N36">
            <v>0</v>
          </cell>
          <cell r="S36">
            <v>0</v>
          </cell>
          <cell r="T36">
            <v>1</v>
          </cell>
          <cell r="U36">
            <v>1</v>
          </cell>
        </row>
        <row r="37">
          <cell r="C37" t="str">
            <v>A15</v>
          </cell>
          <cell r="D37" t="str">
            <v>A1</v>
          </cell>
          <cell r="E37">
            <v>0.05</v>
          </cell>
          <cell r="F37">
            <v>0.58599999999999997</v>
          </cell>
          <cell r="G37">
            <v>7.1999999999999995E-2</v>
          </cell>
          <cell r="H37">
            <v>0.04</v>
          </cell>
          <cell r="I37">
            <v>2.1999999999999999E-2</v>
          </cell>
          <cell r="J37">
            <v>0.20399999999999999</v>
          </cell>
          <cell r="K37">
            <v>7.5999999999999998E-2</v>
          </cell>
          <cell r="L37">
            <v>0</v>
          </cell>
          <cell r="M37">
            <v>0</v>
          </cell>
          <cell r="N37">
            <v>0</v>
          </cell>
          <cell r="S37">
            <v>0</v>
          </cell>
          <cell r="T37">
            <v>0.99999999999999989</v>
          </cell>
          <cell r="U37">
            <v>0.92399999999999993</v>
          </cell>
        </row>
        <row r="38">
          <cell r="C38" t="str">
            <v>A16</v>
          </cell>
          <cell r="D38" t="str">
            <v>A1</v>
          </cell>
          <cell r="E38">
            <v>0.05</v>
          </cell>
          <cell r="F38">
            <v>0</v>
          </cell>
          <cell r="G38">
            <v>0</v>
          </cell>
          <cell r="H38">
            <v>0</v>
          </cell>
          <cell r="I38">
            <v>0.02</v>
          </cell>
          <cell r="J38">
            <v>1.9E-2</v>
          </cell>
          <cell r="K38">
            <v>0.189</v>
          </cell>
          <cell r="L38">
            <v>0.45800000000000002</v>
          </cell>
          <cell r="M38">
            <v>0.16800000000000001</v>
          </cell>
          <cell r="N38">
            <v>0.14599999999999999</v>
          </cell>
          <cell r="S38">
            <v>0</v>
          </cell>
          <cell r="T38">
            <v>1</v>
          </cell>
          <cell r="U38">
            <v>3.9E-2</v>
          </cell>
        </row>
        <row r="39">
          <cell r="C39" t="str">
            <v>A21</v>
          </cell>
          <cell r="D39" t="str">
            <v>A2</v>
          </cell>
          <cell r="E39">
            <v>0.6</v>
          </cell>
          <cell r="F39">
            <v>0.1</v>
          </cell>
          <cell r="G39">
            <v>4.1000000000000002E-2</v>
          </cell>
          <cell r="H39">
            <v>0.20599999999999999</v>
          </cell>
          <cell r="I39">
            <v>0.47399999999999998</v>
          </cell>
          <cell r="J39">
            <v>0.10569999999999999</v>
          </cell>
          <cell r="K39">
            <v>4.5300000000000007E-2</v>
          </cell>
          <cell r="L39">
            <v>2.8000000000000001E-2</v>
          </cell>
          <cell r="M39">
            <v>0</v>
          </cell>
          <cell r="N39">
            <v>0</v>
          </cell>
          <cell r="S39">
            <v>0</v>
          </cell>
          <cell r="T39">
            <v>1</v>
          </cell>
          <cell r="U39">
            <v>0.92669999999999997</v>
          </cell>
        </row>
        <row r="40">
          <cell r="C40" t="str">
            <v>A22</v>
          </cell>
          <cell r="D40" t="str">
            <v>A2</v>
          </cell>
          <cell r="E40">
            <v>0.4</v>
          </cell>
          <cell r="F40">
            <v>0</v>
          </cell>
          <cell r="G40">
            <v>0</v>
          </cell>
          <cell r="H40">
            <v>0</v>
          </cell>
          <cell r="I40">
            <v>0.17499999999999999</v>
          </cell>
          <cell r="J40">
            <v>0.20200000000000001</v>
          </cell>
          <cell r="K40">
            <v>0.26400000000000001</v>
          </cell>
          <cell r="L40">
            <v>0.25900000000000001</v>
          </cell>
          <cell r="M40">
            <v>0.1</v>
          </cell>
          <cell r="N40">
            <v>0</v>
          </cell>
          <cell r="S40">
            <v>0</v>
          </cell>
          <cell r="T40">
            <v>1</v>
          </cell>
          <cell r="U40">
            <v>0.377</v>
          </cell>
        </row>
        <row r="41">
          <cell r="C41" t="str">
            <v>A31</v>
          </cell>
          <cell r="D41" t="str">
            <v>A3</v>
          </cell>
          <cell r="E41">
            <v>0.1</v>
          </cell>
          <cell r="F41">
            <v>0</v>
          </cell>
          <cell r="G41">
            <v>0</v>
          </cell>
          <cell r="H41">
            <v>0</v>
          </cell>
          <cell r="I41">
            <v>0</v>
          </cell>
          <cell r="J41">
            <v>0.67200000000000004</v>
          </cell>
          <cell r="K41">
            <v>0.32800000000000001</v>
          </cell>
          <cell r="L41">
            <v>0</v>
          </cell>
          <cell r="M41">
            <v>0</v>
          </cell>
          <cell r="N41">
            <v>0</v>
          </cell>
          <cell r="S41">
            <v>0</v>
          </cell>
          <cell r="T41">
            <v>1</v>
          </cell>
          <cell r="U41">
            <v>0.67200000000000004</v>
          </cell>
        </row>
        <row r="42">
          <cell r="C42" t="str">
            <v>A32</v>
          </cell>
          <cell r="D42" t="str">
            <v>A3</v>
          </cell>
          <cell r="E42">
            <v>0.05</v>
          </cell>
          <cell r="F42">
            <v>0</v>
          </cell>
          <cell r="G42">
            <v>0</v>
          </cell>
          <cell r="H42">
            <v>0</v>
          </cell>
          <cell r="I42">
            <v>0</v>
          </cell>
          <cell r="J42">
            <v>0</v>
          </cell>
          <cell r="K42">
            <v>0.2</v>
          </cell>
          <cell r="L42">
            <v>0.3</v>
          </cell>
          <cell r="M42">
            <v>0.5</v>
          </cell>
          <cell r="N42">
            <v>0</v>
          </cell>
          <cell r="S42">
            <v>0</v>
          </cell>
          <cell r="T42">
            <v>1</v>
          </cell>
          <cell r="U42">
            <v>0</v>
          </cell>
        </row>
        <row r="43">
          <cell r="C43" t="str">
            <v>A33</v>
          </cell>
          <cell r="D43" t="str">
            <v>A3</v>
          </cell>
          <cell r="E43">
            <v>0.1</v>
          </cell>
          <cell r="F43">
            <v>0</v>
          </cell>
          <cell r="G43">
            <v>0</v>
          </cell>
          <cell r="H43">
            <v>0</v>
          </cell>
          <cell r="I43">
            <v>0</v>
          </cell>
          <cell r="J43">
            <v>0</v>
          </cell>
          <cell r="K43">
            <v>0.4</v>
          </cell>
          <cell r="L43">
            <v>0.4</v>
          </cell>
          <cell r="M43">
            <v>0.2</v>
          </cell>
          <cell r="N43">
            <v>0</v>
          </cell>
          <cell r="S43">
            <v>0</v>
          </cell>
          <cell r="T43">
            <v>1</v>
          </cell>
          <cell r="U43">
            <v>0</v>
          </cell>
        </row>
        <row r="44">
          <cell r="C44" t="str">
            <v>A34</v>
          </cell>
          <cell r="D44" t="str">
            <v>A3</v>
          </cell>
          <cell r="E44">
            <v>0.1</v>
          </cell>
          <cell r="F44">
            <v>0</v>
          </cell>
          <cell r="G44">
            <v>0</v>
          </cell>
          <cell r="H44">
            <v>0</v>
          </cell>
          <cell r="I44">
            <v>0</v>
          </cell>
          <cell r="J44">
            <v>0</v>
          </cell>
          <cell r="K44">
            <v>0</v>
          </cell>
          <cell r="L44">
            <v>0</v>
          </cell>
          <cell r="M44">
            <v>1</v>
          </cell>
          <cell r="N44">
            <v>0</v>
          </cell>
          <cell r="S44">
            <v>0</v>
          </cell>
          <cell r="T44">
            <v>1</v>
          </cell>
          <cell r="U44">
            <v>0</v>
          </cell>
        </row>
        <row r="45">
          <cell r="C45" t="str">
            <v>A35</v>
          </cell>
          <cell r="D45" t="str">
            <v>A3</v>
          </cell>
          <cell r="E45">
            <v>0.35</v>
          </cell>
          <cell r="F45">
            <v>0</v>
          </cell>
          <cell r="G45">
            <v>0</v>
          </cell>
          <cell r="H45">
            <v>0</v>
          </cell>
          <cell r="I45">
            <v>0</v>
          </cell>
          <cell r="J45">
            <v>0</v>
          </cell>
          <cell r="K45">
            <v>0</v>
          </cell>
          <cell r="L45">
            <v>0</v>
          </cell>
          <cell r="M45">
            <v>0.35099999999999998</v>
          </cell>
          <cell r="N45">
            <v>0.64900000000000002</v>
          </cell>
          <cell r="S45">
            <v>0</v>
          </cell>
          <cell r="T45">
            <v>1</v>
          </cell>
          <cell r="U45">
            <v>0</v>
          </cell>
        </row>
        <row r="46">
          <cell r="C46" t="str">
            <v>A36</v>
          </cell>
          <cell r="D46" t="str">
            <v>A3</v>
          </cell>
          <cell r="E46">
            <v>0.3</v>
          </cell>
          <cell r="F46">
            <v>0</v>
          </cell>
          <cell r="G46">
            <v>0</v>
          </cell>
          <cell r="H46">
            <v>0</v>
          </cell>
          <cell r="I46">
            <v>0</v>
          </cell>
          <cell r="J46">
            <v>0</v>
          </cell>
          <cell r="K46">
            <v>0</v>
          </cell>
          <cell r="L46">
            <v>0</v>
          </cell>
          <cell r="M46">
            <v>0</v>
          </cell>
          <cell r="N46">
            <v>1</v>
          </cell>
          <cell r="S46">
            <v>0</v>
          </cell>
          <cell r="T46">
            <v>1</v>
          </cell>
          <cell r="U46">
            <v>0</v>
          </cell>
        </row>
        <row r="49">
          <cell r="D49" t="str">
            <v>A1</v>
          </cell>
          <cell r="E49">
            <v>0.8</v>
          </cell>
          <cell r="F49">
            <v>0.88741999999999988</v>
          </cell>
          <cell r="G49">
            <v>1.2940000000000002E-2</v>
          </cell>
          <cell r="H49">
            <v>4.8999999999999998E-3</v>
          </cell>
          <cell r="I49">
            <v>2.9839999999999998E-2</v>
          </cell>
          <cell r="J49">
            <v>1.9850000000000003E-2</v>
          </cell>
          <cell r="K49">
            <v>2.1190000000000001E-2</v>
          </cell>
          <cell r="L49">
            <v>1.4440000000000001E-2</v>
          </cell>
          <cell r="M49">
            <v>5.0400000000000002E-3</v>
          </cell>
          <cell r="N49">
            <v>4.3799999999999993E-3</v>
          </cell>
          <cell r="O49">
            <v>0</v>
          </cell>
          <cell r="P49">
            <v>0</v>
          </cell>
          <cell r="Q49">
            <v>0</v>
          </cell>
          <cell r="R49">
            <v>0</v>
          </cell>
          <cell r="S49">
            <v>0</v>
          </cell>
          <cell r="T49">
            <v>1</v>
          </cell>
          <cell r="U49">
            <v>0.95495000000000008</v>
          </cell>
        </row>
        <row r="50">
          <cell r="D50" t="str">
            <v>A2</v>
          </cell>
          <cell r="E50">
            <v>0.15</v>
          </cell>
          <cell r="F50">
            <v>4.0000000000000008E-2</v>
          </cell>
          <cell r="G50">
            <v>1.6400000000000001E-2</v>
          </cell>
          <cell r="H50">
            <v>8.2400000000000001E-2</v>
          </cell>
          <cell r="I50">
            <v>0.29459999999999997</v>
          </cell>
          <cell r="J50">
            <v>0.16348000000000001</v>
          </cell>
          <cell r="K50">
            <v>0.17652000000000001</v>
          </cell>
          <cell r="L50">
            <v>0.16660000000000003</v>
          </cell>
          <cell r="M50">
            <v>0.06</v>
          </cell>
          <cell r="N50">
            <v>0</v>
          </cell>
          <cell r="O50">
            <v>0</v>
          </cell>
          <cell r="P50">
            <v>0</v>
          </cell>
          <cell r="Q50">
            <v>0</v>
          </cell>
          <cell r="R50">
            <v>0</v>
          </cell>
          <cell r="S50">
            <v>0</v>
          </cell>
          <cell r="T50">
            <v>1</v>
          </cell>
          <cell r="U50">
            <v>0.59687999999999997</v>
          </cell>
        </row>
        <row r="51">
          <cell r="D51" t="str">
            <v>A3</v>
          </cell>
          <cell r="E51">
            <v>0.05</v>
          </cell>
          <cell r="F51">
            <v>0</v>
          </cell>
          <cell r="G51">
            <v>0</v>
          </cell>
          <cell r="H51">
            <v>0</v>
          </cell>
          <cell r="I51">
            <v>0</v>
          </cell>
          <cell r="J51">
            <v>0.10752</v>
          </cell>
          <cell r="K51">
            <v>0.14848</v>
          </cell>
          <cell r="L51">
            <v>0.112</v>
          </cell>
          <cell r="M51">
            <v>0.32816000000000001</v>
          </cell>
          <cell r="N51">
            <v>0.30384</v>
          </cell>
          <cell r="O51">
            <v>0</v>
          </cell>
          <cell r="P51">
            <v>0</v>
          </cell>
          <cell r="Q51">
            <v>0</v>
          </cell>
          <cell r="R51">
            <v>0</v>
          </cell>
          <cell r="S51">
            <v>0</v>
          </cell>
          <cell r="T51">
            <v>1</v>
          </cell>
          <cell r="U51">
            <v>0.10752</v>
          </cell>
        </row>
        <row r="53">
          <cell r="D53" t="str">
            <v>TO</v>
          </cell>
          <cell r="E53">
            <v>1</v>
          </cell>
          <cell r="F53">
            <v>0.71593599999999991</v>
          </cell>
          <cell r="G53">
            <v>1.2812000000000002E-2</v>
          </cell>
          <cell r="H53">
            <v>1.6279999999999999E-2</v>
          </cell>
          <cell r="I53">
            <v>6.8061999999999998E-2</v>
          </cell>
          <cell r="J53">
            <v>4.5778000000000006E-2</v>
          </cell>
          <cell r="K53">
            <v>5.0854000000000003E-2</v>
          </cell>
          <cell r="L53">
            <v>4.2142000000000006E-2</v>
          </cell>
          <cell r="M53">
            <v>2.9440000000000001E-2</v>
          </cell>
          <cell r="N53">
            <v>1.8696000000000001E-2</v>
          </cell>
          <cell r="O53">
            <v>0</v>
          </cell>
          <cell r="P53">
            <v>0</v>
          </cell>
          <cell r="Q53">
            <v>0</v>
          </cell>
          <cell r="R53">
            <v>0</v>
          </cell>
          <cell r="S53">
            <v>0</v>
          </cell>
          <cell r="T53">
            <v>1</v>
          </cell>
          <cell r="U53">
            <v>0.85886800000000008</v>
          </cell>
        </row>
      </sheetData>
      <sheetData sheetId="5">
        <row r="6">
          <cell r="D6" t="str">
            <v>FASE</v>
          </cell>
          <cell r="E6" t="str">
            <v>FA</v>
          </cell>
          <cell r="F6">
            <v>37256</v>
          </cell>
          <cell r="G6">
            <v>37257</v>
          </cell>
          <cell r="H6">
            <v>37288</v>
          </cell>
          <cell r="I6">
            <v>37316</v>
          </cell>
          <cell r="J6">
            <v>37347</v>
          </cell>
          <cell r="K6">
            <v>37377</v>
          </cell>
          <cell r="L6">
            <v>37408</v>
          </cell>
          <cell r="M6">
            <v>37438</v>
          </cell>
          <cell r="N6">
            <v>37469</v>
          </cell>
          <cell r="O6">
            <v>37500</v>
          </cell>
          <cell r="P6">
            <v>37530</v>
          </cell>
          <cell r="Q6">
            <v>37561</v>
          </cell>
          <cell r="R6">
            <v>37591</v>
          </cell>
          <cell r="S6">
            <v>37622</v>
          </cell>
          <cell r="T6" t="str">
            <v>TOTAL</v>
          </cell>
          <cell r="U6" t="str">
            <v>MESCON</v>
          </cell>
          <cell r="V6" t="str">
            <v>PERIODO</v>
          </cell>
        </row>
        <row r="7">
          <cell r="C7" t="str">
            <v>IN-N</v>
          </cell>
          <cell r="D7" t="str">
            <v>IN</v>
          </cell>
          <cell r="E7" t="str">
            <v>N</v>
          </cell>
          <cell r="F7">
            <v>0</v>
          </cell>
          <cell r="G7">
            <v>0</v>
          </cell>
          <cell r="H7">
            <v>0</v>
          </cell>
          <cell r="I7">
            <v>0</v>
          </cell>
          <cell r="J7">
            <v>69011</v>
          </cell>
          <cell r="K7">
            <v>91845</v>
          </cell>
          <cell r="L7">
            <v>236272</v>
          </cell>
          <cell r="M7">
            <v>290729</v>
          </cell>
          <cell r="N7">
            <v>256857</v>
          </cell>
          <cell r="O7">
            <v>256857</v>
          </cell>
          <cell r="P7">
            <v>256857</v>
          </cell>
          <cell r="Q7">
            <v>256857</v>
          </cell>
          <cell r="R7">
            <v>261855</v>
          </cell>
          <cell r="S7">
            <v>3105029.3000000012</v>
          </cell>
          <cell r="T7">
            <v>5082169.3000000007</v>
          </cell>
          <cell r="U7">
            <v>1977140</v>
          </cell>
          <cell r="V7">
            <v>1977140</v>
          </cell>
        </row>
        <row r="8">
          <cell r="C8" t="str">
            <v>IN-E</v>
          </cell>
          <cell r="D8" t="str">
            <v>IN</v>
          </cell>
          <cell r="E8" t="str">
            <v>E</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C9" t="str">
            <v>AD-N</v>
          </cell>
          <cell r="D9" t="str">
            <v>AD</v>
          </cell>
          <cell r="E9" t="str">
            <v>N</v>
          </cell>
          <cell r="F9">
            <v>0</v>
          </cell>
          <cell r="G9">
            <v>0</v>
          </cell>
          <cell r="H9">
            <v>0</v>
          </cell>
          <cell r="I9">
            <v>0</v>
          </cell>
          <cell r="J9">
            <v>19825</v>
          </cell>
          <cell r="K9">
            <v>19825</v>
          </cell>
          <cell r="L9">
            <v>19825</v>
          </cell>
          <cell r="M9">
            <v>19825</v>
          </cell>
          <cell r="N9">
            <v>19825</v>
          </cell>
          <cell r="O9">
            <v>19825</v>
          </cell>
          <cell r="P9">
            <v>19825</v>
          </cell>
          <cell r="Q9">
            <v>19825</v>
          </cell>
          <cell r="R9">
            <v>19583</v>
          </cell>
          <cell r="S9">
            <v>113969.5</v>
          </cell>
          <cell r="T9">
            <v>292152.5</v>
          </cell>
          <cell r="U9">
            <v>178183</v>
          </cell>
          <cell r="V9">
            <v>178183</v>
          </cell>
        </row>
        <row r="10">
          <cell r="C10" t="str">
            <v>AD-E</v>
          </cell>
          <cell r="D10" t="str">
            <v>AD</v>
          </cell>
          <cell r="E10" t="str">
            <v>E</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C11" t="str">
            <v>CO-N</v>
          </cell>
          <cell r="D11" t="str">
            <v>CO</v>
          </cell>
          <cell r="E11" t="str">
            <v>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C12" t="str">
            <v>CO-E</v>
          </cell>
          <cell r="D12" t="str">
            <v>CO</v>
          </cell>
          <cell r="E12" t="str">
            <v>E</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4">
          <cell r="D14" t="str">
            <v>IN</v>
          </cell>
          <cell r="F14">
            <v>0</v>
          </cell>
          <cell r="G14">
            <v>0</v>
          </cell>
          <cell r="H14">
            <v>0</v>
          </cell>
          <cell r="I14">
            <v>0</v>
          </cell>
          <cell r="J14">
            <v>69011</v>
          </cell>
          <cell r="K14">
            <v>91845</v>
          </cell>
          <cell r="L14">
            <v>236272</v>
          </cell>
          <cell r="M14">
            <v>290729</v>
          </cell>
          <cell r="N14">
            <v>256857</v>
          </cell>
          <cell r="O14">
            <v>256857</v>
          </cell>
          <cell r="P14">
            <v>256857</v>
          </cell>
          <cell r="Q14">
            <v>256857</v>
          </cell>
          <cell r="R14">
            <v>261855</v>
          </cell>
          <cell r="S14">
            <v>3105029.3000000012</v>
          </cell>
          <cell r="T14">
            <v>5082169.3000000007</v>
          </cell>
          <cell r="U14">
            <v>1977140</v>
          </cell>
          <cell r="V14">
            <v>1977140</v>
          </cell>
        </row>
        <row r="15">
          <cell r="D15" t="str">
            <v>AD</v>
          </cell>
          <cell r="F15">
            <v>0</v>
          </cell>
          <cell r="G15">
            <v>0</v>
          </cell>
          <cell r="H15">
            <v>0</v>
          </cell>
          <cell r="I15">
            <v>0</v>
          </cell>
          <cell r="J15">
            <v>19825</v>
          </cell>
          <cell r="K15">
            <v>19825</v>
          </cell>
          <cell r="L15">
            <v>19825</v>
          </cell>
          <cell r="M15">
            <v>19825</v>
          </cell>
          <cell r="N15">
            <v>19825</v>
          </cell>
          <cell r="O15">
            <v>19825</v>
          </cell>
          <cell r="P15">
            <v>19825</v>
          </cell>
          <cell r="Q15">
            <v>19825</v>
          </cell>
          <cell r="R15">
            <v>19583</v>
          </cell>
          <cell r="S15">
            <v>113969.5</v>
          </cell>
          <cell r="T15">
            <v>292152.5</v>
          </cell>
          <cell r="U15">
            <v>178183</v>
          </cell>
          <cell r="V15">
            <v>178183</v>
          </cell>
        </row>
        <row r="16">
          <cell r="D16" t="str">
            <v>CO</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D17" t="str">
            <v>TO</v>
          </cell>
          <cell r="F17">
            <v>0</v>
          </cell>
          <cell r="G17">
            <v>0</v>
          </cell>
          <cell r="H17">
            <v>0</v>
          </cell>
          <cell r="I17">
            <v>0</v>
          </cell>
          <cell r="J17">
            <v>88836</v>
          </cell>
          <cell r="K17">
            <v>111670</v>
          </cell>
          <cell r="L17">
            <v>256097</v>
          </cell>
          <cell r="M17">
            <v>310554</v>
          </cell>
          <cell r="N17">
            <v>276682</v>
          </cell>
          <cell r="O17">
            <v>276682</v>
          </cell>
          <cell r="P17">
            <v>276682</v>
          </cell>
          <cell r="Q17">
            <v>276682</v>
          </cell>
          <cell r="R17">
            <v>281438</v>
          </cell>
          <cell r="S17">
            <v>3218998.8000000012</v>
          </cell>
          <cell r="T17">
            <v>5374321.8000000007</v>
          </cell>
          <cell r="U17">
            <v>2155323</v>
          </cell>
          <cell r="V17">
            <v>2155323</v>
          </cell>
        </row>
        <row r="32">
          <cell r="D32" t="str">
            <v>IN</v>
          </cell>
          <cell r="F32">
            <v>0</v>
          </cell>
          <cell r="G32">
            <v>0</v>
          </cell>
          <cell r="H32">
            <v>0</v>
          </cell>
          <cell r="I32">
            <v>0</v>
          </cell>
          <cell r="J32">
            <v>0</v>
          </cell>
          <cell r="K32">
            <v>0</v>
          </cell>
          <cell r="L32">
            <v>0</v>
          </cell>
          <cell r="M32">
            <v>82105.700000000012</v>
          </cell>
          <cell r="N32">
            <v>160419.7999999985</v>
          </cell>
          <cell r="O32">
            <v>186339.6</v>
          </cell>
          <cell r="P32">
            <v>63492.1</v>
          </cell>
          <cell r="Q32">
            <v>458307.2</v>
          </cell>
          <cell r="R32">
            <v>376201.30000000005</v>
          </cell>
          <cell r="S32">
            <v>4699832.5999999996</v>
          </cell>
          <cell r="T32">
            <v>6026698.299999998</v>
          </cell>
          <cell r="U32">
            <v>1326865.6999999986</v>
          </cell>
          <cell r="V32">
            <v>1326865.6999999986</v>
          </cell>
        </row>
        <row r="33">
          <cell r="D33" t="str">
            <v>AD</v>
          </cell>
          <cell r="F33">
            <v>0</v>
          </cell>
          <cell r="G33">
            <v>0</v>
          </cell>
          <cell r="H33">
            <v>0</v>
          </cell>
          <cell r="I33">
            <v>0</v>
          </cell>
          <cell r="J33">
            <v>0</v>
          </cell>
          <cell r="K33">
            <v>0</v>
          </cell>
          <cell r="L33">
            <v>0</v>
          </cell>
          <cell r="M33">
            <v>0</v>
          </cell>
          <cell r="N33">
            <v>7347</v>
          </cell>
          <cell r="O33">
            <v>5109.3999999999996</v>
          </cell>
          <cell r="P33">
            <v>7679.8</v>
          </cell>
          <cell r="Q33">
            <v>6719.4</v>
          </cell>
          <cell r="R33">
            <v>3021.4</v>
          </cell>
          <cell r="S33">
            <v>94862.299999999988</v>
          </cell>
          <cell r="T33">
            <v>124739.29999999999</v>
          </cell>
          <cell r="U33">
            <v>29877</v>
          </cell>
          <cell r="V33">
            <v>29877</v>
          </cell>
        </row>
        <row r="34">
          <cell r="D34" t="str">
            <v>CO</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D35" t="str">
            <v>TO</v>
          </cell>
          <cell r="F35">
            <v>0</v>
          </cell>
          <cell r="G35">
            <v>0</v>
          </cell>
          <cell r="H35">
            <v>0</v>
          </cell>
          <cell r="I35">
            <v>0</v>
          </cell>
          <cell r="J35">
            <v>0</v>
          </cell>
          <cell r="K35">
            <v>0</v>
          </cell>
          <cell r="L35">
            <v>0</v>
          </cell>
          <cell r="M35">
            <v>82105.700000000012</v>
          </cell>
          <cell r="N35">
            <v>167766.7999999985</v>
          </cell>
          <cell r="O35">
            <v>191449</v>
          </cell>
          <cell r="P35">
            <v>71171.899999999994</v>
          </cell>
          <cell r="Q35">
            <v>465026.60000000003</v>
          </cell>
          <cell r="R35">
            <v>379222.70000000007</v>
          </cell>
          <cell r="S35">
            <v>4794694.8999999994</v>
          </cell>
          <cell r="T35">
            <v>6151437.5999999978</v>
          </cell>
          <cell r="U35">
            <v>1356742.6999999986</v>
          </cell>
          <cell r="V35">
            <v>1356742.6999999986</v>
          </cell>
        </row>
        <row r="38">
          <cell r="C38" t="str">
            <v>IN-N</v>
          </cell>
          <cell r="D38" t="str">
            <v>IN</v>
          </cell>
          <cell r="E38" t="str">
            <v>N</v>
          </cell>
          <cell r="F38">
            <v>0</v>
          </cell>
          <cell r="G38">
            <v>0</v>
          </cell>
          <cell r="H38">
            <v>0</v>
          </cell>
          <cell r="I38">
            <v>0</v>
          </cell>
          <cell r="J38">
            <v>0</v>
          </cell>
          <cell r="K38">
            <v>0</v>
          </cell>
          <cell r="L38">
            <v>0</v>
          </cell>
          <cell r="M38">
            <v>67952.600000000006</v>
          </cell>
          <cell r="N38">
            <v>132136.06000000029</v>
          </cell>
          <cell r="O38">
            <v>149524.85</v>
          </cell>
          <cell r="P38">
            <v>50329.64</v>
          </cell>
          <cell r="Q38">
            <v>379779.81</v>
          </cell>
          <cell r="R38">
            <v>313696.33</v>
          </cell>
          <cell r="S38">
            <v>3682324.2799999993</v>
          </cell>
          <cell r="T38">
            <v>4775743.5699999994</v>
          </cell>
          <cell r="U38">
            <v>1093419.2900000003</v>
          </cell>
          <cell r="V38">
            <v>1093419.2900000003</v>
          </cell>
        </row>
        <row r="39">
          <cell r="C39" t="str">
            <v>IN-E</v>
          </cell>
          <cell r="D39" t="str">
            <v>IN</v>
          </cell>
          <cell r="E39" t="str">
            <v>E</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C40" t="str">
            <v>AD-N</v>
          </cell>
          <cell r="D40" t="str">
            <v>AD</v>
          </cell>
          <cell r="E40" t="str">
            <v>N</v>
          </cell>
          <cell r="F40">
            <v>0</v>
          </cell>
          <cell r="G40">
            <v>0</v>
          </cell>
          <cell r="H40">
            <v>0</v>
          </cell>
          <cell r="I40">
            <v>0</v>
          </cell>
          <cell r="J40">
            <v>0</v>
          </cell>
          <cell r="K40">
            <v>0</v>
          </cell>
          <cell r="L40">
            <v>0</v>
          </cell>
          <cell r="M40">
            <v>0</v>
          </cell>
          <cell r="N40">
            <v>6051.58</v>
          </cell>
          <cell r="O40">
            <v>4100.05</v>
          </cell>
          <cell r="P40">
            <v>6087.7</v>
          </cell>
          <cell r="Q40">
            <v>5568.16</v>
          </cell>
          <cell r="R40">
            <v>2519.7300000000068</v>
          </cell>
          <cell r="S40">
            <v>78551.38</v>
          </cell>
          <cell r="T40">
            <v>102878.6</v>
          </cell>
          <cell r="U40">
            <v>24327.220000000008</v>
          </cell>
          <cell r="V40">
            <v>24327.220000000008</v>
          </cell>
        </row>
        <row r="41">
          <cell r="C41" t="str">
            <v>AD-E</v>
          </cell>
          <cell r="D41" t="str">
            <v>AD</v>
          </cell>
          <cell r="E41" t="str">
            <v>E</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C42" t="str">
            <v>CO-N</v>
          </cell>
          <cell r="D42" t="str">
            <v>CO</v>
          </cell>
          <cell r="E42" t="str">
            <v>N</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C43" t="str">
            <v>CO-E</v>
          </cell>
          <cell r="D43" t="str">
            <v>CO</v>
          </cell>
          <cell r="E43" t="str">
            <v>E</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5">
          <cell r="D45" t="str">
            <v>IN</v>
          </cell>
          <cell r="F45">
            <v>0</v>
          </cell>
          <cell r="G45">
            <v>0</v>
          </cell>
          <cell r="H45">
            <v>0</v>
          </cell>
          <cell r="I45">
            <v>0</v>
          </cell>
          <cell r="J45">
            <v>0</v>
          </cell>
          <cell r="K45">
            <v>0</v>
          </cell>
          <cell r="L45">
            <v>0</v>
          </cell>
          <cell r="M45">
            <v>67952.600000000006</v>
          </cell>
          <cell r="N45">
            <v>132136.06000000029</v>
          </cell>
          <cell r="O45">
            <v>149524.85</v>
          </cell>
          <cell r="P45">
            <v>50329.64</v>
          </cell>
          <cell r="Q45">
            <v>379779.81</v>
          </cell>
          <cell r="R45">
            <v>313696.33</v>
          </cell>
          <cell r="S45">
            <v>3682324.2799999993</v>
          </cell>
          <cell r="T45">
            <v>4775743.5699999994</v>
          </cell>
          <cell r="U45">
            <v>1093419.2900000003</v>
          </cell>
          <cell r="V45">
            <v>1093419.2900000003</v>
          </cell>
        </row>
        <row r="46">
          <cell r="D46" t="str">
            <v>AD</v>
          </cell>
          <cell r="F46">
            <v>0</v>
          </cell>
          <cell r="G46">
            <v>0</v>
          </cell>
          <cell r="H46">
            <v>0</v>
          </cell>
          <cell r="I46">
            <v>0</v>
          </cell>
          <cell r="J46">
            <v>0</v>
          </cell>
          <cell r="K46">
            <v>0</v>
          </cell>
          <cell r="L46">
            <v>0</v>
          </cell>
          <cell r="M46">
            <v>0</v>
          </cell>
          <cell r="N46">
            <v>6051.58</v>
          </cell>
          <cell r="O46">
            <v>4100.05</v>
          </cell>
          <cell r="P46">
            <v>6087.7</v>
          </cell>
          <cell r="Q46">
            <v>5568.16</v>
          </cell>
          <cell r="R46">
            <v>2519.7300000000068</v>
          </cell>
          <cell r="S46">
            <v>78551.38</v>
          </cell>
          <cell r="T46">
            <v>102878.6</v>
          </cell>
          <cell r="U46">
            <v>24327.220000000008</v>
          </cell>
          <cell r="V46">
            <v>24327.220000000008</v>
          </cell>
        </row>
        <row r="47">
          <cell r="D47" t="str">
            <v>CO</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D48" t="str">
            <v>TO</v>
          </cell>
          <cell r="F48">
            <v>0</v>
          </cell>
          <cell r="G48">
            <v>0</v>
          </cell>
          <cell r="H48">
            <v>0</v>
          </cell>
          <cell r="I48">
            <v>0</v>
          </cell>
          <cell r="J48">
            <v>0</v>
          </cell>
          <cell r="K48">
            <v>0</v>
          </cell>
          <cell r="L48">
            <v>0</v>
          </cell>
          <cell r="M48">
            <v>67952.600000000006</v>
          </cell>
          <cell r="N48">
            <v>138187.64000000028</v>
          </cell>
          <cell r="O48">
            <v>153624.9</v>
          </cell>
          <cell r="P48">
            <v>56417.34</v>
          </cell>
          <cell r="Q48">
            <v>385347.97</v>
          </cell>
          <cell r="R48">
            <v>316216.06</v>
          </cell>
          <cell r="S48">
            <v>3760875.6599999992</v>
          </cell>
          <cell r="T48">
            <v>4878622.169999999</v>
          </cell>
          <cell r="U48">
            <v>1117746.5100000002</v>
          </cell>
          <cell r="V48">
            <v>1117746.5100000002</v>
          </cell>
        </row>
        <row r="51">
          <cell r="D51" t="str">
            <v>IN</v>
          </cell>
          <cell r="F51">
            <v>0</v>
          </cell>
          <cell r="G51">
            <v>0</v>
          </cell>
          <cell r="H51">
            <v>0</v>
          </cell>
          <cell r="I51">
            <v>0</v>
          </cell>
          <cell r="J51">
            <v>0</v>
          </cell>
          <cell r="K51">
            <v>0</v>
          </cell>
          <cell r="L51">
            <v>0</v>
          </cell>
          <cell r="M51">
            <v>-14153.100000000006</v>
          </cell>
          <cell r="N51">
            <v>-28283.739999998215</v>
          </cell>
          <cell r="O51">
            <v>-36814.75</v>
          </cell>
          <cell r="P51">
            <v>-13162.46</v>
          </cell>
          <cell r="Q51">
            <v>-78527.390000000014</v>
          </cell>
          <cell r="R51">
            <v>-62504.97000000003</v>
          </cell>
          <cell r="S51">
            <v>-1017508.3200000003</v>
          </cell>
          <cell r="T51">
            <v>-1250954.7299999986</v>
          </cell>
          <cell r="U51">
            <v>-233446.40999999829</v>
          </cell>
          <cell r="V51">
            <v>-233446.40999999829</v>
          </cell>
        </row>
        <row r="52">
          <cell r="D52" t="str">
            <v>AD</v>
          </cell>
          <cell r="F52">
            <v>0</v>
          </cell>
          <cell r="G52">
            <v>0</v>
          </cell>
          <cell r="H52">
            <v>0</v>
          </cell>
          <cell r="I52">
            <v>0</v>
          </cell>
          <cell r="J52">
            <v>0</v>
          </cell>
          <cell r="K52">
            <v>0</v>
          </cell>
          <cell r="L52">
            <v>0</v>
          </cell>
          <cell r="M52">
            <v>0</v>
          </cell>
          <cell r="N52">
            <v>-1295.42</v>
          </cell>
          <cell r="O52">
            <v>-1009.3499999999995</v>
          </cell>
          <cell r="P52">
            <v>-1592.1000000000004</v>
          </cell>
          <cell r="Q52">
            <v>-1151.2399999999998</v>
          </cell>
          <cell r="R52">
            <v>-501.66999999999325</v>
          </cell>
          <cell r="S52">
            <v>-16310.919999999984</v>
          </cell>
          <cell r="T52">
            <v>-21860.699999999983</v>
          </cell>
          <cell r="U52">
            <v>-5549.7799999999916</v>
          </cell>
          <cell r="V52">
            <v>-5549.7799999999916</v>
          </cell>
        </row>
        <row r="53">
          <cell r="D53" t="str">
            <v>CO</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D54" t="str">
            <v>TO</v>
          </cell>
          <cell r="F54">
            <v>0</v>
          </cell>
          <cell r="G54">
            <v>0</v>
          </cell>
          <cell r="H54">
            <v>0</v>
          </cell>
          <cell r="I54">
            <v>0</v>
          </cell>
          <cell r="J54">
            <v>0</v>
          </cell>
          <cell r="K54">
            <v>0</v>
          </cell>
          <cell r="L54">
            <v>0</v>
          </cell>
          <cell r="M54">
            <v>-14153.100000000006</v>
          </cell>
          <cell r="N54">
            <v>-29579.159999998214</v>
          </cell>
          <cell r="O54">
            <v>-37824.1</v>
          </cell>
          <cell r="P54">
            <v>-14754.56</v>
          </cell>
          <cell r="Q54">
            <v>-79678.630000000019</v>
          </cell>
          <cell r="R54">
            <v>-63006.640000000021</v>
          </cell>
          <cell r="S54">
            <v>-1033819.2400000002</v>
          </cell>
          <cell r="T54">
            <v>-1272815.4299999985</v>
          </cell>
          <cell r="U54">
            <v>-238996.18999999829</v>
          </cell>
          <cell r="V54">
            <v>-238996.18999999829</v>
          </cell>
        </row>
      </sheetData>
      <sheetData sheetId="6">
        <row r="1">
          <cell r="D1">
            <v>37257</v>
          </cell>
        </row>
        <row r="2">
          <cell r="D2">
            <v>38352</v>
          </cell>
        </row>
        <row r="3">
          <cell r="D3">
            <v>38107</v>
          </cell>
        </row>
      </sheetData>
      <sheetData sheetId="7"/>
      <sheetData sheetId="8">
        <row r="15">
          <cell r="C15" t="str">
            <v>TO</v>
          </cell>
        </row>
      </sheetData>
      <sheetData sheetId="9"/>
      <sheetData sheetId="10"/>
      <sheetData sheetId="1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 de Harneado e Impulsión"/>
      <sheetName val="Equipos Draga Nº 1"/>
      <sheetName val="Equipos Draga Nº 2"/>
      <sheetName val="TAG"/>
    </sheetNames>
    <sheetDataSet>
      <sheetData sheetId="0"/>
      <sheetData sheetId="1"/>
      <sheetData sheetId="2"/>
      <sheetData sheetId="3" refreshError="1">
        <row r="3">
          <cell r="F3" t="str">
            <v>S/E PRINCIPAL PHI</v>
          </cell>
        </row>
        <row r="4">
          <cell r="F4" t="str">
            <v>SALA DE CONTROL PHI</v>
          </cell>
        </row>
        <row r="5">
          <cell r="F5" t="str">
            <v>DRAGA SANTA BARBARA</v>
          </cell>
        </row>
        <row r="6">
          <cell r="F6" t="str">
            <v>DRAGA SAN LORENZO</v>
          </cell>
        </row>
        <row r="7">
          <cell r="F7" t="str">
            <v>S/E Y SALA ELÉCTRICA SAN LORENZO</v>
          </cell>
        </row>
        <row r="8">
          <cell r="F8" t="str">
            <v>S/E Y SALA ELÉCTRICA SANTA BARBARA</v>
          </cell>
        </row>
        <row r="9">
          <cell r="F9" t="str">
            <v>ESTACIÓN BOOSTER Nº 1, DRAGA SAN LORENZO</v>
          </cell>
        </row>
        <row r="10">
          <cell r="F10" t="str">
            <v>ESTACIÓN BOOSTER Nº 2, DRAGA SAN LORENZO</v>
          </cell>
        </row>
        <row r="11">
          <cell r="F11" t="str">
            <v>ESTACIÓN BOOSTER Nº 3, DRAGA SAN LORENZO</v>
          </cell>
        </row>
        <row r="12">
          <cell r="F12" t="str">
            <v>ESTACIÓN BOOSTER Nº 4, DRAGA SAN LORENZO</v>
          </cell>
        </row>
        <row r="13">
          <cell r="F13" t="str">
            <v>ESTACIÓN BOOSTER Nº 1, DRAGA SANTA BARBARA</v>
          </cell>
        </row>
        <row r="14">
          <cell r="F14" t="str">
            <v>ESTACIÓN BOOSTER Nº 2, DRAGA SANTA BARBARA</v>
          </cell>
        </row>
        <row r="15">
          <cell r="F15" t="str">
            <v>ESTACIÓN BOOSTER Nº 3, DRAGA SANTA BARBARA</v>
          </cell>
        </row>
        <row r="16">
          <cell r="F16" t="str">
            <v>ESTACIÓN BOOSTER Nº 4, DRAGA SANTA BARBARA</v>
          </cell>
        </row>
        <row r="17">
          <cell r="F17" t="str">
            <v>ESTACIÓN BOOSTER Nº 5, DRAGA SANTA BARBARA</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d99"/>
      <sheetName val="Hoja1"/>
      <sheetName val="AVF"/>
      <sheetName val="INC"/>
      <sheetName val="RES"/>
      <sheetName val="DATOS"/>
      <sheetName val="CMON"/>
      <sheetName val="RESU"/>
      <sheetName val="DHITO"/>
      <sheetName val="RGL"/>
      <sheetName val="SICAF_C-130211"/>
    </sheetNames>
    <sheetDataSet>
      <sheetData sheetId="0" refreshError="1">
        <row r="237">
          <cell r="A237" t="str">
            <v>MINERA MICHILLA S.A.</v>
          </cell>
        </row>
        <row r="238">
          <cell r="A238" t="str">
            <v>Tesorería</v>
          </cell>
        </row>
        <row r="239">
          <cell r="D239" t="str">
            <v xml:space="preserve">MOVIMIENTO MENSUAL EN MERCADO FUTURO </v>
          </cell>
        </row>
        <row r="241">
          <cell r="A241" t="str">
            <v>Michilla</v>
          </cell>
          <cell r="B241" t="str">
            <v>Corredor</v>
          </cell>
          <cell r="C241" t="str">
            <v>Instrumento</v>
          </cell>
          <cell r="D241" t="str">
            <v>Tons</v>
          </cell>
          <cell r="E241" t="str">
            <v>Precio</v>
          </cell>
          <cell r="F241" t="str">
            <v>Precio</v>
          </cell>
        </row>
        <row r="242">
          <cell r="E242" t="str">
            <v>Venta</v>
          </cell>
          <cell r="F242" t="str">
            <v>Compra</v>
          </cell>
          <cell r="G242" t="str">
            <v>Total US$</v>
          </cell>
          <cell r="H242" t="str">
            <v>Ctv/Lbs</v>
          </cell>
        </row>
        <row r="243">
          <cell r="A243" t="str">
            <v>JULIO</v>
          </cell>
          <cell r="C243" t="str">
            <v>US$/Tns</v>
          </cell>
          <cell r="D243">
            <v>1640</v>
          </cell>
        </row>
        <row r="244">
          <cell r="C244" t="str">
            <v>Ctv/Lbs.</v>
          </cell>
          <cell r="D244">
            <v>74.389159539935719</v>
          </cell>
        </row>
        <row r="245">
          <cell r="A245" t="str">
            <v>19-7-99/LME</v>
          </cell>
          <cell r="B245" t="str">
            <v>Rothschild</v>
          </cell>
          <cell r="C245" t="str">
            <v>Barrier Option</v>
          </cell>
          <cell r="D245">
            <v>2500</v>
          </cell>
          <cell r="E245">
            <v>1587</v>
          </cell>
          <cell r="F245">
            <v>1640</v>
          </cell>
          <cell r="G245">
            <v>-132500</v>
          </cell>
          <cell r="H245">
            <v>71.98511962797437</v>
          </cell>
        </row>
        <row r="250">
          <cell r="D250">
            <v>2500</v>
          </cell>
          <cell r="G250">
            <v>-132500</v>
          </cell>
        </row>
        <row r="252">
          <cell r="A252" t="str">
            <v>MOVIMIENTO CONTABLE HEDGE JULIO 1999</v>
          </cell>
        </row>
        <row r="254">
          <cell r="A254" t="str">
            <v>HEDGE</v>
          </cell>
          <cell r="B254" t="str">
            <v>Enero</v>
          </cell>
          <cell r="C254" t="str">
            <v>Febrero</v>
          </cell>
          <cell r="D254" t="str">
            <v>Marzo</v>
          </cell>
          <cell r="E254" t="str">
            <v>Abril</v>
          </cell>
          <cell r="F254" t="str">
            <v>Mayo</v>
          </cell>
          <cell r="G254" t="str">
            <v>Junio</v>
          </cell>
          <cell r="H254" t="str">
            <v>Julio</v>
          </cell>
          <cell r="I254" t="str">
            <v>Agosto</v>
          </cell>
          <cell r="J254" t="str">
            <v>Sepbre</v>
          </cell>
          <cell r="K254" t="str">
            <v>Octubre</v>
          </cell>
          <cell r="L254" t="str">
            <v>Novbre</v>
          </cell>
          <cell r="M254" t="str">
            <v>Dicbre</v>
          </cell>
          <cell r="S254" t="str">
            <v>Total US$</v>
          </cell>
        </row>
        <row r="255">
          <cell r="A255" t="str">
            <v>US$</v>
          </cell>
        </row>
        <row r="256">
          <cell r="A256" t="str">
            <v xml:space="preserve"> Ingresos</v>
          </cell>
          <cell r="E256">
            <v>152750</v>
          </cell>
          <cell r="F256">
            <v>189599.9999999998</v>
          </cell>
          <cell r="G256">
            <v>411299.99999999994</v>
          </cell>
          <cell r="S256">
            <v>753649.99999999977</v>
          </cell>
        </row>
        <row r="257">
          <cell r="A257" t="str">
            <v xml:space="preserve"> Egresos</v>
          </cell>
          <cell r="S257">
            <v>0</v>
          </cell>
        </row>
        <row r="258">
          <cell r="A258" t="str">
            <v>Primas (Seguro)</v>
          </cell>
          <cell r="S258">
            <v>0</v>
          </cell>
        </row>
        <row r="259">
          <cell r="A259" t="str">
            <v>Provisión:</v>
          </cell>
        </row>
        <row r="260">
          <cell r="A260" t="str">
            <v xml:space="preserve">     Ingreso</v>
          </cell>
          <cell r="S260">
            <v>0</v>
          </cell>
        </row>
        <row r="261">
          <cell r="A261" t="str">
            <v xml:space="preserve">     Egreso</v>
          </cell>
          <cell r="H261">
            <v>-132500</v>
          </cell>
          <cell r="S261">
            <v>-132500</v>
          </cell>
        </row>
        <row r="262">
          <cell r="A262" t="str">
            <v>TOTAL US$</v>
          </cell>
          <cell r="B262">
            <v>0</v>
          </cell>
          <cell r="C262">
            <v>0</v>
          </cell>
          <cell r="D262">
            <v>0</v>
          </cell>
          <cell r="E262">
            <v>152750</v>
          </cell>
          <cell r="F262">
            <v>189599.9999999998</v>
          </cell>
          <cell r="G262">
            <v>411299.99999999994</v>
          </cell>
          <cell r="H262">
            <v>-132500</v>
          </cell>
          <cell r="I262">
            <v>0</v>
          </cell>
          <cell r="J262">
            <v>0</v>
          </cell>
          <cell r="K262">
            <v>0</v>
          </cell>
          <cell r="L262">
            <v>0</v>
          </cell>
          <cell r="M262">
            <v>0</v>
          </cell>
          <cell r="S262">
            <v>621149.99999999977</v>
          </cell>
        </row>
        <row r="266">
          <cell r="G266" t="str">
            <v>MOVIMIENTO CONTABLE ACUMULADO A  JULIO 1999</v>
          </cell>
        </row>
        <row r="268">
          <cell r="A268" t="str">
            <v>HEDGE</v>
          </cell>
          <cell r="B268" t="str">
            <v>Enero</v>
          </cell>
          <cell r="C268" t="str">
            <v>Febrero</v>
          </cell>
          <cell r="D268" t="str">
            <v>Marzo</v>
          </cell>
          <cell r="E268" t="str">
            <v>Abril</v>
          </cell>
          <cell r="F268" t="str">
            <v>Mayo</v>
          </cell>
          <cell r="G268" t="str">
            <v>Junio</v>
          </cell>
          <cell r="H268" t="str">
            <v>Julio</v>
          </cell>
          <cell r="I268" t="str">
            <v>Agosto</v>
          </cell>
          <cell r="J268" t="str">
            <v>Sepbre</v>
          </cell>
          <cell r="K268" t="str">
            <v>Octubre</v>
          </cell>
          <cell r="L268" t="str">
            <v>Novbre</v>
          </cell>
          <cell r="M268" t="str">
            <v>Dicbre</v>
          </cell>
          <cell r="S268" t="str">
            <v>Total US$</v>
          </cell>
        </row>
        <row r="269">
          <cell r="A269" t="str">
            <v>US$</v>
          </cell>
        </row>
        <row r="270">
          <cell r="A270" t="str">
            <v>Ingresos</v>
          </cell>
          <cell r="B270">
            <v>0</v>
          </cell>
          <cell r="C270">
            <v>0</v>
          </cell>
          <cell r="D270">
            <v>0</v>
          </cell>
          <cell r="E270">
            <v>152750</v>
          </cell>
          <cell r="F270">
            <v>342349.99999999977</v>
          </cell>
          <cell r="G270">
            <v>753649.99999999977</v>
          </cell>
          <cell r="H270">
            <v>753649.99999999977</v>
          </cell>
          <cell r="S270">
            <v>753649.99999999977</v>
          </cell>
        </row>
        <row r="271">
          <cell r="A271" t="str">
            <v>Egresos</v>
          </cell>
          <cell r="B271">
            <v>0</v>
          </cell>
          <cell r="D271">
            <v>0</v>
          </cell>
          <cell r="E271">
            <v>0</v>
          </cell>
          <cell r="F271">
            <v>0</v>
          </cell>
          <cell r="G271">
            <v>0</v>
          </cell>
          <cell r="H271">
            <v>-132500</v>
          </cell>
          <cell r="S271">
            <v>-132500</v>
          </cell>
        </row>
        <row r="272">
          <cell r="A272" t="str">
            <v>Primas (Seguro)</v>
          </cell>
          <cell r="B272">
            <v>0</v>
          </cell>
          <cell r="C272">
            <v>0</v>
          </cell>
          <cell r="D272">
            <v>0</v>
          </cell>
          <cell r="E272">
            <v>0</v>
          </cell>
          <cell r="F272">
            <v>0</v>
          </cell>
          <cell r="S272">
            <v>0</v>
          </cell>
        </row>
        <row r="274">
          <cell r="A274" t="str">
            <v>TOTAL US$</v>
          </cell>
          <cell r="B274">
            <v>0</v>
          </cell>
          <cell r="C274">
            <v>0</v>
          </cell>
          <cell r="D274">
            <v>0</v>
          </cell>
          <cell r="E274">
            <v>152750</v>
          </cell>
          <cell r="F274">
            <v>342349.99999999977</v>
          </cell>
          <cell r="G274">
            <v>753649.99999999977</v>
          </cell>
          <cell r="H274">
            <v>621149.99999999977</v>
          </cell>
          <cell r="I274">
            <v>0</v>
          </cell>
          <cell r="J274">
            <v>0</v>
          </cell>
          <cell r="K274">
            <v>0</v>
          </cell>
          <cell r="L274">
            <v>0</v>
          </cell>
          <cell r="M274">
            <v>0</v>
          </cell>
          <cell r="S274">
            <v>621149.99999999977</v>
          </cell>
        </row>
      </sheetData>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GA 2000"/>
      <sheetName val="#REF"/>
    </sheetNames>
    <sheetDataSet>
      <sheetData sheetId="0" refreshError="1">
        <row r="16">
          <cell r="B16">
            <v>0</v>
          </cell>
          <cell r="C16">
            <v>39000</v>
          </cell>
          <cell r="D16">
            <v>1</v>
          </cell>
        </row>
        <row r="17">
          <cell r="B17">
            <v>39000</v>
          </cell>
          <cell r="C17">
            <v>65000</v>
          </cell>
          <cell r="D17">
            <v>0.9</v>
          </cell>
        </row>
        <row r="18">
          <cell r="B18">
            <v>65000</v>
          </cell>
          <cell r="C18">
            <v>91000</v>
          </cell>
          <cell r="D18">
            <v>0.7</v>
          </cell>
        </row>
        <row r="19">
          <cell r="B19">
            <v>91000</v>
          </cell>
          <cell r="C19">
            <v>130000</v>
          </cell>
          <cell r="D19">
            <v>0.5</v>
          </cell>
        </row>
        <row r="20">
          <cell r="B20">
            <v>130000</v>
          </cell>
          <cell r="C20">
            <v>195000</v>
          </cell>
          <cell r="D20">
            <v>0.3</v>
          </cell>
        </row>
        <row r="21">
          <cell r="B21">
            <v>195000</v>
          </cell>
          <cell r="C21">
            <v>221000</v>
          </cell>
          <cell r="D21">
            <v>0.1</v>
          </cell>
        </row>
        <row r="22">
          <cell r="B22">
            <v>221000</v>
          </cell>
          <cell r="C22">
            <v>0</v>
          </cell>
          <cell r="D22">
            <v>0</v>
          </cell>
        </row>
        <row r="67">
          <cell r="B67">
            <v>1</v>
          </cell>
          <cell r="C67" t="str">
            <v xml:space="preserve">A C E Siderca Siderar Tecsis </v>
          </cell>
          <cell r="D67">
            <v>0.2</v>
          </cell>
          <cell r="E67">
            <v>1.5E-3</v>
          </cell>
        </row>
        <row r="68">
          <cell r="B68">
            <v>2</v>
          </cell>
          <cell r="C68" t="str">
            <v>Asociacion Personal Sup. Org.Techint</v>
          </cell>
          <cell r="D68">
            <v>0.2</v>
          </cell>
          <cell r="E68">
            <v>1.5E-3</v>
          </cell>
        </row>
        <row r="69">
          <cell r="B69">
            <v>3</v>
          </cell>
          <cell r="C69" t="str">
            <v>Caminos del Oeste S.A.</v>
          </cell>
          <cell r="D69">
            <v>6.57</v>
          </cell>
          <cell r="E69">
            <v>5.4000000000000003E-3</v>
          </cell>
        </row>
        <row r="70">
          <cell r="B70">
            <v>4</v>
          </cell>
          <cell r="C70" t="str">
            <v>Cometarsa S,A,I,C,</v>
          </cell>
          <cell r="D70">
            <v>4.34</v>
          </cell>
          <cell r="E70">
            <v>6.4999999999999997E-3</v>
          </cell>
        </row>
        <row r="71">
          <cell r="B71">
            <v>5</v>
          </cell>
          <cell r="C71" t="str">
            <v>Dapetrol S.A.</v>
          </cell>
          <cell r="D71">
            <v>0.2</v>
          </cell>
          <cell r="E71">
            <v>1.5E-3</v>
          </cell>
        </row>
        <row r="72">
          <cell r="B72">
            <v>6</v>
          </cell>
          <cell r="C72" t="str">
            <v>Finma S.A.I.F.</v>
          </cell>
          <cell r="D72">
            <v>0.34</v>
          </cell>
          <cell r="E72">
            <v>4.5999999999999999E-3</v>
          </cell>
        </row>
        <row r="73">
          <cell r="B73">
            <v>7</v>
          </cell>
          <cell r="C73" t="str">
            <v>Fundacion Hnos, A y E, Rocca</v>
          </cell>
          <cell r="D73">
            <v>0.2</v>
          </cell>
          <cell r="E73">
            <v>1.5E-3</v>
          </cell>
        </row>
        <row r="74">
          <cell r="B74">
            <v>8</v>
          </cell>
          <cell r="C74" t="str">
            <v>Fundacion para el desarrollo Tecnologico</v>
          </cell>
          <cell r="D74">
            <v>0.2</v>
          </cell>
          <cell r="E74">
            <v>1.5E-3</v>
          </cell>
        </row>
        <row r="75">
          <cell r="B75">
            <v>9</v>
          </cell>
          <cell r="C75" t="str">
            <v>Ladrillos Olavarria S,A,</v>
          </cell>
          <cell r="D75">
            <v>1.82</v>
          </cell>
          <cell r="E75">
            <v>3.0999999999999999E-3</v>
          </cell>
        </row>
        <row r="76">
          <cell r="B76">
            <v>10</v>
          </cell>
          <cell r="C76" t="str">
            <v>Metalcentro S.A.</v>
          </cell>
          <cell r="D76">
            <v>9.26</v>
          </cell>
          <cell r="E76">
            <v>1.9E-3</v>
          </cell>
        </row>
        <row r="77">
          <cell r="B77">
            <v>11</v>
          </cell>
          <cell r="C77" t="str">
            <v>Metalmecanica S.A.</v>
          </cell>
          <cell r="D77">
            <v>1.05</v>
          </cell>
          <cell r="E77">
            <v>1.5E-3</v>
          </cell>
        </row>
        <row r="78">
          <cell r="B78">
            <v>12</v>
          </cell>
          <cell r="C78" t="str">
            <v>NATE S,A,</v>
          </cell>
          <cell r="D78">
            <v>2.37</v>
          </cell>
          <cell r="E78">
            <v>3.0000000000000001E-3</v>
          </cell>
        </row>
        <row r="79">
          <cell r="B79">
            <v>13</v>
          </cell>
          <cell r="C79" t="str">
            <v>Sadmitec S,A,</v>
          </cell>
          <cell r="D79">
            <v>1.1499999999999999</v>
          </cell>
          <cell r="E79">
            <v>2E-3</v>
          </cell>
        </row>
        <row r="80">
          <cell r="B80">
            <v>14</v>
          </cell>
          <cell r="C80" t="str">
            <v>Saneamiento y Urbanizacion S.A.</v>
          </cell>
          <cell r="D80">
            <v>3.17</v>
          </cell>
          <cell r="E80">
            <v>8.3000000000000001E-3</v>
          </cell>
        </row>
        <row r="81">
          <cell r="B81">
            <v>15</v>
          </cell>
          <cell r="C81" t="str">
            <v>Santa Maria S.A.I.F.</v>
          </cell>
          <cell r="D81">
            <v>0.2</v>
          </cell>
          <cell r="E81">
            <v>1.5E-3</v>
          </cell>
        </row>
        <row r="82">
          <cell r="B82">
            <v>16</v>
          </cell>
          <cell r="C82" t="str">
            <v>Scrap Service S,A,</v>
          </cell>
          <cell r="D82">
            <v>10.3</v>
          </cell>
          <cell r="E82">
            <v>5.3E-3</v>
          </cell>
        </row>
        <row r="83">
          <cell r="B83">
            <v>17</v>
          </cell>
          <cell r="C83" t="str">
            <v>Sermetec S.A.</v>
          </cell>
          <cell r="D83">
            <v>3.07</v>
          </cell>
          <cell r="E83">
            <v>4.4000000000000003E-3</v>
          </cell>
        </row>
        <row r="84">
          <cell r="B84">
            <v>18</v>
          </cell>
          <cell r="C84" t="str">
            <v>SIAT S,A,</v>
          </cell>
          <cell r="D84">
            <v>3.65</v>
          </cell>
          <cell r="E84">
            <v>8.6E-3</v>
          </cell>
        </row>
        <row r="85">
          <cell r="B85">
            <v>19</v>
          </cell>
          <cell r="C85" t="str">
            <v>Siderar S.A.I.C.</v>
          </cell>
          <cell r="D85">
            <v>4.25</v>
          </cell>
          <cell r="E85">
            <v>3.7000000000000002E-3</v>
          </cell>
        </row>
        <row r="86">
          <cell r="B86">
            <v>20</v>
          </cell>
          <cell r="C86" t="str">
            <v>Siderca S,A,I,C,</v>
          </cell>
          <cell r="D86">
            <v>3.97</v>
          </cell>
          <cell r="E86">
            <v>3.2000000000000002E-3</v>
          </cell>
        </row>
        <row r="87">
          <cell r="B87">
            <v>21</v>
          </cell>
          <cell r="C87" t="str">
            <v>Siderestiba S,A,</v>
          </cell>
          <cell r="D87">
            <v>6.65</v>
          </cell>
          <cell r="E87">
            <v>1.58E-3</v>
          </cell>
        </row>
        <row r="88">
          <cell r="B88">
            <v>22</v>
          </cell>
          <cell r="C88" t="str">
            <v>Sidernet S,A,</v>
          </cell>
          <cell r="D88">
            <v>2.99</v>
          </cell>
          <cell r="E88">
            <v>8.9999999999999993E-3</v>
          </cell>
        </row>
        <row r="89">
          <cell r="B89">
            <v>23</v>
          </cell>
          <cell r="C89" t="str">
            <v>SINDTEC</v>
          </cell>
          <cell r="D89">
            <v>0.2</v>
          </cell>
          <cell r="E89">
            <v>1.5E-3</v>
          </cell>
        </row>
        <row r="90">
          <cell r="B90">
            <v>24</v>
          </cell>
          <cell r="C90" t="str">
            <v>Techint Compañia Tecnica Inter, S,A,C,I,</v>
          </cell>
          <cell r="D90">
            <v>4.74</v>
          </cell>
          <cell r="E90">
            <v>4.7999999999999996E-3</v>
          </cell>
        </row>
        <row r="91">
          <cell r="B91">
            <v>25</v>
          </cell>
          <cell r="C91" t="str">
            <v>Techint Engineering Co, Suc, Bs,As,</v>
          </cell>
          <cell r="D91">
            <v>0.2</v>
          </cell>
          <cell r="E91">
            <v>1.5E-3</v>
          </cell>
        </row>
        <row r="92">
          <cell r="B92">
            <v>26</v>
          </cell>
          <cell r="C92" t="str">
            <v>Techint International Construction Corp.</v>
          </cell>
          <cell r="D92">
            <v>0.2</v>
          </cell>
          <cell r="E92">
            <v>1.5E-3</v>
          </cell>
        </row>
        <row r="93">
          <cell r="B93">
            <v>27</v>
          </cell>
          <cell r="C93" t="str">
            <v>Tecnomatter I.C.S.A.</v>
          </cell>
          <cell r="D93">
            <v>2.5299999999999998</v>
          </cell>
          <cell r="E93">
            <v>7.4999999999999997E-3</v>
          </cell>
        </row>
        <row r="94">
          <cell r="B94">
            <v>28</v>
          </cell>
          <cell r="C94" t="str">
            <v>Tecpetrol S.A.</v>
          </cell>
          <cell r="D94">
            <v>0.2</v>
          </cell>
          <cell r="E94">
            <v>1.5E-3</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ficos Flujos Inversiones"/>
      <sheetName val="Flujo Cordillera"/>
      <sheetName val="Valorización Cordillera"/>
      <sheetName val="Flujo Valle"/>
      <sheetName val="Valorización Valle"/>
      <sheetName val="Cubicación Canaleta Valle"/>
    </sheetNames>
    <sheetDataSet>
      <sheetData sheetId="0"/>
      <sheetData sheetId="1"/>
      <sheetData sheetId="2"/>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R1"/>
      <sheetName val="(MRP)"/>
      <sheetName val="R2"/>
      <sheetName val="R3"/>
      <sheetName val="Lista Oficial BTK"/>
      <sheetName val="GG"/>
      <sheetName val="IF"/>
      <sheetName val="EXP"/>
      <sheetName val="HERRAM"/>
      <sheetName val="COD"/>
      <sheetName val="ORD"/>
      <sheetName val="macro"/>
      <sheetName val="Reporte 2"/>
      <sheetName val="Hoja1"/>
      <sheetName val="RRHH"/>
      <sheetName val="EQU"/>
      <sheetName val="MAT"/>
      <sheetName val="OTROS"/>
      <sheetName val="MOV"/>
      <sheetName val="PI"/>
      <sheetName val="GEN"/>
      <sheetName val="A1_1"/>
      <sheetName val="A1_2"/>
      <sheetName val="A2"/>
      <sheetName val="A3"/>
      <sheetName val="B1"/>
      <sheetName val="PARETO"/>
      <sheetName val="D1"/>
      <sheetName val="CIERRE"/>
      <sheetName val="FICHA"/>
      <sheetName val="MPP"/>
      <sheetName val="MAP"/>
      <sheetName val="RESULTADO old"/>
      <sheetName val="RESULTADO"/>
      <sheetName val="PROGRAMA"/>
      <sheetName val="MRN"/>
      <sheetName val="MRS"/>
      <sheetName val="Parametros"/>
      <sheetName val="Matriz Riesgos"/>
      <sheetName val="2305-(PPEE)_Rev_G"/>
    </sheetNames>
    <sheetDataSet>
      <sheetData sheetId="0" refreshError="1"/>
      <sheetData sheetId="1" refreshError="1">
        <row r="12">
          <cell r="B12">
            <v>44927</v>
          </cell>
        </row>
        <row r="16">
          <cell r="E16">
            <v>61292.26</v>
          </cell>
        </row>
        <row r="17">
          <cell r="E17">
            <v>932</v>
          </cell>
        </row>
        <row r="22">
          <cell r="D22">
            <v>400000</v>
          </cell>
          <cell r="E22">
            <v>158333</v>
          </cell>
        </row>
        <row r="23">
          <cell r="E23">
            <v>2870654.5439999993</v>
          </cell>
        </row>
        <row r="24">
          <cell r="E24">
            <v>4313017.7339999992</v>
          </cell>
        </row>
        <row r="25">
          <cell r="E25">
            <v>3166163.0999999996</v>
          </cell>
        </row>
        <row r="27">
          <cell r="E27">
            <v>144000</v>
          </cell>
        </row>
        <row r="34">
          <cell r="C34">
            <v>15.75</v>
          </cell>
        </row>
        <row r="35">
          <cell r="D35">
            <v>15</v>
          </cell>
        </row>
        <row r="36">
          <cell r="D36">
            <v>196</v>
          </cell>
        </row>
        <row r="40">
          <cell r="D40">
            <v>5.6536954428150894</v>
          </cell>
        </row>
        <row r="42">
          <cell r="D42">
            <v>1</v>
          </cell>
        </row>
        <row r="47">
          <cell r="E47">
            <v>5000</v>
          </cell>
        </row>
        <row r="48">
          <cell r="E48">
            <v>20000</v>
          </cell>
        </row>
        <row r="51">
          <cell r="E51">
            <v>0</v>
          </cell>
        </row>
        <row r="52">
          <cell r="E52">
            <v>0</v>
          </cell>
        </row>
        <row r="53">
          <cell r="E53">
            <v>0</v>
          </cell>
        </row>
        <row r="54">
          <cell r="E54">
            <v>15000</v>
          </cell>
        </row>
        <row r="55">
          <cell r="E55">
            <v>14000</v>
          </cell>
        </row>
        <row r="58">
          <cell r="E58">
            <v>320000</v>
          </cell>
        </row>
        <row r="61">
          <cell r="E61">
            <v>320000</v>
          </cell>
        </row>
        <row r="67">
          <cell r="E67">
            <v>0</v>
          </cell>
        </row>
        <row r="75">
          <cell r="E75">
            <v>0</v>
          </cell>
        </row>
        <row r="80">
          <cell r="E80">
            <v>0</v>
          </cell>
        </row>
        <row r="83">
          <cell r="E83">
            <v>0</v>
          </cell>
        </row>
        <row r="84">
          <cell r="E84">
            <v>0</v>
          </cell>
        </row>
        <row r="119">
          <cell r="E119">
            <v>291160.26455441106</v>
          </cell>
        </row>
        <row r="129">
          <cell r="E129">
            <v>300000</v>
          </cell>
        </row>
        <row r="130">
          <cell r="E130">
            <v>300000</v>
          </cell>
        </row>
        <row r="131">
          <cell r="E131">
            <v>300000</v>
          </cell>
        </row>
      </sheetData>
      <sheetData sheetId="2" refreshError="1"/>
      <sheetData sheetId="3" refreshError="1">
        <row r="4">
          <cell r="BB4">
            <v>0.05</v>
          </cell>
        </row>
        <row r="8">
          <cell r="BC8">
            <v>0.1134</v>
          </cell>
        </row>
        <row r="9">
          <cell r="BC9">
            <v>5.2500000000000005E-2</v>
          </cell>
        </row>
        <row r="10">
          <cell r="BC10">
            <v>3.15E-2</v>
          </cell>
        </row>
        <row r="17">
          <cell r="AR17">
            <v>2.4E-2</v>
          </cell>
        </row>
        <row r="18">
          <cell r="AR18">
            <v>6.0000000000000001E-3</v>
          </cell>
        </row>
        <row r="19">
          <cell r="AR19">
            <v>9.300000000000001E-3</v>
          </cell>
        </row>
        <row r="20">
          <cell r="AR20">
            <v>2.2100000000000002E-2</v>
          </cell>
        </row>
        <row r="21">
          <cell r="AR21">
            <v>7.0000000000000007E-2</v>
          </cell>
        </row>
        <row r="22">
          <cell r="AR22">
            <v>0.1145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_code"/>
      <sheetName val="Sheet1"/>
      <sheetName val="Sheet1 (2)"/>
    </sheetNames>
    <sheetDataSet>
      <sheetData sheetId="0" refreshError="1">
        <row r="1">
          <cell r="Q1" t="str">
            <v>A1</v>
          </cell>
          <cell r="R1">
            <v>300</v>
          </cell>
        </row>
        <row r="2">
          <cell r="Q2" t="str">
            <v>A2</v>
          </cell>
          <cell r="R2">
            <v>180</v>
          </cell>
        </row>
        <row r="3">
          <cell r="Q3" t="str">
            <v>A3</v>
          </cell>
          <cell r="R3">
            <v>180</v>
          </cell>
        </row>
        <row r="4">
          <cell r="Q4" t="str">
            <v>A5</v>
          </cell>
          <cell r="R4">
            <v>180</v>
          </cell>
        </row>
        <row r="5">
          <cell r="Q5" t="str">
            <v>A6</v>
          </cell>
          <cell r="R5">
            <v>300</v>
          </cell>
        </row>
        <row r="6">
          <cell r="Q6" t="str">
            <v>A7</v>
          </cell>
          <cell r="R6">
            <v>750</v>
          </cell>
        </row>
        <row r="7">
          <cell r="Q7" t="str">
            <v>A8</v>
          </cell>
          <cell r="R7">
            <v>750</v>
          </cell>
        </row>
        <row r="8">
          <cell r="Q8" t="str">
            <v>A9</v>
          </cell>
          <cell r="R8">
            <v>750</v>
          </cell>
        </row>
        <row r="9">
          <cell r="Q9" t="str">
            <v>A10</v>
          </cell>
          <cell r="R9">
            <v>300</v>
          </cell>
        </row>
        <row r="10">
          <cell r="Q10" t="str">
            <v>A11</v>
          </cell>
          <cell r="R10">
            <v>300</v>
          </cell>
        </row>
        <row r="11">
          <cell r="Q11" t="str">
            <v>A12</v>
          </cell>
          <cell r="R11">
            <v>300</v>
          </cell>
        </row>
        <row r="12">
          <cell r="Q12" t="str">
            <v>A13</v>
          </cell>
          <cell r="R12">
            <v>150</v>
          </cell>
        </row>
        <row r="13">
          <cell r="Q13" t="str">
            <v>B1</v>
          </cell>
          <cell r="R13">
            <v>750</v>
          </cell>
        </row>
        <row r="14">
          <cell r="Q14" t="str">
            <v>B2</v>
          </cell>
          <cell r="R14">
            <v>750</v>
          </cell>
        </row>
        <row r="15">
          <cell r="Q15" t="str">
            <v>B3</v>
          </cell>
          <cell r="R15">
            <v>700</v>
          </cell>
        </row>
        <row r="16">
          <cell r="Q16" t="str">
            <v>B4</v>
          </cell>
          <cell r="R16">
            <v>700</v>
          </cell>
        </row>
        <row r="17">
          <cell r="Q17" t="str">
            <v>B5</v>
          </cell>
          <cell r="R17">
            <v>700</v>
          </cell>
        </row>
        <row r="18">
          <cell r="Q18" t="str">
            <v>B6</v>
          </cell>
          <cell r="R18">
            <v>750</v>
          </cell>
        </row>
        <row r="19">
          <cell r="Q19" t="str">
            <v>B7</v>
          </cell>
          <cell r="R19">
            <v>750</v>
          </cell>
        </row>
        <row r="20">
          <cell r="Q20" t="str">
            <v>B8</v>
          </cell>
          <cell r="R20">
            <v>750</v>
          </cell>
        </row>
        <row r="21">
          <cell r="Q21" t="str">
            <v>B9</v>
          </cell>
          <cell r="R21">
            <v>750</v>
          </cell>
        </row>
        <row r="22">
          <cell r="Q22" t="str">
            <v>B10</v>
          </cell>
          <cell r="R22">
            <v>750</v>
          </cell>
        </row>
        <row r="23">
          <cell r="Q23" t="str">
            <v>C1</v>
          </cell>
          <cell r="R23">
            <v>750</v>
          </cell>
        </row>
        <row r="24">
          <cell r="Q24" t="str">
            <v>C2</v>
          </cell>
          <cell r="R24">
            <v>750</v>
          </cell>
        </row>
        <row r="25">
          <cell r="Q25" t="str">
            <v>C3</v>
          </cell>
          <cell r="R25">
            <v>750</v>
          </cell>
        </row>
        <row r="26">
          <cell r="Q26" t="str">
            <v>C4</v>
          </cell>
          <cell r="R26">
            <v>750</v>
          </cell>
        </row>
        <row r="27">
          <cell r="Q27" t="str">
            <v>C5</v>
          </cell>
          <cell r="R27">
            <v>750</v>
          </cell>
        </row>
        <row r="28">
          <cell r="Q28" t="str">
            <v>D1</v>
          </cell>
          <cell r="R28">
            <v>750</v>
          </cell>
        </row>
        <row r="29">
          <cell r="Q29" t="str">
            <v>D2</v>
          </cell>
          <cell r="R29">
            <v>750</v>
          </cell>
        </row>
        <row r="30">
          <cell r="Q30" t="str">
            <v>D3</v>
          </cell>
          <cell r="R30">
            <v>750</v>
          </cell>
        </row>
        <row r="31">
          <cell r="Q31" t="str">
            <v>D4</v>
          </cell>
          <cell r="R31">
            <v>750</v>
          </cell>
        </row>
      </sheetData>
      <sheetData sheetId="1"/>
      <sheetData sheetId="2"/>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Rubros"/>
      <sheetName val="Análisis "/>
      <sheetName val="INFO"/>
      <sheetName val="Ayuda"/>
    </sheetNames>
    <sheetDataSet>
      <sheetData sheetId="0" refreshError="1">
        <row r="1">
          <cell r="A1" t="str">
            <v>codigo</v>
          </cell>
          <cell r="B1" t="str">
            <v>tipo</v>
          </cell>
          <cell r="C1" t="str">
            <v>Descripción</v>
          </cell>
          <cell r="D1" t="str">
            <v>Unidad</v>
          </cell>
          <cell r="E1" t="str">
            <v>Monto</v>
          </cell>
          <cell r="F1" t="str">
            <v>Comentario</v>
          </cell>
          <cell r="G1" t="str">
            <v>Fecha</v>
          </cell>
        </row>
        <row r="2">
          <cell r="A2" t="str">
            <v>0101000000</v>
          </cell>
          <cell r="B2" t="str">
            <v>D</v>
          </cell>
          <cell r="C2" t="str">
            <v>=== ARENAS</v>
          </cell>
          <cell r="D2" t="str">
            <v>-</v>
          </cell>
          <cell r="E2">
            <v>0</v>
          </cell>
        </row>
        <row r="3">
          <cell r="A3" t="str">
            <v>0101000100</v>
          </cell>
          <cell r="B3" t="str">
            <v>I</v>
          </cell>
          <cell r="C3" t="str">
            <v>Arena de Trituracion</v>
          </cell>
          <cell r="D3" t="str">
            <v>M3</v>
          </cell>
          <cell r="E3">
            <v>0</v>
          </cell>
          <cell r="G3">
            <v>37104</v>
          </cell>
        </row>
        <row r="4">
          <cell r="A4" t="str">
            <v>0101000150</v>
          </cell>
          <cell r="B4" t="str">
            <v>I</v>
          </cell>
          <cell r="C4" t="str">
            <v>Arena Natural Fina o Local</v>
          </cell>
          <cell r="D4" t="str">
            <v>M3</v>
          </cell>
          <cell r="E4">
            <v>12.8</v>
          </cell>
          <cell r="G4">
            <v>37104</v>
          </cell>
        </row>
        <row r="5">
          <cell r="A5" t="str">
            <v>0101000200</v>
          </cell>
          <cell r="B5" t="str">
            <v>I</v>
          </cell>
          <cell r="C5" t="str">
            <v>Arena Natural Gruesa</v>
          </cell>
          <cell r="D5" t="str">
            <v>M3</v>
          </cell>
          <cell r="E5">
            <v>22.8</v>
          </cell>
          <cell r="G5">
            <v>37104</v>
          </cell>
        </row>
        <row r="6">
          <cell r="A6" t="str">
            <v>0101000250</v>
          </cell>
          <cell r="B6" t="str">
            <v>I</v>
          </cell>
          <cell r="C6" t="str">
            <v>Arena Natural Mediana</v>
          </cell>
          <cell r="D6" t="str">
            <v>M3</v>
          </cell>
          <cell r="E6">
            <v>18</v>
          </cell>
          <cell r="G6">
            <v>37104</v>
          </cell>
        </row>
        <row r="7">
          <cell r="A7" t="str">
            <v>0102000000</v>
          </cell>
          <cell r="B7" t="str">
            <v>D</v>
          </cell>
          <cell r="C7" t="str">
            <v>=== TIERRAS Y SUELOS</v>
          </cell>
          <cell r="D7" t="str">
            <v>-</v>
          </cell>
          <cell r="E7">
            <v>0</v>
          </cell>
        </row>
        <row r="8">
          <cell r="A8" t="str">
            <v>0102000100</v>
          </cell>
          <cell r="B8" t="str">
            <v>I</v>
          </cell>
          <cell r="C8" t="str">
            <v>Suelo Cal</v>
          </cell>
          <cell r="D8" t="str">
            <v>M3</v>
          </cell>
          <cell r="E8">
            <v>4.9000000000000004</v>
          </cell>
          <cell r="G8">
            <v>37104</v>
          </cell>
        </row>
        <row r="9">
          <cell r="A9" t="str">
            <v>0102000150</v>
          </cell>
          <cell r="B9" t="str">
            <v>I</v>
          </cell>
          <cell r="C9" t="str">
            <v>Suelo Seleccionado</v>
          </cell>
          <cell r="D9" t="str">
            <v>M3</v>
          </cell>
          <cell r="E9">
            <v>2.5299999999999998</v>
          </cell>
          <cell r="G9">
            <v>37104</v>
          </cell>
        </row>
        <row r="10">
          <cell r="A10" t="str">
            <v>0102000200</v>
          </cell>
          <cell r="B10" t="str">
            <v>I</v>
          </cell>
          <cell r="C10" t="str">
            <v>Suelo Tosca</v>
          </cell>
          <cell r="D10" t="str">
            <v>M3</v>
          </cell>
          <cell r="E10">
            <v>9</v>
          </cell>
          <cell r="G10">
            <v>37104</v>
          </cell>
        </row>
        <row r="11">
          <cell r="A11" t="str">
            <v>0102000250</v>
          </cell>
          <cell r="B11" t="str">
            <v>I</v>
          </cell>
          <cell r="C11" t="str">
            <v>Tierra Negra</v>
          </cell>
          <cell r="D11" t="str">
            <v>M3</v>
          </cell>
          <cell r="E11">
            <v>6.06</v>
          </cell>
          <cell r="G11">
            <v>37104</v>
          </cell>
        </row>
        <row r="12">
          <cell r="A12" t="str">
            <v>0102000300</v>
          </cell>
          <cell r="B12" t="str">
            <v>I</v>
          </cell>
          <cell r="C12" t="str">
            <v>Tierra Refractaria</v>
          </cell>
          <cell r="D12" t="str">
            <v>KG</v>
          </cell>
          <cell r="E12">
            <v>0.33</v>
          </cell>
          <cell r="G12">
            <v>37104</v>
          </cell>
        </row>
        <row r="13">
          <cell r="A13" t="str">
            <v>0102000350</v>
          </cell>
          <cell r="B13" t="str">
            <v>I</v>
          </cell>
          <cell r="C13" t="str">
            <v>Tierra Vegetal</v>
          </cell>
          <cell r="D13" t="str">
            <v>M3</v>
          </cell>
          <cell r="E13">
            <v>6.06</v>
          </cell>
          <cell r="G13">
            <v>37104</v>
          </cell>
        </row>
        <row r="14">
          <cell r="A14" t="str">
            <v>0103000000</v>
          </cell>
          <cell r="B14" t="str">
            <v>D</v>
          </cell>
          <cell r="C14" t="str">
            <v>=== AGREGADOS</v>
          </cell>
          <cell r="D14" t="str">
            <v>-</v>
          </cell>
          <cell r="E14">
            <v>0</v>
          </cell>
        </row>
        <row r="15">
          <cell r="A15" t="str">
            <v>0103000100</v>
          </cell>
          <cell r="B15" t="str">
            <v>I</v>
          </cell>
          <cell r="C15" t="str">
            <v>Agregado Arcilla Expandida</v>
          </cell>
          <cell r="D15" t="str">
            <v>M3</v>
          </cell>
          <cell r="E15">
            <v>42.1</v>
          </cell>
          <cell r="G15">
            <v>37104</v>
          </cell>
        </row>
        <row r="16">
          <cell r="A16" t="str">
            <v>0103000150</v>
          </cell>
          <cell r="B16" t="str">
            <v>I</v>
          </cell>
          <cell r="C16" t="str">
            <v>Agregado Canto Rodado(30-70)</v>
          </cell>
          <cell r="D16" t="str">
            <v>M3</v>
          </cell>
          <cell r="E16">
            <v>32.229999999999997</v>
          </cell>
          <cell r="G16">
            <v>37104</v>
          </cell>
        </row>
        <row r="17">
          <cell r="A17" t="str">
            <v>0103000175</v>
          </cell>
          <cell r="B17" t="str">
            <v>I</v>
          </cell>
          <cell r="C17" t="str">
            <v>Agregado Binder (4-8)</v>
          </cell>
          <cell r="D17" t="str">
            <v>M3</v>
          </cell>
          <cell r="E17">
            <v>37.9</v>
          </cell>
          <cell r="G17">
            <v>37104</v>
          </cell>
        </row>
        <row r="18">
          <cell r="A18" t="str">
            <v>0103000200</v>
          </cell>
          <cell r="B18" t="str">
            <v>I</v>
          </cell>
          <cell r="C18" t="str">
            <v>Agregado Cascote de Ladrillos Limpio</v>
          </cell>
          <cell r="D18" t="str">
            <v>M3</v>
          </cell>
          <cell r="E18">
            <v>23</v>
          </cell>
          <cell r="G18">
            <v>37104</v>
          </cell>
        </row>
        <row r="19">
          <cell r="A19" t="str">
            <v>0103000250</v>
          </cell>
          <cell r="B19" t="str">
            <v>I</v>
          </cell>
          <cell r="C19" t="str">
            <v>Agregado Perlita Expandida</v>
          </cell>
          <cell r="D19" t="str">
            <v>M3</v>
          </cell>
          <cell r="E19">
            <v>42</v>
          </cell>
          <cell r="G19">
            <v>37104</v>
          </cell>
        </row>
        <row r="20">
          <cell r="A20" t="str">
            <v>0103000300</v>
          </cell>
          <cell r="B20" t="str">
            <v>I</v>
          </cell>
          <cell r="C20" t="str">
            <v>Agregado Piedra Partida 10/30</v>
          </cell>
          <cell r="D20" t="str">
            <v>M3</v>
          </cell>
          <cell r="E20">
            <v>0</v>
          </cell>
          <cell r="G20">
            <v>37104</v>
          </cell>
        </row>
        <row r="21">
          <cell r="A21" t="str">
            <v>0103000350</v>
          </cell>
          <cell r="B21" t="str">
            <v>I</v>
          </cell>
          <cell r="C21" t="str">
            <v>Agregado Piedra Partida 6/20</v>
          </cell>
          <cell r="D21" t="str">
            <v>M3</v>
          </cell>
          <cell r="E21">
            <v>28.3</v>
          </cell>
          <cell r="G21">
            <v>37104</v>
          </cell>
        </row>
        <row r="22">
          <cell r="A22" t="str">
            <v>0103000400</v>
          </cell>
          <cell r="B22" t="str">
            <v>I</v>
          </cell>
          <cell r="C22" t="str">
            <v>Agregado Poliestireno Expandido</v>
          </cell>
          <cell r="D22" t="str">
            <v>BOLSA</v>
          </cell>
          <cell r="E22">
            <v>0</v>
          </cell>
          <cell r="G22">
            <v>37104</v>
          </cell>
        </row>
        <row r="23">
          <cell r="A23" t="str">
            <v>0103000450</v>
          </cell>
          <cell r="B23" t="str">
            <v>I</v>
          </cell>
          <cell r="C23" t="str">
            <v>Agregado Polvo de Ladrillo</v>
          </cell>
          <cell r="D23" t="str">
            <v>M3</v>
          </cell>
          <cell r="E23">
            <v>0</v>
          </cell>
          <cell r="G23">
            <v>37104</v>
          </cell>
        </row>
        <row r="24">
          <cell r="A24" t="str">
            <v>0103000500</v>
          </cell>
          <cell r="B24" t="str">
            <v>I</v>
          </cell>
          <cell r="C24" t="str">
            <v>Agregado Vermiculita</v>
          </cell>
          <cell r="D24" t="str">
            <v>M3</v>
          </cell>
          <cell r="E24">
            <v>85.85</v>
          </cell>
          <cell r="G24">
            <v>37104</v>
          </cell>
        </row>
        <row r="25">
          <cell r="A25" t="str">
            <v>0104000000</v>
          </cell>
          <cell r="B25" t="str">
            <v>D</v>
          </cell>
          <cell r="C25" t="str">
            <v>=== CALES</v>
          </cell>
          <cell r="D25" t="str">
            <v>-</v>
          </cell>
          <cell r="E25">
            <v>0</v>
          </cell>
        </row>
        <row r="26">
          <cell r="A26" t="str">
            <v>0104000100</v>
          </cell>
          <cell r="B26" t="str">
            <v>I</v>
          </cell>
          <cell r="C26" t="str">
            <v>Cal Aerea Hidratada en Polvo(25Kg)</v>
          </cell>
          <cell r="D26" t="str">
            <v>BOLSA</v>
          </cell>
          <cell r="E26">
            <v>2.6</v>
          </cell>
          <cell r="G26">
            <v>37104</v>
          </cell>
        </row>
        <row r="27">
          <cell r="A27" t="str">
            <v>0104000150</v>
          </cell>
          <cell r="B27" t="str">
            <v>I</v>
          </cell>
          <cell r="C27" t="str">
            <v>Cal Hidraulica Hidratada en Polvo(25Kg)</v>
          </cell>
          <cell r="D27" t="str">
            <v>BOLSA</v>
          </cell>
          <cell r="E27">
            <v>1.56</v>
          </cell>
          <cell r="G27">
            <v>37104</v>
          </cell>
        </row>
        <row r="28">
          <cell r="A28" t="str">
            <v>0104000200</v>
          </cell>
          <cell r="B28" t="str">
            <v>I</v>
          </cell>
          <cell r="C28" t="str">
            <v>Cal Viva Molida en Fabrica (25 Kg)</v>
          </cell>
          <cell r="D28" t="str">
            <v>BOLSA</v>
          </cell>
          <cell r="E28">
            <v>2.4</v>
          </cell>
          <cell r="G28">
            <v>37104</v>
          </cell>
        </row>
        <row r="29">
          <cell r="A29" t="str">
            <v>0105000000</v>
          </cell>
          <cell r="B29" t="str">
            <v>D</v>
          </cell>
          <cell r="C29" t="str">
            <v>=== CEMENTOS</v>
          </cell>
          <cell r="D29" t="str">
            <v>-</v>
          </cell>
          <cell r="E29">
            <v>0</v>
          </cell>
        </row>
        <row r="30">
          <cell r="A30" t="str">
            <v>0105000100</v>
          </cell>
          <cell r="B30" t="str">
            <v>I</v>
          </cell>
          <cell r="C30" t="str">
            <v>Cemento Blanco</v>
          </cell>
          <cell r="D30" t="str">
            <v>BOLSA</v>
          </cell>
          <cell r="E30">
            <v>17.5</v>
          </cell>
          <cell r="G30">
            <v>37104</v>
          </cell>
        </row>
        <row r="31">
          <cell r="A31" t="str">
            <v>0105000150</v>
          </cell>
          <cell r="B31" t="str">
            <v>I</v>
          </cell>
          <cell r="C31" t="str">
            <v>Cemento con Filler Calcareo</v>
          </cell>
          <cell r="D31" t="str">
            <v>BOLSA</v>
          </cell>
          <cell r="E31">
            <v>0</v>
          </cell>
          <cell r="G31">
            <v>37104</v>
          </cell>
        </row>
        <row r="32">
          <cell r="A32" t="str">
            <v>0105000200</v>
          </cell>
          <cell r="B32" t="str">
            <v>I</v>
          </cell>
          <cell r="C32" t="str">
            <v>Cemento de Albañileria(40Kg)</v>
          </cell>
          <cell r="D32" t="str">
            <v>BOLSA</v>
          </cell>
          <cell r="E32">
            <v>3.8</v>
          </cell>
          <cell r="G32">
            <v>37104</v>
          </cell>
        </row>
        <row r="33">
          <cell r="A33" t="str">
            <v>0105000250</v>
          </cell>
          <cell r="B33" t="str">
            <v>I</v>
          </cell>
          <cell r="C33" t="str">
            <v>Cemento Portland ARI</v>
          </cell>
          <cell r="D33" t="str">
            <v>BOLSA</v>
          </cell>
          <cell r="E33">
            <v>0</v>
          </cell>
          <cell r="G33">
            <v>37104</v>
          </cell>
        </row>
        <row r="34">
          <cell r="A34" t="str">
            <v>0105000300</v>
          </cell>
          <cell r="B34" t="str">
            <v>I</v>
          </cell>
          <cell r="C34" t="str">
            <v>Cemento Portland ARS</v>
          </cell>
          <cell r="D34" t="str">
            <v>BOLSA</v>
          </cell>
          <cell r="E34">
            <v>0</v>
          </cell>
          <cell r="G34">
            <v>37104</v>
          </cell>
        </row>
        <row r="35">
          <cell r="A35" t="str">
            <v>0105000350</v>
          </cell>
          <cell r="B35" t="str">
            <v>I</v>
          </cell>
          <cell r="C35" t="str">
            <v>Cemento Portland BCH</v>
          </cell>
          <cell r="D35" t="str">
            <v>BOLSA</v>
          </cell>
          <cell r="E35">
            <v>0</v>
          </cell>
          <cell r="G35">
            <v>37104</v>
          </cell>
        </row>
        <row r="36">
          <cell r="A36" t="str">
            <v>0105000400</v>
          </cell>
          <cell r="B36" t="str">
            <v>I</v>
          </cell>
          <cell r="C36" t="str">
            <v>Cemento Portland Blanco(50Kg)</v>
          </cell>
          <cell r="D36" t="str">
            <v>BOLSA</v>
          </cell>
          <cell r="E36">
            <v>17.5</v>
          </cell>
          <cell r="G36">
            <v>37104</v>
          </cell>
        </row>
        <row r="37">
          <cell r="A37" t="str">
            <v>0105000450</v>
          </cell>
          <cell r="B37" t="str">
            <v>I</v>
          </cell>
          <cell r="C37" t="str">
            <v>Cemento Portland con Escoria de Alto Horno</v>
          </cell>
          <cell r="D37" t="str">
            <v>BOLSA</v>
          </cell>
          <cell r="E37">
            <v>0</v>
          </cell>
          <cell r="G37">
            <v>37104</v>
          </cell>
        </row>
        <row r="38">
          <cell r="A38" t="str">
            <v>0105000500</v>
          </cell>
          <cell r="B38" t="str">
            <v>I</v>
          </cell>
          <cell r="C38" t="str">
            <v>Cemento Portland MRS</v>
          </cell>
          <cell r="D38" t="str">
            <v>BOLSA</v>
          </cell>
          <cell r="E38">
            <v>0</v>
          </cell>
          <cell r="G38">
            <v>37104</v>
          </cell>
        </row>
        <row r="39">
          <cell r="A39" t="str">
            <v>0105000550</v>
          </cell>
          <cell r="B39" t="str">
            <v>I</v>
          </cell>
          <cell r="C39" t="str">
            <v>Cemento Portland Resistente a la Reaccion</v>
          </cell>
          <cell r="D39" t="str">
            <v>BOLSA</v>
          </cell>
          <cell r="E39">
            <v>0</v>
          </cell>
          <cell r="G39">
            <v>37104</v>
          </cell>
        </row>
        <row r="40">
          <cell r="A40" t="str">
            <v>0105000600</v>
          </cell>
          <cell r="B40" t="str">
            <v>I</v>
          </cell>
          <cell r="C40" t="str">
            <v>Cemento Portland"N" A Granel</v>
          </cell>
          <cell r="D40" t="str">
            <v>TON</v>
          </cell>
          <cell r="E40">
            <v>78.3</v>
          </cell>
          <cell r="G40">
            <v>37104</v>
          </cell>
        </row>
        <row r="41">
          <cell r="A41" t="str">
            <v>0105000650</v>
          </cell>
          <cell r="B41" t="str">
            <v>I</v>
          </cell>
          <cell r="C41" t="str">
            <v>Cemento Portland"N"(50Kg) L.Negra</v>
          </cell>
          <cell r="D41" t="str">
            <v>BOLSA</v>
          </cell>
          <cell r="E41">
            <v>5.9</v>
          </cell>
          <cell r="G41">
            <v>37104</v>
          </cell>
        </row>
        <row r="42">
          <cell r="A42" t="str">
            <v>0105000700</v>
          </cell>
          <cell r="B42" t="str">
            <v>I</v>
          </cell>
          <cell r="C42" t="str">
            <v>Cemento Puzolanico</v>
          </cell>
          <cell r="D42" t="str">
            <v>BOLSA</v>
          </cell>
          <cell r="E42">
            <v>0</v>
          </cell>
          <cell r="G42">
            <v>37104</v>
          </cell>
        </row>
        <row r="43">
          <cell r="A43" t="str">
            <v>0106000000</v>
          </cell>
          <cell r="B43" t="str">
            <v>D</v>
          </cell>
          <cell r="C43" t="str">
            <v>=== HORMIGONES</v>
          </cell>
          <cell r="D43" t="str">
            <v>-</v>
          </cell>
          <cell r="E43">
            <v>0</v>
          </cell>
        </row>
        <row r="44">
          <cell r="A44" t="str">
            <v>0106000100</v>
          </cell>
          <cell r="B44" t="str">
            <v>I</v>
          </cell>
          <cell r="C44" t="str">
            <v>Hormigon Celular Espumoso(D=500Kg/M3)</v>
          </cell>
          <cell r="D44" t="str">
            <v>M3</v>
          </cell>
          <cell r="E44">
            <v>38</v>
          </cell>
          <cell r="G44">
            <v>37104</v>
          </cell>
        </row>
        <row r="45">
          <cell r="A45" t="str">
            <v>0106000150</v>
          </cell>
          <cell r="B45" t="str">
            <v>I</v>
          </cell>
          <cell r="C45" t="str">
            <v>Hormigon Elaborado H13 Canto Rodado</v>
          </cell>
          <cell r="D45" t="str">
            <v>M3</v>
          </cell>
          <cell r="E45">
            <v>66</v>
          </cell>
          <cell r="G45">
            <v>37104</v>
          </cell>
        </row>
        <row r="46">
          <cell r="A46" t="str">
            <v>0106000200</v>
          </cell>
          <cell r="B46" t="str">
            <v>I</v>
          </cell>
          <cell r="C46" t="str">
            <v>Hormigon Elaborado H-17 ARI</v>
          </cell>
          <cell r="D46" t="str">
            <v>M3</v>
          </cell>
          <cell r="E46">
            <v>0</v>
          </cell>
          <cell r="G46">
            <v>37104</v>
          </cell>
        </row>
        <row r="47">
          <cell r="A47" t="str">
            <v>0106000250</v>
          </cell>
          <cell r="B47" t="str">
            <v>I</v>
          </cell>
          <cell r="C47" t="str">
            <v>Hormigon Elaborado H-17 ARS</v>
          </cell>
          <cell r="D47" t="str">
            <v>M3</v>
          </cell>
          <cell r="E47">
            <v>0</v>
          </cell>
          <cell r="G47">
            <v>37104</v>
          </cell>
        </row>
        <row r="48">
          <cell r="A48" t="str">
            <v>0106000300</v>
          </cell>
          <cell r="B48" t="str">
            <v>I</v>
          </cell>
          <cell r="C48" t="str">
            <v>Hormigon Elaborado H-17 BCH</v>
          </cell>
          <cell r="D48" t="str">
            <v>M3</v>
          </cell>
          <cell r="E48">
            <v>0</v>
          </cell>
          <cell r="G48">
            <v>37104</v>
          </cell>
        </row>
        <row r="49">
          <cell r="A49" t="str">
            <v>0106000350</v>
          </cell>
          <cell r="B49" t="str">
            <v>I</v>
          </cell>
          <cell r="C49" t="str">
            <v>Hormigon Elaborado H-17 C/Aire Incorporado</v>
          </cell>
          <cell r="D49" t="str">
            <v>M3</v>
          </cell>
          <cell r="E49">
            <v>0</v>
          </cell>
          <cell r="G49">
            <v>37104</v>
          </cell>
        </row>
        <row r="50">
          <cell r="A50" t="str">
            <v>0106000400</v>
          </cell>
          <cell r="B50" t="str">
            <v>I</v>
          </cell>
          <cell r="C50" t="str">
            <v>Hormigon Elaborado H-17 C/Retardador de Fr</v>
          </cell>
          <cell r="D50" t="str">
            <v>M3</v>
          </cell>
          <cell r="E50">
            <v>0</v>
          </cell>
          <cell r="G50">
            <v>37104</v>
          </cell>
        </row>
        <row r="51">
          <cell r="A51" t="str">
            <v>0106000450</v>
          </cell>
          <cell r="B51" t="str">
            <v>I</v>
          </cell>
          <cell r="C51" t="str">
            <v>Hormigon Elaborado H-17 C/Superfluidifican</v>
          </cell>
          <cell r="D51" t="str">
            <v>M3</v>
          </cell>
          <cell r="E51">
            <v>0</v>
          </cell>
          <cell r="G51">
            <v>37104</v>
          </cell>
        </row>
        <row r="52">
          <cell r="A52" t="str">
            <v>0106000500</v>
          </cell>
          <cell r="B52" t="str">
            <v>I</v>
          </cell>
          <cell r="C52" t="str">
            <v>Hormigon Elaborado H17 Canto Rodado</v>
          </cell>
          <cell r="D52" t="str">
            <v>M3</v>
          </cell>
          <cell r="E52">
            <v>82</v>
          </cell>
          <cell r="G52">
            <v>37104</v>
          </cell>
        </row>
        <row r="53">
          <cell r="A53" t="str">
            <v>0106000550</v>
          </cell>
          <cell r="B53" t="str">
            <v>I</v>
          </cell>
          <cell r="C53" t="str">
            <v>Hormigon Elaborado H-21 ARI</v>
          </cell>
          <cell r="D53" t="str">
            <v>M3</v>
          </cell>
          <cell r="E53">
            <v>0</v>
          </cell>
          <cell r="G53">
            <v>37104</v>
          </cell>
        </row>
        <row r="54">
          <cell r="A54" t="str">
            <v>0106000600</v>
          </cell>
          <cell r="B54" t="str">
            <v>I</v>
          </cell>
          <cell r="C54" t="str">
            <v>Hormigon Elaborado H-21 ARS</v>
          </cell>
          <cell r="D54" t="str">
            <v>M3</v>
          </cell>
          <cell r="E54">
            <v>0</v>
          </cell>
          <cell r="G54">
            <v>37104</v>
          </cell>
        </row>
        <row r="55">
          <cell r="A55" t="str">
            <v>0106000650</v>
          </cell>
          <cell r="B55" t="str">
            <v>I</v>
          </cell>
          <cell r="C55" t="str">
            <v>Hormigon Elaborado H-21 BCH</v>
          </cell>
          <cell r="D55" t="str">
            <v>M3</v>
          </cell>
          <cell r="E55">
            <v>0</v>
          </cell>
          <cell r="G55">
            <v>37104</v>
          </cell>
        </row>
        <row r="56">
          <cell r="A56" t="str">
            <v>0106000700</v>
          </cell>
          <cell r="B56" t="str">
            <v>I</v>
          </cell>
          <cell r="C56" t="str">
            <v>Hormigon Elaborado H-21 C/Aire Incorporado</v>
          </cell>
          <cell r="D56" t="str">
            <v>M3</v>
          </cell>
          <cell r="E56">
            <v>0</v>
          </cell>
          <cell r="G56">
            <v>37104</v>
          </cell>
        </row>
        <row r="57">
          <cell r="A57" t="str">
            <v>0106000750</v>
          </cell>
          <cell r="B57" t="str">
            <v>I</v>
          </cell>
          <cell r="C57" t="str">
            <v>Hormigon Elaborado H-21 C/Retardador de Fr</v>
          </cell>
          <cell r="D57" t="str">
            <v>M3</v>
          </cell>
          <cell r="E57">
            <v>0</v>
          </cell>
          <cell r="G57">
            <v>37104</v>
          </cell>
        </row>
        <row r="58">
          <cell r="A58" t="str">
            <v>0106000800</v>
          </cell>
          <cell r="B58" t="str">
            <v>I</v>
          </cell>
          <cell r="C58" t="str">
            <v>Hormigon Elaborado H-21 C/Superfluidifican</v>
          </cell>
          <cell r="D58" t="str">
            <v>M3</v>
          </cell>
          <cell r="E58">
            <v>0</v>
          </cell>
          <cell r="G58">
            <v>37104</v>
          </cell>
        </row>
        <row r="59">
          <cell r="A59" t="str">
            <v>0106000850</v>
          </cell>
          <cell r="B59" t="str">
            <v>I</v>
          </cell>
          <cell r="C59" t="str">
            <v>Hormigon Elaborado H21 Canto Rodado</v>
          </cell>
          <cell r="D59" t="str">
            <v>M3</v>
          </cell>
          <cell r="E59">
            <v>85</v>
          </cell>
          <cell r="G59">
            <v>37104</v>
          </cell>
        </row>
        <row r="60">
          <cell r="A60" t="str">
            <v>0106000900</v>
          </cell>
          <cell r="B60" t="str">
            <v>I</v>
          </cell>
          <cell r="C60" t="str">
            <v>Hormigon Elaborado H30</v>
          </cell>
          <cell r="D60" t="str">
            <v>M3</v>
          </cell>
          <cell r="E60">
            <v>89</v>
          </cell>
          <cell r="G60">
            <v>37104</v>
          </cell>
        </row>
        <row r="61">
          <cell r="A61" t="str">
            <v>0106000950</v>
          </cell>
          <cell r="B61" t="str">
            <v>I</v>
          </cell>
          <cell r="C61" t="str">
            <v>Hormigon Elaborado H-30 ARI</v>
          </cell>
          <cell r="D61" t="str">
            <v>M3</v>
          </cell>
          <cell r="E61">
            <v>0</v>
          </cell>
          <cell r="G61">
            <v>37104</v>
          </cell>
        </row>
        <row r="62">
          <cell r="A62" t="str">
            <v>0106001000</v>
          </cell>
          <cell r="B62" t="str">
            <v>I</v>
          </cell>
          <cell r="C62" t="str">
            <v>Hormigon Elaborado H-30 ARS</v>
          </cell>
          <cell r="D62" t="str">
            <v>M3</v>
          </cell>
          <cell r="E62">
            <v>0</v>
          </cell>
          <cell r="G62">
            <v>37104</v>
          </cell>
        </row>
        <row r="63">
          <cell r="A63" t="str">
            <v>0106001050</v>
          </cell>
          <cell r="B63" t="str">
            <v>I</v>
          </cell>
          <cell r="C63" t="str">
            <v>Hormigon Elaborado H-30 BCH</v>
          </cell>
          <cell r="D63" t="str">
            <v>M3</v>
          </cell>
          <cell r="E63">
            <v>0</v>
          </cell>
          <cell r="G63">
            <v>37104</v>
          </cell>
        </row>
        <row r="64">
          <cell r="A64" t="str">
            <v>0106001100</v>
          </cell>
          <cell r="B64" t="str">
            <v>I</v>
          </cell>
          <cell r="C64" t="str">
            <v>Hormigon Elaborado H-30 C/Retardador de Fr</v>
          </cell>
          <cell r="D64" t="str">
            <v>M3</v>
          </cell>
          <cell r="E64">
            <v>0</v>
          </cell>
          <cell r="G64">
            <v>37104</v>
          </cell>
        </row>
        <row r="65">
          <cell r="A65" t="str">
            <v>0106001150</v>
          </cell>
          <cell r="B65" t="str">
            <v>I</v>
          </cell>
          <cell r="C65" t="str">
            <v>Hormigon Elaborado H-30 C/Superfluidifican</v>
          </cell>
          <cell r="D65" t="str">
            <v>M3</v>
          </cell>
          <cell r="E65">
            <v>0</v>
          </cell>
          <cell r="G65">
            <v>37104</v>
          </cell>
        </row>
        <row r="66">
          <cell r="A66" t="str">
            <v>0106001200</v>
          </cell>
          <cell r="B66" t="str">
            <v>I</v>
          </cell>
          <cell r="C66" t="str">
            <v>Hormigon Elaborado Proyeccion</v>
          </cell>
          <cell r="D66" t="str">
            <v>M3</v>
          </cell>
          <cell r="E66">
            <v>90</v>
          </cell>
          <cell r="G66">
            <v>37104</v>
          </cell>
        </row>
        <row r="67">
          <cell r="A67" t="str">
            <v>0106001250</v>
          </cell>
          <cell r="B67" t="str">
            <v>I</v>
          </cell>
          <cell r="C67" t="str">
            <v>Hormigon Perlitico (D=300 Kg/M3)</v>
          </cell>
          <cell r="D67" t="str">
            <v>M3</v>
          </cell>
          <cell r="E67">
            <v>0</v>
          </cell>
          <cell r="G67">
            <v>37104</v>
          </cell>
        </row>
        <row r="68">
          <cell r="A68" t="str">
            <v>0106001300</v>
          </cell>
          <cell r="B68" t="str">
            <v>I</v>
          </cell>
          <cell r="C68" t="str">
            <v>Hormigon Perlitico (D=400 Kg/M3)</v>
          </cell>
          <cell r="D68" t="str">
            <v>M3</v>
          </cell>
          <cell r="E68">
            <v>0</v>
          </cell>
          <cell r="G68">
            <v>37104</v>
          </cell>
        </row>
        <row r="69">
          <cell r="A69" t="str">
            <v>0106001500</v>
          </cell>
          <cell r="B69" t="str">
            <v>I</v>
          </cell>
          <cell r="C69" t="str">
            <v>Hormigon Elab Tras. Bomba c/cañeria</v>
          </cell>
          <cell r="D69" t="str">
            <v>GL</v>
          </cell>
          <cell r="E69">
            <v>300</v>
          </cell>
          <cell r="G69">
            <v>37104</v>
          </cell>
        </row>
        <row r="70">
          <cell r="A70" t="str">
            <v>0107000000</v>
          </cell>
          <cell r="B70" t="str">
            <v>D</v>
          </cell>
          <cell r="C70" t="str">
            <v>=== YESOS</v>
          </cell>
          <cell r="D70" t="str">
            <v>-</v>
          </cell>
          <cell r="E70">
            <v>0</v>
          </cell>
        </row>
        <row r="71">
          <cell r="A71" t="str">
            <v>0107000100</v>
          </cell>
          <cell r="B71" t="str">
            <v>I</v>
          </cell>
          <cell r="C71" t="str">
            <v>Yeso Blanco(40Kg)</v>
          </cell>
          <cell r="D71" t="str">
            <v>BOLSA</v>
          </cell>
          <cell r="E71">
            <v>5.37</v>
          </cell>
          <cell r="G71">
            <v>37104</v>
          </cell>
        </row>
        <row r="72">
          <cell r="A72" t="str">
            <v>0107000150</v>
          </cell>
          <cell r="B72" t="str">
            <v>I</v>
          </cell>
          <cell r="C72" t="str">
            <v>Yeso Monocapa Proyectable (25 Kg)</v>
          </cell>
          <cell r="D72" t="str">
            <v>BOLSA</v>
          </cell>
          <cell r="E72">
            <v>0</v>
          </cell>
          <cell r="G72">
            <v>37104</v>
          </cell>
        </row>
        <row r="73">
          <cell r="A73" t="str">
            <v>0107000200</v>
          </cell>
          <cell r="B73" t="str">
            <v>I</v>
          </cell>
          <cell r="C73" t="str">
            <v>Yeso Monocapa Proyectable (35 Kg)</v>
          </cell>
          <cell r="D73" t="str">
            <v>BOLSA</v>
          </cell>
          <cell r="E73">
            <v>0</v>
          </cell>
          <cell r="G73">
            <v>37104</v>
          </cell>
        </row>
        <row r="74">
          <cell r="A74" t="str">
            <v>0107000250</v>
          </cell>
          <cell r="B74" t="str">
            <v>I</v>
          </cell>
          <cell r="C74" t="str">
            <v>Yeso Monocapa Proyectable (a Granel)</v>
          </cell>
          <cell r="D74" t="str">
            <v>TON</v>
          </cell>
          <cell r="E74">
            <v>0</v>
          </cell>
          <cell r="G74">
            <v>37104</v>
          </cell>
        </row>
        <row r="75">
          <cell r="A75" t="str">
            <v>0107000300</v>
          </cell>
          <cell r="B75" t="str">
            <v>I</v>
          </cell>
          <cell r="C75" t="str">
            <v>Yeso Negro</v>
          </cell>
          <cell r="D75" t="str">
            <v>BOLSA</v>
          </cell>
          <cell r="E75">
            <v>0</v>
          </cell>
          <cell r="G75">
            <v>37104</v>
          </cell>
        </row>
        <row r="76">
          <cell r="A76" t="str">
            <v>0108000000</v>
          </cell>
          <cell r="B76" t="str">
            <v>D</v>
          </cell>
          <cell r="C76" t="str">
            <v>=== PREMEZCLADOS</v>
          </cell>
          <cell r="D76" t="str">
            <v>-</v>
          </cell>
          <cell r="E76">
            <v>0</v>
          </cell>
        </row>
        <row r="77">
          <cell r="A77" t="str">
            <v>0108000020</v>
          </cell>
          <cell r="B77" t="str">
            <v>I</v>
          </cell>
          <cell r="C77" t="str">
            <v>Premezclado Aldrillo Adhesivo (25 Kg)</v>
          </cell>
          <cell r="D77" t="str">
            <v>BOLSA</v>
          </cell>
          <cell r="E77">
            <v>12.47</v>
          </cell>
          <cell r="G77">
            <v>37104</v>
          </cell>
        </row>
        <row r="78">
          <cell r="A78" t="str">
            <v>0108000050</v>
          </cell>
          <cell r="B78" t="str">
            <v>I</v>
          </cell>
          <cell r="C78" t="str">
            <v>Premezclado Aldrillo Terminacion (25 Kg)</v>
          </cell>
          <cell r="D78" t="str">
            <v>BOLSA</v>
          </cell>
          <cell r="E78">
            <v>9.5399999999999991</v>
          </cell>
          <cell r="G78">
            <v>37104</v>
          </cell>
        </row>
        <row r="79">
          <cell r="A79" t="str">
            <v>0108000100</v>
          </cell>
          <cell r="B79" t="str">
            <v>I</v>
          </cell>
          <cell r="C79" t="str">
            <v>Premezclado Klaukol Mortero Universal(30Kg</v>
          </cell>
          <cell r="D79" t="str">
            <v>BOLSA</v>
          </cell>
          <cell r="E79">
            <v>3</v>
          </cell>
          <cell r="G79">
            <v>37104</v>
          </cell>
        </row>
        <row r="80">
          <cell r="A80" t="str">
            <v>0108000150</v>
          </cell>
          <cell r="B80" t="str">
            <v>I</v>
          </cell>
          <cell r="C80" t="str">
            <v>Premezclado Mezcla Adhesiva "Klaukol Norma</v>
          </cell>
          <cell r="D80" t="str">
            <v>BOLSA</v>
          </cell>
          <cell r="E80">
            <v>11.57</v>
          </cell>
          <cell r="G80">
            <v>37104</v>
          </cell>
        </row>
        <row r="81">
          <cell r="A81" t="str">
            <v>0108000200</v>
          </cell>
          <cell r="B81" t="str">
            <v>I</v>
          </cell>
          <cell r="C81" t="str">
            <v>Premezclado Pastina(1Kg)</v>
          </cell>
          <cell r="D81" t="str">
            <v>BOLSA</v>
          </cell>
          <cell r="E81">
            <v>1.3</v>
          </cell>
          <cell r="G81">
            <v>37104</v>
          </cell>
        </row>
        <row r="82">
          <cell r="A82" t="str">
            <v>0108000250</v>
          </cell>
          <cell r="B82" t="str">
            <v>I</v>
          </cell>
          <cell r="C82" t="str">
            <v>Premezclado Pastina(4Kg)</v>
          </cell>
          <cell r="D82" t="str">
            <v>BOLSA</v>
          </cell>
          <cell r="E82">
            <v>4.5999999999999996</v>
          </cell>
          <cell r="G82">
            <v>37104</v>
          </cell>
        </row>
        <row r="83">
          <cell r="A83" t="str">
            <v>0108000300</v>
          </cell>
          <cell r="B83" t="str">
            <v>I</v>
          </cell>
          <cell r="C83" t="str">
            <v>Premezclados Frentes Plastiggam(15 Kg)</v>
          </cell>
          <cell r="D83" t="str">
            <v>BOLSA</v>
          </cell>
          <cell r="E83">
            <v>10.5</v>
          </cell>
          <cell r="G83">
            <v>37104</v>
          </cell>
        </row>
        <row r="84">
          <cell r="A84" t="str">
            <v>0108000350</v>
          </cell>
          <cell r="B84" t="str">
            <v>I</v>
          </cell>
          <cell r="C84" t="str">
            <v>Premezclados Frentes Salpicrete(50Kg)</v>
          </cell>
          <cell r="D84" t="str">
            <v>BOLSA</v>
          </cell>
          <cell r="E84">
            <v>19.8</v>
          </cell>
          <cell r="G84">
            <v>37104</v>
          </cell>
        </row>
        <row r="85">
          <cell r="A85" t="str">
            <v>0108000400</v>
          </cell>
          <cell r="B85" t="str">
            <v>I</v>
          </cell>
          <cell r="C85" t="str">
            <v>Premezclados Frentes Super Iggam Base Colo</v>
          </cell>
          <cell r="D85" t="str">
            <v>LATA</v>
          </cell>
          <cell r="E85">
            <v>48</v>
          </cell>
          <cell r="G85">
            <v>37104</v>
          </cell>
        </row>
        <row r="86">
          <cell r="A86" t="str">
            <v>0108000450</v>
          </cell>
          <cell r="B86" t="str">
            <v>I</v>
          </cell>
          <cell r="C86" t="str">
            <v>Premezclados Frentes Super Iggam Imprimant</v>
          </cell>
          <cell r="D86" t="str">
            <v>LATA</v>
          </cell>
          <cell r="E86">
            <v>23</v>
          </cell>
          <cell r="G86">
            <v>37104</v>
          </cell>
        </row>
        <row r="87">
          <cell r="A87" t="str">
            <v>0108000500</v>
          </cell>
          <cell r="B87" t="str">
            <v>I</v>
          </cell>
          <cell r="C87" t="str">
            <v>Premezclados Frentes Super Iggam P/Peinar(</v>
          </cell>
          <cell r="D87" t="str">
            <v>BOLSA</v>
          </cell>
          <cell r="E87">
            <v>24</v>
          </cell>
          <cell r="G87">
            <v>37104</v>
          </cell>
        </row>
        <row r="88">
          <cell r="A88" t="str">
            <v>0108000550</v>
          </cell>
          <cell r="B88" t="str">
            <v>I</v>
          </cell>
          <cell r="C88" t="str">
            <v>Premezclados Frentes Super Iggam P/Pulir(5</v>
          </cell>
          <cell r="D88" t="str">
            <v>BOLSA</v>
          </cell>
          <cell r="E88">
            <v>28</v>
          </cell>
          <cell r="G88">
            <v>37104</v>
          </cell>
        </row>
        <row r="89">
          <cell r="A89" t="str">
            <v>0108000600</v>
          </cell>
          <cell r="B89" t="str">
            <v>I</v>
          </cell>
          <cell r="C89" t="str">
            <v>Premezclados p/ Revoque Cementicio Klaukol</v>
          </cell>
          <cell r="D89" t="str">
            <v>BOLSA</v>
          </cell>
          <cell r="E89">
            <v>3.5</v>
          </cell>
          <cell r="G89">
            <v>37104</v>
          </cell>
        </row>
        <row r="90">
          <cell r="A90" t="str">
            <v>0108000650</v>
          </cell>
          <cell r="B90" t="str">
            <v>I</v>
          </cell>
          <cell r="C90" t="str">
            <v>Premezclados p/ Revoque de Yeso Alpress(35</v>
          </cell>
          <cell r="D90" t="str">
            <v>BOLSA</v>
          </cell>
          <cell r="E90">
            <v>8.5</v>
          </cell>
          <cell r="G90">
            <v>37104</v>
          </cell>
        </row>
        <row r="91">
          <cell r="A91" t="str">
            <v>0108000700</v>
          </cell>
          <cell r="B91" t="str">
            <v>I</v>
          </cell>
          <cell r="C91" t="str">
            <v>Premezclados p/ Revoque Fino Cal Finodur(4</v>
          </cell>
          <cell r="D91" t="str">
            <v>BOLSA</v>
          </cell>
          <cell r="E91">
            <v>4.42</v>
          </cell>
          <cell r="G91">
            <v>37104</v>
          </cell>
        </row>
        <row r="92">
          <cell r="A92" t="str">
            <v>0108000750</v>
          </cell>
          <cell r="B92" t="str">
            <v>I</v>
          </cell>
          <cell r="C92" t="str">
            <v>Premezclados p/ Revoque Fino Cal Stuko(50K</v>
          </cell>
          <cell r="D92" t="str">
            <v>BOLSA</v>
          </cell>
          <cell r="E92">
            <v>5.2</v>
          </cell>
          <cell r="G92">
            <v>37104</v>
          </cell>
        </row>
        <row r="93">
          <cell r="A93" t="str">
            <v>0108000800</v>
          </cell>
          <cell r="B93" t="str">
            <v>I</v>
          </cell>
          <cell r="C93" t="str">
            <v>Premezclados p/ Revoque Grueso Cal Klaukol</v>
          </cell>
          <cell r="D93" t="str">
            <v>BOLSA</v>
          </cell>
          <cell r="E93">
            <v>5</v>
          </cell>
          <cell r="G93">
            <v>37104</v>
          </cell>
        </row>
        <row r="94">
          <cell r="A94" t="str">
            <v>0108000850</v>
          </cell>
          <cell r="B94" t="str">
            <v>I</v>
          </cell>
          <cell r="C94" t="str">
            <v>Premezclados p/ Revoque Hidrofugo Klaucol</v>
          </cell>
          <cell r="D94" t="str">
            <v>BOLSA</v>
          </cell>
          <cell r="E94">
            <v>6.6</v>
          </cell>
          <cell r="G94">
            <v>37104</v>
          </cell>
        </row>
        <row r="95">
          <cell r="A95" t="str">
            <v>0108000900</v>
          </cell>
          <cell r="B95" t="str">
            <v>I</v>
          </cell>
          <cell r="C95" t="str">
            <v>Premezclados p/ Revoque Proyectable Promex</v>
          </cell>
          <cell r="D95" t="str">
            <v>BOLSA</v>
          </cell>
          <cell r="E95">
            <v>4.05</v>
          </cell>
          <cell r="G95">
            <v>37104</v>
          </cell>
        </row>
        <row r="96">
          <cell r="A96" t="str">
            <v>0108000950</v>
          </cell>
          <cell r="B96" t="str">
            <v>I</v>
          </cell>
          <cell r="C96" t="str">
            <v>Premezclados p/ Revoque Proyectable Promex</v>
          </cell>
          <cell r="D96" t="str">
            <v>BOLSA</v>
          </cell>
          <cell r="E96">
            <v>7.26</v>
          </cell>
          <cell r="G96">
            <v>37104</v>
          </cell>
        </row>
        <row r="97">
          <cell r="A97" t="str">
            <v>0108001000</v>
          </cell>
          <cell r="B97" t="str">
            <v>I</v>
          </cell>
          <cell r="C97" t="str">
            <v>Premezclados p/ Revoque Proyectable Tuyang</v>
          </cell>
          <cell r="D97" t="str">
            <v>BOLSA</v>
          </cell>
          <cell r="E97">
            <v>4.4000000000000004</v>
          </cell>
          <cell r="G97">
            <v>37104</v>
          </cell>
        </row>
        <row r="98">
          <cell r="A98" t="str">
            <v>0108001050</v>
          </cell>
          <cell r="B98" t="str">
            <v>I</v>
          </cell>
          <cell r="C98" t="str">
            <v>Premezclados p/ Revoque Proyectable Tuyang</v>
          </cell>
          <cell r="D98" t="str">
            <v>BOLSA</v>
          </cell>
          <cell r="E98">
            <v>6.9</v>
          </cell>
          <cell r="G98">
            <v>37104</v>
          </cell>
        </row>
        <row r="99">
          <cell r="A99" t="str">
            <v>0109000000</v>
          </cell>
          <cell r="B99" t="str">
            <v>D</v>
          </cell>
          <cell r="C99" t="str">
            <v>=== LODOS</v>
          </cell>
          <cell r="D99" t="str">
            <v>-</v>
          </cell>
          <cell r="E99">
            <v>0</v>
          </cell>
        </row>
        <row r="100">
          <cell r="A100" t="str">
            <v>0109000100</v>
          </cell>
          <cell r="B100" t="str">
            <v>I</v>
          </cell>
          <cell r="C100" t="str">
            <v>Lodo Bentonitico</v>
          </cell>
          <cell r="D100" t="str">
            <v>-</v>
          </cell>
          <cell r="E100">
            <v>0</v>
          </cell>
          <cell r="G100">
            <v>37104</v>
          </cell>
        </row>
        <row r="101">
          <cell r="A101" t="str">
            <v>0201000000</v>
          </cell>
          <cell r="B101" t="str">
            <v>D</v>
          </cell>
          <cell r="C101" t="str">
            <v>=== MáRMOLES</v>
          </cell>
          <cell r="D101" t="str">
            <v>-</v>
          </cell>
          <cell r="E101">
            <v>0</v>
          </cell>
        </row>
        <row r="102">
          <cell r="A102" t="str">
            <v>0201000100</v>
          </cell>
          <cell r="B102" t="str">
            <v>I</v>
          </cell>
          <cell r="C102" t="str">
            <v>Marmol Blanco De Carrara</v>
          </cell>
          <cell r="D102" t="str">
            <v>M2</v>
          </cell>
          <cell r="E102">
            <v>202</v>
          </cell>
          <cell r="G102">
            <v>37104</v>
          </cell>
        </row>
        <row r="103">
          <cell r="A103" t="str">
            <v>0201000150</v>
          </cell>
          <cell r="B103" t="str">
            <v>I</v>
          </cell>
          <cell r="C103" t="str">
            <v>Marmol Travertino Nacional</v>
          </cell>
          <cell r="D103" t="str">
            <v>M2</v>
          </cell>
          <cell r="E103">
            <v>141.4</v>
          </cell>
          <cell r="G103">
            <v>37104</v>
          </cell>
        </row>
        <row r="104">
          <cell r="A104" t="str">
            <v>0201000200</v>
          </cell>
          <cell r="B104" t="str">
            <v>I</v>
          </cell>
          <cell r="C104" t="str">
            <v>Marmol Travertino Romano</v>
          </cell>
          <cell r="D104" t="str">
            <v>M2</v>
          </cell>
          <cell r="E104">
            <v>0</v>
          </cell>
          <cell r="G104">
            <v>37104</v>
          </cell>
        </row>
        <row r="105">
          <cell r="A105" t="str">
            <v>0202000000</v>
          </cell>
          <cell r="B105" t="str">
            <v>D</v>
          </cell>
          <cell r="C105" t="str">
            <v>=== GRANITOS</v>
          </cell>
          <cell r="D105" t="str">
            <v>-</v>
          </cell>
          <cell r="E105">
            <v>0</v>
          </cell>
        </row>
        <row r="106">
          <cell r="A106" t="str">
            <v>0202000100</v>
          </cell>
          <cell r="B106" t="str">
            <v>I</v>
          </cell>
          <cell r="C106" t="str">
            <v>Granito Gris Mara</v>
          </cell>
          <cell r="D106" t="str">
            <v>M2</v>
          </cell>
          <cell r="E106">
            <v>0</v>
          </cell>
          <cell r="G106">
            <v>37104</v>
          </cell>
        </row>
        <row r="107">
          <cell r="A107" t="str">
            <v>0202000150</v>
          </cell>
          <cell r="B107" t="str">
            <v>I</v>
          </cell>
          <cell r="C107" t="str">
            <v>Granito Rosa del Salto</v>
          </cell>
          <cell r="D107" t="str">
            <v>M2</v>
          </cell>
          <cell r="E107">
            <v>0</v>
          </cell>
          <cell r="G107">
            <v>37104</v>
          </cell>
        </row>
        <row r="108">
          <cell r="A108" t="str">
            <v>0202000200</v>
          </cell>
          <cell r="B108" t="str">
            <v>I</v>
          </cell>
          <cell r="C108" t="str">
            <v>Granito Sierra Chica</v>
          </cell>
          <cell r="D108" t="str">
            <v>M2</v>
          </cell>
          <cell r="E108">
            <v>161.6</v>
          </cell>
          <cell r="G108">
            <v>37104</v>
          </cell>
        </row>
        <row r="109">
          <cell r="A109" t="str">
            <v>0203000000</v>
          </cell>
          <cell r="B109" t="str">
            <v>D</v>
          </cell>
          <cell r="C109" t="str">
            <v>=== LAJAS</v>
          </cell>
          <cell r="D109" t="str">
            <v>-</v>
          </cell>
          <cell r="E109">
            <v>0</v>
          </cell>
        </row>
        <row r="110">
          <cell r="A110" t="str">
            <v>0203000100</v>
          </cell>
          <cell r="B110" t="str">
            <v>I</v>
          </cell>
          <cell r="C110" t="str">
            <v>Laja Corrientes</v>
          </cell>
          <cell r="D110" t="str">
            <v>M2</v>
          </cell>
          <cell r="E110">
            <v>0</v>
          </cell>
          <cell r="G110">
            <v>37104</v>
          </cell>
        </row>
        <row r="111">
          <cell r="A111" t="str">
            <v>0203000150</v>
          </cell>
          <cell r="B111" t="str">
            <v>I</v>
          </cell>
          <cell r="C111" t="str">
            <v>Laja Riojana</v>
          </cell>
          <cell r="D111" t="str">
            <v>M2</v>
          </cell>
          <cell r="E111">
            <v>9.16</v>
          </cell>
          <cell r="G111">
            <v>37104</v>
          </cell>
        </row>
        <row r="112">
          <cell r="A112" t="str">
            <v>0203000200</v>
          </cell>
          <cell r="B112" t="str">
            <v>I</v>
          </cell>
          <cell r="C112" t="str">
            <v>Laja Zapala</v>
          </cell>
          <cell r="D112" t="str">
            <v>M2</v>
          </cell>
          <cell r="E112">
            <v>0</v>
          </cell>
          <cell r="G112">
            <v>37104</v>
          </cell>
        </row>
        <row r="113">
          <cell r="A113" t="str">
            <v>0203000250</v>
          </cell>
          <cell r="B113" t="str">
            <v>I</v>
          </cell>
          <cell r="C113" t="str">
            <v>Lajas Irregulares San Luis</v>
          </cell>
          <cell r="D113" t="str">
            <v>M2</v>
          </cell>
          <cell r="E113">
            <v>8.59</v>
          </cell>
          <cell r="G113">
            <v>37104</v>
          </cell>
        </row>
        <row r="114">
          <cell r="A114" t="str">
            <v>0203000300</v>
          </cell>
          <cell r="B114" t="str">
            <v>I</v>
          </cell>
          <cell r="C114" t="str">
            <v>Loseta</v>
          </cell>
          <cell r="D114" t="str">
            <v>M2</v>
          </cell>
          <cell r="E114">
            <v>7.4</v>
          </cell>
          <cell r="G114">
            <v>37104</v>
          </cell>
        </row>
        <row r="115">
          <cell r="A115" t="str">
            <v>0204000000</v>
          </cell>
          <cell r="B115" t="str">
            <v>D</v>
          </cell>
          <cell r="C115" t="str">
            <v>=== GRANITULLO</v>
          </cell>
          <cell r="D115" t="str">
            <v>-</v>
          </cell>
          <cell r="E115">
            <v>0</v>
          </cell>
        </row>
        <row r="116">
          <cell r="A116" t="str">
            <v>0204000100</v>
          </cell>
          <cell r="B116" t="str">
            <v>I</v>
          </cell>
          <cell r="C116" t="str">
            <v>Granitullo Recuperado (9x9)</v>
          </cell>
          <cell r="D116" t="str">
            <v>U</v>
          </cell>
          <cell r="E116">
            <v>0.11</v>
          </cell>
          <cell r="G116">
            <v>37104</v>
          </cell>
        </row>
        <row r="117">
          <cell r="A117" t="str">
            <v>0204000150</v>
          </cell>
          <cell r="B117" t="str">
            <v>I</v>
          </cell>
          <cell r="C117" t="str">
            <v>Granitullo Cortado (9x9)</v>
          </cell>
          <cell r="D117" t="str">
            <v>mrdeb</v>
          </cell>
          <cell r="E117">
            <v>0.13</v>
          </cell>
          <cell r="G117">
            <v>37104</v>
          </cell>
        </row>
        <row r="118">
          <cell r="A118" t="str">
            <v>0205000000</v>
          </cell>
          <cell r="B118" t="str">
            <v>D</v>
          </cell>
          <cell r="C118" t="str">
            <v>=== ADOQUINES</v>
          </cell>
          <cell r="D118" t="str">
            <v>-</v>
          </cell>
          <cell r="E118">
            <v>0</v>
          </cell>
        </row>
        <row r="119">
          <cell r="A119" t="str">
            <v>0205000100</v>
          </cell>
          <cell r="B119" t="str">
            <v>I</v>
          </cell>
          <cell r="C119" t="str">
            <v>Medio Adoquin de Granito (10x10x5)</v>
          </cell>
          <cell r="D119" t="str">
            <v>M2</v>
          </cell>
          <cell r="E119">
            <v>10</v>
          </cell>
          <cell r="G119">
            <v>37104</v>
          </cell>
        </row>
        <row r="120">
          <cell r="A120" t="str">
            <v>0206000000</v>
          </cell>
          <cell r="B120" t="str">
            <v>D</v>
          </cell>
          <cell r="C120" t="str">
            <v>=== PIEDRAS</v>
          </cell>
          <cell r="D120" t="str">
            <v>-</v>
          </cell>
          <cell r="E120">
            <v>0</v>
          </cell>
        </row>
        <row r="121">
          <cell r="A121" t="str">
            <v>0206000050</v>
          </cell>
          <cell r="B121" t="str">
            <v>I</v>
          </cell>
          <cell r="C121" t="str">
            <v>Piedra en Bruto</v>
          </cell>
          <cell r="D121" t="str">
            <v>M3</v>
          </cell>
          <cell r="E121">
            <v>1.01</v>
          </cell>
          <cell r="G121">
            <v>37104</v>
          </cell>
        </row>
        <row r="122">
          <cell r="A122" t="str">
            <v>0206000100</v>
          </cell>
          <cell r="B122" t="str">
            <v>I</v>
          </cell>
          <cell r="C122" t="str">
            <v>Piedra de Corrientes</v>
          </cell>
          <cell r="D122" t="str">
            <v>-</v>
          </cell>
          <cell r="E122">
            <v>0</v>
          </cell>
          <cell r="G122">
            <v>37104</v>
          </cell>
        </row>
        <row r="123">
          <cell r="A123" t="str">
            <v>0206000150</v>
          </cell>
          <cell r="B123" t="str">
            <v>I</v>
          </cell>
          <cell r="C123" t="str">
            <v>Piedra de Mendoza</v>
          </cell>
          <cell r="D123" t="str">
            <v>-</v>
          </cell>
          <cell r="E123">
            <v>0</v>
          </cell>
          <cell r="G123">
            <v>37104</v>
          </cell>
        </row>
        <row r="124">
          <cell r="A124" t="str">
            <v>0206000200</v>
          </cell>
          <cell r="B124" t="str">
            <v>I</v>
          </cell>
          <cell r="C124" t="str">
            <v>Piedra de Misiones</v>
          </cell>
          <cell r="D124" t="str">
            <v>-</v>
          </cell>
          <cell r="E124">
            <v>0</v>
          </cell>
          <cell r="G124">
            <v>37104</v>
          </cell>
        </row>
        <row r="125">
          <cell r="A125" t="str">
            <v>0206000250</v>
          </cell>
          <cell r="B125" t="str">
            <v>I</v>
          </cell>
          <cell r="C125" t="str">
            <v>Piedra de Neuquen</v>
          </cell>
          <cell r="D125" t="str">
            <v>-</v>
          </cell>
          <cell r="E125">
            <v>0</v>
          </cell>
          <cell r="G125">
            <v>37104</v>
          </cell>
        </row>
        <row r="126">
          <cell r="A126" t="str">
            <v>0206000300</v>
          </cell>
          <cell r="B126" t="str">
            <v>I</v>
          </cell>
          <cell r="C126" t="str">
            <v>Piedra Mar del Plata</v>
          </cell>
          <cell r="D126" t="str">
            <v>-</v>
          </cell>
          <cell r="E126">
            <v>0</v>
          </cell>
          <cell r="G126">
            <v>37104</v>
          </cell>
        </row>
        <row r="127">
          <cell r="A127" t="str">
            <v>0207000000</v>
          </cell>
          <cell r="B127" t="str">
            <v>D</v>
          </cell>
          <cell r="C127" t="str">
            <v>=== PóRFIDOS</v>
          </cell>
          <cell r="D127" t="str">
            <v>-</v>
          </cell>
          <cell r="E127">
            <v>0</v>
          </cell>
        </row>
        <row r="128">
          <cell r="A128" t="str">
            <v>0207000100</v>
          </cell>
          <cell r="B128" t="str">
            <v>I</v>
          </cell>
          <cell r="C128" t="str">
            <v>Porfido Patagonico</v>
          </cell>
          <cell r="D128" t="str">
            <v>-</v>
          </cell>
          <cell r="E128">
            <v>0</v>
          </cell>
          <cell r="G128">
            <v>37104</v>
          </cell>
        </row>
        <row r="129">
          <cell r="A129" t="str">
            <v>0301000000</v>
          </cell>
          <cell r="B129" t="str">
            <v>D</v>
          </cell>
          <cell r="C129" t="str">
            <v>=== ACEROS PARA HORMIGóN</v>
          </cell>
          <cell r="D129" t="str">
            <v>-</v>
          </cell>
          <cell r="E129">
            <v>0</v>
          </cell>
        </row>
        <row r="130">
          <cell r="A130" t="str">
            <v>0301000100</v>
          </cell>
          <cell r="B130" t="str">
            <v>I</v>
          </cell>
          <cell r="C130" t="str">
            <v>Barra Acero Conformada ADN 420 4.2MM</v>
          </cell>
          <cell r="D130" t="str">
            <v>TON</v>
          </cell>
          <cell r="E130">
            <v>598</v>
          </cell>
          <cell r="G130">
            <v>37104</v>
          </cell>
        </row>
        <row r="131">
          <cell r="A131" t="str">
            <v>0301000150</v>
          </cell>
          <cell r="B131" t="str">
            <v>I</v>
          </cell>
          <cell r="C131" t="str">
            <v>Barra Acero Conformada ADN 420 6MM</v>
          </cell>
          <cell r="D131" t="str">
            <v>TON</v>
          </cell>
          <cell r="E131">
            <v>595.79999999999995</v>
          </cell>
          <cell r="G131">
            <v>37104</v>
          </cell>
        </row>
        <row r="132">
          <cell r="A132" t="str">
            <v>0301000200</v>
          </cell>
          <cell r="B132" t="str">
            <v>I</v>
          </cell>
          <cell r="C132" t="str">
            <v>Barra Acero Conformada ADN 420 8MM</v>
          </cell>
          <cell r="D132" t="str">
            <v>TON</v>
          </cell>
          <cell r="E132">
            <v>552.08000000000004</v>
          </cell>
          <cell r="G132">
            <v>37104</v>
          </cell>
        </row>
        <row r="133">
          <cell r="A133" t="str">
            <v>0301000250</v>
          </cell>
          <cell r="B133" t="str">
            <v>I</v>
          </cell>
          <cell r="C133" t="str">
            <v>Barra Acero Conformada ADN 420 10MM</v>
          </cell>
          <cell r="D133" t="str">
            <v>TON</v>
          </cell>
          <cell r="E133">
            <v>549.39</v>
          </cell>
          <cell r="G133">
            <v>37104</v>
          </cell>
        </row>
        <row r="134">
          <cell r="A134" t="str">
            <v>0301000300</v>
          </cell>
          <cell r="B134" t="str">
            <v>I</v>
          </cell>
          <cell r="C134" t="str">
            <v>Barra Acero Conformada ADN 420 12MM</v>
          </cell>
          <cell r="D134" t="str">
            <v>TON</v>
          </cell>
          <cell r="E134">
            <v>525.97</v>
          </cell>
          <cell r="G134">
            <v>37104</v>
          </cell>
        </row>
        <row r="135">
          <cell r="A135" t="str">
            <v>0301000350</v>
          </cell>
          <cell r="B135" t="str">
            <v>I</v>
          </cell>
          <cell r="C135" t="str">
            <v>Barra Acero Conformada ADN 420 16MM</v>
          </cell>
          <cell r="D135" t="str">
            <v>TON</v>
          </cell>
          <cell r="E135">
            <v>576.23</v>
          </cell>
          <cell r="G135">
            <v>37104</v>
          </cell>
        </row>
        <row r="136">
          <cell r="A136" t="str">
            <v>0301000400</v>
          </cell>
          <cell r="B136" t="str">
            <v>I</v>
          </cell>
          <cell r="C136" t="str">
            <v>Barra Acero Conformada ADN 420 20MM</v>
          </cell>
          <cell r="D136" t="str">
            <v>TON</v>
          </cell>
          <cell r="E136">
            <v>538</v>
          </cell>
          <cell r="G136">
            <v>37104</v>
          </cell>
        </row>
        <row r="137">
          <cell r="A137" t="str">
            <v>0301000450</v>
          </cell>
          <cell r="B137" t="str">
            <v>I</v>
          </cell>
          <cell r="C137" t="str">
            <v>Barra Acero Conformada ADN 420 25MM</v>
          </cell>
          <cell r="D137" t="str">
            <v>TON</v>
          </cell>
          <cell r="E137">
            <v>547</v>
          </cell>
          <cell r="G137">
            <v>37104</v>
          </cell>
        </row>
        <row r="138">
          <cell r="A138" t="str">
            <v>0301000500</v>
          </cell>
          <cell r="B138" t="str">
            <v>I</v>
          </cell>
          <cell r="C138" t="str">
            <v>Barra Acero Conformada ADN 420 32MM</v>
          </cell>
          <cell r="D138" t="str">
            <v>TON</v>
          </cell>
          <cell r="E138">
            <v>550</v>
          </cell>
          <cell r="G138">
            <v>37104</v>
          </cell>
        </row>
        <row r="139">
          <cell r="A139" t="str">
            <v>0301000550</v>
          </cell>
          <cell r="B139" t="str">
            <v>I</v>
          </cell>
          <cell r="C139" t="str">
            <v>Barra Acero Conformada ADN 420 40MM</v>
          </cell>
          <cell r="D139" t="str">
            <v>TON</v>
          </cell>
          <cell r="E139">
            <v>560</v>
          </cell>
          <cell r="G139">
            <v>37104</v>
          </cell>
        </row>
        <row r="140">
          <cell r="A140" t="str">
            <v>0301000600</v>
          </cell>
          <cell r="B140" t="str">
            <v>I</v>
          </cell>
          <cell r="C140" t="str">
            <v>Barra Acero Conformada ADN 420 50MM</v>
          </cell>
          <cell r="D140" t="str">
            <v>TON</v>
          </cell>
          <cell r="E140">
            <v>570</v>
          </cell>
          <cell r="G140">
            <v>37104</v>
          </cell>
        </row>
        <row r="141">
          <cell r="A141" t="str">
            <v>0301000650</v>
          </cell>
          <cell r="B141" t="str">
            <v>I</v>
          </cell>
          <cell r="C141" t="str">
            <v>Barra Acero Seccion Circular Liso Al-22 6M</v>
          </cell>
          <cell r="D141" t="str">
            <v>TON</v>
          </cell>
          <cell r="E141">
            <v>593</v>
          </cell>
          <cell r="G141">
            <v>37104</v>
          </cell>
        </row>
        <row r="142">
          <cell r="A142" t="str">
            <v>0301000700</v>
          </cell>
          <cell r="B142" t="str">
            <v>I</v>
          </cell>
          <cell r="C142" t="str">
            <v>Barra Acero Seccion Circular Liso Al-22 8M</v>
          </cell>
          <cell r="D142" t="str">
            <v>TON</v>
          </cell>
          <cell r="E142">
            <v>554</v>
          </cell>
          <cell r="G142">
            <v>37104</v>
          </cell>
        </row>
        <row r="143">
          <cell r="A143" t="str">
            <v>0301000750</v>
          </cell>
          <cell r="B143" t="str">
            <v>I</v>
          </cell>
          <cell r="C143" t="str">
            <v>Barra Acero Seccion Circular Liso Al-22 10</v>
          </cell>
          <cell r="D143" t="str">
            <v>TON</v>
          </cell>
          <cell r="E143">
            <v>549.99</v>
          </cell>
          <cell r="G143">
            <v>37104</v>
          </cell>
        </row>
        <row r="144">
          <cell r="A144" t="str">
            <v>0301000800</v>
          </cell>
          <cell r="B144" t="str">
            <v>I</v>
          </cell>
          <cell r="C144" t="str">
            <v>Barra Acero Seccion Circular Liso Al-22 12</v>
          </cell>
          <cell r="D144" t="str">
            <v>TON</v>
          </cell>
          <cell r="E144">
            <v>552</v>
          </cell>
          <cell r="G144">
            <v>37104</v>
          </cell>
        </row>
        <row r="145">
          <cell r="A145" t="str">
            <v>0301000850</v>
          </cell>
          <cell r="B145" t="str">
            <v>I</v>
          </cell>
          <cell r="C145" t="str">
            <v>Barra Acero Seccion Circular Liso Al-22 16</v>
          </cell>
          <cell r="D145" t="str">
            <v>TON</v>
          </cell>
          <cell r="E145">
            <v>564</v>
          </cell>
          <cell r="G145">
            <v>37104</v>
          </cell>
        </row>
        <row r="146">
          <cell r="A146" t="str">
            <v>0301000900</v>
          </cell>
          <cell r="B146" t="str">
            <v>I</v>
          </cell>
          <cell r="C146" t="str">
            <v>Barra Acero Seccion Circular Liso Al-22 20</v>
          </cell>
          <cell r="D146" t="str">
            <v>TON</v>
          </cell>
          <cell r="E146">
            <v>569</v>
          </cell>
          <cell r="G146">
            <v>37104</v>
          </cell>
        </row>
        <row r="147">
          <cell r="A147" t="str">
            <v>0301000950</v>
          </cell>
          <cell r="B147" t="str">
            <v>I</v>
          </cell>
          <cell r="C147" t="str">
            <v>Barra Acero Seccion Circular Liso Al-22 25</v>
          </cell>
          <cell r="D147" t="str">
            <v>TON</v>
          </cell>
          <cell r="E147">
            <v>566</v>
          </cell>
          <cell r="G147">
            <v>37104</v>
          </cell>
        </row>
        <row r="148">
          <cell r="A148" t="str">
            <v>0301001000</v>
          </cell>
          <cell r="B148" t="str">
            <v>I</v>
          </cell>
          <cell r="C148" t="str">
            <v>Barra Acero Seccion Circular Liso Al-22 32</v>
          </cell>
          <cell r="D148" t="str">
            <v>TON</v>
          </cell>
          <cell r="E148">
            <v>570</v>
          </cell>
          <cell r="G148">
            <v>37104</v>
          </cell>
        </row>
        <row r="149">
          <cell r="A149" t="str">
            <v>0301001050</v>
          </cell>
          <cell r="B149" t="str">
            <v>I</v>
          </cell>
          <cell r="C149" t="str">
            <v>Barra Acero Seccion Circular Liso Al-22 40</v>
          </cell>
          <cell r="D149" t="str">
            <v>TON</v>
          </cell>
          <cell r="E149">
            <v>580</v>
          </cell>
          <cell r="G149">
            <v>37104</v>
          </cell>
        </row>
        <row r="150">
          <cell r="A150" t="str">
            <v>0301001100</v>
          </cell>
          <cell r="B150" t="str">
            <v>I</v>
          </cell>
          <cell r="C150" t="str">
            <v>Barra Acero Seccion Circular Liso Al-22 50</v>
          </cell>
          <cell r="D150" t="str">
            <v>TON</v>
          </cell>
          <cell r="E150">
            <v>600</v>
          </cell>
          <cell r="G150">
            <v>37104</v>
          </cell>
        </row>
        <row r="151">
          <cell r="A151" t="str">
            <v>0301001150</v>
          </cell>
          <cell r="B151" t="str">
            <v>I</v>
          </cell>
          <cell r="C151" t="str">
            <v>Pasador Metalico Pavimento</v>
          </cell>
          <cell r="D151" t="str">
            <v>U</v>
          </cell>
          <cell r="E151">
            <v>1.24</v>
          </cell>
          <cell r="G151">
            <v>37104</v>
          </cell>
        </row>
        <row r="152">
          <cell r="A152" t="str">
            <v>0301500000</v>
          </cell>
          <cell r="B152" t="str">
            <v>D</v>
          </cell>
          <cell r="C152" t="str">
            <v>=== ALAMBRES Y CORDONES PARA HORMIGON</v>
          </cell>
          <cell r="D152" t="str">
            <v>-</v>
          </cell>
          <cell r="E152">
            <v>0</v>
          </cell>
        </row>
        <row r="153">
          <cell r="A153" t="str">
            <v>0301500100</v>
          </cell>
          <cell r="B153" t="str">
            <v>I</v>
          </cell>
          <cell r="C153" t="str">
            <v>Alambres Iram-IAS 500-517 APC-1650 D=5,2 M</v>
          </cell>
          <cell r="D153" t="str">
            <v>-</v>
          </cell>
          <cell r="E153">
            <v>0</v>
          </cell>
          <cell r="G153">
            <v>37104</v>
          </cell>
        </row>
        <row r="154">
          <cell r="A154" t="str">
            <v>0301500150</v>
          </cell>
          <cell r="B154" t="str">
            <v>I</v>
          </cell>
          <cell r="C154" t="str">
            <v>Alambres Iram-IAS 500-517 APC-1800 D=2,6 M</v>
          </cell>
          <cell r="D154" t="str">
            <v>-</v>
          </cell>
          <cell r="E154">
            <v>0</v>
          </cell>
          <cell r="G154">
            <v>37104</v>
          </cell>
        </row>
        <row r="155">
          <cell r="A155" t="str">
            <v>0301500200</v>
          </cell>
          <cell r="B155" t="str">
            <v>I</v>
          </cell>
          <cell r="C155" t="str">
            <v>Alambres Iram-IAS 500-517 APC-1800 D=3,4 M</v>
          </cell>
          <cell r="D155" t="str">
            <v>-</v>
          </cell>
          <cell r="E155">
            <v>0</v>
          </cell>
          <cell r="G155">
            <v>37104</v>
          </cell>
        </row>
        <row r="156">
          <cell r="A156" t="str">
            <v>0301500250</v>
          </cell>
          <cell r="B156" t="str">
            <v>I</v>
          </cell>
          <cell r="C156" t="str">
            <v>Alambres Iram-IAS 500-517 APC-1800 D=4,2 M</v>
          </cell>
          <cell r="D156" t="str">
            <v>-</v>
          </cell>
          <cell r="E156">
            <v>0</v>
          </cell>
          <cell r="G156">
            <v>37104</v>
          </cell>
        </row>
        <row r="157">
          <cell r="A157" t="str">
            <v>0301500300</v>
          </cell>
          <cell r="B157" t="str">
            <v>I</v>
          </cell>
          <cell r="C157" t="str">
            <v>Alambres Iram-IAS 500-517 APL-1700 D=4 MM</v>
          </cell>
          <cell r="D157" t="str">
            <v>-</v>
          </cell>
          <cell r="E157">
            <v>0</v>
          </cell>
          <cell r="G157">
            <v>37104</v>
          </cell>
        </row>
        <row r="158">
          <cell r="A158" t="str">
            <v>0301500350</v>
          </cell>
          <cell r="B158" t="str">
            <v>I</v>
          </cell>
          <cell r="C158" t="str">
            <v>Alambres Iram-IAS 500-517 APL-1700 D=5 MM</v>
          </cell>
          <cell r="D158" t="str">
            <v>-</v>
          </cell>
          <cell r="E158">
            <v>0</v>
          </cell>
          <cell r="G158">
            <v>37104</v>
          </cell>
        </row>
        <row r="159">
          <cell r="A159" t="str">
            <v>0301500400</v>
          </cell>
          <cell r="B159" t="str">
            <v>I</v>
          </cell>
          <cell r="C159" t="str">
            <v>Alambres Iram-IAS 500-517 APL-1700 D=7 MM</v>
          </cell>
          <cell r="D159" t="str">
            <v>-</v>
          </cell>
          <cell r="E159">
            <v>0</v>
          </cell>
          <cell r="G159">
            <v>37104</v>
          </cell>
        </row>
        <row r="160">
          <cell r="A160" t="str">
            <v>0301500450</v>
          </cell>
          <cell r="B160" t="str">
            <v>I</v>
          </cell>
          <cell r="C160" t="str">
            <v>Alambres Iram-IAS 500-517 APL-1700 D=7 MM</v>
          </cell>
          <cell r="D160" t="str">
            <v>-</v>
          </cell>
          <cell r="E160">
            <v>0</v>
          </cell>
          <cell r="G160">
            <v>37104</v>
          </cell>
        </row>
        <row r="161">
          <cell r="A161" t="str">
            <v>0301500500</v>
          </cell>
          <cell r="B161" t="str">
            <v>I</v>
          </cell>
          <cell r="C161" t="str">
            <v>Cordon de 2 Alambres Iram-IAS 500-07 C-180</v>
          </cell>
          <cell r="D161" t="str">
            <v>-</v>
          </cell>
          <cell r="E161">
            <v>0</v>
          </cell>
          <cell r="G161">
            <v>37104</v>
          </cell>
        </row>
        <row r="162">
          <cell r="A162" t="str">
            <v>0301500550</v>
          </cell>
          <cell r="B162" t="str">
            <v>I</v>
          </cell>
          <cell r="C162" t="str">
            <v>Cordon de 2 Alambres Iram-IAS 500-07 C-180</v>
          </cell>
          <cell r="D162" t="str">
            <v>-</v>
          </cell>
          <cell r="E162">
            <v>0</v>
          </cell>
          <cell r="G162">
            <v>37104</v>
          </cell>
        </row>
        <row r="163">
          <cell r="A163" t="str">
            <v>0301500600</v>
          </cell>
          <cell r="B163" t="str">
            <v>I</v>
          </cell>
          <cell r="C163" t="str">
            <v>Cordon de 3 Alambres Iram-IAS 500-07 C-165</v>
          </cell>
          <cell r="D163" t="str">
            <v>-</v>
          </cell>
          <cell r="E163">
            <v>0</v>
          </cell>
          <cell r="G163">
            <v>37104</v>
          </cell>
        </row>
        <row r="164">
          <cell r="A164" t="str">
            <v>0301500650</v>
          </cell>
          <cell r="B164" t="str">
            <v>I</v>
          </cell>
          <cell r="C164" t="str">
            <v>Cordon de 3 Alambres Iram-IAS 500-07 C-165</v>
          </cell>
          <cell r="D164" t="str">
            <v>-</v>
          </cell>
          <cell r="E164">
            <v>0</v>
          </cell>
          <cell r="G164">
            <v>37104</v>
          </cell>
        </row>
        <row r="165">
          <cell r="A165" t="str">
            <v>0301500700</v>
          </cell>
          <cell r="B165" t="str">
            <v>I</v>
          </cell>
          <cell r="C165" t="str">
            <v>Cordon de 3 Alambres Iram-IAS 500-07 C-180</v>
          </cell>
          <cell r="D165" t="str">
            <v>-</v>
          </cell>
          <cell r="E165">
            <v>0</v>
          </cell>
          <cell r="G165">
            <v>37104</v>
          </cell>
        </row>
        <row r="166">
          <cell r="A166" t="str">
            <v>0301500750</v>
          </cell>
          <cell r="B166" t="str">
            <v>I</v>
          </cell>
          <cell r="C166" t="str">
            <v>Cordon de 7 Alambres Iram-IAS 500-03 C-175</v>
          </cell>
          <cell r="D166" t="str">
            <v>-</v>
          </cell>
          <cell r="E166">
            <v>0</v>
          </cell>
          <cell r="G166">
            <v>37104</v>
          </cell>
        </row>
        <row r="167">
          <cell r="A167" t="str">
            <v>0301500800</v>
          </cell>
          <cell r="B167" t="str">
            <v>I</v>
          </cell>
          <cell r="C167" t="str">
            <v>Cordon de 7 Alambres Iram-IAS 500-03 C-175</v>
          </cell>
          <cell r="D167" t="str">
            <v>-</v>
          </cell>
          <cell r="E167">
            <v>0</v>
          </cell>
          <cell r="G167">
            <v>37104</v>
          </cell>
        </row>
        <row r="168">
          <cell r="A168" t="str">
            <v>0301500850</v>
          </cell>
          <cell r="B168" t="str">
            <v>I</v>
          </cell>
          <cell r="C168" t="str">
            <v>Cordon de 7 Alambres Iram-IAS 500-03 C-175</v>
          </cell>
          <cell r="D168" t="str">
            <v>-</v>
          </cell>
          <cell r="E168">
            <v>0</v>
          </cell>
          <cell r="G168">
            <v>37104</v>
          </cell>
        </row>
        <row r="169">
          <cell r="A169" t="str">
            <v>0301500900</v>
          </cell>
          <cell r="B169" t="str">
            <v>I</v>
          </cell>
          <cell r="C169" t="str">
            <v>Cordon de 7 Alambres Iram-IAS 500-03 C-190</v>
          </cell>
          <cell r="D169" t="str">
            <v>-</v>
          </cell>
          <cell r="E169">
            <v>0</v>
          </cell>
          <cell r="G169">
            <v>37104</v>
          </cell>
        </row>
        <row r="170">
          <cell r="A170" t="str">
            <v>0301500950</v>
          </cell>
          <cell r="B170" t="str">
            <v>I</v>
          </cell>
          <cell r="C170" t="str">
            <v>Cordon de 7 Alambres Iram-IAS 500-03 C-190</v>
          </cell>
          <cell r="D170" t="str">
            <v>-</v>
          </cell>
          <cell r="E170">
            <v>0</v>
          </cell>
          <cell r="G170">
            <v>37104</v>
          </cell>
        </row>
        <row r="171">
          <cell r="A171" t="str">
            <v>0302000000</v>
          </cell>
          <cell r="B171" t="str">
            <v>D</v>
          </cell>
          <cell r="C171" t="str">
            <v>=== PERFILES Y BARRAS DE ACERO</v>
          </cell>
          <cell r="D171" t="str">
            <v>-</v>
          </cell>
          <cell r="E171">
            <v>0</v>
          </cell>
        </row>
        <row r="172">
          <cell r="A172" t="str">
            <v>0302000100</v>
          </cell>
          <cell r="B172" t="str">
            <v>I</v>
          </cell>
          <cell r="C172" t="str">
            <v>Perfil Hierro Angulo L/Iguales(1"X1/8")</v>
          </cell>
          <cell r="D172" t="str">
            <v>TON</v>
          </cell>
          <cell r="E172">
            <v>750</v>
          </cell>
          <cell r="G172">
            <v>37104</v>
          </cell>
        </row>
        <row r="173">
          <cell r="A173" t="str">
            <v>0302000150</v>
          </cell>
          <cell r="B173" t="str">
            <v>I</v>
          </cell>
          <cell r="C173" t="str">
            <v>Perfil Hierro Angulo L/Iguales(1"X3/16")</v>
          </cell>
          <cell r="D173" t="str">
            <v>TON</v>
          </cell>
          <cell r="E173">
            <v>790</v>
          </cell>
          <cell r="G173">
            <v>37104</v>
          </cell>
        </row>
        <row r="174">
          <cell r="A174" t="str">
            <v>0302000200</v>
          </cell>
          <cell r="B174" t="str">
            <v>I</v>
          </cell>
          <cell r="C174" t="str">
            <v>Perfil Hierro Angulo L/Iguales(11/2"X1/8")</v>
          </cell>
          <cell r="D174" t="str">
            <v>TON</v>
          </cell>
          <cell r="E174">
            <v>825</v>
          </cell>
          <cell r="G174">
            <v>37104</v>
          </cell>
        </row>
        <row r="175">
          <cell r="A175" t="str">
            <v>0302000250</v>
          </cell>
          <cell r="B175" t="str">
            <v>I</v>
          </cell>
          <cell r="C175" t="str">
            <v>Perfil Hierro Angulo L/Iguales(11/2"X3/16"</v>
          </cell>
          <cell r="D175" t="str">
            <v>TON</v>
          </cell>
          <cell r="E175">
            <v>772</v>
          </cell>
          <cell r="G175">
            <v>37104</v>
          </cell>
        </row>
        <row r="176">
          <cell r="A176" t="str">
            <v>0302000300</v>
          </cell>
          <cell r="B176" t="str">
            <v>I</v>
          </cell>
          <cell r="C176" t="str">
            <v>Perfil Hierro Angulo L/Iguales(11/4"X3/16"</v>
          </cell>
          <cell r="D176" t="str">
            <v>TON</v>
          </cell>
          <cell r="E176">
            <v>770</v>
          </cell>
          <cell r="G176">
            <v>37104</v>
          </cell>
        </row>
        <row r="177">
          <cell r="A177" t="str">
            <v>0302000350</v>
          </cell>
          <cell r="B177" t="str">
            <v>I</v>
          </cell>
          <cell r="C177" t="str">
            <v>Perfil Hierro Angulo L/Iguales(13/4"X3/16"</v>
          </cell>
          <cell r="D177" t="str">
            <v>TON</v>
          </cell>
          <cell r="E177">
            <v>765</v>
          </cell>
          <cell r="G177">
            <v>37104</v>
          </cell>
        </row>
        <row r="178">
          <cell r="A178" t="str">
            <v>0302000400</v>
          </cell>
          <cell r="B178" t="str">
            <v>I</v>
          </cell>
          <cell r="C178" t="str">
            <v>Perfil Hierro Angulo L/Iguales(2"X1/4")</v>
          </cell>
          <cell r="D178" t="str">
            <v>TON</v>
          </cell>
          <cell r="E178">
            <v>760</v>
          </cell>
          <cell r="G178">
            <v>37104</v>
          </cell>
        </row>
        <row r="179">
          <cell r="A179" t="str">
            <v>0302000450</v>
          </cell>
          <cell r="B179" t="str">
            <v>I</v>
          </cell>
          <cell r="C179" t="str">
            <v>Perfil Hierro Angulo L/Iguales(2"X3/16")</v>
          </cell>
          <cell r="D179" t="str">
            <v>TON</v>
          </cell>
          <cell r="E179">
            <v>764</v>
          </cell>
          <cell r="G179">
            <v>37104</v>
          </cell>
        </row>
        <row r="180">
          <cell r="A180" t="str">
            <v>0302000500</v>
          </cell>
          <cell r="B180" t="str">
            <v>I</v>
          </cell>
          <cell r="C180" t="str">
            <v>Perfil Hierro Angulo L/Iguales(21/2"X1/4")</v>
          </cell>
          <cell r="D180" t="str">
            <v>TON</v>
          </cell>
          <cell r="E180">
            <v>765</v>
          </cell>
          <cell r="G180">
            <v>37104</v>
          </cell>
        </row>
        <row r="181">
          <cell r="A181" t="str">
            <v>0302000550</v>
          </cell>
          <cell r="B181" t="str">
            <v>I</v>
          </cell>
          <cell r="C181" t="str">
            <v>Perfil Hierro Angulo L/Iguales(3"X1/2")</v>
          </cell>
          <cell r="D181" t="str">
            <v>TON</v>
          </cell>
          <cell r="E181">
            <v>890</v>
          </cell>
          <cell r="G181">
            <v>37104</v>
          </cell>
        </row>
        <row r="182">
          <cell r="A182" t="str">
            <v>0302000600</v>
          </cell>
          <cell r="B182" t="str">
            <v>I</v>
          </cell>
          <cell r="C182" t="str">
            <v>Perfil Hierro Angulo L/Iguales(3"X5/16")</v>
          </cell>
          <cell r="D182" t="str">
            <v>TON</v>
          </cell>
          <cell r="E182">
            <v>852</v>
          </cell>
          <cell r="G182">
            <v>37104</v>
          </cell>
        </row>
        <row r="183">
          <cell r="A183" t="str">
            <v>0302000650</v>
          </cell>
          <cell r="B183" t="str">
            <v>I</v>
          </cell>
          <cell r="C183" t="str">
            <v>Perfil Hierro Doble"T" Ipn120</v>
          </cell>
          <cell r="D183" t="str">
            <v>TON</v>
          </cell>
          <cell r="E183">
            <v>740</v>
          </cell>
          <cell r="G183">
            <v>37104</v>
          </cell>
        </row>
        <row r="184">
          <cell r="A184" t="str">
            <v>0302000700</v>
          </cell>
          <cell r="B184" t="str">
            <v>I</v>
          </cell>
          <cell r="C184" t="str">
            <v>Perfil Hierro Perfil UPN 14</v>
          </cell>
          <cell r="D184" t="str">
            <v>TON</v>
          </cell>
          <cell r="E184">
            <v>885</v>
          </cell>
          <cell r="G184">
            <v>37104</v>
          </cell>
        </row>
        <row r="185">
          <cell r="A185" t="str">
            <v>0302000750</v>
          </cell>
          <cell r="B185" t="str">
            <v>I</v>
          </cell>
          <cell r="C185" t="str">
            <v>Perfil Hierro Perfil UPN 30</v>
          </cell>
          <cell r="D185" t="str">
            <v>TON</v>
          </cell>
          <cell r="E185">
            <v>1020</v>
          </cell>
          <cell r="G185">
            <v>37104</v>
          </cell>
        </row>
        <row r="186">
          <cell r="A186" t="str">
            <v>0302000800</v>
          </cell>
          <cell r="B186" t="str">
            <v>I</v>
          </cell>
          <cell r="C186" t="str">
            <v>Perfil Hierro Perfil"U"(40X20)</v>
          </cell>
          <cell r="D186" t="str">
            <v>TON</v>
          </cell>
          <cell r="E186">
            <v>795</v>
          </cell>
          <cell r="G186">
            <v>37104</v>
          </cell>
        </row>
        <row r="187">
          <cell r="A187" t="str">
            <v>0302000850</v>
          </cell>
          <cell r="B187" t="str">
            <v>I</v>
          </cell>
          <cell r="C187" t="str">
            <v>Perfil Hierro"T"TPN(11/2"X3/16")</v>
          </cell>
          <cell r="D187" t="str">
            <v>TON</v>
          </cell>
          <cell r="E187">
            <v>790</v>
          </cell>
          <cell r="G187">
            <v>37104</v>
          </cell>
        </row>
        <row r="188">
          <cell r="A188" t="str">
            <v>0302000900</v>
          </cell>
          <cell r="B188" t="str">
            <v>I</v>
          </cell>
          <cell r="C188" t="str">
            <v>Perfiles Varios</v>
          </cell>
          <cell r="D188" t="str">
            <v>TON</v>
          </cell>
          <cell r="E188">
            <v>770</v>
          </cell>
          <cell r="G188">
            <v>37104</v>
          </cell>
        </row>
        <row r="189">
          <cell r="A189" t="str">
            <v>0302000950</v>
          </cell>
          <cell r="B189" t="str">
            <v>I</v>
          </cell>
          <cell r="C189" t="str">
            <v>Planchones de Hierro(3/16"X180)</v>
          </cell>
          <cell r="D189" t="str">
            <v>TON</v>
          </cell>
          <cell r="E189">
            <v>710</v>
          </cell>
          <cell r="G189">
            <v>37104</v>
          </cell>
        </row>
        <row r="190">
          <cell r="A190" t="str">
            <v>0302001000</v>
          </cell>
          <cell r="B190" t="str">
            <v>I</v>
          </cell>
          <cell r="C190" t="str">
            <v>Planchones de Hierro(3/16"X200)</v>
          </cell>
          <cell r="D190" t="str">
            <v>TON</v>
          </cell>
          <cell r="E190">
            <v>710</v>
          </cell>
          <cell r="G190">
            <v>37104</v>
          </cell>
        </row>
        <row r="191">
          <cell r="A191" t="str">
            <v>0302001050</v>
          </cell>
          <cell r="B191" t="str">
            <v>I</v>
          </cell>
          <cell r="C191" t="str">
            <v>Planchuela Ac Inoxi.304(1"X3/16" 4M)</v>
          </cell>
          <cell r="D191" t="str">
            <v>U</v>
          </cell>
          <cell r="E191">
            <v>13.1</v>
          </cell>
          <cell r="G191">
            <v>37104</v>
          </cell>
        </row>
        <row r="192">
          <cell r="A192" t="str">
            <v>0302001100</v>
          </cell>
          <cell r="B192" t="str">
            <v>I</v>
          </cell>
          <cell r="C192" t="str">
            <v>Planchuela de Hierro(1/2"X2")</v>
          </cell>
          <cell r="D192" t="str">
            <v>TON</v>
          </cell>
          <cell r="E192">
            <v>772</v>
          </cell>
          <cell r="G192">
            <v>37104</v>
          </cell>
        </row>
        <row r="193">
          <cell r="A193" t="str">
            <v>0302001150</v>
          </cell>
          <cell r="B193" t="str">
            <v>I</v>
          </cell>
          <cell r="C193" t="str">
            <v>Planchuela de Hierro(3/16"X1" 6M)</v>
          </cell>
          <cell r="D193" t="str">
            <v>U</v>
          </cell>
          <cell r="E193">
            <v>4.0999999999999996</v>
          </cell>
          <cell r="G193">
            <v>37104</v>
          </cell>
        </row>
        <row r="194">
          <cell r="A194" t="str">
            <v>0302001200</v>
          </cell>
          <cell r="B194" t="str">
            <v>I</v>
          </cell>
          <cell r="C194" t="str">
            <v>Planchuela de Hierro(3/16"X11/2" 6M)</v>
          </cell>
          <cell r="D194" t="str">
            <v>U</v>
          </cell>
          <cell r="E194">
            <v>6.17</v>
          </cell>
          <cell r="G194">
            <v>37104</v>
          </cell>
        </row>
        <row r="195">
          <cell r="A195" t="str">
            <v>0302001250</v>
          </cell>
          <cell r="B195" t="str">
            <v>I</v>
          </cell>
          <cell r="C195" t="str">
            <v>Planchuela de Hierro(3/16"X11/4" 6M)</v>
          </cell>
          <cell r="D195" t="str">
            <v>U</v>
          </cell>
          <cell r="E195">
            <v>5.0999999999999996</v>
          </cell>
          <cell r="G195">
            <v>37104</v>
          </cell>
        </row>
        <row r="196">
          <cell r="A196" t="str">
            <v>0303000000</v>
          </cell>
          <cell r="B196" t="str">
            <v>D</v>
          </cell>
          <cell r="C196" t="str">
            <v>=== MALLAS SOLDADAS</v>
          </cell>
          <cell r="D196" t="str">
            <v>-</v>
          </cell>
          <cell r="E196">
            <v>0</v>
          </cell>
        </row>
        <row r="197">
          <cell r="A197" t="str">
            <v>0303000100</v>
          </cell>
          <cell r="B197" t="str">
            <v>I</v>
          </cell>
          <cell r="C197" t="str">
            <v>Malla  Acero Soldada"Q"92(2.15X6M)</v>
          </cell>
          <cell r="D197" t="str">
            <v>U</v>
          </cell>
          <cell r="E197">
            <v>14.1</v>
          </cell>
          <cell r="G197">
            <v>37104</v>
          </cell>
        </row>
        <row r="198">
          <cell r="A198" t="str">
            <v>0303000150</v>
          </cell>
          <cell r="B198" t="str">
            <v>I</v>
          </cell>
          <cell r="C198" t="str">
            <v>Malla  Acero Soldada"R"92(2.15X6M)</v>
          </cell>
          <cell r="D198" t="str">
            <v>U</v>
          </cell>
          <cell r="E198">
            <v>11.39</v>
          </cell>
          <cell r="G198">
            <v>37104</v>
          </cell>
        </row>
        <row r="199">
          <cell r="A199" t="str">
            <v>0303000200</v>
          </cell>
          <cell r="B199" t="str">
            <v>I</v>
          </cell>
          <cell r="C199" t="str">
            <v>Malla Acero Soldada"Q"335(2.15X6M)</v>
          </cell>
          <cell r="D199" t="str">
            <v>U</v>
          </cell>
          <cell r="E199">
            <v>27.8</v>
          </cell>
          <cell r="G199">
            <v>37104</v>
          </cell>
        </row>
        <row r="200">
          <cell r="A200" t="str">
            <v>0304000000</v>
          </cell>
          <cell r="B200" t="str">
            <v>D</v>
          </cell>
          <cell r="C200" t="str">
            <v>=== CAñOS Y TUBOS</v>
          </cell>
          <cell r="D200" t="str">
            <v>-</v>
          </cell>
          <cell r="E200">
            <v>0</v>
          </cell>
        </row>
        <row r="201">
          <cell r="A201" t="str">
            <v>0304000100</v>
          </cell>
          <cell r="B201" t="str">
            <v>I</v>
          </cell>
          <cell r="C201" t="str">
            <v>Caño Acero Semipesado 1 1/2"</v>
          </cell>
          <cell r="D201" t="str">
            <v>ML</v>
          </cell>
          <cell r="E201">
            <v>2.14</v>
          </cell>
          <cell r="G201">
            <v>37104</v>
          </cell>
        </row>
        <row r="202">
          <cell r="A202" t="str">
            <v>0304000150</v>
          </cell>
          <cell r="B202" t="str">
            <v>I</v>
          </cell>
          <cell r="C202" t="str">
            <v>Caño Acero Semipesado 1 1/4"</v>
          </cell>
          <cell r="D202" t="str">
            <v>ML</v>
          </cell>
          <cell r="E202">
            <v>1.45</v>
          </cell>
          <cell r="G202">
            <v>37104</v>
          </cell>
        </row>
        <row r="203">
          <cell r="A203" t="str">
            <v>0304000200</v>
          </cell>
          <cell r="B203" t="str">
            <v>I</v>
          </cell>
          <cell r="C203" t="str">
            <v>Caño Acero Semipesado 1"</v>
          </cell>
          <cell r="D203" t="str">
            <v>ML</v>
          </cell>
          <cell r="E203">
            <v>1.17</v>
          </cell>
          <cell r="G203">
            <v>37104</v>
          </cell>
        </row>
        <row r="204">
          <cell r="A204" t="str">
            <v>0304000250</v>
          </cell>
          <cell r="B204" t="str">
            <v>I</v>
          </cell>
          <cell r="C204" t="str">
            <v>Caño Acero Semipesado 2"</v>
          </cell>
          <cell r="D204" t="str">
            <v>ML</v>
          </cell>
          <cell r="E204">
            <v>3.26</v>
          </cell>
          <cell r="G204">
            <v>37104</v>
          </cell>
        </row>
        <row r="205">
          <cell r="A205" t="str">
            <v>0304000300</v>
          </cell>
          <cell r="B205" t="str">
            <v>I</v>
          </cell>
          <cell r="C205" t="str">
            <v>Caño Acero Semipesado 3/4"</v>
          </cell>
          <cell r="D205" t="str">
            <v>ML</v>
          </cell>
          <cell r="E205">
            <v>0.83</v>
          </cell>
          <cell r="G205">
            <v>37104</v>
          </cell>
        </row>
        <row r="206">
          <cell r="A206" t="str">
            <v>0304000350</v>
          </cell>
          <cell r="B206" t="str">
            <v>I</v>
          </cell>
          <cell r="C206" t="str">
            <v>Caño Acero Semipesado 5/8"</v>
          </cell>
          <cell r="D206" t="str">
            <v>ML</v>
          </cell>
          <cell r="E206">
            <v>0.71</v>
          </cell>
          <cell r="G206">
            <v>37104</v>
          </cell>
        </row>
        <row r="207">
          <cell r="A207" t="str">
            <v>0304000400</v>
          </cell>
          <cell r="B207" t="str">
            <v>I</v>
          </cell>
          <cell r="C207" t="str">
            <v>Caño Acero Semipesado 7/8"</v>
          </cell>
          <cell r="D207" t="str">
            <v>ML</v>
          </cell>
          <cell r="E207">
            <v>1</v>
          </cell>
          <cell r="G207">
            <v>37104</v>
          </cell>
        </row>
        <row r="208">
          <cell r="A208" t="str">
            <v>0304000450</v>
          </cell>
          <cell r="B208" t="str">
            <v>I</v>
          </cell>
          <cell r="C208" t="str">
            <v>Tubo de Hierro Cuadrado(50X2MM 6M)</v>
          </cell>
          <cell r="D208" t="str">
            <v>U</v>
          </cell>
          <cell r="E208">
            <v>14.29</v>
          </cell>
          <cell r="G208">
            <v>37104</v>
          </cell>
        </row>
        <row r="209">
          <cell r="A209" t="str">
            <v>0304000500</v>
          </cell>
          <cell r="B209" t="str">
            <v>I</v>
          </cell>
          <cell r="C209" t="str">
            <v>Tubo de Hierro Rectanangular(50X30X2MM 6M)</v>
          </cell>
          <cell r="D209" t="str">
            <v>U</v>
          </cell>
          <cell r="E209">
            <v>11.6</v>
          </cell>
          <cell r="G209">
            <v>37104</v>
          </cell>
        </row>
        <row r="210">
          <cell r="A210" t="str">
            <v>0305000000</v>
          </cell>
          <cell r="B210" t="str">
            <v>D</v>
          </cell>
          <cell r="C210" t="str">
            <v>=== TUBOS ESTRUCTURALES</v>
          </cell>
          <cell r="D210" t="str">
            <v>-</v>
          </cell>
          <cell r="E210">
            <v>0</v>
          </cell>
        </row>
        <row r="211">
          <cell r="A211" t="str">
            <v>0306000000</v>
          </cell>
          <cell r="B211" t="str">
            <v>D</v>
          </cell>
          <cell r="C211" t="str">
            <v>=== CHAPAS PERFORADAS</v>
          </cell>
          <cell r="D211" t="str">
            <v>-</v>
          </cell>
          <cell r="E211">
            <v>0</v>
          </cell>
        </row>
        <row r="212">
          <cell r="A212" t="str">
            <v>0307000000</v>
          </cell>
          <cell r="B212" t="str">
            <v>D</v>
          </cell>
          <cell r="C212" t="str">
            <v>=== METAL DESPLEGADO</v>
          </cell>
          <cell r="D212" t="str">
            <v>-</v>
          </cell>
          <cell r="E212">
            <v>0</v>
          </cell>
        </row>
        <row r="213">
          <cell r="A213" t="str">
            <v>0307000100</v>
          </cell>
          <cell r="B213" t="str">
            <v>I</v>
          </cell>
          <cell r="C213" t="str">
            <v>Metal Desplegado Liviano(0.75X2M)</v>
          </cell>
          <cell r="D213" t="str">
            <v>HOJA</v>
          </cell>
          <cell r="E213">
            <v>1.03</v>
          </cell>
          <cell r="G213">
            <v>37104</v>
          </cell>
        </row>
        <row r="214">
          <cell r="A214" t="str">
            <v>0307000150</v>
          </cell>
          <cell r="B214" t="str">
            <v>I</v>
          </cell>
          <cell r="C214" t="str">
            <v>Metal Desplegado Mediano(0.75X2M)</v>
          </cell>
          <cell r="D214" t="str">
            <v>HOJA</v>
          </cell>
          <cell r="E214">
            <v>1.32</v>
          </cell>
          <cell r="G214">
            <v>37104</v>
          </cell>
        </row>
        <row r="215">
          <cell r="A215" t="str">
            <v>0307000200</v>
          </cell>
          <cell r="B215" t="str">
            <v>I</v>
          </cell>
          <cell r="C215" t="str">
            <v>Metal Desplegado Pesado(0.75X2M)</v>
          </cell>
          <cell r="D215" t="str">
            <v>HOJA</v>
          </cell>
          <cell r="E215">
            <v>1.74</v>
          </cell>
          <cell r="G215">
            <v>37104</v>
          </cell>
        </row>
        <row r="216">
          <cell r="A216" t="str">
            <v>0308000000</v>
          </cell>
          <cell r="B216" t="str">
            <v>D</v>
          </cell>
          <cell r="C216" t="str">
            <v>=== ALAMBRES Y CABLES</v>
          </cell>
          <cell r="D216" t="str">
            <v>-</v>
          </cell>
          <cell r="E216">
            <v>0</v>
          </cell>
        </row>
        <row r="217">
          <cell r="A217" t="str">
            <v>0308000100</v>
          </cell>
          <cell r="B217" t="str">
            <v>I</v>
          </cell>
          <cell r="C217" t="str">
            <v>Alambre Ac. Galva.C/Puas(Rollo 500M)15-127</v>
          </cell>
          <cell r="D217" t="str">
            <v>ROLLO</v>
          </cell>
          <cell r="E217">
            <v>40.68</v>
          </cell>
          <cell r="G217">
            <v>37104</v>
          </cell>
        </row>
        <row r="218">
          <cell r="A218" t="str">
            <v>0308000150</v>
          </cell>
          <cell r="B218" t="str">
            <v>I</v>
          </cell>
          <cell r="C218" t="str">
            <v>Alambre Ac.Galva.Liso Comun</v>
          </cell>
          <cell r="D218" t="str">
            <v>KILO</v>
          </cell>
          <cell r="E218">
            <v>0.92</v>
          </cell>
          <cell r="G218">
            <v>37104</v>
          </cell>
        </row>
        <row r="219">
          <cell r="A219" t="str">
            <v>0308000200</v>
          </cell>
          <cell r="B219" t="str">
            <v>I</v>
          </cell>
          <cell r="C219" t="str">
            <v>Alambre Ac.Recoci.(Negro)(1.63MM)N*16</v>
          </cell>
          <cell r="D219" t="str">
            <v>KILO</v>
          </cell>
          <cell r="E219">
            <v>0.95</v>
          </cell>
          <cell r="G219">
            <v>37104</v>
          </cell>
        </row>
        <row r="220">
          <cell r="A220" t="str">
            <v>0308000250</v>
          </cell>
          <cell r="B220" t="str">
            <v>I</v>
          </cell>
          <cell r="C220" t="str">
            <v>Alambre Ac.Recoci.(Negro)(4.06MM)N*8</v>
          </cell>
          <cell r="D220" t="str">
            <v>KILO</v>
          </cell>
          <cell r="E220">
            <v>0.89</v>
          </cell>
          <cell r="G220">
            <v>37104</v>
          </cell>
        </row>
        <row r="221">
          <cell r="A221" t="str">
            <v>0308000300</v>
          </cell>
          <cell r="B221" t="str">
            <v>I</v>
          </cell>
          <cell r="C221" t="str">
            <v>Alambre Ac.Tejido Romboidal 125-63-14</v>
          </cell>
          <cell r="D221" t="str">
            <v>M2</v>
          </cell>
          <cell r="E221">
            <v>2.2000000000000002</v>
          </cell>
          <cell r="G221">
            <v>37104</v>
          </cell>
        </row>
        <row r="222">
          <cell r="A222" t="str">
            <v>0308000350</v>
          </cell>
          <cell r="B222" t="str">
            <v>I</v>
          </cell>
          <cell r="C222" t="str">
            <v>Alambre De Cobre</v>
          </cell>
          <cell r="D222" t="str">
            <v>KILO</v>
          </cell>
          <cell r="E222">
            <v>0</v>
          </cell>
          <cell r="G222">
            <v>37104</v>
          </cell>
        </row>
        <row r="223">
          <cell r="A223" t="str">
            <v>0309000000</v>
          </cell>
          <cell r="B223" t="str">
            <v>D</v>
          </cell>
          <cell r="C223" t="str">
            <v>=== CHAPAS</v>
          </cell>
          <cell r="D223" t="str">
            <v>-</v>
          </cell>
          <cell r="E223">
            <v>0</v>
          </cell>
        </row>
        <row r="224">
          <cell r="A224" t="str">
            <v>0309000100</v>
          </cell>
          <cell r="B224" t="str">
            <v>I</v>
          </cell>
          <cell r="C224" t="str">
            <v>Chapa Cincalum.Lisa(1.22X2.44)</v>
          </cell>
          <cell r="D224" t="str">
            <v>U</v>
          </cell>
          <cell r="E224">
            <v>19.02</v>
          </cell>
          <cell r="G224">
            <v>37104</v>
          </cell>
        </row>
        <row r="225">
          <cell r="A225" t="str">
            <v>0309000150</v>
          </cell>
          <cell r="B225" t="str">
            <v>I</v>
          </cell>
          <cell r="C225" t="str">
            <v>Chapa Cincalum.Ondu.(1.10X2.44)</v>
          </cell>
          <cell r="D225" t="str">
            <v>U</v>
          </cell>
          <cell r="E225">
            <v>23.03</v>
          </cell>
          <cell r="G225">
            <v>37104</v>
          </cell>
        </row>
        <row r="226">
          <cell r="A226" t="str">
            <v>0309000200</v>
          </cell>
          <cell r="B226" t="str">
            <v>I</v>
          </cell>
          <cell r="C226" t="str">
            <v>Chapa F°G° Lisa N*27(1X2)</v>
          </cell>
          <cell r="D226" t="str">
            <v>U</v>
          </cell>
          <cell r="E226">
            <v>8.1999999999999993</v>
          </cell>
          <cell r="G226">
            <v>37104</v>
          </cell>
        </row>
        <row r="227">
          <cell r="A227" t="str">
            <v>0309000250</v>
          </cell>
          <cell r="B227" t="str">
            <v>I</v>
          </cell>
          <cell r="C227" t="str">
            <v>Chapa F°G° Lisa N°20(1X2)</v>
          </cell>
          <cell r="D227" t="str">
            <v>U</v>
          </cell>
          <cell r="E227">
            <v>16.16</v>
          </cell>
          <cell r="G227">
            <v>37104</v>
          </cell>
        </row>
        <row r="228">
          <cell r="A228" t="str">
            <v>0309000300</v>
          </cell>
          <cell r="B228" t="str">
            <v>I</v>
          </cell>
          <cell r="C228" t="str">
            <v>Chapa F°G° Lisa N°22(1X2)</v>
          </cell>
          <cell r="D228" t="str">
            <v>U</v>
          </cell>
          <cell r="E228">
            <v>13</v>
          </cell>
          <cell r="G228">
            <v>37104</v>
          </cell>
        </row>
        <row r="229">
          <cell r="A229" t="str">
            <v>0309000350</v>
          </cell>
          <cell r="B229" t="str">
            <v>I</v>
          </cell>
          <cell r="C229" t="str">
            <v>Chapa F°G° Lisa N°24(1X2)</v>
          </cell>
          <cell r="D229" t="str">
            <v>U</v>
          </cell>
          <cell r="E229">
            <v>9.26</v>
          </cell>
          <cell r="G229">
            <v>37104</v>
          </cell>
        </row>
        <row r="230">
          <cell r="A230" t="str">
            <v>0309000400</v>
          </cell>
          <cell r="B230" t="str">
            <v>I</v>
          </cell>
          <cell r="C230" t="str">
            <v>Chapa Fe Galv.Ondu.(1.10X2.44 N°27)</v>
          </cell>
          <cell r="D230" t="str">
            <v>U</v>
          </cell>
          <cell r="E230">
            <v>15.7</v>
          </cell>
          <cell r="G230">
            <v>37104</v>
          </cell>
        </row>
        <row r="231">
          <cell r="A231" t="str">
            <v>0309000450</v>
          </cell>
          <cell r="B231" t="str">
            <v>I</v>
          </cell>
          <cell r="C231" t="str">
            <v>Chapa Fe Negra Comun(1X2 N*14)</v>
          </cell>
          <cell r="D231" t="str">
            <v>KG</v>
          </cell>
          <cell r="E231">
            <v>0.85</v>
          </cell>
          <cell r="G231">
            <v>37104</v>
          </cell>
        </row>
        <row r="232">
          <cell r="A232" t="str">
            <v>0309000500</v>
          </cell>
          <cell r="B232" t="str">
            <v>I</v>
          </cell>
          <cell r="C232" t="str">
            <v>Chapa FºGº Ondu.(1.10X2.44 N°24)</v>
          </cell>
          <cell r="D232" t="str">
            <v>U</v>
          </cell>
          <cell r="E232">
            <v>19.190000000000001</v>
          </cell>
          <cell r="G232">
            <v>37104</v>
          </cell>
        </row>
        <row r="233">
          <cell r="A233" t="str">
            <v>0309000550</v>
          </cell>
          <cell r="B233" t="str">
            <v>I</v>
          </cell>
          <cell r="C233" t="str">
            <v>Chapa FºGºOndu.Color(1.10X2.44 N°24)</v>
          </cell>
          <cell r="D233" t="str">
            <v>U</v>
          </cell>
          <cell r="E233">
            <v>30.4</v>
          </cell>
          <cell r="G233">
            <v>37104</v>
          </cell>
        </row>
        <row r="234">
          <cell r="A234" t="str">
            <v>0309000600</v>
          </cell>
          <cell r="B234" t="str">
            <v>I</v>
          </cell>
          <cell r="C234" t="str">
            <v>Chapa Kr-16 N°22 Prepintada</v>
          </cell>
          <cell r="D234" t="str">
            <v>M2</v>
          </cell>
          <cell r="E234">
            <v>21</v>
          </cell>
          <cell r="G234">
            <v>37104</v>
          </cell>
        </row>
        <row r="235">
          <cell r="A235" t="str">
            <v>0309000610</v>
          </cell>
          <cell r="B235" t="str">
            <v>I</v>
          </cell>
          <cell r="C235" t="str">
            <v>Chapa Trapezoidal Prepintada</v>
          </cell>
          <cell r="D235" t="str">
            <v>M2</v>
          </cell>
          <cell r="E235">
            <v>8.08</v>
          </cell>
          <cell r="G235">
            <v>37104</v>
          </cell>
        </row>
        <row r="236">
          <cell r="A236" t="str">
            <v>0309000650</v>
          </cell>
          <cell r="B236" t="str">
            <v>I</v>
          </cell>
          <cell r="C236" t="str">
            <v>Chapa Ondulin Caballete</v>
          </cell>
          <cell r="D236" t="str">
            <v>ML</v>
          </cell>
          <cell r="E236">
            <v>3.5</v>
          </cell>
          <cell r="G236">
            <v>37104</v>
          </cell>
        </row>
        <row r="237">
          <cell r="A237" t="str">
            <v>0309000700</v>
          </cell>
          <cell r="B237" t="str">
            <v>I</v>
          </cell>
          <cell r="C237" t="str">
            <v>Chapa Ondulin(0.95X2)</v>
          </cell>
          <cell r="D237" t="str">
            <v>U</v>
          </cell>
          <cell r="E237">
            <v>10.64</v>
          </cell>
          <cell r="G237">
            <v>37104</v>
          </cell>
        </row>
        <row r="238">
          <cell r="A238" t="str">
            <v>0310000000</v>
          </cell>
          <cell r="B238" t="str">
            <v>D</v>
          </cell>
          <cell r="C238" t="str">
            <v>=== ACERO INOXIDABLE</v>
          </cell>
          <cell r="D238" t="str">
            <v>-</v>
          </cell>
          <cell r="E238">
            <v>0</v>
          </cell>
        </row>
        <row r="239">
          <cell r="A239" t="str">
            <v>0311000000</v>
          </cell>
          <cell r="B239" t="str">
            <v>D</v>
          </cell>
          <cell r="C239" t="str">
            <v>=== CHAPAS DE COBRE</v>
          </cell>
          <cell r="D239" t="str">
            <v>-</v>
          </cell>
          <cell r="E239">
            <v>0</v>
          </cell>
        </row>
        <row r="240">
          <cell r="A240" t="str">
            <v>0312000000</v>
          </cell>
          <cell r="B240" t="str">
            <v>D</v>
          </cell>
          <cell r="C240" t="str">
            <v>=== PERFILES DE BRONCE</v>
          </cell>
          <cell r="D240" t="str">
            <v>-</v>
          </cell>
          <cell r="E240">
            <v>0</v>
          </cell>
        </row>
        <row r="241">
          <cell r="A241" t="str">
            <v>0313000000</v>
          </cell>
          <cell r="B241" t="str">
            <v>D</v>
          </cell>
          <cell r="C241" t="str">
            <v>=== ALUMINIO</v>
          </cell>
          <cell r="D241" t="str">
            <v>-</v>
          </cell>
          <cell r="E241">
            <v>0</v>
          </cell>
        </row>
        <row r="242">
          <cell r="A242" t="str">
            <v>0314000000</v>
          </cell>
          <cell r="B242" t="str">
            <v>D</v>
          </cell>
          <cell r="C242" t="str">
            <v>=== CHAPAS DE ALUMINIO LISAS</v>
          </cell>
          <cell r="D242" t="str">
            <v>-</v>
          </cell>
          <cell r="E242">
            <v>0</v>
          </cell>
        </row>
        <row r="243">
          <cell r="A243" t="str">
            <v>0314000100</v>
          </cell>
          <cell r="B243" t="str">
            <v>I</v>
          </cell>
          <cell r="C243" t="str">
            <v>Chapa Aluminio Color(1.22X2.44)</v>
          </cell>
          <cell r="D243" t="str">
            <v>U</v>
          </cell>
          <cell r="E243">
            <v>43.43</v>
          </cell>
          <cell r="G243">
            <v>37104</v>
          </cell>
        </row>
        <row r="244">
          <cell r="A244" t="str">
            <v>0314000150</v>
          </cell>
          <cell r="B244" t="str">
            <v>I</v>
          </cell>
          <cell r="C244" t="str">
            <v>Chapa Aluminio(1.22X2.44)</v>
          </cell>
          <cell r="D244" t="str">
            <v>U</v>
          </cell>
          <cell r="E244">
            <v>38.79</v>
          </cell>
          <cell r="G244">
            <v>37104</v>
          </cell>
        </row>
        <row r="245">
          <cell r="A245" t="str">
            <v>0315000000</v>
          </cell>
          <cell r="B245" t="str">
            <v>D</v>
          </cell>
          <cell r="C245" t="str">
            <v>=== PERFILES DE ALUMINIO</v>
          </cell>
          <cell r="D245" t="str">
            <v>-</v>
          </cell>
          <cell r="E245">
            <v>0</v>
          </cell>
        </row>
        <row r="246">
          <cell r="A246" t="str">
            <v>0315000100</v>
          </cell>
          <cell r="B246" t="str">
            <v>I</v>
          </cell>
          <cell r="C246" t="str">
            <v>Perfil Aluminio Durlock Perimetral"L"(1.22</v>
          </cell>
          <cell r="D246" t="str">
            <v>U</v>
          </cell>
          <cell r="E246">
            <v>1.26</v>
          </cell>
          <cell r="G246">
            <v>37104</v>
          </cell>
        </row>
        <row r="247">
          <cell r="A247" t="str">
            <v>0315000150</v>
          </cell>
          <cell r="B247" t="str">
            <v>I</v>
          </cell>
          <cell r="C247" t="str">
            <v>Perfil Aluminio Durlock Travesaño Galera(1</v>
          </cell>
          <cell r="D247" t="str">
            <v>U</v>
          </cell>
          <cell r="E247">
            <v>1.87</v>
          </cell>
          <cell r="G247">
            <v>37104</v>
          </cell>
        </row>
        <row r="248">
          <cell r="A248" t="str">
            <v>0315000200</v>
          </cell>
          <cell r="B248" t="str">
            <v>I</v>
          </cell>
          <cell r="C248" t="str">
            <v>Perfil Aluminio Durlock Travesaño"T"(1.22M</v>
          </cell>
          <cell r="D248" t="str">
            <v>U</v>
          </cell>
          <cell r="E248">
            <v>1.88</v>
          </cell>
          <cell r="G248">
            <v>37104</v>
          </cell>
        </row>
        <row r="249">
          <cell r="A249" t="str">
            <v>0315000250</v>
          </cell>
          <cell r="B249" t="str">
            <v>I</v>
          </cell>
          <cell r="C249" t="str">
            <v>Perfil Aluminio Largueros CoGo(70MMx2.60M)</v>
          </cell>
          <cell r="D249" t="str">
            <v>U</v>
          </cell>
          <cell r="E249">
            <v>2.86</v>
          </cell>
          <cell r="G249">
            <v>37104</v>
          </cell>
        </row>
        <row r="250">
          <cell r="A250" t="str">
            <v>0315000300</v>
          </cell>
          <cell r="B250" t="str">
            <v>I</v>
          </cell>
          <cell r="C250" t="str">
            <v>Perfil Aluminio Montante CoGo (35MMx2.60M)</v>
          </cell>
          <cell r="D250" t="str">
            <v>U</v>
          </cell>
          <cell r="E250">
            <v>2.14</v>
          </cell>
          <cell r="G250">
            <v>37104</v>
          </cell>
        </row>
        <row r="251">
          <cell r="A251" t="str">
            <v>0315000350</v>
          </cell>
          <cell r="B251" t="str">
            <v>I</v>
          </cell>
          <cell r="C251" t="str">
            <v>Perfil Aluminio Montante CoGo (70MMx2.60M)</v>
          </cell>
          <cell r="D251" t="str">
            <v>U</v>
          </cell>
          <cell r="E251">
            <v>2.86</v>
          </cell>
          <cell r="G251">
            <v>37104</v>
          </cell>
        </row>
        <row r="252">
          <cell r="A252" t="str">
            <v>0315000400</v>
          </cell>
          <cell r="B252" t="str">
            <v>I</v>
          </cell>
          <cell r="C252" t="str">
            <v>Perfil Aluminio Omega CoGo (2.60M)</v>
          </cell>
          <cell r="D252" t="str">
            <v>U</v>
          </cell>
          <cell r="E252">
            <v>2.1</v>
          </cell>
          <cell r="G252">
            <v>37104</v>
          </cell>
        </row>
        <row r="253">
          <cell r="A253" t="str">
            <v>0315000450</v>
          </cell>
          <cell r="B253" t="str">
            <v>I</v>
          </cell>
          <cell r="C253" t="str">
            <v>Perfil Aluminio Solera CoGo (35MMx2.60M)</v>
          </cell>
          <cell r="D253" t="str">
            <v>U</v>
          </cell>
          <cell r="E253">
            <v>2.14</v>
          </cell>
          <cell r="G253">
            <v>37104</v>
          </cell>
        </row>
        <row r="254">
          <cell r="A254" t="str">
            <v>0315000500</v>
          </cell>
          <cell r="B254" t="str">
            <v>I</v>
          </cell>
          <cell r="C254" t="str">
            <v>Perfil Aluminio Solera CoGo (70MMx2.60M)</v>
          </cell>
          <cell r="D254" t="str">
            <v>U</v>
          </cell>
          <cell r="E254">
            <v>2.75</v>
          </cell>
          <cell r="G254">
            <v>37104</v>
          </cell>
        </row>
        <row r="255">
          <cell r="A255" t="str">
            <v>0315000550</v>
          </cell>
          <cell r="B255" t="str">
            <v>I</v>
          </cell>
          <cell r="C255" t="str">
            <v>Perfil Aluminio Spanacustic Estr. De Alumi</v>
          </cell>
          <cell r="D255" t="str">
            <v>TIRA</v>
          </cell>
          <cell r="E255">
            <v>1.88</v>
          </cell>
          <cell r="G255">
            <v>37104</v>
          </cell>
        </row>
        <row r="256">
          <cell r="A256" t="str">
            <v>0316000000</v>
          </cell>
          <cell r="B256" t="str">
            <v>D</v>
          </cell>
          <cell r="C256" t="str">
            <v>=== ACCESORIOS DE METAL</v>
          </cell>
          <cell r="D256" t="str">
            <v>-</v>
          </cell>
          <cell r="E256">
            <v>0</v>
          </cell>
        </row>
        <row r="257">
          <cell r="A257" t="str">
            <v>0316000100</v>
          </cell>
          <cell r="B257" t="str">
            <v>I</v>
          </cell>
          <cell r="C257" t="str">
            <v>Guardacanto Chapa Galvanizada(2M)</v>
          </cell>
          <cell r="D257" t="str">
            <v>U</v>
          </cell>
          <cell r="E257">
            <v>1.32</v>
          </cell>
          <cell r="G257">
            <v>37104</v>
          </cell>
        </row>
        <row r="258">
          <cell r="A258" t="str">
            <v>0316000150</v>
          </cell>
          <cell r="B258" t="str">
            <v>I</v>
          </cell>
          <cell r="C258" t="str">
            <v>Guardacantos de Acero Inoxidable(2M)</v>
          </cell>
          <cell r="D258" t="str">
            <v>U</v>
          </cell>
          <cell r="E258">
            <v>2.95</v>
          </cell>
          <cell r="G258">
            <v>37104</v>
          </cell>
        </row>
        <row r="259">
          <cell r="A259" t="str">
            <v>0316000200</v>
          </cell>
          <cell r="B259" t="str">
            <v>I</v>
          </cell>
          <cell r="C259" t="str">
            <v>Guardacantos de Aluminio(2M)</v>
          </cell>
          <cell r="D259" t="str">
            <v>U</v>
          </cell>
          <cell r="E259">
            <v>2.4</v>
          </cell>
          <cell r="G259">
            <v>37104</v>
          </cell>
        </row>
        <row r="260">
          <cell r="A260" t="str">
            <v>0316000250</v>
          </cell>
          <cell r="B260" t="str">
            <v>I</v>
          </cell>
          <cell r="C260" t="str">
            <v>Reja 20X30</v>
          </cell>
          <cell r="D260" t="str">
            <v>U</v>
          </cell>
          <cell r="E260">
            <v>6</v>
          </cell>
          <cell r="G260">
            <v>37104</v>
          </cell>
        </row>
        <row r="261">
          <cell r="A261" t="str">
            <v>0316000300</v>
          </cell>
          <cell r="B261" t="str">
            <v>I</v>
          </cell>
          <cell r="C261" t="str">
            <v>Reja 35X60</v>
          </cell>
          <cell r="D261" t="str">
            <v>U</v>
          </cell>
          <cell r="E261">
            <v>21</v>
          </cell>
          <cell r="G261">
            <v>37104</v>
          </cell>
        </row>
        <row r="262">
          <cell r="A262" t="str">
            <v>0316000350</v>
          </cell>
          <cell r="B262" t="str">
            <v>I</v>
          </cell>
          <cell r="C262" t="str">
            <v>Reja 40X50</v>
          </cell>
          <cell r="D262" t="str">
            <v>U</v>
          </cell>
          <cell r="E262">
            <v>20</v>
          </cell>
          <cell r="G262">
            <v>37104</v>
          </cell>
        </row>
        <row r="263">
          <cell r="A263" t="str">
            <v>0316000400</v>
          </cell>
          <cell r="B263" t="str">
            <v>I</v>
          </cell>
          <cell r="C263" t="str">
            <v>Reja 40X60</v>
          </cell>
          <cell r="D263" t="str">
            <v>U</v>
          </cell>
          <cell r="E263">
            <v>23</v>
          </cell>
          <cell r="G263">
            <v>37104</v>
          </cell>
        </row>
        <row r="264">
          <cell r="A264" t="str">
            <v>0316000450</v>
          </cell>
          <cell r="B264" t="str">
            <v>I</v>
          </cell>
          <cell r="C264" t="str">
            <v>Reja Ventilacion 20X20</v>
          </cell>
          <cell r="D264" t="str">
            <v>U</v>
          </cell>
          <cell r="E264">
            <v>3.5</v>
          </cell>
          <cell r="G264">
            <v>37104</v>
          </cell>
        </row>
        <row r="265">
          <cell r="A265" t="str">
            <v>0316000500</v>
          </cell>
          <cell r="B265" t="str">
            <v>I</v>
          </cell>
          <cell r="C265" t="str">
            <v>Tapa y Marco Chapa 120X120</v>
          </cell>
          <cell r="D265" t="str">
            <v>U</v>
          </cell>
          <cell r="E265">
            <v>58</v>
          </cell>
          <cell r="G265">
            <v>37104</v>
          </cell>
        </row>
        <row r="266">
          <cell r="A266" t="str">
            <v>0316000550</v>
          </cell>
          <cell r="B266" t="str">
            <v>I</v>
          </cell>
          <cell r="C266" t="str">
            <v>Tapa y Marco Chapa 20X40</v>
          </cell>
          <cell r="D266" t="str">
            <v>U</v>
          </cell>
          <cell r="E266">
            <v>19</v>
          </cell>
          <cell r="G266">
            <v>37104</v>
          </cell>
        </row>
        <row r="267">
          <cell r="A267" t="str">
            <v>0316000600</v>
          </cell>
          <cell r="B267" t="str">
            <v>I</v>
          </cell>
          <cell r="C267" t="str">
            <v>Tapa y Marco Chapa 60X60</v>
          </cell>
          <cell r="D267" t="str">
            <v>U</v>
          </cell>
          <cell r="E267">
            <v>29</v>
          </cell>
          <cell r="G267">
            <v>37104</v>
          </cell>
        </row>
        <row r="268">
          <cell r="A268" t="str">
            <v>0316000650</v>
          </cell>
          <cell r="B268" t="str">
            <v>I</v>
          </cell>
          <cell r="C268" t="str">
            <v>Tapa y Marco Tanque 30X30</v>
          </cell>
          <cell r="D268" t="str">
            <v>U</v>
          </cell>
          <cell r="E268">
            <v>10.67</v>
          </cell>
          <cell r="G268">
            <v>37104</v>
          </cell>
        </row>
        <row r="269">
          <cell r="A269" t="str">
            <v>0316000700</v>
          </cell>
          <cell r="B269" t="str">
            <v>I</v>
          </cell>
          <cell r="C269" t="str">
            <v>Tapa y Marco Tanque 60X60</v>
          </cell>
          <cell r="D269" t="str">
            <v>U</v>
          </cell>
          <cell r="E269">
            <v>45</v>
          </cell>
          <cell r="G269">
            <v>37104</v>
          </cell>
        </row>
        <row r="270">
          <cell r="A270" t="str">
            <v>0316000750</v>
          </cell>
          <cell r="B270" t="str">
            <v>I</v>
          </cell>
          <cell r="C270" t="str">
            <v xml:space="preserve"> Difusor D=0.30 M</v>
          </cell>
          <cell r="D270" t="str">
            <v>U</v>
          </cell>
          <cell r="E270">
            <v>12</v>
          </cell>
          <cell r="G270">
            <v>37104</v>
          </cell>
        </row>
        <row r="271">
          <cell r="A271" t="str">
            <v>0317000000</v>
          </cell>
          <cell r="B271" t="str">
            <v>D</v>
          </cell>
          <cell r="C271" t="str">
            <v>=== OTROS METALES</v>
          </cell>
          <cell r="D271" t="str">
            <v>-</v>
          </cell>
          <cell r="E271">
            <v>0</v>
          </cell>
        </row>
        <row r="272">
          <cell r="A272" t="str">
            <v>0318000000</v>
          </cell>
          <cell r="B272" t="str">
            <v>D</v>
          </cell>
          <cell r="C272" t="str">
            <v>=== TELAS METáLICAS</v>
          </cell>
          <cell r="D272" t="str">
            <v>-</v>
          </cell>
          <cell r="E272">
            <v>0</v>
          </cell>
        </row>
        <row r="273">
          <cell r="A273" t="str">
            <v>0318000100</v>
          </cell>
          <cell r="B273" t="str">
            <v>I</v>
          </cell>
          <cell r="C273" t="str">
            <v>Tela Meta. Ac.Galva. Liv.(20X30X1 L=20M)</v>
          </cell>
          <cell r="D273" t="str">
            <v>ROLLO</v>
          </cell>
          <cell r="E273">
            <v>69</v>
          </cell>
          <cell r="G273">
            <v>37104</v>
          </cell>
        </row>
        <row r="274">
          <cell r="A274" t="str">
            <v>0319000000</v>
          </cell>
          <cell r="B274" t="str">
            <v>D</v>
          </cell>
          <cell r="C274" t="str">
            <v>=== RECUBRIMIENTOS METáLICOS, TéRMICOS</v>
          </cell>
          <cell r="D274" t="str">
            <v>-</v>
          </cell>
          <cell r="E274">
            <v>0</v>
          </cell>
        </row>
        <row r="275">
          <cell r="A275" t="str">
            <v>0401000000</v>
          </cell>
          <cell r="B275" t="str">
            <v>D</v>
          </cell>
          <cell r="C275" t="str">
            <v>=== MADERAS PARA ENCOFRADOS</v>
          </cell>
          <cell r="D275" t="str">
            <v>-</v>
          </cell>
          <cell r="E275">
            <v>0</v>
          </cell>
        </row>
        <row r="276">
          <cell r="A276" t="str">
            <v>0401000100</v>
          </cell>
          <cell r="B276" t="str">
            <v>I</v>
          </cell>
          <cell r="C276" t="str">
            <v>Tabla Pino Brasil Cepillada 1"X4"</v>
          </cell>
          <cell r="D276" t="str">
            <v>M2</v>
          </cell>
          <cell r="E276">
            <v>19.91</v>
          </cell>
          <cell r="G276">
            <v>37104</v>
          </cell>
        </row>
        <row r="277">
          <cell r="A277" t="str">
            <v>0401000150</v>
          </cell>
          <cell r="B277" t="str">
            <v>I</v>
          </cell>
          <cell r="C277" t="str">
            <v>Tabla Pino Brasil Cepillada 1"X6"</v>
          </cell>
          <cell r="D277" t="str">
            <v>M2</v>
          </cell>
          <cell r="E277">
            <v>19.91</v>
          </cell>
          <cell r="G277">
            <v>37104</v>
          </cell>
        </row>
        <row r="278">
          <cell r="A278" t="str">
            <v>0401000200</v>
          </cell>
          <cell r="B278" t="str">
            <v>I</v>
          </cell>
          <cell r="C278" t="str">
            <v>Tabla Pino Brasil en Bruto 1"X4"</v>
          </cell>
          <cell r="D278" t="str">
            <v>M2</v>
          </cell>
          <cell r="E278">
            <v>18.829999999999998</v>
          </cell>
          <cell r="G278">
            <v>37104</v>
          </cell>
        </row>
        <row r="279">
          <cell r="A279" t="str">
            <v>0401000250</v>
          </cell>
          <cell r="B279" t="str">
            <v>I</v>
          </cell>
          <cell r="C279" t="str">
            <v>Tabla Pino Brasil en Bruto 1"X6"</v>
          </cell>
          <cell r="D279" t="str">
            <v>M2</v>
          </cell>
          <cell r="E279">
            <v>18.829999999999998</v>
          </cell>
          <cell r="G279">
            <v>37104</v>
          </cell>
        </row>
        <row r="280">
          <cell r="A280" t="str">
            <v>0401000300</v>
          </cell>
          <cell r="B280" t="str">
            <v>I</v>
          </cell>
          <cell r="C280" t="str">
            <v>Tabla Pino Elliotis Cepillada 1"X4"</v>
          </cell>
          <cell r="D280" t="str">
            <v>M2</v>
          </cell>
          <cell r="E280">
            <v>4.26</v>
          </cell>
          <cell r="G280">
            <v>37104</v>
          </cell>
        </row>
        <row r="281">
          <cell r="A281" t="str">
            <v>0401000350</v>
          </cell>
          <cell r="B281" t="str">
            <v>I</v>
          </cell>
          <cell r="C281" t="str">
            <v>Tabla Pino Elliotis Cepillada 1"X6"</v>
          </cell>
          <cell r="D281" t="str">
            <v>M2</v>
          </cell>
          <cell r="E281">
            <v>4.26</v>
          </cell>
          <cell r="G281">
            <v>37104</v>
          </cell>
        </row>
        <row r="282">
          <cell r="A282" t="str">
            <v>0401000400</v>
          </cell>
          <cell r="B282" t="str">
            <v>I</v>
          </cell>
          <cell r="C282" t="str">
            <v>Tabla Pino Elliotis en Bruto 1"X4"</v>
          </cell>
          <cell r="D282" t="str">
            <v>M2</v>
          </cell>
          <cell r="E282">
            <v>5.59</v>
          </cell>
          <cell r="G282">
            <v>37104</v>
          </cell>
        </row>
        <row r="283">
          <cell r="A283" t="str">
            <v>0401000450</v>
          </cell>
          <cell r="B283" t="str">
            <v>I</v>
          </cell>
          <cell r="C283" t="str">
            <v>Tabla Pino Elliotis en Bruto 1"X6"</v>
          </cell>
          <cell r="D283" t="str">
            <v>M2</v>
          </cell>
          <cell r="E283">
            <v>3.8</v>
          </cell>
          <cell r="G283">
            <v>37104</v>
          </cell>
        </row>
        <row r="284">
          <cell r="A284" t="str">
            <v>0401000500</v>
          </cell>
          <cell r="B284" t="str">
            <v>I</v>
          </cell>
          <cell r="C284" t="str">
            <v>Tabla Pino Parana Cepillada 1"X4"</v>
          </cell>
          <cell r="D284" t="str">
            <v>M2</v>
          </cell>
          <cell r="E284">
            <v>8.82</v>
          </cell>
          <cell r="G284">
            <v>37104</v>
          </cell>
        </row>
        <row r="285">
          <cell r="A285" t="str">
            <v>0401000550</v>
          </cell>
          <cell r="B285" t="str">
            <v>I</v>
          </cell>
          <cell r="C285" t="str">
            <v>Tabla Pino Parana Cepillada 1"X6"</v>
          </cell>
          <cell r="D285" t="str">
            <v>M2</v>
          </cell>
          <cell r="E285">
            <v>8.82</v>
          </cell>
          <cell r="G285">
            <v>37104</v>
          </cell>
        </row>
        <row r="286">
          <cell r="A286" t="str">
            <v>0401000600</v>
          </cell>
          <cell r="B286" t="str">
            <v>I</v>
          </cell>
          <cell r="C286" t="str">
            <v>Tabla Pino Parana en Bruto 1"X4"</v>
          </cell>
          <cell r="D286" t="str">
            <v>M2</v>
          </cell>
          <cell r="E286">
            <v>7.75</v>
          </cell>
          <cell r="G286">
            <v>37104</v>
          </cell>
        </row>
        <row r="287">
          <cell r="A287" t="str">
            <v>0401000650</v>
          </cell>
          <cell r="B287" t="str">
            <v>I</v>
          </cell>
          <cell r="C287" t="str">
            <v>Tabla Pino Parana en Bruto 1"X6"</v>
          </cell>
          <cell r="D287" t="str">
            <v>M2</v>
          </cell>
          <cell r="E287">
            <v>7.75</v>
          </cell>
          <cell r="G287">
            <v>37104</v>
          </cell>
        </row>
        <row r="288">
          <cell r="A288" t="str">
            <v>0401000700</v>
          </cell>
          <cell r="B288" t="str">
            <v>I</v>
          </cell>
          <cell r="C288" t="str">
            <v>Tabla Saligna Cepillada 1"X4"</v>
          </cell>
          <cell r="D288" t="str">
            <v>M2</v>
          </cell>
          <cell r="E288">
            <v>4.63</v>
          </cell>
          <cell r="G288">
            <v>37104</v>
          </cell>
        </row>
        <row r="289">
          <cell r="A289" t="str">
            <v>0401000750</v>
          </cell>
          <cell r="B289" t="str">
            <v>I</v>
          </cell>
          <cell r="C289" t="str">
            <v>Tabla Saligna Cepillada 1"X5"</v>
          </cell>
          <cell r="D289" t="str">
            <v>M2</v>
          </cell>
          <cell r="E289">
            <v>4.63</v>
          </cell>
          <cell r="G289">
            <v>37104</v>
          </cell>
        </row>
        <row r="290">
          <cell r="A290" t="str">
            <v>0401000800</v>
          </cell>
          <cell r="B290" t="str">
            <v>I</v>
          </cell>
          <cell r="C290" t="str">
            <v>Tabla Saligna Cepillada 1"X6"</v>
          </cell>
          <cell r="D290" t="str">
            <v>M2</v>
          </cell>
          <cell r="E290">
            <v>4.63</v>
          </cell>
          <cell r="G290">
            <v>37104</v>
          </cell>
        </row>
        <row r="291">
          <cell r="A291" t="str">
            <v>0401000850</v>
          </cell>
          <cell r="B291" t="str">
            <v>I</v>
          </cell>
          <cell r="C291" t="str">
            <v>Tabla Saligna en Bruto 1"X4"</v>
          </cell>
          <cell r="D291" t="str">
            <v>M2</v>
          </cell>
          <cell r="E291">
            <v>3.55</v>
          </cell>
          <cell r="G291">
            <v>37104</v>
          </cell>
        </row>
        <row r="292">
          <cell r="A292" t="str">
            <v>0401000900</v>
          </cell>
          <cell r="B292" t="str">
            <v>I</v>
          </cell>
          <cell r="C292" t="str">
            <v>Tabla Saligna en Bruto 1"X6"</v>
          </cell>
          <cell r="D292" t="str">
            <v>M2</v>
          </cell>
          <cell r="E292">
            <v>3.55</v>
          </cell>
          <cell r="G292">
            <v>37104</v>
          </cell>
        </row>
        <row r="293">
          <cell r="A293" t="str">
            <v>0401000950</v>
          </cell>
          <cell r="B293" t="str">
            <v>I</v>
          </cell>
          <cell r="C293" t="str">
            <v>Tablon Pino Insigne 2"X12" Bruto</v>
          </cell>
          <cell r="D293" t="str">
            <v>ML</v>
          </cell>
          <cell r="E293">
            <v>4.83</v>
          </cell>
          <cell r="G293">
            <v>37104</v>
          </cell>
        </row>
        <row r="294">
          <cell r="A294" t="str">
            <v>0401001000</v>
          </cell>
          <cell r="B294" t="str">
            <v>I</v>
          </cell>
          <cell r="C294" t="str">
            <v>Tirante Pino Brasil en Bruto 3"X3"</v>
          </cell>
          <cell r="D294" t="str">
            <v>ML</v>
          </cell>
          <cell r="E294">
            <v>5.16</v>
          </cell>
          <cell r="G294">
            <v>37104</v>
          </cell>
        </row>
        <row r="295">
          <cell r="A295" t="str">
            <v>0401001050</v>
          </cell>
          <cell r="B295" t="str">
            <v>I</v>
          </cell>
          <cell r="C295" t="str">
            <v>Tirante Pino Elliotis Cepillado 3"X3"</v>
          </cell>
          <cell r="D295" t="str">
            <v>ML</v>
          </cell>
          <cell r="E295">
            <v>1.25</v>
          </cell>
          <cell r="G295">
            <v>37104</v>
          </cell>
        </row>
        <row r="296">
          <cell r="A296" t="str">
            <v>0401001100</v>
          </cell>
          <cell r="B296" t="str">
            <v>I</v>
          </cell>
          <cell r="C296" t="str">
            <v>Tirante Pino Elliotis en Bruto 3"X3"</v>
          </cell>
          <cell r="D296" t="str">
            <v>ML</v>
          </cell>
          <cell r="E296">
            <v>1</v>
          </cell>
          <cell r="G296">
            <v>37104</v>
          </cell>
        </row>
        <row r="297">
          <cell r="A297" t="str">
            <v>0401001150</v>
          </cell>
          <cell r="B297" t="str">
            <v>I</v>
          </cell>
          <cell r="C297" t="str">
            <v>Tirante Pino Parana Cepillado 3"X3"</v>
          </cell>
          <cell r="D297" t="str">
            <v>ML</v>
          </cell>
          <cell r="E297">
            <v>2.06</v>
          </cell>
          <cell r="G297">
            <v>37104</v>
          </cell>
        </row>
        <row r="298">
          <cell r="A298" t="str">
            <v>0401001200</v>
          </cell>
          <cell r="B298" t="str">
            <v>I</v>
          </cell>
          <cell r="C298" t="str">
            <v>Tirante Pino Parana en Bruto 3"X3"</v>
          </cell>
          <cell r="D298" t="str">
            <v>ML</v>
          </cell>
          <cell r="E298">
            <v>1.82</v>
          </cell>
          <cell r="G298">
            <v>37104</v>
          </cell>
        </row>
        <row r="299">
          <cell r="A299" t="str">
            <v>0401001250</v>
          </cell>
          <cell r="B299" t="str">
            <v>I</v>
          </cell>
          <cell r="C299" t="str">
            <v>Tirante Pino Saligna Cepillado 3"X3"</v>
          </cell>
          <cell r="D299" t="str">
            <v>ML</v>
          </cell>
          <cell r="E299">
            <v>1.1000000000000001</v>
          </cell>
          <cell r="G299">
            <v>37104</v>
          </cell>
        </row>
        <row r="300">
          <cell r="A300" t="str">
            <v>0401001300</v>
          </cell>
          <cell r="B300" t="str">
            <v>I</v>
          </cell>
          <cell r="C300" t="str">
            <v>Tirante Pino Saligna en Bruto 3"X3"</v>
          </cell>
          <cell r="D300" t="str">
            <v>ML</v>
          </cell>
          <cell r="E300">
            <v>0.86</v>
          </cell>
          <cell r="G300">
            <v>37104</v>
          </cell>
        </row>
        <row r="301">
          <cell r="A301" t="str">
            <v>0402000000</v>
          </cell>
          <cell r="B301" t="str">
            <v>D</v>
          </cell>
          <cell r="C301" t="str">
            <v>=== MADERAS PARA TECHOS Y CIELORRASO</v>
          </cell>
          <cell r="D301" t="str">
            <v>-</v>
          </cell>
          <cell r="E301">
            <v>0</v>
          </cell>
        </row>
        <row r="302">
          <cell r="A302" t="str">
            <v>0402000010</v>
          </cell>
          <cell r="B302" t="str">
            <v>I</v>
          </cell>
          <cell r="C302" t="str">
            <v>Madera Pino Brasil en Bruto</v>
          </cell>
          <cell r="D302" t="str">
            <v>M3</v>
          </cell>
          <cell r="E302">
            <v>640</v>
          </cell>
          <cell r="G302">
            <v>37104</v>
          </cell>
        </row>
        <row r="303">
          <cell r="A303" t="str">
            <v>0402000020</v>
          </cell>
          <cell r="B303" t="str">
            <v>I</v>
          </cell>
          <cell r="C303" t="str">
            <v>Madera Pino Parana en Bruto</v>
          </cell>
          <cell r="D303" t="str">
            <v>M3</v>
          </cell>
          <cell r="E303">
            <v>266</v>
          </cell>
          <cell r="G303">
            <v>37104</v>
          </cell>
        </row>
        <row r="304">
          <cell r="A304" t="str">
            <v>0402000030</v>
          </cell>
          <cell r="B304" t="str">
            <v>I</v>
          </cell>
          <cell r="C304" t="str">
            <v>Madera Pino Saligna en Bruto</v>
          </cell>
          <cell r="D304" t="str">
            <v>M3</v>
          </cell>
          <cell r="E304">
            <v>136</v>
          </cell>
          <cell r="G304">
            <v>37104</v>
          </cell>
        </row>
        <row r="305">
          <cell r="A305" t="str">
            <v>0402000040</v>
          </cell>
          <cell r="B305" t="str">
            <v>I</v>
          </cell>
          <cell r="C305" t="str">
            <v>Madera Cepillado</v>
          </cell>
          <cell r="D305" t="str">
            <v>M3</v>
          </cell>
          <cell r="E305">
            <v>43</v>
          </cell>
          <cell r="G305">
            <v>37104</v>
          </cell>
        </row>
        <row r="306">
          <cell r="A306" t="str">
            <v>0402000050</v>
          </cell>
          <cell r="B306" t="str">
            <v>I</v>
          </cell>
          <cell r="C306" t="str">
            <v>Madera Semidura</v>
          </cell>
          <cell r="D306" t="str">
            <v>M3</v>
          </cell>
          <cell r="E306">
            <v>633</v>
          </cell>
          <cell r="G306">
            <v>37104</v>
          </cell>
        </row>
        <row r="307">
          <cell r="A307" t="str">
            <v>0402000100</v>
          </cell>
          <cell r="B307" t="str">
            <v>I</v>
          </cell>
          <cell r="C307" t="str">
            <v>Alfajia Pino Elliotis 1"X3 1/2" Bruto</v>
          </cell>
          <cell r="D307" t="str">
            <v>ML</v>
          </cell>
          <cell r="E307">
            <v>0.38</v>
          </cell>
          <cell r="G307">
            <v>37104</v>
          </cell>
        </row>
        <row r="308">
          <cell r="A308" t="str">
            <v>0402000150</v>
          </cell>
          <cell r="B308" t="str">
            <v>I</v>
          </cell>
          <cell r="C308" t="str">
            <v>Alfajia Saligna 1"X6" en Bruto</v>
          </cell>
          <cell r="D308" t="str">
            <v>ML</v>
          </cell>
          <cell r="E308">
            <v>1.2</v>
          </cell>
          <cell r="G308">
            <v>37104</v>
          </cell>
        </row>
        <row r="309">
          <cell r="A309" t="str">
            <v>0402000200</v>
          </cell>
          <cell r="B309" t="str">
            <v>I</v>
          </cell>
          <cell r="C309" t="str">
            <v>Alfajia Saligna 2"X4" en Bruto</v>
          </cell>
          <cell r="D309" t="str">
            <v>ML</v>
          </cell>
          <cell r="E309">
            <v>1.5</v>
          </cell>
          <cell r="G309">
            <v>37104</v>
          </cell>
        </row>
        <row r="310">
          <cell r="A310" t="str">
            <v>0402000250</v>
          </cell>
          <cell r="B310" t="str">
            <v>I</v>
          </cell>
          <cell r="C310" t="str">
            <v>Entablonado Pino Elliotis 3/4" Bruto</v>
          </cell>
          <cell r="D310" t="str">
            <v>M2</v>
          </cell>
          <cell r="E310">
            <v>3.9</v>
          </cell>
          <cell r="G310">
            <v>37104</v>
          </cell>
        </row>
        <row r="311">
          <cell r="A311" t="str">
            <v>0402000300</v>
          </cell>
          <cell r="B311" t="str">
            <v>I</v>
          </cell>
          <cell r="C311" t="str">
            <v>Liston Pino Elliotis 1"X2" Bruto</v>
          </cell>
          <cell r="D311" t="str">
            <v>ML</v>
          </cell>
          <cell r="E311">
            <v>0.31</v>
          </cell>
          <cell r="G311">
            <v>37104</v>
          </cell>
        </row>
        <row r="312">
          <cell r="A312" t="str">
            <v>0402000350</v>
          </cell>
          <cell r="B312" t="str">
            <v>I</v>
          </cell>
          <cell r="C312" t="str">
            <v>Liston Pino Elliotis 1/2"X1 1/2" Bruto</v>
          </cell>
          <cell r="D312" t="str">
            <v>ML</v>
          </cell>
          <cell r="E312">
            <v>0.2</v>
          </cell>
          <cell r="G312">
            <v>37104</v>
          </cell>
        </row>
        <row r="313">
          <cell r="A313" t="str">
            <v>0402000400</v>
          </cell>
          <cell r="B313" t="str">
            <v>I</v>
          </cell>
          <cell r="C313" t="str">
            <v>Liston Pino Elliotis 1/2"X1" Bruto</v>
          </cell>
          <cell r="D313" t="str">
            <v>ML</v>
          </cell>
          <cell r="E313">
            <v>0.13500000000000001</v>
          </cell>
          <cell r="G313">
            <v>37104</v>
          </cell>
        </row>
        <row r="314">
          <cell r="A314" t="str">
            <v>0402000450</v>
          </cell>
          <cell r="B314" t="str">
            <v>I</v>
          </cell>
          <cell r="C314" t="str">
            <v>Liston Saligna 1"X1 1/2" en Bruto</v>
          </cell>
          <cell r="D314" t="str">
            <v>ML</v>
          </cell>
          <cell r="E314">
            <v>0.28999999999999998</v>
          </cell>
          <cell r="G314">
            <v>37104</v>
          </cell>
        </row>
        <row r="315">
          <cell r="A315" t="str">
            <v>0402000500</v>
          </cell>
          <cell r="B315" t="str">
            <v>I</v>
          </cell>
          <cell r="C315" t="str">
            <v>Liston Saligna 1"X1" en Bruto</v>
          </cell>
          <cell r="D315" t="str">
            <v>ML</v>
          </cell>
          <cell r="E315">
            <v>0.2</v>
          </cell>
          <cell r="G315">
            <v>37104</v>
          </cell>
        </row>
        <row r="316">
          <cell r="A316" t="str">
            <v>0402000550</v>
          </cell>
          <cell r="B316" t="str">
            <v>I</v>
          </cell>
          <cell r="C316" t="str">
            <v>Liston Saligna 1"X2" en Bruto</v>
          </cell>
          <cell r="D316" t="str">
            <v>ML</v>
          </cell>
          <cell r="E316">
            <v>0.4</v>
          </cell>
          <cell r="G316">
            <v>37104</v>
          </cell>
        </row>
        <row r="317">
          <cell r="A317" t="str">
            <v>0402000600</v>
          </cell>
          <cell r="B317" t="str">
            <v>I</v>
          </cell>
          <cell r="C317" t="str">
            <v>Machimbre Pino Elliotis 3/4" Cepillado</v>
          </cell>
          <cell r="D317" t="str">
            <v>M2</v>
          </cell>
          <cell r="E317">
            <v>5</v>
          </cell>
          <cell r="G317">
            <v>37104</v>
          </cell>
        </row>
        <row r="318">
          <cell r="A318" t="str">
            <v>0402000650</v>
          </cell>
          <cell r="B318" t="str">
            <v>I</v>
          </cell>
          <cell r="C318" t="str">
            <v>Tirante Anchico 4"X4" Cepillado</v>
          </cell>
          <cell r="D318" t="str">
            <v>ML</v>
          </cell>
          <cell r="E318">
            <v>7.6</v>
          </cell>
          <cell r="G318">
            <v>37104</v>
          </cell>
        </row>
        <row r="319">
          <cell r="A319" t="str">
            <v>0402000700</v>
          </cell>
          <cell r="B319" t="str">
            <v>I</v>
          </cell>
          <cell r="C319" t="str">
            <v>Tirante Anchico 4"X5" Cepillado</v>
          </cell>
          <cell r="D319" t="str">
            <v>ML</v>
          </cell>
          <cell r="E319">
            <v>9.44</v>
          </cell>
          <cell r="G319">
            <v>37104</v>
          </cell>
        </row>
        <row r="320">
          <cell r="A320" t="str">
            <v>0402000750</v>
          </cell>
          <cell r="B320" t="str">
            <v>I</v>
          </cell>
          <cell r="C320" t="str">
            <v>Tirante Anchico 4"X8" Cepillado</v>
          </cell>
          <cell r="D320" t="str">
            <v>ML</v>
          </cell>
          <cell r="E320">
            <v>15.1</v>
          </cell>
          <cell r="G320">
            <v>37104</v>
          </cell>
        </row>
        <row r="321">
          <cell r="A321" t="str">
            <v>0402000800</v>
          </cell>
          <cell r="B321" t="str">
            <v>I</v>
          </cell>
          <cell r="C321" t="str">
            <v>Tirante Cipres Cepillado</v>
          </cell>
          <cell r="D321" t="str">
            <v>M3</v>
          </cell>
          <cell r="E321">
            <v>790</v>
          </cell>
          <cell r="G321">
            <v>37104</v>
          </cell>
        </row>
        <row r="322">
          <cell r="A322" t="str">
            <v>0402000850</v>
          </cell>
          <cell r="B322" t="str">
            <v>I</v>
          </cell>
          <cell r="C322" t="str">
            <v>Tirante Pino Brasil 3"X12" Cepillado</v>
          </cell>
          <cell r="D322" t="str">
            <v>ML</v>
          </cell>
          <cell r="E322">
            <v>21.48</v>
          </cell>
          <cell r="G322">
            <v>37104</v>
          </cell>
        </row>
        <row r="323">
          <cell r="A323" t="str">
            <v>0402000900</v>
          </cell>
          <cell r="B323" t="str">
            <v>I</v>
          </cell>
          <cell r="C323" t="str">
            <v>Tirante Pino Elliotis 3"X6"</v>
          </cell>
          <cell r="D323" t="str">
            <v>ML</v>
          </cell>
          <cell r="E323">
            <v>1.78</v>
          </cell>
          <cell r="G323">
            <v>37104</v>
          </cell>
        </row>
        <row r="324">
          <cell r="A324" t="str">
            <v>0402000950</v>
          </cell>
          <cell r="B324" t="str">
            <v>I</v>
          </cell>
          <cell r="C324" t="str">
            <v>Tirante Pino Parana 2"X4" Cepillado</v>
          </cell>
          <cell r="D324" t="str">
            <v>ML</v>
          </cell>
          <cell r="E324">
            <v>2.83</v>
          </cell>
          <cell r="G324">
            <v>37104</v>
          </cell>
        </row>
        <row r="325">
          <cell r="A325" t="str">
            <v>0402001000</v>
          </cell>
          <cell r="B325" t="str">
            <v>I</v>
          </cell>
          <cell r="C325" t="str">
            <v>Tirante Pino Parana 3"X12" Cepillado</v>
          </cell>
          <cell r="D325" t="str">
            <v>ML</v>
          </cell>
          <cell r="E325">
            <v>12.8</v>
          </cell>
          <cell r="G325">
            <v>37104</v>
          </cell>
        </row>
        <row r="326">
          <cell r="A326" t="str">
            <v>0402001050</v>
          </cell>
          <cell r="B326" t="str">
            <v>I</v>
          </cell>
          <cell r="C326" t="str">
            <v>Tirante Pino Parana 3"X4" Cepillado</v>
          </cell>
          <cell r="D326" t="str">
            <v>ML</v>
          </cell>
          <cell r="E326">
            <v>4.37</v>
          </cell>
          <cell r="G326">
            <v>37104</v>
          </cell>
        </row>
        <row r="327">
          <cell r="A327" t="str">
            <v>0402001100</v>
          </cell>
          <cell r="B327" t="str">
            <v>I</v>
          </cell>
          <cell r="C327" t="str">
            <v>Tirante Pino Parana 3"X6" Cepillado</v>
          </cell>
          <cell r="D327" t="str">
            <v>ML</v>
          </cell>
          <cell r="E327">
            <v>6.37</v>
          </cell>
          <cell r="G327">
            <v>37104</v>
          </cell>
        </row>
        <row r="328">
          <cell r="A328" t="str">
            <v>0402001150</v>
          </cell>
          <cell r="B328" t="str">
            <v>I</v>
          </cell>
          <cell r="C328" t="str">
            <v>Tirante Pino Parana 3"X8" Cepillado</v>
          </cell>
          <cell r="D328" t="str">
            <v>ML</v>
          </cell>
          <cell r="E328">
            <v>8.73</v>
          </cell>
          <cell r="G328">
            <v>37104</v>
          </cell>
        </row>
        <row r="329">
          <cell r="A329" t="str">
            <v>0403000000</v>
          </cell>
          <cell r="B329" t="str">
            <v>D</v>
          </cell>
          <cell r="C329" t="str">
            <v>=== TABLEROS DE MADERA</v>
          </cell>
          <cell r="D329" t="str">
            <v>-</v>
          </cell>
          <cell r="E329">
            <v>0</v>
          </cell>
        </row>
        <row r="330">
          <cell r="A330" t="str">
            <v>0403000100</v>
          </cell>
          <cell r="B330" t="str">
            <v>I</v>
          </cell>
          <cell r="C330" t="str">
            <v>Ecoplac 8MM(1.83X2.60)</v>
          </cell>
          <cell r="D330" t="str">
            <v>M2</v>
          </cell>
          <cell r="E330">
            <v>2.1800000000000002</v>
          </cell>
          <cell r="G330">
            <v>37104</v>
          </cell>
        </row>
        <row r="331">
          <cell r="A331" t="str">
            <v>0403000150</v>
          </cell>
          <cell r="B331" t="str">
            <v>I</v>
          </cell>
          <cell r="C331" t="str">
            <v>Fenolico 1.60X2.10X12MM</v>
          </cell>
          <cell r="D331" t="str">
            <v>M2</v>
          </cell>
          <cell r="E331">
            <v>2.06</v>
          </cell>
          <cell r="G331">
            <v>37104</v>
          </cell>
        </row>
        <row r="332">
          <cell r="A332" t="str">
            <v>0403000200</v>
          </cell>
          <cell r="B332" t="str">
            <v>I</v>
          </cell>
          <cell r="C332" t="str">
            <v>Fenolico 3 Capas 22MM</v>
          </cell>
          <cell r="D332" t="str">
            <v>M2</v>
          </cell>
          <cell r="E332">
            <v>3.78</v>
          </cell>
          <cell r="G332">
            <v>37104</v>
          </cell>
        </row>
        <row r="333">
          <cell r="A333" t="str">
            <v>0403000250</v>
          </cell>
          <cell r="B333" t="str">
            <v>I</v>
          </cell>
          <cell r="C333" t="str">
            <v>Guillermina 12MM(1.83X3.66)</v>
          </cell>
          <cell r="D333" t="str">
            <v>M2</v>
          </cell>
          <cell r="E333">
            <v>3.98</v>
          </cell>
          <cell r="G333">
            <v>37104</v>
          </cell>
        </row>
        <row r="334">
          <cell r="A334" t="str">
            <v>0403000300</v>
          </cell>
          <cell r="B334" t="str">
            <v>I</v>
          </cell>
          <cell r="C334" t="str">
            <v>Multilaminado Fenolico 12 MM</v>
          </cell>
          <cell r="D334" t="str">
            <v>M2</v>
          </cell>
          <cell r="E334">
            <v>1.76</v>
          </cell>
          <cell r="G334">
            <v>37104</v>
          </cell>
        </row>
        <row r="335">
          <cell r="A335" t="str">
            <v>0403000350</v>
          </cell>
          <cell r="B335" t="str">
            <v>I</v>
          </cell>
          <cell r="C335" t="str">
            <v>Placa Masisa 10 MM(2.60X1.83)</v>
          </cell>
          <cell r="D335" t="str">
            <v>M2</v>
          </cell>
          <cell r="E335">
            <v>3.68</v>
          </cell>
          <cell r="G335">
            <v>37104</v>
          </cell>
        </row>
        <row r="336">
          <cell r="A336" t="str">
            <v>0403000400</v>
          </cell>
          <cell r="B336" t="str">
            <v>I</v>
          </cell>
          <cell r="C336" t="str">
            <v>Tablero Terciado Guatambu 4MM (2.20X1.60)</v>
          </cell>
          <cell r="D336" t="str">
            <v>M2</v>
          </cell>
          <cell r="E336">
            <v>3.75</v>
          </cell>
          <cell r="G336">
            <v>37104</v>
          </cell>
        </row>
        <row r="337">
          <cell r="A337" t="str">
            <v>0404000000</v>
          </cell>
          <cell r="B337" t="str">
            <v>D</v>
          </cell>
          <cell r="C337" t="str">
            <v>=== MADERA REDONDA - POSTES</v>
          </cell>
          <cell r="D337" t="str">
            <v>-</v>
          </cell>
          <cell r="E337">
            <v>0</v>
          </cell>
        </row>
        <row r="338">
          <cell r="A338" t="str">
            <v>0501000000</v>
          </cell>
          <cell r="B338" t="str">
            <v>D</v>
          </cell>
          <cell r="C338" t="str">
            <v>=== CHAPAS Y PLACAS DE PLáSTICO</v>
          </cell>
          <cell r="D338" t="str">
            <v>-</v>
          </cell>
          <cell r="E338">
            <v>0</v>
          </cell>
        </row>
        <row r="339">
          <cell r="A339" t="str">
            <v>0502000000</v>
          </cell>
          <cell r="B339" t="str">
            <v>D</v>
          </cell>
          <cell r="C339" t="str">
            <v>=== MALLAS DE PLáSTICO</v>
          </cell>
          <cell r="D339" t="str">
            <v>-</v>
          </cell>
          <cell r="E339">
            <v>0</v>
          </cell>
        </row>
        <row r="340">
          <cell r="A340" t="str">
            <v>0503000000</v>
          </cell>
          <cell r="B340" t="str">
            <v>D</v>
          </cell>
          <cell r="C340" t="str">
            <v>=== PERFILES DE PLáSTICO</v>
          </cell>
          <cell r="D340" t="str">
            <v>-</v>
          </cell>
          <cell r="E340">
            <v>0</v>
          </cell>
        </row>
        <row r="341">
          <cell r="A341" t="str">
            <v>0504000000</v>
          </cell>
          <cell r="B341" t="str">
            <v>D</v>
          </cell>
          <cell r="C341" t="str">
            <v>=== CAñOS DE PLáSTICO</v>
          </cell>
          <cell r="D341" t="str">
            <v>-</v>
          </cell>
          <cell r="E341">
            <v>0</v>
          </cell>
        </row>
        <row r="342">
          <cell r="A342" t="str">
            <v>0504000100</v>
          </cell>
          <cell r="B342" t="str">
            <v>I</v>
          </cell>
          <cell r="C342" t="str">
            <v>Caño PVC Flexible Reforzado 1"(Naranja)</v>
          </cell>
          <cell r="D342" t="str">
            <v>ML</v>
          </cell>
          <cell r="E342">
            <v>0.37</v>
          </cell>
          <cell r="G342">
            <v>37104</v>
          </cell>
        </row>
        <row r="343">
          <cell r="A343" t="str">
            <v>0504000150</v>
          </cell>
          <cell r="B343" t="str">
            <v>I</v>
          </cell>
          <cell r="C343" t="str">
            <v>Caño PVC Flexible Reforzado 3/4"(Naranja)</v>
          </cell>
          <cell r="D343" t="str">
            <v>ML</v>
          </cell>
          <cell r="E343">
            <v>0.21</v>
          </cell>
          <cell r="G343">
            <v>37104</v>
          </cell>
        </row>
        <row r="344">
          <cell r="A344" t="str">
            <v>0504000200</v>
          </cell>
          <cell r="B344" t="str">
            <v>I</v>
          </cell>
          <cell r="C344" t="str">
            <v>Caño PVC Flexible Reforzado 5/8"(Naranja)</v>
          </cell>
          <cell r="D344" t="str">
            <v>ML</v>
          </cell>
          <cell r="E344">
            <v>0.18</v>
          </cell>
          <cell r="G344">
            <v>37104</v>
          </cell>
        </row>
        <row r="345">
          <cell r="A345" t="str">
            <v>0504000250</v>
          </cell>
          <cell r="B345" t="str">
            <v>I</v>
          </cell>
          <cell r="C345" t="str">
            <v>Caño PVC Flexible Reforzado 7/8"(Naranja)</v>
          </cell>
          <cell r="D345" t="str">
            <v>ML</v>
          </cell>
          <cell r="E345">
            <v>0.28000000000000003</v>
          </cell>
          <cell r="G345">
            <v>37104</v>
          </cell>
        </row>
        <row r="346">
          <cell r="A346" t="str">
            <v>0504000300</v>
          </cell>
          <cell r="B346" t="str">
            <v>I</v>
          </cell>
          <cell r="C346" t="str">
            <v>Caño PVC Flexible Standard 1"(Gris)</v>
          </cell>
          <cell r="D346" t="str">
            <v>ML</v>
          </cell>
          <cell r="E346">
            <v>0.18</v>
          </cell>
          <cell r="G346">
            <v>37104</v>
          </cell>
        </row>
        <row r="347">
          <cell r="A347" t="str">
            <v>0504000350</v>
          </cell>
          <cell r="B347" t="str">
            <v>I</v>
          </cell>
          <cell r="C347" t="str">
            <v>Caño PVC Flexible Standard 3/4"(Gris)</v>
          </cell>
          <cell r="D347" t="str">
            <v>ML</v>
          </cell>
          <cell r="E347">
            <v>0.1</v>
          </cell>
          <cell r="G347">
            <v>37104</v>
          </cell>
        </row>
        <row r="348">
          <cell r="A348" t="str">
            <v>0504000400</v>
          </cell>
          <cell r="B348" t="str">
            <v>I</v>
          </cell>
          <cell r="C348" t="str">
            <v>Caño PVC Flexible Standard 5/8"(Gris)</v>
          </cell>
          <cell r="D348" t="str">
            <v>ML</v>
          </cell>
          <cell r="E348">
            <v>0.09</v>
          </cell>
          <cell r="G348">
            <v>37104</v>
          </cell>
        </row>
        <row r="349">
          <cell r="A349" t="str">
            <v>0504000450</v>
          </cell>
          <cell r="B349" t="str">
            <v>I</v>
          </cell>
          <cell r="C349" t="str">
            <v>Caño PVC Flexible Standard 7/8"(Gris)</v>
          </cell>
          <cell r="D349" t="str">
            <v>ML</v>
          </cell>
          <cell r="E349">
            <v>0.15</v>
          </cell>
          <cell r="G349">
            <v>37104</v>
          </cell>
        </row>
        <row r="350">
          <cell r="A350" t="str">
            <v>0504000500</v>
          </cell>
          <cell r="B350" t="str">
            <v>I</v>
          </cell>
          <cell r="C350" t="str">
            <v>Caño PVC Rigido Standard 1"</v>
          </cell>
          <cell r="D350" t="str">
            <v>ML</v>
          </cell>
          <cell r="E350">
            <v>0.18</v>
          </cell>
          <cell r="G350">
            <v>37104</v>
          </cell>
        </row>
        <row r="351">
          <cell r="A351" t="str">
            <v>0504000550</v>
          </cell>
          <cell r="B351" t="str">
            <v>I</v>
          </cell>
          <cell r="C351" t="str">
            <v>Caño PVC Rigido Standard 3/4"</v>
          </cell>
          <cell r="D351" t="str">
            <v>ML</v>
          </cell>
          <cell r="E351">
            <v>0.18</v>
          </cell>
          <cell r="G351">
            <v>37104</v>
          </cell>
        </row>
        <row r="352">
          <cell r="A352" t="str">
            <v>0504000600</v>
          </cell>
          <cell r="B352" t="str">
            <v>I</v>
          </cell>
          <cell r="C352" t="str">
            <v>Caño PVC Rigido Standard 5/8"</v>
          </cell>
          <cell r="D352" t="str">
            <v>ML</v>
          </cell>
          <cell r="E352">
            <v>0.15</v>
          </cell>
          <cell r="G352">
            <v>37104</v>
          </cell>
        </row>
        <row r="353">
          <cell r="A353" t="str">
            <v>0504000650</v>
          </cell>
          <cell r="B353" t="str">
            <v>I</v>
          </cell>
          <cell r="C353" t="str">
            <v>Caño PVC Rigido Standard 7/8"</v>
          </cell>
          <cell r="D353" t="str">
            <v>ML</v>
          </cell>
          <cell r="E353">
            <v>0.15</v>
          </cell>
          <cell r="G353">
            <v>37104</v>
          </cell>
        </row>
        <row r="354">
          <cell r="A354" t="str">
            <v>0505000000</v>
          </cell>
          <cell r="B354" t="str">
            <v>D</v>
          </cell>
          <cell r="C354" t="str">
            <v>=== MATERIAS PRIMAS PARA PLáSTICO</v>
          </cell>
          <cell r="D354" t="str">
            <v>-</v>
          </cell>
          <cell r="E354">
            <v>0</v>
          </cell>
        </row>
        <row r="355">
          <cell r="A355" t="str">
            <v>0506000000</v>
          </cell>
          <cell r="B355" t="str">
            <v>D</v>
          </cell>
          <cell r="C355" t="str">
            <v>=== ACCESORIOS PLASTICOS</v>
          </cell>
          <cell r="D355" t="str">
            <v>-</v>
          </cell>
          <cell r="E355">
            <v>0</v>
          </cell>
        </row>
        <row r="356">
          <cell r="A356" t="str">
            <v>0506000100</v>
          </cell>
          <cell r="B356" t="str">
            <v>I</v>
          </cell>
          <cell r="C356" t="str">
            <v>Hongo Protector P/Extremos De Barra(200U)</v>
          </cell>
          <cell r="D356" t="str">
            <v>BOLSA</v>
          </cell>
          <cell r="E356">
            <v>100</v>
          </cell>
          <cell r="G356">
            <v>37104</v>
          </cell>
        </row>
        <row r="357">
          <cell r="A357" t="str">
            <v>0506000150</v>
          </cell>
          <cell r="B357" t="str">
            <v>I</v>
          </cell>
          <cell r="C357" t="str">
            <v>Separador Plastico de Malla(500U)</v>
          </cell>
          <cell r="D357" t="str">
            <v>BOLSA</v>
          </cell>
          <cell r="E357">
            <v>200</v>
          </cell>
          <cell r="G357">
            <v>37104</v>
          </cell>
        </row>
        <row r="358">
          <cell r="A358" t="str">
            <v>0506000200</v>
          </cell>
          <cell r="B358" t="str">
            <v>I</v>
          </cell>
          <cell r="C358" t="str">
            <v>Separador Plastico(1000U)</v>
          </cell>
          <cell r="D358" t="str">
            <v>BOLSA</v>
          </cell>
          <cell r="E358">
            <v>200</v>
          </cell>
          <cell r="G358">
            <v>37104</v>
          </cell>
        </row>
        <row r="359">
          <cell r="A359" t="str">
            <v>0601000000</v>
          </cell>
          <cell r="B359" t="str">
            <v>D</v>
          </cell>
          <cell r="C359" t="str">
            <v>=== VIDRIOS</v>
          </cell>
          <cell r="D359" t="str">
            <v>-</v>
          </cell>
          <cell r="E359">
            <v>0</v>
          </cell>
        </row>
        <row r="360">
          <cell r="A360" t="str">
            <v>0601000100</v>
          </cell>
          <cell r="B360" t="str">
            <v>I</v>
          </cell>
          <cell r="C360" t="str">
            <v>Doble Vidriado Hermetico (Float 4MM+Camara</v>
          </cell>
          <cell r="D360" t="str">
            <v>M2</v>
          </cell>
          <cell r="E360">
            <v>0</v>
          </cell>
          <cell r="G360">
            <v>37104</v>
          </cell>
        </row>
        <row r="361">
          <cell r="A361" t="str">
            <v>0601000150</v>
          </cell>
          <cell r="B361" t="str">
            <v>I</v>
          </cell>
          <cell r="C361" t="str">
            <v>Doble Vidriado Hermetico (Float 4MM+Camara</v>
          </cell>
          <cell r="D361" t="str">
            <v>M2</v>
          </cell>
          <cell r="E361">
            <v>0</v>
          </cell>
          <cell r="G361">
            <v>37104</v>
          </cell>
        </row>
        <row r="362">
          <cell r="A362" t="str">
            <v>0601000200</v>
          </cell>
          <cell r="B362" t="str">
            <v>I</v>
          </cell>
          <cell r="C362" t="str">
            <v>Vidrio Simple Armado C/Alambre 6MM</v>
          </cell>
          <cell r="D362" t="str">
            <v>M2</v>
          </cell>
          <cell r="E362">
            <v>39.35</v>
          </cell>
          <cell r="G362">
            <v>37104</v>
          </cell>
        </row>
        <row r="363">
          <cell r="A363" t="str">
            <v>0601000250</v>
          </cell>
          <cell r="B363" t="str">
            <v>I</v>
          </cell>
          <cell r="C363" t="str">
            <v>Vidrio Simple Fantasia 5 MM</v>
          </cell>
          <cell r="D363" t="str">
            <v>M2</v>
          </cell>
          <cell r="E363">
            <v>15.62</v>
          </cell>
          <cell r="G363">
            <v>37104</v>
          </cell>
        </row>
        <row r="364">
          <cell r="A364" t="str">
            <v>0601000300</v>
          </cell>
          <cell r="B364" t="str">
            <v>I</v>
          </cell>
          <cell r="C364" t="str">
            <v>Vidrio Simple Float Color 10 MM</v>
          </cell>
          <cell r="D364" t="str">
            <v>M2</v>
          </cell>
          <cell r="E364">
            <v>37.26</v>
          </cell>
          <cell r="G364">
            <v>37104</v>
          </cell>
        </row>
        <row r="365">
          <cell r="A365" t="str">
            <v>0601000350</v>
          </cell>
          <cell r="B365" t="str">
            <v>I</v>
          </cell>
          <cell r="C365" t="str">
            <v>Vidrio Simple Float Color 4 MM</v>
          </cell>
          <cell r="D365" t="str">
            <v>M2</v>
          </cell>
          <cell r="E365">
            <v>21.17</v>
          </cell>
          <cell r="G365">
            <v>37104</v>
          </cell>
        </row>
        <row r="366">
          <cell r="A366" t="str">
            <v>0601000400</v>
          </cell>
          <cell r="B366" t="str">
            <v>I</v>
          </cell>
          <cell r="C366" t="str">
            <v>Vidrio Simple Float Color 5 MM</v>
          </cell>
          <cell r="D366" t="str">
            <v>M2</v>
          </cell>
          <cell r="E366">
            <v>26.93</v>
          </cell>
          <cell r="G366">
            <v>37104</v>
          </cell>
        </row>
        <row r="367">
          <cell r="A367" t="str">
            <v>0601000450</v>
          </cell>
          <cell r="B367" t="str">
            <v>I</v>
          </cell>
          <cell r="C367" t="str">
            <v>Vidrio Simple Float Color 6 MM</v>
          </cell>
          <cell r="D367" t="str">
            <v>M2</v>
          </cell>
          <cell r="E367">
            <v>33.9</v>
          </cell>
          <cell r="G367">
            <v>37104</v>
          </cell>
        </row>
        <row r="368">
          <cell r="A368" t="str">
            <v>0601000500</v>
          </cell>
          <cell r="B368" t="str">
            <v>I</v>
          </cell>
          <cell r="C368" t="str">
            <v>Vidrio Simple Float Incoloro 4 MM</v>
          </cell>
          <cell r="D368" t="str">
            <v>M2</v>
          </cell>
          <cell r="E368">
            <v>12.67</v>
          </cell>
          <cell r="G368">
            <v>37104</v>
          </cell>
        </row>
        <row r="369">
          <cell r="A369" t="str">
            <v>0601000550</v>
          </cell>
          <cell r="B369" t="str">
            <v>I</v>
          </cell>
          <cell r="C369" t="str">
            <v>Vidrio Templado Blindex Incoloro 10 MM</v>
          </cell>
          <cell r="D369" t="str">
            <v>M2</v>
          </cell>
          <cell r="E369">
            <v>80</v>
          </cell>
          <cell r="G369">
            <v>37104</v>
          </cell>
        </row>
        <row r="370">
          <cell r="A370" t="str">
            <v>0602000000</v>
          </cell>
          <cell r="B370" t="str">
            <v>D</v>
          </cell>
          <cell r="C370" t="str">
            <v>=== LADRILLOS DE VIDRIO</v>
          </cell>
          <cell r="D370" t="str">
            <v>-</v>
          </cell>
          <cell r="E370">
            <v>0</v>
          </cell>
        </row>
        <row r="371">
          <cell r="A371" t="str">
            <v>0602000100</v>
          </cell>
          <cell r="B371" t="str">
            <v>I</v>
          </cell>
          <cell r="C371" t="str">
            <v>Ladrillo Vidrio(190X190X80)</v>
          </cell>
          <cell r="D371" t="str">
            <v>U</v>
          </cell>
          <cell r="E371">
            <v>5.4</v>
          </cell>
          <cell r="G371">
            <v>37104</v>
          </cell>
        </row>
        <row r="372">
          <cell r="A372" t="str">
            <v>0603000000</v>
          </cell>
          <cell r="B372" t="str">
            <v>D</v>
          </cell>
          <cell r="C372" t="str">
            <v>=== CRISTALES</v>
          </cell>
          <cell r="D372" t="str">
            <v>-</v>
          </cell>
          <cell r="E372">
            <v>0</v>
          </cell>
        </row>
        <row r="373">
          <cell r="A373" t="str">
            <v>0603000100</v>
          </cell>
          <cell r="B373" t="str">
            <v>I</v>
          </cell>
          <cell r="C373" t="str">
            <v>Cristal Antirrobo Incoloro (3MM+3MM+3MM)</v>
          </cell>
          <cell r="D373" t="str">
            <v>M2</v>
          </cell>
          <cell r="E373">
            <v>0</v>
          </cell>
          <cell r="G373">
            <v>37104</v>
          </cell>
        </row>
        <row r="374">
          <cell r="A374" t="str">
            <v>0603000150</v>
          </cell>
          <cell r="B374" t="str">
            <v>I</v>
          </cell>
          <cell r="C374" t="str">
            <v>Cristal Laminado de Seguridad  Color (4MM+</v>
          </cell>
          <cell r="D374" t="str">
            <v>M2</v>
          </cell>
          <cell r="E374">
            <v>98</v>
          </cell>
          <cell r="G374">
            <v>37104</v>
          </cell>
        </row>
        <row r="375">
          <cell r="A375" t="str">
            <v>0603000200</v>
          </cell>
          <cell r="B375" t="str">
            <v>I</v>
          </cell>
          <cell r="C375" t="str">
            <v>Cristal Laminado de Seguridad Incoloro (3M</v>
          </cell>
          <cell r="D375" t="str">
            <v>M2</v>
          </cell>
          <cell r="E375">
            <v>71</v>
          </cell>
          <cell r="G375">
            <v>37104</v>
          </cell>
        </row>
        <row r="376">
          <cell r="A376" t="str">
            <v>0604000000</v>
          </cell>
          <cell r="B376" t="str">
            <v>D</v>
          </cell>
          <cell r="C376" t="str">
            <v>=== ESPEJOS</v>
          </cell>
          <cell r="D376" t="str">
            <v>-</v>
          </cell>
          <cell r="E376">
            <v>0</v>
          </cell>
        </row>
        <row r="377">
          <cell r="A377" t="str">
            <v>0604000100</v>
          </cell>
          <cell r="B377" t="str">
            <v>I</v>
          </cell>
          <cell r="C377" t="str">
            <v>Espejo Bronce o Gris 4 MM</v>
          </cell>
          <cell r="D377" t="str">
            <v>M2</v>
          </cell>
          <cell r="E377">
            <v>0</v>
          </cell>
          <cell r="G377">
            <v>37104</v>
          </cell>
        </row>
        <row r="378">
          <cell r="A378" t="str">
            <v>0604000150</v>
          </cell>
          <cell r="B378" t="str">
            <v>I</v>
          </cell>
          <cell r="C378" t="str">
            <v>Espejo Bronce o Gris 6 MM</v>
          </cell>
          <cell r="D378" t="str">
            <v>M2</v>
          </cell>
          <cell r="E378">
            <v>0</v>
          </cell>
          <cell r="G378">
            <v>37104</v>
          </cell>
        </row>
        <row r="379">
          <cell r="A379" t="str">
            <v>0604000200</v>
          </cell>
          <cell r="B379" t="str">
            <v>I</v>
          </cell>
          <cell r="C379" t="str">
            <v>Espejo Claro 4 MM</v>
          </cell>
          <cell r="D379" t="str">
            <v>M2</v>
          </cell>
          <cell r="E379">
            <v>0</v>
          </cell>
          <cell r="G379">
            <v>37104</v>
          </cell>
        </row>
        <row r="380">
          <cell r="A380" t="str">
            <v>0604000250</v>
          </cell>
          <cell r="B380" t="str">
            <v>I</v>
          </cell>
          <cell r="C380" t="str">
            <v>Espejo Claro 5MM</v>
          </cell>
          <cell r="D380" t="str">
            <v>M2</v>
          </cell>
          <cell r="E380">
            <v>39.619999999999997</v>
          </cell>
          <cell r="G380">
            <v>37104</v>
          </cell>
        </row>
        <row r="381">
          <cell r="A381" t="str">
            <v>0604000300</v>
          </cell>
          <cell r="B381" t="str">
            <v>I</v>
          </cell>
          <cell r="C381" t="str">
            <v>Espejo Claro 6 MM</v>
          </cell>
          <cell r="D381" t="str">
            <v>M2</v>
          </cell>
          <cell r="E381">
            <v>0</v>
          </cell>
          <cell r="G381">
            <v>37104</v>
          </cell>
        </row>
        <row r="382">
          <cell r="A382" t="str">
            <v>0605000000</v>
          </cell>
          <cell r="B382" t="str">
            <v>D</v>
          </cell>
          <cell r="C382" t="str">
            <v>=== ACRíLICOS</v>
          </cell>
          <cell r="D382" t="str">
            <v>-</v>
          </cell>
          <cell r="E382">
            <v>0</v>
          </cell>
        </row>
        <row r="383">
          <cell r="A383" t="str">
            <v>0606000000</v>
          </cell>
          <cell r="B383" t="str">
            <v>D</v>
          </cell>
          <cell r="C383" t="str">
            <v>=== COMPLEMENTOS PARA VIDRIERíA</v>
          </cell>
          <cell r="D383" t="str">
            <v>-</v>
          </cell>
          <cell r="E383">
            <v>0</v>
          </cell>
        </row>
        <row r="384">
          <cell r="A384" t="str">
            <v>0606000100</v>
          </cell>
          <cell r="B384" t="str">
            <v>I</v>
          </cell>
          <cell r="C384" t="str">
            <v>Biselado</v>
          </cell>
          <cell r="D384" t="str">
            <v>ML</v>
          </cell>
          <cell r="E384">
            <v>2.5</v>
          </cell>
          <cell r="G384">
            <v>37104</v>
          </cell>
        </row>
        <row r="385">
          <cell r="A385" t="str">
            <v>0606000150</v>
          </cell>
          <cell r="B385" t="str">
            <v>I</v>
          </cell>
          <cell r="C385" t="str">
            <v>Esmerilado De Cantos</v>
          </cell>
          <cell r="D385" t="str">
            <v>ML</v>
          </cell>
          <cell r="E385">
            <v>0.4</v>
          </cell>
          <cell r="G385">
            <v>37104</v>
          </cell>
        </row>
        <row r="386">
          <cell r="A386" t="str">
            <v>0606000200</v>
          </cell>
          <cell r="B386" t="str">
            <v>I</v>
          </cell>
          <cell r="C386" t="str">
            <v>Masilla Al Aceite (20Kg)</v>
          </cell>
          <cell r="D386" t="str">
            <v>LATA</v>
          </cell>
          <cell r="E386">
            <v>73.17</v>
          </cell>
          <cell r="G386">
            <v>37104</v>
          </cell>
        </row>
        <row r="387">
          <cell r="A387" t="str">
            <v>0606000250</v>
          </cell>
          <cell r="B387" t="str">
            <v>I</v>
          </cell>
          <cell r="C387" t="str">
            <v>Tira Autoadhesiva (100M)</v>
          </cell>
          <cell r="D387" t="str">
            <v>ROLLO</v>
          </cell>
          <cell r="E387">
            <v>60.6</v>
          </cell>
          <cell r="G387">
            <v>37104</v>
          </cell>
        </row>
        <row r="388">
          <cell r="A388" t="str">
            <v>0607000000</v>
          </cell>
          <cell r="B388" t="str">
            <v>D</v>
          </cell>
          <cell r="C388" t="str">
            <v>=== POLICARBONATOS</v>
          </cell>
          <cell r="D388" t="str">
            <v>-</v>
          </cell>
          <cell r="E388">
            <v>0</v>
          </cell>
        </row>
        <row r="389">
          <cell r="A389" t="str">
            <v>0607000100</v>
          </cell>
          <cell r="B389" t="str">
            <v>I</v>
          </cell>
          <cell r="C389" t="str">
            <v>Policarbonato Alveolar 6 MM</v>
          </cell>
          <cell r="D389" t="str">
            <v>M2</v>
          </cell>
          <cell r="E389">
            <v>0</v>
          </cell>
          <cell r="G389">
            <v>37104</v>
          </cell>
        </row>
        <row r="390">
          <cell r="A390" t="str">
            <v>0607000150</v>
          </cell>
          <cell r="B390" t="str">
            <v>I</v>
          </cell>
          <cell r="C390" t="str">
            <v>Policarbonato Compacto 6 MM</v>
          </cell>
          <cell r="D390" t="str">
            <v>M2</v>
          </cell>
          <cell r="E390">
            <v>90</v>
          </cell>
          <cell r="G390">
            <v>37104</v>
          </cell>
        </row>
        <row r="391">
          <cell r="A391" t="str">
            <v>0701000000</v>
          </cell>
          <cell r="B391" t="str">
            <v>D</v>
          </cell>
          <cell r="C391" t="str">
            <v>=== ADITIVOS</v>
          </cell>
          <cell r="D391" t="str">
            <v>-</v>
          </cell>
          <cell r="E391">
            <v>0</v>
          </cell>
        </row>
        <row r="392">
          <cell r="A392" t="str">
            <v>0701000100</v>
          </cell>
          <cell r="B392" t="str">
            <v>I</v>
          </cell>
          <cell r="C392" t="str">
            <v>Aceite Desencofran.Universal"Ferrocement"</v>
          </cell>
          <cell r="D392" t="str">
            <v>LITRO</v>
          </cell>
          <cell r="E392">
            <v>2.88</v>
          </cell>
          <cell r="G392">
            <v>37104</v>
          </cell>
        </row>
        <row r="393">
          <cell r="A393" t="str">
            <v>0701000150</v>
          </cell>
          <cell r="B393" t="str">
            <v>I</v>
          </cell>
          <cell r="C393" t="str">
            <v>Acelerante De Endurecimiento Para Hormigon</v>
          </cell>
          <cell r="D393" t="str">
            <v>U</v>
          </cell>
          <cell r="E393">
            <v>0</v>
          </cell>
          <cell r="G393">
            <v>37104</v>
          </cell>
        </row>
        <row r="394">
          <cell r="A394" t="str">
            <v>0701000200</v>
          </cell>
          <cell r="B394" t="str">
            <v>I</v>
          </cell>
          <cell r="C394" t="str">
            <v>Acelerante De Endurecimiento Para Hormigon</v>
          </cell>
          <cell r="D394" t="str">
            <v>U</v>
          </cell>
          <cell r="E394">
            <v>0</v>
          </cell>
          <cell r="G394">
            <v>37104</v>
          </cell>
        </row>
        <row r="395">
          <cell r="A395" t="str">
            <v>0701000250</v>
          </cell>
          <cell r="B395" t="str">
            <v>I</v>
          </cell>
          <cell r="C395" t="str">
            <v>Acelerante De Frague (Tambor 240 Kg)</v>
          </cell>
          <cell r="D395" t="str">
            <v>U</v>
          </cell>
          <cell r="E395">
            <v>0</v>
          </cell>
          <cell r="G395">
            <v>37104</v>
          </cell>
        </row>
        <row r="396">
          <cell r="A396" t="str">
            <v>0701000300</v>
          </cell>
          <cell r="B396" t="str">
            <v>I</v>
          </cell>
          <cell r="C396" t="str">
            <v>Acelerante De Frague Sin Cloruro (25 Kg)</v>
          </cell>
          <cell r="D396" t="str">
            <v>U</v>
          </cell>
          <cell r="E396">
            <v>0</v>
          </cell>
          <cell r="G396">
            <v>37104</v>
          </cell>
        </row>
        <row r="397">
          <cell r="A397" t="str">
            <v>0701000350</v>
          </cell>
          <cell r="B397" t="str">
            <v>I</v>
          </cell>
          <cell r="C397" t="str">
            <v>Aditivo Incorporador De Aire (Tambor 200 K</v>
          </cell>
          <cell r="D397" t="str">
            <v>U</v>
          </cell>
          <cell r="E397">
            <v>0</v>
          </cell>
          <cell r="G397">
            <v>37104</v>
          </cell>
        </row>
        <row r="398">
          <cell r="A398" t="str">
            <v>0701000400</v>
          </cell>
          <cell r="B398" t="str">
            <v>I</v>
          </cell>
          <cell r="C398" t="str">
            <v>Aditivo Plastificante Para Hormigon (Tambo</v>
          </cell>
          <cell r="D398" t="str">
            <v>U</v>
          </cell>
          <cell r="E398">
            <v>0</v>
          </cell>
          <cell r="G398">
            <v>37104</v>
          </cell>
        </row>
        <row r="399">
          <cell r="A399" t="str">
            <v>0701000450</v>
          </cell>
          <cell r="B399" t="str">
            <v>I</v>
          </cell>
          <cell r="C399" t="str">
            <v>Aditivo Superfluidificante</v>
          </cell>
          <cell r="D399" t="str">
            <v>LITRO</v>
          </cell>
          <cell r="E399">
            <v>0</v>
          </cell>
          <cell r="G399">
            <v>37104</v>
          </cell>
        </row>
        <row r="400">
          <cell r="A400" t="str">
            <v>0701000500</v>
          </cell>
          <cell r="B400" t="str">
            <v>I</v>
          </cell>
          <cell r="C400" t="str">
            <v>Aditivo"Procen Ipl" P/Perlita Expandida</v>
          </cell>
          <cell r="D400" t="str">
            <v>LITRO</v>
          </cell>
          <cell r="E400">
            <v>0.98</v>
          </cell>
          <cell r="G400">
            <v>37104</v>
          </cell>
        </row>
        <row r="401">
          <cell r="A401" t="str">
            <v>0701000550</v>
          </cell>
          <cell r="B401" t="str">
            <v>I</v>
          </cell>
          <cell r="C401" t="str">
            <v>Agua</v>
          </cell>
          <cell r="D401" t="str">
            <v>M3</v>
          </cell>
          <cell r="E401">
            <v>0</v>
          </cell>
          <cell r="G401">
            <v>37104</v>
          </cell>
        </row>
        <row r="402">
          <cell r="A402" t="str">
            <v>0701000600</v>
          </cell>
          <cell r="B402" t="str">
            <v>I</v>
          </cell>
          <cell r="C402" t="str">
            <v>Chem Calk 900 "Ferrocement"</v>
          </cell>
          <cell r="D402" t="str">
            <v>U</v>
          </cell>
          <cell r="E402">
            <v>25</v>
          </cell>
          <cell r="G402">
            <v>37104</v>
          </cell>
        </row>
        <row r="403">
          <cell r="A403" t="str">
            <v>0701000650</v>
          </cell>
          <cell r="B403" t="str">
            <v>I</v>
          </cell>
          <cell r="C403" t="str">
            <v>Consolidante Ferrocement Ram C-97</v>
          </cell>
          <cell r="D403" t="str">
            <v>LITRO</v>
          </cell>
          <cell r="E403">
            <v>10.8</v>
          </cell>
          <cell r="G403">
            <v>37104</v>
          </cell>
        </row>
        <row r="404">
          <cell r="A404" t="str">
            <v>0701000700</v>
          </cell>
          <cell r="B404" t="str">
            <v>I</v>
          </cell>
          <cell r="C404" t="str">
            <v>Consolidante Ferrocement Sonosil</v>
          </cell>
          <cell r="D404" t="str">
            <v>LITRO</v>
          </cell>
          <cell r="E404">
            <v>7</v>
          </cell>
          <cell r="G404">
            <v>37104</v>
          </cell>
        </row>
        <row r="405">
          <cell r="A405" t="str">
            <v>0701000750</v>
          </cell>
          <cell r="B405" t="str">
            <v>I</v>
          </cell>
          <cell r="C405" t="str">
            <v>Emulsionante Para Vermiculita</v>
          </cell>
          <cell r="D405" t="str">
            <v>LITRO</v>
          </cell>
          <cell r="E405">
            <v>2.7</v>
          </cell>
          <cell r="G405">
            <v>37104</v>
          </cell>
        </row>
        <row r="406">
          <cell r="A406" t="str">
            <v>0701000800</v>
          </cell>
          <cell r="B406" t="str">
            <v>I</v>
          </cell>
          <cell r="C406" t="str">
            <v>Endurecedor No Metalico CB-30 Q(30Kg)</v>
          </cell>
          <cell r="D406" t="str">
            <v>BOLSA</v>
          </cell>
          <cell r="E406">
            <v>25.8</v>
          </cell>
          <cell r="G406">
            <v>37104</v>
          </cell>
        </row>
        <row r="407">
          <cell r="A407" t="str">
            <v>0701000850</v>
          </cell>
          <cell r="B407" t="str">
            <v>I</v>
          </cell>
          <cell r="C407" t="str">
            <v>Endurecedor No Metalico CB-30 S(30Kg)</v>
          </cell>
          <cell r="D407" t="str">
            <v>BOLSA</v>
          </cell>
          <cell r="E407">
            <v>35.4</v>
          </cell>
          <cell r="G407">
            <v>37104</v>
          </cell>
        </row>
        <row r="408">
          <cell r="A408" t="str">
            <v>0701000900</v>
          </cell>
          <cell r="B408" t="str">
            <v>I</v>
          </cell>
          <cell r="C408" t="str">
            <v>Espumante Skw1</v>
          </cell>
          <cell r="D408" t="str">
            <v>LITRO</v>
          </cell>
          <cell r="E408">
            <v>1</v>
          </cell>
          <cell r="G408">
            <v>37104</v>
          </cell>
        </row>
        <row r="409">
          <cell r="A409" t="str">
            <v>0701000950</v>
          </cell>
          <cell r="B409" t="str">
            <v>I</v>
          </cell>
          <cell r="C409" t="str">
            <v>Ferrite Negro(1Kg)</v>
          </cell>
          <cell r="D409" t="str">
            <v>PAQ.</v>
          </cell>
          <cell r="E409">
            <v>6.32</v>
          </cell>
          <cell r="G409">
            <v>37104</v>
          </cell>
        </row>
        <row r="410">
          <cell r="A410" t="str">
            <v>0701001000</v>
          </cell>
          <cell r="B410" t="str">
            <v>I</v>
          </cell>
          <cell r="C410" t="str">
            <v>Ferroasfalt 40 "Ferrocement"</v>
          </cell>
          <cell r="D410" t="str">
            <v>KG</v>
          </cell>
          <cell r="E410">
            <v>4.1500000000000004</v>
          </cell>
          <cell r="G410">
            <v>37104</v>
          </cell>
        </row>
        <row r="411">
          <cell r="A411" t="str">
            <v>0701001050</v>
          </cell>
          <cell r="B411" t="str">
            <v>I</v>
          </cell>
          <cell r="C411" t="str">
            <v>Ferroflex "Ferrocement"</v>
          </cell>
          <cell r="D411" t="str">
            <v>KG</v>
          </cell>
          <cell r="E411">
            <v>4.5999999999999996</v>
          </cell>
          <cell r="G411">
            <v>37104</v>
          </cell>
        </row>
        <row r="412">
          <cell r="A412" t="str">
            <v>0701001100</v>
          </cell>
          <cell r="B412" t="str">
            <v>I</v>
          </cell>
          <cell r="C412" t="str">
            <v>Fibra Sintetica"Fibro-Filler Ferrocement"</v>
          </cell>
          <cell r="D412" t="str">
            <v>KG</v>
          </cell>
          <cell r="E412">
            <v>5.5</v>
          </cell>
          <cell r="G412">
            <v>37104</v>
          </cell>
        </row>
        <row r="413">
          <cell r="A413" t="str">
            <v>0701001150</v>
          </cell>
          <cell r="B413" t="str">
            <v>I</v>
          </cell>
          <cell r="C413" t="str">
            <v>Membrana de Curado Ferrocement"MC"</v>
          </cell>
          <cell r="D413" t="str">
            <v>LITRO</v>
          </cell>
          <cell r="E413">
            <v>0.81</v>
          </cell>
          <cell r="G413">
            <v>37104</v>
          </cell>
        </row>
        <row r="414">
          <cell r="A414" t="str">
            <v>0701001200</v>
          </cell>
          <cell r="B414" t="str">
            <v>I</v>
          </cell>
          <cell r="C414" t="str">
            <v>Membrana de Curado Ferrocement"MCG"</v>
          </cell>
          <cell r="D414" t="str">
            <v>LITRO</v>
          </cell>
          <cell r="E414">
            <v>3.12</v>
          </cell>
          <cell r="G414">
            <v>37104</v>
          </cell>
        </row>
        <row r="415">
          <cell r="A415" t="str">
            <v>0701001250</v>
          </cell>
          <cell r="B415" t="str">
            <v>I</v>
          </cell>
          <cell r="C415" t="str">
            <v>Membrana de Curado Ferrocement"MM"</v>
          </cell>
          <cell r="D415" t="str">
            <v>LITRO</v>
          </cell>
          <cell r="E415">
            <v>10.1</v>
          </cell>
          <cell r="G415">
            <v>37104</v>
          </cell>
        </row>
        <row r="416">
          <cell r="A416" t="str">
            <v>0701001300</v>
          </cell>
          <cell r="B416" t="str">
            <v>I</v>
          </cell>
          <cell r="C416" t="str">
            <v>Neopreno(18Kg)</v>
          </cell>
          <cell r="D416" t="str">
            <v>LATA</v>
          </cell>
          <cell r="E416">
            <v>94.94</v>
          </cell>
          <cell r="G416">
            <v>37104</v>
          </cell>
        </row>
        <row r="417">
          <cell r="A417" t="str">
            <v>0701001350</v>
          </cell>
          <cell r="B417" t="str">
            <v>I</v>
          </cell>
          <cell r="C417" t="str">
            <v>Protec. Inco. Al Agua P/Ladr. Vistos(20L)</v>
          </cell>
          <cell r="D417" t="str">
            <v>LATA</v>
          </cell>
          <cell r="E417">
            <v>24.65</v>
          </cell>
          <cell r="G417">
            <v>37104</v>
          </cell>
        </row>
        <row r="418">
          <cell r="A418" t="str">
            <v>0701001400</v>
          </cell>
          <cell r="B418" t="str">
            <v>I</v>
          </cell>
          <cell r="C418" t="str">
            <v>Protector Insecticida P/Madera(4L)</v>
          </cell>
          <cell r="D418" t="str">
            <v>LATA</v>
          </cell>
          <cell r="E418">
            <v>10</v>
          </cell>
          <cell r="G418">
            <v>37104</v>
          </cell>
        </row>
        <row r="419">
          <cell r="A419" t="str">
            <v>0701001450</v>
          </cell>
          <cell r="B419" t="str">
            <v>I</v>
          </cell>
          <cell r="C419" t="str">
            <v>Tacuru</v>
          </cell>
          <cell r="D419" t="str">
            <v>LITRO</v>
          </cell>
          <cell r="E419">
            <v>2.9</v>
          </cell>
          <cell r="G419">
            <v>37104</v>
          </cell>
        </row>
        <row r="420">
          <cell r="A420" t="str">
            <v>0702000000</v>
          </cell>
          <cell r="B420" t="str">
            <v>D</v>
          </cell>
          <cell r="C420" t="str">
            <v>=== HIDRóFUGOS</v>
          </cell>
          <cell r="D420" t="str">
            <v>-</v>
          </cell>
          <cell r="E420">
            <v>0</v>
          </cell>
        </row>
        <row r="421">
          <cell r="A421" t="str">
            <v>0702000100</v>
          </cell>
          <cell r="B421" t="str">
            <v>I</v>
          </cell>
          <cell r="C421" t="str">
            <v>Hidrofugo En Pasta"Cerecita"(200Kg)</v>
          </cell>
          <cell r="D421" t="str">
            <v>TAMBO</v>
          </cell>
          <cell r="E421">
            <v>112</v>
          </cell>
          <cell r="G421">
            <v>37104</v>
          </cell>
        </row>
        <row r="422">
          <cell r="A422" t="str">
            <v>0702000150</v>
          </cell>
          <cell r="B422" t="str">
            <v>I</v>
          </cell>
          <cell r="C422" t="str">
            <v>Hidrofugo En Pasta"Cerecita"(20Kg)</v>
          </cell>
          <cell r="D422" t="str">
            <v>BIDON</v>
          </cell>
          <cell r="E422">
            <v>13.58</v>
          </cell>
          <cell r="G422">
            <v>37104</v>
          </cell>
        </row>
        <row r="423">
          <cell r="A423" t="str">
            <v>0702000200</v>
          </cell>
          <cell r="B423" t="str">
            <v>I</v>
          </cell>
          <cell r="C423" t="str">
            <v>Hidrofugo En Pasta"Cerecita"(5Kg)</v>
          </cell>
          <cell r="D423" t="str">
            <v>BIDON</v>
          </cell>
          <cell r="E423">
            <v>3.8</v>
          </cell>
          <cell r="G423">
            <v>37104</v>
          </cell>
        </row>
        <row r="424">
          <cell r="A424" t="str">
            <v>0703000000</v>
          </cell>
          <cell r="B424" t="str">
            <v>D</v>
          </cell>
          <cell r="C424" t="str">
            <v>=== PEGAMENTOS</v>
          </cell>
          <cell r="D424" t="str">
            <v>-</v>
          </cell>
          <cell r="E424">
            <v>0</v>
          </cell>
        </row>
        <row r="425">
          <cell r="A425" t="str">
            <v>0703000050</v>
          </cell>
          <cell r="B425" t="str">
            <v>I</v>
          </cell>
          <cell r="C425" t="str">
            <v>Masa Niveladora (20 Kg)</v>
          </cell>
          <cell r="D425" t="str">
            <v>BOLSA</v>
          </cell>
          <cell r="E425">
            <v>28.36</v>
          </cell>
          <cell r="G425">
            <v>37104</v>
          </cell>
        </row>
        <row r="426">
          <cell r="A426" t="str">
            <v>0703000100</v>
          </cell>
          <cell r="B426" t="str">
            <v>I</v>
          </cell>
          <cell r="C426" t="str">
            <v>Adhesivo 0.8L(P/Coquillas Elastoméricas)</v>
          </cell>
          <cell r="D426" t="str">
            <v>LATA</v>
          </cell>
          <cell r="E426">
            <v>10.83</v>
          </cell>
          <cell r="G426">
            <v>37104</v>
          </cell>
        </row>
        <row r="427">
          <cell r="A427" t="str">
            <v>0703000150</v>
          </cell>
          <cell r="B427" t="str">
            <v>I</v>
          </cell>
          <cell r="C427" t="str">
            <v>Adhesivo Acrilico(10Kg)</v>
          </cell>
          <cell r="D427" t="str">
            <v>LATA</v>
          </cell>
          <cell r="E427">
            <v>44</v>
          </cell>
          <cell r="G427">
            <v>37104</v>
          </cell>
        </row>
        <row r="428">
          <cell r="A428" t="str">
            <v>0703000200</v>
          </cell>
          <cell r="B428" t="str">
            <v>I</v>
          </cell>
          <cell r="C428" t="str">
            <v>Adhesivo Asfaltico(20 L)</v>
          </cell>
          <cell r="D428" t="str">
            <v>LATA</v>
          </cell>
          <cell r="E428">
            <v>49.5</v>
          </cell>
          <cell r="G428">
            <v>37104</v>
          </cell>
        </row>
        <row r="429">
          <cell r="A429" t="str">
            <v>0703000250</v>
          </cell>
          <cell r="B429" t="str">
            <v>I</v>
          </cell>
          <cell r="C429" t="str">
            <v>Adhesivo Doble Contacto(20 L)</v>
          </cell>
          <cell r="D429" t="str">
            <v>LATA</v>
          </cell>
          <cell r="E429">
            <v>49.34</v>
          </cell>
          <cell r="G429">
            <v>37104</v>
          </cell>
        </row>
        <row r="430">
          <cell r="A430" t="str">
            <v>0703000300</v>
          </cell>
          <cell r="B430" t="str">
            <v>I</v>
          </cell>
          <cell r="C430" t="str">
            <v>Adhesivo Epoxi Para Revestimiento</v>
          </cell>
          <cell r="D430" t="str">
            <v>LATA</v>
          </cell>
          <cell r="E430">
            <v>14</v>
          </cell>
          <cell r="G430">
            <v>37104</v>
          </cell>
        </row>
        <row r="431">
          <cell r="A431" t="str">
            <v>0703000350</v>
          </cell>
          <cell r="B431" t="str">
            <v>I</v>
          </cell>
          <cell r="C431" t="str">
            <v>Adhesivo Epoxi Para Union Hº Nuevo Con Hº</v>
          </cell>
          <cell r="D431" t="str">
            <v>U</v>
          </cell>
          <cell r="E431">
            <v>0</v>
          </cell>
          <cell r="G431">
            <v>37104</v>
          </cell>
        </row>
        <row r="432">
          <cell r="A432" t="str">
            <v>0703000400</v>
          </cell>
          <cell r="B432" t="str">
            <v>I</v>
          </cell>
          <cell r="C432" t="str">
            <v>Adhesivo Neoprenico(20 L)</v>
          </cell>
          <cell r="D432" t="str">
            <v>LATA</v>
          </cell>
          <cell r="E432">
            <v>94</v>
          </cell>
          <cell r="G432">
            <v>37104</v>
          </cell>
        </row>
        <row r="433">
          <cell r="A433" t="str">
            <v>0703000450</v>
          </cell>
          <cell r="B433" t="str">
            <v>I</v>
          </cell>
          <cell r="C433" t="str">
            <v>Adhesivo P/Reves.Vinilico Papel/Tela(10Kg)</v>
          </cell>
          <cell r="D433" t="str">
            <v>LATA</v>
          </cell>
          <cell r="E433">
            <v>21.95</v>
          </cell>
          <cell r="G433">
            <v>37104</v>
          </cell>
        </row>
        <row r="434">
          <cell r="A434" t="str">
            <v>0703000500</v>
          </cell>
          <cell r="B434" t="str">
            <v>I</v>
          </cell>
          <cell r="C434" t="str">
            <v>Adhesivo Vinilico(20Kg)</v>
          </cell>
          <cell r="D434" t="str">
            <v>BIDON</v>
          </cell>
          <cell r="E434">
            <v>29.29</v>
          </cell>
          <cell r="G434">
            <v>37104</v>
          </cell>
        </row>
        <row r="435">
          <cell r="A435" t="str">
            <v>0703000550</v>
          </cell>
          <cell r="B435" t="str">
            <v>I</v>
          </cell>
          <cell r="C435" t="str">
            <v>Adhesivo para PVC Nicoll x 100 cm3</v>
          </cell>
          <cell r="D435" t="str">
            <v>U</v>
          </cell>
          <cell r="E435">
            <v>1.6</v>
          </cell>
          <cell r="G435">
            <v>37104</v>
          </cell>
        </row>
        <row r="436">
          <cell r="A436" t="str">
            <v>0703000600</v>
          </cell>
          <cell r="B436" t="str">
            <v>I</v>
          </cell>
          <cell r="C436" t="str">
            <v>Adhesivo para PVC Nicoll x 250 cm3</v>
          </cell>
          <cell r="D436" t="str">
            <v>U</v>
          </cell>
          <cell r="E436">
            <v>2.74</v>
          </cell>
          <cell r="G436">
            <v>37104</v>
          </cell>
        </row>
        <row r="437">
          <cell r="A437" t="str">
            <v>0703000650</v>
          </cell>
          <cell r="B437" t="str">
            <v>I</v>
          </cell>
          <cell r="C437" t="str">
            <v>Adhesivo para PVC Nicoll x 500 cm3</v>
          </cell>
          <cell r="D437" t="str">
            <v>U</v>
          </cell>
          <cell r="E437">
            <v>4.5599999999999996</v>
          </cell>
          <cell r="G437">
            <v>37104</v>
          </cell>
        </row>
        <row r="438">
          <cell r="A438" t="str">
            <v>0703000700</v>
          </cell>
          <cell r="B438" t="str">
            <v>I</v>
          </cell>
          <cell r="C438" t="str">
            <v>Adhesivo para PVC Nicoll x 1000 cm3</v>
          </cell>
          <cell r="D438" t="str">
            <v>U</v>
          </cell>
          <cell r="E438">
            <v>7.98</v>
          </cell>
          <cell r="G438">
            <v>37104</v>
          </cell>
        </row>
        <row r="439">
          <cell r="A439" t="str">
            <v>0704000000</v>
          </cell>
          <cell r="B439" t="str">
            <v>D</v>
          </cell>
          <cell r="C439" t="str">
            <v>=== GEOTEXTILES</v>
          </cell>
          <cell r="D439" t="str">
            <v>-</v>
          </cell>
          <cell r="E439">
            <v>0</v>
          </cell>
        </row>
        <row r="440">
          <cell r="A440" t="str">
            <v>0705000000</v>
          </cell>
          <cell r="B440" t="str">
            <v>D</v>
          </cell>
          <cell r="C440" t="str">
            <v>=== CLAVOS</v>
          </cell>
          <cell r="D440" t="str">
            <v>-</v>
          </cell>
          <cell r="E440">
            <v>0</v>
          </cell>
        </row>
        <row r="441">
          <cell r="A441" t="str">
            <v>0705000100</v>
          </cell>
          <cell r="B441" t="str">
            <v>I</v>
          </cell>
          <cell r="C441" t="str">
            <v>Clavo Acero 1" Punta Paris(1.5 Kg)</v>
          </cell>
          <cell r="D441" t="str">
            <v>PAQ</v>
          </cell>
          <cell r="E441">
            <v>1.65</v>
          </cell>
          <cell r="G441">
            <v>37104</v>
          </cell>
        </row>
        <row r="442">
          <cell r="A442" t="str">
            <v>0705000150</v>
          </cell>
          <cell r="B442" t="str">
            <v>I</v>
          </cell>
          <cell r="C442" t="str">
            <v>Clavo De Acero 1" (1,5Kg)</v>
          </cell>
          <cell r="D442" t="str">
            <v>PAQ</v>
          </cell>
          <cell r="E442">
            <v>0</v>
          </cell>
          <cell r="G442">
            <v>37104</v>
          </cell>
        </row>
        <row r="443">
          <cell r="A443" t="str">
            <v>0705000200</v>
          </cell>
          <cell r="B443" t="str">
            <v>I</v>
          </cell>
          <cell r="C443" t="str">
            <v>Clavo De Cobre 1"(1.5Kg)</v>
          </cell>
          <cell r="D443" t="str">
            <v>PAQ</v>
          </cell>
          <cell r="E443">
            <v>0</v>
          </cell>
          <cell r="G443">
            <v>37104</v>
          </cell>
        </row>
        <row r="444">
          <cell r="A444" t="str">
            <v>0706000000</v>
          </cell>
          <cell r="B444" t="str">
            <v>D</v>
          </cell>
          <cell r="C444" t="str">
            <v>=== TORNILLOS</v>
          </cell>
          <cell r="D444" t="str">
            <v>-</v>
          </cell>
          <cell r="E444">
            <v>0</v>
          </cell>
        </row>
        <row r="445">
          <cell r="A445" t="str">
            <v>0706000100</v>
          </cell>
          <cell r="B445" t="str">
            <v>I</v>
          </cell>
          <cell r="C445" t="str">
            <v>Fijaciones(No 6)C/Tarugos(100 U)</v>
          </cell>
          <cell r="D445" t="str">
            <v>CAJA</v>
          </cell>
          <cell r="E445">
            <v>6</v>
          </cell>
          <cell r="G445">
            <v>37104</v>
          </cell>
        </row>
        <row r="446">
          <cell r="A446" t="str">
            <v>0706000150</v>
          </cell>
          <cell r="B446" t="str">
            <v>I</v>
          </cell>
          <cell r="C446" t="str">
            <v>Fijaciones(No 8)C/Tarugos(100 U)</v>
          </cell>
          <cell r="D446" t="str">
            <v>CAJA</v>
          </cell>
          <cell r="E446">
            <v>19</v>
          </cell>
          <cell r="G446">
            <v>37104</v>
          </cell>
        </row>
        <row r="447">
          <cell r="A447" t="str">
            <v>0706000200</v>
          </cell>
          <cell r="B447" t="str">
            <v>I</v>
          </cell>
          <cell r="C447" t="str">
            <v>Piton Cerrado 1/4"X105MM(100U)</v>
          </cell>
          <cell r="D447" t="str">
            <v>PAQ</v>
          </cell>
          <cell r="E447">
            <v>28</v>
          </cell>
          <cell r="G447">
            <v>37104</v>
          </cell>
        </row>
        <row r="448">
          <cell r="A448" t="str">
            <v>0706000250</v>
          </cell>
          <cell r="B448" t="str">
            <v>I</v>
          </cell>
          <cell r="C448" t="str">
            <v>Piton Cerrado 1/8"X95MM(100U)</v>
          </cell>
          <cell r="D448" t="str">
            <v>PAQ</v>
          </cell>
          <cell r="E448">
            <v>14</v>
          </cell>
          <cell r="G448">
            <v>37104</v>
          </cell>
        </row>
        <row r="449">
          <cell r="A449" t="str">
            <v>0706000300</v>
          </cell>
          <cell r="B449" t="str">
            <v>I</v>
          </cell>
          <cell r="C449" t="str">
            <v>Tornillo De Bronce(3/16")</v>
          </cell>
          <cell r="D449" t="str">
            <v>U</v>
          </cell>
          <cell r="E449">
            <v>0.05</v>
          </cell>
          <cell r="G449">
            <v>37104</v>
          </cell>
        </row>
        <row r="450">
          <cell r="A450" t="str">
            <v>0706000350</v>
          </cell>
          <cell r="B450" t="str">
            <v>I</v>
          </cell>
          <cell r="C450" t="str">
            <v>Tornillos Cabeza Baquelita (100Unid.)</v>
          </cell>
          <cell r="D450" t="str">
            <v>CAJA</v>
          </cell>
          <cell r="E450">
            <v>2.68</v>
          </cell>
          <cell r="G450">
            <v>37104</v>
          </cell>
        </row>
        <row r="451">
          <cell r="A451" t="str">
            <v>0706000400</v>
          </cell>
          <cell r="B451" t="str">
            <v>I</v>
          </cell>
          <cell r="C451" t="str">
            <v>Tornillos P/Caja  3/16 X 5/8 (100Unid.)</v>
          </cell>
          <cell r="D451" t="str">
            <v>CAJA</v>
          </cell>
          <cell r="E451">
            <v>1.37</v>
          </cell>
          <cell r="G451">
            <v>37104</v>
          </cell>
        </row>
        <row r="452">
          <cell r="A452" t="str">
            <v>0706000450</v>
          </cell>
          <cell r="B452" t="str">
            <v>I</v>
          </cell>
          <cell r="C452" t="str">
            <v>Tornillos(T1) Cabeza Plana(1000 U)</v>
          </cell>
          <cell r="D452" t="str">
            <v>CAJA</v>
          </cell>
          <cell r="E452">
            <v>26.5</v>
          </cell>
          <cell r="G452">
            <v>37104</v>
          </cell>
        </row>
        <row r="453">
          <cell r="A453" t="str">
            <v>0706000500</v>
          </cell>
          <cell r="B453" t="str">
            <v>I</v>
          </cell>
          <cell r="C453" t="str">
            <v>Tornillos(T2)(1000 U)</v>
          </cell>
          <cell r="D453" t="str">
            <v>CAJA</v>
          </cell>
          <cell r="E453">
            <v>13</v>
          </cell>
          <cell r="G453">
            <v>37104</v>
          </cell>
        </row>
        <row r="454">
          <cell r="A454" t="str">
            <v>0707000000</v>
          </cell>
          <cell r="B454" t="str">
            <v>D</v>
          </cell>
          <cell r="C454" t="str">
            <v>=== ANCLAJES  Y BROCAS DE ACERO</v>
          </cell>
          <cell r="D454" t="str">
            <v>-</v>
          </cell>
          <cell r="E454">
            <v>0</v>
          </cell>
        </row>
        <row r="455">
          <cell r="A455" t="str">
            <v>0707000100</v>
          </cell>
          <cell r="B455" t="str">
            <v>I</v>
          </cell>
          <cell r="C455" t="str">
            <v>Broca 1/4"(100U)</v>
          </cell>
          <cell r="D455" t="str">
            <v>PAQ</v>
          </cell>
          <cell r="E455">
            <v>38</v>
          </cell>
          <cell r="G455">
            <v>37104</v>
          </cell>
        </row>
        <row r="456">
          <cell r="A456" t="str">
            <v>0707000150</v>
          </cell>
          <cell r="B456" t="str">
            <v>I</v>
          </cell>
          <cell r="C456" t="str">
            <v>Broca Ac.C/Bulon Y Arandela Plana(5/16")</v>
          </cell>
          <cell r="D456" t="str">
            <v>U</v>
          </cell>
          <cell r="E456">
            <v>1.5</v>
          </cell>
          <cell r="G456">
            <v>37104</v>
          </cell>
        </row>
        <row r="457">
          <cell r="A457" t="str">
            <v>0707000200</v>
          </cell>
          <cell r="B457" t="str">
            <v>I</v>
          </cell>
          <cell r="C457" t="str">
            <v>Taco De Nylon 1/8"(100U)</v>
          </cell>
          <cell r="D457" t="str">
            <v>PAQ</v>
          </cell>
          <cell r="E457">
            <v>2.6</v>
          </cell>
          <cell r="G457">
            <v>37104</v>
          </cell>
        </row>
        <row r="458">
          <cell r="A458" t="str">
            <v>0708000000</v>
          </cell>
          <cell r="B458" t="str">
            <v>D</v>
          </cell>
          <cell r="C458" t="str">
            <v>=== BULONES Y TUERCAS</v>
          </cell>
          <cell r="D458" t="str">
            <v>-</v>
          </cell>
          <cell r="E458">
            <v>0</v>
          </cell>
        </row>
        <row r="459">
          <cell r="A459" t="str">
            <v>0708000100</v>
          </cell>
          <cell r="B459" t="str">
            <v>I</v>
          </cell>
          <cell r="C459" t="str">
            <v>Bulon Y Arandela Plana M10</v>
          </cell>
          <cell r="D459" t="str">
            <v>U</v>
          </cell>
          <cell r="E459">
            <v>0.7</v>
          </cell>
          <cell r="G459">
            <v>37104</v>
          </cell>
        </row>
        <row r="460">
          <cell r="A460" t="str">
            <v>0708000150</v>
          </cell>
          <cell r="B460" t="str">
            <v>I</v>
          </cell>
          <cell r="C460" t="str">
            <v>Rosca C/Tuerca 2"</v>
          </cell>
          <cell r="D460" t="str">
            <v>U</v>
          </cell>
          <cell r="E460">
            <v>7.36</v>
          </cell>
          <cell r="G460">
            <v>37104</v>
          </cell>
        </row>
        <row r="461">
          <cell r="A461" t="str">
            <v>0708000200</v>
          </cell>
          <cell r="B461" t="str">
            <v>I</v>
          </cell>
          <cell r="C461" t="str">
            <v>Bulon Y Arandela Plana M12</v>
          </cell>
          <cell r="D461" t="str">
            <v>U</v>
          </cell>
          <cell r="E461">
            <v>0.8</v>
          </cell>
          <cell r="G461">
            <v>37104</v>
          </cell>
        </row>
        <row r="462">
          <cell r="A462" t="str">
            <v>0708000250</v>
          </cell>
          <cell r="B462" t="str">
            <v>I</v>
          </cell>
          <cell r="C462" t="str">
            <v>Bulon Y Arandela Plana M16</v>
          </cell>
          <cell r="D462" t="str">
            <v>U</v>
          </cell>
          <cell r="E462">
            <v>1</v>
          </cell>
          <cell r="G462">
            <v>37104</v>
          </cell>
        </row>
        <row r="463">
          <cell r="A463" t="str">
            <v>0708000300</v>
          </cell>
          <cell r="B463" t="str">
            <v>I</v>
          </cell>
          <cell r="C463" t="str">
            <v>Bulon Y Arandela Plana M20</v>
          </cell>
          <cell r="D463" t="str">
            <v>U</v>
          </cell>
          <cell r="E463">
            <v>1.2</v>
          </cell>
          <cell r="G463">
            <v>37104</v>
          </cell>
        </row>
        <row r="464">
          <cell r="A464" t="str">
            <v>0708000350</v>
          </cell>
          <cell r="B464" t="str">
            <v>I</v>
          </cell>
          <cell r="C464" t="str">
            <v>Bulon Y Arandela Plana M22</v>
          </cell>
          <cell r="D464" t="str">
            <v>U</v>
          </cell>
          <cell r="E464">
            <v>1.3</v>
          </cell>
          <cell r="G464">
            <v>37104</v>
          </cell>
        </row>
        <row r="465">
          <cell r="A465" t="str">
            <v>0708000400</v>
          </cell>
          <cell r="B465" t="str">
            <v>I</v>
          </cell>
          <cell r="C465" t="str">
            <v>Bulon Y Arandela Plana M24</v>
          </cell>
          <cell r="D465" t="str">
            <v>U</v>
          </cell>
          <cell r="E465">
            <v>1.4</v>
          </cell>
          <cell r="G465">
            <v>37104</v>
          </cell>
        </row>
        <row r="466">
          <cell r="A466" t="str">
            <v>0708000450</v>
          </cell>
          <cell r="B466" t="str">
            <v>I</v>
          </cell>
          <cell r="C466" t="str">
            <v>Bulon Y Arandela Plana M27</v>
          </cell>
          <cell r="D466" t="str">
            <v>U</v>
          </cell>
          <cell r="E466">
            <v>1.45</v>
          </cell>
          <cell r="G466">
            <v>37104</v>
          </cell>
        </row>
        <row r="467">
          <cell r="A467" t="str">
            <v>0708000500</v>
          </cell>
          <cell r="B467" t="str">
            <v>I</v>
          </cell>
          <cell r="C467" t="str">
            <v>Bulon Y Arandela Plana M30</v>
          </cell>
          <cell r="D467" t="str">
            <v>U</v>
          </cell>
          <cell r="E467">
            <v>1.6</v>
          </cell>
          <cell r="G467">
            <v>37104</v>
          </cell>
        </row>
        <row r="468">
          <cell r="A468" t="str">
            <v>0708000550</v>
          </cell>
          <cell r="B468" t="str">
            <v>I</v>
          </cell>
          <cell r="C468" t="str">
            <v>Bulon Y Arandela Plana M33</v>
          </cell>
          <cell r="D468" t="str">
            <v>U</v>
          </cell>
          <cell r="E468">
            <v>1.76</v>
          </cell>
          <cell r="G468">
            <v>37104</v>
          </cell>
        </row>
        <row r="469">
          <cell r="A469" t="str">
            <v>0708000600</v>
          </cell>
          <cell r="B469" t="str">
            <v>I</v>
          </cell>
          <cell r="C469" t="str">
            <v>Bulon Y Arandela Plana M34</v>
          </cell>
          <cell r="D469" t="str">
            <v>U</v>
          </cell>
          <cell r="E469">
            <v>1.94</v>
          </cell>
          <cell r="G469">
            <v>37104</v>
          </cell>
        </row>
        <row r="470">
          <cell r="A470" t="str">
            <v>0708000650</v>
          </cell>
          <cell r="B470" t="str">
            <v>I</v>
          </cell>
          <cell r="C470" t="str">
            <v>Bulon Y Arandela Plana M6</v>
          </cell>
          <cell r="D470" t="str">
            <v>U</v>
          </cell>
          <cell r="E470">
            <v>0.42</v>
          </cell>
          <cell r="G470">
            <v>37104</v>
          </cell>
        </row>
        <row r="471">
          <cell r="A471" t="str">
            <v>0708000700</v>
          </cell>
          <cell r="B471" t="str">
            <v>I</v>
          </cell>
          <cell r="C471" t="str">
            <v>Bulon Y Arandela Plana M8</v>
          </cell>
          <cell r="D471" t="str">
            <v>U</v>
          </cell>
          <cell r="E471">
            <v>0.56000000000000005</v>
          </cell>
          <cell r="G471">
            <v>37104</v>
          </cell>
        </row>
        <row r="472">
          <cell r="A472" t="str">
            <v>0708000750</v>
          </cell>
          <cell r="B472" t="str">
            <v>I</v>
          </cell>
          <cell r="C472" t="str">
            <v>Conector De Hierro</v>
          </cell>
          <cell r="D472" t="str">
            <v>KG</v>
          </cell>
          <cell r="E472">
            <v>1.6</v>
          </cell>
          <cell r="G472">
            <v>37104</v>
          </cell>
        </row>
        <row r="473">
          <cell r="A473" t="str">
            <v>0709000000</v>
          </cell>
          <cell r="B473" t="str">
            <v>D</v>
          </cell>
          <cell r="C473" t="str">
            <v>=== REMACHES</v>
          </cell>
          <cell r="D473" t="str">
            <v>-</v>
          </cell>
          <cell r="E473">
            <v>0</v>
          </cell>
        </row>
        <row r="474">
          <cell r="A474" t="str">
            <v>0709000100</v>
          </cell>
          <cell r="B474" t="str">
            <v>I</v>
          </cell>
          <cell r="C474" t="str">
            <v>Remache Pop De Aluminio(5X10 MM 100U)</v>
          </cell>
          <cell r="D474" t="str">
            <v>CAJA</v>
          </cell>
          <cell r="E474">
            <v>2.8</v>
          </cell>
          <cell r="G474">
            <v>37104</v>
          </cell>
        </row>
        <row r="475">
          <cell r="A475" t="str">
            <v>0710000000</v>
          </cell>
          <cell r="B475" t="str">
            <v>D</v>
          </cell>
          <cell r="C475" t="str">
            <v>=== ELEMENTOS PARA SOLDADURA Y UNIONES EST</v>
          </cell>
          <cell r="D475" t="str">
            <v>-</v>
          </cell>
          <cell r="E475">
            <v>0</v>
          </cell>
        </row>
        <row r="476">
          <cell r="A476" t="str">
            <v>0710000100</v>
          </cell>
          <cell r="B476" t="str">
            <v>I</v>
          </cell>
          <cell r="C476" t="str">
            <v>Adhitivo Pvc(1/4 L)</v>
          </cell>
          <cell r="D476" t="str">
            <v>U</v>
          </cell>
          <cell r="E476">
            <v>1.29</v>
          </cell>
          <cell r="G476">
            <v>37104</v>
          </cell>
        </row>
        <row r="477">
          <cell r="A477" t="str">
            <v>0710000150</v>
          </cell>
          <cell r="B477" t="str">
            <v>I</v>
          </cell>
          <cell r="C477" t="str">
            <v>Cañamo(100Gr)</v>
          </cell>
          <cell r="D477" t="str">
            <v>U</v>
          </cell>
          <cell r="E477">
            <v>1.84</v>
          </cell>
          <cell r="G477">
            <v>37104</v>
          </cell>
        </row>
        <row r="478">
          <cell r="A478" t="str">
            <v>0710000200</v>
          </cell>
          <cell r="B478" t="str">
            <v>I</v>
          </cell>
          <cell r="C478" t="str">
            <v>Esterina</v>
          </cell>
          <cell r="D478" t="str">
            <v>PAN</v>
          </cell>
          <cell r="E478">
            <v>0.8</v>
          </cell>
          <cell r="G478">
            <v>37104</v>
          </cell>
        </row>
        <row r="479">
          <cell r="A479" t="str">
            <v>0710000250</v>
          </cell>
          <cell r="B479" t="str">
            <v>I</v>
          </cell>
          <cell r="C479" t="str">
            <v>Gas Butano</v>
          </cell>
          <cell r="D479" t="str">
            <v>KG</v>
          </cell>
          <cell r="E479">
            <v>2</v>
          </cell>
          <cell r="G479">
            <v>37104</v>
          </cell>
        </row>
        <row r="480">
          <cell r="A480" t="str">
            <v>0710000300</v>
          </cell>
          <cell r="B480" t="str">
            <v>I</v>
          </cell>
          <cell r="C480" t="str">
            <v>Glicerina(1/4 L)</v>
          </cell>
          <cell r="D480" t="str">
            <v>U</v>
          </cell>
          <cell r="E480">
            <v>1.39</v>
          </cell>
          <cell r="G480">
            <v>37104</v>
          </cell>
        </row>
        <row r="481">
          <cell r="A481" t="str">
            <v>0710000310</v>
          </cell>
          <cell r="B481" t="str">
            <v>I</v>
          </cell>
          <cell r="C481" t="str">
            <v>Glicerina</v>
          </cell>
          <cell r="D481" t="str">
            <v>Kg</v>
          </cell>
          <cell r="E481">
            <v>6.31</v>
          </cell>
          <cell r="G481">
            <v>37104</v>
          </cell>
        </row>
        <row r="482">
          <cell r="A482" t="str">
            <v>0710000350</v>
          </cell>
          <cell r="B482" t="str">
            <v>I</v>
          </cell>
          <cell r="C482" t="str">
            <v>Litargirio(1/4Kg)</v>
          </cell>
          <cell r="D482" t="str">
            <v>U</v>
          </cell>
          <cell r="E482">
            <v>1.8</v>
          </cell>
          <cell r="G482">
            <v>37104</v>
          </cell>
        </row>
        <row r="483">
          <cell r="A483" t="str">
            <v>0710000360</v>
          </cell>
          <cell r="B483" t="str">
            <v>I</v>
          </cell>
          <cell r="C483" t="str">
            <v>Litargirio</v>
          </cell>
          <cell r="D483" t="str">
            <v>Kg</v>
          </cell>
          <cell r="E483">
            <v>2.27</v>
          </cell>
          <cell r="G483">
            <v>37104</v>
          </cell>
        </row>
        <row r="484">
          <cell r="A484" t="str">
            <v>0710000400</v>
          </cell>
          <cell r="B484" t="str">
            <v>I</v>
          </cell>
          <cell r="C484" t="str">
            <v>Sellarosca(100Gr)</v>
          </cell>
          <cell r="D484" t="str">
            <v>U</v>
          </cell>
          <cell r="E484">
            <v>1.9</v>
          </cell>
          <cell r="G484">
            <v>37104</v>
          </cell>
        </row>
        <row r="485">
          <cell r="A485" t="str">
            <v>0710000450</v>
          </cell>
          <cell r="B485" t="str">
            <v>I</v>
          </cell>
          <cell r="C485" t="str">
            <v>Soldadura Electrodo Tipo Losarc 28(3MM)</v>
          </cell>
          <cell r="D485" t="str">
            <v>KG</v>
          </cell>
          <cell r="E485">
            <v>2.39</v>
          </cell>
          <cell r="G485">
            <v>37104</v>
          </cell>
        </row>
        <row r="486">
          <cell r="A486" t="str">
            <v>0710000500</v>
          </cell>
          <cell r="B486" t="str">
            <v>I</v>
          </cell>
          <cell r="C486" t="str">
            <v>Soldadura Estaño(33%)</v>
          </cell>
          <cell r="D486" t="str">
            <v>KG</v>
          </cell>
          <cell r="E486">
            <v>5.88</v>
          </cell>
          <cell r="G486">
            <v>37104</v>
          </cell>
        </row>
        <row r="487">
          <cell r="A487" t="str">
            <v>0710000550</v>
          </cell>
          <cell r="B487" t="str">
            <v>I</v>
          </cell>
          <cell r="C487" t="str">
            <v>Soldadura Estaño(50%)</v>
          </cell>
          <cell r="D487" t="str">
            <v>KG</v>
          </cell>
          <cell r="E487">
            <v>8.3000000000000007</v>
          </cell>
          <cell r="G487">
            <v>37104</v>
          </cell>
        </row>
        <row r="488">
          <cell r="A488" t="str">
            <v>0710000600</v>
          </cell>
          <cell r="B488" t="str">
            <v>I</v>
          </cell>
          <cell r="C488" t="str">
            <v>Soldadura Plomo Calafateo</v>
          </cell>
          <cell r="D488" t="str">
            <v>KG</v>
          </cell>
          <cell r="E488">
            <v>1.42</v>
          </cell>
          <cell r="G488">
            <v>37104</v>
          </cell>
        </row>
        <row r="489">
          <cell r="A489" t="str">
            <v>0710000650</v>
          </cell>
          <cell r="B489" t="str">
            <v>I</v>
          </cell>
          <cell r="C489" t="str">
            <v>Soldadura Varilla P/Soldadura Fuerte(300Gr</v>
          </cell>
          <cell r="D489" t="str">
            <v>U</v>
          </cell>
          <cell r="E489">
            <v>11</v>
          </cell>
          <cell r="G489">
            <v>37104</v>
          </cell>
        </row>
        <row r="490">
          <cell r="A490" t="str">
            <v>0710000700</v>
          </cell>
          <cell r="B490" t="str">
            <v>I</v>
          </cell>
          <cell r="C490" t="str">
            <v>Soldadura Varilla P/Soldar De Inoxidable(3</v>
          </cell>
          <cell r="D490" t="str">
            <v>U</v>
          </cell>
          <cell r="E490">
            <v>10</v>
          </cell>
          <cell r="G490">
            <v>37104</v>
          </cell>
        </row>
        <row r="491">
          <cell r="A491" t="str">
            <v>0710000750</v>
          </cell>
          <cell r="B491" t="str">
            <v>I</v>
          </cell>
          <cell r="C491" t="str">
            <v>Solucion Deslizante(1/4L)</v>
          </cell>
          <cell r="D491" t="str">
            <v>U</v>
          </cell>
          <cell r="E491">
            <v>2.1</v>
          </cell>
          <cell r="G491">
            <v>37104</v>
          </cell>
        </row>
        <row r="492">
          <cell r="A492" t="str">
            <v>0710000800</v>
          </cell>
          <cell r="B492" t="str">
            <v>I</v>
          </cell>
          <cell r="C492" t="str">
            <v>Teflon(20M)</v>
          </cell>
          <cell r="D492" t="str">
            <v>U</v>
          </cell>
          <cell r="E492">
            <v>0.6</v>
          </cell>
          <cell r="G492">
            <v>37104</v>
          </cell>
        </row>
        <row r="493">
          <cell r="A493" t="str">
            <v>0710002350</v>
          </cell>
          <cell r="B493" t="str">
            <v>I</v>
          </cell>
          <cell r="C493" t="str">
            <v>Junta Elastica 2"</v>
          </cell>
          <cell r="D493" t="str">
            <v>U</v>
          </cell>
          <cell r="E493">
            <v>5</v>
          </cell>
          <cell r="G493">
            <v>37104</v>
          </cell>
        </row>
        <row r="494">
          <cell r="A494" t="str">
            <v>0710002400</v>
          </cell>
          <cell r="B494" t="str">
            <v>I</v>
          </cell>
          <cell r="C494" t="str">
            <v>Junta Elastica 3"</v>
          </cell>
          <cell r="D494" t="str">
            <v>U</v>
          </cell>
          <cell r="E494">
            <v>7</v>
          </cell>
          <cell r="G494">
            <v>37104</v>
          </cell>
        </row>
        <row r="495">
          <cell r="A495" t="str">
            <v>0711000000</v>
          </cell>
          <cell r="B495" t="str">
            <v>D</v>
          </cell>
          <cell r="C495" t="str">
            <v>=== SELLADORES</v>
          </cell>
          <cell r="D495" t="str">
            <v>-</v>
          </cell>
          <cell r="E495">
            <v>0</v>
          </cell>
        </row>
        <row r="496">
          <cell r="A496" t="str">
            <v>0711000100</v>
          </cell>
          <cell r="B496" t="str">
            <v>I</v>
          </cell>
          <cell r="C496" t="str">
            <v>Durlock Cinta Papel(200M)</v>
          </cell>
          <cell r="D496" t="str">
            <v>ROLLO</v>
          </cell>
          <cell r="E496">
            <v>7.2</v>
          </cell>
          <cell r="G496">
            <v>37104</v>
          </cell>
        </row>
        <row r="497">
          <cell r="A497" t="str">
            <v>0711000150</v>
          </cell>
          <cell r="B497" t="str">
            <v>I</v>
          </cell>
          <cell r="C497" t="str">
            <v>Durlock Masilla(30Kg)</v>
          </cell>
          <cell r="D497" t="str">
            <v>BALDE</v>
          </cell>
          <cell r="E497">
            <v>25.2</v>
          </cell>
          <cell r="G497">
            <v>37104</v>
          </cell>
        </row>
        <row r="498">
          <cell r="A498" t="str">
            <v>0711000200</v>
          </cell>
          <cell r="B498" t="str">
            <v>I</v>
          </cell>
          <cell r="C498" t="str">
            <v>Junta Premoldeada Negra P/Hor.20X15X4.1MM</v>
          </cell>
          <cell r="D498" t="str">
            <v>ROLLO</v>
          </cell>
          <cell r="E498">
            <v>6.95</v>
          </cell>
          <cell r="G498">
            <v>37104</v>
          </cell>
        </row>
        <row r="499">
          <cell r="A499" t="str">
            <v>0711000250</v>
          </cell>
          <cell r="B499" t="str">
            <v>I</v>
          </cell>
          <cell r="C499" t="str">
            <v>Fondo de Junta Preformado Sikarod 1"</v>
          </cell>
          <cell r="D499" t="str">
            <v>ML</v>
          </cell>
          <cell r="E499">
            <v>0.94</v>
          </cell>
          <cell r="G499">
            <v>37104</v>
          </cell>
        </row>
        <row r="500">
          <cell r="A500" t="str">
            <v>0711000300</v>
          </cell>
          <cell r="B500" t="str">
            <v>I</v>
          </cell>
          <cell r="C500" t="str">
            <v>Sellador Elástico Sikaflex 1A x 310 cm3</v>
          </cell>
          <cell r="D500" t="str">
            <v>ENV</v>
          </cell>
          <cell r="E500">
            <v>12.13</v>
          </cell>
          <cell r="G500">
            <v>37104</v>
          </cell>
        </row>
        <row r="501">
          <cell r="A501" t="str">
            <v>0711000350</v>
          </cell>
          <cell r="B501" t="str">
            <v>I</v>
          </cell>
          <cell r="C501" t="str">
            <v>Sellador Acrílico Sikacryl x 350 gr</v>
          </cell>
          <cell r="D501" t="str">
            <v>ENV</v>
          </cell>
          <cell r="E501">
            <v>4.07</v>
          </cell>
          <cell r="G501">
            <v>37104</v>
          </cell>
        </row>
        <row r="502">
          <cell r="A502" t="str">
            <v>0712000000</v>
          </cell>
          <cell r="B502" t="str">
            <v>D</v>
          </cell>
          <cell r="C502" t="str">
            <v>=== ABRAZADERAS, CLIPS Y GRAMPAS</v>
          </cell>
          <cell r="D502" t="str">
            <v>-</v>
          </cell>
          <cell r="E502">
            <v>0</v>
          </cell>
        </row>
        <row r="503">
          <cell r="A503" t="str">
            <v>0712000100</v>
          </cell>
          <cell r="B503" t="str">
            <v>I</v>
          </cell>
          <cell r="C503" t="str">
            <v>Abrazadera P/Caño</v>
          </cell>
          <cell r="D503" t="str">
            <v>U</v>
          </cell>
          <cell r="E503">
            <v>0.06</v>
          </cell>
          <cell r="G503">
            <v>37104</v>
          </cell>
        </row>
        <row r="504">
          <cell r="A504" t="str">
            <v>0712000150</v>
          </cell>
          <cell r="B504" t="str">
            <v>I</v>
          </cell>
          <cell r="C504" t="str">
            <v>Clips Fijacion Kr-16</v>
          </cell>
          <cell r="D504" t="str">
            <v>U</v>
          </cell>
          <cell r="E504">
            <v>1.5</v>
          </cell>
          <cell r="G504">
            <v>37104</v>
          </cell>
        </row>
        <row r="505">
          <cell r="A505" t="str">
            <v>0712000200</v>
          </cell>
          <cell r="B505" t="str">
            <v>I</v>
          </cell>
          <cell r="C505" t="str">
            <v>Gancho De Centro</v>
          </cell>
          <cell r="D505" t="str">
            <v>U</v>
          </cell>
          <cell r="E505">
            <v>0.13</v>
          </cell>
          <cell r="G505">
            <v>37104</v>
          </cell>
        </row>
        <row r="506">
          <cell r="A506" t="str">
            <v>0712000250</v>
          </cell>
          <cell r="B506" t="str">
            <v>I</v>
          </cell>
          <cell r="C506" t="str">
            <v>Gancho"J"</v>
          </cell>
          <cell r="D506" t="str">
            <v>U</v>
          </cell>
          <cell r="E506">
            <v>0.13</v>
          </cell>
          <cell r="G506">
            <v>37104</v>
          </cell>
        </row>
        <row r="507">
          <cell r="A507" t="str">
            <v>0712000300</v>
          </cell>
          <cell r="B507" t="str">
            <v>I</v>
          </cell>
          <cell r="C507" t="str">
            <v>Grampa  Anclaje P/Chapas</v>
          </cell>
          <cell r="D507" t="str">
            <v>U</v>
          </cell>
          <cell r="E507">
            <v>0.35</v>
          </cell>
          <cell r="G507">
            <v>37104</v>
          </cell>
        </row>
        <row r="508">
          <cell r="A508" t="str">
            <v>0712000350</v>
          </cell>
          <cell r="B508" t="str">
            <v>I</v>
          </cell>
          <cell r="C508" t="str">
            <v>Grampa Fe Zincada</v>
          </cell>
          <cell r="D508" t="str">
            <v>U</v>
          </cell>
          <cell r="E508">
            <v>2.3E-2</v>
          </cell>
          <cell r="G508">
            <v>37104</v>
          </cell>
        </row>
        <row r="509">
          <cell r="A509" t="str">
            <v>0712000400</v>
          </cell>
          <cell r="B509" t="str">
            <v>I</v>
          </cell>
          <cell r="C509" t="str">
            <v>Grampa Fe Zincada Media Omega(3/4")</v>
          </cell>
          <cell r="D509" t="str">
            <v>U</v>
          </cell>
          <cell r="E509">
            <v>0.02</v>
          </cell>
          <cell r="G509">
            <v>37104</v>
          </cell>
        </row>
        <row r="510">
          <cell r="A510" t="str">
            <v>0712000450</v>
          </cell>
          <cell r="B510" t="str">
            <v>I</v>
          </cell>
          <cell r="C510" t="str">
            <v>Grampa Fe Zincada Omega(3/4")</v>
          </cell>
          <cell r="D510" t="str">
            <v>U</v>
          </cell>
          <cell r="E510">
            <v>0.02</v>
          </cell>
          <cell r="G510">
            <v>37104</v>
          </cell>
        </row>
        <row r="511">
          <cell r="A511" t="str">
            <v>0712000500</v>
          </cell>
          <cell r="B511" t="str">
            <v>I</v>
          </cell>
          <cell r="C511" t="str">
            <v>Grampa Tipo Olmar</v>
          </cell>
          <cell r="D511" t="str">
            <v>U</v>
          </cell>
          <cell r="E511">
            <v>0.32</v>
          </cell>
          <cell r="G511">
            <v>37104</v>
          </cell>
        </row>
        <row r="512">
          <cell r="A512" t="str">
            <v>0712000550</v>
          </cell>
          <cell r="B512" t="str">
            <v>I</v>
          </cell>
          <cell r="C512" t="str">
            <v>Grampa Tipo Olmar(3/4")</v>
          </cell>
          <cell r="D512" t="str">
            <v>U</v>
          </cell>
          <cell r="E512">
            <v>0.28999999999999998</v>
          </cell>
          <cell r="G512">
            <v>37104</v>
          </cell>
        </row>
        <row r="513">
          <cell r="A513" t="str">
            <v>0712000600</v>
          </cell>
          <cell r="B513" t="str">
            <v>I</v>
          </cell>
          <cell r="C513" t="str">
            <v>Grapa P/Caños</v>
          </cell>
          <cell r="D513" t="str">
            <v>U</v>
          </cell>
          <cell r="E513">
            <v>0.32</v>
          </cell>
          <cell r="G513">
            <v>37104</v>
          </cell>
        </row>
        <row r="514">
          <cell r="A514" t="str">
            <v>0801000000</v>
          </cell>
          <cell r="B514" t="str">
            <v>D</v>
          </cell>
          <cell r="C514" t="str">
            <v>=== AISLACIONES ACúSTICAS</v>
          </cell>
          <cell r="D514" t="str">
            <v>-</v>
          </cell>
          <cell r="E514">
            <v>0</v>
          </cell>
        </row>
        <row r="515">
          <cell r="A515" t="str">
            <v>0801000050</v>
          </cell>
          <cell r="B515" t="str">
            <v>I</v>
          </cell>
          <cell r="C515" t="str">
            <v>Hypalon (18 Kg)</v>
          </cell>
          <cell r="D515" t="str">
            <v>LATA</v>
          </cell>
          <cell r="E515">
            <v>117.16</v>
          </cell>
          <cell r="G515">
            <v>37104</v>
          </cell>
        </row>
        <row r="516">
          <cell r="A516" t="str">
            <v>0801000100</v>
          </cell>
          <cell r="B516" t="str">
            <v>I</v>
          </cell>
          <cell r="C516" t="str">
            <v>Isover Fieltro Ar 480 Acustiver R 50</v>
          </cell>
          <cell r="D516" t="str">
            <v>M2</v>
          </cell>
          <cell r="E516">
            <v>3.71</v>
          </cell>
          <cell r="G516">
            <v>37104</v>
          </cell>
        </row>
        <row r="517">
          <cell r="A517" t="str">
            <v>0801000150</v>
          </cell>
          <cell r="B517" t="str">
            <v>I</v>
          </cell>
          <cell r="C517" t="str">
            <v>Isover Fieltro Ar 480 Acustiver R 70</v>
          </cell>
          <cell r="D517" t="str">
            <v>M2</v>
          </cell>
          <cell r="E517">
            <v>4.53</v>
          </cell>
          <cell r="G517">
            <v>37104</v>
          </cell>
        </row>
        <row r="518">
          <cell r="A518" t="str">
            <v>0802000000</v>
          </cell>
          <cell r="B518" t="str">
            <v>D</v>
          </cell>
          <cell r="C518" t="str">
            <v>=== AISLACIONES HIDROFUGAS</v>
          </cell>
          <cell r="D518" t="str">
            <v>-</v>
          </cell>
          <cell r="E518">
            <v>0</v>
          </cell>
        </row>
        <row r="519">
          <cell r="A519" t="str">
            <v>0802000100</v>
          </cell>
          <cell r="B519" t="str">
            <v>I</v>
          </cell>
          <cell r="C519" t="str">
            <v>Aislante B/Teja Chapa Tba(5MM 1X20)</v>
          </cell>
          <cell r="D519" t="str">
            <v>M2</v>
          </cell>
          <cell r="E519">
            <v>2.1</v>
          </cell>
          <cell r="G519">
            <v>37104</v>
          </cell>
        </row>
        <row r="520">
          <cell r="A520" t="str">
            <v>0802000150</v>
          </cell>
          <cell r="B520" t="str">
            <v>I</v>
          </cell>
          <cell r="C520" t="str">
            <v>Film De Polietileno(E=200 Micrones)</v>
          </cell>
          <cell r="D520" t="str">
            <v>M2</v>
          </cell>
          <cell r="E520">
            <v>0.7</v>
          </cell>
          <cell r="G520">
            <v>37104</v>
          </cell>
        </row>
        <row r="521">
          <cell r="A521" t="str">
            <v>0802000200</v>
          </cell>
          <cell r="B521" t="str">
            <v>I</v>
          </cell>
          <cell r="C521" t="str">
            <v>Papel Embreado</v>
          </cell>
          <cell r="D521" t="str">
            <v>ROLLO</v>
          </cell>
          <cell r="E521">
            <v>1.03</v>
          </cell>
          <cell r="G521">
            <v>37104</v>
          </cell>
        </row>
        <row r="522">
          <cell r="A522" t="str">
            <v>0803000000</v>
          </cell>
          <cell r="B522" t="str">
            <v>D</v>
          </cell>
          <cell r="C522" t="str">
            <v>=== AISLACIONES TéRMICAS</v>
          </cell>
          <cell r="D522" t="str">
            <v>-</v>
          </cell>
          <cell r="E522">
            <v>0</v>
          </cell>
        </row>
        <row r="523">
          <cell r="A523" t="str">
            <v>0803000100</v>
          </cell>
          <cell r="B523" t="str">
            <v>I</v>
          </cell>
          <cell r="C523" t="str">
            <v>Lana De Vidrio F/L(20M)</v>
          </cell>
          <cell r="D523" t="str">
            <v>ROLLO</v>
          </cell>
          <cell r="E523">
            <v>38.99</v>
          </cell>
          <cell r="G523">
            <v>37104</v>
          </cell>
        </row>
        <row r="524">
          <cell r="A524" t="str">
            <v>0803000150</v>
          </cell>
          <cell r="B524" t="str">
            <v>I</v>
          </cell>
          <cell r="C524" t="str">
            <v>Lana Vidrio 30MM C/Papel Aluminio</v>
          </cell>
          <cell r="D524" t="str">
            <v>M2</v>
          </cell>
          <cell r="E524">
            <v>5.0999999999999996</v>
          </cell>
          <cell r="G524">
            <v>37104</v>
          </cell>
        </row>
        <row r="525">
          <cell r="A525" t="str">
            <v>0803000200</v>
          </cell>
          <cell r="B525" t="str">
            <v>I</v>
          </cell>
          <cell r="C525" t="str">
            <v>Lana Vidrio 38MM C/Papel Kraft Plastico</v>
          </cell>
          <cell r="D525" t="str">
            <v>M2</v>
          </cell>
          <cell r="E525">
            <v>3.28</v>
          </cell>
          <cell r="G525">
            <v>37104</v>
          </cell>
        </row>
        <row r="526">
          <cell r="A526" t="str">
            <v>0803000250</v>
          </cell>
          <cell r="B526" t="str">
            <v>I</v>
          </cell>
          <cell r="C526" t="str">
            <v>Lana Vidrio 50MM C/Papel Aluminio</v>
          </cell>
          <cell r="D526" t="str">
            <v>M2</v>
          </cell>
          <cell r="E526">
            <v>6.8</v>
          </cell>
          <cell r="G526">
            <v>37104</v>
          </cell>
        </row>
        <row r="527">
          <cell r="A527" t="str">
            <v>0803000300</v>
          </cell>
          <cell r="B527" t="str">
            <v>I</v>
          </cell>
          <cell r="C527" t="str">
            <v>Lana Vidrio 50MM C/Papel Kraft Plastico</v>
          </cell>
          <cell r="D527" t="str">
            <v>M2</v>
          </cell>
          <cell r="E527">
            <v>3.44</v>
          </cell>
          <cell r="G527">
            <v>37104</v>
          </cell>
        </row>
        <row r="528">
          <cell r="A528" t="str">
            <v>0804000000</v>
          </cell>
          <cell r="B528" t="str">
            <v>D</v>
          </cell>
          <cell r="C528" t="str">
            <v>=== AISLACIONES TERMOACúSTICAS</v>
          </cell>
          <cell r="D528" t="str">
            <v>-</v>
          </cell>
          <cell r="E528">
            <v>0</v>
          </cell>
        </row>
        <row r="529">
          <cell r="A529" t="str">
            <v>0804500000</v>
          </cell>
          <cell r="B529" t="str">
            <v>D</v>
          </cell>
          <cell r="C529" t="str">
            <v>=== CIELORRASO ACúSTICO</v>
          </cell>
          <cell r="D529" t="str">
            <v>-</v>
          </cell>
          <cell r="E529">
            <v>0</v>
          </cell>
        </row>
        <row r="530">
          <cell r="A530" t="str">
            <v>0804500100</v>
          </cell>
          <cell r="B530" t="str">
            <v>I</v>
          </cell>
          <cell r="C530" t="str">
            <v>Phonex Cielorraso De Aluminio</v>
          </cell>
          <cell r="D530" t="str">
            <v>M2</v>
          </cell>
          <cell r="E530">
            <v>16.5</v>
          </cell>
          <cell r="G530">
            <v>37104</v>
          </cell>
        </row>
        <row r="531">
          <cell r="A531" t="str">
            <v>0804500150</v>
          </cell>
          <cell r="B531" t="str">
            <v>I</v>
          </cell>
          <cell r="C531" t="str">
            <v>Phonex Cielorraso Hombro Recto</v>
          </cell>
          <cell r="D531" t="str">
            <v>M2</v>
          </cell>
          <cell r="E531">
            <v>15.9</v>
          </cell>
          <cell r="G531">
            <v>37104</v>
          </cell>
        </row>
        <row r="532">
          <cell r="A532" t="str">
            <v>0804500200</v>
          </cell>
          <cell r="B532" t="str">
            <v>I</v>
          </cell>
          <cell r="C532" t="str">
            <v>Phonex Cielorraso Hombro Redondo</v>
          </cell>
          <cell r="D532" t="str">
            <v>M2</v>
          </cell>
          <cell r="E532">
            <v>13.5</v>
          </cell>
          <cell r="G532">
            <v>37104</v>
          </cell>
        </row>
        <row r="533">
          <cell r="A533" t="str">
            <v>0804500280</v>
          </cell>
          <cell r="B533" t="str">
            <v>I</v>
          </cell>
          <cell r="C533" t="str">
            <v>Phonex Mano de Obra</v>
          </cell>
          <cell r="D533" t="str">
            <v>-</v>
          </cell>
          <cell r="E533">
            <v>1</v>
          </cell>
          <cell r="G533">
            <v>37104</v>
          </cell>
        </row>
        <row r="534">
          <cell r="A534" t="str">
            <v>0804700000</v>
          </cell>
          <cell r="B534" t="str">
            <v>D</v>
          </cell>
          <cell r="C534" t="str">
            <v>=== REVESTIMIENTOS ACúSTICOS</v>
          </cell>
          <cell r="D534" t="str">
            <v>-</v>
          </cell>
          <cell r="E534">
            <v>0</v>
          </cell>
        </row>
        <row r="535">
          <cell r="A535" t="str">
            <v>0804700100</v>
          </cell>
          <cell r="B535" t="str">
            <v>I</v>
          </cell>
          <cell r="C535" t="str">
            <v>Spanacustic Placa Fibra De Vidrio C/PVC</v>
          </cell>
          <cell r="D535" t="str">
            <v>M2</v>
          </cell>
          <cell r="E535">
            <v>7</v>
          </cell>
          <cell r="G535">
            <v>37104</v>
          </cell>
        </row>
        <row r="536">
          <cell r="A536" t="str">
            <v>0804700300</v>
          </cell>
          <cell r="B536" t="str">
            <v>I</v>
          </cell>
          <cell r="C536" t="str">
            <v>Spanacustic Mano de Obra</v>
          </cell>
          <cell r="D536" t="str">
            <v>-</v>
          </cell>
          <cell r="E536">
            <v>1</v>
          </cell>
          <cell r="G536">
            <v>37104</v>
          </cell>
        </row>
        <row r="537">
          <cell r="A537" t="str">
            <v>0805000000</v>
          </cell>
          <cell r="B537" t="str">
            <v>D</v>
          </cell>
          <cell r="C537" t="str">
            <v>=== REVESTIMIENTOS IGNíFUGOS</v>
          </cell>
          <cell r="D537" t="str">
            <v>-</v>
          </cell>
          <cell r="E537">
            <v>0</v>
          </cell>
        </row>
        <row r="538">
          <cell r="A538" t="str">
            <v>0806000000</v>
          </cell>
          <cell r="B538" t="str">
            <v>D</v>
          </cell>
          <cell r="C538" t="str">
            <v>=== IMPERMEABILIZANTES FLUIDOS</v>
          </cell>
          <cell r="D538" t="str">
            <v>-</v>
          </cell>
          <cell r="E538">
            <v>0</v>
          </cell>
        </row>
        <row r="539">
          <cell r="A539" t="str">
            <v>0806000100</v>
          </cell>
          <cell r="B539" t="str">
            <v>I</v>
          </cell>
          <cell r="C539" t="str">
            <v>Pintura Imper."Sika Inertol 1 Negro" (25L)</v>
          </cell>
          <cell r="D539" t="str">
            <v>LATA</v>
          </cell>
          <cell r="E539">
            <v>56.25</v>
          </cell>
          <cell r="G539">
            <v>37104</v>
          </cell>
        </row>
        <row r="540">
          <cell r="A540" t="str">
            <v>0806000150</v>
          </cell>
          <cell r="B540" t="str">
            <v>I</v>
          </cell>
          <cell r="C540" t="str">
            <v>Pintura Imprimacion(Primer F40)</v>
          </cell>
          <cell r="D540" t="str">
            <v>LITRO</v>
          </cell>
          <cell r="E540">
            <v>4.5</v>
          </cell>
          <cell r="G540">
            <v>37104</v>
          </cell>
        </row>
        <row r="541">
          <cell r="A541" t="str">
            <v>0806000200</v>
          </cell>
          <cell r="B541" t="str">
            <v>I</v>
          </cell>
          <cell r="C541" t="str">
            <v>Sikaguard Acryl x 10 L</v>
          </cell>
          <cell r="D541" t="str">
            <v>LATA</v>
          </cell>
          <cell r="E541">
            <v>60.7</v>
          </cell>
          <cell r="G541">
            <v>37104</v>
          </cell>
        </row>
        <row r="542">
          <cell r="A542" t="str">
            <v>0806000210</v>
          </cell>
          <cell r="B542" t="str">
            <v>I</v>
          </cell>
          <cell r="C542" t="str">
            <v>Sikaguard Acryl x 20 L</v>
          </cell>
          <cell r="D542" t="str">
            <v>LATA</v>
          </cell>
          <cell r="E542">
            <v>115.12</v>
          </cell>
          <cell r="G542">
            <v>37104</v>
          </cell>
        </row>
        <row r="543">
          <cell r="A543" t="str">
            <v>0806000250</v>
          </cell>
          <cell r="B543" t="str">
            <v>I</v>
          </cell>
          <cell r="C543" t="str">
            <v>Imprimación Sika Primer 3 x 250 cm3</v>
          </cell>
          <cell r="D543" t="str">
            <v>ENV</v>
          </cell>
          <cell r="E543">
            <v>19.649999999999999</v>
          </cell>
          <cell r="G543">
            <v>37104</v>
          </cell>
        </row>
        <row r="544">
          <cell r="A544" t="str">
            <v>0807000000</v>
          </cell>
          <cell r="B544" t="str">
            <v>D</v>
          </cell>
          <cell r="C544" t="str">
            <v>=== MEMBRANAS</v>
          </cell>
          <cell r="D544" t="str">
            <v>-</v>
          </cell>
          <cell r="E544">
            <v>0</v>
          </cell>
        </row>
        <row r="545">
          <cell r="A545" t="str">
            <v>0807000100</v>
          </cell>
          <cell r="B545" t="str">
            <v>I</v>
          </cell>
          <cell r="C545" t="str">
            <v>Membrana Asf.3MM S/Aluminio(1X10M)</v>
          </cell>
          <cell r="D545" t="str">
            <v>ROLLO</v>
          </cell>
          <cell r="E545">
            <v>14.55</v>
          </cell>
          <cell r="G545">
            <v>37104</v>
          </cell>
        </row>
        <row r="546">
          <cell r="A546" t="str">
            <v>0807000150</v>
          </cell>
          <cell r="B546" t="str">
            <v>I</v>
          </cell>
          <cell r="C546" t="str">
            <v>Membrana Asf.4MM C/Aluminio(1X10M)</v>
          </cell>
          <cell r="D546" t="str">
            <v>ROLLO</v>
          </cell>
          <cell r="E546">
            <v>31</v>
          </cell>
          <cell r="G546">
            <v>37104</v>
          </cell>
        </row>
        <row r="547">
          <cell r="A547" t="str">
            <v>0807000200</v>
          </cell>
          <cell r="B547" t="str">
            <v>I</v>
          </cell>
          <cell r="C547" t="str">
            <v>Membrana Geotextil C/Aluminio 4MM (1X10M)</v>
          </cell>
          <cell r="D547" t="str">
            <v>ROLLO</v>
          </cell>
          <cell r="E547">
            <v>38</v>
          </cell>
          <cell r="G547">
            <v>37104</v>
          </cell>
        </row>
        <row r="548">
          <cell r="A548" t="str">
            <v>0807000250</v>
          </cell>
          <cell r="B548" t="str">
            <v>I</v>
          </cell>
          <cell r="C548" t="str">
            <v>Membrana Mexpol Ft 3MM(1.2X35M)</v>
          </cell>
          <cell r="D548" t="str">
            <v>ROLLO</v>
          </cell>
          <cell r="E548">
            <v>47.47</v>
          </cell>
          <cell r="G548">
            <v>37104</v>
          </cell>
        </row>
        <row r="549">
          <cell r="A549" t="str">
            <v>0807000300</v>
          </cell>
          <cell r="B549" t="str">
            <v>I</v>
          </cell>
          <cell r="C549" t="str">
            <v>Memb. Asf. EMAPI 4mm Alma Geotext</v>
          </cell>
          <cell r="D549" t="str">
            <v>ROLLO</v>
          </cell>
          <cell r="E549">
            <v>38</v>
          </cell>
          <cell r="G549">
            <v>37104</v>
          </cell>
        </row>
        <row r="550">
          <cell r="A550" t="str">
            <v>0807000350</v>
          </cell>
          <cell r="B550" t="str">
            <v>I</v>
          </cell>
          <cell r="C550" t="str">
            <v>Memb. Asf. EMAPI 4mm Geotext. Expuesto</v>
          </cell>
          <cell r="D550" t="str">
            <v>ROLLO</v>
          </cell>
          <cell r="E550">
            <v>52.88</v>
          </cell>
          <cell r="G550">
            <v>37104</v>
          </cell>
        </row>
        <row r="551">
          <cell r="A551" t="str">
            <v>0808000000</v>
          </cell>
          <cell r="B551" t="str">
            <v>D</v>
          </cell>
          <cell r="C551" t="str">
            <v>=== POLIURETANO EXPANDIDO</v>
          </cell>
          <cell r="D551" t="str">
            <v>-</v>
          </cell>
          <cell r="E551">
            <v>0</v>
          </cell>
        </row>
        <row r="552">
          <cell r="A552" t="str">
            <v>0809000000</v>
          </cell>
          <cell r="B552" t="str">
            <v>D</v>
          </cell>
          <cell r="C552" t="str">
            <v>=== POLIESTIRENO EXPANDIDO</v>
          </cell>
          <cell r="D552" t="str">
            <v>-</v>
          </cell>
          <cell r="E552">
            <v>0</v>
          </cell>
        </row>
        <row r="553">
          <cell r="A553" t="str">
            <v>0809000100</v>
          </cell>
          <cell r="B553" t="str">
            <v>I</v>
          </cell>
          <cell r="C553" t="str">
            <v>Poliestireno Expandido 1Cm(1X2M)</v>
          </cell>
          <cell r="D553" t="str">
            <v>PLACA</v>
          </cell>
          <cell r="E553">
            <v>1.27</v>
          </cell>
          <cell r="G553">
            <v>37104</v>
          </cell>
        </row>
        <row r="554">
          <cell r="A554" t="str">
            <v>0809000150</v>
          </cell>
          <cell r="B554" t="str">
            <v>I</v>
          </cell>
          <cell r="C554" t="str">
            <v>Poliestireno Expandido 2Cm(1X2M)</v>
          </cell>
          <cell r="D554" t="str">
            <v>PLACA</v>
          </cell>
          <cell r="E554">
            <v>2.4</v>
          </cell>
          <cell r="G554">
            <v>37104</v>
          </cell>
        </row>
        <row r="555">
          <cell r="A555" t="str">
            <v>0810000000</v>
          </cell>
          <cell r="B555" t="str">
            <v>D</v>
          </cell>
          <cell r="C555" t="str">
            <v>=== LANA MINERAL</v>
          </cell>
          <cell r="D555" t="str">
            <v>-</v>
          </cell>
          <cell r="E555">
            <v>0</v>
          </cell>
        </row>
        <row r="556">
          <cell r="A556" t="str">
            <v>0810000100</v>
          </cell>
          <cell r="B556" t="str">
            <v>I</v>
          </cell>
          <cell r="C556" t="str">
            <v>Velo De Vidrio(1X50M)</v>
          </cell>
          <cell r="D556" t="str">
            <v>ROLLO</v>
          </cell>
          <cell r="E556">
            <v>20.2</v>
          </cell>
          <cell r="G556">
            <v>37104</v>
          </cell>
        </row>
        <row r="557">
          <cell r="A557" t="str">
            <v>0811000000</v>
          </cell>
          <cell r="B557" t="str">
            <v>D</v>
          </cell>
          <cell r="C557" t="str">
            <v>=== ASFALTOS</v>
          </cell>
          <cell r="D557" t="str">
            <v>-</v>
          </cell>
          <cell r="E557">
            <v>0</v>
          </cell>
        </row>
        <row r="558">
          <cell r="A558" t="str">
            <v>0811000100</v>
          </cell>
          <cell r="B558" t="str">
            <v>I</v>
          </cell>
          <cell r="C558" t="str">
            <v>Asfalto Solido En Trozos</v>
          </cell>
          <cell r="D558" t="str">
            <v>KG</v>
          </cell>
          <cell r="E558">
            <v>0.28000000000000003</v>
          </cell>
          <cell r="G558">
            <v>37104</v>
          </cell>
        </row>
        <row r="559">
          <cell r="A559" t="str">
            <v>0811000150</v>
          </cell>
          <cell r="B559" t="str">
            <v>I</v>
          </cell>
          <cell r="C559" t="str">
            <v>Emulsion Asfaltica(18Kg)</v>
          </cell>
          <cell r="D559" t="str">
            <v>LATA</v>
          </cell>
          <cell r="E559">
            <v>5.78</v>
          </cell>
          <cell r="G559">
            <v>37104</v>
          </cell>
        </row>
        <row r="560">
          <cell r="A560" t="str">
            <v>0811000200</v>
          </cell>
          <cell r="B560" t="str">
            <v>I</v>
          </cell>
          <cell r="C560" t="str">
            <v>Riego Asfaltico 1L/M2</v>
          </cell>
          <cell r="D560" t="str">
            <v>M2</v>
          </cell>
          <cell r="E560">
            <v>1.5</v>
          </cell>
          <cell r="G560">
            <v>37104</v>
          </cell>
        </row>
        <row r="561">
          <cell r="A561" t="str">
            <v>0812000000</v>
          </cell>
          <cell r="B561" t="str">
            <v>D</v>
          </cell>
          <cell r="C561" t="str">
            <v>=== TECHADOS ASFáLTICOS</v>
          </cell>
          <cell r="D561" t="str">
            <v>-</v>
          </cell>
          <cell r="E561">
            <v>0</v>
          </cell>
        </row>
        <row r="562">
          <cell r="A562" t="str">
            <v>0812000100</v>
          </cell>
          <cell r="B562" t="str">
            <v>I</v>
          </cell>
          <cell r="C562" t="str">
            <v>Fieltro Asfaltico N*15(1X40M)</v>
          </cell>
          <cell r="D562" t="str">
            <v>ROLLO</v>
          </cell>
          <cell r="E562">
            <v>29.66</v>
          </cell>
          <cell r="G562">
            <v>37104</v>
          </cell>
        </row>
        <row r="563">
          <cell r="A563" t="str">
            <v>0812000150</v>
          </cell>
          <cell r="B563" t="str">
            <v>I</v>
          </cell>
          <cell r="C563" t="str">
            <v>Ruberoid Arenado(1X20)</v>
          </cell>
          <cell r="D563" t="str">
            <v>ROLLO</v>
          </cell>
          <cell r="E563">
            <v>25</v>
          </cell>
          <cell r="G563">
            <v>37104</v>
          </cell>
        </row>
        <row r="564">
          <cell r="A564" t="str">
            <v>0812000200</v>
          </cell>
          <cell r="B564" t="str">
            <v>I</v>
          </cell>
          <cell r="C564" t="str">
            <v>Techado Asfaltico N*2(1X20M)</v>
          </cell>
          <cell r="D564" t="str">
            <v>ROLLO</v>
          </cell>
          <cell r="E564">
            <v>28.47</v>
          </cell>
          <cell r="G564">
            <v>37104</v>
          </cell>
        </row>
        <row r="565">
          <cell r="A565" t="str">
            <v>0813000000</v>
          </cell>
          <cell r="B565" t="str">
            <v>D</v>
          </cell>
          <cell r="C565" t="str">
            <v>=== BURLETES</v>
          </cell>
          <cell r="D565" t="str">
            <v>-</v>
          </cell>
          <cell r="E565">
            <v>0</v>
          </cell>
        </row>
        <row r="566">
          <cell r="A566" t="str">
            <v>0901000000</v>
          </cell>
          <cell r="B566" t="str">
            <v>D</v>
          </cell>
          <cell r="C566" t="str">
            <v>=== ESTRUCTURA DE HORMIGóN</v>
          </cell>
          <cell r="D566" t="str">
            <v>-</v>
          </cell>
          <cell r="E566">
            <v>0</v>
          </cell>
        </row>
        <row r="567">
          <cell r="A567" t="str">
            <v>0901000010</v>
          </cell>
          <cell r="B567" t="str">
            <v>I</v>
          </cell>
          <cell r="C567" t="str">
            <v>Pilotes 20x20 (subc)30 ton hincado</v>
          </cell>
          <cell r="D567" t="str">
            <v>ML</v>
          </cell>
          <cell r="E567">
            <v>67.09</v>
          </cell>
          <cell r="G567">
            <v>37104</v>
          </cell>
        </row>
        <row r="568">
          <cell r="A568" t="str">
            <v>0901000012</v>
          </cell>
          <cell r="B568" t="str">
            <v>I</v>
          </cell>
          <cell r="C568" t="str">
            <v>Pilotes 25X25(subc)45 ton  hincado</v>
          </cell>
          <cell r="D568" t="str">
            <v>ML</v>
          </cell>
          <cell r="E568">
            <v>69.790000000000006</v>
          </cell>
          <cell r="G568">
            <v>37104</v>
          </cell>
        </row>
        <row r="569">
          <cell r="A569" t="str">
            <v>0901000014</v>
          </cell>
          <cell r="B569" t="str">
            <v>I</v>
          </cell>
          <cell r="C569" t="str">
            <v>Pilotes 25x30 (subc) 60 ton  hincado</v>
          </cell>
          <cell r="D569" t="str">
            <v>ML</v>
          </cell>
          <cell r="E569">
            <v>79.12</v>
          </cell>
          <cell r="G569">
            <v>37104</v>
          </cell>
        </row>
        <row r="570">
          <cell r="A570" t="str">
            <v>0901000016</v>
          </cell>
          <cell r="B570" t="str">
            <v>I</v>
          </cell>
          <cell r="C570" t="str">
            <v>Pilotes 30x30 (subc) 90 ton  hincado</v>
          </cell>
          <cell r="D570" t="str">
            <v>ML</v>
          </cell>
          <cell r="E570">
            <v>84.5</v>
          </cell>
          <cell r="G570">
            <v>37104</v>
          </cell>
        </row>
        <row r="571">
          <cell r="A571" t="str">
            <v>0901000018</v>
          </cell>
          <cell r="B571" t="str">
            <v>I</v>
          </cell>
          <cell r="C571" t="str">
            <v>Pilotes 40X40 (subc)120 ton  hincado</v>
          </cell>
          <cell r="D571" t="str">
            <v>ML</v>
          </cell>
          <cell r="E571">
            <v>92.99</v>
          </cell>
          <cell r="G571">
            <v>37104</v>
          </cell>
        </row>
        <row r="572">
          <cell r="A572" t="str">
            <v>0901000030</v>
          </cell>
          <cell r="B572" t="str">
            <v>I</v>
          </cell>
          <cell r="C572" t="str">
            <v>Pilotes Perforacion (Subc)</v>
          </cell>
          <cell r="D572" t="str">
            <v>ML</v>
          </cell>
          <cell r="E572">
            <v>60</v>
          </cell>
          <cell r="G572">
            <v>37104</v>
          </cell>
        </row>
        <row r="573">
          <cell r="A573" t="str">
            <v>0901000032</v>
          </cell>
          <cell r="B573" t="str">
            <v>I</v>
          </cell>
          <cell r="C573" t="str">
            <v>Fundaciones M.O.(Subc)</v>
          </cell>
          <cell r="D573" t="str">
            <v>M3</v>
          </cell>
          <cell r="E573">
            <v>0</v>
          </cell>
          <cell r="G573">
            <v>37104</v>
          </cell>
        </row>
        <row r="574">
          <cell r="A574" t="str">
            <v>0901500000</v>
          </cell>
          <cell r="B574" t="str">
            <v>D</v>
          </cell>
          <cell r="C574" t="str">
            <v>=== ESTRUCTURAS HORMIGON PREMOLDEADO</v>
          </cell>
          <cell r="D574" t="str">
            <v>-</v>
          </cell>
          <cell r="E574">
            <v>0</v>
          </cell>
        </row>
        <row r="575">
          <cell r="A575" t="str">
            <v>0901500100</v>
          </cell>
          <cell r="B575" t="str">
            <v>I</v>
          </cell>
          <cell r="C575" t="str">
            <v>Vigueta  Hormigon(1.5M)</v>
          </cell>
          <cell r="D575" t="str">
            <v>U</v>
          </cell>
          <cell r="E575">
            <v>3.44</v>
          </cell>
          <cell r="G575">
            <v>37104</v>
          </cell>
        </row>
        <row r="576">
          <cell r="A576" t="str">
            <v>0901500150</v>
          </cell>
          <cell r="B576" t="str">
            <v>I</v>
          </cell>
          <cell r="C576" t="str">
            <v>Vigueta  Hormigon(1M)</v>
          </cell>
          <cell r="D576" t="str">
            <v>U</v>
          </cell>
          <cell r="E576">
            <v>2.4</v>
          </cell>
          <cell r="G576">
            <v>37104</v>
          </cell>
        </row>
        <row r="577">
          <cell r="A577" t="str">
            <v>0901500200</v>
          </cell>
          <cell r="B577" t="str">
            <v>I</v>
          </cell>
          <cell r="C577" t="str">
            <v>Vigueta  Hormigon(2.5M)</v>
          </cell>
          <cell r="D577" t="str">
            <v>U</v>
          </cell>
          <cell r="E577">
            <v>5.9</v>
          </cell>
          <cell r="G577">
            <v>37104</v>
          </cell>
        </row>
        <row r="578">
          <cell r="A578" t="str">
            <v>0901500250</v>
          </cell>
          <cell r="B578" t="str">
            <v>I</v>
          </cell>
          <cell r="C578" t="str">
            <v>Vigueta  Hormigon(2M)</v>
          </cell>
          <cell r="D578" t="str">
            <v>U</v>
          </cell>
          <cell r="E578">
            <v>4.5</v>
          </cell>
          <cell r="G578">
            <v>37104</v>
          </cell>
        </row>
        <row r="579">
          <cell r="A579" t="str">
            <v>0901500300</v>
          </cell>
          <cell r="B579" t="str">
            <v>I</v>
          </cell>
          <cell r="C579" t="str">
            <v>Vigueta  Hormigon(3.5M)</v>
          </cell>
          <cell r="D579" t="str">
            <v>U</v>
          </cell>
          <cell r="E579">
            <v>7.8</v>
          </cell>
          <cell r="G579">
            <v>37104</v>
          </cell>
        </row>
        <row r="580">
          <cell r="A580" t="str">
            <v>0901500350</v>
          </cell>
          <cell r="B580" t="str">
            <v>I</v>
          </cell>
          <cell r="C580" t="str">
            <v>Vigueta  Hormigon(3M)</v>
          </cell>
          <cell r="D580" t="str">
            <v>U</v>
          </cell>
          <cell r="E580">
            <v>6.53</v>
          </cell>
          <cell r="G580">
            <v>37104</v>
          </cell>
        </row>
        <row r="581">
          <cell r="A581" t="str">
            <v>0901500400</v>
          </cell>
          <cell r="B581" t="str">
            <v>I</v>
          </cell>
          <cell r="C581" t="str">
            <v>Vigueta  Hormigon(4.5M)</v>
          </cell>
          <cell r="D581" t="str">
            <v>U</v>
          </cell>
          <cell r="E581">
            <v>12</v>
          </cell>
          <cell r="G581">
            <v>37104</v>
          </cell>
        </row>
        <row r="582">
          <cell r="A582" t="str">
            <v>0901500450</v>
          </cell>
          <cell r="B582" t="str">
            <v>I</v>
          </cell>
          <cell r="C582" t="str">
            <v>Vigueta  Hormigon(4M)</v>
          </cell>
          <cell r="D582" t="str">
            <v>U</v>
          </cell>
          <cell r="E582">
            <v>9.9</v>
          </cell>
          <cell r="G582">
            <v>37104</v>
          </cell>
        </row>
        <row r="583">
          <cell r="A583" t="str">
            <v>0901500500</v>
          </cell>
          <cell r="B583" t="str">
            <v>I</v>
          </cell>
          <cell r="C583" t="str">
            <v>Vigueta  Hormigon(5.5M)</v>
          </cell>
          <cell r="D583" t="str">
            <v>U</v>
          </cell>
          <cell r="E583">
            <v>19.2</v>
          </cell>
          <cell r="G583">
            <v>37104</v>
          </cell>
        </row>
        <row r="584">
          <cell r="A584" t="str">
            <v>0901500550</v>
          </cell>
          <cell r="B584" t="str">
            <v>I</v>
          </cell>
          <cell r="C584" t="str">
            <v>Vigueta  Hormigon(5M)</v>
          </cell>
          <cell r="D584" t="str">
            <v>U</v>
          </cell>
          <cell r="E584">
            <v>15.6</v>
          </cell>
          <cell r="G584">
            <v>37104</v>
          </cell>
        </row>
        <row r="585">
          <cell r="A585" t="str">
            <v>0901500600</v>
          </cell>
          <cell r="B585" t="str">
            <v>I</v>
          </cell>
          <cell r="C585" t="str">
            <v>Vigueta  Hormigon(6M)</v>
          </cell>
          <cell r="D585" t="str">
            <v>U</v>
          </cell>
          <cell r="E585">
            <v>22</v>
          </cell>
          <cell r="G585">
            <v>37104</v>
          </cell>
        </row>
        <row r="586">
          <cell r="A586" t="str">
            <v>0902000000</v>
          </cell>
          <cell r="B586" t="str">
            <v>D</v>
          </cell>
          <cell r="C586" t="str">
            <v>=== ESTRUCTURAS METáLICAS</v>
          </cell>
          <cell r="D586" t="str">
            <v>-</v>
          </cell>
          <cell r="E586">
            <v>0</v>
          </cell>
        </row>
        <row r="587">
          <cell r="A587" t="str">
            <v>0903000000</v>
          </cell>
          <cell r="B587" t="str">
            <v>D</v>
          </cell>
          <cell r="C587" t="str">
            <v>=== ESTRUCTURA MADERA</v>
          </cell>
          <cell r="D587" t="str">
            <v>-</v>
          </cell>
          <cell r="E587">
            <v>0</v>
          </cell>
        </row>
        <row r="588">
          <cell r="A588" t="str">
            <v>0904000000</v>
          </cell>
          <cell r="B588" t="str">
            <v>D</v>
          </cell>
          <cell r="C588" t="str">
            <v>=== ESTRUCTURA MIXTA</v>
          </cell>
          <cell r="D588" t="str">
            <v>-</v>
          </cell>
          <cell r="E588">
            <v>0</v>
          </cell>
        </row>
        <row r="589">
          <cell r="A589" t="str">
            <v>0905000000</v>
          </cell>
          <cell r="B589" t="str">
            <v>D</v>
          </cell>
          <cell r="C589" t="str">
            <v>=== SISTEMAS CONSTRUCTIVOS</v>
          </cell>
          <cell r="D589" t="str">
            <v>-</v>
          </cell>
          <cell r="E589">
            <v>0</v>
          </cell>
        </row>
        <row r="590">
          <cell r="A590" t="str">
            <v>1001000000</v>
          </cell>
          <cell r="B590" t="str">
            <v>D</v>
          </cell>
          <cell r="C590" t="str">
            <v>=== LADRILLOS</v>
          </cell>
          <cell r="D590" t="str">
            <v>-</v>
          </cell>
          <cell r="E590">
            <v>0</v>
          </cell>
        </row>
        <row r="591">
          <cell r="A591" t="str">
            <v>1001000100</v>
          </cell>
          <cell r="B591" t="str">
            <v>I</v>
          </cell>
          <cell r="C591" t="str">
            <v>Ladrillito Decorativo 5X25X1.9</v>
          </cell>
          <cell r="D591" t="str">
            <v>U</v>
          </cell>
          <cell r="E591">
            <v>0.08</v>
          </cell>
          <cell r="G591">
            <v>37104</v>
          </cell>
        </row>
        <row r="592">
          <cell r="A592" t="str">
            <v>1001000150</v>
          </cell>
          <cell r="B592" t="str">
            <v>I</v>
          </cell>
          <cell r="C592" t="str">
            <v>Ladrillo Hueco Ceramico Portante Columna(1</v>
          </cell>
          <cell r="D592" t="str">
            <v>U</v>
          </cell>
          <cell r="E592">
            <v>1.1399999999999999</v>
          </cell>
          <cell r="G592">
            <v>37104</v>
          </cell>
        </row>
        <row r="593">
          <cell r="A593" t="str">
            <v>1001000200</v>
          </cell>
          <cell r="B593" t="str">
            <v>I</v>
          </cell>
          <cell r="C593" t="str">
            <v>Ladrillo Hueco Ceramico Portante Viga(18X1</v>
          </cell>
          <cell r="D593" t="str">
            <v>U</v>
          </cell>
          <cell r="E593">
            <v>1.22</v>
          </cell>
          <cell r="G593">
            <v>37104</v>
          </cell>
        </row>
        <row r="594">
          <cell r="A594" t="str">
            <v>1001000210</v>
          </cell>
          <cell r="B594" t="str">
            <v>I</v>
          </cell>
          <cell r="C594" t="str">
            <v>Ladrillo Hueco Cer. Portante (12x19x33)</v>
          </cell>
          <cell r="D594" t="str">
            <v>U</v>
          </cell>
          <cell r="E594">
            <v>0.56000000000000005</v>
          </cell>
          <cell r="G594">
            <v>37104</v>
          </cell>
        </row>
        <row r="595">
          <cell r="A595" t="str">
            <v>1001000220</v>
          </cell>
          <cell r="B595" t="str">
            <v>I</v>
          </cell>
          <cell r="C595" t="str">
            <v>Ladrillo Hueco Cer. Portante (18x19x33)</v>
          </cell>
          <cell r="D595" t="str">
            <v>U</v>
          </cell>
          <cell r="E595">
            <v>0.79</v>
          </cell>
          <cell r="G595">
            <v>37104</v>
          </cell>
        </row>
        <row r="596">
          <cell r="A596" t="str">
            <v>1001000250</v>
          </cell>
          <cell r="B596" t="str">
            <v>I</v>
          </cell>
          <cell r="C596" t="str">
            <v>Ladrillo Hueco Ceramico Portante(12X19X40)</v>
          </cell>
          <cell r="D596" t="str">
            <v>U</v>
          </cell>
          <cell r="E596">
            <v>0.71</v>
          </cell>
          <cell r="G596">
            <v>37104</v>
          </cell>
        </row>
        <row r="597">
          <cell r="A597" t="str">
            <v>1001000300</v>
          </cell>
          <cell r="B597" t="str">
            <v>I</v>
          </cell>
          <cell r="C597" t="str">
            <v>Ladrillo Hueco Ceramico Portante(18X19X40)</v>
          </cell>
          <cell r="D597" t="str">
            <v>U</v>
          </cell>
          <cell r="E597">
            <v>0.8</v>
          </cell>
          <cell r="G597">
            <v>37104</v>
          </cell>
        </row>
        <row r="598">
          <cell r="A598" t="str">
            <v>1001000350</v>
          </cell>
          <cell r="B598" t="str">
            <v>I</v>
          </cell>
          <cell r="C598" t="str">
            <v>Ladrillo Hueco Ceramico Portante(8X19X40)</v>
          </cell>
          <cell r="D598" t="str">
            <v>U</v>
          </cell>
          <cell r="E598">
            <v>0.4</v>
          </cell>
          <cell r="G598">
            <v>37104</v>
          </cell>
        </row>
        <row r="599">
          <cell r="A599" t="str">
            <v>1001000400</v>
          </cell>
          <cell r="B599" t="str">
            <v>I</v>
          </cell>
          <cell r="C599" t="str">
            <v>Ladrillo Hueco Ceramico(12X18X25)</v>
          </cell>
          <cell r="D599" t="str">
            <v>U</v>
          </cell>
          <cell r="E599">
            <v>0.3</v>
          </cell>
          <cell r="G599">
            <v>37104</v>
          </cell>
        </row>
        <row r="600">
          <cell r="A600" t="str">
            <v>1001000450</v>
          </cell>
          <cell r="B600" t="str">
            <v>I</v>
          </cell>
          <cell r="C600" t="str">
            <v>Ladrillo Hueco Ceramico(12X18X33)</v>
          </cell>
          <cell r="D600" t="str">
            <v>U</v>
          </cell>
          <cell r="E600">
            <v>0.37</v>
          </cell>
          <cell r="G600">
            <v>37104</v>
          </cell>
        </row>
        <row r="601">
          <cell r="A601" t="str">
            <v>1001000500</v>
          </cell>
          <cell r="B601" t="str">
            <v>I</v>
          </cell>
          <cell r="C601" t="str">
            <v>Ladrillo Hueco Ceramico(18X18X25)</v>
          </cell>
          <cell r="D601" t="str">
            <v>U</v>
          </cell>
          <cell r="E601">
            <v>0.4</v>
          </cell>
          <cell r="G601">
            <v>37104</v>
          </cell>
        </row>
        <row r="602">
          <cell r="A602" t="str">
            <v>1001000550</v>
          </cell>
          <cell r="B602" t="str">
            <v>I</v>
          </cell>
          <cell r="C602" t="str">
            <v>Ladrillo Hueco Ceramico(18X18X33)</v>
          </cell>
          <cell r="D602" t="str">
            <v>U</v>
          </cell>
          <cell r="E602">
            <v>0.56000000000000005</v>
          </cell>
          <cell r="G602">
            <v>37104</v>
          </cell>
        </row>
        <row r="603">
          <cell r="A603" t="str">
            <v>1001000600</v>
          </cell>
          <cell r="B603" t="str">
            <v>I</v>
          </cell>
          <cell r="C603" t="str">
            <v>Ladrillo Hueco Ceramico(8X15X20)</v>
          </cell>
          <cell r="D603" t="str">
            <v>U</v>
          </cell>
          <cell r="E603">
            <v>0.17</v>
          </cell>
          <cell r="G603">
            <v>37104</v>
          </cell>
        </row>
        <row r="604">
          <cell r="A604" t="str">
            <v>1001000650</v>
          </cell>
          <cell r="B604" t="str">
            <v>I</v>
          </cell>
          <cell r="C604" t="str">
            <v>Ladrillo Hueco Ceramico(8X18X25)</v>
          </cell>
          <cell r="D604" t="str">
            <v>U</v>
          </cell>
          <cell r="E604">
            <v>0.24</v>
          </cell>
          <cell r="G604">
            <v>37104</v>
          </cell>
        </row>
        <row r="605">
          <cell r="A605" t="str">
            <v>1001000700</v>
          </cell>
          <cell r="B605" t="str">
            <v>I</v>
          </cell>
          <cell r="C605" t="str">
            <v>Ladrillo Hueco Ceramico(8X18X33)</v>
          </cell>
          <cell r="D605" t="str">
            <v>U</v>
          </cell>
          <cell r="E605">
            <v>0.28000000000000003</v>
          </cell>
          <cell r="G605">
            <v>37104</v>
          </cell>
        </row>
        <row r="606">
          <cell r="A606" t="str">
            <v>1001000750</v>
          </cell>
          <cell r="B606" t="str">
            <v>I</v>
          </cell>
          <cell r="C606" t="str">
            <v>Ladrillo Refractario(229X114X63)</v>
          </cell>
          <cell r="D606" t="str">
            <v>U</v>
          </cell>
          <cell r="E606">
            <v>1.75</v>
          </cell>
          <cell r="G606">
            <v>37104</v>
          </cell>
        </row>
        <row r="607">
          <cell r="A607" t="str">
            <v>1001000800</v>
          </cell>
          <cell r="B607" t="str">
            <v>I</v>
          </cell>
          <cell r="C607" t="str">
            <v>Ladrillos Comunes 1Ra.Seleccion</v>
          </cell>
          <cell r="D607" t="str">
            <v>MIL</v>
          </cell>
          <cell r="E607">
            <v>120</v>
          </cell>
          <cell r="G607">
            <v>37104</v>
          </cell>
        </row>
        <row r="608">
          <cell r="A608" t="str">
            <v>1001000850</v>
          </cell>
          <cell r="B608" t="str">
            <v>I</v>
          </cell>
          <cell r="C608" t="str">
            <v>Ladrillos Comunes de Maquina</v>
          </cell>
          <cell r="D608" t="str">
            <v>MIL</v>
          </cell>
          <cell r="E608">
            <v>363</v>
          </cell>
          <cell r="G608">
            <v>37104</v>
          </cell>
        </row>
        <row r="609">
          <cell r="A609" t="str">
            <v>1001000900</v>
          </cell>
          <cell r="B609" t="str">
            <v>I</v>
          </cell>
          <cell r="C609" t="str">
            <v>Ladrillos Comunes de Media Maquina</v>
          </cell>
          <cell r="D609" t="str">
            <v>MIL</v>
          </cell>
          <cell r="E609">
            <v>265</v>
          </cell>
          <cell r="G609">
            <v>37104</v>
          </cell>
        </row>
        <row r="610">
          <cell r="A610" t="str">
            <v>1001000950</v>
          </cell>
          <cell r="B610" t="str">
            <v>I</v>
          </cell>
          <cell r="C610" t="str">
            <v>Ladrillos Comunes Media Vista</v>
          </cell>
          <cell r="D610" t="str">
            <v>MIL</v>
          </cell>
          <cell r="E610">
            <v>210</v>
          </cell>
          <cell r="G610">
            <v>37104</v>
          </cell>
        </row>
        <row r="611">
          <cell r="A611" t="str">
            <v>1001001000</v>
          </cell>
          <cell r="B611" t="str">
            <v>I</v>
          </cell>
          <cell r="C611" t="str">
            <v>Ladrillos Comunes Vista</v>
          </cell>
          <cell r="D611" t="str">
            <v>MIL</v>
          </cell>
          <cell r="E611">
            <v>260</v>
          </cell>
          <cell r="G611">
            <v>37104</v>
          </cell>
        </row>
        <row r="612">
          <cell r="A612" t="str">
            <v>1002000000</v>
          </cell>
          <cell r="B612" t="str">
            <v>D</v>
          </cell>
          <cell r="C612" t="str">
            <v>=== BLOQUES</v>
          </cell>
          <cell r="D612" t="str">
            <v>-</v>
          </cell>
          <cell r="E612">
            <v>0</v>
          </cell>
        </row>
        <row r="613">
          <cell r="A613" t="str">
            <v>1002000100</v>
          </cell>
          <cell r="B613" t="str">
            <v>I</v>
          </cell>
          <cell r="C613" t="str">
            <v>Bloque Cemento(10X20X40)</v>
          </cell>
          <cell r="D613" t="str">
            <v>U</v>
          </cell>
          <cell r="E613">
            <v>0.81</v>
          </cell>
          <cell r="G613">
            <v>37104</v>
          </cell>
        </row>
        <row r="614">
          <cell r="A614" t="str">
            <v>1002000150</v>
          </cell>
          <cell r="B614" t="str">
            <v>I</v>
          </cell>
          <cell r="C614" t="str">
            <v>Bloque Cemento(20X20X40)</v>
          </cell>
          <cell r="D614" t="str">
            <v>U</v>
          </cell>
          <cell r="E614">
            <v>1.2</v>
          </cell>
          <cell r="G614">
            <v>37104</v>
          </cell>
        </row>
        <row r="615">
          <cell r="A615" t="str">
            <v>1002000350</v>
          </cell>
          <cell r="B615" t="str">
            <v>I</v>
          </cell>
          <cell r="C615" t="str">
            <v>Bloque de Yeso Aldrillo (66 X 50 X 10)Cm</v>
          </cell>
          <cell r="D615" t="str">
            <v>U</v>
          </cell>
          <cell r="E615">
            <v>4.29</v>
          </cell>
          <cell r="G615">
            <v>37104</v>
          </cell>
        </row>
        <row r="616">
          <cell r="A616" t="str">
            <v>1002000400</v>
          </cell>
          <cell r="B616" t="str">
            <v>I</v>
          </cell>
          <cell r="C616" t="str">
            <v>Bloque de Yeso Aldrillo (66 X 50 X 8)Cm</v>
          </cell>
          <cell r="D616" t="str">
            <v>U</v>
          </cell>
          <cell r="E616">
            <v>3.32</v>
          </cell>
          <cell r="G616">
            <v>37104</v>
          </cell>
        </row>
        <row r="617">
          <cell r="A617" t="str">
            <v>1002000450</v>
          </cell>
          <cell r="B617" t="str">
            <v>I</v>
          </cell>
          <cell r="C617" t="str">
            <v>Bloque Portante(14X19X39)</v>
          </cell>
          <cell r="D617" t="str">
            <v>U</v>
          </cell>
          <cell r="E617">
            <v>0.75</v>
          </cell>
          <cell r="G617">
            <v>37104</v>
          </cell>
        </row>
        <row r="618">
          <cell r="A618" t="str">
            <v>1002000500</v>
          </cell>
          <cell r="B618" t="str">
            <v>I</v>
          </cell>
          <cell r="C618" t="str">
            <v>Bloque Portante(19X19X39)</v>
          </cell>
          <cell r="D618" t="str">
            <v>U</v>
          </cell>
          <cell r="E618">
            <v>0.93</v>
          </cell>
          <cell r="G618">
            <v>37104</v>
          </cell>
        </row>
        <row r="619">
          <cell r="A619" t="str">
            <v>1003000000</v>
          </cell>
          <cell r="B619" t="str">
            <v>D</v>
          </cell>
          <cell r="C619" t="str">
            <v>=== BLOQUES PARA LOSAS</v>
          </cell>
          <cell r="D619" t="str">
            <v>-</v>
          </cell>
          <cell r="E619">
            <v>0</v>
          </cell>
        </row>
        <row r="620">
          <cell r="A620" t="str">
            <v>1003000100</v>
          </cell>
          <cell r="B620" t="str">
            <v>I</v>
          </cell>
          <cell r="C620" t="str">
            <v>Bloque Ceramico p/losa (12X25X38)(8Xm2)</v>
          </cell>
          <cell r="D620" t="str">
            <v>U</v>
          </cell>
          <cell r="E620">
            <v>0.85</v>
          </cell>
          <cell r="G620">
            <v>37104</v>
          </cell>
        </row>
        <row r="621">
          <cell r="A621" t="str">
            <v>1003000150</v>
          </cell>
          <cell r="B621" t="str">
            <v>I</v>
          </cell>
          <cell r="C621" t="str">
            <v>Bloque Ceramico p/losa (16X25X38)</v>
          </cell>
          <cell r="D621" t="str">
            <v>U</v>
          </cell>
          <cell r="E621">
            <v>0.93</v>
          </cell>
          <cell r="G621">
            <v>37104</v>
          </cell>
        </row>
        <row r="622">
          <cell r="A622" t="str">
            <v>1003000200</v>
          </cell>
          <cell r="B622" t="str">
            <v>I</v>
          </cell>
          <cell r="C622" t="str">
            <v>Bloque Ceramico p/losa (9X25X38)(8Xm2)</v>
          </cell>
          <cell r="D622" t="str">
            <v>U</v>
          </cell>
          <cell r="E622">
            <v>0.75</v>
          </cell>
          <cell r="G622">
            <v>37104</v>
          </cell>
        </row>
        <row r="623">
          <cell r="A623" t="str">
            <v>1004000000</v>
          </cell>
          <cell r="B623" t="str">
            <v>D</v>
          </cell>
          <cell r="C623" t="str">
            <v>=== PREMOLDEADOS PARA CERRAMIENTO LATERAL</v>
          </cell>
          <cell r="D623" t="str">
            <v>-</v>
          </cell>
          <cell r="E623">
            <v>0</v>
          </cell>
        </row>
        <row r="624">
          <cell r="A624" t="str">
            <v>1005000000</v>
          </cell>
          <cell r="B624" t="str">
            <v>D</v>
          </cell>
          <cell r="C624" t="str">
            <v>=== PRETENSADOS PARA CERRAMIENTO LATERAL</v>
          </cell>
          <cell r="D624" t="str">
            <v>-</v>
          </cell>
          <cell r="E624">
            <v>0</v>
          </cell>
        </row>
        <row r="625">
          <cell r="A625" t="str">
            <v>1006000000</v>
          </cell>
          <cell r="B625" t="str">
            <v>D</v>
          </cell>
          <cell r="C625" t="str">
            <v>=== PANELES</v>
          </cell>
          <cell r="D625" t="str">
            <v>-</v>
          </cell>
          <cell r="E625">
            <v>0</v>
          </cell>
        </row>
        <row r="626">
          <cell r="A626" t="str">
            <v>1007000000</v>
          </cell>
          <cell r="B626" t="str">
            <v>D</v>
          </cell>
          <cell r="C626" t="str">
            <v>=== PLACAS DE YESO</v>
          </cell>
          <cell r="D626" t="str">
            <v>-</v>
          </cell>
          <cell r="E626">
            <v>0</v>
          </cell>
        </row>
        <row r="627">
          <cell r="A627" t="str">
            <v>1007000100</v>
          </cell>
          <cell r="B627" t="str">
            <v>I</v>
          </cell>
          <cell r="C627" t="str">
            <v>Durlock Placa Texturada(60X120X0.95)Cm</v>
          </cell>
          <cell r="D627" t="str">
            <v>U</v>
          </cell>
          <cell r="E627">
            <v>3.5</v>
          </cell>
          <cell r="G627">
            <v>37104</v>
          </cell>
        </row>
        <row r="628">
          <cell r="A628" t="str">
            <v>1007000150</v>
          </cell>
          <cell r="B628" t="str">
            <v>I</v>
          </cell>
          <cell r="C628" t="str">
            <v>Durlock Placa(120X240X0.95)Cm</v>
          </cell>
          <cell r="D628" t="str">
            <v>U</v>
          </cell>
          <cell r="E628">
            <v>10.9</v>
          </cell>
          <cell r="G628">
            <v>37104</v>
          </cell>
        </row>
        <row r="629">
          <cell r="A629" t="str">
            <v>1007000200</v>
          </cell>
          <cell r="B629" t="str">
            <v>I</v>
          </cell>
          <cell r="C629" t="str">
            <v>Durlock Placa(120X240X1.25)Cm</v>
          </cell>
          <cell r="D629" t="str">
            <v>U</v>
          </cell>
          <cell r="E629">
            <v>11.8</v>
          </cell>
          <cell r="G629">
            <v>37104</v>
          </cell>
        </row>
        <row r="630">
          <cell r="A630" t="str">
            <v>1007000250</v>
          </cell>
          <cell r="B630" t="str">
            <v>I</v>
          </cell>
          <cell r="C630" t="str">
            <v>Durlock Placa(120X240X1.25)Cm R.Fuego</v>
          </cell>
          <cell r="D630" t="str">
            <v>U</v>
          </cell>
          <cell r="E630">
            <v>12.1</v>
          </cell>
          <cell r="G630">
            <v>37104</v>
          </cell>
        </row>
        <row r="631">
          <cell r="A631" t="str">
            <v>1007000300</v>
          </cell>
          <cell r="B631" t="str">
            <v>I</v>
          </cell>
          <cell r="C631" t="str">
            <v>Placa De Yeso(0.125X1.20X2.40)</v>
          </cell>
          <cell r="D631" t="str">
            <v>PLACA</v>
          </cell>
          <cell r="E631">
            <v>11.55</v>
          </cell>
          <cell r="G631">
            <v>37104</v>
          </cell>
        </row>
        <row r="632">
          <cell r="A632" t="str">
            <v>1007000350</v>
          </cell>
          <cell r="B632" t="str">
            <v>I</v>
          </cell>
          <cell r="C632" t="str">
            <v>Tabique Yeso(0.66X0.50X0.08)</v>
          </cell>
          <cell r="D632" t="str">
            <v>M2</v>
          </cell>
          <cell r="E632">
            <v>14.14</v>
          </cell>
          <cell r="G632">
            <v>37104</v>
          </cell>
        </row>
        <row r="633">
          <cell r="A633" t="str">
            <v>1101000000</v>
          </cell>
          <cell r="B633" t="str">
            <v>D</v>
          </cell>
          <cell r="C633" t="str">
            <v>=== PAVIMENTOS RíGIDOS</v>
          </cell>
          <cell r="D633" t="str">
            <v>-</v>
          </cell>
          <cell r="E633">
            <v>0</v>
          </cell>
        </row>
        <row r="634">
          <cell r="A634" t="str">
            <v>1101000100</v>
          </cell>
          <cell r="B634" t="str">
            <v>I</v>
          </cell>
          <cell r="C634" t="str">
            <v>Cordon Premoldeado (10x25x70)</v>
          </cell>
          <cell r="D634" t="str">
            <v>U</v>
          </cell>
          <cell r="E634">
            <v>2.9</v>
          </cell>
          <cell r="G634">
            <v>37104</v>
          </cell>
        </row>
        <row r="635">
          <cell r="A635" t="str">
            <v>1102000000</v>
          </cell>
          <cell r="B635" t="str">
            <v>D</v>
          </cell>
          <cell r="C635" t="str">
            <v>=== PAVIMENTOS FLEXIBLES</v>
          </cell>
          <cell r="D635" t="str">
            <v>-</v>
          </cell>
          <cell r="E635">
            <v>0</v>
          </cell>
        </row>
        <row r="636">
          <cell r="A636" t="str">
            <v>1103000000</v>
          </cell>
          <cell r="B636" t="str">
            <v>D</v>
          </cell>
          <cell r="C636" t="str">
            <v>=== PAVIMENTOS INTERTRABADOS</v>
          </cell>
          <cell r="D636" t="str">
            <v>-</v>
          </cell>
          <cell r="E636">
            <v>0</v>
          </cell>
        </row>
        <row r="637">
          <cell r="A637" t="str">
            <v>1103000100</v>
          </cell>
          <cell r="B637" t="str">
            <v>I</v>
          </cell>
          <cell r="C637" t="str">
            <v>Bloque Articulado(10X20X40)</v>
          </cell>
          <cell r="D637" t="str">
            <v>U</v>
          </cell>
          <cell r="E637">
            <v>0.8</v>
          </cell>
          <cell r="G637">
            <v>37104</v>
          </cell>
        </row>
        <row r="638">
          <cell r="A638" t="str">
            <v>1104000000</v>
          </cell>
          <cell r="B638" t="str">
            <v>D</v>
          </cell>
          <cell r="C638" t="str">
            <v>=== PISOS DE MADERA</v>
          </cell>
          <cell r="D638" t="str">
            <v>-</v>
          </cell>
          <cell r="E638">
            <v>0</v>
          </cell>
        </row>
        <row r="639">
          <cell r="A639" t="str">
            <v>1104000100</v>
          </cell>
          <cell r="B639" t="str">
            <v>I</v>
          </cell>
          <cell r="C639" t="str">
            <v>Parquet Eucalip. Chileno(3/4"X60X300)</v>
          </cell>
          <cell r="D639" t="str">
            <v>M2</v>
          </cell>
          <cell r="E639">
            <v>23.84</v>
          </cell>
          <cell r="G639">
            <v>37104</v>
          </cell>
        </row>
        <row r="640">
          <cell r="A640" t="str">
            <v>1104000150</v>
          </cell>
          <cell r="B640" t="str">
            <v>I</v>
          </cell>
          <cell r="C640" t="str">
            <v>Parquet Eucalip. Nac. Blanco(3/4"X60X300)</v>
          </cell>
          <cell r="D640" t="str">
            <v>M2</v>
          </cell>
          <cell r="E640">
            <v>20</v>
          </cell>
          <cell r="G640">
            <v>37104</v>
          </cell>
        </row>
        <row r="641">
          <cell r="A641" t="str">
            <v>1104000200</v>
          </cell>
          <cell r="B641" t="str">
            <v>I</v>
          </cell>
          <cell r="C641" t="str">
            <v>Parquet Eucalip.Nac. Veteado(3/4"X60X300)</v>
          </cell>
          <cell r="D641" t="str">
            <v>M2</v>
          </cell>
          <cell r="E641">
            <v>17</v>
          </cell>
          <cell r="G641">
            <v>37104</v>
          </cell>
        </row>
        <row r="642">
          <cell r="A642" t="str">
            <v>1104000250</v>
          </cell>
          <cell r="B642" t="str">
            <v>I</v>
          </cell>
          <cell r="C642" t="str">
            <v>Piso Lapacho Entarugado(20X70X1200)</v>
          </cell>
          <cell r="D642" t="str">
            <v>M2</v>
          </cell>
          <cell r="E642">
            <v>34</v>
          </cell>
          <cell r="G642">
            <v>37104</v>
          </cell>
        </row>
        <row r="643">
          <cell r="A643" t="str">
            <v>1104000300</v>
          </cell>
          <cell r="B643" t="str">
            <v>I</v>
          </cell>
          <cell r="C643" t="str">
            <v>Pulido-Plastificado Parquet(Materiales)</v>
          </cell>
          <cell r="D643" t="str">
            <v>M2</v>
          </cell>
          <cell r="E643">
            <v>1.04</v>
          </cell>
          <cell r="G643">
            <v>37104</v>
          </cell>
        </row>
        <row r="644">
          <cell r="A644" t="str">
            <v>1104000350</v>
          </cell>
          <cell r="B644" t="str">
            <v>I</v>
          </cell>
          <cell r="C644" t="str">
            <v>Zocalo Madera Pino(3/4"X7Cm)</v>
          </cell>
          <cell r="D644" t="str">
            <v>ML</v>
          </cell>
          <cell r="E644">
            <v>2.7</v>
          </cell>
          <cell r="G644">
            <v>37104</v>
          </cell>
        </row>
        <row r="645">
          <cell r="A645" t="str">
            <v>1105000000</v>
          </cell>
          <cell r="B645" t="str">
            <v>D</v>
          </cell>
          <cell r="C645" t="str">
            <v>=== PISOS CERáMICOS</v>
          </cell>
          <cell r="D645" t="str">
            <v>-</v>
          </cell>
          <cell r="E645">
            <v>0</v>
          </cell>
        </row>
        <row r="646">
          <cell r="A646" t="str">
            <v>1105000100</v>
          </cell>
          <cell r="B646" t="str">
            <v>I</v>
          </cell>
          <cell r="C646" t="str">
            <v>Ceramica Esmaltada - Pisos(8X16)</v>
          </cell>
          <cell r="D646" t="str">
            <v>M2</v>
          </cell>
          <cell r="E646">
            <v>6.61</v>
          </cell>
          <cell r="G646">
            <v>37104</v>
          </cell>
        </row>
        <row r="647">
          <cell r="A647" t="str">
            <v>1105000150</v>
          </cell>
          <cell r="B647" t="str">
            <v>I</v>
          </cell>
          <cell r="C647" t="str">
            <v>Ceramica Esmaltada P/Piso(20X20)</v>
          </cell>
          <cell r="D647" t="str">
            <v>M2</v>
          </cell>
          <cell r="E647">
            <v>5.45</v>
          </cell>
          <cell r="G647">
            <v>37104</v>
          </cell>
        </row>
        <row r="648">
          <cell r="A648" t="str">
            <v>1105000155</v>
          </cell>
          <cell r="B648" t="str">
            <v>I</v>
          </cell>
          <cell r="C648" t="str">
            <v>Ceramico Gres 20 x 20</v>
          </cell>
          <cell r="D648" t="str">
            <v>M2</v>
          </cell>
          <cell r="E648">
            <v>6.5</v>
          </cell>
          <cell r="G648">
            <v>37104</v>
          </cell>
        </row>
        <row r="649">
          <cell r="A649" t="str">
            <v>1105000160</v>
          </cell>
          <cell r="B649" t="str">
            <v>I</v>
          </cell>
          <cell r="C649" t="str">
            <v>Ceramica 16 x 16</v>
          </cell>
          <cell r="D649" t="str">
            <v>M2</v>
          </cell>
          <cell r="E649">
            <v>5</v>
          </cell>
          <cell r="G649">
            <v>37104</v>
          </cell>
        </row>
        <row r="650">
          <cell r="A650" t="str">
            <v>1105000200</v>
          </cell>
          <cell r="B650" t="str">
            <v>I</v>
          </cell>
          <cell r="C650" t="str">
            <v>Ceramica Loimar "Rustico Piedra"(35X35)</v>
          </cell>
          <cell r="D650" t="str">
            <v>M2</v>
          </cell>
          <cell r="E650">
            <v>8.2200000000000006</v>
          </cell>
          <cell r="G650">
            <v>37104</v>
          </cell>
        </row>
        <row r="651">
          <cell r="A651" t="str">
            <v>1105000250</v>
          </cell>
          <cell r="B651" t="str">
            <v>I</v>
          </cell>
          <cell r="C651" t="str">
            <v>Ceramica Roja Lisa P/Azotea(20X20)</v>
          </cell>
          <cell r="D651" t="str">
            <v>M2</v>
          </cell>
          <cell r="E651">
            <v>6.5</v>
          </cell>
          <cell r="G651">
            <v>37104</v>
          </cell>
        </row>
        <row r="652">
          <cell r="A652" t="str">
            <v>1105000300</v>
          </cell>
          <cell r="B652" t="str">
            <v>I</v>
          </cell>
          <cell r="C652" t="str">
            <v>Ceramica"Alberdi"Roja Lisa P/Azotea(20X20)</v>
          </cell>
          <cell r="D652" t="str">
            <v>M2</v>
          </cell>
          <cell r="E652">
            <v>6.04</v>
          </cell>
          <cell r="G652">
            <v>37104</v>
          </cell>
        </row>
        <row r="653">
          <cell r="A653" t="str">
            <v>1105000350</v>
          </cell>
          <cell r="B653" t="str">
            <v>I</v>
          </cell>
          <cell r="C653" t="str">
            <v>Ceramica"Lourdes"Roja Lisa P/Azotea(20X20)</v>
          </cell>
          <cell r="D653" t="str">
            <v>M2</v>
          </cell>
          <cell r="E653">
            <v>3.51</v>
          </cell>
          <cell r="G653">
            <v>37104</v>
          </cell>
        </row>
        <row r="654">
          <cell r="A654" t="str">
            <v>1105000400</v>
          </cell>
          <cell r="B654" t="str">
            <v>I</v>
          </cell>
          <cell r="C654" t="str">
            <v>Ceramico P/Escalera : Alzada(30X14)</v>
          </cell>
          <cell r="D654" t="str">
            <v>M2</v>
          </cell>
          <cell r="E654">
            <v>21.19</v>
          </cell>
          <cell r="G654">
            <v>37104</v>
          </cell>
        </row>
        <row r="655">
          <cell r="A655" t="str">
            <v>1105000450</v>
          </cell>
          <cell r="B655" t="str">
            <v>I</v>
          </cell>
          <cell r="C655" t="str">
            <v>Ceramico P/Escalera : Pedada(30X30)</v>
          </cell>
          <cell r="D655" t="str">
            <v>M2</v>
          </cell>
          <cell r="E655">
            <v>38.4</v>
          </cell>
          <cell r="G655">
            <v>37104</v>
          </cell>
        </row>
        <row r="656">
          <cell r="A656" t="str">
            <v>1105000500</v>
          </cell>
          <cell r="B656" t="str">
            <v>I</v>
          </cell>
          <cell r="C656" t="str">
            <v>Porcelanato "Zanon Etna" Pulido(30X30)</v>
          </cell>
          <cell r="D656" t="str">
            <v>M2</v>
          </cell>
          <cell r="E656">
            <v>35.74</v>
          </cell>
          <cell r="G656">
            <v>37104</v>
          </cell>
        </row>
        <row r="657">
          <cell r="A657" t="str">
            <v>1105000550</v>
          </cell>
          <cell r="B657" t="str">
            <v>I</v>
          </cell>
          <cell r="C657" t="str">
            <v>Porcelanato "Zanon Vulcano" Pulido(30X30)</v>
          </cell>
          <cell r="D657" t="str">
            <v>M2</v>
          </cell>
          <cell r="E657">
            <v>35.74</v>
          </cell>
          <cell r="G657">
            <v>37104</v>
          </cell>
        </row>
        <row r="658">
          <cell r="A658" t="str">
            <v>1105000600</v>
          </cell>
          <cell r="B658" t="str">
            <v>I</v>
          </cell>
          <cell r="C658" t="str">
            <v>Porcelanato Pisodur "Sl Granito"(20X20)</v>
          </cell>
          <cell r="D658" t="str">
            <v>M2</v>
          </cell>
          <cell r="E658">
            <v>12.1</v>
          </cell>
          <cell r="G658">
            <v>37104</v>
          </cell>
        </row>
        <row r="659">
          <cell r="A659" t="str">
            <v>1105000650</v>
          </cell>
          <cell r="B659" t="str">
            <v>I</v>
          </cell>
          <cell r="C659" t="str">
            <v>Porcelanato Pisodur"Sl Antidezli."(20X20)</v>
          </cell>
          <cell r="D659" t="str">
            <v>M2</v>
          </cell>
          <cell r="E659">
            <v>14.1</v>
          </cell>
          <cell r="G659">
            <v>37104</v>
          </cell>
        </row>
        <row r="660">
          <cell r="A660" t="str">
            <v>1105000700</v>
          </cell>
          <cell r="B660" t="str">
            <v>I</v>
          </cell>
          <cell r="C660" t="str">
            <v>Zocalo Ceramica Roja(10X20)</v>
          </cell>
          <cell r="D660" t="str">
            <v>ML</v>
          </cell>
          <cell r="E660">
            <v>0.81</v>
          </cell>
          <cell r="G660">
            <v>37104</v>
          </cell>
        </row>
        <row r="661">
          <cell r="A661" t="str">
            <v>1105000750</v>
          </cell>
          <cell r="B661" t="str">
            <v>I</v>
          </cell>
          <cell r="C661" t="str">
            <v>Zocalo Ceramico P/Escalera (30X7)</v>
          </cell>
          <cell r="D661" t="str">
            <v>ML</v>
          </cell>
          <cell r="E661">
            <v>1.97</v>
          </cell>
          <cell r="G661">
            <v>37104</v>
          </cell>
        </row>
        <row r="662">
          <cell r="A662" t="str">
            <v>1105000800</v>
          </cell>
          <cell r="B662" t="str">
            <v>I</v>
          </cell>
          <cell r="C662" t="str">
            <v>Zocalo Ceramico(10X20)</v>
          </cell>
          <cell r="D662" t="str">
            <v>ML</v>
          </cell>
          <cell r="E662">
            <v>0.78</v>
          </cell>
          <cell r="G662">
            <v>37104</v>
          </cell>
        </row>
        <row r="663">
          <cell r="A663" t="str">
            <v>1106000000</v>
          </cell>
          <cell r="B663" t="str">
            <v>D</v>
          </cell>
          <cell r="C663" t="str">
            <v>=== PISOS BALDOSAS, LOSETAS Y MOSAICOS</v>
          </cell>
          <cell r="D663" t="str">
            <v>-</v>
          </cell>
          <cell r="E663">
            <v>0</v>
          </cell>
        </row>
        <row r="664">
          <cell r="A664" t="str">
            <v>1106000100</v>
          </cell>
          <cell r="B664" t="str">
            <v>I</v>
          </cell>
          <cell r="C664" t="str">
            <v>Baldosa Calcarea P/Vereda(20X20)</v>
          </cell>
          <cell r="D664" t="str">
            <v>M2</v>
          </cell>
          <cell r="E664">
            <v>10.1</v>
          </cell>
          <cell r="G664">
            <v>37104</v>
          </cell>
        </row>
        <row r="665">
          <cell r="A665" t="str">
            <v>1106000150</v>
          </cell>
          <cell r="B665" t="str">
            <v>I</v>
          </cell>
          <cell r="C665" t="str">
            <v>Baldosa Travertilit : Borde Piscina(50X63)</v>
          </cell>
          <cell r="D665" t="str">
            <v>U</v>
          </cell>
          <cell r="E665">
            <v>16.100000000000001</v>
          </cell>
          <cell r="G665">
            <v>37104</v>
          </cell>
        </row>
        <row r="666">
          <cell r="A666" t="str">
            <v>1106000200</v>
          </cell>
          <cell r="B666" t="str">
            <v>I</v>
          </cell>
          <cell r="C666" t="str">
            <v>Baldosa Travertilit : Laja Piscina(50X50)</v>
          </cell>
          <cell r="D666" t="str">
            <v>M2</v>
          </cell>
          <cell r="E666">
            <v>27</v>
          </cell>
          <cell r="G666">
            <v>37104</v>
          </cell>
        </row>
        <row r="667">
          <cell r="A667" t="str">
            <v>1106000250</v>
          </cell>
          <cell r="B667" t="str">
            <v>I</v>
          </cell>
          <cell r="C667" t="str">
            <v>Baldoson C/Patas P/Azotea "Spiro"(40X40)</v>
          </cell>
          <cell r="D667" t="str">
            <v>M2</v>
          </cell>
          <cell r="E667">
            <v>26</v>
          </cell>
          <cell r="G667">
            <v>37104</v>
          </cell>
        </row>
        <row r="668">
          <cell r="A668" t="str">
            <v>1106000300</v>
          </cell>
          <cell r="B668" t="str">
            <v>I</v>
          </cell>
          <cell r="C668" t="str">
            <v>Baldoson Cementicio(40X60)</v>
          </cell>
          <cell r="D668" t="str">
            <v>M2</v>
          </cell>
          <cell r="E668">
            <v>13.85</v>
          </cell>
          <cell r="G668">
            <v>37104</v>
          </cell>
        </row>
        <row r="669">
          <cell r="A669" t="str">
            <v>1106000350</v>
          </cell>
          <cell r="B669" t="str">
            <v>I</v>
          </cell>
          <cell r="C669" t="str">
            <v>Mosaico Granitico Antiacido(30X30)</v>
          </cell>
          <cell r="D669" t="str">
            <v>M2</v>
          </cell>
          <cell r="E669">
            <v>28</v>
          </cell>
          <cell r="G669">
            <v>37104</v>
          </cell>
        </row>
        <row r="670">
          <cell r="A670" t="str">
            <v>1106000400</v>
          </cell>
          <cell r="B670" t="str">
            <v>I</v>
          </cell>
          <cell r="C670" t="str">
            <v>Mosaico Granitico Arizona(30X30)</v>
          </cell>
          <cell r="D670" t="str">
            <v>M2</v>
          </cell>
          <cell r="E670">
            <v>28</v>
          </cell>
          <cell r="G670">
            <v>37104</v>
          </cell>
        </row>
        <row r="671">
          <cell r="A671" t="str">
            <v>1106000450</v>
          </cell>
          <cell r="B671" t="str">
            <v>I</v>
          </cell>
          <cell r="C671" t="str">
            <v>Mosaico Granitico Negro Ebano(30X30)</v>
          </cell>
          <cell r="D671" t="str">
            <v>M2</v>
          </cell>
          <cell r="E671">
            <v>28</v>
          </cell>
          <cell r="G671">
            <v>37104</v>
          </cell>
        </row>
        <row r="672">
          <cell r="A672" t="str">
            <v>1106000500</v>
          </cell>
          <cell r="B672" t="str">
            <v>I</v>
          </cell>
          <cell r="C672" t="str">
            <v>Mosaico Granitico Rojo Halley(30X30)</v>
          </cell>
          <cell r="D672" t="str">
            <v>M2</v>
          </cell>
          <cell r="E672">
            <v>28</v>
          </cell>
          <cell r="G672">
            <v>37104</v>
          </cell>
        </row>
        <row r="673">
          <cell r="A673" t="str">
            <v>1106000550</v>
          </cell>
          <cell r="B673" t="str">
            <v>I</v>
          </cell>
          <cell r="C673" t="str">
            <v>Mosaico Granitico"Legera Bossi"(30X30)</v>
          </cell>
          <cell r="D673" t="str">
            <v>M2</v>
          </cell>
          <cell r="E673">
            <v>27.27</v>
          </cell>
          <cell r="G673">
            <v>37104</v>
          </cell>
        </row>
        <row r="674">
          <cell r="A674" t="str">
            <v>1106000600</v>
          </cell>
          <cell r="B674" t="str">
            <v>I</v>
          </cell>
          <cell r="C674" t="str">
            <v>Mosaico Granitico"Legera Bossi"(40X40)</v>
          </cell>
          <cell r="D674" t="str">
            <v>M2</v>
          </cell>
          <cell r="E674">
            <v>32.18</v>
          </cell>
          <cell r="G674">
            <v>37104</v>
          </cell>
        </row>
        <row r="675">
          <cell r="A675" t="str">
            <v>1106000650</v>
          </cell>
          <cell r="B675" t="str">
            <v>I</v>
          </cell>
          <cell r="C675" t="str">
            <v>Mosaico Granitico(30X30)</v>
          </cell>
          <cell r="D675" t="str">
            <v>M2</v>
          </cell>
          <cell r="E675">
            <v>27.3</v>
          </cell>
          <cell r="G675">
            <v>37104</v>
          </cell>
        </row>
        <row r="676">
          <cell r="A676" t="str">
            <v>1106000700</v>
          </cell>
          <cell r="B676" t="str">
            <v>I</v>
          </cell>
          <cell r="C676" t="str">
            <v>Pulido-Lustrado Piso Granitico(Materiales)</v>
          </cell>
          <cell r="D676" t="str">
            <v>M2</v>
          </cell>
          <cell r="E676">
            <v>1.05</v>
          </cell>
          <cell r="G676">
            <v>37104</v>
          </cell>
        </row>
        <row r="677">
          <cell r="A677" t="str">
            <v>1106000750</v>
          </cell>
          <cell r="B677" t="str">
            <v>I</v>
          </cell>
          <cell r="C677" t="str">
            <v>Zocalo Granitico "Legera Bossi"(10X30)</v>
          </cell>
          <cell r="D677" t="str">
            <v>ML</v>
          </cell>
          <cell r="E677">
            <v>6.74</v>
          </cell>
          <cell r="G677">
            <v>37104</v>
          </cell>
        </row>
        <row r="678">
          <cell r="A678" t="str">
            <v>1107000000</v>
          </cell>
          <cell r="B678" t="str">
            <v>D</v>
          </cell>
          <cell r="C678" t="str">
            <v>=== PISOS INDUSTRIALES</v>
          </cell>
          <cell r="D678" t="str">
            <v>-</v>
          </cell>
          <cell r="E678">
            <v>0</v>
          </cell>
        </row>
        <row r="679">
          <cell r="A679" t="str">
            <v>1108000000</v>
          </cell>
          <cell r="B679" t="str">
            <v>D</v>
          </cell>
          <cell r="C679" t="str">
            <v>=== PISOS VINíLICOS</v>
          </cell>
          <cell r="D679" t="str">
            <v>-</v>
          </cell>
          <cell r="E679">
            <v>0</v>
          </cell>
        </row>
        <row r="680">
          <cell r="A680" t="str">
            <v>1108000100</v>
          </cell>
          <cell r="B680" t="str">
            <v>I</v>
          </cell>
          <cell r="C680" t="str">
            <v>Baldosa Vinilica Fedemac Color 2MM(30X30)</v>
          </cell>
          <cell r="D680" t="str">
            <v>M2</v>
          </cell>
          <cell r="E680">
            <v>6.67</v>
          </cell>
          <cell r="G680">
            <v>37104</v>
          </cell>
        </row>
        <row r="681">
          <cell r="A681" t="str">
            <v>1108000150</v>
          </cell>
          <cell r="B681" t="str">
            <v>I</v>
          </cell>
          <cell r="C681" t="str">
            <v>Baldosa Vinilica Flexiplast 1.6MM(30X30)</v>
          </cell>
          <cell r="D681" t="str">
            <v>M2</v>
          </cell>
          <cell r="E681">
            <v>4.0999999999999996</v>
          </cell>
          <cell r="G681">
            <v>37104</v>
          </cell>
        </row>
        <row r="682">
          <cell r="A682" t="str">
            <v>1108000200</v>
          </cell>
          <cell r="B682" t="str">
            <v>I</v>
          </cell>
          <cell r="C682" t="str">
            <v>Piso "Indelcol"  Liviano</v>
          </cell>
          <cell r="D682" t="str">
            <v>M2</v>
          </cell>
          <cell r="E682">
            <v>16.670000000000002</v>
          </cell>
          <cell r="G682">
            <v>37104</v>
          </cell>
        </row>
        <row r="683">
          <cell r="A683" t="str">
            <v>1108000250</v>
          </cell>
          <cell r="B683" t="str">
            <v>I</v>
          </cell>
          <cell r="C683" t="str">
            <v>Piso Vinilico"Decorflex" Rollo(2X1M)</v>
          </cell>
          <cell r="D683" t="str">
            <v>M2</v>
          </cell>
          <cell r="E683">
            <v>11.82</v>
          </cell>
          <cell r="G683">
            <v>37104</v>
          </cell>
        </row>
        <row r="684">
          <cell r="A684" t="str">
            <v>1109000000</v>
          </cell>
          <cell r="B684" t="str">
            <v>D</v>
          </cell>
          <cell r="C684" t="str">
            <v>=== PISOS DE GOMA</v>
          </cell>
          <cell r="D684" t="str">
            <v>-</v>
          </cell>
          <cell r="E684">
            <v>0</v>
          </cell>
        </row>
        <row r="685">
          <cell r="A685" t="str">
            <v>1109000100</v>
          </cell>
          <cell r="B685" t="str">
            <v>I</v>
          </cell>
          <cell r="C685" t="str">
            <v>Baldosa Goma"Indelval"  Rb12  3MM(50X50)</v>
          </cell>
          <cell r="D685" t="str">
            <v>U</v>
          </cell>
          <cell r="E685">
            <v>5.52</v>
          </cell>
          <cell r="G685">
            <v>37104</v>
          </cell>
        </row>
        <row r="686">
          <cell r="A686" t="str">
            <v>1110000000</v>
          </cell>
          <cell r="B686" t="str">
            <v>D</v>
          </cell>
          <cell r="C686" t="str">
            <v>=== PISOS VARIOS</v>
          </cell>
          <cell r="D686" t="str">
            <v>-</v>
          </cell>
          <cell r="E686">
            <v>0</v>
          </cell>
        </row>
        <row r="687">
          <cell r="A687" t="str">
            <v>1201000000</v>
          </cell>
          <cell r="B687" t="str">
            <v>D</v>
          </cell>
          <cell r="C687" t="str">
            <v>=== CUBIERTAS</v>
          </cell>
          <cell r="D687" t="str">
            <v>-</v>
          </cell>
          <cell r="E687">
            <v>0</v>
          </cell>
        </row>
        <row r="688">
          <cell r="A688" t="str">
            <v>1201000100</v>
          </cell>
          <cell r="B688" t="str">
            <v>I</v>
          </cell>
          <cell r="C688" t="str">
            <v>Cubierta Autoportante Canalon A=0,44 M, E=</v>
          </cell>
          <cell r="D688" t="str">
            <v>U</v>
          </cell>
          <cell r="E688">
            <v>0</v>
          </cell>
          <cell r="G688">
            <v>37104</v>
          </cell>
        </row>
        <row r="689">
          <cell r="A689" t="str">
            <v>1201000150</v>
          </cell>
          <cell r="B689" t="str">
            <v>I</v>
          </cell>
          <cell r="C689" t="str">
            <v>Cubierta Autoportante Canalon A=0,44 M, E=</v>
          </cell>
          <cell r="D689" t="str">
            <v>U</v>
          </cell>
          <cell r="E689">
            <v>0</v>
          </cell>
          <cell r="G689">
            <v>37104</v>
          </cell>
        </row>
        <row r="690">
          <cell r="A690" t="str">
            <v>1201000200</v>
          </cell>
          <cell r="B690" t="str">
            <v>I</v>
          </cell>
          <cell r="C690" t="str">
            <v>Cubierta Autoportante Canalon A=0,44 M, E=</v>
          </cell>
          <cell r="D690" t="str">
            <v>U</v>
          </cell>
          <cell r="E690">
            <v>0</v>
          </cell>
          <cell r="G690">
            <v>37104</v>
          </cell>
        </row>
        <row r="691">
          <cell r="A691" t="str">
            <v>1201000250</v>
          </cell>
          <cell r="B691" t="str">
            <v>I</v>
          </cell>
          <cell r="C691" t="str">
            <v>Cubierta Autoportante Canalon A=0,44 M, E=</v>
          </cell>
          <cell r="D691" t="str">
            <v>U</v>
          </cell>
          <cell r="E691">
            <v>0</v>
          </cell>
          <cell r="G691">
            <v>37104</v>
          </cell>
        </row>
        <row r="692">
          <cell r="A692" t="str">
            <v>1201000300</v>
          </cell>
          <cell r="B692" t="str">
            <v>I</v>
          </cell>
          <cell r="C692" t="str">
            <v>Cubierta Autoportante Canalon A=0,44 M, E=</v>
          </cell>
          <cell r="D692" t="str">
            <v>U</v>
          </cell>
          <cell r="E692">
            <v>0</v>
          </cell>
          <cell r="G692">
            <v>37104</v>
          </cell>
        </row>
        <row r="693">
          <cell r="A693" t="str">
            <v>1201000350</v>
          </cell>
          <cell r="B693" t="str">
            <v>I</v>
          </cell>
          <cell r="C693" t="str">
            <v>Cubierta Autoportante Canalon A=0,44 M, E=</v>
          </cell>
          <cell r="D693" t="str">
            <v>U</v>
          </cell>
          <cell r="E693">
            <v>0</v>
          </cell>
          <cell r="G693">
            <v>37104</v>
          </cell>
        </row>
        <row r="694">
          <cell r="A694" t="str">
            <v>1201000400</v>
          </cell>
          <cell r="B694" t="str">
            <v>I</v>
          </cell>
          <cell r="C694" t="str">
            <v>Cubierta Autoportante Canalon A=0,90 M, E=</v>
          </cell>
          <cell r="D694" t="str">
            <v>U</v>
          </cell>
          <cell r="E694">
            <v>0</v>
          </cell>
          <cell r="G694">
            <v>37104</v>
          </cell>
        </row>
        <row r="695">
          <cell r="A695" t="str">
            <v>1201000450</v>
          </cell>
          <cell r="B695" t="str">
            <v>I</v>
          </cell>
          <cell r="C695" t="str">
            <v>Cubierta Autoportante Canalon A=0,90 M, E=</v>
          </cell>
          <cell r="D695" t="str">
            <v>U</v>
          </cell>
          <cell r="E695">
            <v>0</v>
          </cell>
          <cell r="G695">
            <v>37104</v>
          </cell>
        </row>
        <row r="696">
          <cell r="A696" t="str">
            <v>1201000500</v>
          </cell>
          <cell r="B696" t="str">
            <v>I</v>
          </cell>
          <cell r="C696" t="str">
            <v>Cubierta Autoportante Canalon A=0,90 M, E=</v>
          </cell>
          <cell r="D696" t="str">
            <v>U</v>
          </cell>
          <cell r="E696">
            <v>0</v>
          </cell>
          <cell r="G696">
            <v>37104</v>
          </cell>
        </row>
        <row r="697">
          <cell r="A697" t="str">
            <v>1201000550</v>
          </cell>
          <cell r="B697" t="str">
            <v>I</v>
          </cell>
          <cell r="C697" t="str">
            <v>Cubierta Autoportante Canalon A=0,90 M, E=</v>
          </cell>
          <cell r="D697" t="str">
            <v>U</v>
          </cell>
          <cell r="E697">
            <v>0</v>
          </cell>
          <cell r="G697">
            <v>37104</v>
          </cell>
        </row>
        <row r="698">
          <cell r="A698" t="str">
            <v>1201000600</v>
          </cell>
          <cell r="B698" t="str">
            <v>I</v>
          </cell>
          <cell r="C698" t="str">
            <v>Cubierta Conf. Trapez. Prepint. T 90 H=123</v>
          </cell>
          <cell r="D698" t="str">
            <v>ML</v>
          </cell>
          <cell r="E698">
            <v>0</v>
          </cell>
          <cell r="G698">
            <v>37104</v>
          </cell>
        </row>
        <row r="699">
          <cell r="A699" t="str">
            <v>1201000650</v>
          </cell>
          <cell r="B699" t="str">
            <v>I</v>
          </cell>
          <cell r="C699" t="str">
            <v>Cubierta Conf. Trapez. T 90 H=123MM, A=0,9</v>
          </cell>
          <cell r="D699" t="str">
            <v>ML</v>
          </cell>
          <cell r="E699">
            <v>0</v>
          </cell>
          <cell r="G699">
            <v>37104</v>
          </cell>
        </row>
        <row r="700">
          <cell r="A700" t="str">
            <v>1202000000</v>
          </cell>
          <cell r="B700" t="str">
            <v>D</v>
          </cell>
          <cell r="C700" t="str">
            <v>=== CUBIERTAS METáLICAS</v>
          </cell>
          <cell r="D700" t="str">
            <v>-</v>
          </cell>
          <cell r="E700">
            <v>0</v>
          </cell>
        </row>
        <row r="701">
          <cell r="A701" t="str">
            <v>1202500000</v>
          </cell>
          <cell r="B701" t="str">
            <v>D</v>
          </cell>
          <cell r="C701" t="str">
            <v>=== CHAPAS DE FIBROCEMENTO</v>
          </cell>
          <cell r="D701" t="str">
            <v>-</v>
          </cell>
          <cell r="E701">
            <v>0</v>
          </cell>
        </row>
        <row r="702">
          <cell r="A702" t="str">
            <v>1202500100</v>
          </cell>
          <cell r="B702" t="str">
            <v>I</v>
          </cell>
          <cell r="C702" t="str">
            <v>Chapa Fibrocemento Ondulada Esp=5MM L=1,53</v>
          </cell>
          <cell r="D702" t="str">
            <v>U</v>
          </cell>
          <cell r="E702">
            <v>0</v>
          </cell>
          <cell r="G702">
            <v>37104</v>
          </cell>
        </row>
        <row r="703">
          <cell r="A703" t="str">
            <v>1202500150</v>
          </cell>
          <cell r="B703" t="str">
            <v>I</v>
          </cell>
          <cell r="C703" t="str">
            <v>Chapa Fibrocemento Ondulada Esp=5MM L=2,13</v>
          </cell>
          <cell r="D703" t="str">
            <v>U</v>
          </cell>
          <cell r="E703">
            <v>0</v>
          </cell>
          <cell r="G703">
            <v>37104</v>
          </cell>
        </row>
        <row r="704">
          <cell r="A704" t="str">
            <v>1202500200</v>
          </cell>
          <cell r="B704" t="str">
            <v>I</v>
          </cell>
          <cell r="C704" t="str">
            <v>Chapa Fibrocemento Ondulada Esp=5MM L=2,44</v>
          </cell>
          <cell r="D704" t="str">
            <v>U</v>
          </cell>
          <cell r="E704">
            <v>0</v>
          </cell>
          <cell r="G704">
            <v>37104</v>
          </cell>
        </row>
        <row r="705">
          <cell r="A705" t="str">
            <v>1202500250</v>
          </cell>
          <cell r="B705" t="str">
            <v>I</v>
          </cell>
          <cell r="C705" t="str">
            <v>Chapa Fibrocemento Ondulada Esp=6MM L=1,22</v>
          </cell>
          <cell r="D705" t="str">
            <v>U</v>
          </cell>
          <cell r="E705">
            <v>0</v>
          </cell>
          <cell r="G705">
            <v>37104</v>
          </cell>
        </row>
        <row r="706">
          <cell r="A706" t="str">
            <v>1202500300</v>
          </cell>
          <cell r="B706" t="str">
            <v>I</v>
          </cell>
          <cell r="C706" t="str">
            <v>Chapa Fibrocemento Ondulada Esp=6MM L=1,53</v>
          </cell>
          <cell r="D706" t="str">
            <v>U</v>
          </cell>
          <cell r="E706">
            <v>0</v>
          </cell>
          <cell r="G706">
            <v>37104</v>
          </cell>
        </row>
        <row r="707">
          <cell r="A707" t="str">
            <v>1202500350</v>
          </cell>
          <cell r="B707" t="str">
            <v>I</v>
          </cell>
          <cell r="C707" t="str">
            <v>Chapa Fibrocemento Ondulada Esp=6MM L=2,44</v>
          </cell>
          <cell r="D707" t="str">
            <v>U</v>
          </cell>
          <cell r="E707">
            <v>0</v>
          </cell>
          <cell r="G707">
            <v>37104</v>
          </cell>
        </row>
        <row r="708">
          <cell r="A708" t="str">
            <v>1202500400</v>
          </cell>
          <cell r="B708" t="str">
            <v>I</v>
          </cell>
          <cell r="C708" t="str">
            <v>Chapa Fibrocemento Ondulada Esp=6MM L=3,05</v>
          </cell>
          <cell r="D708" t="str">
            <v>U</v>
          </cell>
          <cell r="E708">
            <v>0</v>
          </cell>
          <cell r="G708">
            <v>37104</v>
          </cell>
        </row>
        <row r="709">
          <cell r="A709" t="str">
            <v>1202500450</v>
          </cell>
          <cell r="B709" t="str">
            <v>I</v>
          </cell>
          <cell r="C709" t="str">
            <v>Chapa Fibrocemento Ondulada Esp=8MM L=1,22</v>
          </cell>
          <cell r="D709" t="str">
            <v>U</v>
          </cell>
          <cell r="E709">
            <v>0</v>
          </cell>
          <cell r="G709">
            <v>37104</v>
          </cell>
        </row>
        <row r="710">
          <cell r="A710" t="str">
            <v>1202500500</v>
          </cell>
          <cell r="B710" t="str">
            <v>I</v>
          </cell>
          <cell r="C710" t="str">
            <v>Chapa Fibrocemento Ondulada Esp=8MM L=3,66</v>
          </cell>
          <cell r="D710" t="str">
            <v>U</v>
          </cell>
          <cell r="E710">
            <v>0</v>
          </cell>
          <cell r="G710">
            <v>37104</v>
          </cell>
        </row>
        <row r="711">
          <cell r="A711" t="str">
            <v>1202500550</v>
          </cell>
          <cell r="B711" t="str">
            <v>I</v>
          </cell>
          <cell r="C711" t="str">
            <v>Chapa Fibrocemento Plana 1,20X2,40 M Esp=1</v>
          </cell>
          <cell r="D711" t="str">
            <v>U</v>
          </cell>
          <cell r="E711">
            <v>0</v>
          </cell>
          <cell r="G711">
            <v>37104</v>
          </cell>
        </row>
        <row r="712">
          <cell r="A712" t="str">
            <v>1202500600</v>
          </cell>
          <cell r="B712" t="str">
            <v>I</v>
          </cell>
          <cell r="C712" t="str">
            <v>Chapa Fibrocemento Plana 1,20X2,40 M Esp=4</v>
          </cell>
          <cell r="D712" t="str">
            <v>U</v>
          </cell>
          <cell r="E712">
            <v>0</v>
          </cell>
          <cell r="G712">
            <v>37104</v>
          </cell>
        </row>
        <row r="713">
          <cell r="A713" t="str">
            <v>1202500650</v>
          </cell>
          <cell r="B713" t="str">
            <v>I</v>
          </cell>
          <cell r="C713" t="str">
            <v>Chapa Fibrocemento Plana 1,20X2,40 M Esp=5</v>
          </cell>
          <cell r="D713" t="str">
            <v>U</v>
          </cell>
          <cell r="E713">
            <v>0</v>
          </cell>
          <cell r="G713">
            <v>37104</v>
          </cell>
        </row>
        <row r="714">
          <cell r="A714" t="str">
            <v>1202500700</v>
          </cell>
          <cell r="B714" t="str">
            <v>I</v>
          </cell>
          <cell r="C714" t="str">
            <v>Chapa Fibrocemento Plana 1,20X2,40 M Esp=6</v>
          </cell>
          <cell r="D714" t="str">
            <v>U</v>
          </cell>
          <cell r="E714">
            <v>17.75</v>
          </cell>
          <cell r="G714">
            <v>37104</v>
          </cell>
        </row>
        <row r="715">
          <cell r="A715" t="str">
            <v>1202500750</v>
          </cell>
          <cell r="B715" t="str">
            <v>I</v>
          </cell>
          <cell r="C715" t="str">
            <v>Chapa Fibrocemento Plana 1,20X2,40 M Esp=8</v>
          </cell>
          <cell r="D715" t="str">
            <v>U</v>
          </cell>
          <cell r="E715">
            <v>0</v>
          </cell>
          <cell r="G715">
            <v>37104</v>
          </cell>
        </row>
        <row r="716">
          <cell r="A716" t="str">
            <v>1203000000</v>
          </cell>
          <cell r="B716" t="str">
            <v>D</v>
          </cell>
          <cell r="C716" t="str">
            <v>=== TEJAS</v>
          </cell>
          <cell r="D716" t="str">
            <v>-</v>
          </cell>
          <cell r="E716">
            <v>0</v>
          </cell>
        </row>
        <row r="717">
          <cell r="A717" t="str">
            <v>1203000100</v>
          </cell>
          <cell r="B717" t="str">
            <v>I</v>
          </cell>
          <cell r="C717" t="str">
            <v>Teja Ceramica Caballete</v>
          </cell>
          <cell r="D717" t="str">
            <v>U</v>
          </cell>
          <cell r="E717">
            <v>1.1200000000000001</v>
          </cell>
          <cell r="G717">
            <v>37104</v>
          </cell>
        </row>
        <row r="718">
          <cell r="A718" t="str">
            <v>1203000150</v>
          </cell>
          <cell r="B718" t="str">
            <v>I</v>
          </cell>
          <cell r="C718" t="str">
            <v>Teja Ceramica Classic Esmaltada</v>
          </cell>
          <cell r="D718" t="str">
            <v>M2</v>
          </cell>
          <cell r="E718">
            <v>0</v>
          </cell>
          <cell r="G718">
            <v>37104</v>
          </cell>
        </row>
        <row r="719">
          <cell r="A719" t="str">
            <v>1203000200</v>
          </cell>
          <cell r="B719" t="str">
            <v>I</v>
          </cell>
          <cell r="C719" t="str">
            <v>Teja Ceramica Classic Negro Mate</v>
          </cell>
          <cell r="D719" t="str">
            <v>M2</v>
          </cell>
          <cell r="E719">
            <v>0</v>
          </cell>
          <cell r="G719">
            <v>37104</v>
          </cell>
        </row>
        <row r="720">
          <cell r="A720" t="str">
            <v>1203000250</v>
          </cell>
          <cell r="B720" t="str">
            <v>I</v>
          </cell>
          <cell r="C720" t="str">
            <v>Teja Ceramica Colonial</v>
          </cell>
          <cell r="D720" t="str">
            <v>U</v>
          </cell>
          <cell r="E720">
            <v>0.41</v>
          </cell>
          <cell r="G720">
            <v>37104</v>
          </cell>
        </row>
        <row r="721">
          <cell r="A721" t="str">
            <v>1203000300</v>
          </cell>
          <cell r="B721" t="str">
            <v>I</v>
          </cell>
          <cell r="C721" t="str">
            <v>Teja Ceramica Country 40X40X0,4 Cm</v>
          </cell>
          <cell r="D721" t="str">
            <v>U</v>
          </cell>
          <cell r="E721">
            <v>0</v>
          </cell>
          <cell r="G721">
            <v>37104</v>
          </cell>
        </row>
        <row r="722">
          <cell r="A722" t="str">
            <v>1203000350</v>
          </cell>
          <cell r="B722" t="str">
            <v>I</v>
          </cell>
          <cell r="C722" t="str">
            <v>Teja Ceramica Francesa</v>
          </cell>
          <cell r="D722" t="str">
            <v>U</v>
          </cell>
          <cell r="E722">
            <v>0.82</v>
          </cell>
          <cell r="G722">
            <v>37104</v>
          </cell>
        </row>
        <row r="723">
          <cell r="A723" t="str">
            <v>1203000400</v>
          </cell>
          <cell r="B723" t="str">
            <v>I</v>
          </cell>
          <cell r="C723" t="str">
            <v>Teja Ceramica Francesa Esmaltada</v>
          </cell>
          <cell r="D723" t="str">
            <v>U</v>
          </cell>
          <cell r="E723">
            <v>0</v>
          </cell>
          <cell r="G723">
            <v>37104</v>
          </cell>
        </row>
        <row r="724">
          <cell r="A724" t="str">
            <v>1203000450</v>
          </cell>
          <cell r="B724" t="str">
            <v>I</v>
          </cell>
          <cell r="C724" t="str">
            <v>Teja Ceramica Normanda</v>
          </cell>
          <cell r="D724" t="str">
            <v>U</v>
          </cell>
          <cell r="E724">
            <v>0</v>
          </cell>
          <cell r="G724">
            <v>37104</v>
          </cell>
        </row>
        <row r="725">
          <cell r="A725" t="str">
            <v>1203000500</v>
          </cell>
          <cell r="B725" t="str">
            <v>I</v>
          </cell>
          <cell r="C725" t="str">
            <v>Teja Ceramica Romana</v>
          </cell>
          <cell r="D725" t="str">
            <v>M2</v>
          </cell>
          <cell r="E725">
            <v>0</v>
          </cell>
          <cell r="G725">
            <v>37104</v>
          </cell>
        </row>
        <row r="726">
          <cell r="A726" t="str">
            <v>1203000550</v>
          </cell>
          <cell r="B726" t="str">
            <v>I</v>
          </cell>
          <cell r="C726" t="str">
            <v>Teja Ceramica Romboidal</v>
          </cell>
          <cell r="D726" t="str">
            <v>U</v>
          </cell>
          <cell r="E726">
            <v>0</v>
          </cell>
          <cell r="G726">
            <v>37104</v>
          </cell>
        </row>
        <row r="727">
          <cell r="A727" t="str">
            <v>1203000600</v>
          </cell>
          <cell r="B727" t="str">
            <v>I</v>
          </cell>
          <cell r="C727" t="str">
            <v>Teja Conformada en Metal Tuff Tile Caballe</v>
          </cell>
          <cell r="D727" t="str">
            <v>ML</v>
          </cell>
          <cell r="E727">
            <v>3.5</v>
          </cell>
          <cell r="G727">
            <v>37104</v>
          </cell>
        </row>
        <row r="728">
          <cell r="A728" t="str">
            <v>1203000650</v>
          </cell>
          <cell r="B728" t="str">
            <v>I</v>
          </cell>
          <cell r="C728" t="str">
            <v>Teja Conformada en Metal Tuff Tile(0.64M2)</v>
          </cell>
          <cell r="D728" t="str">
            <v>U</v>
          </cell>
          <cell r="E728">
            <v>12.37</v>
          </cell>
          <cell r="G728">
            <v>37104</v>
          </cell>
        </row>
        <row r="729">
          <cell r="A729" t="str">
            <v>1203000700</v>
          </cell>
          <cell r="B729" t="str">
            <v>I</v>
          </cell>
          <cell r="C729" t="str">
            <v>Teja Romboidal De Acero Vitrificado 29X29</v>
          </cell>
          <cell r="D729" t="str">
            <v>U</v>
          </cell>
          <cell r="E729">
            <v>0</v>
          </cell>
          <cell r="G729">
            <v>37104</v>
          </cell>
        </row>
        <row r="730">
          <cell r="A730" t="str">
            <v>1204000000</v>
          </cell>
          <cell r="B730" t="str">
            <v>D</v>
          </cell>
          <cell r="C730" t="str">
            <v>=== ZINGUERíA</v>
          </cell>
          <cell r="D730" t="str">
            <v>-</v>
          </cell>
          <cell r="E730">
            <v>0</v>
          </cell>
        </row>
        <row r="731">
          <cell r="A731" t="str">
            <v>1204000100</v>
          </cell>
          <cell r="B731" t="str">
            <v>I</v>
          </cell>
          <cell r="C731" t="str">
            <v>Canaleta Cg Bajo Teja</v>
          </cell>
          <cell r="D731" t="str">
            <v>ML</v>
          </cell>
          <cell r="E731">
            <v>4.5</v>
          </cell>
          <cell r="G731">
            <v>37104</v>
          </cell>
        </row>
        <row r="732">
          <cell r="A732" t="str">
            <v>1204000150</v>
          </cell>
          <cell r="B732" t="str">
            <v>I</v>
          </cell>
          <cell r="C732" t="str">
            <v>Canaleta Pvc Nicoll Blanca</v>
          </cell>
          <cell r="D732" t="str">
            <v>ML</v>
          </cell>
          <cell r="E732">
            <v>4.08</v>
          </cell>
          <cell r="G732">
            <v>37104</v>
          </cell>
        </row>
        <row r="733">
          <cell r="A733" t="str">
            <v>1204000200</v>
          </cell>
          <cell r="B733" t="str">
            <v>I</v>
          </cell>
          <cell r="C733" t="str">
            <v>Babeta de Zinc</v>
          </cell>
          <cell r="D733" t="str">
            <v>ML</v>
          </cell>
          <cell r="E733">
            <v>2.5</v>
          </cell>
          <cell r="G733">
            <v>37104</v>
          </cell>
        </row>
        <row r="734">
          <cell r="A734" t="str">
            <v>1301000000</v>
          </cell>
          <cell r="B734" t="str">
            <v>D</v>
          </cell>
          <cell r="C734" t="str">
            <v>=== CARPINTERíA DE MADERA</v>
          </cell>
          <cell r="D734" t="str">
            <v>-</v>
          </cell>
          <cell r="E734">
            <v>0</v>
          </cell>
        </row>
        <row r="735">
          <cell r="A735" t="str">
            <v>1301000001</v>
          </cell>
          <cell r="B735" t="str">
            <v>I</v>
          </cell>
          <cell r="C735" t="str">
            <v>PP2 Placa Dormitorios 0,80 x 2,05</v>
          </cell>
          <cell r="D735" t="str">
            <v>U</v>
          </cell>
          <cell r="E735">
            <v>50</v>
          </cell>
          <cell r="G735">
            <v>37104</v>
          </cell>
        </row>
        <row r="736">
          <cell r="A736" t="str">
            <v>1301000002</v>
          </cell>
          <cell r="B736" t="str">
            <v>I</v>
          </cell>
          <cell r="C736" t="str">
            <v>PP3 Placa Baños / Toilletes</v>
          </cell>
          <cell r="D736" t="str">
            <v>U</v>
          </cell>
          <cell r="E736">
            <v>46</v>
          </cell>
          <cell r="G736">
            <v>37104</v>
          </cell>
        </row>
        <row r="737">
          <cell r="A737" t="str">
            <v>1301000100</v>
          </cell>
          <cell r="B737" t="str">
            <v>I</v>
          </cell>
          <cell r="C737" t="str">
            <v>Marco y Hojas Placard 125X190(2 Puerta Abr</v>
          </cell>
          <cell r="D737" t="str">
            <v>U</v>
          </cell>
          <cell r="E737">
            <v>110</v>
          </cell>
          <cell r="G737">
            <v>37104</v>
          </cell>
        </row>
        <row r="738">
          <cell r="A738" t="str">
            <v>1301000150</v>
          </cell>
          <cell r="B738" t="str">
            <v>I</v>
          </cell>
          <cell r="C738" t="str">
            <v>Marco y Hojas Placard 150X190(2 Puerta Abr</v>
          </cell>
          <cell r="D738" t="str">
            <v>U</v>
          </cell>
          <cell r="E738">
            <v>113</v>
          </cell>
          <cell r="G738">
            <v>37104</v>
          </cell>
        </row>
        <row r="739">
          <cell r="A739" t="str">
            <v>1301000200</v>
          </cell>
          <cell r="B739" t="str">
            <v>I</v>
          </cell>
          <cell r="C739" t="str">
            <v>Marco y Hojas Placard 50X190(1 Puerta Abri</v>
          </cell>
          <cell r="D739" t="str">
            <v>U</v>
          </cell>
          <cell r="E739">
            <v>45</v>
          </cell>
          <cell r="G739">
            <v>37104</v>
          </cell>
        </row>
        <row r="740">
          <cell r="A740" t="str">
            <v>1301000250</v>
          </cell>
          <cell r="B740" t="str">
            <v>I</v>
          </cell>
          <cell r="C740" t="str">
            <v>Marco y Hojas Placard 70X190(2 Puerta Abri</v>
          </cell>
          <cell r="D740" t="str">
            <v>U</v>
          </cell>
          <cell r="E740">
            <v>95</v>
          </cell>
          <cell r="G740">
            <v>37104</v>
          </cell>
        </row>
        <row r="741">
          <cell r="A741" t="str">
            <v>1301000300</v>
          </cell>
          <cell r="B741" t="str">
            <v>I</v>
          </cell>
          <cell r="C741" t="str">
            <v>Marco y Hojas Placard C/Baulera 105X246 Pi</v>
          </cell>
          <cell r="D741" t="str">
            <v>U</v>
          </cell>
          <cell r="E741">
            <v>90</v>
          </cell>
          <cell r="G741">
            <v>37104</v>
          </cell>
        </row>
        <row r="742">
          <cell r="A742" t="str">
            <v>1301000350</v>
          </cell>
          <cell r="B742" t="str">
            <v>I</v>
          </cell>
          <cell r="C742" t="str">
            <v>Marco y Hojas Placard C/Baulera 125X246 Ce</v>
          </cell>
          <cell r="D742" t="str">
            <v>U</v>
          </cell>
          <cell r="E742">
            <v>145</v>
          </cell>
          <cell r="G742">
            <v>37104</v>
          </cell>
        </row>
        <row r="743">
          <cell r="A743" t="str">
            <v>1301000400</v>
          </cell>
          <cell r="B743" t="str">
            <v>I</v>
          </cell>
          <cell r="C743" t="str">
            <v>Marco y Hojas Placard C/Baulera 125X246 Pi</v>
          </cell>
          <cell r="D743" t="str">
            <v>U</v>
          </cell>
          <cell r="E743">
            <v>106</v>
          </cell>
          <cell r="G743">
            <v>37104</v>
          </cell>
        </row>
        <row r="744">
          <cell r="A744" t="str">
            <v>1301000450</v>
          </cell>
          <cell r="B744" t="str">
            <v>I</v>
          </cell>
          <cell r="C744" t="str">
            <v>Marco y Hojas Placard C/Baulera 165X246 Pi</v>
          </cell>
          <cell r="D744" t="str">
            <v>U</v>
          </cell>
          <cell r="E744">
            <v>140</v>
          </cell>
          <cell r="G744">
            <v>37104</v>
          </cell>
        </row>
        <row r="745">
          <cell r="A745" t="str">
            <v>1301000500</v>
          </cell>
          <cell r="B745" t="str">
            <v>I</v>
          </cell>
          <cell r="C745" t="str">
            <v>Marco y Hojas Placard C/Baulera 180X240 Pi</v>
          </cell>
          <cell r="D745" t="str">
            <v>U</v>
          </cell>
          <cell r="E745">
            <v>170</v>
          </cell>
          <cell r="G745">
            <v>37104</v>
          </cell>
        </row>
        <row r="746">
          <cell r="A746" t="str">
            <v>1301000550</v>
          </cell>
          <cell r="B746" t="str">
            <v>I</v>
          </cell>
          <cell r="C746" t="str">
            <v>Ventana Madera 50X90</v>
          </cell>
          <cell r="D746" t="str">
            <v>U</v>
          </cell>
          <cell r="E746">
            <v>50</v>
          </cell>
          <cell r="G746">
            <v>37104</v>
          </cell>
        </row>
        <row r="747">
          <cell r="A747" t="str">
            <v>1301000600</v>
          </cell>
          <cell r="B747" t="str">
            <v>I</v>
          </cell>
          <cell r="C747" t="str">
            <v>Ventilete Madera 40X110</v>
          </cell>
          <cell r="D747" t="str">
            <v>U</v>
          </cell>
          <cell r="E747">
            <v>96</v>
          </cell>
          <cell r="G747">
            <v>37104</v>
          </cell>
        </row>
        <row r="748">
          <cell r="A748" t="str">
            <v>1301000650</v>
          </cell>
          <cell r="B748" t="str">
            <v>I</v>
          </cell>
          <cell r="C748" t="str">
            <v>Ventilete Madera 40X40</v>
          </cell>
          <cell r="D748" t="str">
            <v>U</v>
          </cell>
          <cell r="E748">
            <v>35</v>
          </cell>
          <cell r="G748">
            <v>37104</v>
          </cell>
        </row>
        <row r="749">
          <cell r="A749" t="str">
            <v>1302000000</v>
          </cell>
          <cell r="B749" t="str">
            <v>D</v>
          </cell>
          <cell r="C749" t="str">
            <v>=== CARPINTERíA METáLICA</v>
          </cell>
          <cell r="D749" t="str">
            <v>-</v>
          </cell>
          <cell r="E749">
            <v>0</v>
          </cell>
        </row>
        <row r="750">
          <cell r="A750" t="str">
            <v>1302000001</v>
          </cell>
          <cell r="B750" t="str">
            <v>I</v>
          </cell>
          <cell r="C750" t="str">
            <v>Porton Salvadores 4,40 x 2,00</v>
          </cell>
          <cell r="D750" t="str">
            <v>U</v>
          </cell>
          <cell r="E750">
            <v>1500</v>
          </cell>
          <cell r="G750">
            <v>37104</v>
          </cell>
        </row>
        <row r="751">
          <cell r="A751" t="str">
            <v>1302000002</v>
          </cell>
          <cell r="B751" t="str">
            <v>I</v>
          </cell>
          <cell r="C751" t="str">
            <v>Porton Grote 3,30 x 2,00</v>
          </cell>
          <cell r="D751" t="str">
            <v>U</v>
          </cell>
          <cell r="E751">
            <v>1100</v>
          </cell>
          <cell r="G751">
            <v>37104</v>
          </cell>
        </row>
        <row r="752">
          <cell r="A752" t="str">
            <v>1302000003</v>
          </cell>
          <cell r="B752" t="str">
            <v>I</v>
          </cell>
          <cell r="C752" t="str">
            <v>Puerta Chapa Acceso Deptos 0,95 x 2,05</v>
          </cell>
          <cell r="D752" t="str">
            <v>U</v>
          </cell>
          <cell r="E752">
            <v>149</v>
          </cell>
          <cell r="G752">
            <v>37104</v>
          </cell>
        </row>
        <row r="753">
          <cell r="A753" t="str">
            <v>1302000004</v>
          </cell>
          <cell r="B753" t="str">
            <v>I</v>
          </cell>
          <cell r="C753" t="str">
            <v>PP1 Marco Acceso Ayudante 0,70 x 2,05</v>
          </cell>
          <cell r="D753" t="str">
            <v>U</v>
          </cell>
          <cell r="E753">
            <v>23</v>
          </cell>
          <cell r="G753">
            <v>37104</v>
          </cell>
        </row>
        <row r="754">
          <cell r="A754" t="str">
            <v>1302000005</v>
          </cell>
          <cell r="B754" t="str">
            <v>I</v>
          </cell>
          <cell r="C754" t="str">
            <v>PP2 Marco Dormitorios 0,80 x 2,05</v>
          </cell>
          <cell r="D754" t="str">
            <v>U</v>
          </cell>
          <cell r="E754">
            <v>23</v>
          </cell>
          <cell r="G754">
            <v>37104</v>
          </cell>
        </row>
        <row r="755">
          <cell r="A755" t="str">
            <v>1302000006</v>
          </cell>
          <cell r="B755" t="str">
            <v>I</v>
          </cell>
          <cell r="C755" t="str">
            <v>PP3 Marco Baños / Toilletes</v>
          </cell>
          <cell r="D755" t="str">
            <v>U</v>
          </cell>
          <cell r="E755">
            <v>21</v>
          </cell>
          <cell r="G755">
            <v>37104</v>
          </cell>
        </row>
        <row r="756">
          <cell r="A756" t="str">
            <v>1302000007</v>
          </cell>
          <cell r="B756" t="str">
            <v>I</v>
          </cell>
          <cell r="C756" t="str">
            <v>PV1 Puerta Vent. Estar Com Balc 0,90 x 2,0</v>
          </cell>
          <cell r="D756" t="str">
            <v>U</v>
          </cell>
          <cell r="E756">
            <v>120</v>
          </cell>
          <cell r="G756">
            <v>37104</v>
          </cell>
        </row>
        <row r="757">
          <cell r="A757" t="str">
            <v>1302000008</v>
          </cell>
          <cell r="B757" t="str">
            <v>I</v>
          </cell>
          <cell r="C757" t="str">
            <v>PV2 Puerta Vent. Estar Com 1,50 x 2,05</v>
          </cell>
          <cell r="D757" t="str">
            <v>U</v>
          </cell>
          <cell r="E757">
            <v>210</v>
          </cell>
          <cell r="G757">
            <v>37104</v>
          </cell>
        </row>
        <row r="758">
          <cell r="A758" t="str">
            <v>1302000009</v>
          </cell>
          <cell r="B758" t="str">
            <v>I</v>
          </cell>
          <cell r="C758" t="str">
            <v>V1 Ventana Dorm y Ay. 1,20 x 1,05</v>
          </cell>
          <cell r="D758" t="str">
            <v>U</v>
          </cell>
          <cell r="E758">
            <v>150</v>
          </cell>
          <cell r="G758">
            <v>37104</v>
          </cell>
        </row>
        <row r="759">
          <cell r="A759" t="str">
            <v>1302000010</v>
          </cell>
          <cell r="B759" t="str">
            <v>I</v>
          </cell>
          <cell r="C759" t="str">
            <v>V1 Postigones 1,20 x 1,05</v>
          </cell>
          <cell r="D759" t="str">
            <v>U</v>
          </cell>
          <cell r="E759">
            <v>75.599999999999994</v>
          </cell>
          <cell r="G759">
            <v>37104</v>
          </cell>
        </row>
        <row r="760">
          <cell r="A760" t="str">
            <v>1302000011</v>
          </cell>
          <cell r="B760" t="str">
            <v>I</v>
          </cell>
          <cell r="C760" t="str">
            <v>V2 Ventanas Estar 1,50 x 1,95</v>
          </cell>
          <cell r="D760" t="str">
            <v>U</v>
          </cell>
          <cell r="E760">
            <v>205</v>
          </cell>
          <cell r="G760">
            <v>37104</v>
          </cell>
        </row>
        <row r="761">
          <cell r="A761" t="str">
            <v>1302000012</v>
          </cell>
          <cell r="B761" t="str">
            <v>I</v>
          </cell>
          <cell r="C761" t="str">
            <v>V2 Barandas 1,50 x 1,00</v>
          </cell>
          <cell r="D761" t="str">
            <v>U</v>
          </cell>
          <cell r="E761">
            <v>75</v>
          </cell>
          <cell r="G761">
            <v>37104</v>
          </cell>
        </row>
        <row r="762">
          <cell r="A762" t="str">
            <v>1302000013</v>
          </cell>
          <cell r="B762" t="str">
            <v>I</v>
          </cell>
          <cell r="C762" t="str">
            <v>V3 Ventana Cocina Lav 0,80 x 2,05</v>
          </cell>
          <cell r="D762" t="str">
            <v>U</v>
          </cell>
          <cell r="E762">
            <v>120</v>
          </cell>
          <cell r="G762">
            <v>37104</v>
          </cell>
        </row>
        <row r="763">
          <cell r="A763" t="str">
            <v>1302000014</v>
          </cell>
          <cell r="B763" t="str">
            <v>I</v>
          </cell>
          <cell r="C763" t="str">
            <v>Bb1 Baranda Balcon 4,50 x 1,00</v>
          </cell>
          <cell r="D763" t="str">
            <v>U</v>
          </cell>
          <cell r="E763">
            <v>180</v>
          </cell>
          <cell r="G763">
            <v>37104</v>
          </cell>
        </row>
        <row r="764">
          <cell r="A764" t="str">
            <v>1302000015</v>
          </cell>
          <cell r="B764" t="str">
            <v>I</v>
          </cell>
          <cell r="C764" t="str">
            <v>Bb2 Baranda Balcon 3,94 x 1,00</v>
          </cell>
          <cell r="D764" t="str">
            <v>U</v>
          </cell>
          <cell r="E764">
            <v>157.6</v>
          </cell>
          <cell r="G764">
            <v>37104</v>
          </cell>
        </row>
        <row r="765">
          <cell r="A765" t="str">
            <v>1302000016</v>
          </cell>
          <cell r="B765" t="str">
            <v>I</v>
          </cell>
          <cell r="C765" t="str">
            <v>Bb3 Baranda Balcon 3,89 x 1,00</v>
          </cell>
          <cell r="D765" t="str">
            <v>U</v>
          </cell>
          <cell r="E765">
            <v>155.6</v>
          </cell>
          <cell r="G765">
            <v>37104</v>
          </cell>
        </row>
        <row r="766">
          <cell r="A766" t="str">
            <v>1302000017</v>
          </cell>
          <cell r="B766" t="str">
            <v>I</v>
          </cell>
          <cell r="C766" t="str">
            <v>Bb4 Baranda Balcon 1,36/3,24 x 1,00</v>
          </cell>
          <cell r="D766" t="str">
            <v>U</v>
          </cell>
          <cell r="E766">
            <v>184</v>
          </cell>
          <cell r="G766">
            <v>37104</v>
          </cell>
        </row>
        <row r="767">
          <cell r="A767" t="str">
            <v>1302000018</v>
          </cell>
          <cell r="B767" t="str">
            <v>I</v>
          </cell>
          <cell r="C767" t="str">
            <v>Bb5 Baranda Balcon 1,36/2,60 x 1,00</v>
          </cell>
          <cell r="D767" t="str">
            <v>U</v>
          </cell>
          <cell r="E767">
            <v>158.4</v>
          </cell>
          <cell r="G767">
            <v>37104</v>
          </cell>
        </row>
        <row r="768">
          <cell r="A768" t="str">
            <v>1302000019</v>
          </cell>
          <cell r="B768" t="str">
            <v>I</v>
          </cell>
          <cell r="C768" t="str">
            <v>B6 Circulacion 5,60 x 1,00</v>
          </cell>
          <cell r="D768" t="str">
            <v>U</v>
          </cell>
          <cell r="E768">
            <v>224</v>
          </cell>
          <cell r="G768">
            <v>37104</v>
          </cell>
        </row>
        <row r="769">
          <cell r="A769" t="str">
            <v>1302000020</v>
          </cell>
          <cell r="B769" t="str">
            <v>I</v>
          </cell>
          <cell r="C769" t="str">
            <v>B7 Nucleo Barandas Escaleras</v>
          </cell>
          <cell r="D769" t="str">
            <v>U</v>
          </cell>
          <cell r="E769">
            <v>1365</v>
          </cell>
          <cell r="G769">
            <v>37104</v>
          </cell>
        </row>
        <row r="770">
          <cell r="A770" t="str">
            <v>1302000021</v>
          </cell>
          <cell r="B770" t="str">
            <v>I</v>
          </cell>
          <cell r="C770" t="str">
            <v>EM1 Escalera Marinera h = 9 M</v>
          </cell>
          <cell r="D770" t="str">
            <v>U</v>
          </cell>
          <cell r="E770">
            <v>355</v>
          </cell>
          <cell r="G770">
            <v>37104</v>
          </cell>
        </row>
        <row r="771">
          <cell r="A771" t="str">
            <v>1302000022</v>
          </cell>
          <cell r="B771" t="str">
            <v>I</v>
          </cell>
          <cell r="C771" t="str">
            <v>PS Pasarela horiz Tques L = 6 M</v>
          </cell>
          <cell r="D771" t="str">
            <v>U</v>
          </cell>
          <cell r="E771">
            <v>240</v>
          </cell>
          <cell r="G771">
            <v>37104</v>
          </cell>
        </row>
        <row r="772">
          <cell r="A772" t="str">
            <v>1302000023</v>
          </cell>
          <cell r="B772" t="str">
            <v>I</v>
          </cell>
          <cell r="C772" t="str">
            <v>Puerta Trampa 0,60 x 0,60</v>
          </cell>
          <cell r="D772" t="str">
            <v>U</v>
          </cell>
          <cell r="E772">
            <v>40</v>
          </cell>
          <cell r="G772">
            <v>37104</v>
          </cell>
        </row>
        <row r="773">
          <cell r="A773" t="str">
            <v>1302000024</v>
          </cell>
          <cell r="B773" t="str">
            <v>I</v>
          </cell>
          <cell r="C773" t="str">
            <v>Pasamanos en esc PB</v>
          </cell>
          <cell r="D773" t="str">
            <v>ML</v>
          </cell>
          <cell r="E773">
            <v>15</v>
          </cell>
          <cell r="G773">
            <v>37104</v>
          </cell>
        </row>
        <row r="774">
          <cell r="A774" t="str">
            <v>1302000025</v>
          </cell>
          <cell r="B774" t="str">
            <v>I</v>
          </cell>
          <cell r="C774" t="str">
            <v>R1 Rejas PB Estares 1,50 x 2,00</v>
          </cell>
          <cell r="D774" t="str">
            <v>U</v>
          </cell>
          <cell r="E774">
            <v>180</v>
          </cell>
          <cell r="G774">
            <v>37104</v>
          </cell>
        </row>
        <row r="775">
          <cell r="A775" t="str">
            <v>1302000026</v>
          </cell>
          <cell r="B775" t="str">
            <v>I</v>
          </cell>
          <cell r="C775" t="str">
            <v>RP Rejas Patios Privados 1,30 x 2,00</v>
          </cell>
          <cell r="D775" t="str">
            <v>U</v>
          </cell>
          <cell r="E775">
            <v>130</v>
          </cell>
          <cell r="G775">
            <v>37104</v>
          </cell>
        </row>
        <row r="776">
          <cell r="A776" t="str">
            <v>1302000027</v>
          </cell>
          <cell r="B776" t="str">
            <v>I</v>
          </cell>
          <cell r="C776" t="str">
            <v>R2 Reja PB Coc-Lav 0,80 x 1,00</v>
          </cell>
          <cell r="D776" t="str">
            <v>U</v>
          </cell>
          <cell r="E776">
            <v>40</v>
          </cell>
          <cell r="G776">
            <v>37104</v>
          </cell>
        </row>
        <row r="777">
          <cell r="A777" t="str">
            <v>1302000028</v>
          </cell>
          <cell r="B777" t="str">
            <v>I</v>
          </cell>
          <cell r="C777" t="str">
            <v>R3 Reja PT Estar Comedor 1,50 x 1,00</v>
          </cell>
          <cell r="D777" t="str">
            <v>U</v>
          </cell>
          <cell r="E777">
            <v>75</v>
          </cell>
          <cell r="G777">
            <v>37104</v>
          </cell>
        </row>
        <row r="778">
          <cell r="A778" t="str">
            <v>1302000029</v>
          </cell>
          <cell r="B778" t="str">
            <v>I</v>
          </cell>
          <cell r="C778" t="str">
            <v>R3A Reja PB Estar Comedor 1,95 x 1,50</v>
          </cell>
          <cell r="D778" t="str">
            <v>U</v>
          </cell>
          <cell r="E778">
            <v>146.25</v>
          </cell>
          <cell r="G778">
            <v>37104</v>
          </cell>
        </row>
        <row r="779">
          <cell r="A779" t="str">
            <v>1302000030</v>
          </cell>
          <cell r="B779" t="str">
            <v>I</v>
          </cell>
          <cell r="C779" t="str">
            <v>R4 Reja Muros Ext 2,50 x 1,10</v>
          </cell>
          <cell r="D779" t="str">
            <v>U</v>
          </cell>
          <cell r="E779">
            <v>192.5</v>
          </cell>
          <cell r="G779">
            <v>37104</v>
          </cell>
        </row>
        <row r="780">
          <cell r="A780" t="str">
            <v>1302000031</v>
          </cell>
          <cell r="B780" t="str">
            <v>I</v>
          </cell>
          <cell r="C780" t="str">
            <v>R5` Reja Medidores Gas 3,48 x 2,3</v>
          </cell>
          <cell r="D780" t="str">
            <v>U</v>
          </cell>
          <cell r="E780">
            <v>420</v>
          </cell>
          <cell r="G780">
            <v>37104</v>
          </cell>
        </row>
        <row r="781">
          <cell r="A781" t="str">
            <v>1302000032</v>
          </cell>
          <cell r="B781" t="str">
            <v>I</v>
          </cell>
          <cell r="C781" t="str">
            <v>R5 Reja Medidores Gas 4,30 x 2,30</v>
          </cell>
          <cell r="D781" t="str">
            <v>U</v>
          </cell>
          <cell r="E781">
            <v>494.5</v>
          </cell>
          <cell r="G781">
            <v>37104</v>
          </cell>
        </row>
        <row r="782">
          <cell r="A782" t="str">
            <v>1302000033</v>
          </cell>
          <cell r="B782" t="str">
            <v>I</v>
          </cell>
          <cell r="C782" t="str">
            <v>Bbe Baranda Escalera 4,30 x 1,00</v>
          </cell>
          <cell r="D782" t="str">
            <v>U</v>
          </cell>
          <cell r="E782">
            <v>215</v>
          </cell>
          <cell r="G782">
            <v>37104</v>
          </cell>
        </row>
        <row r="783">
          <cell r="A783" t="str">
            <v>1302000034</v>
          </cell>
          <cell r="B783" t="str">
            <v>I</v>
          </cell>
          <cell r="C783" t="str">
            <v>Bc1 Baranda Circulacion h= 1,00</v>
          </cell>
          <cell r="D783" t="str">
            <v>U</v>
          </cell>
          <cell r="E783">
            <v>50</v>
          </cell>
          <cell r="G783">
            <v>37104</v>
          </cell>
        </row>
        <row r="784">
          <cell r="A784" t="str">
            <v>1302000035</v>
          </cell>
          <cell r="B784" t="str">
            <v>I</v>
          </cell>
          <cell r="C784" t="str">
            <v>Bv1 Baranda rampa h=1M</v>
          </cell>
          <cell r="D784" t="str">
            <v>ML</v>
          </cell>
          <cell r="E784">
            <v>50</v>
          </cell>
          <cell r="G784">
            <v>37104</v>
          </cell>
        </row>
        <row r="785">
          <cell r="A785" t="str">
            <v>1302000036</v>
          </cell>
          <cell r="B785" t="str">
            <v>I</v>
          </cell>
          <cell r="C785" t="str">
            <v>Bv2 Baranda rampa h=1M</v>
          </cell>
          <cell r="D785" t="str">
            <v>ML</v>
          </cell>
          <cell r="E785">
            <v>50</v>
          </cell>
          <cell r="G785">
            <v>37104</v>
          </cell>
        </row>
        <row r="786">
          <cell r="A786" t="str">
            <v>1302000037</v>
          </cell>
          <cell r="B786" t="str">
            <v>I</v>
          </cell>
          <cell r="C786" t="str">
            <v>Bv3 Baranda rampa h=1M</v>
          </cell>
          <cell r="D786" t="str">
            <v>ML</v>
          </cell>
          <cell r="E786">
            <v>50</v>
          </cell>
          <cell r="G786">
            <v>37104</v>
          </cell>
        </row>
        <row r="787">
          <cell r="A787" t="str">
            <v>1302000038</v>
          </cell>
          <cell r="B787" t="str">
            <v>I</v>
          </cell>
          <cell r="C787" t="str">
            <v>Bv4 Baranda rampa h=1M</v>
          </cell>
          <cell r="D787" t="str">
            <v>ML</v>
          </cell>
          <cell r="E787">
            <v>50</v>
          </cell>
          <cell r="G787">
            <v>37104</v>
          </cell>
        </row>
        <row r="788">
          <cell r="A788" t="str">
            <v>1302000039</v>
          </cell>
          <cell r="B788" t="str">
            <v>I</v>
          </cell>
          <cell r="C788" t="str">
            <v>Bv5 Baranda rampa h=1M</v>
          </cell>
          <cell r="D788" t="str">
            <v>ML</v>
          </cell>
          <cell r="E788">
            <v>50</v>
          </cell>
          <cell r="G788">
            <v>37104</v>
          </cell>
        </row>
        <row r="789">
          <cell r="A789" t="str">
            <v>1302000040</v>
          </cell>
          <cell r="B789" t="str">
            <v>I</v>
          </cell>
          <cell r="C789" t="str">
            <v>Puerta Medidores gas 5,50 x 200</v>
          </cell>
          <cell r="D789" t="str">
            <v>U</v>
          </cell>
          <cell r="E789">
            <v>280</v>
          </cell>
          <cell r="G789">
            <v>37104</v>
          </cell>
        </row>
        <row r="790">
          <cell r="A790" t="str">
            <v>1302000050</v>
          </cell>
          <cell r="B790" t="str">
            <v>I</v>
          </cell>
          <cell r="C790" t="str">
            <v>Puerta de Chapa 0.95 x 2.00</v>
          </cell>
          <cell r="D790" t="str">
            <v>U</v>
          </cell>
          <cell r="E790">
            <v>100</v>
          </cell>
          <cell r="G790">
            <v>37104</v>
          </cell>
        </row>
        <row r="791">
          <cell r="A791" t="str">
            <v>1302000100</v>
          </cell>
          <cell r="B791" t="str">
            <v>I</v>
          </cell>
          <cell r="C791" t="str">
            <v>Puerta Chapa Balcon 150X210(2 Hojas)</v>
          </cell>
          <cell r="D791" t="str">
            <v>U</v>
          </cell>
          <cell r="E791">
            <v>410</v>
          </cell>
          <cell r="G791">
            <v>37104</v>
          </cell>
        </row>
        <row r="792">
          <cell r="A792" t="str">
            <v>1302000150</v>
          </cell>
          <cell r="B792" t="str">
            <v>I</v>
          </cell>
          <cell r="C792" t="str">
            <v>Puerta Chapa Balcon 180X210(2 Hojas)</v>
          </cell>
          <cell r="D792" t="str">
            <v>U</v>
          </cell>
          <cell r="E792">
            <v>430</v>
          </cell>
          <cell r="G792">
            <v>37104</v>
          </cell>
        </row>
        <row r="793">
          <cell r="A793" t="str">
            <v>1302000200</v>
          </cell>
          <cell r="B793" t="str">
            <v>I</v>
          </cell>
          <cell r="C793" t="str">
            <v>Puerta Chapa Doble 200X200</v>
          </cell>
          <cell r="D793" t="str">
            <v>U</v>
          </cell>
          <cell r="E793">
            <v>300</v>
          </cell>
          <cell r="G793">
            <v>37104</v>
          </cell>
        </row>
        <row r="794">
          <cell r="A794" t="str">
            <v>1302000250</v>
          </cell>
          <cell r="B794" t="str">
            <v>I</v>
          </cell>
          <cell r="C794" t="str">
            <v>Puerta Chapa Doble 80X200</v>
          </cell>
          <cell r="D794" t="str">
            <v>U</v>
          </cell>
          <cell r="E794">
            <v>120</v>
          </cell>
          <cell r="G794">
            <v>37104</v>
          </cell>
        </row>
        <row r="795">
          <cell r="A795" t="str">
            <v>1302000300</v>
          </cell>
          <cell r="B795" t="str">
            <v>I</v>
          </cell>
          <cell r="C795" t="str">
            <v>Puerta Chapa Simple 200X200</v>
          </cell>
          <cell r="D795" t="str">
            <v>U</v>
          </cell>
          <cell r="E795">
            <v>200</v>
          </cell>
          <cell r="G795">
            <v>37104</v>
          </cell>
        </row>
        <row r="796">
          <cell r="A796" t="str">
            <v>1302000350</v>
          </cell>
          <cell r="B796" t="str">
            <v>I</v>
          </cell>
          <cell r="C796" t="str">
            <v>Puerta Chapa Simple 80X200</v>
          </cell>
          <cell r="D796" t="str">
            <v>U</v>
          </cell>
          <cell r="E796">
            <v>75.5</v>
          </cell>
          <cell r="G796">
            <v>37104</v>
          </cell>
        </row>
        <row r="797">
          <cell r="A797" t="str">
            <v>1302000400</v>
          </cell>
          <cell r="B797" t="str">
            <v>I</v>
          </cell>
          <cell r="C797" t="str">
            <v>Puertas Contra Incendio M/Chapa 1.10X2</v>
          </cell>
          <cell r="D797" t="str">
            <v>U</v>
          </cell>
          <cell r="E797">
            <v>395</v>
          </cell>
          <cell r="G797">
            <v>37104</v>
          </cell>
        </row>
        <row r="798">
          <cell r="A798" t="str">
            <v>1302000450</v>
          </cell>
          <cell r="B798" t="str">
            <v>I</v>
          </cell>
          <cell r="C798" t="str">
            <v>Ventana Chapa Corred. C/Guia Vidr.Rep.1.50</v>
          </cell>
          <cell r="D798" t="str">
            <v>U</v>
          </cell>
          <cell r="E798">
            <v>214.12</v>
          </cell>
          <cell r="G798">
            <v>37104</v>
          </cell>
        </row>
        <row r="799">
          <cell r="A799" t="str">
            <v>1302000500</v>
          </cell>
          <cell r="B799" t="str">
            <v>I</v>
          </cell>
          <cell r="C799" t="str">
            <v>Ventana Chapa Corrediza</v>
          </cell>
          <cell r="D799" t="str">
            <v>M2</v>
          </cell>
          <cell r="E799">
            <v>54</v>
          </cell>
          <cell r="G799">
            <v>37104</v>
          </cell>
        </row>
        <row r="800">
          <cell r="A800" t="str">
            <v>1302000550</v>
          </cell>
          <cell r="B800" t="str">
            <v>I</v>
          </cell>
          <cell r="C800" t="str">
            <v>Ventana Chapa Corrediza 100X110(2 Hojas)</v>
          </cell>
          <cell r="D800" t="str">
            <v>U</v>
          </cell>
          <cell r="E800">
            <v>58.58</v>
          </cell>
          <cell r="G800">
            <v>37104</v>
          </cell>
        </row>
        <row r="801">
          <cell r="A801" t="str">
            <v>1302000600</v>
          </cell>
          <cell r="B801" t="str">
            <v>I</v>
          </cell>
          <cell r="C801" t="str">
            <v>Ventana Chapa Corrediza 100X130(2 Hojas)</v>
          </cell>
          <cell r="D801" t="str">
            <v>U</v>
          </cell>
          <cell r="E801">
            <v>70</v>
          </cell>
          <cell r="G801">
            <v>37104</v>
          </cell>
        </row>
        <row r="802">
          <cell r="A802" t="str">
            <v>1302000650</v>
          </cell>
          <cell r="B802" t="str">
            <v>I</v>
          </cell>
          <cell r="C802" t="str">
            <v>Ventana Chapa Corrediza 150X110(2 Hojas)</v>
          </cell>
          <cell r="D802" t="str">
            <v>U</v>
          </cell>
          <cell r="E802">
            <v>87.87</v>
          </cell>
          <cell r="G802">
            <v>37104</v>
          </cell>
        </row>
        <row r="803">
          <cell r="A803" t="str">
            <v>1302000700</v>
          </cell>
          <cell r="B803" t="str">
            <v>I</v>
          </cell>
          <cell r="C803" t="str">
            <v>Ventana Chapa Corrediza 200X130(2 Hojas)</v>
          </cell>
          <cell r="D803" t="str">
            <v>U</v>
          </cell>
          <cell r="E803">
            <v>139</v>
          </cell>
          <cell r="G803">
            <v>37104</v>
          </cell>
        </row>
        <row r="804">
          <cell r="A804" t="str">
            <v>1302000750</v>
          </cell>
          <cell r="B804" t="str">
            <v>I</v>
          </cell>
          <cell r="C804" t="str">
            <v>Ventana Chapa Corrediza C/Guia 1.50X1.10</v>
          </cell>
          <cell r="D804" t="str">
            <v>U</v>
          </cell>
          <cell r="E804">
            <v>82.82</v>
          </cell>
          <cell r="G804">
            <v>37104</v>
          </cell>
        </row>
        <row r="805">
          <cell r="A805" t="str">
            <v>1302000800</v>
          </cell>
          <cell r="B805" t="str">
            <v>I</v>
          </cell>
          <cell r="C805" t="str">
            <v>Ventana Chapa Fija (1/2Vid,Ven)80X130 P/Sa</v>
          </cell>
          <cell r="D805" t="str">
            <v>U</v>
          </cell>
          <cell r="E805">
            <v>80</v>
          </cell>
          <cell r="G805">
            <v>37104</v>
          </cell>
        </row>
        <row r="806">
          <cell r="A806" t="str">
            <v>1302099900</v>
          </cell>
          <cell r="B806" t="str">
            <v>I</v>
          </cell>
          <cell r="C806" t="str">
            <v>Carpinteria Metalica s/planos</v>
          </cell>
          <cell r="D806" t="str">
            <v>GL</v>
          </cell>
          <cell r="E806">
            <v>2347</v>
          </cell>
          <cell r="G806">
            <v>37104</v>
          </cell>
        </row>
        <row r="807">
          <cell r="A807" t="str">
            <v>1303000000</v>
          </cell>
          <cell r="B807" t="str">
            <v>D</v>
          </cell>
          <cell r="C807" t="str">
            <v>=== CARPINTERíA DE ALUMINIO</v>
          </cell>
          <cell r="D807" t="str">
            <v>-</v>
          </cell>
          <cell r="E807">
            <v>0</v>
          </cell>
        </row>
        <row r="808">
          <cell r="A808" t="str">
            <v>1304000000</v>
          </cell>
          <cell r="B808" t="str">
            <v>D</v>
          </cell>
          <cell r="C808" t="str">
            <v>=== CARPINTERíA DE PLáSTICO</v>
          </cell>
          <cell r="D808" t="str">
            <v>-</v>
          </cell>
          <cell r="E808">
            <v>0</v>
          </cell>
        </row>
        <row r="809">
          <cell r="A809" t="str">
            <v>1305000000</v>
          </cell>
          <cell r="B809" t="str">
            <v>D</v>
          </cell>
          <cell r="C809" t="str">
            <v>=== CARPINTERíAS COMBINADAS</v>
          </cell>
          <cell r="D809" t="str">
            <v>-</v>
          </cell>
          <cell r="E809">
            <v>0</v>
          </cell>
        </row>
        <row r="810">
          <cell r="A810" t="str">
            <v>1305000100</v>
          </cell>
          <cell r="B810" t="str">
            <v>I</v>
          </cell>
          <cell r="C810" t="str">
            <v>Puerta Entrada M/Chapa 80/90X200</v>
          </cell>
          <cell r="D810" t="str">
            <v>U</v>
          </cell>
          <cell r="E810">
            <v>218</v>
          </cell>
          <cell r="G810">
            <v>37104</v>
          </cell>
        </row>
        <row r="811">
          <cell r="A811" t="str">
            <v>1305000150</v>
          </cell>
          <cell r="B811" t="str">
            <v>I</v>
          </cell>
          <cell r="C811" t="str">
            <v>Puerta M/Chapa Y Hoja Vidriada 70X200</v>
          </cell>
          <cell r="D811" t="str">
            <v>U</v>
          </cell>
          <cell r="E811">
            <v>80</v>
          </cell>
          <cell r="G811">
            <v>37104</v>
          </cell>
        </row>
        <row r="812">
          <cell r="A812" t="str">
            <v>1305000200</v>
          </cell>
          <cell r="B812" t="str">
            <v>I</v>
          </cell>
          <cell r="C812" t="str">
            <v>Puerta Placa Cedro M/Chapa 60/70X200</v>
          </cell>
          <cell r="D812" t="str">
            <v>U</v>
          </cell>
          <cell r="E812">
            <v>76.760000000000005</v>
          </cell>
          <cell r="G812">
            <v>37104</v>
          </cell>
        </row>
        <row r="813">
          <cell r="A813" t="str">
            <v>1305000250</v>
          </cell>
          <cell r="B813" t="str">
            <v>I</v>
          </cell>
          <cell r="C813" t="str">
            <v>Puerta Placa Cedro M/Chapa 80/90X200</v>
          </cell>
          <cell r="D813" t="str">
            <v>U</v>
          </cell>
          <cell r="E813">
            <v>95</v>
          </cell>
          <cell r="G813">
            <v>37104</v>
          </cell>
        </row>
        <row r="814">
          <cell r="A814" t="str">
            <v>1305000300</v>
          </cell>
          <cell r="B814" t="str">
            <v>I</v>
          </cell>
          <cell r="C814" t="str">
            <v>Puerta Placa Pino M/Chapa 60/70X200</v>
          </cell>
          <cell r="D814" t="str">
            <v>U</v>
          </cell>
          <cell r="E814">
            <v>64</v>
          </cell>
          <cell r="G814">
            <v>37104</v>
          </cell>
        </row>
        <row r="815">
          <cell r="A815" t="str">
            <v>1305000350</v>
          </cell>
          <cell r="B815" t="str">
            <v>I</v>
          </cell>
          <cell r="C815" t="str">
            <v>Ventana M/Chapa 120X110 C/Cortina Enrollar</v>
          </cell>
          <cell r="D815" t="str">
            <v>U</v>
          </cell>
          <cell r="E815">
            <v>161</v>
          </cell>
          <cell r="G815">
            <v>37104</v>
          </cell>
        </row>
        <row r="816">
          <cell r="A816" t="str">
            <v>1305000400</v>
          </cell>
          <cell r="B816" t="str">
            <v>I</v>
          </cell>
          <cell r="C816" t="str">
            <v>Ventana M/Chapa 120X110 C/Postigon Chapa</v>
          </cell>
          <cell r="D816" t="str">
            <v>U</v>
          </cell>
          <cell r="E816">
            <v>126</v>
          </cell>
          <cell r="G816">
            <v>37104</v>
          </cell>
        </row>
        <row r="817">
          <cell r="A817" t="str">
            <v>1305000450</v>
          </cell>
          <cell r="B817" t="str">
            <v>I</v>
          </cell>
          <cell r="C817" t="str">
            <v>Ventana M/Chapa 150X110 C/Cortina Enrollar</v>
          </cell>
          <cell r="D817" t="str">
            <v>U</v>
          </cell>
          <cell r="E817">
            <v>201</v>
          </cell>
          <cell r="G817">
            <v>37104</v>
          </cell>
        </row>
        <row r="818">
          <cell r="A818" t="str">
            <v>1305000500</v>
          </cell>
          <cell r="B818" t="str">
            <v>I</v>
          </cell>
          <cell r="C818" t="str">
            <v>Ventana M/Chapa 150X110 C/Postigon Chapa</v>
          </cell>
          <cell r="D818" t="str">
            <v>U</v>
          </cell>
          <cell r="E818">
            <v>143</v>
          </cell>
          <cell r="G818">
            <v>37104</v>
          </cell>
        </row>
        <row r="819">
          <cell r="A819" t="str">
            <v>1305000550</v>
          </cell>
          <cell r="B819" t="str">
            <v>I</v>
          </cell>
          <cell r="C819" t="str">
            <v>Ventana M/Chapa 180X110 C/Cortina Enrollar</v>
          </cell>
          <cell r="D819" t="str">
            <v>U</v>
          </cell>
          <cell r="E819">
            <v>242</v>
          </cell>
          <cell r="G819">
            <v>37104</v>
          </cell>
        </row>
        <row r="820">
          <cell r="A820" t="str">
            <v>1305000600</v>
          </cell>
          <cell r="B820" t="str">
            <v>I</v>
          </cell>
          <cell r="C820" t="str">
            <v>Ventana M/Chapa 180X150 C/Cortina Enrollar</v>
          </cell>
          <cell r="D820" t="str">
            <v>U</v>
          </cell>
          <cell r="E820">
            <v>330</v>
          </cell>
          <cell r="G820">
            <v>37104</v>
          </cell>
        </row>
        <row r="821">
          <cell r="A821" t="str">
            <v>1305000650</v>
          </cell>
          <cell r="B821" t="str">
            <v>I</v>
          </cell>
          <cell r="C821" t="str">
            <v>Ventana M/Chapa 90X90 C/Cor. Enrr.</v>
          </cell>
          <cell r="D821" t="str">
            <v>U</v>
          </cell>
          <cell r="E821">
            <v>99</v>
          </cell>
          <cell r="G821">
            <v>37104</v>
          </cell>
        </row>
        <row r="822">
          <cell r="A822" t="str">
            <v>1306000000</v>
          </cell>
          <cell r="B822" t="str">
            <v>D</v>
          </cell>
          <cell r="C822" t="str">
            <v>=== CLARABOYAS</v>
          </cell>
          <cell r="D822" t="str">
            <v>-</v>
          </cell>
          <cell r="E822">
            <v>0</v>
          </cell>
        </row>
        <row r="823">
          <cell r="A823" t="str">
            <v>1307000000</v>
          </cell>
          <cell r="B823" t="str">
            <v>D</v>
          </cell>
          <cell r="C823" t="str">
            <v>=== CORTINAS Y POSTIGOS</v>
          </cell>
          <cell r="D823" t="str">
            <v>-</v>
          </cell>
          <cell r="E823">
            <v>0</v>
          </cell>
        </row>
        <row r="824">
          <cell r="A824" t="str">
            <v>1307000100</v>
          </cell>
          <cell r="B824" t="str">
            <v>I</v>
          </cell>
          <cell r="C824" t="str">
            <v>Cortina Aluminio(1.50X1.10)</v>
          </cell>
          <cell r="D824" t="str">
            <v>U</v>
          </cell>
          <cell r="E824">
            <v>110.09</v>
          </cell>
          <cell r="G824">
            <v>37104</v>
          </cell>
        </row>
        <row r="825">
          <cell r="A825" t="str">
            <v>1307000150</v>
          </cell>
          <cell r="B825" t="str">
            <v>I</v>
          </cell>
          <cell r="C825" t="str">
            <v>Cortina Madera Lenga(1.50X1.10)</v>
          </cell>
          <cell r="D825" t="str">
            <v>U</v>
          </cell>
          <cell r="E825">
            <v>83.83</v>
          </cell>
          <cell r="G825">
            <v>37104</v>
          </cell>
        </row>
        <row r="826">
          <cell r="A826" t="str">
            <v>1307000200</v>
          </cell>
          <cell r="B826" t="str">
            <v>I</v>
          </cell>
          <cell r="C826" t="str">
            <v>Cortina Madera Rauli(1.50X1.10)</v>
          </cell>
          <cell r="D826" t="str">
            <v>U</v>
          </cell>
          <cell r="E826">
            <v>124.23</v>
          </cell>
          <cell r="G826">
            <v>37104</v>
          </cell>
        </row>
        <row r="827">
          <cell r="A827" t="str">
            <v>1307000250</v>
          </cell>
          <cell r="B827" t="str">
            <v>I</v>
          </cell>
          <cell r="C827" t="str">
            <v>Cortina Plastico Ref.(1.50X1.10)</v>
          </cell>
          <cell r="D827" t="str">
            <v>U</v>
          </cell>
          <cell r="E827">
            <v>36.36</v>
          </cell>
          <cell r="G827">
            <v>37104</v>
          </cell>
        </row>
        <row r="828">
          <cell r="A828" t="str">
            <v>1307000300</v>
          </cell>
          <cell r="B828" t="str">
            <v>I</v>
          </cell>
          <cell r="C828" t="str">
            <v>Cortina Plastico Standard(1.50X2.00)</v>
          </cell>
          <cell r="D828" t="str">
            <v>U</v>
          </cell>
          <cell r="E828">
            <v>25.25</v>
          </cell>
          <cell r="G828">
            <v>37104</v>
          </cell>
        </row>
        <row r="829">
          <cell r="A829" t="str">
            <v>130700350</v>
          </cell>
          <cell r="B829" t="str">
            <v>I</v>
          </cell>
          <cell r="C829" t="str">
            <v>Cortina de Plastico Standard c/acces (*)</v>
          </cell>
          <cell r="D829" t="str">
            <v>M2</v>
          </cell>
          <cell r="E829">
            <v>29.83</v>
          </cell>
          <cell r="G829">
            <v>37104</v>
          </cell>
        </row>
        <row r="830">
          <cell r="A830" t="str">
            <v>1308000000</v>
          </cell>
          <cell r="B830" t="str">
            <v>D</v>
          </cell>
          <cell r="C830" t="str">
            <v>=== HERRAJES</v>
          </cell>
          <cell r="D830" t="str">
            <v>-</v>
          </cell>
          <cell r="E830">
            <v>0</v>
          </cell>
        </row>
        <row r="831">
          <cell r="A831" t="str">
            <v>1308000100</v>
          </cell>
          <cell r="B831" t="str">
            <v>I</v>
          </cell>
          <cell r="C831" t="str">
            <v>Kit Herraje</v>
          </cell>
          <cell r="D831" t="str">
            <v>U</v>
          </cell>
          <cell r="E831">
            <v>9.75</v>
          </cell>
          <cell r="G831">
            <v>37104</v>
          </cell>
        </row>
        <row r="832">
          <cell r="A832" t="str">
            <v>1308000150</v>
          </cell>
          <cell r="B832" t="str">
            <v>I</v>
          </cell>
          <cell r="C832" t="str">
            <v>Kit Herraje Puerta Entrada</v>
          </cell>
          <cell r="D832" t="str">
            <v>U</v>
          </cell>
          <cell r="E832">
            <v>18</v>
          </cell>
          <cell r="G832">
            <v>37104</v>
          </cell>
        </row>
        <row r="833">
          <cell r="A833" t="str">
            <v>1308000200</v>
          </cell>
          <cell r="B833" t="str">
            <v>I</v>
          </cell>
          <cell r="C833" t="str">
            <v>Kit Herraje Puerta Incendio</v>
          </cell>
          <cell r="D833" t="str">
            <v>U</v>
          </cell>
          <cell r="E833">
            <v>25</v>
          </cell>
          <cell r="G833">
            <v>37104</v>
          </cell>
        </row>
        <row r="834">
          <cell r="A834" t="str">
            <v>1308000250</v>
          </cell>
          <cell r="B834" t="str">
            <v>I</v>
          </cell>
          <cell r="C834" t="str">
            <v>Kit Herraje Puerta Interior</v>
          </cell>
          <cell r="D834" t="str">
            <v>U</v>
          </cell>
          <cell r="E834">
            <v>7</v>
          </cell>
          <cell r="G834">
            <v>37104</v>
          </cell>
        </row>
        <row r="835">
          <cell r="A835" t="str">
            <v>1308000300</v>
          </cell>
          <cell r="B835" t="str">
            <v>I</v>
          </cell>
          <cell r="C835" t="str">
            <v>Kit Herraje Puerta Placard</v>
          </cell>
          <cell r="D835" t="str">
            <v>U</v>
          </cell>
          <cell r="E835">
            <v>5</v>
          </cell>
          <cell r="G835">
            <v>37104</v>
          </cell>
        </row>
        <row r="836">
          <cell r="A836" t="str">
            <v>1308000350</v>
          </cell>
          <cell r="B836" t="str">
            <v>I</v>
          </cell>
          <cell r="C836" t="str">
            <v>Kit Herraje Ventana</v>
          </cell>
          <cell r="D836" t="str">
            <v>U</v>
          </cell>
          <cell r="E836">
            <v>8</v>
          </cell>
          <cell r="G836">
            <v>37104</v>
          </cell>
        </row>
        <row r="837">
          <cell r="A837" t="str">
            <v>1309000000</v>
          </cell>
          <cell r="B837" t="str">
            <v>D</v>
          </cell>
          <cell r="C837" t="str">
            <v>=== BARANDAS</v>
          </cell>
          <cell r="D837" t="str">
            <v>-</v>
          </cell>
          <cell r="E837">
            <v>0</v>
          </cell>
        </row>
        <row r="838">
          <cell r="A838" t="str">
            <v>1310000000</v>
          </cell>
          <cell r="B838" t="str">
            <v>D</v>
          </cell>
          <cell r="C838" t="str">
            <v>=== REJAS</v>
          </cell>
          <cell r="D838" t="str">
            <v>-</v>
          </cell>
          <cell r="E838">
            <v>0</v>
          </cell>
        </row>
        <row r="839">
          <cell r="A839" t="str">
            <v>1311000000</v>
          </cell>
          <cell r="B839" t="str">
            <v>D</v>
          </cell>
          <cell r="C839" t="str">
            <v>=== PORTONES</v>
          </cell>
          <cell r="D839" t="str">
            <v>-</v>
          </cell>
          <cell r="E839">
            <v>0</v>
          </cell>
        </row>
        <row r="840">
          <cell r="A840" t="str">
            <v>1311000100</v>
          </cell>
          <cell r="B840" t="str">
            <v>I</v>
          </cell>
          <cell r="C840" t="str">
            <v>Porton Caño Acero 4M 2 Hojas, Marco 1 1/4"</v>
          </cell>
          <cell r="D840" t="str">
            <v>U</v>
          </cell>
          <cell r="E840">
            <v>420</v>
          </cell>
          <cell r="G840">
            <v>37104</v>
          </cell>
        </row>
        <row r="841">
          <cell r="A841" t="str">
            <v>1311000150</v>
          </cell>
          <cell r="B841" t="str">
            <v>I</v>
          </cell>
          <cell r="C841" t="str">
            <v>Porton Chapa Doble 10X4.5</v>
          </cell>
          <cell r="D841" t="str">
            <v>U</v>
          </cell>
          <cell r="E841">
            <v>3375</v>
          </cell>
          <cell r="G841">
            <v>37104</v>
          </cell>
        </row>
        <row r="842">
          <cell r="A842" t="str">
            <v>1311000200</v>
          </cell>
          <cell r="B842" t="str">
            <v>I</v>
          </cell>
          <cell r="C842" t="str">
            <v>Porton Chapa Doble 2X3.3</v>
          </cell>
          <cell r="D842" t="str">
            <v>U</v>
          </cell>
          <cell r="E842">
            <v>495</v>
          </cell>
          <cell r="G842">
            <v>37104</v>
          </cell>
        </row>
        <row r="843">
          <cell r="A843" t="str">
            <v>1311000250</v>
          </cell>
          <cell r="B843" t="str">
            <v>I</v>
          </cell>
          <cell r="C843" t="str">
            <v>Porton De Garage Corr. M/Mad.</v>
          </cell>
          <cell r="D843" t="str">
            <v>U</v>
          </cell>
          <cell r="E843">
            <v>844</v>
          </cell>
          <cell r="G843">
            <v>37104</v>
          </cell>
        </row>
        <row r="844">
          <cell r="A844" t="str">
            <v>1311000300</v>
          </cell>
          <cell r="B844" t="str">
            <v>I</v>
          </cell>
          <cell r="C844" t="str">
            <v>Porton Garage Corredizo</v>
          </cell>
          <cell r="D844" t="str">
            <v>U</v>
          </cell>
          <cell r="E844">
            <v>417.13</v>
          </cell>
          <cell r="G844">
            <v>37104</v>
          </cell>
        </row>
        <row r="845">
          <cell r="A845" t="str">
            <v>1312000000</v>
          </cell>
          <cell r="B845" t="str">
            <v>D</v>
          </cell>
          <cell r="C845" t="str">
            <v>=== TOLDOS</v>
          </cell>
          <cell r="D845" t="str">
            <v>-</v>
          </cell>
          <cell r="E845">
            <v>0</v>
          </cell>
        </row>
        <row r="846">
          <cell r="A846" t="str">
            <v>1313000000</v>
          </cell>
          <cell r="B846" t="str">
            <v>D</v>
          </cell>
          <cell r="C846" t="str">
            <v>=== AUTOMATIZACIONES</v>
          </cell>
          <cell r="D846" t="str">
            <v>-</v>
          </cell>
          <cell r="E846">
            <v>0</v>
          </cell>
        </row>
        <row r="847">
          <cell r="A847" t="str">
            <v>1314000000</v>
          </cell>
          <cell r="B847" t="str">
            <v>D</v>
          </cell>
          <cell r="C847" t="str">
            <v>=== FRENTES DE VIDRIO TEMPLADO</v>
          </cell>
          <cell r="D847" t="str">
            <v>-</v>
          </cell>
          <cell r="E847">
            <v>0</v>
          </cell>
        </row>
        <row r="848">
          <cell r="A848" t="str">
            <v>1314000100</v>
          </cell>
          <cell r="B848" t="str">
            <v>I</v>
          </cell>
          <cell r="C848" t="str">
            <v>Puerta Blindex Incoloro 10 MM, 2 Cerradura</v>
          </cell>
          <cell r="D848" t="str">
            <v>U</v>
          </cell>
          <cell r="E848">
            <v>509.56</v>
          </cell>
          <cell r="G848">
            <v>37104</v>
          </cell>
        </row>
        <row r="849">
          <cell r="A849" t="str">
            <v>1401000000</v>
          </cell>
          <cell r="B849" t="str">
            <v>D</v>
          </cell>
          <cell r="C849" t="str">
            <v>=== ARTíCULOS PARA INSTALACIONES SANITARIA</v>
          </cell>
          <cell r="D849" t="str">
            <v>-</v>
          </cell>
          <cell r="E849">
            <v>0</v>
          </cell>
        </row>
        <row r="850">
          <cell r="A850" t="str">
            <v>1401000100</v>
          </cell>
          <cell r="B850" t="str">
            <v>I</v>
          </cell>
          <cell r="C850" t="str">
            <v>Aro De Cobre 1 3/4"</v>
          </cell>
          <cell r="D850" t="str">
            <v>U</v>
          </cell>
          <cell r="E850">
            <v>0.92</v>
          </cell>
          <cell r="G850">
            <v>37104</v>
          </cell>
        </row>
        <row r="851">
          <cell r="A851" t="str">
            <v>1401000150</v>
          </cell>
          <cell r="B851" t="str">
            <v>I</v>
          </cell>
          <cell r="C851" t="str">
            <v>Aro De Cobre 2 1/2"</v>
          </cell>
          <cell r="D851" t="str">
            <v>U</v>
          </cell>
          <cell r="E851">
            <v>1.52</v>
          </cell>
          <cell r="G851">
            <v>37104</v>
          </cell>
        </row>
        <row r="852">
          <cell r="A852" t="str">
            <v>1401000200</v>
          </cell>
          <cell r="B852" t="str">
            <v>I</v>
          </cell>
          <cell r="C852" t="str">
            <v>Artefacto Bañera Acero Porcelanizado</v>
          </cell>
          <cell r="D852" t="str">
            <v>U</v>
          </cell>
          <cell r="E852">
            <v>71.45</v>
          </cell>
          <cell r="G852">
            <v>37104</v>
          </cell>
        </row>
        <row r="853">
          <cell r="A853" t="str">
            <v>1401000250</v>
          </cell>
          <cell r="B853" t="str">
            <v>I</v>
          </cell>
          <cell r="C853" t="str">
            <v>Artefacto Bidet</v>
          </cell>
          <cell r="D853" t="str">
            <v>U</v>
          </cell>
          <cell r="E853">
            <v>52</v>
          </cell>
          <cell r="G853">
            <v>37104</v>
          </cell>
        </row>
        <row r="854">
          <cell r="A854" t="str">
            <v>1401000300</v>
          </cell>
          <cell r="B854" t="str">
            <v>I</v>
          </cell>
          <cell r="C854" t="str">
            <v>Artefacto Bidet Catriel Blanco</v>
          </cell>
          <cell r="D854" t="str">
            <v>U</v>
          </cell>
          <cell r="E854">
            <v>43.15</v>
          </cell>
          <cell r="G854">
            <v>37104</v>
          </cell>
        </row>
        <row r="855">
          <cell r="A855" t="str">
            <v>1401000350</v>
          </cell>
          <cell r="B855" t="str">
            <v>I</v>
          </cell>
          <cell r="C855" t="str">
            <v>Artefacto Columna Lavatorio</v>
          </cell>
          <cell r="D855" t="str">
            <v>U</v>
          </cell>
          <cell r="E855">
            <v>28</v>
          </cell>
          <cell r="G855">
            <v>37104</v>
          </cell>
        </row>
        <row r="856">
          <cell r="A856" t="str">
            <v>1401000400</v>
          </cell>
          <cell r="B856" t="str">
            <v>I</v>
          </cell>
          <cell r="C856" t="str">
            <v>Artefacto Dep.Colgar DME Blanco</v>
          </cell>
          <cell r="D856" t="str">
            <v>U</v>
          </cell>
          <cell r="E856">
            <v>58.57</v>
          </cell>
          <cell r="G856">
            <v>37104</v>
          </cell>
        </row>
        <row r="857">
          <cell r="A857" t="str">
            <v>1401000450</v>
          </cell>
          <cell r="B857" t="str">
            <v>I</v>
          </cell>
          <cell r="C857" t="str">
            <v>Artefacto Deposito Inodoro Apoyar</v>
          </cell>
          <cell r="D857" t="str">
            <v>U</v>
          </cell>
          <cell r="E857">
            <v>64.11</v>
          </cell>
          <cell r="G857">
            <v>37104</v>
          </cell>
        </row>
        <row r="858">
          <cell r="A858" t="str">
            <v>1401000500</v>
          </cell>
          <cell r="B858" t="str">
            <v>I</v>
          </cell>
          <cell r="C858" t="str">
            <v>Artefacto Inodoro</v>
          </cell>
          <cell r="D858" t="str">
            <v>U</v>
          </cell>
          <cell r="E858">
            <v>75.12</v>
          </cell>
          <cell r="G858">
            <v>37104</v>
          </cell>
        </row>
        <row r="859">
          <cell r="A859" t="str">
            <v>1401000550</v>
          </cell>
          <cell r="B859" t="str">
            <v>I</v>
          </cell>
          <cell r="C859" t="str">
            <v>Artefacto Inodoro Cosquin Blanco</v>
          </cell>
          <cell r="D859" t="str">
            <v>U</v>
          </cell>
          <cell r="E859">
            <v>49.82</v>
          </cell>
          <cell r="G859">
            <v>37104</v>
          </cell>
        </row>
        <row r="860">
          <cell r="A860" t="str">
            <v>1401000600</v>
          </cell>
          <cell r="B860" t="str">
            <v>I</v>
          </cell>
          <cell r="C860" t="str">
            <v>Artefacto Lavatorio</v>
          </cell>
          <cell r="D860" t="str">
            <v>U</v>
          </cell>
          <cell r="E860">
            <v>30.43</v>
          </cell>
          <cell r="G860">
            <v>37104</v>
          </cell>
        </row>
        <row r="861">
          <cell r="A861" t="str">
            <v>1401000650</v>
          </cell>
          <cell r="B861" t="str">
            <v>I</v>
          </cell>
          <cell r="C861" t="str">
            <v>Artefacto Lavatorio Olivos Blanco</v>
          </cell>
          <cell r="D861" t="str">
            <v>U</v>
          </cell>
          <cell r="E861">
            <v>33.69</v>
          </cell>
          <cell r="G861">
            <v>37104</v>
          </cell>
        </row>
        <row r="862">
          <cell r="A862" t="str">
            <v>1401000700</v>
          </cell>
          <cell r="B862" t="str">
            <v>I</v>
          </cell>
          <cell r="C862" t="str">
            <v>Artefacto Mingitorio "Tria" Ferrum Blanco</v>
          </cell>
          <cell r="D862" t="str">
            <v>U</v>
          </cell>
          <cell r="E862">
            <v>34.200000000000003</v>
          </cell>
          <cell r="G862">
            <v>37104</v>
          </cell>
        </row>
        <row r="863">
          <cell r="A863" t="str">
            <v>1401000710</v>
          </cell>
          <cell r="B863" t="str">
            <v>I</v>
          </cell>
          <cell r="C863" t="str">
            <v>Artefacto Pileta Lavar</v>
          </cell>
          <cell r="D863" t="str">
            <v>U</v>
          </cell>
          <cell r="E863">
            <v>27.65</v>
          </cell>
          <cell r="G863">
            <v>37104</v>
          </cell>
        </row>
        <row r="864">
          <cell r="A864" t="str">
            <v>1401000720</v>
          </cell>
          <cell r="B864" t="str">
            <v>I</v>
          </cell>
          <cell r="C864" t="str">
            <v>Bacha para pileta de cocina</v>
          </cell>
          <cell r="D864" t="str">
            <v>U</v>
          </cell>
          <cell r="E864">
            <v>35</v>
          </cell>
          <cell r="G864">
            <v>37104</v>
          </cell>
        </row>
        <row r="865">
          <cell r="A865" t="str">
            <v>1401000750</v>
          </cell>
          <cell r="B865" t="str">
            <v>I</v>
          </cell>
          <cell r="C865" t="str">
            <v>Articulo Accesorio Adhesivo</v>
          </cell>
          <cell r="D865" t="str">
            <v>U</v>
          </cell>
          <cell r="E865">
            <v>6</v>
          </cell>
          <cell r="G865">
            <v>37104</v>
          </cell>
        </row>
        <row r="866">
          <cell r="A866" t="str">
            <v>1401000800</v>
          </cell>
          <cell r="B866" t="str">
            <v>I</v>
          </cell>
          <cell r="C866" t="str">
            <v>Articulo Asiento Inodoro</v>
          </cell>
          <cell r="D866" t="str">
            <v>U</v>
          </cell>
          <cell r="E866">
            <v>9.32</v>
          </cell>
          <cell r="G866">
            <v>37104</v>
          </cell>
        </row>
        <row r="867">
          <cell r="A867" t="str">
            <v>1401000850</v>
          </cell>
          <cell r="B867" t="str">
            <v>I</v>
          </cell>
          <cell r="C867" t="str">
            <v>Articulo Boca De Acceso</v>
          </cell>
          <cell r="D867" t="str">
            <v>U</v>
          </cell>
          <cell r="E867">
            <v>3.16</v>
          </cell>
          <cell r="G867">
            <v>37104</v>
          </cell>
        </row>
        <row r="868">
          <cell r="A868" t="str">
            <v>1401000900</v>
          </cell>
          <cell r="B868" t="str">
            <v>I</v>
          </cell>
          <cell r="C868" t="str">
            <v>Articulo Boquilla Chorro Pleno Y Niebla 1</v>
          </cell>
          <cell r="D868" t="str">
            <v>U</v>
          </cell>
          <cell r="E868">
            <v>21</v>
          </cell>
          <cell r="G868">
            <v>37104</v>
          </cell>
        </row>
        <row r="869">
          <cell r="A869" t="str">
            <v>1401000950</v>
          </cell>
          <cell r="B869" t="str">
            <v>I</v>
          </cell>
          <cell r="C869" t="str">
            <v>Articulo Boquilla Chorro Pleno Y Niebla 2</v>
          </cell>
          <cell r="D869" t="str">
            <v>U</v>
          </cell>
          <cell r="E869">
            <v>25</v>
          </cell>
          <cell r="G869">
            <v>37104</v>
          </cell>
        </row>
        <row r="870">
          <cell r="A870" t="str">
            <v>1401001050</v>
          </cell>
          <cell r="B870" t="str">
            <v>I</v>
          </cell>
          <cell r="C870" t="str">
            <v>Articulo Canilla Servicio</v>
          </cell>
          <cell r="D870" t="str">
            <v>U</v>
          </cell>
          <cell r="E870">
            <v>3.37</v>
          </cell>
          <cell r="G870">
            <v>37104</v>
          </cell>
        </row>
        <row r="871">
          <cell r="A871" t="str">
            <v>1401001100</v>
          </cell>
          <cell r="B871" t="str">
            <v>I</v>
          </cell>
          <cell r="C871" t="str">
            <v>Articulo Cuadro Ducha</v>
          </cell>
          <cell r="D871" t="str">
            <v>U</v>
          </cell>
          <cell r="E871">
            <v>15</v>
          </cell>
          <cell r="G871">
            <v>37104</v>
          </cell>
        </row>
        <row r="872">
          <cell r="A872" t="str">
            <v>1401001150</v>
          </cell>
          <cell r="B872" t="str">
            <v>I</v>
          </cell>
          <cell r="C872" t="str">
            <v>Articulo Flexible A°I° 35X1/2"</v>
          </cell>
          <cell r="D872" t="str">
            <v>U</v>
          </cell>
          <cell r="E872">
            <v>2.38</v>
          </cell>
          <cell r="G872">
            <v>37104</v>
          </cell>
        </row>
        <row r="873">
          <cell r="A873" t="str">
            <v>1401001200</v>
          </cell>
          <cell r="B873" t="str">
            <v>I</v>
          </cell>
          <cell r="C873" t="str">
            <v>Articulo Flexible A°I° 35X3/4"</v>
          </cell>
          <cell r="D873" t="str">
            <v>U</v>
          </cell>
          <cell r="E873">
            <v>3.76</v>
          </cell>
          <cell r="G873">
            <v>37104</v>
          </cell>
        </row>
        <row r="874">
          <cell r="A874" t="str">
            <v>1401001250</v>
          </cell>
          <cell r="B874" t="str">
            <v>I</v>
          </cell>
          <cell r="C874" t="str">
            <v>Articulo Gabinete Manguera 2 1/2"</v>
          </cell>
          <cell r="D874" t="str">
            <v>U</v>
          </cell>
          <cell r="E874">
            <v>39.229999999999997</v>
          </cell>
          <cell r="G874">
            <v>37104</v>
          </cell>
        </row>
        <row r="875">
          <cell r="A875" t="str">
            <v>1401001300</v>
          </cell>
          <cell r="B875" t="str">
            <v>I</v>
          </cell>
          <cell r="C875" t="str">
            <v>Articulo Juego De Pegar Ferrum Blanco (7 P</v>
          </cell>
          <cell r="D875" t="str">
            <v>U</v>
          </cell>
          <cell r="E875">
            <v>22.5</v>
          </cell>
          <cell r="G875">
            <v>37104</v>
          </cell>
        </row>
        <row r="876">
          <cell r="A876" t="str">
            <v>1401001350</v>
          </cell>
          <cell r="B876" t="str">
            <v>I</v>
          </cell>
          <cell r="C876" t="str">
            <v>Articulo Lanza Chorro Pleno 1 3/4"</v>
          </cell>
          <cell r="D876" t="str">
            <v>U</v>
          </cell>
          <cell r="E876">
            <v>13</v>
          </cell>
          <cell r="G876">
            <v>37104</v>
          </cell>
        </row>
        <row r="877">
          <cell r="A877" t="str">
            <v>1401001400</v>
          </cell>
          <cell r="B877" t="str">
            <v>I</v>
          </cell>
          <cell r="C877" t="str">
            <v>Articulo Lanza Chorro Pleno 2 1/2"</v>
          </cell>
          <cell r="D877" t="str">
            <v>U</v>
          </cell>
          <cell r="E877">
            <v>21.72</v>
          </cell>
          <cell r="G877">
            <v>37104</v>
          </cell>
        </row>
        <row r="878">
          <cell r="A878" t="str">
            <v>1401001450</v>
          </cell>
          <cell r="B878" t="str">
            <v>I</v>
          </cell>
          <cell r="C878" t="str">
            <v>Articulo Lanza Cierre Lento 1 3/4"</v>
          </cell>
          <cell r="D878" t="str">
            <v>U</v>
          </cell>
          <cell r="E878">
            <v>20</v>
          </cell>
          <cell r="G878">
            <v>37104</v>
          </cell>
        </row>
        <row r="879">
          <cell r="A879" t="str">
            <v>1401001500</v>
          </cell>
          <cell r="B879" t="str">
            <v>I</v>
          </cell>
          <cell r="C879" t="str">
            <v>Articulo Llave De Ajustar Uniones</v>
          </cell>
          <cell r="D879" t="str">
            <v>U</v>
          </cell>
          <cell r="E879">
            <v>4.49</v>
          </cell>
          <cell r="G879">
            <v>37104</v>
          </cell>
        </row>
        <row r="880">
          <cell r="A880" t="str">
            <v>1401001550</v>
          </cell>
          <cell r="B880" t="str">
            <v>I</v>
          </cell>
          <cell r="C880" t="str">
            <v>Articulo Manguera Con Uniones 1 3/4"</v>
          </cell>
          <cell r="D880" t="str">
            <v>U</v>
          </cell>
          <cell r="E880">
            <v>99.24</v>
          </cell>
          <cell r="G880">
            <v>37104</v>
          </cell>
        </row>
        <row r="881">
          <cell r="A881" t="str">
            <v>1401001600</v>
          </cell>
          <cell r="B881" t="str">
            <v>I</v>
          </cell>
          <cell r="C881" t="str">
            <v>Articulo Manguera Con Uniones 2 1/2"</v>
          </cell>
          <cell r="D881" t="str">
            <v>U</v>
          </cell>
          <cell r="E881">
            <v>135.82</v>
          </cell>
          <cell r="G881">
            <v>37104</v>
          </cell>
        </row>
        <row r="882">
          <cell r="A882" t="str">
            <v>1401001650</v>
          </cell>
          <cell r="B882" t="str">
            <v>I</v>
          </cell>
          <cell r="C882" t="str">
            <v>Articulo Pileta De Patio</v>
          </cell>
          <cell r="D882" t="str">
            <v>U</v>
          </cell>
          <cell r="E882">
            <v>6.32</v>
          </cell>
          <cell r="G882">
            <v>37104</v>
          </cell>
        </row>
        <row r="883">
          <cell r="A883" t="str">
            <v>1401001700</v>
          </cell>
          <cell r="B883" t="str">
            <v>I</v>
          </cell>
          <cell r="C883" t="str">
            <v>Articulo Pileta De Patio Hf (Pro-Sa  50H)</v>
          </cell>
          <cell r="D883" t="str">
            <v>U</v>
          </cell>
          <cell r="E883">
            <v>17.7</v>
          </cell>
          <cell r="G883">
            <v>37104</v>
          </cell>
        </row>
        <row r="884">
          <cell r="A884" t="str">
            <v>1401001750</v>
          </cell>
          <cell r="B884" t="str">
            <v>I</v>
          </cell>
          <cell r="C884" t="str">
            <v>Articulo Sifon Doble</v>
          </cell>
          <cell r="D884" t="str">
            <v>U</v>
          </cell>
          <cell r="E884">
            <v>5.2</v>
          </cell>
          <cell r="G884">
            <v>37104</v>
          </cell>
        </row>
        <row r="885">
          <cell r="A885" t="str">
            <v>1401001800</v>
          </cell>
          <cell r="B885" t="str">
            <v>I</v>
          </cell>
          <cell r="C885" t="str">
            <v>Articulo Sprinklers Pendent (C/Fus 68° Fm/</v>
          </cell>
          <cell r="D885" t="str">
            <v>U</v>
          </cell>
          <cell r="E885">
            <v>9.86</v>
          </cell>
          <cell r="G885">
            <v>37104</v>
          </cell>
        </row>
        <row r="886">
          <cell r="A886" t="str">
            <v>1401001850</v>
          </cell>
          <cell r="B886" t="str">
            <v>I</v>
          </cell>
          <cell r="C886" t="str">
            <v>Articulo Sprinklers Upright (C/Fus 68° Fm/</v>
          </cell>
          <cell r="D886" t="str">
            <v>U</v>
          </cell>
          <cell r="E886">
            <v>9.86</v>
          </cell>
          <cell r="G886">
            <v>37104</v>
          </cell>
        </row>
        <row r="887">
          <cell r="A887" t="str">
            <v>1401001900</v>
          </cell>
          <cell r="B887" t="str">
            <v>I</v>
          </cell>
          <cell r="C887" t="str">
            <v>Articulo Tapa Pvc Nicoll Blanca</v>
          </cell>
          <cell r="D887" t="str">
            <v>U</v>
          </cell>
          <cell r="E887">
            <v>1.27</v>
          </cell>
          <cell r="G887">
            <v>37104</v>
          </cell>
        </row>
        <row r="888">
          <cell r="A888" t="str">
            <v>1401001950</v>
          </cell>
          <cell r="B888" t="str">
            <v>I</v>
          </cell>
          <cell r="C888" t="str">
            <v>Articulo Valvula De Impulsion 2 1/2"</v>
          </cell>
          <cell r="D888" t="str">
            <v>U</v>
          </cell>
          <cell r="E888">
            <v>63</v>
          </cell>
          <cell r="G888">
            <v>37104</v>
          </cell>
        </row>
        <row r="889">
          <cell r="A889" t="str">
            <v>1401002000</v>
          </cell>
          <cell r="B889" t="str">
            <v>I</v>
          </cell>
          <cell r="C889" t="str">
            <v>Articulo Valvula Esclusa Fv 1 1/2"</v>
          </cell>
          <cell r="D889" t="str">
            <v>U</v>
          </cell>
          <cell r="E889">
            <v>8.81</v>
          </cell>
          <cell r="G889">
            <v>37104</v>
          </cell>
        </row>
        <row r="890">
          <cell r="A890" t="str">
            <v>1401002050</v>
          </cell>
          <cell r="B890" t="str">
            <v>I</v>
          </cell>
          <cell r="C890" t="str">
            <v>Articulo Valvula Esclusa Fv 1 1/4"</v>
          </cell>
          <cell r="D890" t="str">
            <v>U</v>
          </cell>
          <cell r="E890">
            <v>6.52</v>
          </cell>
          <cell r="G890">
            <v>37104</v>
          </cell>
        </row>
        <row r="891">
          <cell r="A891" t="str">
            <v>1401002100</v>
          </cell>
          <cell r="B891" t="str">
            <v>I</v>
          </cell>
          <cell r="C891" t="str">
            <v>Articulo Valvula Esclusa Fv 1"</v>
          </cell>
          <cell r="D891" t="str">
            <v>U</v>
          </cell>
          <cell r="E891">
            <v>4.5199999999999996</v>
          </cell>
          <cell r="G891">
            <v>37104</v>
          </cell>
        </row>
        <row r="892">
          <cell r="A892" t="str">
            <v>1401002150</v>
          </cell>
          <cell r="B892" t="str">
            <v>I</v>
          </cell>
          <cell r="C892" t="str">
            <v>Articulo Valvula Esclusa Fv 2 1/2"</v>
          </cell>
          <cell r="D892" t="str">
            <v>U</v>
          </cell>
          <cell r="E892">
            <v>23</v>
          </cell>
          <cell r="G892">
            <v>37104</v>
          </cell>
        </row>
        <row r="893">
          <cell r="A893" t="str">
            <v>1401002200</v>
          </cell>
          <cell r="B893" t="str">
            <v>I</v>
          </cell>
          <cell r="C893" t="str">
            <v>Articulo Valvula Esclusa Fv 2"</v>
          </cell>
          <cell r="D893" t="str">
            <v>U</v>
          </cell>
          <cell r="E893">
            <v>12.82</v>
          </cell>
          <cell r="G893">
            <v>37104</v>
          </cell>
        </row>
        <row r="894">
          <cell r="A894" t="str">
            <v>1401002250</v>
          </cell>
          <cell r="B894" t="str">
            <v>I</v>
          </cell>
          <cell r="C894" t="str">
            <v>Articulo Valvula Esclusa Fv 3"</v>
          </cell>
          <cell r="D894" t="str">
            <v>U</v>
          </cell>
          <cell r="E894">
            <v>31</v>
          </cell>
          <cell r="G894">
            <v>37104</v>
          </cell>
        </row>
        <row r="895">
          <cell r="A895" t="str">
            <v>1401002300</v>
          </cell>
          <cell r="B895" t="str">
            <v>I</v>
          </cell>
          <cell r="C895" t="str">
            <v>Articulo Valvula Esclusa Fv 4"</v>
          </cell>
          <cell r="D895" t="str">
            <v>U</v>
          </cell>
          <cell r="E895">
            <v>56.34</v>
          </cell>
          <cell r="G895">
            <v>37104</v>
          </cell>
        </row>
        <row r="896">
          <cell r="A896" t="str">
            <v>1401002350</v>
          </cell>
          <cell r="B896" t="str">
            <v>I</v>
          </cell>
          <cell r="C896" t="str">
            <v>Articulo Valvula Retencion Horizontal 2 1/</v>
          </cell>
          <cell r="D896" t="str">
            <v>U</v>
          </cell>
          <cell r="E896">
            <v>80.75</v>
          </cell>
          <cell r="G896">
            <v>37104</v>
          </cell>
        </row>
        <row r="897">
          <cell r="A897" t="str">
            <v>1401002400</v>
          </cell>
          <cell r="B897" t="str">
            <v>I</v>
          </cell>
          <cell r="C897" t="str">
            <v>Articulo Valvula Retencion Vertical 1 1/2"</v>
          </cell>
          <cell r="D897" t="str">
            <v>U</v>
          </cell>
          <cell r="E897">
            <v>11.46</v>
          </cell>
          <cell r="G897">
            <v>37104</v>
          </cell>
        </row>
        <row r="898">
          <cell r="A898" t="str">
            <v>1401002450</v>
          </cell>
          <cell r="B898" t="str">
            <v>I</v>
          </cell>
          <cell r="C898" t="str">
            <v>Articulo Valvula Retencion Vertical 2 1/2"</v>
          </cell>
          <cell r="D898" t="str">
            <v>U</v>
          </cell>
          <cell r="E898">
            <v>33.9</v>
          </cell>
          <cell r="G898">
            <v>37104</v>
          </cell>
        </row>
        <row r="899">
          <cell r="A899" t="str">
            <v>1401002500</v>
          </cell>
          <cell r="B899" t="str">
            <v>I</v>
          </cell>
          <cell r="C899" t="str">
            <v>Articulo Valvula Retencion Vertical 2"</v>
          </cell>
          <cell r="D899" t="str">
            <v>U</v>
          </cell>
          <cell r="E899">
            <v>18.940000000000001</v>
          </cell>
          <cell r="G899">
            <v>37104</v>
          </cell>
        </row>
        <row r="900">
          <cell r="A900" t="str">
            <v>1401002550</v>
          </cell>
          <cell r="B900" t="str">
            <v>I</v>
          </cell>
          <cell r="C900" t="str">
            <v>Articulo Valvula Retencion Vertical 3"</v>
          </cell>
          <cell r="D900" t="str">
            <v>U</v>
          </cell>
          <cell r="E900">
            <v>46.85</v>
          </cell>
          <cell r="G900">
            <v>37104</v>
          </cell>
        </row>
        <row r="901">
          <cell r="A901" t="str">
            <v>1401002600</v>
          </cell>
          <cell r="B901" t="str">
            <v>I</v>
          </cell>
          <cell r="C901" t="str">
            <v>Articulo Valvula Tipo Teatro 1 3/4"</v>
          </cell>
          <cell r="D901" t="str">
            <v>U</v>
          </cell>
          <cell r="E901">
            <v>34</v>
          </cell>
          <cell r="G901">
            <v>37104</v>
          </cell>
        </row>
        <row r="902">
          <cell r="A902" t="str">
            <v>1401002650</v>
          </cell>
          <cell r="B902" t="str">
            <v>I</v>
          </cell>
          <cell r="C902" t="str">
            <v>Articulo Valvula Tipo Teatro 2 1/2"</v>
          </cell>
          <cell r="D902" t="str">
            <v>U</v>
          </cell>
          <cell r="E902">
            <v>50.14</v>
          </cell>
          <cell r="G902">
            <v>37104</v>
          </cell>
        </row>
        <row r="903">
          <cell r="A903" t="str">
            <v>1401002700</v>
          </cell>
          <cell r="B903" t="str">
            <v>I</v>
          </cell>
          <cell r="C903" t="str">
            <v>Receptaculo Ducha(0.80X0.80)</v>
          </cell>
          <cell r="D903" t="str">
            <v>U</v>
          </cell>
          <cell r="E903">
            <v>58</v>
          </cell>
          <cell r="G903">
            <v>37104</v>
          </cell>
        </row>
        <row r="904">
          <cell r="A904" t="str">
            <v>1401002750</v>
          </cell>
          <cell r="B904" t="str">
            <v>I</v>
          </cell>
          <cell r="C904" t="str">
            <v>Riel Din(1M)</v>
          </cell>
          <cell r="D904" t="str">
            <v>U</v>
          </cell>
          <cell r="E904">
            <v>1.19</v>
          </cell>
          <cell r="G904">
            <v>37104</v>
          </cell>
        </row>
        <row r="905">
          <cell r="A905" t="str">
            <v>1401002800</v>
          </cell>
          <cell r="B905" t="str">
            <v>I</v>
          </cell>
          <cell r="C905" t="str">
            <v>Riel Tipo Olmar(1.22M)</v>
          </cell>
          <cell r="D905" t="str">
            <v>U</v>
          </cell>
          <cell r="E905">
            <v>4.4000000000000004</v>
          </cell>
          <cell r="G905">
            <v>37104</v>
          </cell>
        </row>
        <row r="906">
          <cell r="A906" t="str">
            <v>1401002810</v>
          </cell>
          <cell r="B906" t="str">
            <v>I</v>
          </cell>
          <cell r="C906" t="str">
            <v>Pileta de Cocina PVC 4 Entradas 50x63</v>
          </cell>
          <cell r="D906" t="str">
            <v>U</v>
          </cell>
          <cell r="E906">
            <v>5.53</v>
          </cell>
          <cell r="G906">
            <v>37104</v>
          </cell>
        </row>
        <row r="907">
          <cell r="A907" t="str">
            <v>1401002820</v>
          </cell>
          <cell r="B907" t="str">
            <v>I</v>
          </cell>
          <cell r="C907" t="str">
            <v>Pileta Piso con entradas múltiples Baja</v>
          </cell>
          <cell r="D907" t="str">
            <v>U</v>
          </cell>
          <cell r="E907">
            <v>6.82</v>
          </cell>
          <cell r="G907">
            <v>37104</v>
          </cell>
        </row>
        <row r="908">
          <cell r="A908" t="str">
            <v>1401002830</v>
          </cell>
          <cell r="B908" t="str">
            <v>I</v>
          </cell>
          <cell r="C908" t="str">
            <v>Pileta Piso con entradas múltiples Alta</v>
          </cell>
          <cell r="D908" t="str">
            <v>U</v>
          </cell>
          <cell r="E908">
            <v>10.3</v>
          </cell>
          <cell r="G908">
            <v>37104</v>
          </cell>
        </row>
        <row r="909">
          <cell r="A909" t="str">
            <v>1401002840</v>
          </cell>
          <cell r="B909" t="str">
            <v>I</v>
          </cell>
          <cell r="C909" t="str">
            <v>Pileta Piso Sistema Autolock AEX10</v>
          </cell>
          <cell r="D909" t="str">
            <v>U</v>
          </cell>
          <cell r="E909">
            <v>8.7799999999999994</v>
          </cell>
          <cell r="G909">
            <v>37104</v>
          </cell>
        </row>
        <row r="910">
          <cell r="A910" t="str">
            <v>1401002850</v>
          </cell>
          <cell r="B910" t="str">
            <v>I</v>
          </cell>
          <cell r="C910" t="str">
            <v>Pileta Piso Sistema Autolock AEX10 Dorada</v>
          </cell>
          <cell r="D910" t="str">
            <v>U</v>
          </cell>
          <cell r="E910">
            <v>12.54</v>
          </cell>
          <cell r="G910">
            <v>37104</v>
          </cell>
        </row>
        <row r="911">
          <cell r="A911" t="str">
            <v>1401002860</v>
          </cell>
          <cell r="B911" t="str">
            <v>I</v>
          </cell>
          <cell r="C911" t="str">
            <v>Pileta Piso Sistema Autolock AEX10 Platead</v>
          </cell>
          <cell r="D911" t="str">
            <v>U</v>
          </cell>
          <cell r="E911">
            <v>12.54</v>
          </cell>
          <cell r="G911">
            <v>37104</v>
          </cell>
        </row>
        <row r="912">
          <cell r="A912" t="str">
            <v>1401002870</v>
          </cell>
          <cell r="B912" t="str">
            <v>I</v>
          </cell>
          <cell r="C912" t="str">
            <v>Pileta Piso Sistema Autolock AEX15</v>
          </cell>
          <cell r="D912" t="str">
            <v>U</v>
          </cell>
          <cell r="E912">
            <v>9.42</v>
          </cell>
          <cell r="G912">
            <v>37104</v>
          </cell>
        </row>
        <row r="913">
          <cell r="A913" t="str">
            <v>1401002880</v>
          </cell>
          <cell r="B913" t="str">
            <v>I</v>
          </cell>
          <cell r="C913" t="str">
            <v>Pileta Piso Sistema Autolock AEX15 Dorada</v>
          </cell>
          <cell r="D913" t="str">
            <v>U</v>
          </cell>
          <cell r="E913">
            <v>13.92</v>
          </cell>
          <cell r="G913">
            <v>37104</v>
          </cell>
        </row>
        <row r="914">
          <cell r="A914" t="str">
            <v>1401002890</v>
          </cell>
          <cell r="B914" t="str">
            <v>I</v>
          </cell>
          <cell r="C914" t="str">
            <v>Pileta Piso Sistema Autolock AEX15 Platead</v>
          </cell>
          <cell r="D914" t="str">
            <v>U</v>
          </cell>
          <cell r="E914">
            <v>13.92</v>
          </cell>
          <cell r="G914">
            <v>37104</v>
          </cell>
        </row>
        <row r="915">
          <cell r="A915" t="str">
            <v>1401002900</v>
          </cell>
          <cell r="B915" t="str">
            <v>I</v>
          </cell>
          <cell r="C915" t="str">
            <v>Pileta Piso Sist. Monoblock M-Blockx10</v>
          </cell>
          <cell r="D915" t="str">
            <v>U</v>
          </cell>
          <cell r="E915">
            <v>7.98</v>
          </cell>
          <cell r="G915">
            <v>37104</v>
          </cell>
        </row>
        <row r="916">
          <cell r="A916" t="str">
            <v>1401002910</v>
          </cell>
          <cell r="B916" t="str">
            <v>I</v>
          </cell>
          <cell r="C916" t="str">
            <v>Pileta Piso Sist. Monoblock M-Blockx10 D/P</v>
          </cell>
          <cell r="D916" t="str">
            <v>U</v>
          </cell>
          <cell r="E916">
            <v>11.39</v>
          </cell>
          <cell r="G916">
            <v>37104</v>
          </cell>
        </row>
        <row r="917">
          <cell r="A917" t="str">
            <v>1401002920</v>
          </cell>
          <cell r="B917" t="str">
            <v>I</v>
          </cell>
          <cell r="C917" t="str">
            <v>Pileta Piso Sist. Monoblock M-Blockx15</v>
          </cell>
          <cell r="D917" t="str">
            <v>U</v>
          </cell>
          <cell r="E917">
            <v>8.5500000000000007</v>
          </cell>
          <cell r="G917">
            <v>37104</v>
          </cell>
        </row>
        <row r="918">
          <cell r="A918" t="str">
            <v>1401002930</v>
          </cell>
          <cell r="B918" t="str">
            <v>I</v>
          </cell>
          <cell r="C918" t="str">
            <v>Pileta Piso Sist. Monoblock M-Blockx15 D/P</v>
          </cell>
          <cell r="D918" t="str">
            <v>U</v>
          </cell>
          <cell r="E918">
            <v>12.65</v>
          </cell>
          <cell r="G918">
            <v>37104</v>
          </cell>
        </row>
        <row r="919">
          <cell r="A919" t="str">
            <v>1401002940</v>
          </cell>
          <cell r="B919" t="str">
            <v>I</v>
          </cell>
          <cell r="C919" t="str">
            <v>Boca Acceso Horizontal PVC 110/63</v>
          </cell>
          <cell r="D919" t="str">
            <v>U</v>
          </cell>
          <cell r="E919">
            <v>13.19</v>
          </cell>
          <cell r="G919">
            <v>37104</v>
          </cell>
        </row>
        <row r="920">
          <cell r="A920" t="str">
            <v>1401002950</v>
          </cell>
          <cell r="B920" t="str">
            <v>I</v>
          </cell>
          <cell r="C920" t="str">
            <v>Boca Acceso Vertical PVC 110/63</v>
          </cell>
          <cell r="D920" t="str">
            <v>U</v>
          </cell>
          <cell r="E920">
            <v>21.89</v>
          </cell>
          <cell r="G920">
            <v>37104</v>
          </cell>
        </row>
        <row r="921">
          <cell r="A921" t="str">
            <v>1401002960</v>
          </cell>
          <cell r="B921" t="str">
            <v>I</v>
          </cell>
          <cell r="C921" t="str">
            <v>Empalme Acceso PVC 63/63</v>
          </cell>
          <cell r="D921" t="str">
            <v>U</v>
          </cell>
          <cell r="E921">
            <v>4.25</v>
          </cell>
          <cell r="G921">
            <v>37104</v>
          </cell>
        </row>
        <row r="922">
          <cell r="A922" t="str">
            <v>1401002970</v>
          </cell>
          <cell r="B922" t="str">
            <v>I</v>
          </cell>
          <cell r="C922" t="str">
            <v>Portabrida para Inodoro PVC 110</v>
          </cell>
          <cell r="D922" t="str">
            <v>U</v>
          </cell>
          <cell r="E922">
            <v>2.57</v>
          </cell>
          <cell r="G922">
            <v>37104</v>
          </cell>
        </row>
        <row r="923">
          <cell r="A923" t="str">
            <v>1401002980</v>
          </cell>
          <cell r="B923" t="str">
            <v>I</v>
          </cell>
          <cell r="C923" t="str">
            <v>Bajada para Inodoro PVC 40/3.2</v>
          </cell>
          <cell r="D923" t="str">
            <v>U</v>
          </cell>
          <cell r="E923">
            <v>5.8</v>
          </cell>
          <cell r="G923">
            <v>37104</v>
          </cell>
        </row>
        <row r="924">
          <cell r="A924" t="str">
            <v>1401002990</v>
          </cell>
          <cell r="B924" t="str">
            <v>I</v>
          </cell>
          <cell r="C924" t="str">
            <v>Receptáculo Ducha Horizontal PVC 40/3.2</v>
          </cell>
          <cell r="D924" t="str">
            <v>U</v>
          </cell>
          <cell r="E924">
            <v>2.38</v>
          </cell>
          <cell r="G924">
            <v>37104</v>
          </cell>
        </row>
        <row r="925">
          <cell r="A925" t="str">
            <v>1401003000</v>
          </cell>
          <cell r="B925" t="str">
            <v>I</v>
          </cell>
          <cell r="C925" t="str">
            <v>Receptáculo Ducha Vertical PVC 40/3.2</v>
          </cell>
          <cell r="D925" t="str">
            <v>U</v>
          </cell>
          <cell r="E925">
            <v>2.68</v>
          </cell>
          <cell r="G925">
            <v>37104</v>
          </cell>
        </row>
        <row r="926">
          <cell r="A926" t="str">
            <v>1401003010</v>
          </cell>
          <cell r="B926" t="str">
            <v>I</v>
          </cell>
          <cell r="C926" t="str">
            <v>Receptáculo Pluvial Horizontal PVC 63/3.2</v>
          </cell>
          <cell r="D926" t="str">
            <v>U</v>
          </cell>
          <cell r="E926">
            <v>3.87</v>
          </cell>
          <cell r="G926">
            <v>37104</v>
          </cell>
        </row>
        <row r="927">
          <cell r="A927" t="str">
            <v>1401003020</v>
          </cell>
          <cell r="B927" t="str">
            <v>I</v>
          </cell>
          <cell r="C927" t="str">
            <v>Receptáculo Pluvial Vertical PVC 63/3.2</v>
          </cell>
          <cell r="D927" t="str">
            <v>U</v>
          </cell>
          <cell r="E927">
            <v>2.83</v>
          </cell>
          <cell r="G927">
            <v>37104</v>
          </cell>
        </row>
        <row r="928">
          <cell r="A928" t="str">
            <v>1401003030</v>
          </cell>
          <cell r="B928" t="str">
            <v>I</v>
          </cell>
          <cell r="C928" t="str">
            <v>Rejilla PVC 100x100</v>
          </cell>
          <cell r="D928" t="str">
            <v>U</v>
          </cell>
          <cell r="E928">
            <v>1.1599999999999999</v>
          </cell>
          <cell r="G928">
            <v>37104</v>
          </cell>
        </row>
        <row r="929">
          <cell r="A929" t="str">
            <v>1401003040</v>
          </cell>
          <cell r="B929" t="str">
            <v>I</v>
          </cell>
          <cell r="C929" t="str">
            <v>Tapa Ciega Hermética PVC 100x100</v>
          </cell>
          <cell r="D929" t="str">
            <v>U</v>
          </cell>
          <cell r="E929">
            <v>1.93</v>
          </cell>
          <cell r="G929">
            <v>37104</v>
          </cell>
        </row>
        <row r="930">
          <cell r="A930" t="str">
            <v>1401003050</v>
          </cell>
          <cell r="B930" t="str">
            <v>I</v>
          </cell>
          <cell r="C930" t="str">
            <v>Receptáculo Antebaño Sifonado PVC 40/3.2</v>
          </cell>
          <cell r="D930" t="str">
            <v>U</v>
          </cell>
          <cell r="E930">
            <v>11.59</v>
          </cell>
          <cell r="G930">
            <v>37104</v>
          </cell>
        </row>
        <row r="931">
          <cell r="A931" t="str">
            <v>1401003060</v>
          </cell>
          <cell r="B931" t="str">
            <v>I</v>
          </cell>
          <cell r="C931" t="str">
            <v>Adaptador Pileta Tabiquera PVC 63/3.2</v>
          </cell>
          <cell r="D931" t="str">
            <v>U</v>
          </cell>
          <cell r="E931">
            <v>2.57</v>
          </cell>
          <cell r="G931">
            <v>37104</v>
          </cell>
        </row>
        <row r="932">
          <cell r="A932" t="str">
            <v>1401003070</v>
          </cell>
          <cell r="B932" t="str">
            <v>I</v>
          </cell>
          <cell r="C932" t="str">
            <v>Porta - Rejilla Bajo PVC 110/3.2</v>
          </cell>
          <cell r="D932" t="str">
            <v>U</v>
          </cell>
          <cell r="E932">
            <v>1.42</v>
          </cell>
          <cell r="G932">
            <v>37104</v>
          </cell>
        </row>
        <row r="933">
          <cell r="A933" t="str">
            <v>1401003080</v>
          </cell>
          <cell r="B933" t="str">
            <v>I</v>
          </cell>
          <cell r="C933" t="str">
            <v>Sifón Simple PVC 50</v>
          </cell>
          <cell r="D933" t="str">
            <v>U</v>
          </cell>
          <cell r="E933">
            <v>8.7799999999999994</v>
          </cell>
          <cell r="G933">
            <v>37104</v>
          </cell>
        </row>
        <row r="934">
          <cell r="A934" t="str">
            <v>1401003090</v>
          </cell>
          <cell r="B934" t="str">
            <v>I</v>
          </cell>
          <cell r="C934" t="str">
            <v>Sifón Doble PVC 50</v>
          </cell>
          <cell r="D934" t="str">
            <v>U</v>
          </cell>
          <cell r="E934">
            <v>16.309999999999999</v>
          </cell>
          <cell r="G934">
            <v>37104</v>
          </cell>
        </row>
        <row r="935">
          <cell r="A935" t="str">
            <v>1401004000</v>
          </cell>
          <cell r="B935" t="str">
            <v>I</v>
          </cell>
          <cell r="C935" t="str">
            <v>Sifón Desplazado PVC 50</v>
          </cell>
          <cell r="D935" t="str">
            <v>U</v>
          </cell>
          <cell r="E935">
            <v>18.82</v>
          </cell>
          <cell r="G935">
            <v>37104</v>
          </cell>
        </row>
        <row r="936">
          <cell r="A936" t="str">
            <v>1401004010</v>
          </cell>
          <cell r="B936" t="str">
            <v>I</v>
          </cell>
          <cell r="C936" t="str">
            <v>Manguito Inodoro Elástico PVC 110</v>
          </cell>
          <cell r="D936" t="str">
            <v>U</v>
          </cell>
          <cell r="E936">
            <v>9.6300000000000008</v>
          </cell>
          <cell r="G936">
            <v>37104</v>
          </cell>
        </row>
        <row r="937">
          <cell r="A937" t="str">
            <v>1401004015</v>
          </cell>
          <cell r="B937" t="str">
            <v>I</v>
          </cell>
          <cell r="C937" t="str">
            <v>Manguito Inodoro PVC 110</v>
          </cell>
          <cell r="D937" t="str">
            <v>U</v>
          </cell>
          <cell r="E937">
            <v>5.64</v>
          </cell>
          <cell r="G937">
            <v>37104</v>
          </cell>
        </row>
        <row r="938">
          <cell r="A938" t="str">
            <v>1401004020</v>
          </cell>
          <cell r="B938" t="str">
            <v>I</v>
          </cell>
          <cell r="C938" t="str">
            <v>Manguito Inodoro Elást. Excéntrico PVC 110</v>
          </cell>
          <cell r="D938" t="str">
            <v>U</v>
          </cell>
          <cell r="E938">
            <v>9.6300000000000008</v>
          </cell>
          <cell r="G938">
            <v>37104</v>
          </cell>
        </row>
        <row r="939">
          <cell r="A939" t="str">
            <v>1401004025</v>
          </cell>
          <cell r="B939" t="str">
            <v>I</v>
          </cell>
          <cell r="C939" t="str">
            <v>Manguito Inodoro Excéntrico PVC 110</v>
          </cell>
          <cell r="D939" t="str">
            <v>U</v>
          </cell>
          <cell r="E939">
            <v>5.96</v>
          </cell>
          <cell r="G939">
            <v>37104</v>
          </cell>
        </row>
        <row r="940">
          <cell r="A940" t="str">
            <v>1401004030</v>
          </cell>
          <cell r="B940" t="str">
            <v>I</v>
          </cell>
          <cell r="C940" t="str">
            <v>Sifón Rompe Espuma PVC 40/3.2</v>
          </cell>
          <cell r="D940" t="str">
            <v>U</v>
          </cell>
          <cell r="E940">
            <v>18.77</v>
          </cell>
          <cell r="G940">
            <v>37104</v>
          </cell>
        </row>
        <row r="941">
          <cell r="A941" t="str">
            <v>1401004040</v>
          </cell>
          <cell r="B941" t="str">
            <v>I</v>
          </cell>
          <cell r="C941" t="str">
            <v>Sifón Rompe Espuma PVC 110/3.2</v>
          </cell>
          <cell r="D941" t="str">
            <v>U</v>
          </cell>
          <cell r="E941">
            <v>18.77</v>
          </cell>
          <cell r="G941">
            <v>37104</v>
          </cell>
        </row>
        <row r="942">
          <cell r="A942" t="str">
            <v>1401004050</v>
          </cell>
          <cell r="B942" t="str">
            <v>I</v>
          </cell>
          <cell r="C942" t="str">
            <v>Válvula Anti-retorno M-H PVC 110/3.2</v>
          </cell>
          <cell r="D942" t="str">
            <v>U</v>
          </cell>
          <cell r="E942">
            <v>110.57</v>
          </cell>
          <cell r="G942">
            <v>37104</v>
          </cell>
        </row>
        <row r="943">
          <cell r="A943" t="str">
            <v>1401004060</v>
          </cell>
          <cell r="B943" t="str">
            <v>I</v>
          </cell>
          <cell r="C943" t="str">
            <v>Válvula Anti-retorno M-H PVC 160/3.2</v>
          </cell>
          <cell r="D943" t="str">
            <v>U</v>
          </cell>
          <cell r="E943">
            <v>154.29</v>
          </cell>
          <cell r="G943">
            <v>37104</v>
          </cell>
        </row>
        <row r="944">
          <cell r="A944" t="str">
            <v>1401004070</v>
          </cell>
          <cell r="B944" t="str">
            <v>I</v>
          </cell>
          <cell r="C944" t="str">
            <v>Transición PVC - F°C 136x110</v>
          </cell>
          <cell r="D944" t="str">
            <v>U</v>
          </cell>
          <cell r="E944">
            <v>12.02</v>
          </cell>
          <cell r="G944">
            <v>37104</v>
          </cell>
        </row>
        <row r="945">
          <cell r="A945" t="str">
            <v>1401004080</v>
          </cell>
          <cell r="B945" t="str">
            <v>I</v>
          </cell>
          <cell r="C945" t="str">
            <v>Sifón Inodoro Turca PVC Junta Pegar 110</v>
          </cell>
          <cell r="D945" t="str">
            <v>U</v>
          </cell>
          <cell r="E945">
            <v>7.76</v>
          </cell>
          <cell r="G945">
            <v>37104</v>
          </cell>
        </row>
        <row r="946">
          <cell r="A946" t="str">
            <v>1401004090</v>
          </cell>
          <cell r="B946" t="str">
            <v>I</v>
          </cell>
          <cell r="C946" t="str">
            <v>Sifón Inodoro Turca PVC Junta Elástica 110</v>
          </cell>
          <cell r="D946" t="str">
            <v>U</v>
          </cell>
          <cell r="E946">
            <v>18.38</v>
          </cell>
          <cell r="G946">
            <v>37104</v>
          </cell>
        </row>
        <row r="947">
          <cell r="A947" t="str">
            <v>1401004100</v>
          </cell>
          <cell r="B947" t="str">
            <v>I</v>
          </cell>
          <cell r="C947" t="str">
            <v>Codo Sifonado PVC 110/3.2</v>
          </cell>
          <cell r="D947" t="str">
            <v>U</v>
          </cell>
          <cell r="E947">
            <v>16.059999999999999</v>
          </cell>
          <cell r="G947">
            <v>37104</v>
          </cell>
        </row>
        <row r="948">
          <cell r="A948" t="str">
            <v>1401500000</v>
          </cell>
          <cell r="B948" t="str">
            <v>D</v>
          </cell>
          <cell r="C948" t="str">
            <v>=== ARTICULOS PARA INST. GAS</v>
          </cell>
          <cell r="D948" t="str">
            <v>-</v>
          </cell>
          <cell r="E948">
            <v>0</v>
          </cell>
        </row>
        <row r="949">
          <cell r="A949" t="str">
            <v>1401500100</v>
          </cell>
          <cell r="B949" t="str">
            <v>I</v>
          </cell>
          <cell r="C949" t="str">
            <v>Anafe 4 Hornallas</v>
          </cell>
          <cell r="D949" t="str">
            <v>U</v>
          </cell>
          <cell r="E949">
            <v>150</v>
          </cell>
          <cell r="G949">
            <v>37104</v>
          </cell>
        </row>
        <row r="950">
          <cell r="A950" t="str">
            <v>1401500150</v>
          </cell>
          <cell r="B950" t="str">
            <v>I</v>
          </cell>
          <cell r="C950" t="str">
            <v>Cocina 4 Hornallas Horno Visor</v>
          </cell>
          <cell r="D950" t="str">
            <v>U</v>
          </cell>
          <cell r="E950">
            <v>270</v>
          </cell>
          <cell r="G950">
            <v>37104</v>
          </cell>
        </row>
        <row r="951">
          <cell r="A951" t="str">
            <v>1401500200</v>
          </cell>
          <cell r="B951" t="str">
            <v>I</v>
          </cell>
          <cell r="C951" t="str">
            <v>Calefactor Gas Natural Tb 3000 Cal</v>
          </cell>
          <cell r="D951" t="str">
            <v>U</v>
          </cell>
          <cell r="E951">
            <v>146</v>
          </cell>
          <cell r="G951">
            <v>37104</v>
          </cell>
        </row>
        <row r="952">
          <cell r="A952" t="str">
            <v>1401500250</v>
          </cell>
          <cell r="B952" t="str">
            <v>I</v>
          </cell>
          <cell r="C952" t="str">
            <v>Calefactor Gas Natural Tb 6000 Cal</v>
          </cell>
          <cell r="D952" t="str">
            <v>U</v>
          </cell>
          <cell r="E952">
            <v>205</v>
          </cell>
          <cell r="G952">
            <v>37104</v>
          </cell>
        </row>
        <row r="953">
          <cell r="A953" t="str">
            <v>1402000000</v>
          </cell>
          <cell r="B953" t="str">
            <v>D</v>
          </cell>
          <cell r="C953" t="str">
            <v>=== CAñERíAS Y ACCESORIOS DE ACERO</v>
          </cell>
          <cell r="D953" t="str">
            <v>-</v>
          </cell>
          <cell r="E953">
            <v>0</v>
          </cell>
        </row>
        <row r="954">
          <cell r="A954" t="str">
            <v>1402000050</v>
          </cell>
          <cell r="B954" t="str">
            <v>I</v>
          </cell>
          <cell r="C954" t="str">
            <v>Cañerias de agua fria y caliente (*)</v>
          </cell>
          <cell r="D954" t="str">
            <v>U</v>
          </cell>
          <cell r="E954">
            <v>630</v>
          </cell>
          <cell r="G954">
            <v>37104</v>
          </cell>
        </row>
        <row r="955">
          <cell r="A955" t="str">
            <v>1402000051</v>
          </cell>
          <cell r="B955" t="str">
            <v>I</v>
          </cell>
          <cell r="C955" t="str">
            <v>Desagues cloacales y pluviales (*)</v>
          </cell>
          <cell r="D955" t="str">
            <v>U</v>
          </cell>
          <cell r="E955">
            <v>620</v>
          </cell>
          <cell r="G955">
            <v>37104</v>
          </cell>
        </row>
        <row r="956">
          <cell r="A956" t="str">
            <v>1402000100</v>
          </cell>
          <cell r="B956" t="str">
            <v>I</v>
          </cell>
          <cell r="C956" t="str">
            <v>Caño Camara  Hf100(4 Tornillos)</v>
          </cell>
          <cell r="D956" t="str">
            <v>U</v>
          </cell>
          <cell r="E956">
            <v>16.72</v>
          </cell>
          <cell r="G956">
            <v>37104</v>
          </cell>
        </row>
        <row r="957">
          <cell r="A957" t="str">
            <v>1402000150</v>
          </cell>
          <cell r="B957" t="str">
            <v>I</v>
          </cell>
          <cell r="C957" t="str">
            <v>Caño HF 100X1M (4MM)</v>
          </cell>
          <cell r="D957" t="str">
            <v>U</v>
          </cell>
          <cell r="E957">
            <v>13.28</v>
          </cell>
          <cell r="G957">
            <v>37104</v>
          </cell>
        </row>
        <row r="958">
          <cell r="A958" t="str">
            <v>1402000200</v>
          </cell>
          <cell r="B958" t="str">
            <v>I</v>
          </cell>
          <cell r="C958" t="str">
            <v>Caño HF 100X2M (4MM)</v>
          </cell>
          <cell r="D958" t="str">
            <v>U</v>
          </cell>
          <cell r="E958">
            <v>24.26</v>
          </cell>
          <cell r="G958">
            <v>37104</v>
          </cell>
        </row>
        <row r="959">
          <cell r="A959" t="str">
            <v>1402000250</v>
          </cell>
          <cell r="B959" t="str">
            <v>I</v>
          </cell>
          <cell r="C959" t="str">
            <v>Caño HF 100X3M (4MM)</v>
          </cell>
          <cell r="D959" t="str">
            <v>U</v>
          </cell>
          <cell r="E959">
            <v>30.98</v>
          </cell>
          <cell r="G959">
            <v>37104</v>
          </cell>
        </row>
        <row r="960">
          <cell r="A960" t="str">
            <v>1402000300</v>
          </cell>
          <cell r="B960" t="str">
            <v>I</v>
          </cell>
          <cell r="C960" t="str">
            <v>Caño HF 100X4M (4MM)</v>
          </cell>
          <cell r="D960" t="str">
            <v>U</v>
          </cell>
          <cell r="E960">
            <v>66</v>
          </cell>
          <cell r="G960">
            <v>37104</v>
          </cell>
        </row>
        <row r="961">
          <cell r="A961" t="str">
            <v>1402000350</v>
          </cell>
          <cell r="B961" t="str">
            <v>I</v>
          </cell>
          <cell r="C961" t="str">
            <v>Caño HF 64X1M (4MM)</v>
          </cell>
          <cell r="D961" t="str">
            <v>U</v>
          </cell>
          <cell r="E961">
            <v>15.93</v>
          </cell>
          <cell r="G961">
            <v>37104</v>
          </cell>
        </row>
        <row r="962">
          <cell r="A962" t="str">
            <v>1402000400</v>
          </cell>
          <cell r="B962" t="str">
            <v>I</v>
          </cell>
          <cell r="C962" t="str">
            <v>Caño HF 64X3M (4MM)</v>
          </cell>
          <cell r="D962" t="str">
            <v>U</v>
          </cell>
          <cell r="E962">
            <v>22.36</v>
          </cell>
          <cell r="G962">
            <v>37104</v>
          </cell>
        </row>
        <row r="963">
          <cell r="A963" t="str">
            <v>1402000450</v>
          </cell>
          <cell r="B963" t="str">
            <v>I</v>
          </cell>
          <cell r="C963" t="str">
            <v>Caño HN 1 1/2" P/Soldar</v>
          </cell>
          <cell r="D963" t="str">
            <v>ML</v>
          </cell>
          <cell r="E963">
            <v>2.88</v>
          </cell>
          <cell r="G963">
            <v>37104</v>
          </cell>
        </row>
        <row r="964">
          <cell r="A964" t="str">
            <v>1402000500</v>
          </cell>
          <cell r="B964" t="str">
            <v>I</v>
          </cell>
          <cell r="C964" t="str">
            <v>Caño HN 1 1/4" P/Soldar</v>
          </cell>
          <cell r="D964" t="str">
            <v>ML</v>
          </cell>
          <cell r="E964">
            <v>2.4700000000000002</v>
          </cell>
          <cell r="G964">
            <v>37104</v>
          </cell>
        </row>
        <row r="965">
          <cell r="A965" t="str">
            <v>1402000550</v>
          </cell>
          <cell r="B965" t="str">
            <v>I</v>
          </cell>
          <cell r="C965" t="str">
            <v>Caño HN 1" P/Soldar</v>
          </cell>
          <cell r="D965" t="str">
            <v>ML</v>
          </cell>
          <cell r="E965">
            <v>1.98</v>
          </cell>
          <cell r="G965">
            <v>37104</v>
          </cell>
        </row>
        <row r="966">
          <cell r="A966" t="str">
            <v>1402000600</v>
          </cell>
          <cell r="B966" t="str">
            <v>I</v>
          </cell>
          <cell r="C966" t="str">
            <v>Caño HN 1/2" P/Soldar</v>
          </cell>
          <cell r="D966" t="str">
            <v>ML</v>
          </cell>
          <cell r="E966">
            <v>1.05</v>
          </cell>
          <cell r="G966">
            <v>37104</v>
          </cell>
        </row>
        <row r="967">
          <cell r="A967" t="str">
            <v>1402000650</v>
          </cell>
          <cell r="B967" t="str">
            <v>I</v>
          </cell>
          <cell r="C967" t="str">
            <v>Caño HN 2 1/2" P/Soldar</v>
          </cell>
          <cell r="D967" t="str">
            <v>ML</v>
          </cell>
          <cell r="E967">
            <v>5.09</v>
          </cell>
          <cell r="G967">
            <v>37104</v>
          </cell>
        </row>
        <row r="968">
          <cell r="A968" t="str">
            <v>1402000700</v>
          </cell>
          <cell r="B968" t="str">
            <v>I</v>
          </cell>
          <cell r="C968" t="str">
            <v>Caño HN 2" P/Soldar</v>
          </cell>
          <cell r="D968" t="str">
            <v>ML</v>
          </cell>
          <cell r="E968">
            <v>4.0999999999999996</v>
          </cell>
          <cell r="G968">
            <v>37104</v>
          </cell>
        </row>
        <row r="969">
          <cell r="A969" t="str">
            <v>1402000750</v>
          </cell>
          <cell r="B969" t="str">
            <v>I</v>
          </cell>
          <cell r="C969" t="str">
            <v>Caño HN 3" P/Soldar</v>
          </cell>
          <cell r="D969" t="str">
            <v>ML</v>
          </cell>
          <cell r="E969">
            <v>6.78</v>
          </cell>
          <cell r="G969">
            <v>37104</v>
          </cell>
        </row>
        <row r="970">
          <cell r="A970" t="str">
            <v>1402000800</v>
          </cell>
          <cell r="B970" t="str">
            <v>I</v>
          </cell>
          <cell r="C970" t="str">
            <v>Caño HN 3/4" P/Soldar</v>
          </cell>
          <cell r="D970" t="str">
            <v>ML</v>
          </cell>
          <cell r="E970">
            <v>1.28</v>
          </cell>
          <cell r="G970">
            <v>37104</v>
          </cell>
        </row>
        <row r="971">
          <cell r="A971" t="str">
            <v>1402000850</v>
          </cell>
          <cell r="B971" t="str">
            <v>I</v>
          </cell>
          <cell r="C971" t="str">
            <v>Codo Completo HF 23M</v>
          </cell>
          <cell r="D971" t="str">
            <v>U</v>
          </cell>
          <cell r="E971">
            <v>29.45</v>
          </cell>
          <cell r="G971">
            <v>37104</v>
          </cell>
        </row>
        <row r="972">
          <cell r="A972" t="str">
            <v>1402000900</v>
          </cell>
          <cell r="B972" t="str">
            <v>I</v>
          </cell>
          <cell r="C972" t="str">
            <v>Codo Completo HF 23M(50 Cm Pb)</v>
          </cell>
          <cell r="D972" t="str">
            <v>U</v>
          </cell>
          <cell r="E972">
            <v>47.51</v>
          </cell>
          <cell r="G972">
            <v>37104</v>
          </cell>
        </row>
        <row r="973">
          <cell r="A973" t="str">
            <v>1402000950</v>
          </cell>
          <cell r="B973" t="str">
            <v>I</v>
          </cell>
          <cell r="C973" t="str">
            <v>Codo Reduccion HF 50X64 C99H</v>
          </cell>
          <cell r="D973" t="str">
            <v>U</v>
          </cell>
          <cell r="E973">
            <v>7.63</v>
          </cell>
          <cell r="G973">
            <v>37104</v>
          </cell>
        </row>
        <row r="974">
          <cell r="A974" t="str">
            <v>1402001000</v>
          </cell>
          <cell r="B974" t="str">
            <v>I</v>
          </cell>
          <cell r="C974" t="str">
            <v>Conexion 1 1/2"X20Cm</v>
          </cell>
          <cell r="D974" t="str">
            <v>U</v>
          </cell>
          <cell r="E974">
            <v>5.63</v>
          </cell>
          <cell r="G974">
            <v>37104</v>
          </cell>
        </row>
        <row r="975">
          <cell r="A975" t="str">
            <v>1402001050</v>
          </cell>
          <cell r="B975" t="str">
            <v>I</v>
          </cell>
          <cell r="C975" t="str">
            <v>Conexion 2"X20Cm</v>
          </cell>
          <cell r="D975" t="str">
            <v>U</v>
          </cell>
          <cell r="E975">
            <v>7.17</v>
          </cell>
          <cell r="G975">
            <v>37104</v>
          </cell>
        </row>
        <row r="976">
          <cell r="A976" t="str">
            <v>1402001100</v>
          </cell>
          <cell r="B976" t="str">
            <v>I</v>
          </cell>
          <cell r="C976" t="str">
            <v>Conjunto Lavadero-Cocina Hf 77K</v>
          </cell>
          <cell r="D976" t="str">
            <v>U</v>
          </cell>
          <cell r="E976">
            <v>35.200000000000003</v>
          </cell>
          <cell r="G976">
            <v>37104</v>
          </cell>
        </row>
        <row r="977">
          <cell r="A977" t="str">
            <v>1402001150</v>
          </cell>
          <cell r="B977" t="str">
            <v>I</v>
          </cell>
          <cell r="C977" t="str">
            <v>Conjunto Lavadero-Cocina Hf 77K(50 Cm Pb)</v>
          </cell>
          <cell r="D977" t="str">
            <v>U</v>
          </cell>
          <cell r="E977">
            <v>47</v>
          </cell>
          <cell r="G977">
            <v>37104</v>
          </cell>
        </row>
        <row r="978">
          <cell r="A978" t="str">
            <v>1402001200</v>
          </cell>
          <cell r="B978" t="str">
            <v>I</v>
          </cell>
          <cell r="C978" t="str">
            <v>Curva HF 100 A 45</v>
          </cell>
          <cell r="D978" t="str">
            <v>U</v>
          </cell>
          <cell r="E978">
            <v>4.8600000000000003</v>
          </cell>
          <cell r="G978">
            <v>37104</v>
          </cell>
        </row>
        <row r="979">
          <cell r="A979" t="str">
            <v>1402001250</v>
          </cell>
          <cell r="B979" t="str">
            <v>I</v>
          </cell>
          <cell r="C979" t="str">
            <v>Curva HF 100 A 90</v>
          </cell>
          <cell r="D979" t="str">
            <v>U</v>
          </cell>
          <cell r="E979">
            <v>6.91</v>
          </cell>
          <cell r="G979">
            <v>37104</v>
          </cell>
        </row>
        <row r="980">
          <cell r="A980" t="str">
            <v>1402001300</v>
          </cell>
          <cell r="B980" t="str">
            <v>I</v>
          </cell>
          <cell r="C980" t="str">
            <v>Curva HF 100 A 90 C/Base</v>
          </cell>
          <cell r="D980" t="str">
            <v>U</v>
          </cell>
          <cell r="E980">
            <v>6.75</v>
          </cell>
          <cell r="G980">
            <v>37104</v>
          </cell>
        </row>
        <row r="981">
          <cell r="A981" t="str">
            <v>1402001350</v>
          </cell>
          <cell r="B981" t="str">
            <v>I</v>
          </cell>
          <cell r="C981" t="str">
            <v>Curva HF 60 A 45</v>
          </cell>
          <cell r="D981" t="str">
            <v>U</v>
          </cell>
          <cell r="E981">
            <v>3.16</v>
          </cell>
          <cell r="G981">
            <v>37104</v>
          </cell>
        </row>
        <row r="982">
          <cell r="A982" t="str">
            <v>1402001400</v>
          </cell>
          <cell r="B982" t="str">
            <v>I</v>
          </cell>
          <cell r="C982" t="str">
            <v>Curva HN 1 1/2" P/Soldar</v>
          </cell>
          <cell r="D982" t="str">
            <v>U</v>
          </cell>
          <cell r="E982">
            <v>2.5099999999999998</v>
          </cell>
          <cell r="G982">
            <v>37104</v>
          </cell>
        </row>
        <row r="983">
          <cell r="A983" t="str">
            <v>1402001450</v>
          </cell>
          <cell r="B983" t="str">
            <v>I</v>
          </cell>
          <cell r="C983" t="str">
            <v>Curva HN 1 1/4" P/Soldar</v>
          </cell>
          <cell r="D983" t="str">
            <v>U</v>
          </cell>
          <cell r="E983">
            <v>2.1</v>
          </cell>
          <cell r="G983">
            <v>37104</v>
          </cell>
        </row>
        <row r="984">
          <cell r="A984" t="str">
            <v>1402001500</v>
          </cell>
          <cell r="B984" t="str">
            <v>I</v>
          </cell>
          <cell r="C984" t="str">
            <v>Curva HN 1" P/Soldar</v>
          </cell>
          <cell r="D984" t="str">
            <v>U</v>
          </cell>
          <cell r="E984">
            <v>1.87</v>
          </cell>
          <cell r="G984">
            <v>37104</v>
          </cell>
        </row>
        <row r="985">
          <cell r="A985" t="str">
            <v>1402001550</v>
          </cell>
          <cell r="B985" t="str">
            <v>I</v>
          </cell>
          <cell r="C985" t="str">
            <v>Curva HN 1/2" P/Soldar</v>
          </cell>
          <cell r="D985" t="str">
            <v>U</v>
          </cell>
          <cell r="E985">
            <v>1.6</v>
          </cell>
          <cell r="G985">
            <v>37104</v>
          </cell>
        </row>
        <row r="986">
          <cell r="A986" t="str">
            <v>1402001600</v>
          </cell>
          <cell r="B986" t="str">
            <v>I</v>
          </cell>
          <cell r="C986" t="str">
            <v>Curva HN 2 1/2" P/Soldar</v>
          </cell>
          <cell r="D986" t="str">
            <v>U</v>
          </cell>
          <cell r="E986">
            <v>6.47</v>
          </cell>
          <cell r="G986">
            <v>37104</v>
          </cell>
        </row>
        <row r="987">
          <cell r="A987" t="str">
            <v>1402001650</v>
          </cell>
          <cell r="B987" t="str">
            <v>I</v>
          </cell>
          <cell r="C987" t="str">
            <v>Curva HN 2" P/Soldar</v>
          </cell>
          <cell r="D987" t="str">
            <v>U</v>
          </cell>
          <cell r="E987">
            <v>4</v>
          </cell>
          <cell r="G987">
            <v>37104</v>
          </cell>
        </row>
        <row r="988">
          <cell r="A988" t="str">
            <v>1402001700</v>
          </cell>
          <cell r="B988" t="str">
            <v>I</v>
          </cell>
          <cell r="C988" t="str">
            <v>Curva HN 3" P/Soldar</v>
          </cell>
          <cell r="D988" t="str">
            <v>U</v>
          </cell>
          <cell r="E988">
            <v>8.9</v>
          </cell>
          <cell r="G988">
            <v>37104</v>
          </cell>
        </row>
        <row r="989">
          <cell r="A989" t="str">
            <v>1402001750</v>
          </cell>
          <cell r="B989" t="str">
            <v>I</v>
          </cell>
          <cell r="C989" t="str">
            <v>Curva HN 3/4" P/Soldar</v>
          </cell>
          <cell r="D989" t="str">
            <v>U</v>
          </cell>
          <cell r="E989">
            <v>1.79</v>
          </cell>
          <cell r="G989">
            <v>37104</v>
          </cell>
        </row>
        <row r="990">
          <cell r="A990" t="str">
            <v>1402001800</v>
          </cell>
          <cell r="B990" t="str">
            <v>I</v>
          </cell>
          <cell r="C990" t="str">
            <v>Desague Cocina Hf B99</v>
          </cell>
          <cell r="D990" t="str">
            <v>U</v>
          </cell>
          <cell r="E990">
            <v>29.7</v>
          </cell>
          <cell r="G990">
            <v>37104</v>
          </cell>
        </row>
        <row r="991">
          <cell r="A991" t="str">
            <v>1402001850</v>
          </cell>
          <cell r="B991" t="str">
            <v>I</v>
          </cell>
          <cell r="C991" t="str">
            <v>Embudo Descarga Centro Hf 100(20X20)</v>
          </cell>
          <cell r="D991" t="str">
            <v>U</v>
          </cell>
          <cell r="E991">
            <v>9.25</v>
          </cell>
          <cell r="G991">
            <v>37104</v>
          </cell>
        </row>
        <row r="992">
          <cell r="A992" t="str">
            <v>1402001900</v>
          </cell>
          <cell r="B992" t="str">
            <v>I</v>
          </cell>
          <cell r="C992" t="str">
            <v>Embudo Descarga Costado Hf 100(20X20)</v>
          </cell>
          <cell r="D992" t="str">
            <v>U</v>
          </cell>
          <cell r="E992">
            <v>12.89</v>
          </cell>
          <cell r="G992">
            <v>37104</v>
          </cell>
        </row>
        <row r="993">
          <cell r="A993" t="str">
            <v>1402001950</v>
          </cell>
          <cell r="B993" t="str">
            <v>I</v>
          </cell>
          <cell r="C993" t="str">
            <v>Ramal Balcon HF 100X60(Pro-Sa 55)</v>
          </cell>
          <cell r="D993" t="str">
            <v>U</v>
          </cell>
          <cell r="E993">
            <v>25.2</v>
          </cell>
          <cell r="G993">
            <v>37104</v>
          </cell>
        </row>
        <row r="994">
          <cell r="A994" t="str">
            <v>1402002000</v>
          </cell>
          <cell r="B994" t="str">
            <v>I</v>
          </cell>
          <cell r="C994" t="str">
            <v>Ramal Balcon HF 60X60(Pro-Sa 56)</v>
          </cell>
          <cell r="D994" t="str">
            <v>U</v>
          </cell>
          <cell r="E994">
            <v>21</v>
          </cell>
          <cell r="G994">
            <v>37104</v>
          </cell>
        </row>
        <row r="995">
          <cell r="A995" t="str">
            <v>1402002050</v>
          </cell>
          <cell r="B995" t="str">
            <v>I</v>
          </cell>
          <cell r="C995" t="str">
            <v>Ramal HF 100X100 A 45</v>
          </cell>
          <cell r="D995" t="str">
            <v>U</v>
          </cell>
          <cell r="E995">
            <v>10.56</v>
          </cell>
          <cell r="G995">
            <v>37104</v>
          </cell>
        </row>
        <row r="996">
          <cell r="A996" t="str">
            <v>1402002100</v>
          </cell>
          <cell r="B996" t="str">
            <v>I</v>
          </cell>
          <cell r="C996" t="str">
            <v>Ramal HF 100X100 A 90 C/V</v>
          </cell>
          <cell r="D996" t="str">
            <v>U</v>
          </cell>
          <cell r="E996">
            <v>12.93</v>
          </cell>
          <cell r="G996">
            <v>37104</v>
          </cell>
        </row>
        <row r="997">
          <cell r="A997" t="str">
            <v>1402002150</v>
          </cell>
          <cell r="B997" t="str">
            <v>I</v>
          </cell>
          <cell r="C997" t="str">
            <v>Ramal HF 100X100X100 A 45 C/V Esquinero</v>
          </cell>
          <cell r="D997" t="str">
            <v>U</v>
          </cell>
          <cell r="E997">
            <v>30.62</v>
          </cell>
          <cell r="G997">
            <v>37104</v>
          </cell>
        </row>
        <row r="998">
          <cell r="A998" t="str">
            <v>1402002200</v>
          </cell>
          <cell r="B998" t="str">
            <v>I</v>
          </cell>
          <cell r="C998" t="str">
            <v>Ramal HF 100X60 A 90 C/V</v>
          </cell>
          <cell r="D998" t="str">
            <v>U</v>
          </cell>
          <cell r="E998">
            <v>9.64</v>
          </cell>
          <cell r="G998">
            <v>37104</v>
          </cell>
        </row>
        <row r="999">
          <cell r="A999" t="str">
            <v>1402002250</v>
          </cell>
          <cell r="B999" t="str">
            <v>I</v>
          </cell>
          <cell r="C999" t="str">
            <v>Reduccion HF 100X60</v>
          </cell>
          <cell r="D999" t="str">
            <v>U</v>
          </cell>
          <cell r="E999">
            <v>5.37</v>
          </cell>
          <cell r="G999">
            <v>37104</v>
          </cell>
        </row>
        <row r="1000">
          <cell r="A1000" t="str">
            <v>1402002300</v>
          </cell>
          <cell r="B1000" t="str">
            <v>I</v>
          </cell>
          <cell r="C1000" t="str">
            <v>Union Doble 2"</v>
          </cell>
          <cell r="D1000" t="str">
            <v>U</v>
          </cell>
          <cell r="E1000">
            <v>18</v>
          </cell>
          <cell r="G1000">
            <v>37104</v>
          </cell>
        </row>
        <row r="1001">
          <cell r="A1001" t="str">
            <v>1402002350</v>
          </cell>
          <cell r="B1001" t="str">
            <v>I</v>
          </cell>
          <cell r="C1001" t="str">
            <v>Union Tipo Mandrilar 1 3/4"</v>
          </cell>
          <cell r="D1001" t="str">
            <v>U</v>
          </cell>
          <cell r="E1001">
            <v>9.8000000000000007</v>
          </cell>
          <cell r="G1001">
            <v>37104</v>
          </cell>
        </row>
        <row r="1002">
          <cell r="A1002" t="str">
            <v>1402002400</v>
          </cell>
          <cell r="B1002" t="str">
            <v>I</v>
          </cell>
          <cell r="C1002" t="str">
            <v>Union Tipo Mandrilar 2 1/2"</v>
          </cell>
          <cell r="D1002" t="str">
            <v>U</v>
          </cell>
          <cell r="E1002">
            <v>16.7</v>
          </cell>
          <cell r="G1002">
            <v>37104</v>
          </cell>
        </row>
        <row r="1003">
          <cell r="A1003" t="str">
            <v>1402002800</v>
          </cell>
          <cell r="B1003" t="str">
            <v>I</v>
          </cell>
          <cell r="C1003" t="str">
            <v>Brida HN 1 1/2" P/Soldar</v>
          </cell>
          <cell r="D1003" t="str">
            <v>U</v>
          </cell>
          <cell r="E1003">
            <v>9.84</v>
          </cell>
          <cell r="G1003">
            <v>37104</v>
          </cell>
        </row>
        <row r="1004">
          <cell r="A1004" t="str">
            <v>1402002850</v>
          </cell>
          <cell r="B1004" t="str">
            <v>I</v>
          </cell>
          <cell r="C1004" t="str">
            <v>Brida HN 1 1/4" P/Soldar</v>
          </cell>
          <cell r="D1004" t="str">
            <v>U</v>
          </cell>
          <cell r="E1004">
            <v>9.26</v>
          </cell>
          <cell r="G1004">
            <v>37104</v>
          </cell>
        </row>
        <row r="1005">
          <cell r="A1005" t="str">
            <v>1402002900</v>
          </cell>
          <cell r="B1005" t="str">
            <v>I</v>
          </cell>
          <cell r="C1005" t="str">
            <v>Brida HN 1" P/Soldar</v>
          </cell>
          <cell r="D1005" t="str">
            <v>U</v>
          </cell>
          <cell r="E1005">
            <v>7.91</v>
          </cell>
          <cell r="G1005">
            <v>37104</v>
          </cell>
        </row>
        <row r="1006">
          <cell r="A1006" t="str">
            <v>1402002950</v>
          </cell>
          <cell r="B1006" t="str">
            <v>I</v>
          </cell>
          <cell r="C1006" t="str">
            <v>Brida HN 1/2" P/Soldar</v>
          </cell>
          <cell r="D1006" t="str">
            <v>U</v>
          </cell>
          <cell r="E1006">
            <v>7.91</v>
          </cell>
          <cell r="G1006">
            <v>37104</v>
          </cell>
        </row>
        <row r="1007">
          <cell r="A1007" t="str">
            <v>1402003000</v>
          </cell>
          <cell r="B1007" t="str">
            <v>I</v>
          </cell>
          <cell r="C1007" t="str">
            <v>Brida HN 2 1/2" P/Soldar</v>
          </cell>
          <cell r="D1007" t="str">
            <v>U</v>
          </cell>
          <cell r="E1007">
            <v>19.88</v>
          </cell>
          <cell r="G1007">
            <v>37104</v>
          </cell>
        </row>
        <row r="1008">
          <cell r="A1008" t="str">
            <v>1402003050</v>
          </cell>
          <cell r="B1008" t="str">
            <v>I</v>
          </cell>
          <cell r="C1008" t="str">
            <v>Brida HN 2" P/Soldar</v>
          </cell>
          <cell r="D1008" t="str">
            <v>U</v>
          </cell>
          <cell r="E1008">
            <v>14.28</v>
          </cell>
          <cell r="G1008">
            <v>37104</v>
          </cell>
        </row>
        <row r="1009">
          <cell r="A1009" t="str">
            <v>1402003100</v>
          </cell>
          <cell r="B1009" t="str">
            <v>I</v>
          </cell>
          <cell r="C1009" t="str">
            <v>Brida HN 3" P/Soldar</v>
          </cell>
          <cell r="D1009" t="str">
            <v>U</v>
          </cell>
          <cell r="E1009">
            <v>21.04</v>
          </cell>
          <cell r="G1009">
            <v>37104</v>
          </cell>
        </row>
        <row r="1010">
          <cell r="A1010" t="str">
            <v>1402003150</v>
          </cell>
          <cell r="B1010" t="str">
            <v>I</v>
          </cell>
          <cell r="C1010" t="str">
            <v>Brida HN 3/4" P/Soldar</v>
          </cell>
          <cell r="D1010" t="str">
            <v>U</v>
          </cell>
          <cell r="E1010">
            <v>7.91</v>
          </cell>
          <cell r="G1010">
            <v>37104</v>
          </cell>
        </row>
        <row r="1011">
          <cell r="A1011" t="str">
            <v>1403000000</v>
          </cell>
          <cell r="B1011" t="str">
            <v>D</v>
          </cell>
          <cell r="C1011" t="str">
            <v>=== CAñERíAS Y ACCESORIOS PLáSTICOS</v>
          </cell>
          <cell r="D1011" t="str">
            <v>-</v>
          </cell>
          <cell r="E1011">
            <v>0</v>
          </cell>
        </row>
        <row r="1012">
          <cell r="A1012" t="str">
            <v>1403000100</v>
          </cell>
          <cell r="B1012" t="str">
            <v>I</v>
          </cell>
          <cell r="C1012" t="str">
            <v>Caño Polipropileno UTF 25</v>
          </cell>
          <cell r="D1012" t="str">
            <v>ML</v>
          </cell>
          <cell r="E1012">
            <v>3.63</v>
          </cell>
          <cell r="G1012">
            <v>37104</v>
          </cell>
        </row>
        <row r="1013">
          <cell r="A1013" t="str">
            <v>1403000150</v>
          </cell>
          <cell r="B1013" t="str">
            <v>I</v>
          </cell>
          <cell r="C1013" t="str">
            <v>Caño De Polietileno Reticulado 1/2</v>
          </cell>
          <cell r="D1013" t="str">
            <v>ML</v>
          </cell>
          <cell r="E1013">
            <v>2.4700000000000002</v>
          </cell>
          <cell r="G1013">
            <v>37104</v>
          </cell>
        </row>
        <row r="1014">
          <cell r="A1014" t="str">
            <v>1403000200</v>
          </cell>
          <cell r="B1014" t="str">
            <v>I</v>
          </cell>
          <cell r="C1014" t="str">
            <v>Caño Pvc 3.2 110X3M</v>
          </cell>
          <cell r="D1014" t="str">
            <v>U</v>
          </cell>
          <cell r="E1014">
            <v>7.68</v>
          </cell>
          <cell r="G1014">
            <v>37104</v>
          </cell>
        </row>
        <row r="1015">
          <cell r="A1015" t="str">
            <v>1403000250</v>
          </cell>
          <cell r="B1015" t="str">
            <v>I</v>
          </cell>
          <cell r="C1015" t="str">
            <v>Caño Pvc 3.2 160X4M</v>
          </cell>
          <cell r="D1015" t="str">
            <v>U</v>
          </cell>
          <cell r="E1015">
            <v>17.02</v>
          </cell>
          <cell r="G1015">
            <v>37104</v>
          </cell>
        </row>
        <row r="1016">
          <cell r="A1016" t="str">
            <v>1403000300</v>
          </cell>
          <cell r="B1016" t="str">
            <v>I</v>
          </cell>
          <cell r="C1016" t="str">
            <v>Caño Pvc 3.2 40X4M</v>
          </cell>
          <cell r="D1016" t="str">
            <v>U</v>
          </cell>
          <cell r="E1016">
            <v>6.92</v>
          </cell>
          <cell r="G1016">
            <v>37104</v>
          </cell>
        </row>
        <row r="1017">
          <cell r="A1017" t="str">
            <v>1403000350</v>
          </cell>
          <cell r="B1017" t="str">
            <v>I</v>
          </cell>
          <cell r="C1017" t="str">
            <v>Caño Pvc 3.2 50X4M</v>
          </cell>
          <cell r="D1017" t="str">
            <v>U</v>
          </cell>
          <cell r="E1017">
            <v>8.83</v>
          </cell>
          <cell r="G1017">
            <v>37104</v>
          </cell>
        </row>
        <row r="1018">
          <cell r="A1018" t="str">
            <v>1403000400</v>
          </cell>
          <cell r="B1018" t="str">
            <v>I</v>
          </cell>
          <cell r="C1018" t="str">
            <v>Caño Pvc 3.2 63X3M</v>
          </cell>
          <cell r="D1018" t="str">
            <v>U</v>
          </cell>
          <cell r="E1018">
            <v>6.42</v>
          </cell>
          <cell r="G1018">
            <v>37104</v>
          </cell>
        </row>
        <row r="1019">
          <cell r="A1019" t="str">
            <v>1403000450</v>
          </cell>
          <cell r="B1019" t="str">
            <v>I</v>
          </cell>
          <cell r="C1019" t="str">
            <v>Codo 90 Pvc Nicoll Blanco</v>
          </cell>
          <cell r="D1019" t="str">
            <v>U</v>
          </cell>
          <cell r="E1019">
            <v>3.34</v>
          </cell>
          <cell r="G1019">
            <v>37104</v>
          </cell>
        </row>
        <row r="1020">
          <cell r="A1020" t="str">
            <v>1403000500</v>
          </cell>
          <cell r="B1020" t="str">
            <v>I</v>
          </cell>
          <cell r="C1020" t="str">
            <v>Curva Pvc 110/3.2 A 45</v>
          </cell>
          <cell r="D1020" t="str">
            <v>U</v>
          </cell>
          <cell r="E1020">
            <v>4.63</v>
          </cell>
          <cell r="G1020">
            <v>37104</v>
          </cell>
        </row>
        <row r="1021">
          <cell r="A1021" t="str">
            <v>1403000501</v>
          </cell>
          <cell r="B1021" t="str">
            <v>I</v>
          </cell>
          <cell r="C1021" t="str">
            <v>Codo Curva PVC 40/3.2 a 45° M-H</v>
          </cell>
          <cell r="D1021" t="str">
            <v>U</v>
          </cell>
          <cell r="E1021">
            <v>0.45</v>
          </cell>
          <cell r="G1021">
            <v>37104</v>
          </cell>
        </row>
        <row r="1022">
          <cell r="A1022" t="str">
            <v>1403000502</v>
          </cell>
          <cell r="B1022" t="str">
            <v>I</v>
          </cell>
          <cell r="C1022" t="str">
            <v>Codo Curva PVC 50/3.2 a 45° M-H</v>
          </cell>
          <cell r="D1022" t="str">
            <v>U</v>
          </cell>
          <cell r="E1022">
            <v>0.67</v>
          </cell>
          <cell r="G1022">
            <v>37104</v>
          </cell>
        </row>
        <row r="1023">
          <cell r="A1023" t="str">
            <v>1403000504</v>
          </cell>
          <cell r="B1023" t="str">
            <v>I</v>
          </cell>
          <cell r="C1023" t="str">
            <v>Codo Curva PVC 63/3.2 a 45° M-H</v>
          </cell>
          <cell r="D1023" t="str">
            <v>U</v>
          </cell>
          <cell r="E1023">
            <v>1.21</v>
          </cell>
          <cell r="G1023">
            <v>37104</v>
          </cell>
        </row>
        <row r="1024">
          <cell r="A1024" t="str">
            <v>1403000505</v>
          </cell>
          <cell r="B1024" t="str">
            <v>I</v>
          </cell>
          <cell r="C1024" t="str">
            <v>Codo Curva PVC 110/3.2 a 45° M-H</v>
          </cell>
          <cell r="D1024" t="str">
            <v>U</v>
          </cell>
          <cell r="E1024">
            <v>2.64</v>
          </cell>
          <cell r="G1024">
            <v>37104</v>
          </cell>
        </row>
        <row r="1025">
          <cell r="A1025" t="str">
            <v>1403000506</v>
          </cell>
          <cell r="B1025" t="str">
            <v>I</v>
          </cell>
          <cell r="C1025" t="str">
            <v>Codo Curva PVC 40/3.2 a 45° H-H</v>
          </cell>
          <cell r="D1025" t="str">
            <v>U</v>
          </cell>
          <cell r="E1025">
            <v>0.46</v>
          </cell>
          <cell r="G1025">
            <v>37104</v>
          </cell>
        </row>
        <row r="1026">
          <cell r="A1026" t="str">
            <v>1403000507</v>
          </cell>
          <cell r="B1026" t="str">
            <v>I</v>
          </cell>
          <cell r="C1026" t="str">
            <v>Codo Curva PVC 50/3.2 a 45° H-H</v>
          </cell>
          <cell r="D1026" t="str">
            <v>U</v>
          </cell>
          <cell r="E1026">
            <v>0.83</v>
          </cell>
          <cell r="G1026">
            <v>37104</v>
          </cell>
        </row>
        <row r="1027">
          <cell r="A1027" t="str">
            <v>1403000508</v>
          </cell>
          <cell r="B1027" t="str">
            <v>I</v>
          </cell>
          <cell r="C1027" t="str">
            <v>Codo Curva PVC 63/3.2 a 45° H-H</v>
          </cell>
          <cell r="D1027" t="str">
            <v>U</v>
          </cell>
          <cell r="E1027">
            <v>1.46</v>
          </cell>
          <cell r="G1027">
            <v>37104</v>
          </cell>
        </row>
        <row r="1028">
          <cell r="A1028" t="str">
            <v>1403000509</v>
          </cell>
          <cell r="B1028" t="str">
            <v>I</v>
          </cell>
          <cell r="C1028" t="str">
            <v>Codo Curva PVC 110/3.2 a 45° H-H</v>
          </cell>
          <cell r="D1028" t="str">
            <v>U</v>
          </cell>
          <cell r="E1028">
            <v>3.87</v>
          </cell>
          <cell r="G1028">
            <v>37104</v>
          </cell>
        </row>
        <row r="1029">
          <cell r="A1029" t="str">
            <v>1403000510</v>
          </cell>
          <cell r="B1029" t="str">
            <v>I</v>
          </cell>
          <cell r="C1029" t="str">
            <v>Codo Curva PVC 40/3.2 A 90 M-H</v>
          </cell>
          <cell r="D1029" t="str">
            <v>U</v>
          </cell>
          <cell r="E1029">
            <v>0.61</v>
          </cell>
          <cell r="G1029">
            <v>37104</v>
          </cell>
        </row>
        <row r="1030">
          <cell r="A1030" t="str">
            <v>1403000511</v>
          </cell>
          <cell r="B1030" t="str">
            <v>I</v>
          </cell>
          <cell r="C1030" t="str">
            <v>Codo Curva PVC 50/3.2 A 90 M-H</v>
          </cell>
          <cell r="D1030" t="str">
            <v>U</v>
          </cell>
          <cell r="E1030">
            <v>0.99</v>
          </cell>
          <cell r="G1030">
            <v>37104</v>
          </cell>
        </row>
        <row r="1031">
          <cell r="A1031" t="str">
            <v>1403000512</v>
          </cell>
          <cell r="B1031" t="str">
            <v>I</v>
          </cell>
          <cell r="C1031" t="str">
            <v>Codo Curva PVC 63/3.2 A 90 M-H</v>
          </cell>
          <cell r="D1031" t="str">
            <v>U</v>
          </cell>
          <cell r="E1031">
            <v>1.26</v>
          </cell>
          <cell r="G1031">
            <v>37104</v>
          </cell>
        </row>
        <row r="1032">
          <cell r="A1032" t="str">
            <v>1403000513</v>
          </cell>
          <cell r="B1032" t="str">
            <v>I</v>
          </cell>
          <cell r="C1032" t="str">
            <v>Codo Curva PVC 110/3.2 A 90 M-H</v>
          </cell>
          <cell r="D1032" t="str">
            <v>U</v>
          </cell>
          <cell r="E1032">
            <v>3.06</v>
          </cell>
          <cell r="G1032">
            <v>37104</v>
          </cell>
        </row>
        <row r="1033">
          <cell r="A1033" t="str">
            <v>1403000514</v>
          </cell>
          <cell r="B1033" t="str">
            <v>I</v>
          </cell>
          <cell r="C1033" t="str">
            <v>Codo Curva PVC 40/3.2 A 90 H-H</v>
          </cell>
          <cell r="D1033" t="str">
            <v>U</v>
          </cell>
          <cell r="E1033">
            <v>0.59</v>
          </cell>
          <cell r="G1033">
            <v>37104</v>
          </cell>
        </row>
        <row r="1034">
          <cell r="A1034" t="str">
            <v>1403000515</v>
          </cell>
          <cell r="B1034" t="str">
            <v>I</v>
          </cell>
          <cell r="C1034" t="str">
            <v>Codo Curva PVC 50/3.2 A 90 H-H</v>
          </cell>
          <cell r="D1034" t="str">
            <v>U</v>
          </cell>
          <cell r="E1034">
            <v>1.1299999999999999</v>
          </cell>
          <cell r="G1034">
            <v>37104</v>
          </cell>
        </row>
        <row r="1035">
          <cell r="A1035" t="str">
            <v>1403000516</v>
          </cell>
          <cell r="B1035" t="str">
            <v>I</v>
          </cell>
          <cell r="C1035" t="str">
            <v>Codo Curva PVC 63/3.2 A 90 H-H</v>
          </cell>
          <cell r="D1035" t="str">
            <v>U</v>
          </cell>
          <cell r="E1035">
            <v>1.67</v>
          </cell>
          <cell r="G1035">
            <v>37104</v>
          </cell>
        </row>
        <row r="1036">
          <cell r="A1036" t="str">
            <v>1403000517</v>
          </cell>
          <cell r="B1036" t="str">
            <v>I</v>
          </cell>
          <cell r="C1036" t="str">
            <v>Codo Curva PVC 110/3.2 A 90 H-H</v>
          </cell>
          <cell r="D1036" t="str">
            <v>U</v>
          </cell>
          <cell r="E1036">
            <v>4.4400000000000004</v>
          </cell>
          <cell r="G1036">
            <v>37104</v>
          </cell>
        </row>
        <row r="1037">
          <cell r="A1037" t="str">
            <v>1403000518</v>
          </cell>
          <cell r="B1037" t="str">
            <v>I</v>
          </cell>
          <cell r="C1037" t="str">
            <v>Curva Larga PVC 40/3.2 a 45° M-H</v>
          </cell>
          <cell r="D1037" t="str">
            <v>U</v>
          </cell>
          <cell r="E1037">
            <v>0.78</v>
          </cell>
          <cell r="G1037">
            <v>37104</v>
          </cell>
        </row>
        <row r="1038">
          <cell r="A1038" t="str">
            <v>1403000519</v>
          </cell>
          <cell r="B1038" t="str">
            <v>I</v>
          </cell>
          <cell r="C1038" t="str">
            <v>Curva Larga PVC 50/3.2 a 45° M-H</v>
          </cell>
          <cell r="D1038" t="str">
            <v>U</v>
          </cell>
          <cell r="E1038">
            <v>1</v>
          </cell>
          <cell r="G1038">
            <v>37104</v>
          </cell>
        </row>
        <row r="1039">
          <cell r="A1039" t="str">
            <v>1403000520</v>
          </cell>
          <cell r="B1039" t="str">
            <v>I</v>
          </cell>
          <cell r="C1039" t="str">
            <v>Curva Larga PVC 63/3.2 a 45° M-H</v>
          </cell>
          <cell r="D1039" t="str">
            <v>U</v>
          </cell>
          <cell r="E1039">
            <v>1.8</v>
          </cell>
          <cell r="G1039">
            <v>37104</v>
          </cell>
        </row>
        <row r="1040">
          <cell r="A1040" t="str">
            <v>1403000521</v>
          </cell>
          <cell r="B1040" t="str">
            <v>I</v>
          </cell>
          <cell r="C1040" t="str">
            <v>Curva Larga PVC 110/3.2 a 45° M-H</v>
          </cell>
          <cell r="D1040" t="str">
            <v>U</v>
          </cell>
          <cell r="E1040">
            <v>5.53</v>
          </cell>
          <cell r="G1040">
            <v>37104</v>
          </cell>
        </row>
        <row r="1041">
          <cell r="A1041" t="str">
            <v>1403000522</v>
          </cell>
          <cell r="B1041" t="str">
            <v>I</v>
          </cell>
          <cell r="C1041" t="str">
            <v>Curva Larga PVC 40/3.2 a 90° M-H</v>
          </cell>
          <cell r="D1041" t="str">
            <v>U</v>
          </cell>
          <cell r="E1041">
            <v>0.95</v>
          </cell>
          <cell r="G1041">
            <v>37104</v>
          </cell>
        </row>
        <row r="1042">
          <cell r="A1042" t="str">
            <v>1403000523</v>
          </cell>
          <cell r="B1042" t="str">
            <v>I</v>
          </cell>
          <cell r="C1042" t="str">
            <v>Curva Larga PVC 50/3.2 a 90° M-H</v>
          </cell>
          <cell r="D1042" t="str">
            <v>U</v>
          </cell>
          <cell r="E1042">
            <v>1.5</v>
          </cell>
          <cell r="G1042">
            <v>37104</v>
          </cell>
        </row>
        <row r="1043">
          <cell r="A1043" t="str">
            <v>1403000524</v>
          </cell>
          <cell r="B1043" t="str">
            <v>I</v>
          </cell>
          <cell r="C1043" t="str">
            <v>Curva Larga PVC 63/3.2 a 90° M-H</v>
          </cell>
          <cell r="D1043" t="str">
            <v>U</v>
          </cell>
          <cell r="E1043">
            <v>2.2599999999999998</v>
          </cell>
          <cell r="G1043">
            <v>37104</v>
          </cell>
        </row>
        <row r="1044">
          <cell r="A1044" t="str">
            <v>1403000525</v>
          </cell>
          <cell r="B1044" t="str">
            <v>I</v>
          </cell>
          <cell r="C1044" t="str">
            <v>Curva Larga PVC 110/3.2 a 90° M-H</v>
          </cell>
          <cell r="D1044" t="str">
            <v>U</v>
          </cell>
          <cell r="E1044">
            <v>5.39</v>
          </cell>
          <cell r="G1044">
            <v>37104</v>
          </cell>
        </row>
        <row r="1045">
          <cell r="A1045" t="str">
            <v>1403000526</v>
          </cell>
          <cell r="B1045" t="str">
            <v>I</v>
          </cell>
          <cell r="C1045" t="str">
            <v>Codo Sanitario PVC 110/3.2  2 Acometidas</v>
          </cell>
          <cell r="D1045" t="str">
            <v>U</v>
          </cell>
          <cell r="E1045">
            <v>4.38</v>
          </cell>
          <cell r="G1045">
            <v>37104</v>
          </cell>
        </row>
        <row r="1046">
          <cell r="A1046" t="str">
            <v>1403000527</v>
          </cell>
          <cell r="B1046" t="str">
            <v>I</v>
          </cell>
          <cell r="C1046" t="str">
            <v>Codo Sanitario PVC 110/3.2  3 Acometidas</v>
          </cell>
          <cell r="D1046" t="str">
            <v>U</v>
          </cell>
          <cell r="E1046">
            <v>5.01</v>
          </cell>
          <cell r="G1046">
            <v>37104</v>
          </cell>
        </row>
        <row r="1047">
          <cell r="A1047" t="str">
            <v>1403000528</v>
          </cell>
          <cell r="B1047" t="str">
            <v>I</v>
          </cell>
          <cell r="C1047" t="str">
            <v>Codo Sanitario PVC 110/3.2 a 90° con Base</v>
          </cell>
          <cell r="D1047" t="str">
            <v>U</v>
          </cell>
          <cell r="E1047">
            <v>3.87</v>
          </cell>
          <cell r="G1047">
            <v>37104</v>
          </cell>
        </row>
        <row r="1048">
          <cell r="A1048" t="str">
            <v>1403000550</v>
          </cell>
          <cell r="B1048" t="str">
            <v>I</v>
          </cell>
          <cell r="C1048" t="str">
            <v>Codo Curva PVC 110/3.2 A 90 M-H</v>
          </cell>
          <cell r="D1048" t="str">
            <v>U</v>
          </cell>
          <cell r="E1048">
            <v>4.68</v>
          </cell>
          <cell r="G1048">
            <v>37104</v>
          </cell>
        </row>
        <row r="1049">
          <cell r="A1049" t="str">
            <v>1403000600</v>
          </cell>
          <cell r="B1049" t="str">
            <v>I</v>
          </cell>
          <cell r="C1049" t="str">
            <v>Curva Pvc 40/3.2 A 45</v>
          </cell>
          <cell r="D1049" t="str">
            <v>U</v>
          </cell>
          <cell r="E1049">
            <v>0.66</v>
          </cell>
          <cell r="G1049">
            <v>37104</v>
          </cell>
        </row>
        <row r="1050">
          <cell r="A1050" t="str">
            <v>1403000650</v>
          </cell>
          <cell r="B1050" t="str">
            <v>I</v>
          </cell>
          <cell r="C1050" t="str">
            <v>Curva Pvc 40/3.2 A 90</v>
          </cell>
          <cell r="D1050" t="str">
            <v>U</v>
          </cell>
          <cell r="E1050">
            <v>0.82</v>
          </cell>
          <cell r="G1050">
            <v>37104</v>
          </cell>
        </row>
        <row r="1051">
          <cell r="A1051" t="str">
            <v>1403000700</v>
          </cell>
          <cell r="B1051" t="str">
            <v>I</v>
          </cell>
          <cell r="C1051" t="str">
            <v>Curva Pvc 50/3.2 A 45</v>
          </cell>
          <cell r="D1051" t="str">
            <v>U</v>
          </cell>
          <cell r="E1051">
            <v>0.89</v>
          </cell>
          <cell r="G1051">
            <v>37104</v>
          </cell>
        </row>
        <row r="1052">
          <cell r="A1052" t="str">
            <v>1403000750</v>
          </cell>
          <cell r="B1052" t="str">
            <v>I</v>
          </cell>
          <cell r="C1052" t="str">
            <v>Curva Pvc 50/3.2 A 90</v>
          </cell>
          <cell r="D1052" t="str">
            <v>U</v>
          </cell>
          <cell r="E1052">
            <v>1.31</v>
          </cell>
          <cell r="G1052">
            <v>37104</v>
          </cell>
        </row>
        <row r="1053">
          <cell r="A1053" t="str">
            <v>1403000800</v>
          </cell>
          <cell r="B1053" t="str">
            <v>I</v>
          </cell>
          <cell r="C1053" t="str">
            <v>Curva Pvc 63/3.2 A 45</v>
          </cell>
          <cell r="D1053" t="str">
            <v>U</v>
          </cell>
          <cell r="E1053">
            <v>1.53</v>
          </cell>
          <cell r="G1053">
            <v>37104</v>
          </cell>
        </row>
        <row r="1054">
          <cell r="A1054" t="str">
            <v>1403000850</v>
          </cell>
          <cell r="B1054" t="str">
            <v>I</v>
          </cell>
          <cell r="C1054" t="str">
            <v>Curva Pvc 63/3.2 A 90</v>
          </cell>
          <cell r="D1054" t="str">
            <v>U</v>
          </cell>
          <cell r="E1054">
            <v>1.9</v>
          </cell>
          <cell r="G1054">
            <v>37104</v>
          </cell>
        </row>
        <row r="1055">
          <cell r="A1055" t="str">
            <v>1403000851</v>
          </cell>
          <cell r="B1055" t="str">
            <v>I</v>
          </cell>
          <cell r="C1055" t="str">
            <v>Ramal Simple PVC 40/3.2 a 45° M-H</v>
          </cell>
          <cell r="D1055" t="str">
            <v>U</v>
          </cell>
          <cell r="E1055">
            <v>1.35</v>
          </cell>
          <cell r="G1055">
            <v>37104</v>
          </cell>
        </row>
        <row r="1056">
          <cell r="A1056" t="str">
            <v>1403000852</v>
          </cell>
          <cell r="B1056" t="str">
            <v>I</v>
          </cell>
          <cell r="C1056" t="str">
            <v>Ramal Simple PVC 50/3.2 a 45° M-H</v>
          </cell>
          <cell r="D1056" t="str">
            <v>U</v>
          </cell>
          <cell r="E1056">
            <v>1.95</v>
          </cell>
          <cell r="G1056">
            <v>37104</v>
          </cell>
        </row>
        <row r="1057">
          <cell r="A1057" t="str">
            <v>1403000853</v>
          </cell>
          <cell r="B1057" t="str">
            <v>I</v>
          </cell>
          <cell r="C1057" t="str">
            <v>Ramal Simple PVC 50/40/3.2 a 45° M-H</v>
          </cell>
          <cell r="D1057" t="str">
            <v>U</v>
          </cell>
          <cell r="E1057">
            <v>1.55</v>
          </cell>
          <cell r="G1057">
            <v>37104</v>
          </cell>
        </row>
        <row r="1058">
          <cell r="A1058" t="str">
            <v>1403000854</v>
          </cell>
          <cell r="B1058" t="str">
            <v>I</v>
          </cell>
          <cell r="C1058" t="str">
            <v>Ramal Simple PVC 63/3.2 a 45° M-H</v>
          </cell>
          <cell r="D1058" t="str">
            <v>U</v>
          </cell>
          <cell r="E1058">
            <v>2.57</v>
          </cell>
          <cell r="G1058">
            <v>37104</v>
          </cell>
        </row>
        <row r="1059">
          <cell r="A1059" t="str">
            <v>1403000855</v>
          </cell>
          <cell r="B1059" t="str">
            <v>I</v>
          </cell>
          <cell r="C1059" t="str">
            <v>Ramal Simple PVC 63/50/3.2 a 45° M-H</v>
          </cell>
          <cell r="D1059" t="str">
            <v>U</v>
          </cell>
          <cell r="E1059">
            <v>2.83</v>
          </cell>
          <cell r="G1059">
            <v>37104</v>
          </cell>
        </row>
        <row r="1060">
          <cell r="A1060" t="str">
            <v>1403000856</v>
          </cell>
          <cell r="B1060" t="str">
            <v>I</v>
          </cell>
          <cell r="C1060" t="str">
            <v>Ramal Simple PVC 110/3.2 a 45° M-H</v>
          </cell>
          <cell r="D1060" t="str">
            <v>U</v>
          </cell>
          <cell r="E1060">
            <v>6</v>
          </cell>
          <cell r="G1060">
            <v>37104</v>
          </cell>
        </row>
        <row r="1061">
          <cell r="A1061" t="str">
            <v>1403000857</v>
          </cell>
          <cell r="B1061" t="str">
            <v>I</v>
          </cell>
          <cell r="C1061" t="str">
            <v>Ramal Simple PVC 110/63/3.2 a 45° M-H</v>
          </cell>
          <cell r="D1061" t="str">
            <v>U</v>
          </cell>
          <cell r="E1061">
            <v>4.32</v>
          </cell>
          <cell r="G1061">
            <v>37104</v>
          </cell>
        </row>
        <row r="1062">
          <cell r="A1062" t="str">
            <v>1403000858</v>
          </cell>
          <cell r="B1062" t="str">
            <v>I</v>
          </cell>
          <cell r="C1062" t="str">
            <v>Ramal Simple PVC 110/50/3.2 a 45° M-H</v>
          </cell>
          <cell r="D1062" t="str">
            <v>U</v>
          </cell>
          <cell r="E1062">
            <v>5.4</v>
          </cell>
          <cell r="G1062">
            <v>37104</v>
          </cell>
        </row>
        <row r="1063">
          <cell r="A1063" t="str">
            <v>1403000859</v>
          </cell>
          <cell r="B1063" t="str">
            <v>I</v>
          </cell>
          <cell r="C1063" t="str">
            <v>Ramal Simple PVC 40/3.2 a 45° H-H</v>
          </cell>
          <cell r="D1063" t="str">
            <v>U</v>
          </cell>
          <cell r="E1063">
            <v>1.33</v>
          </cell>
          <cell r="G1063">
            <v>37104</v>
          </cell>
        </row>
        <row r="1064">
          <cell r="A1064" t="str">
            <v>1403000860</v>
          </cell>
          <cell r="B1064" t="str">
            <v>I</v>
          </cell>
          <cell r="C1064" t="str">
            <v>Ramal Simple PVC 50/3.2 a 45° H-H</v>
          </cell>
          <cell r="D1064" t="str">
            <v>U</v>
          </cell>
          <cell r="E1064">
            <v>1.95</v>
          </cell>
          <cell r="G1064">
            <v>37104</v>
          </cell>
        </row>
        <row r="1065">
          <cell r="A1065" t="str">
            <v>1403000861</v>
          </cell>
          <cell r="B1065" t="str">
            <v>I</v>
          </cell>
          <cell r="C1065" t="str">
            <v>Ramal Simple PVC 50/40/3.2 a 45° H-H</v>
          </cell>
          <cell r="D1065" t="str">
            <v>U</v>
          </cell>
          <cell r="E1065">
            <v>1.55</v>
          </cell>
          <cell r="G1065">
            <v>37104</v>
          </cell>
        </row>
        <row r="1066">
          <cell r="A1066" t="str">
            <v>1403000862</v>
          </cell>
          <cell r="B1066" t="str">
            <v>I</v>
          </cell>
          <cell r="C1066" t="str">
            <v>Ramal Simple PVC 63/3.2 a 45° H-H</v>
          </cell>
          <cell r="D1066" t="str">
            <v>U</v>
          </cell>
          <cell r="E1066">
            <v>2.83</v>
          </cell>
          <cell r="G1066">
            <v>37104</v>
          </cell>
        </row>
        <row r="1067">
          <cell r="A1067" t="str">
            <v>1403000863</v>
          </cell>
          <cell r="B1067" t="str">
            <v>I</v>
          </cell>
          <cell r="C1067" t="str">
            <v>Ramal Simple PVC 63/50/3.2 a 45° H-H</v>
          </cell>
          <cell r="D1067" t="str">
            <v>U</v>
          </cell>
          <cell r="E1067">
            <v>2.83</v>
          </cell>
          <cell r="G1067">
            <v>37104</v>
          </cell>
        </row>
        <row r="1068">
          <cell r="A1068" t="str">
            <v>1403000864</v>
          </cell>
          <cell r="B1068" t="str">
            <v>I</v>
          </cell>
          <cell r="C1068" t="str">
            <v>Ramal Simple PVC 110/3.2 a 45° H-H</v>
          </cell>
          <cell r="D1068" t="str">
            <v>U</v>
          </cell>
          <cell r="E1068">
            <v>7.41</v>
          </cell>
          <cell r="G1068">
            <v>37104</v>
          </cell>
        </row>
        <row r="1069">
          <cell r="A1069" t="str">
            <v>1403000865</v>
          </cell>
          <cell r="B1069" t="str">
            <v>I</v>
          </cell>
          <cell r="C1069" t="str">
            <v>Ramal Simple PVC 110/63/3.2 a 45° H-H</v>
          </cell>
          <cell r="D1069" t="str">
            <v>U</v>
          </cell>
          <cell r="E1069">
            <v>6.21</v>
          </cell>
          <cell r="G1069">
            <v>37104</v>
          </cell>
        </row>
        <row r="1070">
          <cell r="A1070" t="str">
            <v>1403000866</v>
          </cell>
          <cell r="B1070" t="str">
            <v>I</v>
          </cell>
          <cell r="C1070" t="str">
            <v>Ramal Simple PVC 110/50/3.2 a 45° H-H</v>
          </cell>
          <cell r="D1070" t="str">
            <v>U</v>
          </cell>
          <cell r="E1070">
            <v>5.15</v>
          </cell>
          <cell r="G1070">
            <v>37104</v>
          </cell>
        </row>
        <row r="1071">
          <cell r="A1071" t="str">
            <v>1403000867</v>
          </cell>
          <cell r="B1071" t="str">
            <v>I</v>
          </cell>
          <cell r="C1071" t="str">
            <v>Ramal Simple PVC 40/3.2 a 90° M-H</v>
          </cell>
          <cell r="D1071" t="str">
            <v>U</v>
          </cell>
          <cell r="E1071">
            <v>1</v>
          </cell>
          <cell r="G1071">
            <v>37104</v>
          </cell>
        </row>
        <row r="1072">
          <cell r="A1072" t="str">
            <v>1403000868</v>
          </cell>
          <cell r="B1072" t="str">
            <v>I</v>
          </cell>
          <cell r="C1072" t="str">
            <v>Ramal Simple PVC 50/3.2 a 90° M-H</v>
          </cell>
          <cell r="D1072" t="str">
            <v>U</v>
          </cell>
          <cell r="E1072">
            <v>1.48</v>
          </cell>
          <cell r="G1072">
            <v>37104</v>
          </cell>
        </row>
        <row r="1073">
          <cell r="A1073" t="str">
            <v>1403000869</v>
          </cell>
          <cell r="B1073" t="str">
            <v>I</v>
          </cell>
          <cell r="C1073" t="str">
            <v>Ramal Simple PVC 50/40/3.2 a 90° M-H</v>
          </cell>
          <cell r="D1073" t="str">
            <v>U</v>
          </cell>
          <cell r="E1073">
            <v>1.37</v>
          </cell>
          <cell r="G1073">
            <v>37104</v>
          </cell>
        </row>
        <row r="1074">
          <cell r="A1074" t="str">
            <v>1403000870</v>
          </cell>
          <cell r="B1074" t="str">
            <v>I</v>
          </cell>
          <cell r="C1074" t="str">
            <v>Ramal Simple PVC 63/3.2 a 90° M-H</v>
          </cell>
          <cell r="D1074" t="str">
            <v>U</v>
          </cell>
          <cell r="E1074">
            <v>2.1800000000000002</v>
          </cell>
          <cell r="G1074">
            <v>37104</v>
          </cell>
        </row>
        <row r="1075">
          <cell r="A1075" t="str">
            <v>1403000871</v>
          </cell>
          <cell r="B1075" t="str">
            <v>I</v>
          </cell>
          <cell r="C1075" t="str">
            <v>Ramal Simple PVC 63/50/3.2 a 90° M-H</v>
          </cell>
          <cell r="D1075" t="str">
            <v>U</v>
          </cell>
          <cell r="E1075">
            <v>2.27</v>
          </cell>
          <cell r="G1075">
            <v>37104</v>
          </cell>
        </row>
        <row r="1076">
          <cell r="A1076" t="str">
            <v>1403000872</v>
          </cell>
          <cell r="B1076" t="str">
            <v>I</v>
          </cell>
          <cell r="C1076" t="str">
            <v>Ramal Simple PVC 110/3.2 a 90° M-H</v>
          </cell>
          <cell r="D1076" t="str">
            <v>U</v>
          </cell>
          <cell r="E1076">
            <v>4.87</v>
          </cell>
          <cell r="G1076">
            <v>37104</v>
          </cell>
        </row>
        <row r="1077">
          <cell r="A1077" t="str">
            <v>1403000873</v>
          </cell>
          <cell r="B1077" t="str">
            <v>I</v>
          </cell>
          <cell r="C1077" t="str">
            <v>Ramal Simple PVC 110/63/3.2 a 90° M-H</v>
          </cell>
          <cell r="D1077" t="str">
            <v>U</v>
          </cell>
          <cell r="E1077">
            <v>3.34</v>
          </cell>
          <cell r="G1077">
            <v>37104</v>
          </cell>
        </row>
        <row r="1078">
          <cell r="A1078" t="str">
            <v>1403000874</v>
          </cell>
          <cell r="B1078" t="str">
            <v>I</v>
          </cell>
          <cell r="C1078" t="str">
            <v>Ramal Simple PVC 110/50/3.2 a 90° M-H</v>
          </cell>
          <cell r="D1078" t="str">
            <v>U</v>
          </cell>
          <cell r="E1078">
            <v>4.8899999999999997</v>
          </cell>
          <cell r="G1078">
            <v>37104</v>
          </cell>
        </row>
        <row r="1079">
          <cell r="A1079" t="str">
            <v>1403000875</v>
          </cell>
          <cell r="B1079" t="str">
            <v>I</v>
          </cell>
          <cell r="C1079" t="str">
            <v>Ramal Simple PVC 40/3.2 a 90° H-H</v>
          </cell>
          <cell r="D1079" t="str">
            <v>U</v>
          </cell>
          <cell r="E1079">
            <v>1.1000000000000001</v>
          </cell>
          <cell r="G1079">
            <v>37104</v>
          </cell>
        </row>
        <row r="1080">
          <cell r="A1080" t="str">
            <v>1403000876</v>
          </cell>
          <cell r="B1080" t="str">
            <v>I</v>
          </cell>
          <cell r="C1080" t="str">
            <v>Ramal Simple PVC 50/3.2 a 90° H-H</v>
          </cell>
          <cell r="D1080" t="str">
            <v>U</v>
          </cell>
          <cell r="E1080">
            <v>1.61</v>
          </cell>
          <cell r="G1080">
            <v>37104</v>
          </cell>
        </row>
        <row r="1081">
          <cell r="A1081" t="str">
            <v>1403000877</v>
          </cell>
          <cell r="B1081" t="str">
            <v>I</v>
          </cell>
          <cell r="C1081" t="str">
            <v>Ramal Simple PVC 50/40/3.2 a 90° H-H</v>
          </cell>
          <cell r="D1081" t="str">
            <v>U</v>
          </cell>
          <cell r="E1081">
            <v>1.39</v>
          </cell>
          <cell r="G1081">
            <v>37104</v>
          </cell>
        </row>
        <row r="1082">
          <cell r="A1082" t="str">
            <v>1403000878</v>
          </cell>
          <cell r="B1082" t="str">
            <v>I</v>
          </cell>
          <cell r="C1082" t="str">
            <v>Ramal Simple PVC 63/3.2 a 90° H-H</v>
          </cell>
          <cell r="D1082" t="str">
            <v>U</v>
          </cell>
          <cell r="E1082">
            <v>2.44</v>
          </cell>
          <cell r="G1082">
            <v>37104</v>
          </cell>
        </row>
        <row r="1083">
          <cell r="A1083" t="str">
            <v>1403000879</v>
          </cell>
          <cell r="B1083" t="str">
            <v>I</v>
          </cell>
          <cell r="C1083" t="str">
            <v>Ramal Simple PVC 63/50/3.2 a 90° H-H</v>
          </cell>
          <cell r="D1083" t="str">
            <v>U</v>
          </cell>
          <cell r="E1083">
            <v>2.5299999999999998</v>
          </cell>
          <cell r="G1083">
            <v>37104</v>
          </cell>
        </row>
        <row r="1084">
          <cell r="A1084" t="str">
            <v>1403000880</v>
          </cell>
          <cell r="B1084" t="str">
            <v>I</v>
          </cell>
          <cell r="C1084" t="str">
            <v>Ramal Simple PVC 110/3.2 a 90° H-H</v>
          </cell>
          <cell r="D1084" t="str">
            <v>U</v>
          </cell>
          <cell r="E1084">
            <v>6.5</v>
          </cell>
          <cell r="G1084">
            <v>37104</v>
          </cell>
        </row>
        <row r="1085">
          <cell r="A1085" t="str">
            <v>1403000881</v>
          </cell>
          <cell r="B1085" t="str">
            <v>I</v>
          </cell>
          <cell r="C1085" t="str">
            <v>Ramal Simple PVC 110/63/3.2 a 90° H-H</v>
          </cell>
          <cell r="D1085" t="str">
            <v>U</v>
          </cell>
          <cell r="E1085">
            <v>5.15</v>
          </cell>
          <cell r="G1085">
            <v>37104</v>
          </cell>
        </row>
        <row r="1086">
          <cell r="A1086" t="str">
            <v>1403000882</v>
          </cell>
          <cell r="B1086" t="str">
            <v>I</v>
          </cell>
          <cell r="C1086" t="str">
            <v>Ramal Simple PVC 110/50/3.2 a 90° H-H</v>
          </cell>
          <cell r="D1086" t="str">
            <v>U</v>
          </cell>
          <cell r="E1086">
            <v>5.15</v>
          </cell>
          <cell r="G1086">
            <v>37104</v>
          </cell>
        </row>
        <row r="1087">
          <cell r="A1087" t="str">
            <v>1403000883</v>
          </cell>
          <cell r="B1087" t="str">
            <v>I</v>
          </cell>
          <cell r="C1087" t="str">
            <v>Ramal Invertido PVC 50/3.2 a 45° Paralelo</v>
          </cell>
          <cell r="D1087" t="str">
            <v>U</v>
          </cell>
          <cell r="E1087">
            <v>3.17</v>
          </cell>
          <cell r="G1087">
            <v>37104</v>
          </cell>
        </row>
        <row r="1088">
          <cell r="A1088" t="str">
            <v>1403000884</v>
          </cell>
          <cell r="B1088" t="str">
            <v>I</v>
          </cell>
          <cell r="C1088" t="str">
            <v>Ramal Invertido PVC 110/50/3.2 a 45° //</v>
          </cell>
          <cell r="D1088" t="str">
            <v>U</v>
          </cell>
          <cell r="E1088">
            <v>6.98</v>
          </cell>
          <cell r="G1088">
            <v>37104</v>
          </cell>
        </row>
        <row r="1089">
          <cell r="A1089" t="str">
            <v>1403000885</v>
          </cell>
          <cell r="B1089" t="str">
            <v>I</v>
          </cell>
          <cell r="C1089" t="str">
            <v>Ramal Simple PVC 110/3.2 con Ventilación</v>
          </cell>
          <cell r="D1089" t="str">
            <v>U</v>
          </cell>
          <cell r="E1089">
            <v>11.71</v>
          </cell>
          <cell r="G1089">
            <v>37104</v>
          </cell>
        </row>
        <row r="1090">
          <cell r="A1090" t="str">
            <v>1403000886</v>
          </cell>
          <cell r="B1090" t="str">
            <v>I</v>
          </cell>
          <cell r="C1090" t="str">
            <v>Ramal Doble PVC 110/3.2 con Ventilación</v>
          </cell>
          <cell r="D1090" t="str">
            <v>U</v>
          </cell>
          <cell r="E1090">
            <v>17.54</v>
          </cell>
          <cell r="G1090">
            <v>37104</v>
          </cell>
        </row>
        <row r="1091">
          <cell r="A1091" t="str">
            <v>1403000887</v>
          </cell>
          <cell r="B1091" t="str">
            <v>I</v>
          </cell>
          <cell r="C1091" t="str">
            <v>Ramal Doble PVC 110/3.2 M-H</v>
          </cell>
          <cell r="D1091" t="str">
            <v>U</v>
          </cell>
          <cell r="E1091">
            <v>11.68</v>
          </cell>
          <cell r="G1091">
            <v>37104</v>
          </cell>
        </row>
        <row r="1092">
          <cell r="A1092" t="str">
            <v>1403000900</v>
          </cell>
          <cell r="B1092" t="str">
            <v>I</v>
          </cell>
          <cell r="C1092" t="str">
            <v>Ramal Pvc 110X63 A 45</v>
          </cell>
          <cell r="D1092" t="str">
            <v>U</v>
          </cell>
          <cell r="E1092">
            <v>4.09</v>
          </cell>
          <cell r="G1092">
            <v>37104</v>
          </cell>
        </row>
        <row r="1093">
          <cell r="A1093" t="str">
            <v>1403000950</v>
          </cell>
          <cell r="B1093" t="str">
            <v>I</v>
          </cell>
          <cell r="C1093" t="str">
            <v>Ramal Pvc 110X63 A 45 Invertido</v>
          </cell>
          <cell r="D1093" t="str">
            <v>U</v>
          </cell>
          <cell r="E1093">
            <v>4.09</v>
          </cell>
          <cell r="G1093">
            <v>37104</v>
          </cell>
        </row>
        <row r="1094">
          <cell r="A1094" t="str">
            <v>1403001000</v>
          </cell>
          <cell r="B1094" t="str">
            <v>I</v>
          </cell>
          <cell r="C1094" t="str">
            <v>Ramal Pvc 50 A 45 Invertido</v>
          </cell>
          <cell r="D1094" t="str">
            <v>U</v>
          </cell>
          <cell r="E1094">
            <v>3.23</v>
          </cell>
          <cell r="G1094">
            <v>37104</v>
          </cell>
        </row>
        <row r="1095">
          <cell r="A1095" t="str">
            <v>1403001050</v>
          </cell>
          <cell r="B1095" t="str">
            <v>I</v>
          </cell>
          <cell r="C1095" t="str">
            <v>Ramal Pvc 63 A 45 Invertido</v>
          </cell>
          <cell r="D1095" t="str">
            <v>U</v>
          </cell>
          <cell r="E1095">
            <v>1.51</v>
          </cell>
          <cell r="G1095">
            <v>37104</v>
          </cell>
        </row>
        <row r="1096">
          <cell r="A1096" t="str">
            <v>1403001100</v>
          </cell>
          <cell r="B1096" t="str">
            <v>I</v>
          </cell>
          <cell r="C1096" t="str">
            <v>Tee Pvc Aprob. 110/3.2</v>
          </cell>
          <cell r="D1096" t="str">
            <v>U</v>
          </cell>
          <cell r="E1096">
            <v>2.5</v>
          </cell>
          <cell r="G1096">
            <v>37104</v>
          </cell>
        </row>
        <row r="1097">
          <cell r="A1097" t="str">
            <v>1403001101</v>
          </cell>
          <cell r="B1097" t="str">
            <v>I</v>
          </cell>
          <cell r="C1097" t="str">
            <v>Reducción Excéntrica PVC 50/40/3.2</v>
          </cell>
          <cell r="D1097" t="str">
            <v>U</v>
          </cell>
          <cell r="E1097">
            <v>0.55000000000000004</v>
          </cell>
          <cell r="G1097">
            <v>37104</v>
          </cell>
        </row>
        <row r="1098">
          <cell r="A1098" t="str">
            <v>1403001102</v>
          </cell>
          <cell r="B1098" t="str">
            <v>I</v>
          </cell>
          <cell r="C1098" t="str">
            <v>Reducción Excéntrica PVC 63/50/3.2</v>
          </cell>
          <cell r="D1098" t="str">
            <v>U</v>
          </cell>
          <cell r="E1098">
            <v>0.77</v>
          </cell>
          <cell r="G1098">
            <v>37104</v>
          </cell>
        </row>
        <row r="1099">
          <cell r="A1099" t="str">
            <v>1403001103</v>
          </cell>
          <cell r="B1099" t="str">
            <v>I</v>
          </cell>
          <cell r="C1099" t="str">
            <v>Reducción Excéntrica PVC 110/63/3.2</v>
          </cell>
          <cell r="D1099" t="str">
            <v>U</v>
          </cell>
          <cell r="E1099">
            <v>2.44</v>
          </cell>
          <cell r="G1099">
            <v>37104</v>
          </cell>
        </row>
        <row r="1100">
          <cell r="A1100" t="str">
            <v>1403001150</v>
          </cell>
          <cell r="B1100" t="str">
            <v>I</v>
          </cell>
          <cell r="C1100" t="str">
            <v>Tubo Pvc Nicoll Blanco</v>
          </cell>
          <cell r="D1100" t="str">
            <v>ML</v>
          </cell>
          <cell r="E1100">
            <v>4.88</v>
          </cell>
          <cell r="G1100">
            <v>37104</v>
          </cell>
        </row>
        <row r="1101">
          <cell r="A1101" t="str">
            <v>1403001160</v>
          </cell>
          <cell r="B1101" t="str">
            <v>I</v>
          </cell>
          <cell r="C1101" t="str">
            <v>Tubo PVC Pluvial d 0.100 x 3 m</v>
          </cell>
          <cell r="D1101" t="str">
            <v>U</v>
          </cell>
          <cell r="E1101">
            <v>21.84</v>
          </cell>
          <cell r="G1101">
            <v>37104</v>
          </cell>
        </row>
        <row r="1102">
          <cell r="A1102" t="str">
            <v>1403001200</v>
          </cell>
          <cell r="B1102" t="str">
            <v>I</v>
          </cell>
          <cell r="C1102" t="str">
            <v>Union Pvc Nicoll Blanco</v>
          </cell>
          <cell r="D1102" t="str">
            <v>U</v>
          </cell>
          <cell r="E1102">
            <v>1.06</v>
          </cell>
          <cell r="G1102">
            <v>37104</v>
          </cell>
        </row>
        <row r="1103">
          <cell r="A1103" t="str">
            <v>1403001250</v>
          </cell>
          <cell r="B1103" t="str">
            <v>I</v>
          </cell>
          <cell r="C1103" t="str">
            <v>Embudo Pvc Nicoll Blanco</v>
          </cell>
          <cell r="D1103" t="str">
            <v>U</v>
          </cell>
          <cell r="E1103">
            <v>3.79</v>
          </cell>
          <cell r="G1103">
            <v>37104</v>
          </cell>
        </row>
        <row r="1104">
          <cell r="A1104" t="str">
            <v>1403001300</v>
          </cell>
          <cell r="B1104" t="str">
            <v>I</v>
          </cell>
          <cell r="C1104" t="str">
            <v>Esquinero Pvc Nicoll Blanco</v>
          </cell>
          <cell r="D1104" t="str">
            <v>U</v>
          </cell>
          <cell r="E1104">
            <v>3.26</v>
          </cell>
          <cell r="G1104">
            <v>37104</v>
          </cell>
        </row>
        <row r="1105">
          <cell r="A1105" t="str">
            <v>1403001350</v>
          </cell>
          <cell r="B1105" t="str">
            <v>I</v>
          </cell>
          <cell r="C1105" t="str">
            <v>Enchufe Doble PVC 40/3.2 H-H</v>
          </cell>
          <cell r="D1105" t="str">
            <v>U</v>
          </cell>
          <cell r="E1105">
            <v>0.39</v>
          </cell>
          <cell r="G1105">
            <v>37104</v>
          </cell>
        </row>
        <row r="1106">
          <cell r="A1106" t="str">
            <v>1403001360</v>
          </cell>
          <cell r="B1106" t="str">
            <v>I</v>
          </cell>
          <cell r="C1106" t="str">
            <v>Enchufe Doble PVC 50/3.2 H-H</v>
          </cell>
          <cell r="D1106" t="str">
            <v>U</v>
          </cell>
          <cell r="E1106">
            <v>0.56000000000000005</v>
          </cell>
          <cell r="G1106">
            <v>37104</v>
          </cell>
        </row>
        <row r="1107">
          <cell r="A1107" t="str">
            <v>1403001370</v>
          </cell>
          <cell r="B1107" t="str">
            <v>I</v>
          </cell>
          <cell r="C1107" t="str">
            <v>Enchufe Doble PVC 63/3.2 H-H</v>
          </cell>
          <cell r="D1107" t="str">
            <v>U</v>
          </cell>
          <cell r="E1107">
            <v>0.83</v>
          </cell>
          <cell r="G1107">
            <v>37104</v>
          </cell>
        </row>
        <row r="1108">
          <cell r="A1108" t="str">
            <v>1403001380</v>
          </cell>
          <cell r="B1108" t="str">
            <v>I</v>
          </cell>
          <cell r="C1108" t="str">
            <v>Enchufe Doble PVC 110/3.2 H-H</v>
          </cell>
          <cell r="D1108" t="str">
            <v>U</v>
          </cell>
          <cell r="E1108">
            <v>2.31</v>
          </cell>
          <cell r="G1108">
            <v>37104</v>
          </cell>
        </row>
        <row r="1109">
          <cell r="A1109" t="str">
            <v>1403001390</v>
          </cell>
          <cell r="B1109" t="str">
            <v>I</v>
          </cell>
          <cell r="C1109" t="str">
            <v>Enchufe Liso PVC 40/3.2 H-H</v>
          </cell>
          <cell r="D1109" t="str">
            <v>U</v>
          </cell>
          <cell r="E1109">
            <v>0.45</v>
          </cell>
          <cell r="G1109">
            <v>37104</v>
          </cell>
        </row>
        <row r="1110">
          <cell r="A1110" t="str">
            <v>1403001400</v>
          </cell>
          <cell r="B1110" t="str">
            <v>I</v>
          </cell>
          <cell r="C1110" t="str">
            <v>Enchufe Liso PVC 50/3.2 H-H</v>
          </cell>
          <cell r="D1110" t="str">
            <v>U</v>
          </cell>
          <cell r="E1110">
            <v>0.62</v>
          </cell>
          <cell r="G1110">
            <v>37104</v>
          </cell>
        </row>
        <row r="1111">
          <cell r="A1111" t="str">
            <v>1403001410</v>
          </cell>
          <cell r="B1111" t="str">
            <v>I</v>
          </cell>
          <cell r="C1111" t="str">
            <v>Enchufe Liso PVC 63/3.2 H-H</v>
          </cell>
          <cell r="D1111" t="str">
            <v>U</v>
          </cell>
          <cell r="E1111">
            <v>0.85</v>
          </cell>
          <cell r="G1111">
            <v>37104</v>
          </cell>
        </row>
        <row r="1112">
          <cell r="A1112" t="str">
            <v>1403001420</v>
          </cell>
          <cell r="B1112" t="str">
            <v>I</v>
          </cell>
          <cell r="C1112" t="str">
            <v>Enchufe Liso PVC 110/3.2 H-H</v>
          </cell>
          <cell r="D1112" t="str">
            <v>U</v>
          </cell>
          <cell r="E1112">
            <v>2.35</v>
          </cell>
          <cell r="G1112">
            <v>37104</v>
          </cell>
        </row>
        <row r="1113">
          <cell r="A1113" t="str">
            <v>1403001430</v>
          </cell>
          <cell r="B1113" t="str">
            <v>I</v>
          </cell>
          <cell r="C1113" t="str">
            <v>Caño Cámara PVC 110/3.2 M-H</v>
          </cell>
          <cell r="D1113" t="str">
            <v>U</v>
          </cell>
          <cell r="E1113">
            <v>6.17</v>
          </cell>
          <cell r="G1113">
            <v>37104</v>
          </cell>
        </row>
        <row r="1114">
          <cell r="A1114" t="str">
            <v>1403001450</v>
          </cell>
          <cell r="B1114" t="str">
            <v>I</v>
          </cell>
          <cell r="C1114" t="str">
            <v>Tapón con Rosca PVC 110</v>
          </cell>
          <cell r="D1114" t="str">
            <v>U</v>
          </cell>
          <cell r="E1114">
            <v>4.6399999999999997</v>
          </cell>
          <cell r="G1114">
            <v>37104</v>
          </cell>
        </row>
        <row r="1115">
          <cell r="A1115" t="str">
            <v>1403001451</v>
          </cell>
          <cell r="B1115" t="str">
            <v>I</v>
          </cell>
          <cell r="C1115" t="str">
            <v>Tapón PVC 40/3.2 para pegar</v>
          </cell>
          <cell r="D1115" t="str">
            <v>U</v>
          </cell>
          <cell r="E1115">
            <v>0.39</v>
          </cell>
          <cell r="G1115">
            <v>37104</v>
          </cell>
        </row>
        <row r="1116">
          <cell r="A1116" t="str">
            <v>1403001452</v>
          </cell>
          <cell r="B1116" t="str">
            <v>I</v>
          </cell>
          <cell r="C1116" t="str">
            <v>Tapón PVC 50/3.2 para pegar</v>
          </cell>
          <cell r="D1116" t="str">
            <v>U</v>
          </cell>
          <cell r="E1116">
            <v>0.51</v>
          </cell>
          <cell r="G1116">
            <v>37104</v>
          </cell>
        </row>
        <row r="1117">
          <cell r="A1117" t="str">
            <v>1403001453</v>
          </cell>
          <cell r="B1117" t="str">
            <v>I</v>
          </cell>
          <cell r="C1117" t="str">
            <v>Tapón PVC 63/3.2 para pegar</v>
          </cell>
          <cell r="D1117" t="str">
            <v>U</v>
          </cell>
          <cell r="E1117">
            <v>0.71</v>
          </cell>
          <cell r="G1117">
            <v>37104</v>
          </cell>
        </row>
        <row r="1118">
          <cell r="A1118" t="str">
            <v>1403001454</v>
          </cell>
          <cell r="B1118" t="str">
            <v>I</v>
          </cell>
          <cell r="C1118" t="str">
            <v>Tapón PVC 110/3.2 para pegar</v>
          </cell>
          <cell r="D1118" t="str">
            <v>U</v>
          </cell>
          <cell r="E1118">
            <v>0.9</v>
          </cell>
          <cell r="G1118">
            <v>37104</v>
          </cell>
        </row>
        <row r="1119">
          <cell r="A1119" t="str">
            <v>1403001460</v>
          </cell>
          <cell r="B1119" t="str">
            <v>I</v>
          </cell>
          <cell r="C1119" t="str">
            <v>Cupla Dilatación PVC 110/3.2</v>
          </cell>
          <cell r="D1119" t="str">
            <v>U</v>
          </cell>
          <cell r="E1119">
            <v>8.0299999999999994</v>
          </cell>
          <cell r="G1119">
            <v>37104</v>
          </cell>
        </row>
        <row r="1120">
          <cell r="A1120" t="str">
            <v>1403001470</v>
          </cell>
          <cell r="B1120" t="str">
            <v>I</v>
          </cell>
          <cell r="C1120" t="str">
            <v>Sombrerete PVC 63</v>
          </cell>
          <cell r="D1120" t="str">
            <v>U</v>
          </cell>
          <cell r="E1120">
            <v>1.29</v>
          </cell>
          <cell r="G1120">
            <v>37104</v>
          </cell>
        </row>
        <row r="1121">
          <cell r="A1121" t="str">
            <v>1403001480</v>
          </cell>
          <cell r="B1121" t="str">
            <v>I</v>
          </cell>
          <cell r="C1121" t="str">
            <v>Sombrerete PVC 110</v>
          </cell>
          <cell r="D1121" t="str">
            <v>U</v>
          </cell>
          <cell r="E1121">
            <v>4.12</v>
          </cell>
          <cell r="G1121">
            <v>37104</v>
          </cell>
        </row>
        <row r="1122">
          <cell r="A1122" t="str">
            <v>1403500000</v>
          </cell>
          <cell r="B1122" t="str">
            <v>D</v>
          </cell>
          <cell r="C1122" t="str">
            <v>=== CAÑERIAS Y ACCES PPUTF</v>
          </cell>
          <cell r="D1122" t="str">
            <v>-</v>
          </cell>
          <cell r="E1122">
            <v>0</v>
          </cell>
        </row>
        <row r="1123">
          <cell r="A1123" t="str">
            <v>1403500100</v>
          </cell>
          <cell r="B1123" t="str">
            <v>I</v>
          </cell>
          <cell r="C1123" t="str">
            <v>Tubo PPUTF d/d1 32/26 mm PN10 L 4 m</v>
          </cell>
          <cell r="D1123" t="str">
            <v>TIRA</v>
          </cell>
          <cell r="E1123">
            <v>18.11</v>
          </cell>
          <cell r="G1123">
            <v>37104</v>
          </cell>
        </row>
        <row r="1124">
          <cell r="A1124" t="str">
            <v>1403500110</v>
          </cell>
          <cell r="B1124" t="str">
            <v>I</v>
          </cell>
          <cell r="C1124" t="str">
            <v>Tubo PPUTF d/d1 40/32.6 mm PN10 L 4 m</v>
          </cell>
          <cell r="D1124" t="str">
            <v>TIRA</v>
          </cell>
          <cell r="E1124">
            <v>27.9</v>
          </cell>
          <cell r="G1124">
            <v>37104</v>
          </cell>
        </row>
        <row r="1125">
          <cell r="A1125" t="str">
            <v>1403500120</v>
          </cell>
          <cell r="B1125" t="str">
            <v>I</v>
          </cell>
          <cell r="C1125" t="str">
            <v>Tubo PPUTF d/d1 50/40.8 mm PN10 L 4 m</v>
          </cell>
          <cell r="D1125" t="str">
            <v>TIRA</v>
          </cell>
          <cell r="E1125">
            <v>42.2</v>
          </cell>
          <cell r="G1125">
            <v>37104</v>
          </cell>
        </row>
        <row r="1126">
          <cell r="A1126" t="str">
            <v>1403500130</v>
          </cell>
          <cell r="B1126" t="str">
            <v>I</v>
          </cell>
          <cell r="C1126" t="str">
            <v>Tubo PPUTF d/d1 63/51.4 mm PN10 L 4 m</v>
          </cell>
          <cell r="D1126" t="str">
            <v>TIRA</v>
          </cell>
          <cell r="E1126">
            <v>59.52</v>
          </cell>
          <cell r="G1126">
            <v>37104</v>
          </cell>
        </row>
        <row r="1127">
          <cell r="A1127" t="str">
            <v>1403500140</v>
          </cell>
          <cell r="B1127" t="str">
            <v>I</v>
          </cell>
          <cell r="C1127" t="str">
            <v>Tubo PPUTF d/d1 75/61.2 mm PN10 L 4 m</v>
          </cell>
          <cell r="D1127" t="str">
            <v>TIRA</v>
          </cell>
          <cell r="E1127">
            <v>83.67</v>
          </cell>
          <cell r="G1127">
            <v>37104</v>
          </cell>
        </row>
        <row r="1128">
          <cell r="A1128" t="str">
            <v>1403500150</v>
          </cell>
          <cell r="B1128" t="str">
            <v>I</v>
          </cell>
          <cell r="C1128" t="str">
            <v>Tubo PPUTF d/d1 90/73.6 mm PN10 L 4 m</v>
          </cell>
          <cell r="D1128" t="str">
            <v>TIRA</v>
          </cell>
          <cell r="E1128">
            <v>119.73</v>
          </cell>
          <cell r="G1128">
            <v>37104</v>
          </cell>
        </row>
        <row r="1129">
          <cell r="A1129" t="str">
            <v>1403500160</v>
          </cell>
          <cell r="B1129" t="str">
            <v>I</v>
          </cell>
          <cell r="C1129" t="str">
            <v>Tubo PPUTF d/d1 20/13.2 mm PN20 L 4 m</v>
          </cell>
          <cell r="D1129" t="str">
            <v>TIRA</v>
          </cell>
          <cell r="E1129">
            <v>11.64</v>
          </cell>
          <cell r="G1129">
            <v>37104</v>
          </cell>
        </row>
        <row r="1130">
          <cell r="A1130" t="str">
            <v>1403500170</v>
          </cell>
          <cell r="B1130" t="str">
            <v>I</v>
          </cell>
          <cell r="C1130" t="str">
            <v>Tubo PPUTF d/d1 25/16.6 mm PN20 L 4 m</v>
          </cell>
          <cell r="D1130" t="str">
            <v>TIRA</v>
          </cell>
          <cell r="E1130">
            <v>16.88</v>
          </cell>
          <cell r="G1130">
            <v>37104</v>
          </cell>
        </row>
        <row r="1131">
          <cell r="A1131" t="str">
            <v>1403500180</v>
          </cell>
          <cell r="B1131" t="str">
            <v>I</v>
          </cell>
          <cell r="C1131" t="str">
            <v>Tubo PPUTF d/d1 32/21.2 mm PN20 L 4 m</v>
          </cell>
          <cell r="D1131" t="str">
            <v>TIRA</v>
          </cell>
          <cell r="E1131">
            <v>26.31</v>
          </cell>
          <cell r="G1131">
            <v>37104</v>
          </cell>
        </row>
        <row r="1132">
          <cell r="A1132" t="str">
            <v>1403500190</v>
          </cell>
          <cell r="B1132" t="str">
            <v>I</v>
          </cell>
          <cell r="C1132" t="str">
            <v>Tubo PPUTF d/d1 40/26.6 mm PN20 L 4 m</v>
          </cell>
          <cell r="D1132" t="str">
            <v>TIRA</v>
          </cell>
          <cell r="E1132">
            <v>40.06</v>
          </cell>
          <cell r="G1132">
            <v>37104</v>
          </cell>
        </row>
        <row r="1133">
          <cell r="A1133" t="str">
            <v>1403500250</v>
          </cell>
          <cell r="B1133" t="str">
            <v>I</v>
          </cell>
          <cell r="C1133" t="str">
            <v>Tubo PP unión roscada 13.2 mm L 6 m</v>
          </cell>
          <cell r="D1133" t="str">
            <v>TIRA</v>
          </cell>
          <cell r="E1133">
            <v>6.83</v>
          </cell>
          <cell r="G1133">
            <v>37104</v>
          </cell>
        </row>
        <row r="1134">
          <cell r="A1134" t="str">
            <v>1403500260</v>
          </cell>
          <cell r="B1134" t="str">
            <v>I</v>
          </cell>
          <cell r="C1134" t="str">
            <v>Tubo PP unión roscada 21.2 mm L 6 m</v>
          </cell>
          <cell r="D1134" t="str">
            <v>TIRA</v>
          </cell>
          <cell r="E1134">
            <v>9.1199999999999992</v>
          </cell>
          <cell r="G1134">
            <v>37104</v>
          </cell>
        </row>
        <row r="1135">
          <cell r="A1135" t="str">
            <v>1403500300</v>
          </cell>
          <cell r="B1135" t="str">
            <v>I</v>
          </cell>
          <cell r="C1135" t="str">
            <v>Union PPUTF d 20 mm</v>
          </cell>
          <cell r="D1135" t="str">
            <v>U</v>
          </cell>
          <cell r="E1135">
            <v>0.47</v>
          </cell>
          <cell r="G1135">
            <v>37104</v>
          </cell>
        </row>
        <row r="1136">
          <cell r="A1136" t="str">
            <v>1403500310</v>
          </cell>
          <cell r="B1136" t="str">
            <v>I</v>
          </cell>
          <cell r="C1136" t="str">
            <v>Union PPUTF d 25 mm</v>
          </cell>
          <cell r="D1136" t="str">
            <v>U</v>
          </cell>
          <cell r="E1136">
            <v>0.83</v>
          </cell>
          <cell r="G1136">
            <v>37104</v>
          </cell>
        </row>
        <row r="1137">
          <cell r="A1137" t="str">
            <v>1403500320</v>
          </cell>
          <cell r="B1137" t="str">
            <v>I</v>
          </cell>
          <cell r="C1137" t="str">
            <v>Union PPUTF d 32 mm</v>
          </cell>
          <cell r="D1137" t="str">
            <v>U</v>
          </cell>
          <cell r="E1137">
            <v>1.84</v>
          </cell>
          <cell r="G1137">
            <v>37104</v>
          </cell>
        </row>
        <row r="1138">
          <cell r="A1138" t="str">
            <v>1403500330</v>
          </cell>
          <cell r="B1138" t="str">
            <v>I</v>
          </cell>
          <cell r="C1138" t="str">
            <v>Union PPUTF d 40 mm</v>
          </cell>
          <cell r="D1138" t="str">
            <v>U</v>
          </cell>
          <cell r="E1138">
            <v>2.63</v>
          </cell>
          <cell r="G1138">
            <v>37104</v>
          </cell>
        </row>
        <row r="1139">
          <cell r="A1139" t="str">
            <v>1403500340</v>
          </cell>
          <cell r="B1139" t="str">
            <v>I</v>
          </cell>
          <cell r="C1139" t="str">
            <v>Union PPUTF d 50 mm</v>
          </cell>
          <cell r="D1139" t="str">
            <v>U</v>
          </cell>
          <cell r="E1139">
            <v>4.18</v>
          </cell>
          <cell r="G1139">
            <v>37104</v>
          </cell>
        </row>
        <row r="1140">
          <cell r="A1140" t="str">
            <v>1403500400</v>
          </cell>
          <cell r="B1140" t="str">
            <v>I</v>
          </cell>
          <cell r="C1140" t="str">
            <v>Buje Reduccion PPUTF d1/d2 25/20 mm</v>
          </cell>
          <cell r="D1140" t="str">
            <v>U</v>
          </cell>
          <cell r="E1140">
            <v>1.0900000000000001</v>
          </cell>
          <cell r="G1140">
            <v>37104</v>
          </cell>
        </row>
        <row r="1141">
          <cell r="A1141" t="str">
            <v>1403500410</v>
          </cell>
          <cell r="B1141" t="str">
            <v>I</v>
          </cell>
          <cell r="C1141" t="str">
            <v>Buje Reduccion PPUTF d1/d2 32/20 mm</v>
          </cell>
          <cell r="D1141" t="str">
            <v>U</v>
          </cell>
          <cell r="E1141">
            <v>1.32</v>
          </cell>
          <cell r="G1141">
            <v>37104</v>
          </cell>
        </row>
        <row r="1142">
          <cell r="A1142" t="str">
            <v>1403500420</v>
          </cell>
          <cell r="B1142" t="str">
            <v>I</v>
          </cell>
          <cell r="C1142" t="str">
            <v>Buje Reduccion PPUTF d1/d2 32/25 mm</v>
          </cell>
          <cell r="D1142" t="str">
            <v>U</v>
          </cell>
          <cell r="E1142">
            <v>1.65</v>
          </cell>
          <cell r="G1142">
            <v>37104</v>
          </cell>
        </row>
        <row r="1143">
          <cell r="A1143" t="str">
            <v>1403500430</v>
          </cell>
          <cell r="B1143" t="str">
            <v>I</v>
          </cell>
          <cell r="C1143" t="str">
            <v>Buje Reduccion PPUTF d1/d2 40/20 mm</v>
          </cell>
          <cell r="D1143" t="str">
            <v>U</v>
          </cell>
          <cell r="E1143">
            <v>1.65</v>
          </cell>
          <cell r="G1143">
            <v>37104</v>
          </cell>
        </row>
        <row r="1144">
          <cell r="A1144" t="str">
            <v>1403500440</v>
          </cell>
          <cell r="B1144" t="str">
            <v>I</v>
          </cell>
          <cell r="C1144" t="str">
            <v>Buje Reduccion PPUTF d1/d2 40/25 mm</v>
          </cell>
          <cell r="D1144" t="str">
            <v>U</v>
          </cell>
          <cell r="E1144">
            <v>3.31</v>
          </cell>
          <cell r="G1144">
            <v>37104</v>
          </cell>
        </row>
        <row r="1145">
          <cell r="A1145" t="str">
            <v>1403500450</v>
          </cell>
          <cell r="B1145" t="str">
            <v>I</v>
          </cell>
          <cell r="C1145" t="str">
            <v>Buje Reduccion PPUTF d1/d2 40/32 mm</v>
          </cell>
          <cell r="D1145" t="str">
            <v>U</v>
          </cell>
          <cell r="E1145">
            <v>3.08</v>
          </cell>
          <cell r="G1145">
            <v>37104</v>
          </cell>
        </row>
        <row r="1146">
          <cell r="A1146" t="str">
            <v>1403500460</v>
          </cell>
          <cell r="B1146" t="str">
            <v>I</v>
          </cell>
          <cell r="C1146" t="str">
            <v>Buje Reduccion PPUTF d1/d2 50/20 mm</v>
          </cell>
          <cell r="D1146" t="str">
            <v>U</v>
          </cell>
          <cell r="E1146">
            <v>3.38</v>
          </cell>
          <cell r="G1146">
            <v>37104</v>
          </cell>
        </row>
        <row r="1147">
          <cell r="A1147" t="str">
            <v>1403500500</v>
          </cell>
          <cell r="B1147" t="str">
            <v>I</v>
          </cell>
          <cell r="C1147" t="str">
            <v>Codo 90 PPUTF D/d 29/20 mm</v>
          </cell>
          <cell r="D1147" t="str">
            <v>U</v>
          </cell>
          <cell r="E1147">
            <v>0.65</v>
          </cell>
          <cell r="G1147">
            <v>37104</v>
          </cell>
        </row>
        <row r="1148">
          <cell r="A1148" t="str">
            <v>1403500510</v>
          </cell>
          <cell r="B1148" t="str">
            <v>I</v>
          </cell>
          <cell r="C1148" t="str">
            <v>Codo 90 PPUTF D/d 34/25 mm</v>
          </cell>
          <cell r="D1148" t="str">
            <v>U</v>
          </cell>
          <cell r="E1148">
            <v>1.0900000000000001</v>
          </cell>
          <cell r="G1148">
            <v>37104</v>
          </cell>
        </row>
        <row r="1149">
          <cell r="A1149" t="str">
            <v>1403500520</v>
          </cell>
          <cell r="B1149" t="str">
            <v>I</v>
          </cell>
          <cell r="C1149" t="str">
            <v>Codo 90 PPUTF D/d 43/32 mm</v>
          </cell>
          <cell r="D1149" t="str">
            <v>U</v>
          </cell>
          <cell r="E1149">
            <v>1.54</v>
          </cell>
          <cell r="G1149">
            <v>37104</v>
          </cell>
        </row>
        <row r="1150">
          <cell r="A1150" t="str">
            <v>1403500530</v>
          </cell>
          <cell r="B1150" t="str">
            <v>I</v>
          </cell>
          <cell r="C1150" t="str">
            <v>Codo 90 PPUTF D/d 52/40 mm</v>
          </cell>
          <cell r="D1150" t="str">
            <v>U</v>
          </cell>
          <cell r="E1150">
            <v>3.29</v>
          </cell>
          <cell r="G1150">
            <v>37104</v>
          </cell>
        </row>
        <row r="1151">
          <cell r="A1151" t="str">
            <v>1403500600</v>
          </cell>
          <cell r="B1151" t="str">
            <v>I</v>
          </cell>
          <cell r="C1151" t="str">
            <v>Codo 45 PPUTF d 20 mm</v>
          </cell>
          <cell r="D1151" t="str">
            <v>U</v>
          </cell>
          <cell r="E1151">
            <v>1.21</v>
          </cell>
          <cell r="G1151">
            <v>37104</v>
          </cell>
        </row>
        <row r="1152">
          <cell r="A1152" t="str">
            <v>1403500610</v>
          </cell>
          <cell r="B1152" t="str">
            <v>I</v>
          </cell>
          <cell r="C1152" t="str">
            <v>Codo 45 PPUTF d 25 mm</v>
          </cell>
          <cell r="D1152" t="str">
            <v>U</v>
          </cell>
          <cell r="E1152">
            <v>1.54</v>
          </cell>
          <cell r="G1152">
            <v>37104</v>
          </cell>
        </row>
        <row r="1153">
          <cell r="A1153" t="str">
            <v>1403500620</v>
          </cell>
          <cell r="B1153" t="str">
            <v>I</v>
          </cell>
          <cell r="C1153" t="str">
            <v>Codo 45 PPUTF d 32 mm</v>
          </cell>
          <cell r="D1153" t="str">
            <v>U</v>
          </cell>
          <cell r="E1153">
            <v>2.31</v>
          </cell>
          <cell r="G1153">
            <v>37104</v>
          </cell>
        </row>
        <row r="1154">
          <cell r="A1154" t="str">
            <v>1403500700</v>
          </cell>
          <cell r="B1154" t="str">
            <v>I</v>
          </cell>
          <cell r="C1154" t="str">
            <v>Te PPUTF d 20 mm</v>
          </cell>
          <cell r="D1154" t="str">
            <v>U</v>
          </cell>
          <cell r="E1154">
            <v>0.83</v>
          </cell>
          <cell r="G1154">
            <v>37104</v>
          </cell>
        </row>
        <row r="1155">
          <cell r="A1155" t="str">
            <v>1403500710</v>
          </cell>
          <cell r="B1155" t="str">
            <v>I</v>
          </cell>
          <cell r="C1155" t="str">
            <v>Te PPUTF d 25 mm</v>
          </cell>
          <cell r="D1155" t="str">
            <v>U</v>
          </cell>
          <cell r="E1155">
            <v>1.58</v>
          </cell>
          <cell r="G1155">
            <v>37104</v>
          </cell>
        </row>
        <row r="1156">
          <cell r="A1156" t="str">
            <v>1403500720</v>
          </cell>
          <cell r="B1156" t="str">
            <v>I</v>
          </cell>
          <cell r="C1156" t="str">
            <v>Te PPUTF d 32 mm</v>
          </cell>
          <cell r="D1156" t="str">
            <v>U</v>
          </cell>
          <cell r="E1156">
            <v>2.31</v>
          </cell>
          <cell r="G1156">
            <v>37104</v>
          </cell>
        </row>
        <row r="1157">
          <cell r="A1157" t="str">
            <v>1403500730</v>
          </cell>
          <cell r="B1157" t="str">
            <v>I</v>
          </cell>
          <cell r="C1157" t="str">
            <v>Te PPUTF d 40 mm</v>
          </cell>
          <cell r="D1157" t="str">
            <v>U</v>
          </cell>
          <cell r="E1157">
            <v>4.7300000000000004</v>
          </cell>
          <cell r="G1157">
            <v>37104</v>
          </cell>
        </row>
        <row r="1158">
          <cell r="A1158" t="str">
            <v>1403500740</v>
          </cell>
          <cell r="B1158" t="str">
            <v>I</v>
          </cell>
          <cell r="C1158" t="str">
            <v>Te PPUTF d 50 mm</v>
          </cell>
          <cell r="D1158" t="str">
            <v>U</v>
          </cell>
          <cell r="E1158">
            <v>8.58</v>
          </cell>
          <cell r="G1158">
            <v>37104</v>
          </cell>
        </row>
        <row r="1159">
          <cell r="A1159" t="str">
            <v>1403500800</v>
          </cell>
          <cell r="B1159" t="str">
            <v>I</v>
          </cell>
          <cell r="C1159" t="str">
            <v>Te Reduccion PPUTF d/d1/d2 25/20/20 mm</v>
          </cell>
          <cell r="D1159" t="str">
            <v>U</v>
          </cell>
          <cell r="E1159">
            <v>1.32</v>
          </cell>
          <cell r="G1159">
            <v>37104</v>
          </cell>
        </row>
        <row r="1160">
          <cell r="A1160" t="str">
            <v>1403500810</v>
          </cell>
          <cell r="B1160" t="str">
            <v>I</v>
          </cell>
          <cell r="C1160" t="str">
            <v>Te Reduccion PPUTF d/d1/d2 25/20/25 mm</v>
          </cell>
          <cell r="D1160" t="str">
            <v>U</v>
          </cell>
          <cell r="E1160">
            <v>1.54</v>
          </cell>
          <cell r="G1160">
            <v>37104</v>
          </cell>
        </row>
        <row r="1161">
          <cell r="A1161" t="str">
            <v>1403500820</v>
          </cell>
          <cell r="B1161" t="str">
            <v>I</v>
          </cell>
          <cell r="C1161" t="str">
            <v>Te Reduccion PPUTF d/d1/d2 32/20/20 mm</v>
          </cell>
          <cell r="D1161" t="str">
            <v>U</v>
          </cell>
          <cell r="E1161">
            <v>2.2000000000000002</v>
          </cell>
          <cell r="G1161">
            <v>37104</v>
          </cell>
        </row>
        <row r="1162">
          <cell r="A1162" t="str">
            <v>1403500830</v>
          </cell>
          <cell r="B1162" t="str">
            <v>I</v>
          </cell>
          <cell r="C1162" t="str">
            <v>Te Reduccion PPUTF d/d1/d2 32/20/32 mm</v>
          </cell>
          <cell r="D1162" t="str">
            <v>U</v>
          </cell>
          <cell r="E1162">
            <v>2.86</v>
          </cell>
          <cell r="G1162">
            <v>37104</v>
          </cell>
        </row>
        <row r="1163">
          <cell r="A1163" t="str">
            <v>1403500840</v>
          </cell>
          <cell r="B1163" t="str">
            <v>I</v>
          </cell>
          <cell r="C1163" t="str">
            <v>Te Reduccion PPUTF d/d1/d2 32/25/20 mm</v>
          </cell>
          <cell r="D1163" t="str">
            <v>U</v>
          </cell>
          <cell r="E1163">
            <v>2.86</v>
          </cell>
          <cell r="G1163">
            <v>37104</v>
          </cell>
        </row>
        <row r="1164">
          <cell r="A1164" t="str">
            <v>1403500850</v>
          </cell>
          <cell r="B1164" t="str">
            <v>I</v>
          </cell>
          <cell r="C1164" t="str">
            <v>Te Reduccion PPUTF d/d1/d2 32/25/32 mm</v>
          </cell>
          <cell r="D1164" t="str">
            <v>U</v>
          </cell>
          <cell r="E1164">
            <v>2.63</v>
          </cell>
          <cell r="G1164">
            <v>37104</v>
          </cell>
        </row>
        <row r="1165">
          <cell r="A1165" t="str">
            <v>1403500900</v>
          </cell>
          <cell r="B1165" t="str">
            <v>I</v>
          </cell>
          <cell r="C1165" t="str">
            <v>Cruz PPUTF d 20 mm</v>
          </cell>
          <cell r="D1165" t="str">
            <v>U</v>
          </cell>
          <cell r="E1165">
            <v>1.24</v>
          </cell>
          <cell r="G1165">
            <v>37104</v>
          </cell>
        </row>
        <row r="1166">
          <cell r="A1166" t="str">
            <v>1403500910</v>
          </cell>
          <cell r="B1166" t="str">
            <v>I</v>
          </cell>
          <cell r="C1166" t="str">
            <v>Cruz PPUTF d 25 mm</v>
          </cell>
          <cell r="D1166" t="str">
            <v>U</v>
          </cell>
          <cell r="E1166">
            <v>2.37</v>
          </cell>
          <cell r="G1166">
            <v>37104</v>
          </cell>
        </row>
        <row r="1167">
          <cell r="A1167" t="str">
            <v>1403500920</v>
          </cell>
          <cell r="B1167" t="str">
            <v>I</v>
          </cell>
          <cell r="C1167" t="str">
            <v>Cruz PPUTF d 32 mm</v>
          </cell>
          <cell r="D1167" t="str">
            <v>U</v>
          </cell>
          <cell r="E1167">
            <v>3.46</v>
          </cell>
          <cell r="G1167">
            <v>37104</v>
          </cell>
        </row>
        <row r="1168">
          <cell r="A1168" t="str">
            <v>1403500930</v>
          </cell>
          <cell r="B1168" t="str">
            <v>I</v>
          </cell>
          <cell r="C1168" t="str">
            <v>Cruz PPUTF d 40 mm</v>
          </cell>
          <cell r="D1168" t="str">
            <v>U</v>
          </cell>
          <cell r="E1168">
            <v>7.09</v>
          </cell>
          <cell r="G1168">
            <v>37104</v>
          </cell>
        </row>
        <row r="1169">
          <cell r="A1169" t="str">
            <v>1403501000</v>
          </cell>
          <cell r="B1169" t="str">
            <v>I</v>
          </cell>
          <cell r="C1169" t="str">
            <v>Tapa PPUTF d 20 mm</v>
          </cell>
          <cell r="D1169" t="str">
            <v>U</v>
          </cell>
          <cell r="E1169">
            <v>0.52</v>
          </cell>
          <cell r="G1169">
            <v>37104</v>
          </cell>
        </row>
        <row r="1170">
          <cell r="A1170" t="str">
            <v>1403501010</v>
          </cell>
          <cell r="B1170" t="str">
            <v>I</v>
          </cell>
          <cell r="C1170" t="str">
            <v>Tapa PPUTF d 25 mm</v>
          </cell>
          <cell r="D1170" t="str">
            <v>U</v>
          </cell>
          <cell r="E1170">
            <v>0.87</v>
          </cell>
          <cell r="G1170">
            <v>37104</v>
          </cell>
        </row>
        <row r="1171">
          <cell r="A1171" t="str">
            <v>1403501020</v>
          </cell>
          <cell r="B1171" t="str">
            <v>I</v>
          </cell>
          <cell r="C1171" t="str">
            <v>Tapa PPUTF d 32 mm</v>
          </cell>
          <cell r="D1171" t="str">
            <v>U</v>
          </cell>
          <cell r="E1171">
            <v>1.23</v>
          </cell>
          <cell r="G1171">
            <v>37104</v>
          </cell>
        </row>
        <row r="1172">
          <cell r="A1172" t="str">
            <v>1403501100</v>
          </cell>
          <cell r="B1172" t="str">
            <v>I</v>
          </cell>
          <cell r="C1172" t="str">
            <v>Curva de Sobrepasaje PPUTF d 20 mm</v>
          </cell>
          <cell r="D1172" t="str">
            <v>U</v>
          </cell>
          <cell r="E1172">
            <v>1.75</v>
          </cell>
          <cell r="G1172">
            <v>37104</v>
          </cell>
        </row>
        <row r="1173">
          <cell r="A1173" t="str">
            <v>1403501110</v>
          </cell>
          <cell r="B1173" t="str">
            <v>I</v>
          </cell>
          <cell r="C1173" t="str">
            <v>Curva de Sobrepasaje PPUTF d 25 mm</v>
          </cell>
          <cell r="D1173" t="str">
            <v>U</v>
          </cell>
          <cell r="E1173">
            <v>2.54</v>
          </cell>
          <cell r="G1173">
            <v>37104</v>
          </cell>
        </row>
        <row r="1174">
          <cell r="A1174" t="str">
            <v>1403501120</v>
          </cell>
          <cell r="B1174" t="str">
            <v>I</v>
          </cell>
          <cell r="C1174" t="str">
            <v>Curva de Sobrepasaje PPUTF d 32 mm</v>
          </cell>
          <cell r="D1174" t="str">
            <v>U</v>
          </cell>
          <cell r="E1174">
            <v>3.96</v>
          </cell>
          <cell r="G1174">
            <v>37104</v>
          </cell>
        </row>
        <row r="1175">
          <cell r="A1175" t="str">
            <v>1403501200</v>
          </cell>
          <cell r="B1175" t="str">
            <v>I</v>
          </cell>
          <cell r="C1175" t="str">
            <v>Codo Rosca Fijacion PPUTF d 20 mm</v>
          </cell>
          <cell r="D1175" t="str">
            <v>U</v>
          </cell>
          <cell r="E1175">
            <v>3.41</v>
          </cell>
          <cell r="G1175">
            <v>37104</v>
          </cell>
        </row>
        <row r="1176">
          <cell r="A1176" t="str">
            <v>1403501300</v>
          </cell>
          <cell r="B1176" t="str">
            <v>I</v>
          </cell>
          <cell r="C1176" t="str">
            <v>Tubo Rosca H PPUTF d/G 20/(1/2")</v>
          </cell>
          <cell r="D1176" t="str">
            <v>U</v>
          </cell>
          <cell r="E1176">
            <v>2.52</v>
          </cell>
          <cell r="G1176">
            <v>37104</v>
          </cell>
        </row>
        <row r="1177">
          <cell r="A1177" t="str">
            <v>1403501310</v>
          </cell>
          <cell r="B1177" t="str">
            <v>I</v>
          </cell>
          <cell r="C1177" t="str">
            <v>Tubo Rosca H PPUTF d/G 20/(3/4")</v>
          </cell>
          <cell r="D1177" t="str">
            <v>U</v>
          </cell>
          <cell r="E1177">
            <v>3.08</v>
          </cell>
          <cell r="G1177">
            <v>37104</v>
          </cell>
        </row>
        <row r="1178">
          <cell r="A1178" t="str">
            <v>1403501320</v>
          </cell>
          <cell r="B1178" t="str">
            <v>I</v>
          </cell>
          <cell r="C1178" t="str">
            <v>Tubo Rosca H PPUTF d/G 25/(1/2")</v>
          </cell>
          <cell r="D1178" t="str">
            <v>U</v>
          </cell>
          <cell r="E1178">
            <v>3.29</v>
          </cell>
          <cell r="G1178">
            <v>37104</v>
          </cell>
        </row>
        <row r="1179">
          <cell r="A1179" t="str">
            <v>1403501350</v>
          </cell>
          <cell r="B1179" t="str">
            <v>I</v>
          </cell>
          <cell r="C1179" t="str">
            <v>Tubo Rosca M PPUTF d/G 20/(1/2")</v>
          </cell>
          <cell r="D1179" t="str">
            <v>U</v>
          </cell>
          <cell r="E1179">
            <v>2.63</v>
          </cell>
          <cell r="G1179">
            <v>37104</v>
          </cell>
        </row>
        <row r="1180">
          <cell r="A1180" t="str">
            <v>1403501360</v>
          </cell>
          <cell r="B1180" t="str">
            <v>I</v>
          </cell>
          <cell r="C1180" t="str">
            <v>Tubo Rosca M PPUTF d/G 20/(3/4")</v>
          </cell>
          <cell r="D1180" t="str">
            <v>U</v>
          </cell>
          <cell r="E1180">
            <v>3.96</v>
          </cell>
          <cell r="G1180">
            <v>37104</v>
          </cell>
        </row>
        <row r="1181">
          <cell r="A1181" t="str">
            <v>1403501370</v>
          </cell>
          <cell r="B1181" t="str">
            <v>I</v>
          </cell>
          <cell r="C1181" t="str">
            <v>Tubo Rosca M PPUTF d/G 25/(1/2")</v>
          </cell>
          <cell r="D1181" t="str">
            <v>U</v>
          </cell>
          <cell r="E1181">
            <v>3.29</v>
          </cell>
          <cell r="G1181">
            <v>37104</v>
          </cell>
        </row>
        <row r="1182">
          <cell r="A1182" t="str">
            <v>1403501400</v>
          </cell>
          <cell r="B1182" t="str">
            <v>I</v>
          </cell>
          <cell r="C1182" t="str">
            <v>Union Mixta H PPUTF/BCE 20/(1/2")</v>
          </cell>
          <cell r="D1182" t="str">
            <v>U</v>
          </cell>
          <cell r="E1182">
            <v>7.96</v>
          </cell>
          <cell r="G1182">
            <v>37104</v>
          </cell>
        </row>
        <row r="1183">
          <cell r="A1183" t="str">
            <v>1403501410</v>
          </cell>
          <cell r="B1183" t="str">
            <v>I</v>
          </cell>
          <cell r="C1183" t="str">
            <v>Union Mixta H PPUTF/BCE 25/(3/4")</v>
          </cell>
          <cell r="D1183" t="str">
            <v>U</v>
          </cell>
          <cell r="E1183">
            <v>10.9</v>
          </cell>
          <cell r="G1183">
            <v>37104</v>
          </cell>
        </row>
        <row r="1184">
          <cell r="A1184" t="str">
            <v>1403501420</v>
          </cell>
          <cell r="B1184" t="str">
            <v>I</v>
          </cell>
          <cell r="C1184" t="str">
            <v>Union Mixta H PPUTF/BCE 32/(1")</v>
          </cell>
          <cell r="D1184" t="str">
            <v>U</v>
          </cell>
          <cell r="E1184">
            <v>12.7</v>
          </cell>
          <cell r="G1184">
            <v>37104</v>
          </cell>
        </row>
        <row r="1185">
          <cell r="A1185" t="str">
            <v>1403501450</v>
          </cell>
          <cell r="B1185" t="str">
            <v>I</v>
          </cell>
          <cell r="C1185" t="str">
            <v>Union Mixta M PPUTF/BCE d/G 20/(1/2")</v>
          </cell>
          <cell r="D1185" t="str">
            <v>U</v>
          </cell>
          <cell r="E1185">
            <v>7.64</v>
          </cell>
          <cell r="G1185">
            <v>37104</v>
          </cell>
        </row>
        <row r="1186">
          <cell r="A1186" t="str">
            <v>1403501460</v>
          </cell>
          <cell r="B1186" t="str">
            <v>I</v>
          </cell>
          <cell r="C1186" t="str">
            <v>Union Mixta M PPUTF/BCE d/G 25/(3/4")</v>
          </cell>
          <cell r="D1186" t="str">
            <v>U</v>
          </cell>
          <cell r="E1186">
            <v>11.72</v>
          </cell>
          <cell r="G1186">
            <v>37104</v>
          </cell>
        </row>
        <row r="1187">
          <cell r="A1187" t="str">
            <v>1403501470</v>
          </cell>
          <cell r="B1187" t="str">
            <v>I</v>
          </cell>
          <cell r="C1187" t="str">
            <v>Union Mixta M PPUTF/BCE d/G 32/(1")</v>
          </cell>
          <cell r="D1187" t="str">
            <v>U</v>
          </cell>
          <cell r="E1187">
            <v>13.68</v>
          </cell>
          <cell r="G1187">
            <v>37104</v>
          </cell>
        </row>
        <row r="1188">
          <cell r="A1188" t="str">
            <v>1403501500</v>
          </cell>
          <cell r="B1188" t="str">
            <v>I</v>
          </cell>
          <cell r="C1188" t="str">
            <v>Tubo Hexagonal H PPUTF d/G 32/(1")</v>
          </cell>
          <cell r="D1188" t="str">
            <v>U</v>
          </cell>
          <cell r="E1188">
            <v>11.76</v>
          </cell>
          <cell r="G1188">
            <v>37104</v>
          </cell>
        </row>
        <row r="1189">
          <cell r="A1189" t="str">
            <v>1403501510</v>
          </cell>
          <cell r="B1189" t="str">
            <v>I</v>
          </cell>
          <cell r="C1189" t="str">
            <v>Tubo Hexagonal H PPUTF d/G 40/(1 1/4")</v>
          </cell>
          <cell r="D1189" t="str">
            <v>U</v>
          </cell>
          <cell r="E1189">
            <v>18.7</v>
          </cell>
          <cell r="G1189">
            <v>37104</v>
          </cell>
        </row>
        <row r="1190">
          <cell r="A1190" t="str">
            <v>1403501520</v>
          </cell>
          <cell r="B1190" t="str">
            <v>I</v>
          </cell>
          <cell r="C1190" t="str">
            <v>Tubo Hexagonal H PPUTF d/G 50/(1 1/2")</v>
          </cell>
          <cell r="D1190" t="str">
            <v>U</v>
          </cell>
          <cell r="E1190">
            <v>26.4</v>
          </cell>
          <cell r="G1190">
            <v>37104</v>
          </cell>
        </row>
        <row r="1191">
          <cell r="A1191" t="str">
            <v>1403501550</v>
          </cell>
          <cell r="B1191" t="str">
            <v>I</v>
          </cell>
          <cell r="C1191" t="str">
            <v>Tubo Hexagonal M PPUTF d/G 32/(1")</v>
          </cell>
          <cell r="D1191" t="str">
            <v>U</v>
          </cell>
          <cell r="E1191">
            <v>13.42</v>
          </cell>
          <cell r="G1191">
            <v>37104</v>
          </cell>
        </row>
        <row r="1192">
          <cell r="A1192" t="str">
            <v>1403501560</v>
          </cell>
          <cell r="B1192" t="str">
            <v>I</v>
          </cell>
          <cell r="C1192" t="str">
            <v>Tubo Hexagonal M PPUTF d/G 40/(1 1/4")</v>
          </cell>
          <cell r="D1192" t="str">
            <v>U</v>
          </cell>
          <cell r="E1192">
            <v>20.68</v>
          </cell>
          <cell r="G1192">
            <v>37104</v>
          </cell>
        </row>
        <row r="1193">
          <cell r="A1193" t="str">
            <v>1403501570</v>
          </cell>
          <cell r="B1193" t="str">
            <v>I</v>
          </cell>
          <cell r="C1193" t="str">
            <v>Tubo Hexagonal M PPUTF d/G 50/(1 1/2")</v>
          </cell>
          <cell r="D1193" t="str">
            <v>U</v>
          </cell>
          <cell r="E1193">
            <v>27.27</v>
          </cell>
          <cell r="G1193">
            <v>37104</v>
          </cell>
        </row>
        <row r="1194">
          <cell r="A1194" t="str">
            <v>1403501600</v>
          </cell>
          <cell r="B1194" t="str">
            <v>I</v>
          </cell>
          <cell r="C1194" t="str">
            <v>Codo 90 PPUTF/Rosca H d/G 20/(1/2")</v>
          </cell>
          <cell r="D1194" t="str">
            <v>U</v>
          </cell>
          <cell r="E1194">
            <v>2.52</v>
          </cell>
          <cell r="G1194">
            <v>37104</v>
          </cell>
        </row>
        <row r="1195">
          <cell r="A1195" t="str">
            <v>1403501610</v>
          </cell>
          <cell r="B1195" t="str">
            <v>I</v>
          </cell>
          <cell r="C1195" t="str">
            <v>Codo 90 PPUTF/Rosca H d/G 25/(1/2")</v>
          </cell>
          <cell r="D1195" t="str">
            <v>U</v>
          </cell>
          <cell r="E1195">
            <v>4.17</v>
          </cell>
          <cell r="G1195">
            <v>37104</v>
          </cell>
        </row>
        <row r="1196">
          <cell r="A1196" t="str">
            <v>1403501620</v>
          </cell>
          <cell r="B1196" t="str">
            <v>I</v>
          </cell>
          <cell r="C1196" t="str">
            <v>Codo 90 PPUTF/Rosca H d/G 25/(3/4")</v>
          </cell>
          <cell r="D1196" t="str">
            <v>U</v>
          </cell>
          <cell r="E1196">
            <v>3.74</v>
          </cell>
          <cell r="G1196">
            <v>37104</v>
          </cell>
        </row>
        <row r="1197">
          <cell r="A1197" t="str">
            <v>1403501650</v>
          </cell>
          <cell r="B1197" t="str">
            <v>I</v>
          </cell>
          <cell r="C1197" t="str">
            <v>Codo 90 PPUTF/Rosca M d/G 20/(1/2")</v>
          </cell>
          <cell r="D1197" t="str">
            <v>U</v>
          </cell>
          <cell r="E1197">
            <v>2.63</v>
          </cell>
          <cell r="G1197">
            <v>37104</v>
          </cell>
        </row>
        <row r="1198">
          <cell r="A1198" t="str">
            <v>1403501660</v>
          </cell>
          <cell r="B1198" t="str">
            <v>I</v>
          </cell>
          <cell r="C1198" t="str">
            <v>Codo 90 PPUTF/Rosca M d/G 25/(1/2")</v>
          </cell>
          <cell r="D1198" t="str">
            <v>U</v>
          </cell>
          <cell r="E1198">
            <v>4.4000000000000004</v>
          </cell>
          <cell r="G1198">
            <v>37104</v>
          </cell>
        </row>
        <row r="1199">
          <cell r="A1199" t="str">
            <v>1403501670</v>
          </cell>
          <cell r="B1199" t="str">
            <v>I</v>
          </cell>
          <cell r="C1199" t="str">
            <v>Codo 90 PPUTF/Rosca H d/G 25/(3/4")</v>
          </cell>
          <cell r="D1199" t="str">
            <v>U</v>
          </cell>
          <cell r="E1199">
            <v>4.29</v>
          </cell>
          <cell r="G1199">
            <v>37104</v>
          </cell>
        </row>
        <row r="1200">
          <cell r="A1200" t="str">
            <v>1403501700</v>
          </cell>
          <cell r="B1200" t="str">
            <v>I</v>
          </cell>
          <cell r="C1200" t="str">
            <v>Te PPUTF/Rosca H d/G 20/(1/2")</v>
          </cell>
          <cell r="D1200" t="str">
            <v>U</v>
          </cell>
          <cell r="E1200">
            <v>3.95</v>
          </cell>
          <cell r="G1200">
            <v>37104</v>
          </cell>
        </row>
        <row r="1201">
          <cell r="A1201" t="str">
            <v>1403501710</v>
          </cell>
          <cell r="B1201" t="str">
            <v>I</v>
          </cell>
          <cell r="C1201" t="str">
            <v>Te PPUTF/Rosca H d/G 25/(1/2")</v>
          </cell>
          <cell r="D1201" t="str">
            <v>U</v>
          </cell>
          <cell r="E1201">
            <v>4.4000000000000004</v>
          </cell>
          <cell r="G1201">
            <v>37104</v>
          </cell>
        </row>
        <row r="1202">
          <cell r="A1202" t="str">
            <v>1403501720</v>
          </cell>
          <cell r="B1202" t="str">
            <v>I</v>
          </cell>
          <cell r="C1202" t="str">
            <v>Te PPUTF/Rosca H d/G 25/(3/4")</v>
          </cell>
          <cell r="D1202" t="str">
            <v>U</v>
          </cell>
          <cell r="E1202">
            <v>5.49</v>
          </cell>
          <cell r="G1202">
            <v>37104</v>
          </cell>
        </row>
        <row r="1203">
          <cell r="A1203" t="str">
            <v>1403501750</v>
          </cell>
          <cell r="B1203" t="str">
            <v>I</v>
          </cell>
          <cell r="C1203" t="str">
            <v>Te PPUTF/Rosca M d/G 20/(1/2")</v>
          </cell>
          <cell r="D1203" t="str">
            <v>U</v>
          </cell>
          <cell r="E1203">
            <v>4.17</v>
          </cell>
          <cell r="G1203">
            <v>37104</v>
          </cell>
        </row>
        <row r="1204">
          <cell r="A1204" t="str">
            <v>1403501800</v>
          </cell>
          <cell r="B1204" t="str">
            <v>I</v>
          </cell>
          <cell r="C1204" t="str">
            <v>Valvula Cierre Cromada PPUTF d 20 mm</v>
          </cell>
          <cell r="D1204" t="str">
            <v>U</v>
          </cell>
          <cell r="E1204">
            <v>23.1</v>
          </cell>
          <cell r="G1204">
            <v>37104</v>
          </cell>
        </row>
        <row r="1205">
          <cell r="A1205" t="str">
            <v>1403501810</v>
          </cell>
          <cell r="B1205" t="str">
            <v>I</v>
          </cell>
          <cell r="C1205" t="str">
            <v>Valvula Cierre Cromada PPUTF d 25 mm</v>
          </cell>
          <cell r="D1205" t="str">
            <v>U</v>
          </cell>
          <cell r="E1205">
            <v>26.65</v>
          </cell>
          <cell r="G1205">
            <v>37104</v>
          </cell>
        </row>
        <row r="1206">
          <cell r="A1206" t="str">
            <v>1403501820</v>
          </cell>
          <cell r="B1206" t="str">
            <v>I</v>
          </cell>
          <cell r="C1206" t="str">
            <v>Valvula Esferica Cromada PPUTF d 20 mm</v>
          </cell>
          <cell r="D1206" t="str">
            <v>U</v>
          </cell>
          <cell r="E1206">
            <v>21.1</v>
          </cell>
          <cell r="G1206">
            <v>37104</v>
          </cell>
        </row>
        <row r="1207">
          <cell r="A1207" t="str">
            <v>1403501830</v>
          </cell>
          <cell r="B1207" t="str">
            <v>I</v>
          </cell>
          <cell r="C1207" t="str">
            <v>Valvula Esferica Cromada PPUTF d 25 mm</v>
          </cell>
          <cell r="D1207" t="str">
            <v>U</v>
          </cell>
          <cell r="E1207">
            <v>22.95</v>
          </cell>
          <cell r="G1207">
            <v>37104</v>
          </cell>
        </row>
        <row r="1208">
          <cell r="A1208" t="str">
            <v>1403501850</v>
          </cell>
          <cell r="B1208" t="str">
            <v>I</v>
          </cell>
          <cell r="C1208" t="str">
            <v>Valvula de Retencion PPUTF d 25 mm</v>
          </cell>
          <cell r="D1208" t="str">
            <v>U</v>
          </cell>
          <cell r="E1208">
            <v>23.53</v>
          </cell>
          <cell r="G1208">
            <v>37104</v>
          </cell>
        </row>
        <row r="1209">
          <cell r="A1209" t="str">
            <v>1403501860</v>
          </cell>
          <cell r="B1209" t="str">
            <v>I</v>
          </cell>
          <cell r="C1209" t="str">
            <v>Valvula de Retencion PPUTF d 32 mm</v>
          </cell>
          <cell r="D1209" t="str">
            <v>U</v>
          </cell>
          <cell r="E1209">
            <v>32.78</v>
          </cell>
          <cell r="G1209">
            <v>37104</v>
          </cell>
        </row>
        <row r="1210">
          <cell r="A1210" t="str">
            <v>1403501870</v>
          </cell>
          <cell r="B1210" t="str">
            <v>I</v>
          </cell>
          <cell r="C1210" t="str">
            <v>Valvula de Retencion PPUTF d 40 mm</v>
          </cell>
          <cell r="D1210" t="str">
            <v>U</v>
          </cell>
          <cell r="E1210">
            <v>43.01</v>
          </cell>
          <cell r="G1210">
            <v>37104</v>
          </cell>
        </row>
        <row r="1211">
          <cell r="A1211" t="str">
            <v>1403501880</v>
          </cell>
          <cell r="B1211" t="str">
            <v>I</v>
          </cell>
          <cell r="C1211" t="str">
            <v>Valvula de Retencion PPUTF d 50 mm</v>
          </cell>
          <cell r="D1211" t="str">
            <v>U</v>
          </cell>
          <cell r="E1211">
            <v>51.21</v>
          </cell>
          <cell r="G1211">
            <v>37104</v>
          </cell>
        </row>
        <row r="1212">
          <cell r="A1212" t="str">
            <v>1403501900</v>
          </cell>
          <cell r="B1212" t="str">
            <v>I</v>
          </cell>
          <cell r="C1212" t="str">
            <v>Union doble PPUTF d 20 mm</v>
          </cell>
          <cell r="D1212" t="str">
            <v>U</v>
          </cell>
          <cell r="E1212">
            <v>3.4</v>
          </cell>
          <cell r="G1212">
            <v>37104</v>
          </cell>
        </row>
        <row r="1213">
          <cell r="A1213" t="str">
            <v>1403501910</v>
          </cell>
          <cell r="B1213" t="str">
            <v>I</v>
          </cell>
          <cell r="C1213" t="str">
            <v>Union doble PPUTF d 25 mm</v>
          </cell>
          <cell r="D1213" t="str">
            <v>U</v>
          </cell>
          <cell r="E1213">
            <v>4.62</v>
          </cell>
          <cell r="G1213">
            <v>37104</v>
          </cell>
        </row>
        <row r="1214">
          <cell r="A1214" t="str">
            <v>1403501920</v>
          </cell>
          <cell r="B1214" t="str">
            <v>I</v>
          </cell>
          <cell r="C1214" t="str">
            <v>Union doble PPUTF d 32 mm</v>
          </cell>
          <cell r="D1214" t="str">
            <v>U</v>
          </cell>
          <cell r="E1214">
            <v>6.47</v>
          </cell>
          <cell r="G1214">
            <v>37104</v>
          </cell>
        </row>
        <row r="1215">
          <cell r="A1215" t="str">
            <v>1403501930</v>
          </cell>
          <cell r="B1215" t="str">
            <v>I</v>
          </cell>
          <cell r="C1215" t="str">
            <v>Union doble PPUTF d 40 mm</v>
          </cell>
          <cell r="D1215" t="str">
            <v>U</v>
          </cell>
          <cell r="E1215">
            <v>11.76</v>
          </cell>
          <cell r="G1215">
            <v>37104</v>
          </cell>
        </row>
        <row r="1216">
          <cell r="A1216" t="str">
            <v>1403501940</v>
          </cell>
          <cell r="B1216" t="str">
            <v>I</v>
          </cell>
          <cell r="C1216" t="str">
            <v>Union doble PPUTF d 50 mm</v>
          </cell>
          <cell r="D1216" t="str">
            <v>U</v>
          </cell>
          <cell r="E1216">
            <v>15.8</v>
          </cell>
          <cell r="G1216">
            <v>37104</v>
          </cell>
        </row>
        <row r="1217">
          <cell r="A1217" t="str">
            <v>1403501950</v>
          </cell>
          <cell r="B1217" t="str">
            <v>I</v>
          </cell>
          <cell r="C1217" t="str">
            <v>Union doble PPUTF d 63 mm</v>
          </cell>
          <cell r="D1217" t="str">
            <v>U</v>
          </cell>
          <cell r="E1217">
            <v>22.54</v>
          </cell>
          <cell r="G1217">
            <v>37104</v>
          </cell>
        </row>
        <row r="1218">
          <cell r="A1218" t="str">
            <v>1403501960</v>
          </cell>
          <cell r="B1218" t="str">
            <v>I</v>
          </cell>
          <cell r="C1218" t="str">
            <v>Union doble PPUTF d 75 mm</v>
          </cell>
          <cell r="D1218" t="str">
            <v>U</v>
          </cell>
          <cell r="E1218">
            <v>56.31</v>
          </cell>
          <cell r="G1218">
            <v>37104</v>
          </cell>
        </row>
        <row r="1219">
          <cell r="A1219" t="str">
            <v>1403502000</v>
          </cell>
          <cell r="B1219" t="str">
            <v>I</v>
          </cell>
          <cell r="C1219" t="str">
            <v>Tapon roscado PPUTF  d 1/2"</v>
          </cell>
          <cell r="D1219" t="str">
            <v>U</v>
          </cell>
          <cell r="E1219">
            <v>0.1</v>
          </cell>
          <cell r="G1219">
            <v>37104</v>
          </cell>
        </row>
        <row r="1220">
          <cell r="A1220" t="str">
            <v>1403502010</v>
          </cell>
          <cell r="B1220" t="str">
            <v>I</v>
          </cell>
          <cell r="C1220" t="str">
            <v xml:space="preserve"> Tapon roscado PPUTF d 3/4"</v>
          </cell>
          <cell r="D1220" t="str">
            <v>U</v>
          </cell>
          <cell r="E1220">
            <v>0.1</v>
          </cell>
          <cell r="G1220">
            <v>37104</v>
          </cell>
        </row>
        <row r="1221">
          <cell r="A1221" t="str">
            <v>1404000000</v>
          </cell>
          <cell r="B1221" t="str">
            <v>D</v>
          </cell>
          <cell r="C1221" t="str">
            <v>=== GRIFERíA</v>
          </cell>
          <cell r="D1221" t="str">
            <v>-</v>
          </cell>
          <cell r="E1221">
            <v>0</v>
          </cell>
        </row>
        <row r="1222">
          <cell r="A1222" t="str">
            <v>1404000100</v>
          </cell>
          <cell r="B1222" t="str">
            <v>I</v>
          </cell>
          <cell r="C1222" t="str">
            <v>Griferia Bidet</v>
          </cell>
          <cell r="D1222" t="str">
            <v>U</v>
          </cell>
          <cell r="E1222">
            <v>56.9</v>
          </cell>
          <cell r="G1222">
            <v>37104</v>
          </cell>
        </row>
        <row r="1223">
          <cell r="A1223" t="str">
            <v>1404000150</v>
          </cell>
          <cell r="B1223" t="str">
            <v>I</v>
          </cell>
          <cell r="C1223" t="str">
            <v>Griferia Cocina Mesada</v>
          </cell>
          <cell r="D1223" t="str">
            <v>U</v>
          </cell>
          <cell r="E1223">
            <v>51.44</v>
          </cell>
          <cell r="G1223">
            <v>37104</v>
          </cell>
        </row>
        <row r="1224">
          <cell r="A1224" t="str">
            <v>1404000200</v>
          </cell>
          <cell r="B1224" t="str">
            <v>I</v>
          </cell>
          <cell r="C1224" t="str">
            <v>Griferia Ducha</v>
          </cell>
          <cell r="D1224" t="str">
            <v>U</v>
          </cell>
          <cell r="E1224">
            <v>42.27</v>
          </cell>
          <cell r="G1224">
            <v>37104</v>
          </cell>
        </row>
        <row r="1225">
          <cell r="A1225" t="str">
            <v>1404000250</v>
          </cell>
          <cell r="B1225" t="str">
            <v>I</v>
          </cell>
          <cell r="C1225" t="str">
            <v>Griferia Lavatorio</v>
          </cell>
          <cell r="D1225" t="str">
            <v>U</v>
          </cell>
          <cell r="E1225">
            <v>37.4</v>
          </cell>
          <cell r="G1225">
            <v>37104</v>
          </cell>
        </row>
        <row r="1226">
          <cell r="A1226" t="str">
            <v>1404000260</v>
          </cell>
          <cell r="B1226" t="str">
            <v>I</v>
          </cell>
          <cell r="C1226" t="str">
            <v>Griferia Pileta de Lavar</v>
          </cell>
          <cell r="D1226" t="str">
            <v>U</v>
          </cell>
          <cell r="E1226">
            <v>30</v>
          </cell>
          <cell r="G1226">
            <v>37104</v>
          </cell>
        </row>
        <row r="1227">
          <cell r="A1227" t="str">
            <v>1405000000</v>
          </cell>
          <cell r="B1227" t="str">
            <v>D</v>
          </cell>
          <cell r="C1227" t="str">
            <v>=== CAñERíAS Y ACCESORIOS DE BRONCE Y OTRO</v>
          </cell>
          <cell r="D1227" t="str">
            <v>-</v>
          </cell>
          <cell r="E1227">
            <v>0</v>
          </cell>
        </row>
        <row r="1228">
          <cell r="A1228" t="str">
            <v>1405000100</v>
          </cell>
          <cell r="B1228" t="str">
            <v>I</v>
          </cell>
          <cell r="C1228" t="str">
            <v>Caño Acero Inoxidable 304(E=2MM) D=0.05M</v>
          </cell>
          <cell r="D1228" t="str">
            <v>ML</v>
          </cell>
          <cell r="E1228">
            <v>35</v>
          </cell>
          <cell r="G1228">
            <v>37104</v>
          </cell>
        </row>
        <row r="1229">
          <cell r="A1229" t="str">
            <v>1405000150</v>
          </cell>
          <cell r="B1229" t="str">
            <v>I</v>
          </cell>
          <cell r="C1229" t="str">
            <v>Caño Aprob. 13</v>
          </cell>
          <cell r="D1229" t="str">
            <v>ML</v>
          </cell>
          <cell r="E1229">
            <v>1.06</v>
          </cell>
          <cell r="G1229">
            <v>37104</v>
          </cell>
        </row>
        <row r="1230">
          <cell r="A1230" t="str">
            <v>1405000200</v>
          </cell>
          <cell r="B1230" t="str">
            <v>I</v>
          </cell>
          <cell r="C1230" t="str">
            <v>Caño Aprob. 19</v>
          </cell>
          <cell r="D1230" t="str">
            <v>ML</v>
          </cell>
          <cell r="E1230">
            <v>1.72</v>
          </cell>
          <cell r="G1230">
            <v>37104</v>
          </cell>
        </row>
        <row r="1231">
          <cell r="A1231" t="str">
            <v>1405000250</v>
          </cell>
          <cell r="B1231" t="str">
            <v>I</v>
          </cell>
          <cell r="C1231" t="str">
            <v>Caño Cg 3"</v>
          </cell>
          <cell r="D1231" t="str">
            <v>M</v>
          </cell>
          <cell r="E1231">
            <v>1.3</v>
          </cell>
          <cell r="G1231">
            <v>37104</v>
          </cell>
        </row>
        <row r="1232">
          <cell r="A1232" t="str">
            <v>1405000300</v>
          </cell>
          <cell r="B1232" t="str">
            <v>I</v>
          </cell>
          <cell r="C1232" t="str">
            <v>Buje Reduccion Hb 1 1/2"X1 1/4"</v>
          </cell>
          <cell r="D1232" t="str">
            <v>U</v>
          </cell>
          <cell r="E1232">
            <v>3.34</v>
          </cell>
          <cell r="G1232">
            <v>37104</v>
          </cell>
        </row>
        <row r="1233">
          <cell r="A1233" t="str">
            <v>1405000350</v>
          </cell>
          <cell r="B1233" t="str">
            <v>I</v>
          </cell>
          <cell r="C1233" t="str">
            <v>Caño Cg 4"</v>
          </cell>
          <cell r="D1233" t="str">
            <v>M</v>
          </cell>
          <cell r="E1233">
            <v>2.4</v>
          </cell>
          <cell r="G1233">
            <v>37104</v>
          </cell>
        </row>
        <row r="1234">
          <cell r="A1234" t="str">
            <v>1405000400</v>
          </cell>
          <cell r="B1234" t="str">
            <v>I</v>
          </cell>
          <cell r="C1234" t="str">
            <v>Buje Reduccion Hb 1 1/4"X1"</v>
          </cell>
          <cell r="D1234" t="str">
            <v>U</v>
          </cell>
          <cell r="E1234">
            <v>2.37</v>
          </cell>
          <cell r="G1234">
            <v>37104</v>
          </cell>
        </row>
        <row r="1235">
          <cell r="A1235" t="str">
            <v>1405000450</v>
          </cell>
          <cell r="B1235" t="str">
            <v>I</v>
          </cell>
          <cell r="C1235" t="str">
            <v>Caño Flexible Aluminio 3"</v>
          </cell>
          <cell r="D1235" t="str">
            <v>ML</v>
          </cell>
          <cell r="E1235">
            <v>2.65</v>
          </cell>
          <cell r="G1235">
            <v>37104</v>
          </cell>
        </row>
        <row r="1236">
          <cell r="A1236" t="str">
            <v>1405000500</v>
          </cell>
          <cell r="B1236" t="str">
            <v>I</v>
          </cell>
          <cell r="C1236" t="str">
            <v>Buje Reduccion Hb 1"X3/4"</v>
          </cell>
          <cell r="D1236" t="str">
            <v>U</v>
          </cell>
          <cell r="E1236">
            <v>0.92</v>
          </cell>
          <cell r="G1236">
            <v>37104</v>
          </cell>
        </row>
        <row r="1237">
          <cell r="A1237" t="str">
            <v>1405000550</v>
          </cell>
          <cell r="B1237" t="str">
            <v>I</v>
          </cell>
          <cell r="C1237" t="str">
            <v>Caño Flexible Aluminio 4"</v>
          </cell>
          <cell r="D1237" t="str">
            <v>ML</v>
          </cell>
          <cell r="E1237">
            <v>3.29</v>
          </cell>
          <cell r="G1237">
            <v>37104</v>
          </cell>
        </row>
        <row r="1238">
          <cell r="A1238" t="str">
            <v>1405000600</v>
          </cell>
          <cell r="B1238" t="str">
            <v>I</v>
          </cell>
          <cell r="C1238" t="str">
            <v>Buje Reduccion Hb 1/2"X3/8"</v>
          </cell>
          <cell r="D1238" t="str">
            <v>U</v>
          </cell>
          <cell r="E1238">
            <v>0.28000000000000003</v>
          </cell>
          <cell r="G1238">
            <v>37104</v>
          </cell>
        </row>
        <row r="1239">
          <cell r="A1239" t="str">
            <v>1405000650</v>
          </cell>
          <cell r="B1239" t="str">
            <v>I</v>
          </cell>
          <cell r="C1239" t="str">
            <v>Caño Hb 1 1/2" Standard</v>
          </cell>
          <cell r="D1239" t="str">
            <v>ML</v>
          </cell>
          <cell r="E1239">
            <v>10.72</v>
          </cell>
          <cell r="G1239">
            <v>37104</v>
          </cell>
        </row>
        <row r="1240">
          <cell r="A1240" t="str">
            <v>1405000700</v>
          </cell>
          <cell r="B1240" t="str">
            <v>I</v>
          </cell>
          <cell r="C1240" t="str">
            <v>Buje Reduccion Hb 3/4"X1/2"</v>
          </cell>
          <cell r="D1240" t="str">
            <v>U</v>
          </cell>
          <cell r="E1240">
            <v>0.42</v>
          </cell>
          <cell r="G1240">
            <v>37104</v>
          </cell>
        </row>
        <row r="1241">
          <cell r="A1241" t="str">
            <v>1405000750</v>
          </cell>
          <cell r="B1241" t="str">
            <v>I</v>
          </cell>
          <cell r="C1241" t="str">
            <v>Caño Hb 1 1/4" Standard</v>
          </cell>
          <cell r="D1241" t="str">
            <v>ML</v>
          </cell>
          <cell r="E1241">
            <v>8.1199999999999992</v>
          </cell>
          <cell r="G1241">
            <v>37104</v>
          </cell>
        </row>
        <row r="1242">
          <cell r="A1242" t="str">
            <v>1405000800</v>
          </cell>
          <cell r="B1242" t="str">
            <v>I</v>
          </cell>
          <cell r="C1242" t="str">
            <v>Buje Reduccion Hg 1/2"X3/8"</v>
          </cell>
          <cell r="D1242" t="str">
            <v>U</v>
          </cell>
          <cell r="E1242">
            <v>0.28000000000000003</v>
          </cell>
          <cell r="G1242">
            <v>37104</v>
          </cell>
        </row>
        <row r="1243">
          <cell r="A1243" t="str">
            <v>1405000850</v>
          </cell>
          <cell r="B1243" t="str">
            <v>I</v>
          </cell>
          <cell r="C1243" t="str">
            <v>Caño Hb 1" Standard</v>
          </cell>
          <cell r="D1243" t="str">
            <v>ML</v>
          </cell>
          <cell r="E1243">
            <v>4.63</v>
          </cell>
          <cell r="G1243">
            <v>37104</v>
          </cell>
        </row>
        <row r="1244">
          <cell r="A1244" t="str">
            <v>1405000900</v>
          </cell>
          <cell r="B1244" t="str">
            <v>I</v>
          </cell>
          <cell r="C1244" t="str">
            <v>Buje Reduccion Hg 3"X 2"</v>
          </cell>
          <cell r="D1244" t="str">
            <v>U</v>
          </cell>
          <cell r="E1244">
            <v>5.76</v>
          </cell>
          <cell r="G1244">
            <v>37104</v>
          </cell>
        </row>
        <row r="1245">
          <cell r="A1245" t="str">
            <v>1405000950</v>
          </cell>
          <cell r="B1245" t="str">
            <v>I</v>
          </cell>
          <cell r="C1245" t="str">
            <v>Caño Hb 1/2" Standard</v>
          </cell>
          <cell r="D1245" t="str">
            <v>ML</v>
          </cell>
          <cell r="E1245">
            <v>2.52</v>
          </cell>
          <cell r="G1245">
            <v>37104</v>
          </cell>
        </row>
        <row r="1246">
          <cell r="A1246" t="str">
            <v>1405001000</v>
          </cell>
          <cell r="B1246" t="str">
            <v>I</v>
          </cell>
          <cell r="C1246" t="str">
            <v>Cañ0 Hb 3" Standard</v>
          </cell>
          <cell r="D1246" t="str">
            <v>ML</v>
          </cell>
          <cell r="E1246">
            <v>41</v>
          </cell>
          <cell r="G1246">
            <v>37104</v>
          </cell>
        </row>
        <row r="1247">
          <cell r="A1247" t="str">
            <v>1405001050</v>
          </cell>
          <cell r="B1247" t="str">
            <v>I</v>
          </cell>
          <cell r="C1247" t="str">
            <v>Caño Hb 2" Standard</v>
          </cell>
          <cell r="D1247" t="str">
            <v>ML</v>
          </cell>
          <cell r="E1247">
            <v>16.09</v>
          </cell>
          <cell r="G1247">
            <v>37104</v>
          </cell>
        </row>
        <row r="1248">
          <cell r="A1248" t="str">
            <v>1405001100</v>
          </cell>
          <cell r="B1248" t="str">
            <v>I</v>
          </cell>
          <cell r="C1248" t="str">
            <v>Cañeria De Plomo</v>
          </cell>
          <cell r="D1248" t="str">
            <v>KG</v>
          </cell>
          <cell r="E1248">
            <v>1.46</v>
          </cell>
          <cell r="G1248">
            <v>37104</v>
          </cell>
        </row>
        <row r="1249">
          <cell r="A1249" t="str">
            <v>1405001150</v>
          </cell>
          <cell r="B1249" t="str">
            <v>I</v>
          </cell>
          <cell r="C1249" t="str">
            <v>Caño Hb 3/4" Standard</v>
          </cell>
          <cell r="D1249" t="str">
            <v>ML</v>
          </cell>
          <cell r="E1249">
            <v>4.63</v>
          </cell>
          <cell r="G1249">
            <v>37104</v>
          </cell>
        </row>
        <row r="1250">
          <cell r="A1250" t="str">
            <v>1405001200</v>
          </cell>
          <cell r="B1250" t="str">
            <v>I</v>
          </cell>
          <cell r="C1250" t="str">
            <v>Caño Hb 3/8" Standard</v>
          </cell>
          <cell r="D1250" t="str">
            <v>ML</v>
          </cell>
          <cell r="E1250">
            <v>2.56</v>
          </cell>
          <cell r="G1250">
            <v>37104</v>
          </cell>
        </row>
        <row r="1251">
          <cell r="A1251" t="str">
            <v>1405001250</v>
          </cell>
          <cell r="B1251" t="str">
            <v>I</v>
          </cell>
          <cell r="C1251" t="str">
            <v>Caño Hg 1"</v>
          </cell>
          <cell r="D1251" t="str">
            <v>ML</v>
          </cell>
          <cell r="E1251">
            <v>3.34</v>
          </cell>
          <cell r="G1251">
            <v>37104</v>
          </cell>
        </row>
        <row r="1252">
          <cell r="A1252" t="str">
            <v>1405001300</v>
          </cell>
          <cell r="B1252" t="str">
            <v>I</v>
          </cell>
          <cell r="C1252" t="str">
            <v>Caño Hg 1/2"</v>
          </cell>
          <cell r="D1252" t="str">
            <v>ML</v>
          </cell>
          <cell r="E1252">
            <v>1.74</v>
          </cell>
          <cell r="G1252">
            <v>37104</v>
          </cell>
        </row>
        <row r="1253">
          <cell r="A1253" t="str">
            <v>1405001350</v>
          </cell>
          <cell r="B1253" t="str">
            <v>I</v>
          </cell>
          <cell r="C1253" t="str">
            <v>Caño Hg 2 1/2"</v>
          </cell>
          <cell r="D1253" t="str">
            <v>ML</v>
          </cell>
          <cell r="E1253">
            <v>9.07</v>
          </cell>
          <cell r="G1253">
            <v>37104</v>
          </cell>
        </row>
        <row r="1254">
          <cell r="A1254" t="str">
            <v>1405001400</v>
          </cell>
          <cell r="B1254" t="str">
            <v>I</v>
          </cell>
          <cell r="C1254" t="str">
            <v>Caño Hg 3"</v>
          </cell>
          <cell r="D1254" t="str">
            <v>ML</v>
          </cell>
          <cell r="E1254">
            <v>8.92</v>
          </cell>
          <cell r="G1254">
            <v>37104</v>
          </cell>
        </row>
        <row r="1255">
          <cell r="A1255" t="str">
            <v>1405001450</v>
          </cell>
          <cell r="B1255" t="str">
            <v>I</v>
          </cell>
          <cell r="C1255" t="str">
            <v>Caño Hg 3/4"</v>
          </cell>
          <cell r="D1255" t="str">
            <v>ML</v>
          </cell>
          <cell r="E1255">
            <v>2.13</v>
          </cell>
          <cell r="G1255">
            <v>37104</v>
          </cell>
        </row>
        <row r="1256">
          <cell r="A1256" t="str">
            <v>1405001500</v>
          </cell>
          <cell r="B1256" t="str">
            <v>I</v>
          </cell>
          <cell r="C1256" t="str">
            <v>Caño Hg 4"</v>
          </cell>
          <cell r="D1256" t="str">
            <v>ML</v>
          </cell>
          <cell r="E1256">
            <v>16.260000000000002</v>
          </cell>
          <cell r="G1256">
            <v>37104</v>
          </cell>
        </row>
        <row r="1257">
          <cell r="A1257" t="str">
            <v>1405001550</v>
          </cell>
          <cell r="B1257" t="str">
            <v>I</v>
          </cell>
          <cell r="C1257" t="str">
            <v>Caño Hidro3 25 Cal.</v>
          </cell>
          <cell r="D1257" t="str">
            <v>ML</v>
          </cell>
          <cell r="E1257">
            <v>3.47</v>
          </cell>
          <cell r="G1257">
            <v>37104</v>
          </cell>
        </row>
        <row r="1258">
          <cell r="A1258" t="str">
            <v>1405001600</v>
          </cell>
          <cell r="B1258" t="str">
            <v>I</v>
          </cell>
          <cell r="C1258" t="str">
            <v>Caño Plomo 1 1/2"</v>
          </cell>
          <cell r="D1258" t="str">
            <v>ML</v>
          </cell>
          <cell r="E1258">
            <v>10</v>
          </cell>
          <cell r="G1258">
            <v>37104</v>
          </cell>
        </row>
        <row r="1259">
          <cell r="A1259" t="str">
            <v>1405001650</v>
          </cell>
          <cell r="B1259" t="str">
            <v>I</v>
          </cell>
          <cell r="C1259" t="str">
            <v>Caño Plomo 3"</v>
          </cell>
          <cell r="D1259" t="str">
            <v>ML</v>
          </cell>
          <cell r="E1259">
            <v>25</v>
          </cell>
          <cell r="G1259">
            <v>37104</v>
          </cell>
        </row>
        <row r="1260">
          <cell r="A1260" t="str">
            <v>1405001700</v>
          </cell>
          <cell r="B1260" t="str">
            <v>I</v>
          </cell>
          <cell r="C1260" t="str">
            <v>Casquete Acero Inoxidable D=0.05M</v>
          </cell>
          <cell r="D1260" t="str">
            <v>U</v>
          </cell>
          <cell r="E1260">
            <v>20</v>
          </cell>
          <cell r="G1260">
            <v>37104</v>
          </cell>
        </row>
        <row r="1261">
          <cell r="A1261" t="str">
            <v>1405001750</v>
          </cell>
          <cell r="B1261" t="str">
            <v>I</v>
          </cell>
          <cell r="C1261" t="str">
            <v>Codo Hb 1 1/2" A 45</v>
          </cell>
          <cell r="D1261" t="str">
            <v>U</v>
          </cell>
          <cell r="E1261">
            <v>2.54</v>
          </cell>
          <cell r="G1261">
            <v>37104</v>
          </cell>
        </row>
        <row r="1262">
          <cell r="A1262" t="str">
            <v>1405001800</v>
          </cell>
          <cell r="B1262" t="str">
            <v>I</v>
          </cell>
          <cell r="C1262" t="str">
            <v>Codo Hb 1/2" C/Rosca</v>
          </cell>
          <cell r="D1262" t="str">
            <v>U</v>
          </cell>
          <cell r="E1262">
            <v>0.55000000000000004</v>
          </cell>
          <cell r="G1262">
            <v>37104</v>
          </cell>
        </row>
        <row r="1263">
          <cell r="A1263" t="str">
            <v>1405001850</v>
          </cell>
          <cell r="B1263" t="str">
            <v>I</v>
          </cell>
          <cell r="C1263" t="str">
            <v>Codo Hb 2" A 45</v>
          </cell>
          <cell r="D1263" t="str">
            <v>U</v>
          </cell>
          <cell r="E1263">
            <v>5.2</v>
          </cell>
          <cell r="G1263">
            <v>37104</v>
          </cell>
        </row>
        <row r="1264">
          <cell r="A1264" t="str">
            <v>1405001900</v>
          </cell>
          <cell r="B1264" t="str">
            <v>I</v>
          </cell>
          <cell r="C1264" t="str">
            <v>Codo Hb 3/4" C/Rosca</v>
          </cell>
          <cell r="D1264" t="str">
            <v>U</v>
          </cell>
          <cell r="E1264">
            <v>1.05</v>
          </cell>
          <cell r="G1264">
            <v>37104</v>
          </cell>
        </row>
        <row r="1265">
          <cell r="A1265" t="str">
            <v>1405001950</v>
          </cell>
          <cell r="B1265" t="str">
            <v>I</v>
          </cell>
          <cell r="C1265" t="str">
            <v>Codo Hb 3/8" C/Rosca</v>
          </cell>
          <cell r="D1265" t="str">
            <v>U</v>
          </cell>
          <cell r="E1265">
            <v>0.32</v>
          </cell>
          <cell r="G1265">
            <v>37104</v>
          </cell>
        </row>
        <row r="1266">
          <cell r="A1266" t="str">
            <v>1405002000</v>
          </cell>
          <cell r="B1266" t="str">
            <v>I</v>
          </cell>
          <cell r="C1266" t="str">
            <v>Codo Hg Hh 13</v>
          </cell>
          <cell r="D1266" t="str">
            <v>U</v>
          </cell>
          <cell r="E1266">
            <v>0.38</v>
          </cell>
          <cell r="G1266">
            <v>37104</v>
          </cell>
        </row>
        <row r="1267">
          <cell r="A1267" t="str">
            <v>1405002050</v>
          </cell>
          <cell r="B1267" t="str">
            <v>I</v>
          </cell>
          <cell r="C1267" t="str">
            <v>Codo Hg Hh 75 A 45</v>
          </cell>
          <cell r="D1267" t="str">
            <v>U</v>
          </cell>
          <cell r="E1267">
            <v>19.14</v>
          </cell>
          <cell r="G1267">
            <v>37104</v>
          </cell>
        </row>
        <row r="1268">
          <cell r="A1268" t="str">
            <v>1405002100</v>
          </cell>
          <cell r="B1268" t="str">
            <v>I</v>
          </cell>
          <cell r="C1268" t="str">
            <v>Codo Hg Mh 13</v>
          </cell>
          <cell r="D1268" t="str">
            <v>U</v>
          </cell>
          <cell r="E1268">
            <v>0.61</v>
          </cell>
          <cell r="G1268">
            <v>37104</v>
          </cell>
        </row>
        <row r="1269">
          <cell r="A1269" t="str">
            <v>1405002150</v>
          </cell>
          <cell r="B1269" t="str">
            <v>I</v>
          </cell>
          <cell r="C1269" t="str">
            <v>Codo Normal Hb 1 1/2"</v>
          </cell>
          <cell r="D1269" t="str">
            <v>U</v>
          </cell>
          <cell r="E1269">
            <v>2.78</v>
          </cell>
          <cell r="G1269">
            <v>37104</v>
          </cell>
        </row>
        <row r="1270">
          <cell r="A1270" t="str">
            <v>1405002200</v>
          </cell>
          <cell r="B1270" t="str">
            <v>I</v>
          </cell>
          <cell r="C1270" t="str">
            <v>Codo Normal Hb 1 1/4"</v>
          </cell>
          <cell r="D1270" t="str">
            <v>U</v>
          </cell>
          <cell r="E1270">
            <v>1.89</v>
          </cell>
          <cell r="G1270">
            <v>37104</v>
          </cell>
        </row>
        <row r="1271">
          <cell r="A1271" t="str">
            <v>1405002250</v>
          </cell>
          <cell r="B1271" t="str">
            <v>I</v>
          </cell>
          <cell r="C1271" t="str">
            <v>Codo Normal Hb 1"</v>
          </cell>
          <cell r="D1271" t="str">
            <v>U</v>
          </cell>
          <cell r="E1271">
            <v>1.3</v>
          </cell>
          <cell r="G1271">
            <v>37104</v>
          </cell>
        </row>
        <row r="1272">
          <cell r="A1272" t="str">
            <v>1405002300</v>
          </cell>
          <cell r="B1272" t="str">
            <v>I</v>
          </cell>
          <cell r="C1272" t="str">
            <v>Codo Normal Hb 1/2"</v>
          </cell>
          <cell r="D1272" t="str">
            <v>U</v>
          </cell>
          <cell r="E1272">
            <v>0.36</v>
          </cell>
          <cell r="G1272">
            <v>37104</v>
          </cell>
        </row>
        <row r="1273">
          <cell r="A1273" t="str">
            <v>1405002350</v>
          </cell>
          <cell r="B1273" t="str">
            <v>I</v>
          </cell>
          <cell r="C1273" t="str">
            <v>Codo Normal Hb 2"</v>
          </cell>
          <cell r="D1273" t="str">
            <v>U</v>
          </cell>
          <cell r="E1273">
            <v>5.23</v>
          </cell>
          <cell r="G1273">
            <v>37104</v>
          </cell>
        </row>
        <row r="1274">
          <cell r="A1274" t="str">
            <v>1405002400</v>
          </cell>
          <cell r="B1274" t="str">
            <v>I</v>
          </cell>
          <cell r="C1274" t="str">
            <v>Codo Normal Hb 3"</v>
          </cell>
          <cell r="D1274" t="str">
            <v>U</v>
          </cell>
          <cell r="E1274">
            <v>22.53</v>
          </cell>
          <cell r="G1274">
            <v>37104</v>
          </cell>
        </row>
        <row r="1275">
          <cell r="A1275" t="str">
            <v>1405002450</v>
          </cell>
          <cell r="B1275" t="str">
            <v>I</v>
          </cell>
          <cell r="C1275" t="str">
            <v>Codo Normal Hb 3/4"</v>
          </cell>
          <cell r="D1275" t="str">
            <v>U</v>
          </cell>
          <cell r="E1275">
            <v>0.69</v>
          </cell>
          <cell r="G1275">
            <v>37104</v>
          </cell>
        </row>
        <row r="1276">
          <cell r="A1276" t="str">
            <v>1405002500</v>
          </cell>
          <cell r="B1276" t="str">
            <v>I</v>
          </cell>
          <cell r="C1276" t="str">
            <v>Codo Normal Hb 3/8"</v>
          </cell>
          <cell r="D1276" t="str">
            <v>U</v>
          </cell>
          <cell r="E1276">
            <v>0.28000000000000003</v>
          </cell>
          <cell r="G1276">
            <v>37104</v>
          </cell>
        </row>
        <row r="1277">
          <cell r="A1277" t="str">
            <v>1405002550</v>
          </cell>
          <cell r="B1277" t="str">
            <v>I</v>
          </cell>
          <cell r="C1277" t="str">
            <v>Codos Dobles Abiertos Hg 75</v>
          </cell>
          <cell r="D1277" t="str">
            <v>U</v>
          </cell>
          <cell r="E1277">
            <v>14.8</v>
          </cell>
          <cell r="G1277">
            <v>37104</v>
          </cell>
        </row>
        <row r="1278">
          <cell r="A1278" t="str">
            <v>1405002600</v>
          </cell>
          <cell r="B1278" t="str">
            <v>I</v>
          </cell>
          <cell r="C1278" t="str">
            <v>Cupla Hg 100</v>
          </cell>
          <cell r="D1278" t="str">
            <v>U</v>
          </cell>
          <cell r="E1278">
            <v>16.64</v>
          </cell>
          <cell r="G1278">
            <v>37104</v>
          </cell>
        </row>
        <row r="1279">
          <cell r="A1279" t="str">
            <v>1405002650</v>
          </cell>
          <cell r="B1279" t="str">
            <v>I</v>
          </cell>
          <cell r="C1279" t="str">
            <v>Cupla Hg 13</v>
          </cell>
          <cell r="D1279" t="str">
            <v>U</v>
          </cell>
          <cell r="E1279">
            <v>0.44</v>
          </cell>
          <cell r="G1279">
            <v>37104</v>
          </cell>
        </row>
        <row r="1280">
          <cell r="A1280" t="str">
            <v>1405002700</v>
          </cell>
          <cell r="B1280" t="str">
            <v>I</v>
          </cell>
          <cell r="C1280" t="str">
            <v>Cupla Hg 19</v>
          </cell>
          <cell r="D1280" t="str">
            <v>U</v>
          </cell>
          <cell r="E1280">
            <v>0.46</v>
          </cell>
          <cell r="G1280">
            <v>37104</v>
          </cell>
        </row>
        <row r="1281">
          <cell r="A1281" t="str">
            <v>1405002750</v>
          </cell>
          <cell r="B1281" t="str">
            <v>I</v>
          </cell>
          <cell r="C1281" t="str">
            <v>Cupla Hg 25</v>
          </cell>
          <cell r="D1281" t="str">
            <v>U</v>
          </cell>
          <cell r="E1281">
            <v>0.75</v>
          </cell>
          <cell r="G1281">
            <v>37104</v>
          </cell>
        </row>
        <row r="1282">
          <cell r="A1282" t="str">
            <v>1405002800</v>
          </cell>
          <cell r="B1282" t="str">
            <v>I</v>
          </cell>
          <cell r="C1282" t="str">
            <v>Cupla Hg 32</v>
          </cell>
          <cell r="D1282" t="str">
            <v>U</v>
          </cell>
          <cell r="E1282">
            <v>1.2</v>
          </cell>
          <cell r="G1282">
            <v>37104</v>
          </cell>
        </row>
        <row r="1283">
          <cell r="A1283" t="str">
            <v>1405002850</v>
          </cell>
          <cell r="B1283" t="str">
            <v>I</v>
          </cell>
          <cell r="C1283" t="str">
            <v>Cupla Hg 38</v>
          </cell>
          <cell r="D1283" t="str">
            <v>U</v>
          </cell>
          <cell r="E1283">
            <v>1.8</v>
          </cell>
          <cell r="G1283">
            <v>37104</v>
          </cell>
        </row>
        <row r="1284">
          <cell r="A1284" t="str">
            <v>1405002900</v>
          </cell>
          <cell r="B1284" t="str">
            <v>I</v>
          </cell>
          <cell r="C1284" t="str">
            <v>Cupla Hg 50</v>
          </cell>
          <cell r="D1284" t="str">
            <v>U</v>
          </cell>
          <cell r="E1284">
            <v>2.54</v>
          </cell>
          <cell r="G1284">
            <v>37104</v>
          </cell>
        </row>
        <row r="1285">
          <cell r="A1285" t="str">
            <v>1405002950</v>
          </cell>
          <cell r="B1285" t="str">
            <v>I</v>
          </cell>
          <cell r="C1285" t="str">
            <v>Cupla Hg 64</v>
          </cell>
          <cell r="D1285" t="str">
            <v>U</v>
          </cell>
          <cell r="E1285">
            <v>4.67</v>
          </cell>
          <cell r="G1285">
            <v>37104</v>
          </cell>
        </row>
        <row r="1286">
          <cell r="A1286" t="str">
            <v>1405003000</v>
          </cell>
          <cell r="B1286" t="str">
            <v>I</v>
          </cell>
          <cell r="C1286" t="str">
            <v>Cupla Hg 75</v>
          </cell>
          <cell r="D1286" t="str">
            <v>U</v>
          </cell>
          <cell r="E1286">
            <v>8.1</v>
          </cell>
          <cell r="G1286">
            <v>37104</v>
          </cell>
        </row>
        <row r="1287">
          <cell r="A1287" t="str">
            <v>1405003050</v>
          </cell>
          <cell r="B1287" t="str">
            <v>I</v>
          </cell>
          <cell r="C1287" t="str">
            <v>Cupla Reduccion Hg 3"X2 1/2"</v>
          </cell>
          <cell r="D1287" t="str">
            <v>U</v>
          </cell>
          <cell r="E1287">
            <v>4.4400000000000004</v>
          </cell>
          <cell r="G1287">
            <v>37104</v>
          </cell>
        </row>
        <row r="1288">
          <cell r="A1288" t="str">
            <v>1405003100</v>
          </cell>
          <cell r="B1288" t="str">
            <v>I</v>
          </cell>
          <cell r="C1288" t="str">
            <v>Curva Cg 3" A 45</v>
          </cell>
          <cell r="D1288" t="str">
            <v>U</v>
          </cell>
          <cell r="E1288">
            <v>0.82</v>
          </cell>
          <cell r="G1288">
            <v>37104</v>
          </cell>
        </row>
        <row r="1289">
          <cell r="A1289" t="str">
            <v>1405003150</v>
          </cell>
          <cell r="B1289" t="str">
            <v>I</v>
          </cell>
          <cell r="C1289" t="str">
            <v>Curva Cg 3" A 90</v>
          </cell>
          <cell r="D1289" t="str">
            <v>U</v>
          </cell>
          <cell r="E1289">
            <v>1</v>
          </cell>
          <cell r="G1289">
            <v>37104</v>
          </cell>
        </row>
        <row r="1290">
          <cell r="A1290" t="str">
            <v>1405003200</v>
          </cell>
          <cell r="B1290" t="str">
            <v>I</v>
          </cell>
          <cell r="C1290" t="str">
            <v>Curva Cg 4" A 45</v>
          </cell>
          <cell r="D1290" t="str">
            <v>U</v>
          </cell>
          <cell r="E1290">
            <v>1</v>
          </cell>
          <cell r="G1290">
            <v>37104</v>
          </cell>
        </row>
        <row r="1291">
          <cell r="A1291" t="str">
            <v>1405003250</v>
          </cell>
          <cell r="B1291" t="str">
            <v>I</v>
          </cell>
          <cell r="C1291" t="str">
            <v>Curva Cg 4" A 90</v>
          </cell>
          <cell r="D1291" t="str">
            <v>U</v>
          </cell>
          <cell r="E1291">
            <v>1.18</v>
          </cell>
          <cell r="G1291">
            <v>37104</v>
          </cell>
        </row>
        <row r="1292">
          <cell r="A1292" t="str">
            <v>1405003300</v>
          </cell>
          <cell r="B1292" t="str">
            <v>I</v>
          </cell>
          <cell r="C1292" t="str">
            <v>Curva Hg Hh 13 A 90</v>
          </cell>
          <cell r="D1292" t="str">
            <v>U</v>
          </cell>
          <cell r="E1292">
            <v>0.81</v>
          </cell>
          <cell r="G1292">
            <v>37104</v>
          </cell>
        </row>
        <row r="1293">
          <cell r="A1293" t="str">
            <v>1405003350</v>
          </cell>
          <cell r="B1293" t="str">
            <v>I</v>
          </cell>
          <cell r="C1293" t="str">
            <v>Curva Hg Hh 64 A 90</v>
          </cell>
          <cell r="D1293" t="str">
            <v>U</v>
          </cell>
          <cell r="E1293">
            <v>12.01</v>
          </cell>
          <cell r="G1293">
            <v>37104</v>
          </cell>
        </row>
        <row r="1294">
          <cell r="A1294" t="str">
            <v>1405003400</v>
          </cell>
          <cell r="B1294" t="str">
            <v>I</v>
          </cell>
          <cell r="C1294" t="str">
            <v>Curva Hg Hh 75 A 45</v>
          </cell>
          <cell r="D1294" t="str">
            <v>U</v>
          </cell>
          <cell r="E1294">
            <v>19.14</v>
          </cell>
          <cell r="G1294">
            <v>37104</v>
          </cell>
        </row>
        <row r="1295">
          <cell r="A1295" t="str">
            <v>1405003450</v>
          </cell>
          <cell r="B1295" t="str">
            <v>I</v>
          </cell>
          <cell r="C1295" t="str">
            <v>Curva Hg Hh 75 A 90</v>
          </cell>
          <cell r="D1295" t="str">
            <v>U</v>
          </cell>
          <cell r="E1295">
            <v>17.75</v>
          </cell>
          <cell r="G1295">
            <v>37104</v>
          </cell>
        </row>
        <row r="1296">
          <cell r="A1296" t="str">
            <v>1405003500</v>
          </cell>
          <cell r="B1296" t="str">
            <v>I</v>
          </cell>
          <cell r="C1296" t="str">
            <v>Rosca C/Tuerca Hg 1"</v>
          </cell>
          <cell r="D1296" t="str">
            <v>U</v>
          </cell>
          <cell r="E1296">
            <v>0.69</v>
          </cell>
          <cell r="G1296">
            <v>37104</v>
          </cell>
        </row>
        <row r="1297">
          <cell r="A1297" t="str">
            <v>1405003550</v>
          </cell>
          <cell r="B1297" t="str">
            <v>I</v>
          </cell>
          <cell r="C1297" t="str">
            <v>Rosca C/Tuerca Hg 2 1/2"</v>
          </cell>
          <cell r="D1297" t="str">
            <v>U</v>
          </cell>
          <cell r="E1297">
            <v>2.87</v>
          </cell>
          <cell r="G1297">
            <v>37104</v>
          </cell>
        </row>
        <row r="1298">
          <cell r="A1298" t="str">
            <v>1405003600</v>
          </cell>
          <cell r="B1298" t="str">
            <v>I</v>
          </cell>
          <cell r="C1298" t="str">
            <v>Rosca C/Tuerca Hg 3"</v>
          </cell>
          <cell r="D1298" t="str">
            <v>U</v>
          </cell>
          <cell r="E1298">
            <v>4.1399999999999997</v>
          </cell>
          <cell r="G1298">
            <v>37104</v>
          </cell>
        </row>
        <row r="1299">
          <cell r="A1299" t="str">
            <v>1405003650</v>
          </cell>
          <cell r="B1299" t="str">
            <v>I</v>
          </cell>
          <cell r="C1299" t="str">
            <v>Tee Hb 1 1/2"X1 1/2"X1 1/2" A 45</v>
          </cell>
          <cell r="D1299" t="str">
            <v>U</v>
          </cell>
          <cell r="E1299">
            <v>5.16</v>
          </cell>
          <cell r="G1299">
            <v>37104</v>
          </cell>
        </row>
        <row r="1300">
          <cell r="A1300" t="str">
            <v>1405003700</v>
          </cell>
          <cell r="B1300" t="str">
            <v>I</v>
          </cell>
          <cell r="C1300" t="str">
            <v>Tee Hb 1"X1"X1/2</v>
          </cell>
          <cell r="D1300" t="str">
            <v>U</v>
          </cell>
          <cell r="E1300">
            <v>1.19</v>
          </cell>
          <cell r="G1300">
            <v>37104</v>
          </cell>
        </row>
        <row r="1301">
          <cell r="A1301" t="str">
            <v>1405003750</v>
          </cell>
          <cell r="B1301" t="str">
            <v>I</v>
          </cell>
          <cell r="C1301" t="str">
            <v>Tee Hb 1/2"X1/2"X1/2"</v>
          </cell>
          <cell r="D1301" t="str">
            <v>U</v>
          </cell>
          <cell r="E1301">
            <v>0.61</v>
          </cell>
          <cell r="G1301">
            <v>37104</v>
          </cell>
        </row>
        <row r="1302">
          <cell r="A1302" t="str">
            <v>1405003800</v>
          </cell>
          <cell r="B1302" t="str">
            <v>I</v>
          </cell>
          <cell r="C1302" t="str">
            <v>Tee Hb 1/2"X1/2"X3/8"</v>
          </cell>
          <cell r="D1302" t="str">
            <v>U</v>
          </cell>
          <cell r="E1302">
            <v>0.55000000000000004</v>
          </cell>
          <cell r="G1302">
            <v>37104</v>
          </cell>
        </row>
        <row r="1303">
          <cell r="A1303" t="str">
            <v>1405003850</v>
          </cell>
          <cell r="B1303" t="str">
            <v>I</v>
          </cell>
          <cell r="C1303" t="str">
            <v>Tee Hb 11/2X11/2X1/2</v>
          </cell>
          <cell r="D1303" t="str">
            <v>U</v>
          </cell>
          <cell r="E1303">
            <v>2.58</v>
          </cell>
          <cell r="G1303">
            <v>37104</v>
          </cell>
        </row>
        <row r="1304">
          <cell r="A1304" t="str">
            <v>1405003900</v>
          </cell>
          <cell r="B1304" t="str">
            <v>I</v>
          </cell>
          <cell r="C1304" t="str">
            <v>Tee Hb 11/4X11/4X1/2</v>
          </cell>
          <cell r="D1304" t="str">
            <v>U</v>
          </cell>
          <cell r="E1304">
            <v>1.9</v>
          </cell>
          <cell r="G1304">
            <v>37104</v>
          </cell>
        </row>
        <row r="1305">
          <cell r="A1305" t="str">
            <v>1405003950</v>
          </cell>
          <cell r="B1305" t="str">
            <v>I</v>
          </cell>
          <cell r="C1305" t="str">
            <v>Tee Hb 2" A 45</v>
          </cell>
          <cell r="D1305" t="str">
            <v>U</v>
          </cell>
          <cell r="E1305">
            <v>12.09</v>
          </cell>
          <cell r="G1305">
            <v>37104</v>
          </cell>
        </row>
        <row r="1306">
          <cell r="A1306" t="str">
            <v>1405004000</v>
          </cell>
          <cell r="B1306" t="str">
            <v>I</v>
          </cell>
          <cell r="C1306" t="str">
            <v>Tee Hb 2"X2"X1/2"</v>
          </cell>
          <cell r="D1306" t="str">
            <v>U</v>
          </cell>
          <cell r="E1306">
            <v>6.8</v>
          </cell>
          <cell r="G1306">
            <v>37104</v>
          </cell>
        </row>
        <row r="1307">
          <cell r="A1307" t="str">
            <v>1405004050</v>
          </cell>
          <cell r="B1307" t="str">
            <v>I</v>
          </cell>
          <cell r="C1307" t="str">
            <v>Tee Hb 2"X2"X2"</v>
          </cell>
          <cell r="D1307" t="str">
            <v>U</v>
          </cell>
          <cell r="E1307">
            <v>7.62</v>
          </cell>
          <cell r="G1307">
            <v>37104</v>
          </cell>
        </row>
        <row r="1308">
          <cell r="A1308" t="str">
            <v>1405004100</v>
          </cell>
          <cell r="B1308" t="str">
            <v>I</v>
          </cell>
          <cell r="C1308" t="str">
            <v>Tee Hb 3"X 1 1/4"X3"</v>
          </cell>
          <cell r="D1308" t="str">
            <v>U</v>
          </cell>
          <cell r="E1308">
            <v>10.9</v>
          </cell>
          <cell r="G1308">
            <v>37104</v>
          </cell>
        </row>
        <row r="1309">
          <cell r="A1309" t="str">
            <v>1405004150</v>
          </cell>
          <cell r="B1309" t="str">
            <v>I</v>
          </cell>
          <cell r="C1309" t="str">
            <v>Tee Hb 3"X1 1/2"X3"</v>
          </cell>
          <cell r="D1309" t="str">
            <v>U</v>
          </cell>
          <cell r="E1309">
            <v>24.05</v>
          </cell>
          <cell r="G1309">
            <v>37104</v>
          </cell>
        </row>
        <row r="1310">
          <cell r="A1310" t="str">
            <v>1405004200</v>
          </cell>
          <cell r="B1310" t="str">
            <v>I</v>
          </cell>
          <cell r="C1310" t="str">
            <v>Tee Hb 3"X1"X3"</v>
          </cell>
          <cell r="D1310" t="str">
            <v>U</v>
          </cell>
          <cell r="E1310">
            <v>8.1999999999999993</v>
          </cell>
          <cell r="G1310">
            <v>37104</v>
          </cell>
        </row>
        <row r="1311">
          <cell r="A1311" t="str">
            <v>1405004250</v>
          </cell>
          <cell r="B1311" t="str">
            <v>I</v>
          </cell>
          <cell r="C1311" t="str">
            <v>Tee Hb 3"X3"X2"</v>
          </cell>
          <cell r="D1311" t="str">
            <v>U</v>
          </cell>
          <cell r="E1311">
            <v>26.47</v>
          </cell>
          <cell r="G1311">
            <v>37104</v>
          </cell>
        </row>
        <row r="1312">
          <cell r="A1312" t="str">
            <v>1405004300</v>
          </cell>
          <cell r="B1312" t="str">
            <v>I</v>
          </cell>
          <cell r="C1312" t="str">
            <v>Tee Hb 3"X3"X3"</v>
          </cell>
          <cell r="D1312" t="str">
            <v>U</v>
          </cell>
          <cell r="E1312">
            <v>16.73</v>
          </cell>
          <cell r="G1312">
            <v>37104</v>
          </cell>
        </row>
        <row r="1313">
          <cell r="A1313" t="str">
            <v>1405004350</v>
          </cell>
          <cell r="B1313" t="str">
            <v>I</v>
          </cell>
          <cell r="C1313" t="str">
            <v>Tee Hb 3/4X3/4X1/2</v>
          </cell>
          <cell r="D1313" t="str">
            <v>U</v>
          </cell>
          <cell r="E1313">
            <v>1</v>
          </cell>
          <cell r="G1313">
            <v>37104</v>
          </cell>
        </row>
        <row r="1314">
          <cell r="A1314" t="str">
            <v>1405004400</v>
          </cell>
          <cell r="B1314" t="str">
            <v>I</v>
          </cell>
          <cell r="C1314" t="str">
            <v>Tee Hb 3/8"X3/8"X1/2"</v>
          </cell>
          <cell r="D1314" t="str">
            <v>U</v>
          </cell>
          <cell r="E1314">
            <v>0.5</v>
          </cell>
          <cell r="G1314">
            <v>37104</v>
          </cell>
        </row>
        <row r="1315">
          <cell r="A1315" t="str">
            <v>1405004450</v>
          </cell>
          <cell r="B1315" t="str">
            <v>I</v>
          </cell>
          <cell r="C1315" t="str">
            <v>Tee Hb 3/8"X3/8"X3/8"</v>
          </cell>
          <cell r="D1315" t="str">
            <v>U</v>
          </cell>
          <cell r="E1315">
            <v>0.36</v>
          </cell>
          <cell r="G1315">
            <v>37104</v>
          </cell>
        </row>
        <row r="1316">
          <cell r="A1316" t="str">
            <v>1405004500</v>
          </cell>
          <cell r="B1316" t="str">
            <v>I</v>
          </cell>
          <cell r="C1316" t="str">
            <v>Tee Hb C/Rosca Central 1 1/2"X1 1/2"X3/4"</v>
          </cell>
          <cell r="D1316" t="str">
            <v>U</v>
          </cell>
          <cell r="E1316">
            <v>5.16</v>
          </cell>
          <cell r="G1316">
            <v>37104</v>
          </cell>
        </row>
        <row r="1317">
          <cell r="A1317" t="str">
            <v>1405004550</v>
          </cell>
          <cell r="B1317" t="str">
            <v>I</v>
          </cell>
          <cell r="C1317" t="str">
            <v>Tee Hb C/Rosca Central 1 1/4"X1 1/4"X3/4"</v>
          </cell>
          <cell r="D1317" t="str">
            <v>U</v>
          </cell>
          <cell r="E1317">
            <v>2.68</v>
          </cell>
          <cell r="G1317">
            <v>37104</v>
          </cell>
        </row>
        <row r="1318">
          <cell r="A1318" t="str">
            <v>1405004600</v>
          </cell>
          <cell r="B1318" t="str">
            <v>I</v>
          </cell>
          <cell r="C1318" t="str">
            <v>Tee Hb C/Rosca Central 2"X2"X3/4"</v>
          </cell>
          <cell r="D1318" t="str">
            <v>U</v>
          </cell>
          <cell r="E1318">
            <v>7.38</v>
          </cell>
          <cell r="G1318">
            <v>37104</v>
          </cell>
        </row>
        <row r="1319">
          <cell r="A1319" t="str">
            <v>1405004650</v>
          </cell>
          <cell r="B1319" t="str">
            <v>I</v>
          </cell>
          <cell r="C1319" t="str">
            <v>Tee Hg 2 1/2"</v>
          </cell>
          <cell r="D1319" t="str">
            <v>U</v>
          </cell>
          <cell r="E1319">
            <v>7.17</v>
          </cell>
          <cell r="G1319">
            <v>37104</v>
          </cell>
        </row>
        <row r="1320">
          <cell r="A1320" t="str">
            <v>1405004700</v>
          </cell>
          <cell r="B1320" t="str">
            <v>I</v>
          </cell>
          <cell r="C1320" t="str">
            <v>Tee Hg 3"</v>
          </cell>
          <cell r="D1320" t="str">
            <v>U</v>
          </cell>
          <cell r="E1320">
            <v>9.9</v>
          </cell>
          <cell r="G1320">
            <v>37104</v>
          </cell>
        </row>
        <row r="1321">
          <cell r="A1321" t="str">
            <v>1405004750</v>
          </cell>
          <cell r="B1321" t="str">
            <v>I</v>
          </cell>
          <cell r="C1321" t="str">
            <v>Tee Hg 3" A 45</v>
          </cell>
          <cell r="D1321" t="str">
            <v>U</v>
          </cell>
          <cell r="E1321">
            <v>12.96</v>
          </cell>
          <cell r="G1321">
            <v>37104</v>
          </cell>
        </row>
        <row r="1322">
          <cell r="A1322" t="str">
            <v>1405004800</v>
          </cell>
          <cell r="B1322" t="str">
            <v>I</v>
          </cell>
          <cell r="C1322" t="str">
            <v>Tee Hg 4"</v>
          </cell>
          <cell r="D1322" t="str">
            <v>U</v>
          </cell>
          <cell r="E1322">
            <v>20.61</v>
          </cell>
          <cell r="G1322">
            <v>37104</v>
          </cell>
        </row>
        <row r="1323">
          <cell r="A1323" t="str">
            <v>1405004850</v>
          </cell>
          <cell r="B1323" t="str">
            <v>I</v>
          </cell>
          <cell r="C1323" t="str">
            <v>Tee Reduccion Hg 3"X2 1/2"</v>
          </cell>
          <cell r="D1323" t="str">
            <v>U</v>
          </cell>
          <cell r="E1323">
            <v>10.67</v>
          </cell>
          <cell r="G1323">
            <v>37104</v>
          </cell>
        </row>
        <row r="1324">
          <cell r="A1324" t="str">
            <v>1405004900</v>
          </cell>
          <cell r="B1324" t="str">
            <v>I</v>
          </cell>
          <cell r="C1324" t="str">
            <v>Tubo Macho Hb 1 1/2"</v>
          </cell>
          <cell r="D1324" t="str">
            <v>U</v>
          </cell>
          <cell r="E1324">
            <v>2.15</v>
          </cell>
          <cell r="G1324">
            <v>37104</v>
          </cell>
        </row>
        <row r="1325">
          <cell r="A1325" t="str">
            <v>1405004950</v>
          </cell>
          <cell r="B1325" t="str">
            <v>I</v>
          </cell>
          <cell r="C1325" t="str">
            <v>Tubo Macho Hb 1 1/4"</v>
          </cell>
          <cell r="D1325" t="str">
            <v>U</v>
          </cell>
          <cell r="E1325">
            <v>1.49</v>
          </cell>
          <cell r="G1325">
            <v>37104</v>
          </cell>
        </row>
        <row r="1326">
          <cell r="A1326" t="str">
            <v>1405005000</v>
          </cell>
          <cell r="B1326" t="str">
            <v>I</v>
          </cell>
          <cell r="C1326" t="str">
            <v>Tubo Macho Hb 1"</v>
          </cell>
          <cell r="D1326" t="str">
            <v>U</v>
          </cell>
          <cell r="E1326">
            <v>1.06</v>
          </cell>
          <cell r="G1326">
            <v>37104</v>
          </cell>
        </row>
        <row r="1327">
          <cell r="A1327" t="str">
            <v>1405005050</v>
          </cell>
          <cell r="B1327" t="str">
            <v>I</v>
          </cell>
          <cell r="C1327" t="str">
            <v>Tubo Macho Hb 1/2"</v>
          </cell>
          <cell r="D1327" t="str">
            <v>U</v>
          </cell>
          <cell r="E1327">
            <v>0.3</v>
          </cell>
          <cell r="G1327">
            <v>37104</v>
          </cell>
        </row>
        <row r="1328">
          <cell r="A1328" t="str">
            <v>1405005100</v>
          </cell>
          <cell r="B1328" t="str">
            <v>I</v>
          </cell>
          <cell r="C1328" t="str">
            <v>Tubo Macho Hb 2"</v>
          </cell>
          <cell r="D1328" t="str">
            <v>U</v>
          </cell>
          <cell r="E1328">
            <v>3.56</v>
          </cell>
          <cell r="G1328">
            <v>37104</v>
          </cell>
        </row>
        <row r="1329">
          <cell r="A1329" t="str">
            <v>1405005150</v>
          </cell>
          <cell r="B1329" t="str">
            <v>I</v>
          </cell>
          <cell r="C1329" t="str">
            <v>Tubo Macho Hb 3"</v>
          </cell>
          <cell r="D1329" t="str">
            <v>U</v>
          </cell>
          <cell r="E1329">
            <v>12.04</v>
          </cell>
          <cell r="G1329">
            <v>37104</v>
          </cell>
        </row>
        <row r="1330">
          <cell r="A1330" t="str">
            <v>1405005200</v>
          </cell>
          <cell r="B1330" t="str">
            <v>I</v>
          </cell>
          <cell r="C1330" t="str">
            <v>Tubo Macho Hb 3/4"</v>
          </cell>
          <cell r="D1330" t="str">
            <v>U</v>
          </cell>
          <cell r="E1330">
            <v>0.52</v>
          </cell>
          <cell r="G1330">
            <v>37104</v>
          </cell>
        </row>
        <row r="1331">
          <cell r="A1331" t="str">
            <v>1405005250</v>
          </cell>
          <cell r="B1331" t="str">
            <v>I</v>
          </cell>
          <cell r="C1331" t="str">
            <v>Union Doble Hg Mh 3"</v>
          </cell>
          <cell r="D1331" t="str">
            <v>U</v>
          </cell>
          <cell r="E1331">
            <v>27.74</v>
          </cell>
          <cell r="G1331">
            <v>37104</v>
          </cell>
        </row>
        <row r="1332">
          <cell r="A1332" t="str">
            <v>1405005300</v>
          </cell>
          <cell r="B1332" t="str">
            <v>I</v>
          </cell>
          <cell r="C1332" t="str">
            <v>Union Doble Plana Hg Hh 2 1/2"</v>
          </cell>
          <cell r="D1332" t="str">
            <v>U</v>
          </cell>
          <cell r="E1332">
            <v>11.46</v>
          </cell>
          <cell r="G1332">
            <v>37104</v>
          </cell>
        </row>
        <row r="1333">
          <cell r="A1333" t="str">
            <v>1405005350</v>
          </cell>
          <cell r="B1333" t="str">
            <v>I</v>
          </cell>
          <cell r="C1333" t="str">
            <v>Union Doble Plana Hg Hh 3"</v>
          </cell>
          <cell r="D1333" t="str">
            <v>U</v>
          </cell>
          <cell r="E1333">
            <v>17.25</v>
          </cell>
          <cell r="G1333">
            <v>37104</v>
          </cell>
        </row>
        <row r="1334">
          <cell r="A1334" t="str">
            <v>1405005400</v>
          </cell>
          <cell r="B1334" t="str">
            <v>I</v>
          </cell>
          <cell r="C1334" t="str">
            <v>Union Normal Hb 1 1/2"</v>
          </cell>
          <cell r="D1334" t="str">
            <v>U</v>
          </cell>
          <cell r="E1334">
            <v>2.14</v>
          </cell>
          <cell r="G1334">
            <v>37104</v>
          </cell>
        </row>
        <row r="1335">
          <cell r="A1335" t="str">
            <v>1405005450</v>
          </cell>
          <cell r="B1335" t="str">
            <v>I</v>
          </cell>
          <cell r="C1335" t="str">
            <v>Union Normal Hb 1 1/4"</v>
          </cell>
          <cell r="D1335" t="str">
            <v>U</v>
          </cell>
          <cell r="E1335">
            <v>1.24</v>
          </cell>
          <cell r="G1335">
            <v>37104</v>
          </cell>
        </row>
        <row r="1336">
          <cell r="A1336" t="str">
            <v>1405005500</v>
          </cell>
          <cell r="B1336" t="str">
            <v>I</v>
          </cell>
          <cell r="C1336" t="str">
            <v>Union Normal Hb 1/2"</v>
          </cell>
          <cell r="D1336" t="str">
            <v>U</v>
          </cell>
          <cell r="E1336">
            <v>0.32</v>
          </cell>
          <cell r="G1336">
            <v>37104</v>
          </cell>
        </row>
        <row r="1337">
          <cell r="A1337" t="str">
            <v>1405005550</v>
          </cell>
          <cell r="B1337" t="str">
            <v>I</v>
          </cell>
          <cell r="C1337" t="str">
            <v>Union Normal Hb 2"</v>
          </cell>
          <cell r="D1337" t="str">
            <v>U</v>
          </cell>
          <cell r="E1337">
            <v>2.68</v>
          </cell>
          <cell r="G1337">
            <v>37104</v>
          </cell>
        </row>
        <row r="1338">
          <cell r="A1338" t="str">
            <v>1405005560</v>
          </cell>
          <cell r="B1338" t="str">
            <v>I</v>
          </cell>
          <cell r="C1338" t="str">
            <v>Sombrerete de Remate CG x 4"</v>
          </cell>
          <cell r="D1338" t="str">
            <v>U</v>
          </cell>
          <cell r="E1338">
            <v>3.13</v>
          </cell>
          <cell r="G1338">
            <v>37104</v>
          </cell>
        </row>
        <row r="1339">
          <cell r="A1339" t="str">
            <v>1406000000</v>
          </cell>
          <cell r="B1339" t="str">
            <v>D</v>
          </cell>
          <cell r="C1339" t="str">
            <v>=== CAñERíAS Y ACCESORIOS PARA GAS</v>
          </cell>
          <cell r="D1339" t="str">
            <v>-</v>
          </cell>
          <cell r="E1339">
            <v>0</v>
          </cell>
        </row>
        <row r="1340">
          <cell r="A1340" t="str">
            <v>1406000050</v>
          </cell>
          <cell r="B1340" t="str">
            <v>I</v>
          </cell>
          <cell r="C1340" t="str">
            <v>Instalacion de gas 3 picos (*)</v>
          </cell>
          <cell r="D1340" t="str">
            <v>U</v>
          </cell>
          <cell r="E1340">
            <v>600</v>
          </cell>
          <cell r="G1340">
            <v>37104</v>
          </cell>
        </row>
        <row r="1341">
          <cell r="A1341" t="str">
            <v>1406000100</v>
          </cell>
          <cell r="B1341" t="str">
            <v>I</v>
          </cell>
          <cell r="C1341" t="str">
            <v>Caño Epoxi 1 1/2"</v>
          </cell>
          <cell r="D1341" t="str">
            <v>ML</v>
          </cell>
          <cell r="E1341">
            <v>3.8</v>
          </cell>
          <cell r="G1341">
            <v>37104</v>
          </cell>
        </row>
        <row r="1342">
          <cell r="A1342" t="str">
            <v>1406000150</v>
          </cell>
          <cell r="B1342" t="str">
            <v>I</v>
          </cell>
          <cell r="C1342" t="str">
            <v>Caño Epoxi 1 1/4"</v>
          </cell>
          <cell r="D1342" t="str">
            <v>ML</v>
          </cell>
          <cell r="E1342">
            <v>3.33</v>
          </cell>
          <cell r="G1342">
            <v>37104</v>
          </cell>
        </row>
        <row r="1343">
          <cell r="A1343" t="str">
            <v>1406000200</v>
          </cell>
          <cell r="B1343" t="str">
            <v>I</v>
          </cell>
          <cell r="C1343" t="str">
            <v>Caño Epoxi 1"</v>
          </cell>
          <cell r="D1343" t="str">
            <v>ML</v>
          </cell>
          <cell r="E1343">
            <v>2.7</v>
          </cell>
          <cell r="G1343">
            <v>37104</v>
          </cell>
        </row>
        <row r="1344">
          <cell r="A1344" t="str">
            <v>1406000250</v>
          </cell>
          <cell r="B1344" t="str">
            <v>I</v>
          </cell>
          <cell r="C1344" t="str">
            <v>Caño Epoxi 1/2"</v>
          </cell>
          <cell r="D1344" t="str">
            <v>ML</v>
          </cell>
          <cell r="E1344">
            <v>1.42</v>
          </cell>
          <cell r="G1344">
            <v>37104</v>
          </cell>
        </row>
        <row r="1345">
          <cell r="A1345" t="str">
            <v>1406000300</v>
          </cell>
          <cell r="B1345" t="str">
            <v>I</v>
          </cell>
          <cell r="C1345" t="str">
            <v>Caño Epoxi 2 1/2"</v>
          </cell>
          <cell r="D1345" t="str">
            <v>ML</v>
          </cell>
          <cell r="E1345">
            <v>7.34</v>
          </cell>
          <cell r="G1345">
            <v>37104</v>
          </cell>
        </row>
        <row r="1346">
          <cell r="A1346" t="str">
            <v>1406000350</v>
          </cell>
          <cell r="B1346" t="str">
            <v>I</v>
          </cell>
          <cell r="C1346" t="str">
            <v>Caño Epoxi 2"</v>
          </cell>
          <cell r="D1346" t="str">
            <v>ML</v>
          </cell>
          <cell r="E1346">
            <v>5.26</v>
          </cell>
          <cell r="G1346">
            <v>37104</v>
          </cell>
        </row>
        <row r="1347">
          <cell r="A1347" t="str">
            <v>1406000400</v>
          </cell>
          <cell r="B1347" t="str">
            <v>I</v>
          </cell>
          <cell r="C1347" t="str">
            <v>Caño Epoxi 3"</v>
          </cell>
          <cell r="D1347" t="str">
            <v>ML</v>
          </cell>
          <cell r="E1347">
            <v>9.69</v>
          </cell>
          <cell r="G1347">
            <v>37104</v>
          </cell>
        </row>
        <row r="1348">
          <cell r="A1348" t="str">
            <v>1406000450</v>
          </cell>
          <cell r="B1348" t="str">
            <v>I</v>
          </cell>
          <cell r="C1348" t="str">
            <v>Caño Epoxi 3/4"</v>
          </cell>
          <cell r="D1348" t="str">
            <v>ML</v>
          </cell>
          <cell r="E1348">
            <v>1.81</v>
          </cell>
          <cell r="G1348">
            <v>37104</v>
          </cell>
        </row>
        <row r="1349">
          <cell r="A1349" t="str">
            <v>1406000500</v>
          </cell>
          <cell r="B1349" t="str">
            <v>I</v>
          </cell>
          <cell r="C1349" t="str">
            <v>Caño Epoxi 4"</v>
          </cell>
          <cell r="D1349" t="str">
            <v>ML</v>
          </cell>
          <cell r="E1349">
            <v>13.6</v>
          </cell>
          <cell r="G1349">
            <v>37104</v>
          </cell>
        </row>
        <row r="1350">
          <cell r="A1350" t="str">
            <v>1406000550</v>
          </cell>
          <cell r="B1350" t="str">
            <v>I</v>
          </cell>
          <cell r="C1350" t="str">
            <v>Codo Epoxi Hh 1 1/4"</v>
          </cell>
          <cell r="D1350" t="str">
            <v>U</v>
          </cell>
          <cell r="E1350">
            <v>1.63</v>
          </cell>
          <cell r="G1350">
            <v>37104</v>
          </cell>
        </row>
        <row r="1351">
          <cell r="A1351" t="str">
            <v>1406000600</v>
          </cell>
          <cell r="B1351" t="str">
            <v>I</v>
          </cell>
          <cell r="C1351" t="str">
            <v>Codo Epoxi Hh 1"</v>
          </cell>
          <cell r="D1351" t="str">
            <v>U</v>
          </cell>
          <cell r="E1351">
            <v>1.1499999999999999</v>
          </cell>
          <cell r="G1351">
            <v>37104</v>
          </cell>
        </row>
        <row r="1352">
          <cell r="A1352" t="str">
            <v>1406000650</v>
          </cell>
          <cell r="B1352" t="str">
            <v>I</v>
          </cell>
          <cell r="C1352" t="str">
            <v>Codo Epoxi Hh 1/2"</v>
          </cell>
          <cell r="D1352" t="str">
            <v>U</v>
          </cell>
          <cell r="E1352">
            <v>0.44</v>
          </cell>
          <cell r="G1352">
            <v>37104</v>
          </cell>
        </row>
        <row r="1353">
          <cell r="A1353" t="str">
            <v>1406000700</v>
          </cell>
          <cell r="B1353" t="str">
            <v>I</v>
          </cell>
          <cell r="C1353" t="str">
            <v>Codo Epoxi Hh 2 1/2"</v>
          </cell>
          <cell r="D1353" t="str">
            <v>U</v>
          </cell>
          <cell r="E1353">
            <v>6.8</v>
          </cell>
          <cell r="G1353">
            <v>37104</v>
          </cell>
        </row>
        <row r="1354">
          <cell r="A1354" t="str">
            <v>1406000750</v>
          </cell>
          <cell r="B1354" t="str">
            <v>I</v>
          </cell>
          <cell r="C1354" t="str">
            <v>Codo Epoxi Hh 2"</v>
          </cell>
          <cell r="D1354" t="str">
            <v>U</v>
          </cell>
          <cell r="E1354">
            <v>3</v>
          </cell>
          <cell r="G1354">
            <v>37104</v>
          </cell>
        </row>
        <row r="1355">
          <cell r="A1355" t="str">
            <v>1406000800</v>
          </cell>
          <cell r="B1355" t="str">
            <v>I</v>
          </cell>
          <cell r="C1355" t="str">
            <v>Codo Epoxi Hh 3/4"</v>
          </cell>
          <cell r="D1355" t="str">
            <v>U</v>
          </cell>
          <cell r="E1355">
            <v>0.56999999999999995</v>
          </cell>
          <cell r="G1355">
            <v>37104</v>
          </cell>
        </row>
        <row r="1356">
          <cell r="A1356" t="str">
            <v>1406000850</v>
          </cell>
          <cell r="B1356" t="str">
            <v>I</v>
          </cell>
          <cell r="C1356" t="str">
            <v>Codo Epoxi MM 1 1/4"</v>
          </cell>
          <cell r="D1356" t="str">
            <v>U</v>
          </cell>
          <cell r="E1356">
            <v>2.06</v>
          </cell>
          <cell r="G1356">
            <v>37104</v>
          </cell>
        </row>
        <row r="1357">
          <cell r="A1357" t="str">
            <v>1406000900</v>
          </cell>
          <cell r="B1357" t="str">
            <v>I</v>
          </cell>
          <cell r="C1357" t="str">
            <v>Codo Epoxi MM 1"</v>
          </cell>
          <cell r="D1357" t="str">
            <v>U</v>
          </cell>
          <cell r="E1357">
            <v>1.1499999999999999</v>
          </cell>
          <cell r="G1357">
            <v>37104</v>
          </cell>
        </row>
        <row r="1358">
          <cell r="A1358" t="str">
            <v>1406000950</v>
          </cell>
          <cell r="B1358" t="str">
            <v>I</v>
          </cell>
          <cell r="C1358" t="str">
            <v>Codo Epoxi MM 3/4"</v>
          </cell>
          <cell r="D1358" t="str">
            <v>U</v>
          </cell>
          <cell r="E1358">
            <v>0.71</v>
          </cell>
          <cell r="G1358">
            <v>37104</v>
          </cell>
        </row>
        <row r="1359">
          <cell r="A1359" t="str">
            <v>1406001000</v>
          </cell>
          <cell r="B1359" t="str">
            <v>I</v>
          </cell>
          <cell r="C1359" t="str">
            <v>Conexion Gas 4"X170</v>
          </cell>
          <cell r="D1359" t="str">
            <v>U</v>
          </cell>
          <cell r="E1359">
            <v>9.35</v>
          </cell>
          <cell r="G1359">
            <v>37104</v>
          </cell>
        </row>
        <row r="1360">
          <cell r="A1360" t="str">
            <v>1406001050</v>
          </cell>
          <cell r="B1360" t="str">
            <v>I</v>
          </cell>
          <cell r="C1360" t="str">
            <v>Coquilla Elastomerica E=13MM 1 1/2"</v>
          </cell>
          <cell r="D1360" t="str">
            <v>M</v>
          </cell>
          <cell r="E1360">
            <v>5.24</v>
          </cell>
          <cell r="G1360">
            <v>37104</v>
          </cell>
        </row>
        <row r="1361">
          <cell r="A1361" t="str">
            <v>1406001100</v>
          </cell>
          <cell r="B1361" t="str">
            <v>I</v>
          </cell>
          <cell r="C1361" t="str">
            <v>Coquilla Elastomerica E=13MM 1 1/4"</v>
          </cell>
          <cell r="D1361" t="str">
            <v>M</v>
          </cell>
          <cell r="E1361">
            <v>4.2</v>
          </cell>
          <cell r="G1361">
            <v>37104</v>
          </cell>
        </row>
        <row r="1362">
          <cell r="A1362" t="str">
            <v>1406001150</v>
          </cell>
          <cell r="B1362" t="str">
            <v>I</v>
          </cell>
          <cell r="C1362" t="str">
            <v>Coquilla Elastomerica E=13MM 1"</v>
          </cell>
          <cell r="D1362" t="str">
            <v>M</v>
          </cell>
          <cell r="E1362">
            <v>3.82</v>
          </cell>
          <cell r="G1362">
            <v>37104</v>
          </cell>
        </row>
        <row r="1363">
          <cell r="A1363" t="str">
            <v>1406001200</v>
          </cell>
          <cell r="B1363" t="str">
            <v>I</v>
          </cell>
          <cell r="C1363" t="str">
            <v>Coquilla Elastomerica E=13MM 1/2"</v>
          </cell>
          <cell r="D1363" t="str">
            <v>M</v>
          </cell>
          <cell r="E1363">
            <v>2.44</v>
          </cell>
          <cell r="G1363">
            <v>37104</v>
          </cell>
        </row>
        <row r="1364">
          <cell r="A1364" t="str">
            <v>1406001250</v>
          </cell>
          <cell r="B1364" t="str">
            <v>I</v>
          </cell>
          <cell r="C1364" t="str">
            <v>Coquilla Elastomerica E=13MM 2 1/2"</v>
          </cell>
          <cell r="D1364" t="str">
            <v>M</v>
          </cell>
          <cell r="E1364">
            <v>8.42</v>
          </cell>
          <cell r="G1364">
            <v>37104</v>
          </cell>
        </row>
        <row r="1365">
          <cell r="A1365" t="str">
            <v>1406001300</v>
          </cell>
          <cell r="B1365" t="str">
            <v>I</v>
          </cell>
          <cell r="C1365" t="str">
            <v>Coquilla Elastomerica E=13MM 2"</v>
          </cell>
          <cell r="D1365" t="str">
            <v>M</v>
          </cell>
          <cell r="E1365">
            <v>6.56</v>
          </cell>
          <cell r="G1365">
            <v>37104</v>
          </cell>
        </row>
        <row r="1366">
          <cell r="A1366" t="str">
            <v>1406001350</v>
          </cell>
          <cell r="B1366" t="str">
            <v>I</v>
          </cell>
          <cell r="C1366" t="str">
            <v>Coquilla Elastomerica E=13MM 3"</v>
          </cell>
          <cell r="D1366" t="str">
            <v>M</v>
          </cell>
          <cell r="E1366">
            <v>10.29</v>
          </cell>
          <cell r="G1366">
            <v>37104</v>
          </cell>
        </row>
        <row r="1367">
          <cell r="A1367" t="str">
            <v>1406001400</v>
          </cell>
          <cell r="B1367" t="str">
            <v>I</v>
          </cell>
          <cell r="C1367" t="str">
            <v>Coquilla Elastomerica E=13MM 3/4"</v>
          </cell>
          <cell r="D1367" t="str">
            <v>M</v>
          </cell>
          <cell r="E1367">
            <v>3.05</v>
          </cell>
          <cell r="G1367">
            <v>37104</v>
          </cell>
        </row>
        <row r="1368">
          <cell r="A1368" t="str">
            <v>1406001450</v>
          </cell>
          <cell r="B1368" t="str">
            <v>I</v>
          </cell>
          <cell r="C1368" t="str">
            <v>Coquilla Elastomerica E=9MM 1 1/2"</v>
          </cell>
          <cell r="D1368" t="str">
            <v>M</v>
          </cell>
          <cell r="E1368">
            <v>4.05</v>
          </cell>
          <cell r="G1368">
            <v>37104</v>
          </cell>
        </row>
        <row r="1369">
          <cell r="A1369" t="str">
            <v>1406001500</v>
          </cell>
          <cell r="B1369" t="str">
            <v>I</v>
          </cell>
          <cell r="C1369" t="str">
            <v>Coquilla Elastomerica E=9MM 1 1/4"</v>
          </cell>
          <cell r="D1369" t="str">
            <v>M</v>
          </cell>
          <cell r="E1369">
            <v>3.35</v>
          </cell>
          <cell r="G1369">
            <v>37104</v>
          </cell>
        </row>
        <row r="1370">
          <cell r="A1370" t="str">
            <v>1406001550</v>
          </cell>
          <cell r="B1370" t="str">
            <v>I</v>
          </cell>
          <cell r="C1370" t="str">
            <v>Coquilla Elastomerica E=9MM 1"</v>
          </cell>
          <cell r="D1370" t="str">
            <v>M</v>
          </cell>
          <cell r="E1370">
            <v>2.65</v>
          </cell>
          <cell r="G1370">
            <v>37104</v>
          </cell>
        </row>
        <row r="1371">
          <cell r="A1371" t="str">
            <v>1406001600</v>
          </cell>
          <cell r="B1371" t="str">
            <v>I</v>
          </cell>
          <cell r="C1371" t="str">
            <v>Coquilla Elastomerica E=9MM 1/2"</v>
          </cell>
          <cell r="D1371" t="str">
            <v>M</v>
          </cell>
          <cell r="E1371">
            <v>1.75</v>
          </cell>
          <cell r="G1371">
            <v>37104</v>
          </cell>
        </row>
        <row r="1372">
          <cell r="A1372" t="str">
            <v>1406001650</v>
          </cell>
          <cell r="B1372" t="str">
            <v>I</v>
          </cell>
          <cell r="C1372" t="str">
            <v>Coquilla Elastomerica E=9MM 2 1/2"</v>
          </cell>
          <cell r="D1372" t="str">
            <v>M</v>
          </cell>
          <cell r="E1372">
            <v>5.55</v>
          </cell>
          <cell r="G1372">
            <v>37104</v>
          </cell>
        </row>
        <row r="1373">
          <cell r="A1373" t="str">
            <v>1406001700</v>
          </cell>
          <cell r="B1373" t="str">
            <v>I</v>
          </cell>
          <cell r="C1373" t="str">
            <v>Coquilla Elastomerica E=9MM 2"</v>
          </cell>
          <cell r="D1373" t="str">
            <v>M</v>
          </cell>
          <cell r="E1373">
            <v>4.4800000000000004</v>
          </cell>
          <cell r="G1373">
            <v>37104</v>
          </cell>
        </row>
        <row r="1374">
          <cell r="A1374" t="str">
            <v>1406001750</v>
          </cell>
          <cell r="B1374" t="str">
            <v>I</v>
          </cell>
          <cell r="C1374" t="str">
            <v>Coquilla Elastomerica E=9MM 3"</v>
          </cell>
          <cell r="D1374" t="str">
            <v>M</v>
          </cell>
          <cell r="E1374">
            <v>6.62</v>
          </cell>
          <cell r="G1374">
            <v>37104</v>
          </cell>
        </row>
        <row r="1375">
          <cell r="A1375" t="str">
            <v>1406001800</v>
          </cell>
          <cell r="B1375" t="str">
            <v>I</v>
          </cell>
          <cell r="C1375" t="str">
            <v>Coquilla Elastomerica E=9MM 3/4"</v>
          </cell>
          <cell r="D1375" t="str">
            <v>M</v>
          </cell>
          <cell r="E1375">
            <v>2.13</v>
          </cell>
          <cell r="G1375">
            <v>37104</v>
          </cell>
        </row>
        <row r="1376">
          <cell r="A1376" t="str">
            <v>1406001850</v>
          </cell>
          <cell r="B1376" t="str">
            <v>I</v>
          </cell>
          <cell r="C1376" t="str">
            <v>Cupla Epoxi 1 1/4"</v>
          </cell>
          <cell r="D1376" t="str">
            <v>U</v>
          </cell>
          <cell r="E1376">
            <v>2.16</v>
          </cell>
          <cell r="G1376">
            <v>37104</v>
          </cell>
        </row>
        <row r="1377">
          <cell r="A1377" t="str">
            <v>1406001900</v>
          </cell>
          <cell r="B1377" t="str">
            <v>I</v>
          </cell>
          <cell r="C1377" t="str">
            <v>Cupla Epoxi 1"</v>
          </cell>
          <cell r="D1377" t="str">
            <v>U</v>
          </cell>
          <cell r="E1377">
            <v>0.84</v>
          </cell>
          <cell r="G1377">
            <v>37104</v>
          </cell>
        </row>
        <row r="1378">
          <cell r="A1378" t="str">
            <v>1406001950</v>
          </cell>
          <cell r="B1378" t="str">
            <v>I</v>
          </cell>
          <cell r="C1378" t="str">
            <v>Cupla Epoxi 1/2"</v>
          </cell>
          <cell r="D1378" t="str">
            <v>U</v>
          </cell>
          <cell r="E1378">
            <v>0.46</v>
          </cell>
          <cell r="G1378">
            <v>37104</v>
          </cell>
        </row>
        <row r="1379">
          <cell r="A1379" t="str">
            <v>1406002000</v>
          </cell>
          <cell r="B1379" t="str">
            <v>I</v>
          </cell>
          <cell r="C1379" t="str">
            <v>Cupla Epoxi 3/4"</v>
          </cell>
          <cell r="D1379" t="str">
            <v>U</v>
          </cell>
          <cell r="E1379">
            <v>0.55000000000000004</v>
          </cell>
          <cell r="G1379">
            <v>37104</v>
          </cell>
        </row>
        <row r="1380">
          <cell r="A1380" t="str">
            <v>1406002010</v>
          </cell>
          <cell r="B1380" t="str">
            <v>I</v>
          </cell>
          <cell r="C1380" t="str">
            <v>Cupla Aislante p/ Media Presión x 3/4"</v>
          </cell>
          <cell r="D1380" t="str">
            <v>U</v>
          </cell>
          <cell r="E1380">
            <v>2.9</v>
          </cell>
          <cell r="G1380">
            <v>37104</v>
          </cell>
        </row>
        <row r="1381">
          <cell r="A1381" t="str">
            <v>1406002050</v>
          </cell>
          <cell r="B1381" t="str">
            <v>I</v>
          </cell>
          <cell r="C1381" t="str">
            <v>Flexible P/Gas</v>
          </cell>
          <cell r="D1381" t="str">
            <v>U</v>
          </cell>
          <cell r="E1381">
            <v>14.16</v>
          </cell>
          <cell r="G1381">
            <v>37104</v>
          </cell>
        </row>
        <row r="1382">
          <cell r="A1382" t="str">
            <v>1406002100</v>
          </cell>
          <cell r="B1382" t="str">
            <v>I</v>
          </cell>
          <cell r="C1382" t="str">
            <v>Llave De Paso 1/2" C/Campana Fv</v>
          </cell>
          <cell r="D1382" t="str">
            <v>U</v>
          </cell>
          <cell r="E1382">
            <v>6.54</v>
          </cell>
          <cell r="G1382">
            <v>37104</v>
          </cell>
        </row>
        <row r="1383">
          <cell r="A1383" t="str">
            <v>1406002150</v>
          </cell>
          <cell r="B1383" t="str">
            <v>I</v>
          </cell>
          <cell r="C1383" t="str">
            <v>Llave De Paso 3/4" C/Campana Fv</v>
          </cell>
          <cell r="D1383" t="str">
            <v>U</v>
          </cell>
          <cell r="E1383">
            <v>7.13</v>
          </cell>
          <cell r="G1383">
            <v>37104</v>
          </cell>
        </row>
        <row r="1384">
          <cell r="A1384" t="str">
            <v>1406002200</v>
          </cell>
          <cell r="B1384" t="str">
            <v>I</v>
          </cell>
          <cell r="C1384" t="str">
            <v>Llave De Paso Gas Bce. Fv 1 1/4"</v>
          </cell>
          <cell r="D1384" t="str">
            <v>U</v>
          </cell>
          <cell r="E1384">
            <v>27.75</v>
          </cell>
          <cell r="G1384">
            <v>37104</v>
          </cell>
        </row>
        <row r="1385">
          <cell r="A1385" t="str">
            <v>1406002250</v>
          </cell>
          <cell r="B1385" t="str">
            <v>I</v>
          </cell>
          <cell r="C1385" t="str">
            <v>Llave De Paso Gas Bce. Fv 1"</v>
          </cell>
          <cell r="D1385" t="str">
            <v>U</v>
          </cell>
          <cell r="E1385">
            <v>23.63</v>
          </cell>
          <cell r="G1385">
            <v>37104</v>
          </cell>
        </row>
        <row r="1386">
          <cell r="A1386" t="str">
            <v>1406002300</v>
          </cell>
          <cell r="B1386" t="str">
            <v>I</v>
          </cell>
          <cell r="C1386" t="str">
            <v>Llave De Paso Gas Bce. Fv 1/2"</v>
          </cell>
          <cell r="D1386" t="str">
            <v>U</v>
          </cell>
          <cell r="E1386">
            <v>5.09</v>
          </cell>
          <cell r="G1386">
            <v>37104</v>
          </cell>
        </row>
        <row r="1387">
          <cell r="A1387" t="str">
            <v>1406002350</v>
          </cell>
          <cell r="B1387" t="str">
            <v>I</v>
          </cell>
          <cell r="C1387" t="str">
            <v>Llave De Paso Gas Bce. Fv 2 1/2"</v>
          </cell>
          <cell r="D1387" t="str">
            <v>U</v>
          </cell>
          <cell r="E1387">
            <v>144</v>
          </cell>
          <cell r="G1387">
            <v>37104</v>
          </cell>
        </row>
        <row r="1388">
          <cell r="A1388" t="str">
            <v>1406002400</v>
          </cell>
          <cell r="B1388" t="str">
            <v>I</v>
          </cell>
          <cell r="C1388" t="str">
            <v>Llave De Paso Gas Bce. Fv 3/4"</v>
          </cell>
          <cell r="D1388" t="str">
            <v>U</v>
          </cell>
          <cell r="E1388">
            <v>5.56</v>
          </cell>
          <cell r="G1388">
            <v>37104</v>
          </cell>
        </row>
        <row r="1389">
          <cell r="A1389" t="str">
            <v>1406002405</v>
          </cell>
          <cell r="B1389" t="str">
            <v>I</v>
          </cell>
          <cell r="C1389" t="str">
            <v>Llave de Paso Tapón lubricado x 3/4"</v>
          </cell>
          <cell r="D1389" t="str">
            <v>U</v>
          </cell>
          <cell r="E1389">
            <v>6.98</v>
          </cell>
          <cell r="G1389">
            <v>37104</v>
          </cell>
        </row>
        <row r="1390">
          <cell r="A1390" t="str">
            <v>1406002410</v>
          </cell>
          <cell r="B1390" t="str">
            <v>I</v>
          </cell>
          <cell r="C1390" t="str">
            <v>Llave de Paso tipo candado x 3/4"</v>
          </cell>
          <cell r="D1390" t="str">
            <v>U</v>
          </cell>
          <cell r="E1390">
            <v>7.6</v>
          </cell>
          <cell r="G1390">
            <v>37104</v>
          </cell>
        </row>
        <row r="1391">
          <cell r="A1391" t="str">
            <v>1406002450</v>
          </cell>
          <cell r="B1391" t="str">
            <v>I</v>
          </cell>
          <cell r="C1391" t="str">
            <v>Llave Esferica Bce. 2"</v>
          </cell>
          <cell r="D1391" t="str">
            <v>U</v>
          </cell>
          <cell r="E1391">
            <v>46</v>
          </cell>
          <cell r="G1391">
            <v>37104</v>
          </cell>
        </row>
        <row r="1392">
          <cell r="A1392" t="str">
            <v>1406002500</v>
          </cell>
          <cell r="B1392" t="str">
            <v>I</v>
          </cell>
          <cell r="C1392" t="str">
            <v>Llave Esferica Bce. 3"</v>
          </cell>
          <cell r="D1392" t="str">
            <v>U</v>
          </cell>
          <cell r="E1392">
            <v>170.04</v>
          </cell>
          <cell r="G1392">
            <v>37104</v>
          </cell>
        </row>
        <row r="1393">
          <cell r="A1393" t="str">
            <v>1406002550</v>
          </cell>
          <cell r="B1393" t="str">
            <v>I</v>
          </cell>
          <cell r="C1393" t="str">
            <v>Rosca C/Tuerca Epoxi 1 1/4"</v>
          </cell>
          <cell r="D1393" t="str">
            <v>U</v>
          </cell>
          <cell r="E1393">
            <v>0.94</v>
          </cell>
          <cell r="G1393">
            <v>37104</v>
          </cell>
        </row>
        <row r="1394">
          <cell r="A1394" t="str">
            <v>1406002600</v>
          </cell>
          <cell r="B1394" t="str">
            <v>I</v>
          </cell>
          <cell r="C1394" t="str">
            <v>Rosca C/Tuerca Epoxi 1"</v>
          </cell>
          <cell r="D1394" t="str">
            <v>U</v>
          </cell>
          <cell r="E1394">
            <v>0.6</v>
          </cell>
          <cell r="G1394">
            <v>37104</v>
          </cell>
        </row>
        <row r="1395">
          <cell r="A1395" t="str">
            <v>1406002650</v>
          </cell>
          <cell r="B1395" t="str">
            <v>I</v>
          </cell>
          <cell r="C1395" t="str">
            <v>Rosca C/Tuerca Epoxi 1/2"</v>
          </cell>
          <cell r="D1395" t="str">
            <v>U</v>
          </cell>
          <cell r="E1395">
            <v>0.39</v>
          </cell>
          <cell r="G1395">
            <v>37104</v>
          </cell>
        </row>
        <row r="1396">
          <cell r="A1396" t="str">
            <v>1406002700</v>
          </cell>
          <cell r="B1396" t="str">
            <v>I</v>
          </cell>
          <cell r="C1396" t="str">
            <v>Rosca C/Tuerca Epoxi 3/4"</v>
          </cell>
          <cell r="D1396" t="str">
            <v>U</v>
          </cell>
          <cell r="E1396">
            <v>0.39</v>
          </cell>
          <cell r="G1396">
            <v>37104</v>
          </cell>
        </row>
        <row r="1397">
          <cell r="A1397" t="str">
            <v>1406002710</v>
          </cell>
          <cell r="B1397" t="str">
            <v>I</v>
          </cell>
          <cell r="C1397" t="str">
            <v>Rejilla de Ventilación 15x15 cm</v>
          </cell>
          <cell r="D1397" t="str">
            <v>U</v>
          </cell>
          <cell r="E1397">
            <v>0.49</v>
          </cell>
          <cell r="G1397">
            <v>37104</v>
          </cell>
        </row>
        <row r="1398">
          <cell r="A1398" t="str">
            <v>1406002750</v>
          </cell>
          <cell r="B1398" t="str">
            <v>I</v>
          </cell>
          <cell r="C1398" t="str">
            <v>Tee Epoxi 1 1/4"</v>
          </cell>
          <cell r="D1398" t="str">
            <v>U</v>
          </cell>
          <cell r="E1398">
            <v>2.1</v>
          </cell>
          <cell r="G1398">
            <v>37104</v>
          </cell>
        </row>
        <row r="1399">
          <cell r="A1399" t="str">
            <v>1406002800</v>
          </cell>
          <cell r="B1399" t="str">
            <v>I</v>
          </cell>
          <cell r="C1399" t="str">
            <v>Tee Epoxi 1"</v>
          </cell>
          <cell r="D1399" t="str">
            <v>U</v>
          </cell>
          <cell r="E1399">
            <v>1.51</v>
          </cell>
          <cell r="G1399">
            <v>37104</v>
          </cell>
        </row>
        <row r="1400">
          <cell r="A1400" t="str">
            <v>1406002850</v>
          </cell>
          <cell r="B1400" t="str">
            <v>I</v>
          </cell>
          <cell r="C1400" t="str">
            <v>Tee Epoxi 1/2"</v>
          </cell>
          <cell r="D1400" t="str">
            <v>U</v>
          </cell>
          <cell r="E1400">
            <v>0.65</v>
          </cell>
          <cell r="G1400">
            <v>37104</v>
          </cell>
        </row>
        <row r="1401">
          <cell r="A1401" t="str">
            <v>1406002900</v>
          </cell>
          <cell r="B1401" t="str">
            <v>I</v>
          </cell>
          <cell r="C1401" t="str">
            <v>Tee Epoxi 3/4"</v>
          </cell>
          <cell r="D1401" t="str">
            <v>U</v>
          </cell>
          <cell r="E1401">
            <v>0.9</v>
          </cell>
          <cell r="G1401">
            <v>37104</v>
          </cell>
        </row>
        <row r="1402">
          <cell r="A1402" t="str">
            <v>1406002950</v>
          </cell>
          <cell r="B1402" t="str">
            <v>I</v>
          </cell>
          <cell r="C1402" t="str">
            <v>Tee Reduccion Epoxi 1 1/2"X1 1/4"</v>
          </cell>
          <cell r="D1402" t="str">
            <v>U</v>
          </cell>
          <cell r="E1402">
            <v>2.23</v>
          </cell>
          <cell r="G1402">
            <v>37104</v>
          </cell>
        </row>
        <row r="1403">
          <cell r="A1403" t="str">
            <v>1406003000</v>
          </cell>
          <cell r="B1403" t="str">
            <v>I</v>
          </cell>
          <cell r="C1403" t="str">
            <v>Tee Reduccion Epoxi 1 1/4"X1"</v>
          </cell>
          <cell r="D1403" t="str">
            <v>U</v>
          </cell>
          <cell r="E1403">
            <v>1.8</v>
          </cell>
          <cell r="G1403">
            <v>37104</v>
          </cell>
        </row>
        <row r="1404">
          <cell r="A1404" t="str">
            <v>1406003050</v>
          </cell>
          <cell r="B1404" t="str">
            <v>I</v>
          </cell>
          <cell r="C1404" t="str">
            <v>Tee Reduccion Epoxi 1 1/4"X1/2"</v>
          </cell>
          <cell r="D1404" t="str">
            <v>U</v>
          </cell>
          <cell r="E1404">
            <v>1.8</v>
          </cell>
          <cell r="G1404">
            <v>37104</v>
          </cell>
        </row>
        <row r="1405">
          <cell r="A1405" t="str">
            <v>1406003100</v>
          </cell>
          <cell r="B1405" t="str">
            <v>I</v>
          </cell>
          <cell r="C1405" t="str">
            <v>Tee Reduccion Epoxi 1"X1/2"</v>
          </cell>
          <cell r="D1405" t="str">
            <v>U</v>
          </cell>
          <cell r="E1405">
            <v>1.18</v>
          </cell>
          <cell r="G1405">
            <v>37104</v>
          </cell>
        </row>
        <row r="1406">
          <cell r="A1406" t="str">
            <v>1406003150</v>
          </cell>
          <cell r="B1406" t="str">
            <v>I</v>
          </cell>
          <cell r="C1406" t="str">
            <v>Tee Reduccion Epoxi 1"X3/4"</v>
          </cell>
          <cell r="D1406" t="str">
            <v>U</v>
          </cell>
          <cell r="E1406">
            <v>1.18</v>
          </cell>
          <cell r="G1406">
            <v>37104</v>
          </cell>
        </row>
        <row r="1407">
          <cell r="A1407" t="str">
            <v>1406003200</v>
          </cell>
          <cell r="B1407" t="str">
            <v>I</v>
          </cell>
          <cell r="C1407" t="str">
            <v>Tee Reduccion Epoxi 2 1/2"X1 1/4"</v>
          </cell>
          <cell r="D1407" t="str">
            <v>U</v>
          </cell>
          <cell r="E1407">
            <v>8.5299999999999994</v>
          </cell>
          <cell r="G1407">
            <v>37104</v>
          </cell>
        </row>
        <row r="1408">
          <cell r="A1408" t="str">
            <v>1406003250</v>
          </cell>
          <cell r="B1408" t="str">
            <v>I</v>
          </cell>
          <cell r="C1408" t="str">
            <v>Tee Reduccion Epoxi 2"X1 1/4"</v>
          </cell>
          <cell r="D1408" t="str">
            <v>U</v>
          </cell>
          <cell r="E1408">
            <v>4.9000000000000004</v>
          </cell>
          <cell r="G1408">
            <v>37104</v>
          </cell>
        </row>
        <row r="1409">
          <cell r="A1409" t="str">
            <v>1406003300</v>
          </cell>
          <cell r="B1409" t="str">
            <v>I</v>
          </cell>
          <cell r="C1409" t="str">
            <v>Tee Reduccion Epoxi 3/4"X1/2"</v>
          </cell>
          <cell r="D1409" t="str">
            <v>U</v>
          </cell>
          <cell r="E1409">
            <v>0.87</v>
          </cell>
          <cell r="G1409">
            <v>37104</v>
          </cell>
        </row>
        <row r="1410">
          <cell r="A1410" t="str">
            <v>1406003350</v>
          </cell>
          <cell r="B1410" t="str">
            <v>I</v>
          </cell>
          <cell r="C1410" t="str">
            <v>Union Doble Epoxi 1 1/4"</v>
          </cell>
          <cell r="D1410" t="str">
            <v>U</v>
          </cell>
          <cell r="E1410">
            <v>3</v>
          </cell>
          <cell r="G1410">
            <v>37104</v>
          </cell>
        </row>
        <row r="1411">
          <cell r="A1411" t="str">
            <v>1406003400</v>
          </cell>
          <cell r="B1411" t="str">
            <v>I</v>
          </cell>
          <cell r="C1411" t="str">
            <v>Union Doble Epoxi 1"</v>
          </cell>
          <cell r="D1411" t="str">
            <v>U</v>
          </cell>
          <cell r="E1411">
            <v>2.04</v>
          </cell>
          <cell r="G1411">
            <v>37104</v>
          </cell>
        </row>
        <row r="1412">
          <cell r="A1412" t="str">
            <v>1406003450</v>
          </cell>
          <cell r="B1412" t="str">
            <v>I</v>
          </cell>
          <cell r="C1412" t="str">
            <v>Union Doble Epoxi 2 1/2"</v>
          </cell>
          <cell r="D1412" t="str">
            <v>U</v>
          </cell>
          <cell r="E1412">
            <v>13.42</v>
          </cell>
          <cell r="G1412">
            <v>37104</v>
          </cell>
        </row>
        <row r="1413">
          <cell r="A1413" t="str">
            <v>1406003500</v>
          </cell>
          <cell r="B1413" t="str">
            <v>I</v>
          </cell>
          <cell r="C1413" t="str">
            <v>Union Doble Epoxi 3/4"</v>
          </cell>
          <cell r="D1413" t="str">
            <v>U</v>
          </cell>
          <cell r="E1413">
            <v>1.55</v>
          </cell>
          <cell r="G1413">
            <v>37104</v>
          </cell>
        </row>
        <row r="1414">
          <cell r="A1414" t="str">
            <v>1406003510</v>
          </cell>
          <cell r="B1414" t="str">
            <v>I</v>
          </cell>
          <cell r="C1414" t="str">
            <v>Unión Doble Epoxi Asiento Cónico 3/4"</v>
          </cell>
          <cell r="D1414" t="str">
            <v>U</v>
          </cell>
          <cell r="E1414">
            <v>0.49</v>
          </cell>
          <cell r="G1414">
            <v>37104</v>
          </cell>
        </row>
        <row r="1415">
          <cell r="A1415" t="str">
            <v>1406003550</v>
          </cell>
          <cell r="B1415" t="str">
            <v>I</v>
          </cell>
          <cell r="C1415" t="str">
            <v>Valvula Limpieza 2" p/ Cañeria Gas</v>
          </cell>
          <cell r="D1415" t="str">
            <v>U</v>
          </cell>
          <cell r="E1415">
            <v>16</v>
          </cell>
          <cell r="G1415">
            <v>37104</v>
          </cell>
        </row>
        <row r="1416">
          <cell r="A1416" t="str">
            <v>1406003600</v>
          </cell>
          <cell r="B1416" t="str">
            <v>I</v>
          </cell>
          <cell r="C1416" t="str">
            <v>Valvula Limpieza 3" p/ Cañeria Gas</v>
          </cell>
          <cell r="D1416" t="str">
            <v>U</v>
          </cell>
          <cell r="E1416">
            <v>25</v>
          </cell>
          <cell r="G1416">
            <v>37104</v>
          </cell>
        </row>
        <row r="1417">
          <cell r="A1417" t="str">
            <v>1406003650</v>
          </cell>
          <cell r="B1417" t="str">
            <v>I</v>
          </cell>
          <cell r="C1417" t="str">
            <v>Valvula Limpieza 4" p/ Cañeria Gas</v>
          </cell>
          <cell r="D1417" t="str">
            <v>U</v>
          </cell>
          <cell r="E1417">
            <v>34</v>
          </cell>
          <cell r="G1417">
            <v>37104</v>
          </cell>
        </row>
        <row r="1418">
          <cell r="A1418" t="str">
            <v>1406005150</v>
          </cell>
          <cell r="B1418" t="str">
            <v>I</v>
          </cell>
          <cell r="C1418" t="str">
            <v>Buje Reduccion Epoxi 1 1/4"X1"</v>
          </cell>
          <cell r="D1418" t="str">
            <v>U</v>
          </cell>
          <cell r="E1418">
            <v>0.59</v>
          </cell>
          <cell r="G1418">
            <v>37104</v>
          </cell>
        </row>
        <row r="1419">
          <cell r="A1419" t="str">
            <v>1406005200</v>
          </cell>
          <cell r="B1419" t="str">
            <v>I</v>
          </cell>
          <cell r="C1419" t="str">
            <v>Buje Reduccion Epoxi 1"X3/4"</v>
          </cell>
          <cell r="D1419" t="str">
            <v>U</v>
          </cell>
          <cell r="E1419">
            <v>0.38</v>
          </cell>
          <cell r="G1419">
            <v>37104</v>
          </cell>
        </row>
        <row r="1420">
          <cell r="A1420" t="str">
            <v>1406005250</v>
          </cell>
          <cell r="B1420" t="str">
            <v>I</v>
          </cell>
          <cell r="C1420" t="str">
            <v>Buje Reduccion Epoxi 2"X1 1/4"</v>
          </cell>
          <cell r="D1420" t="str">
            <v>U</v>
          </cell>
          <cell r="E1420">
            <v>1.61</v>
          </cell>
          <cell r="G1420">
            <v>37104</v>
          </cell>
        </row>
        <row r="1421">
          <cell r="A1421" t="str">
            <v>1406005300</v>
          </cell>
          <cell r="B1421" t="str">
            <v>I</v>
          </cell>
          <cell r="C1421" t="str">
            <v>Buje Reduccion Epoxi 3/4"X1/2"</v>
          </cell>
          <cell r="D1421" t="str">
            <v>U</v>
          </cell>
          <cell r="E1421">
            <v>0.25</v>
          </cell>
          <cell r="G1421">
            <v>37104</v>
          </cell>
        </row>
        <row r="1422">
          <cell r="A1422" t="str">
            <v>1406005350</v>
          </cell>
          <cell r="B1422" t="str">
            <v>I</v>
          </cell>
          <cell r="C1422" t="str">
            <v>Tapón x 1/2" Macho</v>
          </cell>
          <cell r="D1422" t="str">
            <v>U</v>
          </cell>
          <cell r="E1422">
            <v>0.37</v>
          </cell>
          <cell r="G1422">
            <v>37104</v>
          </cell>
        </row>
        <row r="1423">
          <cell r="A1423" t="str">
            <v>1407000000</v>
          </cell>
          <cell r="B1423" t="str">
            <v>D</v>
          </cell>
          <cell r="C1423" t="str">
            <v>=== MEDIDORES Y REGULADORES PARA GAS</v>
          </cell>
          <cell r="D1423" t="str">
            <v>-</v>
          </cell>
          <cell r="E1423">
            <v>0</v>
          </cell>
        </row>
        <row r="1424">
          <cell r="A1424" t="str">
            <v>1407000100</v>
          </cell>
          <cell r="B1424" t="str">
            <v>I</v>
          </cell>
          <cell r="C1424" t="str">
            <v>Nicho 40X60 C/Pta. Chapa P/Regulador Gas</v>
          </cell>
          <cell r="D1424" t="str">
            <v>U</v>
          </cell>
          <cell r="E1424">
            <v>29.3</v>
          </cell>
          <cell r="G1424">
            <v>37104</v>
          </cell>
        </row>
        <row r="1425">
          <cell r="A1425" t="str">
            <v>1407000140</v>
          </cell>
          <cell r="B1425" t="str">
            <v>I</v>
          </cell>
          <cell r="C1425" t="str">
            <v>Medidor de gas domiciliario</v>
          </cell>
          <cell r="D1425" t="str">
            <v>U</v>
          </cell>
          <cell r="E1425">
            <v>75</v>
          </cell>
          <cell r="G1425">
            <v>37104</v>
          </cell>
        </row>
        <row r="1426">
          <cell r="A1426" t="str">
            <v>1407000150</v>
          </cell>
          <cell r="B1426" t="str">
            <v>I</v>
          </cell>
          <cell r="C1426" t="str">
            <v>Regulador Presion Gas 40M3</v>
          </cell>
          <cell r="D1426" t="str">
            <v>U</v>
          </cell>
          <cell r="E1426">
            <v>67</v>
          </cell>
          <cell r="G1426">
            <v>37104</v>
          </cell>
        </row>
        <row r="1427">
          <cell r="A1427" t="str">
            <v>1407000200</v>
          </cell>
          <cell r="B1427" t="str">
            <v>I</v>
          </cell>
          <cell r="C1427" t="str">
            <v>Regulador p/Gas Natural 6 m3/h 4 bar</v>
          </cell>
          <cell r="D1427" t="str">
            <v>U</v>
          </cell>
          <cell r="E1427">
            <v>53.6</v>
          </cell>
          <cell r="G1427">
            <v>37104</v>
          </cell>
        </row>
        <row r="1428">
          <cell r="A1428" t="str">
            <v>1408000000</v>
          </cell>
          <cell r="B1428" t="str">
            <v>D</v>
          </cell>
          <cell r="C1428" t="str">
            <v>=== TANQUES Y ACCESORIOS</v>
          </cell>
          <cell r="D1428" t="str">
            <v>-</v>
          </cell>
          <cell r="E1428">
            <v>0</v>
          </cell>
        </row>
        <row r="1429">
          <cell r="A1429" t="str">
            <v>1408000100</v>
          </cell>
          <cell r="B1429" t="str">
            <v>I</v>
          </cell>
          <cell r="C1429" t="str">
            <v>Tanque Acero Inoxidable(1000L)</v>
          </cell>
          <cell r="D1429" t="str">
            <v>U</v>
          </cell>
          <cell r="E1429">
            <v>167</v>
          </cell>
          <cell r="G1429">
            <v>37104</v>
          </cell>
        </row>
        <row r="1430">
          <cell r="A1430" t="str">
            <v>1408000150</v>
          </cell>
          <cell r="B1430" t="str">
            <v>I</v>
          </cell>
          <cell r="C1430" t="str">
            <v>Tanque Fibrocemento(1000L)Cuadrado</v>
          </cell>
          <cell r="D1430" t="str">
            <v>U</v>
          </cell>
          <cell r="E1430">
            <v>213.11</v>
          </cell>
          <cell r="G1430">
            <v>37104</v>
          </cell>
        </row>
        <row r="1431">
          <cell r="A1431" t="str">
            <v>1408000200</v>
          </cell>
          <cell r="B1431" t="str">
            <v>I</v>
          </cell>
          <cell r="C1431" t="str">
            <v>Tanque Fibrocemento(1000L)Redondo</v>
          </cell>
          <cell r="D1431" t="str">
            <v>U</v>
          </cell>
          <cell r="E1431">
            <v>110.29</v>
          </cell>
          <cell r="G1431">
            <v>37104</v>
          </cell>
        </row>
        <row r="1432">
          <cell r="A1432" t="str">
            <v>1408000250</v>
          </cell>
          <cell r="B1432" t="str">
            <v>I</v>
          </cell>
          <cell r="C1432" t="str">
            <v>Tanque Fibrocemento(500L)Cuadrado</v>
          </cell>
          <cell r="D1432" t="str">
            <v>U</v>
          </cell>
          <cell r="E1432">
            <v>128.27000000000001</v>
          </cell>
          <cell r="G1432">
            <v>37104</v>
          </cell>
        </row>
        <row r="1433">
          <cell r="A1433" t="str">
            <v>1408000300</v>
          </cell>
          <cell r="B1433" t="str">
            <v>I</v>
          </cell>
          <cell r="C1433" t="str">
            <v>Tanque Fibrocemento(500L)Redondo</v>
          </cell>
          <cell r="D1433" t="str">
            <v>U</v>
          </cell>
          <cell r="E1433">
            <v>64.7</v>
          </cell>
          <cell r="G1433">
            <v>37104</v>
          </cell>
        </row>
        <row r="1434">
          <cell r="A1434" t="str">
            <v>1408000350</v>
          </cell>
          <cell r="B1434" t="str">
            <v>I</v>
          </cell>
          <cell r="C1434" t="str">
            <v>Tanque Plastico Reforzado(500L)</v>
          </cell>
          <cell r="D1434" t="str">
            <v>U</v>
          </cell>
          <cell r="E1434">
            <v>98.35</v>
          </cell>
          <cell r="G1434">
            <v>37104</v>
          </cell>
        </row>
        <row r="1435">
          <cell r="A1435" t="str">
            <v>1408000400</v>
          </cell>
          <cell r="B1435" t="str">
            <v>I</v>
          </cell>
          <cell r="C1435" t="str">
            <v>Valvula Y Flotante</v>
          </cell>
          <cell r="D1435" t="str">
            <v>U</v>
          </cell>
          <cell r="E1435">
            <v>10.75</v>
          </cell>
          <cell r="G1435">
            <v>37104</v>
          </cell>
        </row>
        <row r="1436">
          <cell r="A1436" t="str">
            <v>1409000000</v>
          </cell>
          <cell r="B1436" t="str">
            <v>D</v>
          </cell>
          <cell r="C1436" t="str">
            <v>=== SISTEMAS ANTI INCENDIO</v>
          </cell>
          <cell r="D1436" t="str">
            <v>-</v>
          </cell>
          <cell r="E1436">
            <v>0</v>
          </cell>
        </row>
        <row r="1437">
          <cell r="A1437" t="str">
            <v>1409000100</v>
          </cell>
          <cell r="B1437" t="str">
            <v>I</v>
          </cell>
          <cell r="C1437" t="str">
            <v>Matafuego ABC (5 Kg)</v>
          </cell>
          <cell r="D1437" t="str">
            <v>U</v>
          </cell>
          <cell r="E1437">
            <v>75</v>
          </cell>
          <cell r="G1437">
            <v>37104</v>
          </cell>
        </row>
        <row r="1438">
          <cell r="A1438" t="str">
            <v>1409000150</v>
          </cell>
          <cell r="B1438" t="str">
            <v>I</v>
          </cell>
          <cell r="C1438" t="str">
            <v>Matafuego CO2 (3 Kg)</v>
          </cell>
          <cell r="D1438" t="str">
            <v>U</v>
          </cell>
          <cell r="E1438">
            <v>190</v>
          </cell>
          <cell r="G1438">
            <v>37104</v>
          </cell>
        </row>
        <row r="1439">
          <cell r="A1439" t="str">
            <v>1410000000</v>
          </cell>
          <cell r="B1439" t="str">
            <v>D</v>
          </cell>
          <cell r="C1439" t="str">
            <v>=== TRATAMIENTO DE EFLUENTES</v>
          </cell>
          <cell r="D1439" t="str">
            <v>-</v>
          </cell>
          <cell r="E1439">
            <v>0</v>
          </cell>
        </row>
        <row r="1440">
          <cell r="A1440" t="str">
            <v>1411000000</v>
          </cell>
          <cell r="B1440" t="str">
            <v>D</v>
          </cell>
          <cell r="C1440" t="str">
            <v>=== BOMBAS</v>
          </cell>
          <cell r="D1440" t="str">
            <v>-</v>
          </cell>
          <cell r="E1440">
            <v>0</v>
          </cell>
        </row>
        <row r="1441">
          <cell r="A1441" t="str">
            <v>1411000100</v>
          </cell>
          <cell r="B1441" t="str">
            <v>I</v>
          </cell>
          <cell r="C1441" t="str">
            <v>Bomba Cloacal(1.5Hp)</v>
          </cell>
          <cell r="D1441" t="str">
            <v>U</v>
          </cell>
          <cell r="E1441">
            <v>300</v>
          </cell>
          <cell r="G1441">
            <v>37104</v>
          </cell>
        </row>
        <row r="1442">
          <cell r="A1442" t="str">
            <v>1411000150</v>
          </cell>
          <cell r="B1442" t="str">
            <v>I</v>
          </cell>
          <cell r="C1442" t="str">
            <v>Electro Bomba(4Hp)</v>
          </cell>
          <cell r="D1442" t="str">
            <v>U</v>
          </cell>
          <cell r="E1442">
            <v>475.56</v>
          </cell>
          <cell r="G1442">
            <v>37104</v>
          </cell>
        </row>
        <row r="1443">
          <cell r="A1443" t="str">
            <v>1412000000</v>
          </cell>
          <cell r="B1443" t="str">
            <v>D</v>
          </cell>
          <cell r="C1443" t="str">
            <v>=== TANQUES HIDRONEUMáTICOS</v>
          </cell>
          <cell r="D1443" t="str">
            <v>-</v>
          </cell>
          <cell r="E1443">
            <v>0</v>
          </cell>
        </row>
        <row r="1444">
          <cell r="A1444" t="str">
            <v>1412000100</v>
          </cell>
          <cell r="B1444" t="str">
            <v>I</v>
          </cell>
          <cell r="C1444" t="str">
            <v>Tanque Hidroneumatico(1500 L)</v>
          </cell>
          <cell r="D1444" t="str">
            <v>U</v>
          </cell>
          <cell r="E1444">
            <v>2500</v>
          </cell>
          <cell r="G1444">
            <v>37104</v>
          </cell>
        </row>
        <row r="1445">
          <cell r="A1445" t="str">
            <v>1413000000</v>
          </cell>
          <cell r="B1445" t="str">
            <v>D</v>
          </cell>
          <cell r="C1445" t="str">
            <v>=== TERMOTANQUES Y CALEFONES</v>
          </cell>
          <cell r="D1445" t="str">
            <v>-</v>
          </cell>
          <cell r="E1445">
            <v>0</v>
          </cell>
        </row>
        <row r="1446">
          <cell r="A1446" t="str">
            <v>1413000100</v>
          </cell>
          <cell r="B1446" t="str">
            <v>I</v>
          </cell>
          <cell r="C1446" t="str">
            <v>Calefon Gas Natural Tb 14L</v>
          </cell>
          <cell r="D1446" t="str">
            <v>U</v>
          </cell>
          <cell r="E1446">
            <v>290</v>
          </cell>
          <cell r="G1446">
            <v>37104</v>
          </cell>
        </row>
        <row r="1447">
          <cell r="A1447" t="str">
            <v>1413000110</v>
          </cell>
          <cell r="B1447" t="str">
            <v>I</v>
          </cell>
          <cell r="C1447" t="str">
            <v>Calefón Tiro Natural 14L Aprob. tipo Orbis</v>
          </cell>
          <cell r="D1447" t="str">
            <v>U</v>
          </cell>
          <cell r="E1447">
            <v>181.14</v>
          </cell>
          <cell r="G1447">
            <v>37104</v>
          </cell>
        </row>
        <row r="1448">
          <cell r="A1448" t="str">
            <v>1413000150</v>
          </cell>
          <cell r="B1448" t="str">
            <v>I</v>
          </cell>
          <cell r="C1448" t="str">
            <v>Termotanque Gas 150L</v>
          </cell>
          <cell r="D1448" t="str">
            <v>U</v>
          </cell>
          <cell r="E1448">
            <v>349.58</v>
          </cell>
          <cell r="G1448">
            <v>37104</v>
          </cell>
        </row>
        <row r="1449">
          <cell r="A1449" t="str">
            <v>1413000200</v>
          </cell>
          <cell r="B1449" t="str">
            <v>I</v>
          </cell>
          <cell r="C1449" t="str">
            <v>Termotanque Gas Comercial 300L</v>
          </cell>
          <cell r="D1449" t="str">
            <v>U</v>
          </cell>
          <cell r="E1449">
            <v>2013</v>
          </cell>
          <cell r="G1449">
            <v>37104</v>
          </cell>
        </row>
        <row r="1450">
          <cell r="A1450" t="str">
            <v>1414000000</v>
          </cell>
          <cell r="B1450" t="str">
            <v>D</v>
          </cell>
          <cell r="C1450" t="str">
            <v>=== AUTOMATIZACIONES PARA INSTALACIONES</v>
          </cell>
          <cell r="D1450" t="str">
            <v>-</v>
          </cell>
          <cell r="E1450">
            <v>0</v>
          </cell>
        </row>
        <row r="1451">
          <cell r="A1451" t="str">
            <v>1501000000</v>
          </cell>
          <cell r="B1451" t="str">
            <v>D</v>
          </cell>
          <cell r="C1451" t="str">
            <v>=== CABLES Y ACCESORIOS</v>
          </cell>
          <cell r="D1451" t="str">
            <v>-</v>
          </cell>
          <cell r="E1451">
            <v>0</v>
          </cell>
        </row>
        <row r="1452">
          <cell r="A1452" t="str">
            <v>1501000040</v>
          </cell>
          <cell r="B1452" t="str">
            <v>I</v>
          </cell>
          <cell r="C1452" t="str">
            <v>Medidor electrico domiciliario</v>
          </cell>
          <cell r="D1452" t="str">
            <v>U</v>
          </cell>
          <cell r="E1452">
            <v>80</v>
          </cell>
          <cell r="G1452">
            <v>37104</v>
          </cell>
        </row>
        <row r="1453">
          <cell r="A1453" t="str">
            <v>1501000050</v>
          </cell>
          <cell r="B1453" t="str">
            <v>I</v>
          </cell>
          <cell r="C1453" t="str">
            <v>Bocas de Electricidad completa (*)</v>
          </cell>
          <cell r="D1453" t="str">
            <v>U</v>
          </cell>
          <cell r="E1453">
            <v>52</v>
          </cell>
          <cell r="G1453">
            <v>37104</v>
          </cell>
        </row>
        <row r="1454">
          <cell r="A1454" t="str">
            <v>1501000052</v>
          </cell>
          <cell r="B1454" t="str">
            <v>I</v>
          </cell>
          <cell r="C1454" t="str">
            <v>Bocas de TV s/cable (*)</v>
          </cell>
          <cell r="D1454" t="str">
            <v>U</v>
          </cell>
          <cell r="E1454">
            <v>62</v>
          </cell>
          <cell r="G1454">
            <v>37104</v>
          </cell>
        </row>
        <row r="1455">
          <cell r="A1455" t="str">
            <v>1501000053</v>
          </cell>
          <cell r="B1455" t="str">
            <v>I</v>
          </cell>
          <cell r="C1455" t="str">
            <v>Bocas de Telefono completo (*)</v>
          </cell>
          <cell r="D1455" t="str">
            <v>U</v>
          </cell>
          <cell r="E1455">
            <v>65</v>
          </cell>
          <cell r="G1455">
            <v>37104</v>
          </cell>
        </row>
        <row r="1456">
          <cell r="A1456" t="str">
            <v>1501000054</v>
          </cell>
          <cell r="B1456" t="str">
            <v>I</v>
          </cell>
          <cell r="C1456" t="str">
            <v>Boca Timbre Completo (*)</v>
          </cell>
          <cell r="D1456" t="str">
            <v>U</v>
          </cell>
          <cell r="E1456">
            <v>60.71</v>
          </cell>
          <cell r="G1456">
            <v>37104</v>
          </cell>
        </row>
        <row r="1457">
          <cell r="A1457" t="str">
            <v>1501000100</v>
          </cell>
          <cell r="B1457" t="str">
            <v>I</v>
          </cell>
          <cell r="C1457" t="str">
            <v>Cable 0.75 MM2 Plastico Unipolarx100M</v>
          </cell>
          <cell r="D1457" t="str">
            <v>ROLLO</v>
          </cell>
          <cell r="E1457">
            <v>5.0999999999999996</v>
          </cell>
          <cell r="G1457">
            <v>37104</v>
          </cell>
        </row>
        <row r="1458">
          <cell r="A1458" t="str">
            <v>1501000150</v>
          </cell>
          <cell r="B1458" t="str">
            <v>I</v>
          </cell>
          <cell r="C1458" t="str">
            <v>Cable 1 MM2 Plastico Unipolarx100M</v>
          </cell>
          <cell r="D1458" t="str">
            <v>ROLLO</v>
          </cell>
          <cell r="E1458">
            <v>6</v>
          </cell>
          <cell r="G1458">
            <v>37104</v>
          </cell>
        </row>
        <row r="1459">
          <cell r="A1459" t="str">
            <v>1501000200</v>
          </cell>
          <cell r="B1459" t="str">
            <v>I</v>
          </cell>
          <cell r="C1459" t="str">
            <v>Cable 1.5 MM2 Plastico Unipolarx100M</v>
          </cell>
          <cell r="D1459" t="str">
            <v>ROLLO</v>
          </cell>
          <cell r="E1459">
            <v>7.9</v>
          </cell>
          <cell r="G1459">
            <v>37104</v>
          </cell>
        </row>
        <row r="1460">
          <cell r="A1460" t="str">
            <v>1501000250</v>
          </cell>
          <cell r="B1460" t="str">
            <v>I</v>
          </cell>
          <cell r="C1460" t="str">
            <v>Cable 2 MM2 Plastico Unipolarx100M</v>
          </cell>
          <cell r="D1460" t="str">
            <v>ROLLO</v>
          </cell>
          <cell r="E1460">
            <v>8.6</v>
          </cell>
          <cell r="G1460">
            <v>37104</v>
          </cell>
        </row>
        <row r="1461">
          <cell r="A1461" t="str">
            <v>1501000300</v>
          </cell>
          <cell r="B1461" t="str">
            <v>I</v>
          </cell>
          <cell r="C1461" t="str">
            <v>Cable 2.5 MM2 Plastico Unipolarx100M</v>
          </cell>
          <cell r="D1461" t="str">
            <v>ROLLO</v>
          </cell>
          <cell r="E1461">
            <v>12.4</v>
          </cell>
          <cell r="G1461">
            <v>37104</v>
          </cell>
        </row>
        <row r="1462">
          <cell r="A1462" t="str">
            <v>1501000350</v>
          </cell>
          <cell r="B1462" t="str">
            <v>I</v>
          </cell>
          <cell r="C1462" t="str">
            <v>Cable 2X3MM2X100M</v>
          </cell>
          <cell r="D1462" t="str">
            <v>ROLLO</v>
          </cell>
          <cell r="E1462">
            <v>35</v>
          </cell>
          <cell r="G1462">
            <v>37104</v>
          </cell>
        </row>
        <row r="1463">
          <cell r="A1463" t="str">
            <v>1501000400</v>
          </cell>
          <cell r="B1463" t="str">
            <v>I</v>
          </cell>
          <cell r="C1463" t="str">
            <v>Cable 2X6MM2X100M</v>
          </cell>
          <cell r="D1463" t="str">
            <v>ROLLO</v>
          </cell>
          <cell r="E1463">
            <v>87.3</v>
          </cell>
          <cell r="G1463">
            <v>37104</v>
          </cell>
        </row>
        <row r="1464">
          <cell r="A1464" t="str">
            <v>1501000450</v>
          </cell>
          <cell r="B1464" t="str">
            <v>I</v>
          </cell>
          <cell r="C1464" t="str">
            <v>Cable 3 MM2 Plastico Unipolarx100M</v>
          </cell>
          <cell r="D1464" t="str">
            <v>ROLLO</v>
          </cell>
          <cell r="E1464">
            <v>13.6</v>
          </cell>
          <cell r="G1464">
            <v>37104</v>
          </cell>
        </row>
        <row r="1465">
          <cell r="A1465" t="str">
            <v>1501000500</v>
          </cell>
          <cell r="B1465" t="str">
            <v>I</v>
          </cell>
          <cell r="C1465" t="str">
            <v>Cable 3X10MM2X100M</v>
          </cell>
          <cell r="D1465" t="str">
            <v>ROLLO</v>
          </cell>
          <cell r="E1465">
            <v>177.3</v>
          </cell>
          <cell r="G1465">
            <v>37104</v>
          </cell>
        </row>
        <row r="1466">
          <cell r="A1466" t="str">
            <v>1501000550</v>
          </cell>
          <cell r="B1466" t="str">
            <v>I</v>
          </cell>
          <cell r="C1466" t="str">
            <v>Cable 3X16MM2X100M</v>
          </cell>
          <cell r="D1466" t="str">
            <v>ROLLO</v>
          </cell>
          <cell r="E1466">
            <v>356</v>
          </cell>
          <cell r="G1466">
            <v>37104</v>
          </cell>
        </row>
        <row r="1467">
          <cell r="A1467" t="str">
            <v>1501000600</v>
          </cell>
          <cell r="B1467" t="str">
            <v>I</v>
          </cell>
          <cell r="C1467" t="str">
            <v>Cable 3X4MM2X100M</v>
          </cell>
          <cell r="D1467" t="str">
            <v>ROLLO</v>
          </cell>
          <cell r="E1467">
            <v>80</v>
          </cell>
          <cell r="G1467">
            <v>37104</v>
          </cell>
        </row>
        <row r="1468">
          <cell r="A1468" t="str">
            <v>1501000650</v>
          </cell>
          <cell r="B1468" t="str">
            <v>I</v>
          </cell>
          <cell r="C1468" t="str">
            <v>Cable 3X6MM2X100M</v>
          </cell>
          <cell r="D1468" t="str">
            <v>ROLLO</v>
          </cell>
          <cell r="E1468">
            <v>110.2</v>
          </cell>
          <cell r="G1468">
            <v>37104</v>
          </cell>
        </row>
        <row r="1469">
          <cell r="A1469" t="str">
            <v>1501000700</v>
          </cell>
          <cell r="B1469" t="str">
            <v>I</v>
          </cell>
          <cell r="C1469" t="str">
            <v>Cable 4 MM2 Plastico Unipolarx100M</v>
          </cell>
          <cell r="D1469" t="str">
            <v>ROLLO</v>
          </cell>
          <cell r="E1469">
            <v>18.600000000000001</v>
          </cell>
          <cell r="G1469">
            <v>37104</v>
          </cell>
        </row>
        <row r="1470">
          <cell r="A1470" t="str">
            <v>1501000750</v>
          </cell>
          <cell r="B1470" t="str">
            <v>I</v>
          </cell>
          <cell r="C1470" t="str">
            <v>Cable 6 MM2 Plastico Unipolarx100M</v>
          </cell>
          <cell r="D1470" t="str">
            <v>ROLLO</v>
          </cell>
          <cell r="E1470">
            <v>26.6</v>
          </cell>
          <cell r="G1470">
            <v>37104</v>
          </cell>
        </row>
        <row r="1471">
          <cell r="A1471" t="str">
            <v>1501000800</v>
          </cell>
          <cell r="B1471" t="str">
            <v>I</v>
          </cell>
          <cell r="C1471" t="str">
            <v>Cable Cobre Desnudo 16 MM2</v>
          </cell>
          <cell r="D1471" t="str">
            <v>ML</v>
          </cell>
          <cell r="E1471">
            <v>0.626</v>
          </cell>
          <cell r="G1471">
            <v>37104</v>
          </cell>
        </row>
        <row r="1472">
          <cell r="A1472" t="str">
            <v>1501000850</v>
          </cell>
          <cell r="B1472" t="str">
            <v>I</v>
          </cell>
          <cell r="C1472" t="str">
            <v>Cable Cobre Desnudo 50 MM2</v>
          </cell>
          <cell r="D1472" t="str">
            <v>ML</v>
          </cell>
          <cell r="E1472">
            <v>1.9530000000000001</v>
          </cell>
          <cell r="G1472">
            <v>37104</v>
          </cell>
        </row>
        <row r="1473">
          <cell r="A1473" t="str">
            <v>1501000900</v>
          </cell>
          <cell r="B1473" t="str">
            <v>I</v>
          </cell>
          <cell r="C1473" t="str">
            <v>Sintenax 3X50MM2</v>
          </cell>
          <cell r="D1473" t="str">
            <v>ML</v>
          </cell>
          <cell r="E1473">
            <v>9.34</v>
          </cell>
          <cell r="G1473">
            <v>37104</v>
          </cell>
        </row>
        <row r="1474">
          <cell r="A1474" t="str">
            <v>1502000000</v>
          </cell>
          <cell r="B1474" t="str">
            <v>D</v>
          </cell>
          <cell r="C1474" t="str">
            <v>=== CAÑERíAS Y ACCESORIOS</v>
          </cell>
          <cell r="D1474" t="str">
            <v>-</v>
          </cell>
          <cell r="E1474">
            <v>0</v>
          </cell>
        </row>
        <row r="1475">
          <cell r="A1475" t="str">
            <v>1502000100</v>
          </cell>
          <cell r="B1475" t="str">
            <v>I</v>
          </cell>
          <cell r="C1475" t="str">
            <v>Conector 1 1/2"</v>
          </cell>
          <cell r="D1475" t="str">
            <v>U</v>
          </cell>
          <cell r="E1475">
            <v>0.93</v>
          </cell>
          <cell r="G1475">
            <v>37104</v>
          </cell>
        </row>
        <row r="1476">
          <cell r="A1476" t="str">
            <v>1502000150</v>
          </cell>
          <cell r="B1476" t="str">
            <v>I</v>
          </cell>
          <cell r="C1476" t="str">
            <v>Conector 1 1/4"</v>
          </cell>
          <cell r="D1476" t="str">
            <v>U</v>
          </cell>
          <cell r="E1476">
            <v>0.83</v>
          </cell>
          <cell r="G1476">
            <v>37104</v>
          </cell>
        </row>
        <row r="1477">
          <cell r="A1477" t="str">
            <v>1502000200</v>
          </cell>
          <cell r="B1477" t="str">
            <v>I</v>
          </cell>
          <cell r="C1477" t="str">
            <v>Conector 1"</v>
          </cell>
          <cell r="D1477" t="str">
            <v>U</v>
          </cell>
          <cell r="E1477">
            <v>0.42</v>
          </cell>
          <cell r="G1477">
            <v>37104</v>
          </cell>
        </row>
        <row r="1478">
          <cell r="A1478" t="str">
            <v>1502000250</v>
          </cell>
          <cell r="B1478" t="str">
            <v>I</v>
          </cell>
          <cell r="C1478" t="str">
            <v>Conector 2"</v>
          </cell>
          <cell r="D1478" t="str">
            <v>U</v>
          </cell>
          <cell r="E1478">
            <v>1.26</v>
          </cell>
          <cell r="G1478">
            <v>37104</v>
          </cell>
        </row>
        <row r="1479">
          <cell r="A1479" t="str">
            <v>1502000300</v>
          </cell>
          <cell r="B1479" t="str">
            <v>I</v>
          </cell>
          <cell r="C1479" t="str">
            <v>Conector 3/4"</v>
          </cell>
          <cell r="D1479" t="str">
            <v>U</v>
          </cell>
          <cell r="E1479">
            <v>0.15</v>
          </cell>
          <cell r="G1479">
            <v>37104</v>
          </cell>
        </row>
        <row r="1480">
          <cell r="A1480" t="str">
            <v>1502000350</v>
          </cell>
          <cell r="B1480" t="str">
            <v>I</v>
          </cell>
          <cell r="C1480" t="str">
            <v>Conector 5/8"</v>
          </cell>
          <cell r="D1480" t="str">
            <v>U</v>
          </cell>
          <cell r="E1480">
            <v>0.13</v>
          </cell>
          <cell r="G1480">
            <v>37104</v>
          </cell>
        </row>
        <row r="1481">
          <cell r="A1481" t="str">
            <v>1502000400</v>
          </cell>
          <cell r="B1481" t="str">
            <v>I</v>
          </cell>
          <cell r="C1481" t="str">
            <v>Conector 7/8"</v>
          </cell>
          <cell r="D1481" t="str">
            <v>U</v>
          </cell>
          <cell r="E1481">
            <v>0.35</v>
          </cell>
          <cell r="G1481">
            <v>37104</v>
          </cell>
        </row>
        <row r="1482">
          <cell r="A1482" t="str">
            <v>1502000450</v>
          </cell>
          <cell r="B1482" t="str">
            <v>I</v>
          </cell>
          <cell r="C1482" t="str">
            <v>Empalme Recto 1 1/2"</v>
          </cell>
          <cell r="D1482" t="str">
            <v>U</v>
          </cell>
          <cell r="E1482">
            <v>0.46</v>
          </cell>
          <cell r="G1482">
            <v>37104</v>
          </cell>
        </row>
        <row r="1483">
          <cell r="A1483" t="str">
            <v>1502000500</v>
          </cell>
          <cell r="B1483" t="str">
            <v>I</v>
          </cell>
          <cell r="C1483" t="str">
            <v>Empalme Recto 1 1/4"</v>
          </cell>
          <cell r="D1483" t="str">
            <v>U</v>
          </cell>
          <cell r="E1483">
            <v>0.38</v>
          </cell>
          <cell r="G1483">
            <v>37104</v>
          </cell>
        </row>
        <row r="1484">
          <cell r="A1484" t="str">
            <v>1502000550</v>
          </cell>
          <cell r="B1484" t="str">
            <v>I</v>
          </cell>
          <cell r="C1484" t="str">
            <v>Empalme Recto 1"</v>
          </cell>
          <cell r="D1484" t="str">
            <v>U</v>
          </cell>
          <cell r="E1484">
            <v>0.28000000000000003</v>
          </cell>
          <cell r="G1484">
            <v>37104</v>
          </cell>
        </row>
        <row r="1485">
          <cell r="A1485" t="str">
            <v>1502000600</v>
          </cell>
          <cell r="B1485" t="str">
            <v>I</v>
          </cell>
          <cell r="C1485" t="str">
            <v>Empalme Recto 2"</v>
          </cell>
          <cell r="D1485" t="str">
            <v>U</v>
          </cell>
          <cell r="E1485">
            <v>0.76</v>
          </cell>
          <cell r="G1485">
            <v>37104</v>
          </cell>
        </row>
        <row r="1486">
          <cell r="A1486" t="str">
            <v>1502000650</v>
          </cell>
          <cell r="B1486" t="str">
            <v>I</v>
          </cell>
          <cell r="C1486" t="str">
            <v>Empalme Recto 3/4"</v>
          </cell>
          <cell r="D1486" t="str">
            <v>U</v>
          </cell>
          <cell r="E1486">
            <v>0.08</v>
          </cell>
          <cell r="G1486">
            <v>37104</v>
          </cell>
        </row>
        <row r="1487">
          <cell r="A1487" t="str">
            <v>1502000700</v>
          </cell>
          <cell r="B1487" t="str">
            <v>I</v>
          </cell>
          <cell r="C1487" t="str">
            <v>Empalme Recto 5/8"</v>
          </cell>
          <cell r="D1487" t="str">
            <v>U</v>
          </cell>
          <cell r="E1487">
            <v>7.0000000000000007E-2</v>
          </cell>
          <cell r="G1487">
            <v>37104</v>
          </cell>
        </row>
        <row r="1488">
          <cell r="A1488" t="str">
            <v>1502000750</v>
          </cell>
          <cell r="B1488" t="str">
            <v>I</v>
          </cell>
          <cell r="C1488" t="str">
            <v>Empalme Recto 7/8"</v>
          </cell>
          <cell r="D1488" t="str">
            <v>U</v>
          </cell>
          <cell r="E1488">
            <v>0.1</v>
          </cell>
          <cell r="G1488">
            <v>37104</v>
          </cell>
        </row>
        <row r="1489">
          <cell r="A1489" t="str">
            <v>1503000000</v>
          </cell>
          <cell r="B1489" t="str">
            <v>D</v>
          </cell>
          <cell r="C1489" t="str">
            <v>=== CAJAS</v>
          </cell>
          <cell r="D1489" t="str">
            <v>-</v>
          </cell>
          <cell r="E1489">
            <v>0</v>
          </cell>
        </row>
        <row r="1490">
          <cell r="A1490" t="str">
            <v>1503000100</v>
          </cell>
          <cell r="B1490" t="str">
            <v>I</v>
          </cell>
          <cell r="C1490" t="str">
            <v>Caja Metalica C/Puerta(P/10 Módulos)</v>
          </cell>
          <cell r="D1490" t="str">
            <v>U</v>
          </cell>
          <cell r="E1490">
            <v>12.95</v>
          </cell>
          <cell r="G1490">
            <v>37104</v>
          </cell>
        </row>
        <row r="1491">
          <cell r="A1491" t="str">
            <v>1503000150</v>
          </cell>
          <cell r="B1491" t="str">
            <v>I</v>
          </cell>
          <cell r="C1491" t="str">
            <v>Caja Metalica C/Puerta(P/4 Módulos)</v>
          </cell>
          <cell r="D1491" t="str">
            <v>U</v>
          </cell>
          <cell r="E1491">
            <v>7.77</v>
          </cell>
          <cell r="G1491">
            <v>37104</v>
          </cell>
        </row>
        <row r="1492">
          <cell r="A1492" t="str">
            <v>1503000200</v>
          </cell>
          <cell r="B1492" t="str">
            <v>I</v>
          </cell>
          <cell r="C1492" t="str">
            <v>Caja Metalica Cuadrada 10X10</v>
          </cell>
          <cell r="D1492" t="str">
            <v>U</v>
          </cell>
          <cell r="E1492">
            <v>1.88</v>
          </cell>
          <cell r="G1492">
            <v>37104</v>
          </cell>
        </row>
        <row r="1493">
          <cell r="A1493" t="str">
            <v>1503000250</v>
          </cell>
          <cell r="B1493" t="str">
            <v>I</v>
          </cell>
          <cell r="C1493" t="str">
            <v>Caja Metalica Mignon 5X5</v>
          </cell>
          <cell r="D1493" t="str">
            <v>U</v>
          </cell>
          <cell r="E1493">
            <v>0.36</v>
          </cell>
          <cell r="G1493">
            <v>37104</v>
          </cell>
        </row>
        <row r="1494">
          <cell r="A1494" t="str">
            <v>1503000300</v>
          </cell>
          <cell r="B1494" t="str">
            <v>I</v>
          </cell>
          <cell r="C1494" t="str">
            <v>Caja Metalica Octogonal Chica</v>
          </cell>
          <cell r="D1494" t="str">
            <v>U</v>
          </cell>
          <cell r="E1494">
            <v>0.94</v>
          </cell>
          <cell r="G1494">
            <v>37104</v>
          </cell>
        </row>
        <row r="1495">
          <cell r="A1495" t="str">
            <v>1503000350</v>
          </cell>
          <cell r="B1495" t="str">
            <v>I</v>
          </cell>
          <cell r="C1495" t="str">
            <v>Caja Metalica Octogonal Grande</v>
          </cell>
          <cell r="D1495" t="str">
            <v>U</v>
          </cell>
          <cell r="E1495">
            <v>1.45</v>
          </cell>
          <cell r="G1495">
            <v>37104</v>
          </cell>
        </row>
        <row r="1496">
          <cell r="A1496" t="str">
            <v>1503000400</v>
          </cell>
          <cell r="B1496" t="str">
            <v>I</v>
          </cell>
          <cell r="C1496" t="str">
            <v>Caja Metalica Rectangular 5X10</v>
          </cell>
          <cell r="D1496" t="str">
            <v>U</v>
          </cell>
          <cell r="E1496">
            <v>0.94</v>
          </cell>
          <cell r="G1496">
            <v>37104</v>
          </cell>
        </row>
        <row r="1497">
          <cell r="A1497" t="str">
            <v>1503000450</v>
          </cell>
          <cell r="B1497" t="str">
            <v>I</v>
          </cell>
          <cell r="C1497" t="str">
            <v>Caja Rectangular Plástica</v>
          </cell>
          <cell r="D1497" t="str">
            <v>U</v>
          </cell>
          <cell r="E1497">
            <v>0.61983469999999996</v>
          </cell>
          <cell r="G1497">
            <v>37104</v>
          </cell>
        </row>
        <row r="1498">
          <cell r="A1498" t="str">
            <v>1503000500</v>
          </cell>
          <cell r="B1498" t="str">
            <v>I</v>
          </cell>
          <cell r="C1498" t="str">
            <v>Caja Octogonal Chica Plástica</v>
          </cell>
          <cell r="D1498" t="str">
            <v>U</v>
          </cell>
          <cell r="E1498">
            <v>0.61983469999999996</v>
          </cell>
          <cell r="G1498">
            <v>37104</v>
          </cell>
        </row>
        <row r="1499">
          <cell r="A1499" t="str">
            <v>1504000000</v>
          </cell>
          <cell r="B1499" t="str">
            <v>D</v>
          </cell>
          <cell r="C1499" t="str">
            <v>=== LLAVES, TOMAS Y ACCESORIOS</v>
          </cell>
          <cell r="D1499" t="str">
            <v>-</v>
          </cell>
          <cell r="E1499">
            <v>0</v>
          </cell>
        </row>
        <row r="1500">
          <cell r="A1500" t="str">
            <v>1504000100</v>
          </cell>
          <cell r="B1500" t="str">
            <v>I</v>
          </cell>
          <cell r="C1500" t="str">
            <v>Chapa Ciega</v>
          </cell>
          <cell r="D1500" t="str">
            <v>U</v>
          </cell>
          <cell r="E1500">
            <v>0.34</v>
          </cell>
          <cell r="G1500">
            <v>37104</v>
          </cell>
        </row>
        <row r="1501">
          <cell r="A1501" t="str">
            <v>1504000150</v>
          </cell>
          <cell r="B1501" t="str">
            <v>I</v>
          </cell>
          <cell r="C1501" t="str">
            <v>Chapa Plastica</v>
          </cell>
          <cell r="D1501" t="str">
            <v>U</v>
          </cell>
          <cell r="E1501">
            <v>0.8</v>
          </cell>
          <cell r="G1501">
            <v>37104</v>
          </cell>
        </row>
        <row r="1502">
          <cell r="A1502" t="str">
            <v>1504000200</v>
          </cell>
          <cell r="B1502" t="str">
            <v>I</v>
          </cell>
          <cell r="C1502" t="str">
            <v>Combinacion</v>
          </cell>
          <cell r="D1502" t="str">
            <v>U</v>
          </cell>
          <cell r="E1502">
            <v>0.68</v>
          </cell>
          <cell r="G1502">
            <v>37104</v>
          </cell>
        </row>
        <row r="1503">
          <cell r="A1503" t="str">
            <v>1504000250</v>
          </cell>
          <cell r="B1503" t="str">
            <v>I</v>
          </cell>
          <cell r="C1503" t="str">
            <v>Pulsador</v>
          </cell>
          <cell r="D1503" t="str">
            <v>U</v>
          </cell>
          <cell r="E1503">
            <v>0.7</v>
          </cell>
          <cell r="G1503">
            <v>37104</v>
          </cell>
        </row>
        <row r="1504">
          <cell r="A1504" t="str">
            <v>1504000300</v>
          </cell>
          <cell r="B1504" t="str">
            <v>I</v>
          </cell>
          <cell r="C1504" t="str">
            <v>Pulsador Timbre 10 Amp</v>
          </cell>
          <cell r="D1504" t="str">
            <v>U</v>
          </cell>
          <cell r="E1504">
            <v>0.6</v>
          </cell>
          <cell r="G1504">
            <v>37104</v>
          </cell>
        </row>
        <row r="1505">
          <cell r="A1505" t="str">
            <v>1504000350</v>
          </cell>
          <cell r="B1505" t="str">
            <v>I</v>
          </cell>
          <cell r="C1505" t="str">
            <v>Punto 10 Amp</v>
          </cell>
          <cell r="D1505" t="str">
            <v>U</v>
          </cell>
          <cell r="E1505">
            <v>0.53</v>
          </cell>
          <cell r="G1505">
            <v>37104</v>
          </cell>
        </row>
        <row r="1506">
          <cell r="A1506" t="str">
            <v>1504000400</v>
          </cell>
          <cell r="B1506" t="str">
            <v>I</v>
          </cell>
          <cell r="C1506" t="str">
            <v>Punto Y Toma 10 Amp</v>
          </cell>
          <cell r="D1506" t="str">
            <v>U</v>
          </cell>
          <cell r="E1506">
            <v>1.06</v>
          </cell>
          <cell r="G1506">
            <v>37104</v>
          </cell>
        </row>
        <row r="1507">
          <cell r="A1507" t="str">
            <v>1504000450</v>
          </cell>
          <cell r="B1507" t="str">
            <v>I</v>
          </cell>
          <cell r="C1507" t="str">
            <v>Soporte Standard</v>
          </cell>
          <cell r="D1507" t="str">
            <v>U</v>
          </cell>
          <cell r="E1507">
            <v>0.35</v>
          </cell>
          <cell r="G1507">
            <v>37104</v>
          </cell>
        </row>
        <row r="1508">
          <cell r="A1508" t="str">
            <v>1504000500</v>
          </cell>
          <cell r="B1508" t="str">
            <v>I</v>
          </cell>
          <cell r="C1508" t="str">
            <v>Toma 10 Amp</v>
          </cell>
          <cell r="D1508" t="str">
            <v>U</v>
          </cell>
          <cell r="E1508">
            <v>0.53</v>
          </cell>
          <cell r="G1508">
            <v>37104</v>
          </cell>
        </row>
        <row r="1509">
          <cell r="A1509" t="str">
            <v>1504000550</v>
          </cell>
          <cell r="B1509" t="str">
            <v>I</v>
          </cell>
          <cell r="C1509" t="str">
            <v>Llave Térmica Bipolar 10A 25W SICA</v>
          </cell>
          <cell r="D1509" t="str">
            <v>U</v>
          </cell>
          <cell r="E1509">
            <v>4.6528926000000004</v>
          </cell>
          <cell r="G1509">
            <v>37104</v>
          </cell>
        </row>
        <row r="1510">
          <cell r="A1510" t="str">
            <v>1504000600</v>
          </cell>
          <cell r="B1510" t="str">
            <v>I</v>
          </cell>
          <cell r="C1510" t="str">
            <v>Tomacorriente (a tierra) JELUZ</v>
          </cell>
          <cell r="D1510" t="str">
            <v>U</v>
          </cell>
          <cell r="E1510">
            <v>1.1652893</v>
          </cell>
          <cell r="G1510">
            <v>37104</v>
          </cell>
        </row>
        <row r="1511">
          <cell r="A1511" t="str">
            <v>1504000650</v>
          </cell>
          <cell r="B1511" t="str">
            <v>I</v>
          </cell>
          <cell r="C1511" t="str">
            <v>Llave 1 Punto JELUZ</v>
          </cell>
          <cell r="D1511" t="str">
            <v>U</v>
          </cell>
          <cell r="E1511">
            <v>0.66115699999999999</v>
          </cell>
          <cell r="G1511">
            <v>37104</v>
          </cell>
        </row>
        <row r="1512">
          <cell r="A1512" t="str">
            <v>1504000700</v>
          </cell>
          <cell r="B1512" t="str">
            <v>I</v>
          </cell>
          <cell r="C1512" t="str">
            <v>Llave 2 Puntos JELUZ</v>
          </cell>
          <cell r="D1512" t="str">
            <v>U</v>
          </cell>
          <cell r="E1512">
            <v>0.84297520000000004</v>
          </cell>
          <cell r="G1512">
            <v>37104</v>
          </cell>
        </row>
        <row r="1513">
          <cell r="A1513" t="str">
            <v>1504000750</v>
          </cell>
          <cell r="B1513" t="str">
            <v>I</v>
          </cell>
          <cell r="C1513" t="str">
            <v>Bastidor p/ Llave y Tomacorriente</v>
          </cell>
          <cell r="D1513" t="str">
            <v>U</v>
          </cell>
          <cell r="E1513">
            <v>0.19008259999999999</v>
          </cell>
          <cell r="G1513">
            <v>37104</v>
          </cell>
        </row>
        <row r="1514">
          <cell r="A1514" t="str">
            <v>1504000800</v>
          </cell>
          <cell r="B1514" t="str">
            <v>I</v>
          </cell>
          <cell r="C1514" t="str">
            <v>Tapa Plástica, Marco Marfil p/ 1 a 3 Mod.</v>
          </cell>
          <cell r="D1514" t="str">
            <v>U</v>
          </cell>
          <cell r="E1514">
            <v>0.18181820000000001</v>
          </cell>
          <cell r="G1514">
            <v>37104</v>
          </cell>
        </row>
        <row r="1515">
          <cell r="A1515" t="str">
            <v>1504000850</v>
          </cell>
          <cell r="B1515" t="str">
            <v>I</v>
          </cell>
          <cell r="C1515" t="str">
            <v>Tornillo p/ Caja 3/16 x 5/8</v>
          </cell>
          <cell r="D1515" t="str">
            <v>U</v>
          </cell>
          <cell r="E1515">
            <v>0.05</v>
          </cell>
          <cell r="G1515">
            <v>37104</v>
          </cell>
        </row>
        <row r="1516">
          <cell r="A1516" t="str">
            <v>1504000900</v>
          </cell>
          <cell r="B1516" t="str">
            <v>I</v>
          </cell>
          <cell r="C1516" t="str">
            <v>Tornillo cabeza baquelita marfil</v>
          </cell>
          <cell r="D1516" t="str">
            <v>U</v>
          </cell>
          <cell r="E1516">
            <v>0.05</v>
          </cell>
          <cell r="G1516">
            <v>37104</v>
          </cell>
        </row>
        <row r="1517">
          <cell r="A1517" t="str">
            <v>1505000000</v>
          </cell>
          <cell r="B1517" t="str">
            <v>D</v>
          </cell>
          <cell r="C1517" t="str">
            <v>=== GABINETES Y TABLEROS</v>
          </cell>
          <cell r="D1517" t="str">
            <v>-</v>
          </cell>
          <cell r="E1517">
            <v>0</v>
          </cell>
        </row>
        <row r="1518">
          <cell r="A1518" t="str">
            <v>1505000100</v>
          </cell>
          <cell r="B1518" t="str">
            <v>I</v>
          </cell>
          <cell r="C1518" t="str">
            <v>Gabinete Medidor Monofasico(P/12Medi.)</v>
          </cell>
          <cell r="D1518" t="str">
            <v>U</v>
          </cell>
          <cell r="E1518">
            <v>461.25</v>
          </cell>
          <cell r="G1518">
            <v>37104</v>
          </cell>
        </row>
        <row r="1519">
          <cell r="A1519" t="str">
            <v>1505000150</v>
          </cell>
          <cell r="B1519" t="str">
            <v>I</v>
          </cell>
          <cell r="C1519" t="str">
            <v>Gabinete Medidor Monofasico(P/4Medi.)</v>
          </cell>
          <cell r="D1519" t="str">
            <v>U</v>
          </cell>
          <cell r="E1519">
            <v>230.25</v>
          </cell>
          <cell r="G1519">
            <v>37104</v>
          </cell>
        </row>
        <row r="1520">
          <cell r="A1520" t="str">
            <v>1505000200</v>
          </cell>
          <cell r="B1520" t="str">
            <v>I</v>
          </cell>
          <cell r="C1520" t="str">
            <v>Gabinete Medidor Monofasico(P/6Medi.)</v>
          </cell>
          <cell r="D1520" t="str">
            <v>U</v>
          </cell>
          <cell r="E1520">
            <v>279.75</v>
          </cell>
          <cell r="G1520">
            <v>37104</v>
          </cell>
        </row>
        <row r="1521">
          <cell r="A1521" t="str">
            <v>1505000250</v>
          </cell>
          <cell r="B1521" t="str">
            <v>I</v>
          </cell>
          <cell r="C1521" t="str">
            <v>Gabinete Medidor Monofasico(P/9Medi.)</v>
          </cell>
          <cell r="D1521" t="str">
            <v>U</v>
          </cell>
          <cell r="E1521">
            <v>362.25</v>
          </cell>
          <cell r="G1521">
            <v>37104</v>
          </cell>
        </row>
        <row r="1522">
          <cell r="A1522" t="str">
            <v>1505000300</v>
          </cell>
          <cell r="B1522" t="str">
            <v>I</v>
          </cell>
          <cell r="C1522" t="str">
            <v>Gabinete Medidor Trifasico(P/2Medi.)</v>
          </cell>
          <cell r="D1522" t="str">
            <v>U</v>
          </cell>
          <cell r="E1522">
            <v>292.5</v>
          </cell>
          <cell r="G1522">
            <v>37104</v>
          </cell>
        </row>
        <row r="1523">
          <cell r="A1523" t="str">
            <v>1505000350</v>
          </cell>
          <cell r="B1523" t="str">
            <v>I</v>
          </cell>
          <cell r="C1523" t="str">
            <v>Gabinete Medidor Trifasico(P/4Medi.)</v>
          </cell>
          <cell r="D1523" t="str">
            <v>U</v>
          </cell>
          <cell r="E1523">
            <v>442.5</v>
          </cell>
          <cell r="G1523">
            <v>37104</v>
          </cell>
        </row>
        <row r="1524">
          <cell r="A1524" t="str">
            <v>1505000400</v>
          </cell>
          <cell r="B1524" t="str">
            <v>I</v>
          </cell>
          <cell r="C1524" t="str">
            <v>Gabinete Medidor Trifasico(P/6Medi.)</v>
          </cell>
          <cell r="D1524" t="str">
            <v>U</v>
          </cell>
          <cell r="E1524">
            <v>622.5</v>
          </cell>
          <cell r="G1524">
            <v>37104</v>
          </cell>
        </row>
        <row r="1525">
          <cell r="A1525" t="str">
            <v>1505000450</v>
          </cell>
          <cell r="B1525" t="str">
            <v>I</v>
          </cell>
          <cell r="C1525" t="str">
            <v>Gabinete Metalico P/Tablero(30X30X15)</v>
          </cell>
          <cell r="D1525" t="str">
            <v>U</v>
          </cell>
          <cell r="E1525">
            <v>28.44</v>
          </cell>
          <cell r="G1525">
            <v>37104</v>
          </cell>
        </row>
        <row r="1526">
          <cell r="A1526" t="str">
            <v>1505000500</v>
          </cell>
          <cell r="B1526" t="str">
            <v>I</v>
          </cell>
          <cell r="C1526" t="str">
            <v>Gabinete Metalico P/Tablero(60X120X30)</v>
          </cell>
          <cell r="D1526" t="str">
            <v>U</v>
          </cell>
          <cell r="E1526">
            <v>147</v>
          </cell>
          <cell r="G1526">
            <v>37104</v>
          </cell>
        </row>
        <row r="1527">
          <cell r="A1527" t="str">
            <v>1505000550</v>
          </cell>
          <cell r="B1527" t="str">
            <v>I</v>
          </cell>
          <cell r="C1527" t="str">
            <v>Gabinete Metalico P/Tablero(60X60X15)</v>
          </cell>
          <cell r="D1527" t="str">
            <v>U</v>
          </cell>
          <cell r="E1527">
            <v>70.66</v>
          </cell>
          <cell r="G1527">
            <v>37104</v>
          </cell>
        </row>
        <row r="1528">
          <cell r="A1528" t="str">
            <v>1505000600</v>
          </cell>
          <cell r="B1528" t="str">
            <v>I</v>
          </cell>
          <cell r="C1528" t="str">
            <v>Caja p/Tablero Distribución 150x123x92 mm</v>
          </cell>
          <cell r="D1528" t="str">
            <v>U</v>
          </cell>
          <cell r="E1528">
            <v>3.6528925999999999</v>
          </cell>
          <cell r="G1528">
            <v>37104</v>
          </cell>
        </row>
        <row r="1529">
          <cell r="A1529" t="str">
            <v>1506000000</v>
          </cell>
          <cell r="B1529" t="str">
            <v>D</v>
          </cell>
          <cell r="C1529" t="str">
            <v>=== PROTECCIONES Y CONTACTORES</v>
          </cell>
          <cell r="D1529" t="str">
            <v>-</v>
          </cell>
          <cell r="E1529">
            <v>0</v>
          </cell>
        </row>
        <row r="1530">
          <cell r="A1530" t="str">
            <v>1506000100</v>
          </cell>
          <cell r="B1530" t="str">
            <v>I</v>
          </cell>
          <cell r="C1530" t="str">
            <v>Interruptor C/Fusible Bipolar(25A)</v>
          </cell>
          <cell r="D1530" t="str">
            <v>U</v>
          </cell>
          <cell r="E1530">
            <v>22</v>
          </cell>
          <cell r="G1530">
            <v>37104</v>
          </cell>
        </row>
        <row r="1531">
          <cell r="A1531" t="str">
            <v>1506000150</v>
          </cell>
          <cell r="B1531" t="str">
            <v>I</v>
          </cell>
          <cell r="C1531" t="str">
            <v>Interruptor C/Fusible Bipolar(35A)</v>
          </cell>
          <cell r="D1531" t="str">
            <v>U</v>
          </cell>
          <cell r="E1531">
            <v>21.22</v>
          </cell>
          <cell r="G1531">
            <v>37104</v>
          </cell>
        </row>
        <row r="1532">
          <cell r="A1532" t="str">
            <v>1506000200</v>
          </cell>
          <cell r="B1532" t="str">
            <v>I</v>
          </cell>
          <cell r="C1532" t="str">
            <v>Interruptor C/Fusible Tripolar(100A)</v>
          </cell>
          <cell r="D1532" t="str">
            <v>U</v>
          </cell>
          <cell r="E1532">
            <v>67.430000000000007</v>
          </cell>
          <cell r="G1532">
            <v>37104</v>
          </cell>
        </row>
        <row r="1533">
          <cell r="A1533" t="str">
            <v>1506000250</v>
          </cell>
          <cell r="B1533" t="str">
            <v>I</v>
          </cell>
          <cell r="C1533" t="str">
            <v>Interruptor C/Fusible Tripolar(125A)</v>
          </cell>
          <cell r="D1533" t="str">
            <v>U</v>
          </cell>
          <cell r="E1533">
            <v>116.42</v>
          </cell>
          <cell r="G1533">
            <v>37104</v>
          </cell>
        </row>
        <row r="1534">
          <cell r="A1534" t="str">
            <v>1506000300</v>
          </cell>
          <cell r="B1534" t="str">
            <v>I</v>
          </cell>
          <cell r="C1534" t="str">
            <v>Interruptor C/Fusible Tripolar(150A)</v>
          </cell>
          <cell r="D1534" t="str">
            <v>U</v>
          </cell>
          <cell r="E1534">
            <v>100</v>
          </cell>
          <cell r="G1534">
            <v>37104</v>
          </cell>
        </row>
        <row r="1535">
          <cell r="A1535" t="str">
            <v>1506000350</v>
          </cell>
          <cell r="B1535" t="str">
            <v>I</v>
          </cell>
          <cell r="C1535" t="str">
            <v>Interruptor C/Fusible Tripolar(40A)</v>
          </cell>
          <cell r="D1535" t="str">
            <v>U</v>
          </cell>
          <cell r="E1535">
            <v>30</v>
          </cell>
          <cell r="G1535">
            <v>37104</v>
          </cell>
        </row>
        <row r="1536">
          <cell r="A1536" t="str">
            <v>1506000400</v>
          </cell>
          <cell r="B1536" t="str">
            <v>I</v>
          </cell>
          <cell r="C1536" t="str">
            <v>Interruptor C/Fusible Tripolar(60A)</v>
          </cell>
          <cell r="D1536" t="str">
            <v>U</v>
          </cell>
          <cell r="E1536">
            <v>45</v>
          </cell>
          <cell r="G1536">
            <v>37104</v>
          </cell>
        </row>
        <row r="1537">
          <cell r="A1537" t="str">
            <v>1506000450</v>
          </cell>
          <cell r="B1537" t="str">
            <v>I</v>
          </cell>
          <cell r="C1537" t="str">
            <v>Interruptor Diferencial Bp(25A)</v>
          </cell>
          <cell r="D1537" t="str">
            <v>U</v>
          </cell>
          <cell r="E1537">
            <v>31.5</v>
          </cell>
          <cell r="G1537">
            <v>37104</v>
          </cell>
        </row>
        <row r="1538">
          <cell r="A1538" t="str">
            <v>1506000455</v>
          </cell>
          <cell r="B1538" t="str">
            <v>I</v>
          </cell>
          <cell r="C1538" t="str">
            <v>Disyuntor Diferencial</v>
          </cell>
          <cell r="D1538" t="str">
            <v>U</v>
          </cell>
          <cell r="E1538">
            <v>27.2727273</v>
          </cell>
          <cell r="G1538">
            <v>37104</v>
          </cell>
        </row>
        <row r="1539">
          <cell r="A1539" t="str">
            <v>1506000500</v>
          </cell>
          <cell r="B1539" t="str">
            <v>I</v>
          </cell>
          <cell r="C1539" t="str">
            <v>Interruptor Diferencial Bp(40A)</v>
          </cell>
          <cell r="D1539" t="str">
            <v>U</v>
          </cell>
          <cell r="E1539">
            <v>34.5</v>
          </cell>
          <cell r="G1539">
            <v>37104</v>
          </cell>
        </row>
        <row r="1540">
          <cell r="A1540" t="str">
            <v>1506000550</v>
          </cell>
          <cell r="B1540" t="str">
            <v>I</v>
          </cell>
          <cell r="C1540" t="str">
            <v>Interruptor Diferencial Tetrapolar(40A)</v>
          </cell>
          <cell r="D1540" t="str">
            <v>U</v>
          </cell>
          <cell r="E1540">
            <v>60</v>
          </cell>
          <cell r="G1540">
            <v>37104</v>
          </cell>
        </row>
        <row r="1541">
          <cell r="A1541" t="str">
            <v>1506000600</v>
          </cell>
          <cell r="B1541" t="str">
            <v>I</v>
          </cell>
          <cell r="C1541" t="str">
            <v>Interruptor Diferencial Tetrapolar(63A)</v>
          </cell>
          <cell r="D1541" t="str">
            <v>U</v>
          </cell>
          <cell r="E1541">
            <v>77.290000000000006</v>
          </cell>
          <cell r="G1541">
            <v>37104</v>
          </cell>
        </row>
        <row r="1542">
          <cell r="A1542" t="str">
            <v>1506000650</v>
          </cell>
          <cell r="B1542" t="str">
            <v>I</v>
          </cell>
          <cell r="C1542" t="str">
            <v>Interruptor Termomagnetico Bp(10A25)A</v>
          </cell>
          <cell r="D1542" t="str">
            <v>U</v>
          </cell>
          <cell r="E1542">
            <v>12</v>
          </cell>
          <cell r="G1542">
            <v>37104</v>
          </cell>
        </row>
        <row r="1543">
          <cell r="A1543" t="str">
            <v>1506000700</v>
          </cell>
          <cell r="B1543" t="str">
            <v>I</v>
          </cell>
          <cell r="C1543" t="str">
            <v>Interruptor Termomagnetico Bp(50A)</v>
          </cell>
          <cell r="D1543" t="str">
            <v>U</v>
          </cell>
          <cell r="E1543">
            <v>15.2</v>
          </cell>
          <cell r="G1543">
            <v>37104</v>
          </cell>
        </row>
        <row r="1544">
          <cell r="A1544" t="str">
            <v>1506000750</v>
          </cell>
          <cell r="B1544" t="str">
            <v>I</v>
          </cell>
          <cell r="C1544" t="str">
            <v>Interruptor Termomagnetico Tp(100A)</v>
          </cell>
          <cell r="D1544" t="str">
            <v>U</v>
          </cell>
          <cell r="E1544">
            <v>48</v>
          </cell>
          <cell r="G1544">
            <v>37104</v>
          </cell>
        </row>
        <row r="1545">
          <cell r="A1545" t="str">
            <v>1506000800</v>
          </cell>
          <cell r="B1545" t="str">
            <v>I</v>
          </cell>
          <cell r="C1545" t="str">
            <v>Interruptor Termomagnetico Tp(10A25)A</v>
          </cell>
          <cell r="D1545" t="str">
            <v>U</v>
          </cell>
          <cell r="E1545">
            <v>18.43</v>
          </cell>
          <cell r="G1545">
            <v>37104</v>
          </cell>
        </row>
        <row r="1546">
          <cell r="A1546" t="str">
            <v>1506000850</v>
          </cell>
          <cell r="B1546" t="str">
            <v>I</v>
          </cell>
          <cell r="C1546" t="str">
            <v>Interruptor Termomagnetico Tp(35A)</v>
          </cell>
          <cell r="D1546" t="str">
            <v>U</v>
          </cell>
          <cell r="E1546">
            <v>22.04</v>
          </cell>
          <cell r="G1546">
            <v>37104</v>
          </cell>
        </row>
        <row r="1547">
          <cell r="A1547" t="str">
            <v>1506000900</v>
          </cell>
          <cell r="B1547" t="str">
            <v>I</v>
          </cell>
          <cell r="C1547" t="str">
            <v>Interruptor Termomagnetico Tp(50A)</v>
          </cell>
          <cell r="D1547" t="str">
            <v>U</v>
          </cell>
          <cell r="E1547">
            <v>21.04</v>
          </cell>
          <cell r="G1547">
            <v>37104</v>
          </cell>
        </row>
        <row r="1548">
          <cell r="A1548" t="str">
            <v>1506000950</v>
          </cell>
          <cell r="B1548" t="str">
            <v>I</v>
          </cell>
          <cell r="C1548" t="str">
            <v>Interruptor Termomagnetico Up(10A25)A</v>
          </cell>
          <cell r="D1548" t="str">
            <v>U</v>
          </cell>
          <cell r="E1548">
            <v>10.98</v>
          </cell>
          <cell r="G1548">
            <v>37104</v>
          </cell>
        </row>
        <row r="1549">
          <cell r="A1549" t="str">
            <v>1506001000</v>
          </cell>
          <cell r="B1549" t="str">
            <v>I</v>
          </cell>
          <cell r="C1549" t="str">
            <v>Interruptor Termomagnetico Up(35A)</v>
          </cell>
          <cell r="D1549" t="str">
            <v>U</v>
          </cell>
          <cell r="E1549">
            <v>10.8</v>
          </cell>
          <cell r="G1549">
            <v>37104</v>
          </cell>
        </row>
        <row r="1550">
          <cell r="A1550" t="str">
            <v>1506001050</v>
          </cell>
          <cell r="B1550" t="str">
            <v>I</v>
          </cell>
          <cell r="C1550" t="str">
            <v>Interruptor Termomagnetico Up(50A)</v>
          </cell>
          <cell r="D1550" t="str">
            <v>U</v>
          </cell>
          <cell r="E1550">
            <v>7.2</v>
          </cell>
          <cell r="G1550">
            <v>37104</v>
          </cell>
        </row>
        <row r="1551">
          <cell r="A1551" t="str">
            <v>1506001100</v>
          </cell>
          <cell r="B1551" t="str">
            <v>I</v>
          </cell>
          <cell r="C1551" t="str">
            <v>Interruptor Termpmagnetico Bp(35A)</v>
          </cell>
          <cell r="D1551" t="str">
            <v>U</v>
          </cell>
          <cell r="E1551">
            <v>14.2</v>
          </cell>
          <cell r="G1551">
            <v>37104</v>
          </cell>
        </row>
        <row r="1552">
          <cell r="A1552" t="str">
            <v>1508000000</v>
          </cell>
          <cell r="B1552" t="str">
            <v>D</v>
          </cell>
          <cell r="C1552" t="str">
            <v>=== TERMOMECáNICA</v>
          </cell>
          <cell r="D1552" t="str">
            <v>-</v>
          </cell>
          <cell r="E1552">
            <v>0</v>
          </cell>
        </row>
        <row r="1553">
          <cell r="A1553" t="str">
            <v>1509000000</v>
          </cell>
          <cell r="B1553" t="str">
            <v>D</v>
          </cell>
          <cell r="C1553" t="str">
            <v>=== MOTORES</v>
          </cell>
          <cell r="D1553" t="str">
            <v>-</v>
          </cell>
          <cell r="E1553">
            <v>0</v>
          </cell>
        </row>
        <row r="1554">
          <cell r="A1554" t="str">
            <v>1510000000</v>
          </cell>
          <cell r="B1554" t="str">
            <v>D</v>
          </cell>
          <cell r="C1554" t="str">
            <v>=== ILUMINACIóN</v>
          </cell>
          <cell r="D1554" t="str">
            <v>-</v>
          </cell>
          <cell r="E1554">
            <v>0</v>
          </cell>
        </row>
        <row r="1555">
          <cell r="A1555" t="str">
            <v>1510000100</v>
          </cell>
          <cell r="B1555" t="str">
            <v>I</v>
          </cell>
          <cell r="C1555" t="str">
            <v>Artefacto Electrico</v>
          </cell>
          <cell r="D1555" t="str">
            <v>U</v>
          </cell>
          <cell r="E1555">
            <v>80</v>
          </cell>
          <cell r="G1555">
            <v>37104</v>
          </cell>
        </row>
        <row r="1556">
          <cell r="A1556" t="str">
            <v>1510000150</v>
          </cell>
          <cell r="B1556" t="str">
            <v>I</v>
          </cell>
          <cell r="C1556" t="str">
            <v>Artefacto Embutir(2X36W)(Doble Parabolico)</v>
          </cell>
          <cell r="D1556" t="str">
            <v>U</v>
          </cell>
          <cell r="E1556">
            <v>80</v>
          </cell>
          <cell r="G1556">
            <v>37104</v>
          </cell>
        </row>
        <row r="1557">
          <cell r="A1557" t="str">
            <v>1510000200</v>
          </cell>
          <cell r="B1557" t="str">
            <v>I</v>
          </cell>
          <cell r="C1557" t="str">
            <v>Lamparas</v>
          </cell>
          <cell r="D1557" t="str">
            <v>U</v>
          </cell>
          <cell r="E1557">
            <v>0.57999999999999996</v>
          </cell>
          <cell r="G1557">
            <v>37104</v>
          </cell>
        </row>
        <row r="1558">
          <cell r="A1558" t="str">
            <v>1510000250</v>
          </cell>
          <cell r="B1558" t="str">
            <v>I</v>
          </cell>
          <cell r="C1558" t="str">
            <v>Portalamparas</v>
          </cell>
          <cell r="D1558" t="str">
            <v>U</v>
          </cell>
          <cell r="E1558">
            <v>0.54</v>
          </cell>
          <cell r="G1558">
            <v>37104</v>
          </cell>
        </row>
        <row r="1559">
          <cell r="A1559" t="str">
            <v>1511000000</v>
          </cell>
          <cell r="B1559" t="str">
            <v>D</v>
          </cell>
          <cell r="C1559" t="str">
            <v>=== SISTEMAS DE TELECOMUNICACIONES Y TV</v>
          </cell>
          <cell r="D1559" t="str">
            <v>-</v>
          </cell>
          <cell r="E1559">
            <v>0</v>
          </cell>
        </row>
        <row r="1560">
          <cell r="A1560" t="str">
            <v>1511000100</v>
          </cell>
          <cell r="B1560" t="str">
            <v>I</v>
          </cell>
          <cell r="C1560" t="str">
            <v>Portero Electrico Materiales</v>
          </cell>
          <cell r="D1560" t="str">
            <v>U</v>
          </cell>
          <cell r="E1560">
            <v>21</v>
          </cell>
          <cell r="G1560">
            <v>37104</v>
          </cell>
        </row>
        <row r="1561">
          <cell r="A1561" t="str">
            <v>1511000150</v>
          </cell>
          <cell r="B1561" t="str">
            <v>I</v>
          </cell>
          <cell r="C1561" t="str">
            <v>Telefonia Materiales</v>
          </cell>
          <cell r="D1561" t="str">
            <v>U</v>
          </cell>
          <cell r="E1561">
            <v>44</v>
          </cell>
          <cell r="G1561">
            <v>37104</v>
          </cell>
        </row>
        <row r="1562">
          <cell r="A1562" t="str">
            <v>1511000200</v>
          </cell>
          <cell r="B1562" t="str">
            <v>I</v>
          </cell>
          <cell r="C1562" t="str">
            <v>Television Materiales</v>
          </cell>
          <cell r="D1562" t="str">
            <v>U</v>
          </cell>
          <cell r="E1562">
            <v>25</v>
          </cell>
          <cell r="G1562">
            <v>37104</v>
          </cell>
        </row>
        <row r="1563">
          <cell r="A1563" t="str">
            <v>1512000000</v>
          </cell>
          <cell r="B1563" t="str">
            <v>D</v>
          </cell>
          <cell r="C1563" t="str">
            <v>=== SISTEMAS DE SEGURIDAD</v>
          </cell>
          <cell r="D1563" t="str">
            <v>-</v>
          </cell>
          <cell r="E1563">
            <v>0</v>
          </cell>
        </row>
        <row r="1564">
          <cell r="A1564" t="str">
            <v>1513000000</v>
          </cell>
          <cell r="B1564" t="str">
            <v>D</v>
          </cell>
          <cell r="C1564" t="str">
            <v>=== ENERGíA</v>
          </cell>
          <cell r="D1564" t="str">
            <v>-</v>
          </cell>
          <cell r="E1564">
            <v>0</v>
          </cell>
        </row>
        <row r="1565">
          <cell r="A1565" t="str">
            <v>1514000000</v>
          </cell>
          <cell r="B1565" t="str">
            <v>D</v>
          </cell>
          <cell r="C1565" t="str">
            <v>=== BANDEJAS, ZóCALOS Y ACCESORIOS</v>
          </cell>
          <cell r="D1565" t="str">
            <v>-</v>
          </cell>
          <cell r="E1565">
            <v>0</v>
          </cell>
        </row>
        <row r="1566">
          <cell r="A1566" t="str">
            <v>1515000000</v>
          </cell>
          <cell r="B1566" t="str">
            <v>D</v>
          </cell>
          <cell r="C1566" t="str">
            <v>=== ACCESORIOS ELéCTRICOS</v>
          </cell>
          <cell r="D1566" t="str">
            <v>-</v>
          </cell>
          <cell r="E1566">
            <v>0</v>
          </cell>
        </row>
        <row r="1567">
          <cell r="A1567" t="str">
            <v>1515000100</v>
          </cell>
          <cell r="B1567" t="str">
            <v>I</v>
          </cell>
          <cell r="C1567" t="str">
            <v>Amperimetro Ca</v>
          </cell>
          <cell r="D1567" t="str">
            <v>U</v>
          </cell>
          <cell r="E1567">
            <v>42</v>
          </cell>
          <cell r="G1567">
            <v>37104</v>
          </cell>
        </row>
        <row r="1568">
          <cell r="A1568" t="str">
            <v>1515000150</v>
          </cell>
          <cell r="B1568" t="str">
            <v>I</v>
          </cell>
          <cell r="C1568" t="str">
            <v>Campana Timbre</v>
          </cell>
          <cell r="D1568" t="str">
            <v>U</v>
          </cell>
          <cell r="E1568">
            <v>10</v>
          </cell>
          <cell r="G1568">
            <v>37104</v>
          </cell>
        </row>
        <row r="1569">
          <cell r="A1569" t="str">
            <v>1515000200</v>
          </cell>
          <cell r="B1569" t="str">
            <v>I</v>
          </cell>
          <cell r="C1569" t="str">
            <v>Contactor</v>
          </cell>
          <cell r="D1569" t="str">
            <v>U</v>
          </cell>
          <cell r="E1569">
            <v>20</v>
          </cell>
          <cell r="G1569">
            <v>37104</v>
          </cell>
        </row>
        <row r="1570">
          <cell r="A1570" t="str">
            <v>1515000250</v>
          </cell>
          <cell r="B1570" t="str">
            <v>I</v>
          </cell>
          <cell r="C1570" t="str">
            <v>Pararrayos, Puntas Y Accesorios</v>
          </cell>
          <cell r="D1570" t="str">
            <v>U</v>
          </cell>
          <cell r="E1570">
            <v>120</v>
          </cell>
          <cell r="G1570">
            <v>37104</v>
          </cell>
        </row>
        <row r="1571">
          <cell r="A1571" t="str">
            <v>1515000300</v>
          </cell>
          <cell r="B1571" t="str">
            <v>I</v>
          </cell>
          <cell r="C1571" t="str">
            <v>Relevo Termico (0.63 A 12.5)Amp</v>
          </cell>
          <cell r="D1571" t="str">
            <v>U</v>
          </cell>
          <cell r="E1571">
            <v>28</v>
          </cell>
          <cell r="G1571">
            <v>37104</v>
          </cell>
        </row>
        <row r="1572">
          <cell r="A1572" t="str">
            <v>1515000350</v>
          </cell>
          <cell r="B1572" t="str">
            <v>I</v>
          </cell>
          <cell r="C1572" t="str">
            <v>Voltimetro Ca 500V</v>
          </cell>
          <cell r="D1572" t="str">
            <v>U</v>
          </cell>
          <cell r="E1572">
            <v>52</v>
          </cell>
          <cell r="G1572">
            <v>37104</v>
          </cell>
        </row>
        <row r="1573">
          <cell r="A1573" t="str">
            <v>1601000000</v>
          </cell>
          <cell r="B1573" t="str">
            <v>D</v>
          </cell>
          <cell r="C1573" t="str">
            <v>=== ARTíCULOS PARA CALEFACCION</v>
          </cell>
          <cell r="D1573" t="str">
            <v>-</v>
          </cell>
          <cell r="E1573">
            <v>0</v>
          </cell>
        </row>
        <row r="1574">
          <cell r="A1574" t="str">
            <v>1601000100</v>
          </cell>
          <cell r="B1574" t="str">
            <v>I</v>
          </cell>
          <cell r="C1574" t="str">
            <v>Caldera</v>
          </cell>
          <cell r="D1574" t="str">
            <v>KC/H</v>
          </cell>
          <cell r="E1574">
            <v>21</v>
          </cell>
          <cell r="G1574">
            <v>37104</v>
          </cell>
        </row>
        <row r="1575">
          <cell r="A1575" t="str">
            <v>1601000150</v>
          </cell>
          <cell r="B1575" t="str">
            <v>I</v>
          </cell>
          <cell r="C1575" t="str">
            <v>Caldera Mural Solaria 24000K/Cal 960L/H</v>
          </cell>
          <cell r="D1575" t="str">
            <v>U</v>
          </cell>
          <cell r="E1575">
            <v>1565.5</v>
          </cell>
          <cell r="G1575">
            <v>37104</v>
          </cell>
        </row>
        <row r="1576">
          <cell r="A1576" t="str">
            <v>1601000300</v>
          </cell>
          <cell r="B1576" t="str">
            <v>I</v>
          </cell>
          <cell r="C1576" t="str">
            <v>Calefactor(20000Kcal/H)</v>
          </cell>
          <cell r="D1576" t="str">
            <v>U</v>
          </cell>
          <cell r="E1576">
            <v>1100</v>
          </cell>
          <cell r="G1576">
            <v>37104</v>
          </cell>
        </row>
        <row r="1577">
          <cell r="A1577" t="str">
            <v>1601000350</v>
          </cell>
          <cell r="B1577" t="str">
            <v>I</v>
          </cell>
          <cell r="C1577" t="str">
            <v>Detentor Recto De 1/2"</v>
          </cell>
          <cell r="D1577" t="str">
            <v>U</v>
          </cell>
          <cell r="E1577">
            <v>7.5</v>
          </cell>
          <cell r="G1577">
            <v>37104</v>
          </cell>
        </row>
        <row r="1578">
          <cell r="A1578" t="str">
            <v>1601000400</v>
          </cell>
          <cell r="B1578" t="str">
            <v>I</v>
          </cell>
          <cell r="C1578" t="str">
            <v>Grifo De Purga 1/8"</v>
          </cell>
          <cell r="D1578" t="str">
            <v>U</v>
          </cell>
          <cell r="E1578">
            <v>2.2999999999999998</v>
          </cell>
          <cell r="G1578">
            <v>37104</v>
          </cell>
        </row>
        <row r="1579">
          <cell r="A1579" t="str">
            <v>1601000450</v>
          </cell>
          <cell r="B1579" t="str">
            <v>I</v>
          </cell>
          <cell r="C1579" t="str">
            <v>Llave De Radiador Recta De 1/2"</v>
          </cell>
          <cell r="D1579" t="str">
            <v>U</v>
          </cell>
          <cell r="E1579">
            <v>7.99</v>
          </cell>
          <cell r="G1579">
            <v>37104</v>
          </cell>
        </row>
        <row r="1580">
          <cell r="A1580" t="str">
            <v>1601000500</v>
          </cell>
          <cell r="B1580" t="str">
            <v>I</v>
          </cell>
          <cell r="C1580" t="str">
            <v>Radiador Alum. Extrud. 630 MM 203Kcal/H</v>
          </cell>
          <cell r="D1580" t="str">
            <v>U</v>
          </cell>
          <cell r="E1580">
            <v>20.05</v>
          </cell>
          <cell r="G1580">
            <v>37104</v>
          </cell>
        </row>
        <row r="1581">
          <cell r="A1581" t="str">
            <v>1601000550</v>
          </cell>
          <cell r="B1581" t="str">
            <v>I</v>
          </cell>
          <cell r="C1581" t="str">
            <v>Radiador Aluminio Paris 430(C/Elemento)</v>
          </cell>
          <cell r="D1581" t="str">
            <v>U</v>
          </cell>
          <cell r="E1581">
            <v>32.49</v>
          </cell>
          <cell r="G1581">
            <v>37104</v>
          </cell>
        </row>
        <row r="1582">
          <cell r="A1582" t="str">
            <v>1601000600</v>
          </cell>
          <cell r="B1582" t="str">
            <v>I</v>
          </cell>
          <cell r="C1582" t="str">
            <v>Radiador Aluminio Paris 730(C/Elemento)</v>
          </cell>
          <cell r="D1582" t="str">
            <v>U</v>
          </cell>
          <cell r="E1582">
            <v>40.65</v>
          </cell>
          <cell r="G1582">
            <v>37104</v>
          </cell>
        </row>
        <row r="1583">
          <cell r="A1583" t="str">
            <v>1602000000</v>
          </cell>
          <cell r="B1583" t="str">
            <v>D</v>
          </cell>
          <cell r="C1583" t="str">
            <v>=== EQUIPOS DE AIRE ACONDICIONADO</v>
          </cell>
          <cell r="D1583" t="str">
            <v>-</v>
          </cell>
          <cell r="E1583">
            <v>0</v>
          </cell>
        </row>
        <row r="1584">
          <cell r="A1584" t="str">
            <v>1602000100</v>
          </cell>
          <cell r="B1584" t="str">
            <v>I</v>
          </cell>
          <cell r="C1584" t="str">
            <v>Condensador(5Tr)</v>
          </cell>
          <cell r="D1584" t="str">
            <v>U</v>
          </cell>
          <cell r="E1584">
            <v>800</v>
          </cell>
          <cell r="G1584">
            <v>37104</v>
          </cell>
        </row>
        <row r="1585">
          <cell r="A1585" t="str">
            <v>1602000150</v>
          </cell>
          <cell r="B1585" t="str">
            <v>I</v>
          </cell>
          <cell r="C1585" t="str">
            <v>Enfriadora Agua Compacto</v>
          </cell>
          <cell r="D1585" t="str">
            <v>TR</v>
          </cell>
          <cell r="E1585">
            <v>370</v>
          </cell>
          <cell r="G1585">
            <v>37104</v>
          </cell>
        </row>
        <row r="1586">
          <cell r="A1586" t="str">
            <v>1602000200</v>
          </cell>
          <cell r="B1586" t="str">
            <v>I</v>
          </cell>
          <cell r="C1586" t="str">
            <v>Equipo Compacto(6500 Frig.)</v>
          </cell>
          <cell r="D1586" t="str">
            <v>U</v>
          </cell>
          <cell r="E1586">
            <v>1174</v>
          </cell>
          <cell r="G1586">
            <v>37104</v>
          </cell>
        </row>
        <row r="1587">
          <cell r="A1587" t="str">
            <v>1602000250</v>
          </cell>
          <cell r="B1587" t="str">
            <v>I</v>
          </cell>
          <cell r="C1587" t="str">
            <v>Gas Freon R22</v>
          </cell>
          <cell r="D1587" t="str">
            <v>KG</v>
          </cell>
          <cell r="E1587">
            <v>10</v>
          </cell>
          <cell r="G1587">
            <v>37104</v>
          </cell>
        </row>
        <row r="1588">
          <cell r="A1588" t="str">
            <v>1602000300</v>
          </cell>
          <cell r="B1588" t="str">
            <v>I</v>
          </cell>
          <cell r="C1588" t="str">
            <v>Renovador Aire</v>
          </cell>
          <cell r="D1588" t="str">
            <v>U</v>
          </cell>
          <cell r="E1588">
            <v>500</v>
          </cell>
          <cell r="G1588">
            <v>37104</v>
          </cell>
        </row>
        <row r="1589">
          <cell r="A1589" t="str">
            <v>1602000350</v>
          </cell>
          <cell r="B1589" t="str">
            <v>I</v>
          </cell>
          <cell r="C1589" t="str">
            <v>Unidad Central Manejo</v>
          </cell>
          <cell r="D1589" t="str">
            <v>TR</v>
          </cell>
          <cell r="E1589">
            <v>279</v>
          </cell>
          <cell r="G1589">
            <v>37104</v>
          </cell>
        </row>
        <row r="1590">
          <cell r="A1590" t="str">
            <v>1603000000</v>
          </cell>
          <cell r="B1590" t="str">
            <v>D</v>
          </cell>
          <cell r="C1590" t="str">
            <v>=== CAñERíAS Y ACCESORIOS</v>
          </cell>
          <cell r="D1590" t="str">
            <v>-</v>
          </cell>
          <cell r="E1590">
            <v>0</v>
          </cell>
        </row>
        <row r="1591">
          <cell r="A1591" t="str">
            <v>1603000050</v>
          </cell>
          <cell r="B1591" t="str">
            <v>I</v>
          </cell>
          <cell r="C1591" t="str">
            <v>Brida Apoyo BN (410x624x80)</v>
          </cell>
          <cell r="D1591" t="str">
            <v>U</v>
          </cell>
          <cell r="E1591">
            <v>30.62</v>
          </cell>
          <cell r="G1591">
            <v>37104</v>
          </cell>
        </row>
        <row r="1592">
          <cell r="A1592" t="str">
            <v>1603000100</v>
          </cell>
          <cell r="B1592" t="str">
            <v>I</v>
          </cell>
          <cell r="C1592" t="str">
            <v>Sombrerete Cg 3"</v>
          </cell>
          <cell r="D1592" t="str">
            <v>U</v>
          </cell>
          <cell r="E1592">
            <v>1.9</v>
          </cell>
          <cell r="G1592">
            <v>37104</v>
          </cell>
        </row>
        <row r="1593">
          <cell r="A1593" t="str">
            <v>1603000150</v>
          </cell>
          <cell r="B1593" t="str">
            <v>I</v>
          </cell>
          <cell r="C1593" t="str">
            <v>Sombrerete Cg 4"</v>
          </cell>
          <cell r="D1593" t="str">
            <v>U</v>
          </cell>
          <cell r="E1593">
            <v>3.13</v>
          </cell>
          <cell r="G1593">
            <v>37104</v>
          </cell>
        </row>
        <row r="1594">
          <cell r="A1594" t="str">
            <v>1603000200</v>
          </cell>
          <cell r="B1594" t="str">
            <v>I</v>
          </cell>
          <cell r="C1594" t="str">
            <v>Sombrerete Hf 100</v>
          </cell>
          <cell r="D1594" t="str">
            <v>U</v>
          </cell>
          <cell r="E1594">
            <v>10.02</v>
          </cell>
          <cell r="G1594">
            <v>37104</v>
          </cell>
        </row>
        <row r="1595">
          <cell r="A1595" t="str">
            <v>1603000250</v>
          </cell>
          <cell r="B1595" t="str">
            <v>I</v>
          </cell>
          <cell r="C1595" t="str">
            <v>Sombrerete Pvc 110</v>
          </cell>
          <cell r="D1595" t="str">
            <v>U</v>
          </cell>
          <cell r="E1595">
            <v>1.54</v>
          </cell>
          <cell r="G1595">
            <v>37104</v>
          </cell>
        </row>
        <row r="1596">
          <cell r="A1596" t="str">
            <v>1603000300</v>
          </cell>
          <cell r="B1596" t="str">
            <v>I</v>
          </cell>
          <cell r="C1596" t="str">
            <v>Sombrerete Pvc 63</v>
          </cell>
          <cell r="D1596" t="str">
            <v>U</v>
          </cell>
          <cell r="E1596">
            <v>0.64</v>
          </cell>
          <cell r="G1596">
            <v>37104</v>
          </cell>
        </row>
        <row r="1597">
          <cell r="A1597" t="str">
            <v>1603000350</v>
          </cell>
          <cell r="B1597" t="str">
            <v>I</v>
          </cell>
          <cell r="C1597" t="str">
            <v>Sombrerete Spiro C/Malla D(20X40X60)</v>
          </cell>
          <cell r="D1597" t="str">
            <v>U</v>
          </cell>
          <cell r="E1597">
            <v>111</v>
          </cell>
          <cell r="G1597">
            <v>37104</v>
          </cell>
        </row>
        <row r="1598">
          <cell r="A1598" t="str">
            <v>1603000400</v>
          </cell>
          <cell r="B1598" t="str">
            <v>I</v>
          </cell>
          <cell r="C1598" t="str">
            <v>Sombrerete(Cg 20X30)</v>
          </cell>
          <cell r="D1598" t="str">
            <v>U</v>
          </cell>
          <cell r="E1598">
            <v>7</v>
          </cell>
          <cell r="G1598">
            <v>37104</v>
          </cell>
        </row>
        <row r="1599">
          <cell r="A1599" t="str">
            <v>1604000000</v>
          </cell>
          <cell r="B1599" t="str">
            <v>D</v>
          </cell>
          <cell r="C1599" t="str">
            <v>=== CONDUCTOS PARA VENTILACIóN</v>
          </cell>
          <cell r="D1599" t="str">
            <v>-</v>
          </cell>
          <cell r="E1599">
            <v>0</v>
          </cell>
        </row>
        <row r="1600">
          <cell r="A1600" t="str">
            <v>1604000100</v>
          </cell>
          <cell r="B1600" t="str">
            <v>I</v>
          </cell>
          <cell r="C1600" t="str">
            <v>Colector(Ventilacion Gas)Ag(218X432X272)</v>
          </cell>
          <cell r="D1600" t="str">
            <v>U</v>
          </cell>
          <cell r="E1600">
            <v>5.81</v>
          </cell>
          <cell r="G1600">
            <v>37104</v>
          </cell>
        </row>
        <row r="1601">
          <cell r="A1601" t="str">
            <v>1604000150</v>
          </cell>
          <cell r="B1601" t="str">
            <v>I</v>
          </cell>
          <cell r="C1601" t="str">
            <v>Colector(Ventilacion Gas)Cg(218X288X272)</v>
          </cell>
          <cell r="D1601" t="str">
            <v>U</v>
          </cell>
          <cell r="E1601">
            <v>3.99</v>
          </cell>
          <cell r="G1601">
            <v>37104</v>
          </cell>
        </row>
        <row r="1602">
          <cell r="A1602" t="str">
            <v>1604000200</v>
          </cell>
          <cell r="B1602" t="str">
            <v>I</v>
          </cell>
          <cell r="C1602" t="str">
            <v>Colector(Ventilacion Gas)Chg(218X432X272)</v>
          </cell>
          <cell r="D1602" t="str">
            <v>U</v>
          </cell>
          <cell r="E1602">
            <v>5.81</v>
          </cell>
          <cell r="G1602">
            <v>37104</v>
          </cell>
        </row>
        <row r="1603">
          <cell r="A1603" t="str">
            <v>1604000250</v>
          </cell>
          <cell r="B1603" t="str">
            <v>I</v>
          </cell>
          <cell r="C1603" t="str">
            <v>Colector(Ventilacion Gas)Ng(218X432X272)</v>
          </cell>
          <cell r="D1603" t="str">
            <v>U</v>
          </cell>
          <cell r="E1603">
            <v>5.26</v>
          </cell>
          <cell r="G1603">
            <v>37104</v>
          </cell>
        </row>
        <row r="1604">
          <cell r="A1604" t="str">
            <v>1604000300</v>
          </cell>
          <cell r="B1604" t="str">
            <v>I</v>
          </cell>
          <cell r="C1604" t="str">
            <v>Colector(Ventilacion)Ab(20X43X28)</v>
          </cell>
          <cell r="D1604" t="str">
            <v>U</v>
          </cell>
          <cell r="E1604">
            <v>4.78</v>
          </cell>
          <cell r="G1604">
            <v>37104</v>
          </cell>
        </row>
        <row r="1605">
          <cell r="A1605" t="str">
            <v>1604000350</v>
          </cell>
          <cell r="B1605" t="str">
            <v>I</v>
          </cell>
          <cell r="C1605" t="str">
            <v>Colector(Ventilacion)C(20X29X28)</v>
          </cell>
          <cell r="D1605" t="str">
            <v>U</v>
          </cell>
          <cell r="E1605">
            <v>2.33</v>
          </cell>
          <cell r="G1605">
            <v>37104</v>
          </cell>
        </row>
        <row r="1606">
          <cell r="A1606" t="str">
            <v>1604000400</v>
          </cell>
          <cell r="B1606" t="str">
            <v>I</v>
          </cell>
          <cell r="C1606" t="str">
            <v>Colector(Ventilacion)Ch(20X43X28)</v>
          </cell>
          <cell r="D1606" t="str">
            <v>U</v>
          </cell>
          <cell r="E1606">
            <v>4.78</v>
          </cell>
          <cell r="G1606">
            <v>37104</v>
          </cell>
        </row>
        <row r="1607">
          <cell r="A1607" t="str">
            <v>1604000450</v>
          </cell>
          <cell r="B1607" t="str">
            <v>I</v>
          </cell>
          <cell r="C1607" t="str">
            <v>Colector(Ventilacion)N(20X43X28)</v>
          </cell>
          <cell r="D1607" t="str">
            <v>U</v>
          </cell>
          <cell r="E1607">
            <v>3.28</v>
          </cell>
          <cell r="G1607">
            <v>37104</v>
          </cell>
        </row>
        <row r="1608">
          <cell r="A1608" t="str">
            <v>1605000000</v>
          </cell>
          <cell r="B1608" t="str">
            <v>D</v>
          </cell>
          <cell r="C1608" t="str">
            <v>=== SISTEMAS DE CALEFACCIóN POR LOSA RADIA</v>
          </cell>
          <cell r="D1608" t="str">
            <v>-</v>
          </cell>
          <cell r="E1608">
            <v>0</v>
          </cell>
        </row>
        <row r="1609">
          <cell r="A1609" t="str">
            <v>1606000000</v>
          </cell>
          <cell r="B1609" t="str">
            <v>D</v>
          </cell>
          <cell r="C1609" t="str">
            <v>=== EQUIPOS PARA TRATAMIENTO DE AIRE</v>
          </cell>
          <cell r="D1609" t="str">
            <v>-</v>
          </cell>
          <cell r="E1609">
            <v>0</v>
          </cell>
        </row>
        <row r="1610">
          <cell r="A1610" t="str">
            <v>1701000000</v>
          </cell>
          <cell r="B1610" t="str">
            <v>D</v>
          </cell>
          <cell r="C1610" t="str">
            <v>=== PINTURAS HOGAR Y OBRA</v>
          </cell>
          <cell r="D1610" t="str">
            <v>-</v>
          </cell>
          <cell r="E1610">
            <v>0</v>
          </cell>
        </row>
        <row r="1611">
          <cell r="A1611" t="str">
            <v>1701000100</v>
          </cell>
          <cell r="B1611" t="str">
            <v>I</v>
          </cell>
          <cell r="C1611" t="str">
            <v>Acido Muriatico(5L)</v>
          </cell>
          <cell r="D1611" t="str">
            <v>LATA</v>
          </cell>
          <cell r="E1611">
            <v>7.11</v>
          </cell>
          <cell r="G1611">
            <v>37104</v>
          </cell>
        </row>
        <row r="1612">
          <cell r="A1612" t="str">
            <v>1701000150</v>
          </cell>
          <cell r="B1612" t="str">
            <v>I</v>
          </cell>
          <cell r="C1612" t="str">
            <v>Aguarras Mineral(18L)</v>
          </cell>
          <cell r="D1612" t="str">
            <v>LATA</v>
          </cell>
          <cell r="E1612">
            <v>11.57</v>
          </cell>
          <cell r="G1612">
            <v>37104</v>
          </cell>
        </row>
        <row r="1613">
          <cell r="A1613" t="str">
            <v>1701000200</v>
          </cell>
          <cell r="B1613" t="str">
            <v>I</v>
          </cell>
          <cell r="C1613" t="str">
            <v>Barniz Marino(20L)</v>
          </cell>
          <cell r="D1613" t="str">
            <v>LATA</v>
          </cell>
          <cell r="E1613">
            <v>77.010000000000005</v>
          </cell>
          <cell r="G1613">
            <v>37104</v>
          </cell>
        </row>
        <row r="1614">
          <cell r="A1614" t="str">
            <v>1701000250</v>
          </cell>
          <cell r="B1614" t="str">
            <v>I</v>
          </cell>
          <cell r="C1614" t="str">
            <v>Barniz Sintetico Mate(4L)</v>
          </cell>
          <cell r="D1614" t="str">
            <v>LATA</v>
          </cell>
          <cell r="E1614">
            <v>24.15</v>
          </cell>
          <cell r="G1614">
            <v>37104</v>
          </cell>
        </row>
        <row r="1615">
          <cell r="A1615" t="str">
            <v>1701000300</v>
          </cell>
          <cell r="B1615" t="str">
            <v>I</v>
          </cell>
          <cell r="C1615" t="str">
            <v>Diluyente P/Pintura Epoxi(4L)</v>
          </cell>
          <cell r="D1615" t="str">
            <v>LATA</v>
          </cell>
          <cell r="E1615">
            <v>7.89</v>
          </cell>
          <cell r="G1615">
            <v>37104</v>
          </cell>
        </row>
        <row r="1616">
          <cell r="A1616" t="str">
            <v>1701000350</v>
          </cell>
          <cell r="B1616" t="str">
            <v>I</v>
          </cell>
          <cell r="C1616" t="str">
            <v>Diluyente P/Pintura Pileta(4L)</v>
          </cell>
          <cell r="D1616" t="str">
            <v>LATA</v>
          </cell>
          <cell r="E1616">
            <v>12</v>
          </cell>
          <cell r="G1616">
            <v>37104</v>
          </cell>
        </row>
        <row r="1617">
          <cell r="A1617" t="str">
            <v>1701000400</v>
          </cell>
          <cell r="B1617" t="str">
            <v>I</v>
          </cell>
          <cell r="C1617" t="str">
            <v>Enduido Plastico Al Agua Exterior(20L)</v>
          </cell>
          <cell r="D1617" t="str">
            <v>LATA</v>
          </cell>
          <cell r="E1617">
            <v>32.94</v>
          </cell>
          <cell r="G1617">
            <v>37104</v>
          </cell>
        </row>
        <row r="1618">
          <cell r="A1618" t="str">
            <v>1701000450</v>
          </cell>
          <cell r="B1618" t="str">
            <v>I</v>
          </cell>
          <cell r="C1618" t="str">
            <v>Enduido Plastico Al Agua Interior(20L)</v>
          </cell>
          <cell r="D1618" t="str">
            <v>LATA</v>
          </cell>
          <cell r="E1618">
            <v>23.6</v>
          </cell>
          <cell r="G1618">
            <v>37104</v>
          </cell>
        </row>
        <row r="1619">
          <cell r="A1619" t="str">
            <v>1701000500</v>
          </cell>
          <cell r="B1619" t="str">
            <v>I</v>
          </cell>
          <cell r="C1619" t="str">
            <v>Esmalte Sintetico Mate(20L)</v>
          </cell>
          <cell r="D1619" t="str">
            <v>LATA</v>
          </cell>
          <cell r="E1619">
            <v>84.13</v>
          </cell>
          <cell r="G1619">
            <v>37104</v>
          </cell>
        </row>
        <row r="1620">
          <cell r="A1620" t="str">
            <v>1701000550</v>
          </cell>
          <cell r="B1620" t="str">
            <v>I</v>
          </cell>
          <cell r="C1620" t="str">
            <v>Fijador Al Agua(4L)</v>
          </cell>
          <cell r="D1620" t="str">
            <v>LATA</v>
          </cell>
          <cell r="E1620">
            <v>7.42</v>
          </cell>
          <cell r="G1620">
            <v>37104</v>
          </cell>
        </row>
        <row r="1621">
          <cell r="A1621" t="str">
            <v>1701000600</v>
          </cell>
          <cell r="B1621" t="str">
            <v>I</v>
          </cell>
          <cell r="C1621" t="str">
            <v>Fijador Al Aguarras(4L)</v>
          </cell>
          <cell r="D1621" t="str">
            <v>LATA</v>
          </cell>
          <cell r="E1621">
            <v>14.28</v>
          </cell>
          <cell r="G1621">
            <v>37104</v>
          </cell>
        </row>
        <row r="1622">
          <cell r="A1622" t="str">
            <v>1701000650</v>
          </cell>
          <cell r="B1622" t="str">
            <v>I</v>
          </cell>
          <cell r="C1622" t="str">
            <v>Fondo Antioxido Sintetico Al Cromo(20L)</v>
          </cell>
          <cell r="D1622" t="str">
            <v>LATA</v>
          </cell>
          <cell r="E1622">
            <v>97.51</v>
          </cell>
          <cell r="G1622">
            <v>37104</v>
          </cell>
        </row>
        <row r="1623">
          <cell r="A1623" t="str">
            <v>1701000700</v>
          </cell>
          <cell r="B1623" t="str">
            <v>I</v>
          </cell>
          <cell r="C1623" t="str">
            <v>Fondo Blanco Para Madera(20L)</v>
          </cell>
          <cell r="D1623" t="str">
            <v>LATA</v>
          </cell>
          <cell r="E1623">
            <v>69.900000000000006</v>
          </cell>
          <cell r="G1623">
            <v>37104</v>
          </cell>
        </row>
        <row r="1624">
          <cell r="A1624" t="str">
            <v>1701000750</v>
          </cell>
          <cell r="B1624" t="str">
            <v>I</v>
          </cell>
          <cell r="C1624" t="str">
            <v>Fondo Convertidor De Oxido(4L)</v>
          </cell>
          <cell r="D1624" t="str">
            <v>LATA</v>
          </cell>
          <cell r="E1624">
            <v>27.71</v>
          </cell>
          <cell r="G1624">
            <v>37104</v>
          </cell>
        </row>
        <row r="1625">
          <cell r="A1625" t="str">
            <v>1701000800</v>
          </cell>
          <cell r="B1625" t="str">
            <v>I</v>
          </cell>
          <cell r="C1625" t="str">
            <v>Lija Al Agua Mediana</v>
          </cell>
          <cell r="D1625" t="str">
            <v>HOJA</v>
          </cell>
          <cell r="E1625">
            <v>0.31</v>
          </cell>
          <cell r="G1625">
            <v>37104</v>
          </cell>
        </row>
        <row r="1626">
          <cell r="A1626" t="str">
            <v>1701000850</v>
          </cell>
          <cell r="B1626" t="str">
            <v>I</v>
          </cell>
          <cell r="C1626" t="str">
            <v>Maderalba(4L)</v>
          </cell>
          <cell r="D1626" t="str">
            <v>LATA</v>
          </cell>
          <cell r="E1626">
            <v>14.84</v>
          </cell>
          <cell r="G1626">
            <v>37104</v>
          </cell>
        </row>
        <row r="1627">
          <cell r="A1627" t="str">
            <v>1701000900</v>
          </cell>
          <cell r="B1627" t="str">
            <v>I</v>
          </cell>
          <cell r="C1627" t="str">
            <v>Masilla Al Aguarras(4Kg)</v>
          </cell>
          <cell r="D1627" t="str">
            <v>LATA</v>
          </cell>
          <cell r="E1627">
            <v>23.82</v>
          </cell>
          <cell r="G1627">
            <v>37104</v>
          </cell>
        </row>
        <row r="1628">
          <cell r="A1628" t="str">
            <v>1701000950</v>
          </cell>
          <cell r="B1628" t="str">
            <v>I</v>
          </cell>
          <cell r="C1628" t="str">
            <v>Pintura Epoxi(1L)</v>
          </cell>
          <cell r="D1628" t="str">
            <v>LATA</v>
          </cell>
          <cell r="E1628">
            <v>21</v>
          </cell>
          <cell r="G1628">
            <v>37104</v>
          </cell>
        </row>
        <row r="1629">
          <cell r="A1629" t="str">
            <v>1701000990</v>
          </cell>
          <cell r="B1629" t="str">
            <v>I</v>
          </cell>
          <cell r="C1629" t="str">
            <v>Pintura Revear (20L)</v>
          </cell>
          <cell r="D1629" t="str">
            <v>LATA</v>
          </cell>
          <cell r="E1629">
            <v>85</v>
          </cell>
          <cell r="G1629">
            <v>37104</v>
          </cell>
        </row>
        <row r="1630">
          <cell r="A1630" t="str">
            <v>1701001000</v>
          </cell>
          <cell r="B1630" t="str">
            <v>I</v>
          </cell>
          <cell r="C1630" t="str">
            <v>Pintura Latex Acrilico Exterior(20L)</v>
          </cell>
          <cell r="D1630" t="str">
            <v>LATA</v>
          </cell>
          <cell r="E1630">
            <v>64.63</v>
          </cell>
          <cell r="G1630">
            <v>37104</v>
          </cell>
        </row>
        <row r="1631">
          <cell r="A1631" t="str">
            <v>1701001050</v>
          </cell>
          <cell r="B1631" t="str">
            <v>I</v>
          </cell>
          <cell r="C1631" t="str">
            <v>Pintura Latex Cielorraso(20L)</v>
          </cell>
          <cell r="D1631" t="str">
            <v>LATA</v>
          </cell>
          <cell r="E1631">
            <v>44.12</v>
          </cell>
          <cell r="G1631">
            <v>37104</v>
          </cell>
        </row>
        <row r="1632">
          <cell r="A1632" t="str">
            <v>1701001100</v>
          </cell>
          <cell r="B1632" t="str">
            <v>I</v>
          </cell>
          <cell r="C1632" t="str">
            <v>Pintura Latex Interior(20L)</v>
          </cell>
          <cell r="D1632" t="str">
            <v>LATA</v>
          </cell>
          <cell r="E1632">
            <v>67.680000000000007</v>
          </cell>
          <cell r="G1632">
            <v>37104</v>
          </cell>
        </row>
        <row r="1633">
          <cell r="A1633" t="str">
            <v>1701001150</v>
          </cell>
          <cell r="B1633" t="str">
            <v>I</v>
          </cell>
          <cell r="C1633" t="str">
            <v>Pintura Pileta Natacion(4L)</v>
          </cell>
          <cell r="D1633" t="str">
            <v>LATA</v>
          </cell>
          <cell r="E1633">
            <v>18.899999999999999</v>
          </cell>
          <cell r="G1633">
            <v>37104</v>
          </cell>
        </row>
        <row r="1634">
          <cell r="A1634" t="str">
            <v>1701001200</v>
          </cell>
          <cell r="B1634" t="str">
            <v>I</v>
          </cell>
          <cell r="C1634" t="str">
            <v>Pintura Plastica Exterior Al Agua(20L)</v>
          </cell>
          <cell r="D1634" t="str">
            <v>LATA</v>
          </cell>
          <cell r="E1634">
            <v>56.45</v>
          </cell>
          <cell r="G1634">
            <v>37104</v>
          </cell>
        </row>
        <row r="1635">
          <cell r="A1635" t="str">
            <v>1701001250</v>
          </cell>
          <cell r="B1635" t="str">
            <v>I</v>
          </cell>
          <cell r="C1635" t="str">
            <v>Removedor(4L)</v>
          </cell>
          <cell r="D1635" t="str">
            <v>LATA</v>
          </cell>
          <cell r="E1635">
            <v>6.12</v>
          </cell>
          <cell r="G1635">
            <v>37104</v>
          </cell>
        </row>
        <row r="1636">
          <cell r="A1636" t="str">
            <v>1701001300</v>
          </cell>
          <cell r="B1636" t="str">
            <v>I</v>
          </cell>
          <cell r="C1636" t="str">
            <v>Viruta De Acero Mediana(330 Gr)</v>
          </cell>
          <cell r="D1636" t="str">
            <v>PAQ</v>
          </cell>
          <cell r="E1636">
            <v>1.64</v>
          </cell>
          <cell r="G1636">
            <v>37104</v>
          </cell>
        </row>
        <row r="1637">
          <cell r="A1637" t="str">
            <v>1702000000</v>
          </cell>
          <cell r="B1637" t="str">
            <v>D</v>
          </cell>
          <cell r="C1637" t="str">
            <v>=== PINTURAS INDUSTRIALES</v>
          </cell>
          <cell r="D1637" t="str">
            <v>-</v>
          </cell>
          <cell r="E1637">
            <v>0</v>
          </cell>
        </row>
        <row r="1638">
          <cell r="A1638" t="str">
            <v>1703000000</v>
          </cell>
          <cell r="B1638" t="str">
            <v>D</v>
          </cell>
          <cell r="C1638" t="str">
            <v>=== REVESTIMIENTOS</v>
          </cell>
          <cell r="D1638" t="str">
            <v>-</v>
          </cell>
          <cell r="E1638">
            <v>0</v>
          </cell>
        </row>
        <row r="1639">
          <cell r="A1639" t="str">
            <v>1703000100</v>
          </cell>
          <cell r="B1639" t="str">
            <v>I</v>
          </cell>
          <cell r="C1639" t="str">
            <v>Azulejo"Sl" Blanco(15X15)</v>
          </cell>
          <cell r="D1639" t="str">
            <v>M2</v>
          </cell>
          <cell r="E1639">
            <v>4.7</v>
          </cell>
          <cell r="G1639">
            <v>37104</v>
          </cell>
        </row>
        <row r="1640">
          <cell r="A1640" t="str">
            <v>1703000150</v>
          </cell>
          <cell r="B1640" t="str">
            <v>I</v>
          </cell>
          <cell r="C1640" t="str">
            <v>Ceramica Esmaltada P/Revestimiento(20X20)</v>
          </cell>
          <cell r="D1640" t="str">
            <v>M2</v>
          </cell>
          <cell r="E1640">
            <v>6.2</v>
          </cell>
          <cell r="G1640">
            <v>37104</v>
          </cell>
        </row>
        <row r="1641">
          <cell r="A1641" t="str">
            <v>1703000600</v>
          </cell>
          <cell r="B1641" t="str">
            <v>I</v>
          </cell>
          <cell r="C1641" t="str">
            <v>Jabonera chica</v>
          </cell>
          <cell r="D1641" t="str">
            <v>U</v>
          </cell>
          <cell r="E1641">
            <v>4</v>
          </cell>
          <cell r="G1641">
            <v>37104</v>
          </cell>
        </row>
        <row r="1642">
          <cell r="A1642" t="str">
            <v>1703000605</v>
          </cell>
          <cell r="B1642" t="str">
            <v>I</v>
          </cell>
          <cell r="C1642" t="str">
            <v>Jabonera con agarradera</v>
          </cell>
          <cell r="D1642" t="str">
            <v>U</v>
          </cell>
          <cell r="E1642">
            <v>6</v>
          </cell>
          <cell r="G1642">
            <v>37104</v>
          </cell>
        </row>
        <row r="1643">
          <cell r="A1643" t="str">
            <v>1703000610</v>
          </cell>
          <cell r="B1643" t="str">
            <v>I</v>
          </cell>
          <cell r="C1643" t="str">
            <v>Perha simple</v>
          </cell>
          <cell r="D1643" t="str">
            <v>U</v>
          </cell>
          <cell r="E1643">
            <v>3</v>
          </cell>
          <cell r="G1643">
            <v>37104</v>
          </cell>
        </row>
        <row r="1644">
          <cell r="A1644" t="str">
            <v>1703000615</v>
          </cell>
          <cell r="B1644" t="str">
            <v>I</v>
          </cell>
          <cell r="C1644" t="str">
            <v>Toallero Integral</v>
          </cell>
          <cell r="D1644" t="str">
            <v>U</v>
          </cell>
          <cell r="E1644">
            <v>7</v>
          </cell>
          <cell r="G1644">
            <v>37104</v>
          </cell>
        </row>
        <row r="1645">
          <cell r="A1645" t="str">
            <v>1703000620</v>
          </cell>
          <cell r="B1645" t="str">
            <v>I</v>
          </cell>
          <cell r="C1645" t="str">
            <v>Portarollo</v>
          </cell>
          <cell r="D1645" t="str">
            <v>U</v>
          </cell>
          <cell r="E1645">
            <v>3</v>
          </cell>
          <cell r="G1645">
            <v>37104</v>
          </cell>
        </row>
        <row r="1646">
          <cell r="A1646" t="str">
            <v>1703500000</v>
          </cell>
          <cell r="B1646" t="str">
            <v>D</v>
          </cell>
          <cell r="C1646" t="str">
            <v>=== REVESTIMIENTOS DE MADERA Y AFINES</v>
          </cell>
          <cell r="D1646" t="str">
            <v>-</v>
          </cell>
          <cell r="E1646">
            <v>0</v>
          </cell>
        </row>
        <row r="1647">
          <cell r="A1647" t="str">
            <v>1703700000</v>
          </cell>
          <cell r="B1647" t="str">
            <v>D</v>
          </cell>
          <cell r="C1647" t="str">
            <v>=== INTERIORES DE PLACARD Y VESTIDORES</v>
          </cell>
          <cell r="D1647" t="str">
            <v>-</v>
          </cell>
          <cell r="E1647">
            <v>0</v>
          </cell>
        </row>
        <row r="1648">
          <cell r="A1648" t="str">
            <v>1704000000</v>
          </cell>
          <cell r="B1648" t="str">
            <v>D</v>
          </cell>
          <cell r="C1648" t="str">
            <v>=== LAMINADOS PLáSTICOS</v>
          </cell>
          <cell r="D1648" t="str">
            <v>-</v>
          </cell>
          <cell r="E1648">
            <v>0</v>
          </cell>
        </row>
        <row r="1649">
          <cell r="A1649" t="str">
            <v>1705000000</v>
          </cell>
          <cell r="B1649" t="str">
            <v>D</v>
          </cell>
          <cell r="C1649" t="str">
            <v>=== CIELORRASOS</v>
          </cell>
          <cell r="D1649" t="str">
            <v>-</v>
          </cell>
          <cell r="E1649">
            <v>0</v>
          </cell>
        </row>
        <row r="1650">
          <cell r="A1650" t="str">
            <v>1705000100</v>
          </cell>
          <cell r="B1650" t="str">
            <v>I</v>
          </cell>
          <cell r="C1650" t="str">
            <v>Armstrong Am  584 Cirrus</v>
          </cell>
          <cell r="D1650" t="str">
            <v>M2</v>
          </cell>
          <cell r="E1650">
            <v>17.329999999999998</v>
          </cell>
          <cell r="G1650">
            <v>37104</v>
          </cell>
        </row>
        <row r="1651">
          <cell r="A1651" t="str">
            <v>1705000150</v>
          </cell>
          <cell r="B1651" t="str">
            <v>I</v>
          </cell>
          <cell r="C1651" t="str">
            <v>Armstrong Am  770 Minaboard Cortega</v>
          </cell>
          <cell r="D1651" t="str">
            <v>M2</v>
          </cell>
          <cell r="E1651">
            <v>7.2</v>
          </cell>
          <cell r="G1651">
            <v>37104</v>
          </cell>
        </row>
        <row r="1652">
          <cell r="A1652" t="str">
            <v>1705000200</v>
          </cell>
          <cell r="B1652" t="str">
            <v>I</v>
          </cell>
          <cell r="C1652" t="str">
            <v>Armstrong Am 2790 Second Look Iv</v>
          </cell>
          <cell r="D1652" t="str">
            <v>M2</v>
          </cell>
          <cell r="E1652">
            <v>10.5</v>
          </cell>
          <cell r="G1652">
            <v>37104</v>
          </cell>
        </row>
        <row r="1653">
          <cell r="A1653" t="str">
            <v>1705000225</v>
          </cell>
          <cell r="B1653" t="str">
            <v>I</v>
          </cell>
          <cell r="C1653" t="str">
            <v>Armstrong Mano de Obra</v>
          </cell>
          <cell r="D1653" t="str">
            <v>-</v>
          </cell>
          <cell r="E1653">
            <v>1</v>
          </cell>
          <cell r="G1653">
            <v>37104</v>
          </cell>
        </row>
        <row r="1654">
          <cell r="A1654" t="str">
            <v>1705000250</v>
          </cell>
          <cell r="B1654" t="str">
            <v>I</v>
          </cell>
          <cell r="C1654" t="str">
            <v>Armstrong Prelude Larguero(3.6M)</v>
          </cell>
          <cell r="D1654" t="str">
            <v>U</v>
          </cell>
          <cell r="E1654">
            <v>5.9</v>
          </cell>
          <cell r="G1654">
            <v>37104</v>
          </cell>
        </row>
        <row r="1655">
          <cell r="A1655" t="str">
            <v>1705000300</v>
          </cell>
          <cell r="B1655" t="str">
            <v>I</v>
          </cell>
          <cell r="C1655" t="str">
            <v>Armstrong Prelude Travesaño(3.6M)</v>
          </cell>
          <cell r="D1655" t="str">
            <v>U</v>
          </cell>
          <cell r="E1655">
            <v>1.7</v>
          </cell>
          <cell r="G1655">
            <v>37104</v>
          </cell>
        </row>
        <row r="1656">
          <cell r="A1656" t="str">
            <v>1706000000</v>
          </cell>
          <cell r="B1656" t="str">
            <v>D</v>
          </cell>
          <cell r="C1656" t="str">
            <v>=== TEXTILES Y ALFOMBRAS</v>
          </cell>
          <cell r="D1656" t="str">
            <v>-</v>
          </cell>
          <cell r="E1656">
            <v>0</v>
          </cell>
        </row>
        <row r="1657">
          <cell r="A1657" t="str">
            <v>1706000100</v>
          </cell>
          <cell r="B1657" t="str">
            <v>I</v>
          </cell>
          <cell r="C1657" t="str">
            <v>Alfombra Atl. Lana Boucle 800 1.5M</v>
          </cell>
          <cell r="D1657" t="str">
            <v>M2</v>
          </cell>
          <cell r="E1657">
            <v>9.9</v>
          </cell>
          <cell r="G1657">
            <v>37104</v>
          </cell>
        </row>
        <row r="1658">
          <cell r="A1658" t="str">
            <v>1706000150</v>
          </cell>
          <cell r="B1658" t="str">
            <v>I</v>
          </cell>
          <cell r="C1658" t="str">
            <v>Alfombra Atl. Lana Dux 10 Ancho 3M</v>
          </cell>
          <cell r="D1658" t="str">
            <v>M2</v>
          </cell>
          <cell r="E1658">
            <v>20.7</v>
          </cell>
          <cell r="G1658">
            <v>37104</v>
          </cell>
        </row>
        <row r="1659">
          <cell r="A1659" t="str">
            <v>1706000200</v>
          </cell>
          <cell r="B1659" t="str">
            <v>I</v>
          </cell>
          <cell r="C1659" t="str">
            <v>Alfombra Atl. Lana Tafter 700 3M</v>
          </cell>
          <cell r="D1659" t="str">
            <v>M2</v>
          </cell>
          <cell r="E1659">
            <v>18.18</v>
          </cell>
          <cell r="G1659">
            <v>37104</v>
          </cell>
        </row>
        <row r="1660">
          <cell r="A1660" t="str">
            <v>1706000250</v>
          </cell>
          <cell r="B1660" t="str">
            <v>I</v>
          </cell>
          <cell r="C1660" t="str">
            <v>Alfombra Atlantida Compact Ancho 2M</v>
          </cell>
          <cell r="D1660" t="str">
            <v>M2</v>
          </cell>
          <cell r="E1660">
            <v>8.59</v>
          </cell>
          <cell r="G1660">
            <v>37104</v>
          </cell>
        </row>
        <row r="1661">
          <cell r="A1661" t="str">
            <v>1706000300</v>
          </cell>
          <cell r="B1661" t="str">
            <v>I</v>
          </cell>
          <cell r="C1661" t="str">
            <v>Alfombra Atlantida Horizon Master 3M</v>
          </cell>
          <cell r="D1661" t="str">
            <v>M2</v>
          </cell>
          <cell r="E1661">
            <v>22.12</v>
          </cell>
          <cell r="G1661">
            <v>37104</v>
          </cell>
        </row>
        <row r="1662">
          <cell r="A1662" t="str">
            <v>1706000350</v>
          </cell>
          <cell r="B1662" t="str">
            <v>I</v>
          </cell>
          <cell r="C1662" t="str">
            <v>Bajo Alfombra</v>
          </cell>
          <cell r="D1662" t="str">
            <v>M2</v>
          </cell>
          <cell r="E1662">
            <v>3.61</v>
          </cell>
          <cell r="G1662">
            <v>37104</v>
          </cell>
        </row>
        <row r="1663">
          <cell r="A1663" t="str">
            <v>1707000000</v>
          </cell>
          <cell r="B1663" t="str">
            <v>D</v>
          </cell>
          <cell r="C1663" t="str">
            <v>=== EMPAPELADOS</v>
          </cell>
          <cell r="D1663" t="str">
            <v>-</v>
          </cell>
          <cell r="E1663">
            <v>0</v>
          </cell>
        </row>
        <row r="1664">
          <cell r="A1664" t="str">
            <v>1707000100</v>
          </cell>
          <cell r="B1664" t="str">
            <v>I</v>
          </cell>
          <cell r="C1664" t="str">
            <v>Papel Base</v>
          </cell>
          <cell r="D1664" t="str">
            <v>M2</v>
          </cell>
          <cell r="E1664">
            <v>0.38</v>
          </cell>
          <cell r="G1664">
            <v>37104</v>
          </cell>
        </row>
        <row r="1665">
          <cell r="A1665" t="str">
            <v>1707000150</v>
          </cell>
          <cell r="B1665" t="str">
            <v>I</v>
          </cell>
          <cell r="C1665" t="str">
            <v>Papel Vinilico</v>
          </cell>
          <cell r="D1665" t="str">
            <v>M2</v>
          </cell>
          <cell r="E1665">
            <v>4.8</v>
          </cell>
          <cell r="G1665">
            <v>37104</v>
          </cell>
        </row>
        <row r="1666">
          <cell r="A1666" t="str">
            <v>1708000000</v>
          </cell>
          <cell r="B1666" t="str">
            <v>D</v>
          </cell>
          <cell r="C1666" t="str">
            <v>=== AGENTES DE LIMPIEZA</v>
          </cell>
          <cell r="D1666" t="str">
            <v>-</v>
          </cell>
          <cell r="E1666">
            <v>0</v>
          </cell>
        </row>
        <row r="1667">
          <cell r="A1667" t="str">
            <v>1801000000</v>
          </cell>
          <cell r="B1667" t="str">
            <v>D</v>
          </cell>
          <cell r="C1667" t="str">
            <v>=== LIVING</v>
          </cell>
          <cell r="D1667" t="str">
            <v>-</v>
          </cell>
          <cell r="E1667">
            <v>0</v>
          </cell>
        </row>
        <row r="1668">
          <cell r="A1668" t="str">
            <v>1802000000</v>
          </cell>
          <cell r="B1668" t="str">
            <v>D</v>
          </cell>
          <cell r="C1668" t="str">
            <v>=== COMEDOR</v>
          </cell>
          <cell r="D1668" t="str">
            <v>-</v>
          </cell>
          <cell r="E1668">
            <v>0</v>
          </cell>
        </row>
        <row r="1669">
          <cell r="A1669" t="str">
            <v>1803000000</v>
          </cell>
          <cell r="B1669" t="str">
            <v>D</v>
          </cell>
          <cell r="C1669" t="str">
            <v>=== DORMITORIO</v>
          </cell>
          <cell r="D1669" t="str">
            <v>-</v>
          </cell>
          <cell r="E1669">
            <v>0</v>
          </cell>
        </row>
        <row r="1670">
          <cell r="A1670" t="str">
            <v>1804000000</v>
          </cell>
          <cell r="B1670" t="str">
            <v>D</v>
          </cell>
          <cell r="C1670" t="str">
            <v>=== COCINA</v>
          </cell>
          <cell r="D1670" t="str">
            <v>-</v>
          </cell>
          <cell r="E1670">
            <v>0</v>
          </cell>
        </row>
        <row r="1671">
          <cell r="A1671" t="str">
            <v>1805000000</v>
          </cell>
          <cell r="B1671" t="str">
            <v>D</v>
          </cell>
          <cell r="C1671" t="str">
            <v>=== BAñOS</v>
          </cell>
          <cell r="D1671" t="str">
            <v>-</v>
          </cell>
          <cell r="E1671">
            <v>0</v>
          </cell>
        </row>
        <row r="1672">
          <cell r="A1672" t="str">
            <v>1901000000</v>
          </cell>
          <cell r="B1672" t="str">
            <v>D</v>
          </cell>
          <cell r="C1672" t="str">
            <v>=== JARDINERíA Y PAISAJISMO</v>
          </cell>
          <cell r="D1672" t="str">
            <v>-</v>
          </cell>
          <cell r="E1672">
            <v>0</v>
          </cell>
        </row>
        <row r="1673">
          <cell r="A1673" t="str">
            <v>1901000100</v>
          </cell>
          <cell r="B1673" t="str">
            <v>I</v>
          </cell>
          <cell r="C1673" t="str">
            <v>Tepes</v>
          </cell>
          <cell r="D1673" t="str">
            <v>M2</v>
          </cell>
          <cell r="E1673">
            <v>0</v>
          </cell>
          <cell r="G1673">
            <v>37104</v>
          </cell>
        </row>
        <row r="1674">
          <cell r="A1674" t="str">
            <v>1901000150</v>
          </cell>
          <cell r="B1674" t="str">
            <v>I</v>
          </cell>
          <cell r="C1674" t="str">
            <v>Accesorios Jardineria</v>
          </cell>
          <cell r="D1674" t="str">
            <v>U</v>
          </cell>
          <cell r="E1674">
            <v>0</v>
          </cell>
          <cell r="G1674">
            <v>37104</v>
          </cell>
        </row>
        <row r="1675">
          <cell r="A1675" t="str">
            <v>1901000200</v>
          </cell>
          <cell r="B1675" t="str">
            <v>I</v>
          </cell>
          <cell r="C1675" t="str">
            <v>Arboles</v>
          </cell>
          <cell r="D1675" t="str">
            <v>U</v>
          </cell>
          <cell r="E1675">
            <v>0</v>
          </cell>
          <cell r="G1675">
            <v>37104</v>
          </cell>
        </row>
        <row r="1676">
          <cell r="A1676" t="str">
            <v>1901000250</v>
          </cell>
          <cell r="B1676" t="str">
            <v>I</v>
          </cell>
          <cell r="C1676" t="str">
            <v>Arbustos</v>
          </cell>
          <cell r="D1676" t="str">
            <v>U</v>
          </cell>
          <cell r="E1676">
            <v>0</v>
          </cell>
          <cell r="G1676">
            <v>37104</v>
          </cell>
        </row>
        <row r="1677">
          <cell r="A1677" t="str">
            <v>1901000300</v>
          </cell>
          <cell r="B1677" t="str">
            <v>I</v>
          </cell>
          <cell r="C1677" t="str">
            <v>Florales</v>
          </cell>
          <cell r="D1677" t="str">
            <v>GL</v>
          </cell>
          <cell r="E1677">
            <v>0</v>
          </cell>
          <cell r="G1677">
            <v>37104</v>
          </cell>
        </row>
        <row r="1678">
          <cell r="A1678" t="str">
            <v>1901000350</v>
          </cell>
          <cell r="B1678" t="str">
            <v>I</v>
          </cell>
          <cell r="C1678" t="str">
            <v>Semillas</v>
          </cell>
          <cell r="D1678" t="str">
            <v>KG</v>
          </cell>
          <cell r="E1678">
            <v>0</v>
          </cell>
          <cell r="G1678">
            <v>37104</v>
          </cell>
        </row>
        <row r="1679">
          <cell r="A1679" t="str">
            <v>1901000400</v>
          </cell>
          <cell r="B1679" t="str">
            <v>I</v>
          </cell>
          <cell r="C1679" t="str">
            <v>Tepe De Cesped Tipo Ingles</v>
          </cell>
          <cell r="D1679" t="str">
            <v>M2</v>
          </cell>
          <cell r="E1679">
            <v>1.1000000000000001</v>
          </cell>
          <cell r="G1679">
            <v>37104</v>
          </cell>
        </row>
        <row r="1680">
          <cell r="A1680" t="str">
            <v>1902000000</v>
          </cell>
          <cell r="B1680" t="str">
            <v>D</v>
          </cell>
          <cell r="C1680" t="str">
            <v>=== PISCINAS</v>
          </cell>
          <cell r="D1680" t="str">
            <v>-</v>
          </cell>
          <cell r="E1680">
            <v>0</v>
          </cell>
        </row>
        <row r="1681">
          <cell r="A1681" t="str">
            <v>1903000000</v>
          </cell>
          <cell r="B1681" t="str">
            <v>D</v>
          </cell>
          <cell r="C1681" t="str">
            <v>=== SISTEMA DE RIEGO</v>
          </cell>
          <cell r="D1681" t="str">
            <v>-</v>
          </cell>
          <cell r="E1681">
            <v>0</v>
          </cell>
        </row>
        <row r="1682">
          <cell r="A1682" t="str">
            <v>1904000000</v>
          </cell>
          <cell r="B1682" t="str">
            <v>D</v>
          </cell>
          <cell r="C1682" t="str">
            <v>=== CERCOS</v>
          </cell>
          <cell r="D1682" t="str">
            <v>-</v>
          </cell>
          <cell r="E1682">
            <v>0</v>
          </cell>
        </row>
        <row r="1683">
          <cell r="A1683" t="str">
            <v>1904000100</v>
          </cell>
          <cell r="B1683" t="str">
            <v>I</v>
          </cell>
          <cell r="C1683" t="str">
            <v>Poste Hormigon(2.9X0.11X0.11)</v>
          </cell>
          <cell r="D1683" t="str">
            <v>U</v>
          </cell>
          <cell r="E1683">
            <v>15</v>
          </cell>
          <cell r="G1683">
            <v>37104</v>
          </cell>
        </row>
        <row r="1684">
          <cell r="A1684" t="str">
            <v>1904000150</v>
          </cell>
          <cell r="B1684" t="str">
            <v>I</v>
          </cell>
          <cell r="C1684" t="str">
            <v>Poste Hormigon(3.3X0.15X0.15)</v>
          </cell>
          <cell r="D1684" t="str">
            <v>U</v>
          </cell>
          <cell r="E1684">
            <v>24</v>
          </cell>
          <cell r="G1684">
            <v>37104</v>
          </cell>
        </row>
        <row r="1685">
          <cell r="A1685" t="str">
            <v>1904000200</v>
          </cell>
          <cell r="B1685" t="str">
            <v>I</v>
          </cell>
          <cell r="C1685" t="str">
            <v>Puntal Hormigon(2.5X0.08X0.08)</v>
          </cell>
          <cell r="D1685" t="str">
            <v>U</v>
          </cell>
          <cell r="E1685">
            <v>8</v>
          </cell>
          <cell r="G1685">
            <v>37104</v>
          </cell>
        </row>
        <row r="1686">
          <cell r="A1686" t="str">
            <v>1904000250</v>
          </cell>
          <cell r="B1686" t="str">
            <v>I</v>
          </cell>
          <cell r="C1686" t="str">
            <v>Tornillo Doble Rosca Ac.Galva.(3/8"X0.33)</v>
          </cell>
          <cell r="D1686" t="str">
            <v>U</v>
          </cell>
          <cell r="E1686">
            <v>0.6</v>
          </cell>
          <cell r="G1686">
            <v>37104</v>
          </cell>
        </row>
        <row r="1687">
          <cell r="A1687" t="str">
            <v>1904000300</v>
          </cell>
          <cell r="B1687" t="str">
            <v>I</v>
          </cell>
          <cell r="C1687" t="str">
            <v>Tornillo Gancho Ac.Galva.(3/8"X0.22)</v>
          </cell>
          <cell r="D1687" t="str">
            <v>U</v>
          </cell>
          <cell r="E1687">
            <v>0.6</v>
          </cell>
          <cell r="G1687">
            <v>37104</v>
          </cell>
        </row>
        <row r="1688">
          <cell r="A1688" t="str">
            <v>1904000350</v>
          </cell>
          <cell r="B1688" t="str">
            <v>I</v>
          </cell>
          <cell r="C1688" t="str">
            <v>Torniquete Al Aire Ac.Galva. No.7</v>
          </cell>
          <cell r="D1688" t="str">
            <v>U</v>
          </cell>
          <cell r="E1688">
            <v>1.5</v>
          </cell>
          <cell r="G1688">
            <v>37104</v>
          </cell>
        </row>
        <row r="1689">
          <cell r="A1689" t="str">
            <v>1904000400</v>
          </cell>
          <cell r="B1689" t="str">
            <v>I</v>
          </cell>
          <cell r="C1689" t="str">
            <v>Varilla Galva. P/Alambra.Suspen.3 Hilos</v>
          </cell>
          <cell r="D1689" t="str">
            <v>U</v>
          </cell>
          <cell r="E1689">
            <v>1.1000000000000001</v>
          </cell>
          <cell r="G1689">
            <v>37104</v>
          </cell>
        </row>
        <row r="1690">
          <cell r="A1690" t="str">
            <v>1904000450</v>
          </cell>
          <cell r="B1690" t="str">
            <v>I</v>
          </cell>
          <cell r="C1690" t="str">
            <v>Varilla Galva. P/Alambra.Suspen.4 Hilos</v>
          </cell>
          <cell r="D1690" t="str">
            <v>U</v>
          </cell>
          <cell r="E1690">
            <v>1.1000000000000001</v>
          </cell>
          <cell r="G1690">
            <v>37104</v>
          </cell>
        </row>
        <row r="1691">
          <cell r="A1691" t="str">
            <v>1905000000</v>
          </cell>
          <cell r="B1691" t="str">
            <v>D</v>
          </cell>
          <cell r="C1691" t="str">
            <v>=== JUEGOS INFANTILES</v>
          </cell>
          <cell r="D1691" t="str">
            <v>-</v>
          </cell>
          <cell r="E1691">
            <v>0</v>
          </cell>
        </row>
        <row r="1692">
          <cell r="A1692" t="str">
            <v>2001000000</v>
          </cell>
          <cell r="B1692" t="str">
            <v>D</v>
          </cell>
          <cell r="C1692" t="str">
            <v>=== ASCENSORES Y MONTACARGAS</v>
          </cell>
          <cell r="D1692" t="str">
            <v>-</v>
          </cell>
          <cell r="E1692">
            <v>0</v>
          </cell>
        </row>
        <row r="1693">
          <cell r="A1693" t="str">
            <v>2001000100</v>
          </cell>
          <cell r="B1693" t="str">
            <v>I</v>
          </cell>
          <cell r="C1693" t="str">
            <v>Asc. Hidraulico 2 Paradas (Tracc. Hidrauli</v>
          </cell>
          <cell r="D1693" t="str">
            <v>U</v>
          </cell>
          <cell r="E1693">
            <v>0</v>
          </cell>
          <cell r="G1693">
            <v>37104</v>
          </cell>
        </row>
        <row r="1694">
          <cell r="A1694" t="str">
            <v>2001000150</v>
          </cell>
          <cell r="B1694" t="str">
            <v>I</v>
          </cell>
          <cell r="C1694" t="str">
            <v>Asc. Hidraulico 2 Paradas (Tracc. Hidrauli</v>
          </cell>
          <cell r="D1694" t="str">
            <v>U</v>
          </cell>
          <cell r="E1694">
            <v>0</v>
          </cell>
          <cell r="G1694">
            <v>37104</v>
          </cell>
        </row>
        <row r="1695">
          <cell r="A1695" t="str">
            <v>2001000200</v>
          </cell>
          <cell r="B1695" t="str">
            <v>I</v>
          </cell>
          <cell r="C1695" t="str">
            <v>Asc. Hidraulico 2 Paradas C/Piston Directo</v>
          </cell>
          <cell r="D1695" t="str">
            <v>U</v>
          </cell>
          <cell r="E1695">
            <v>0</v>
          </cell>
          <cell r="G1695">
            <v>37104</v>
          </cell>
        </row>
        <row r="1696">
          <cell r="A1696" t="str">
            <v>2001000250</v>
          </cell>
          <cell r="B1696" t="str">
            <v>I</v>
          </cell>
          <cell r="C1696" t="str">
            <v>Asc. Hidraulico 2 Paradas C/Piston Indirec</v>
          </cell>
          <cell r="D1696" t="str">
            <v>U</v>
          </cell>
          <cell r="E1696">
            <v>0</v>
          </cell>
          <cell r="G1696">
            <v>37104</v>
          </cell>
        </row>
        <row r="1697">
          <cell r="A1697" t="str">
            <v>2001000300</v>
          </cell>
          <cell r="B1697" t="str">
            <v>I</v>
          </cell>
          <cell r="C1697" t="str">
            <v>Asc. Hidraulico 6 Paradas (Tracc. Hidrauli</v>
          </cell>
          <cell r="D1697" t="str">
            <v>U</v>
          </cell>
          <cell r="E1697">
            <v>0</v>
          </cell>
          <cell r="G1697">
            <v>37104</v>
          </cell>
        </row>
        <row r="1698">
          <cell r="A1698" t="str">
            <v>2001000350</v>
          </cell>
          <cell r="B1698" t="str">
            <v>I</v>
          </cell>
          <cell r="C1698" t="str">
            <v>Asc. Hidraulico 6 Paradas (Tracc. Hidrauli</v>
          </cell>
          <cell r="D1698" t="str">
            <v>U</v>
          </cell>
          <cell r="E1698">
            <v>0</v>
          </cell>
          <cell r="G1698">
            <v>37104</v>
          </cell>
        </row>
        <row r="1699">
          <cell r="A1699" t="str">
            <v>2001000400</v>
          </cell>
          <cell r="B1699" t="str">
            <v>I</v>
          </cell>
          <cell r="C1699" t="str">
            <v>Asc. Hidraulico 6 Paradas C/Piston Directo</v>
          </cell>
          <cell r="D1699" t="str">
            <v>U</v>
          </cell>
          <cell r="E1699">
            <v>0</v>
          </cell>
          <cell r="G1699">
            <v>37104</v>
          </cell>
        </row>
        <row r="1700">
          <cell r="A1700" t="str">
            <v>2001000450</v>
          </cell>
          <cell r="B1700" t="str">
            <v>I</v>
          </cell>
          <cell r="C1700" t="str">
            <v>Asc. Hidraulico 10 Paradas C/Piston Indire</v>
          </cell>
          <cell r="D1700" t="str">
            <v>U</v>
          </cell>
          <cell r="E1700">
            <v>0</v>
          </cell>
          <cell r="G1700">
            <v>37104</v>
          </cell>
        </row>
        <row r="1701">
          <cell r="A1701" t="str">
            <v>2001000500</v>
          </cell>
          <cell r="B1701" t="str">
            <v>I</v>
          </cell>
          <cell r="C1701" t="str">
            <v>Ascensor Mecanico 2 Paradas 60 M/Min</v>
          </cell>
          <cell r="D1701" t="str">
            <v>U</v>
          </cell>
          <cell r="E1701">
            <v>0</v>
          </cell>
          <cell r="G1701">
            <v>37104</v>
          </cell>
        </row>
        <row r="1702">
          <cell r="A1702" t="str">
            <v>2001000550</v>
          </cell>
          <cell r="B1702" t="str">
            <v>I</v>
          </cell>
          <cell r="C1702" t="str">
            <v>Ascensor Mecanico 3 Paradas 60 M/Min</v>
          </cell>
          <cell r="D1702" t="str">
            <v>U</v>
          </cell>
          <cell r="E1702">
            <v>0</v>
          </cell>
          <cell r="G1702">
            <v>37104</v>
          </cell>
        </row>
        <row r="1703">
          <cell r="A1703" t="str">
            <v>2001000600</v>
          </cell>
          <cell r="B1703" t="str">
            <v>I</v>
          </cell>
          <cell r="C1703" t="str">
            <v>Ascensor Mecanico 4 Paradas 60 M/Min</v>
          </cell>
          <cell r="D1703" t="str">
            <v>U</v>
          </cell>
          <cell r="E1703">
            <v>0</v>
          </cell>
          <cell r="G1703">
            <v>37104</v>
          </cell>
        </row>
        <row r="1704">
          <cell r="A1704" t="str">
            <v>2001000650</v>
          </cell>
          <cell r="B1704" t="str">
            <v>I</v>
          </cell>
          <cell r="C1704" t="str">
            <v>Ascensor Mecanico 5 Paradas 60 M/Min</v>
          </cell>
          <cell r="D1704" t="str">
            <v>U</v>
          </cell>
          <cell r="E1704">
            <v>0</v>
          </cell>
          <cell r="G1704">
            <v>37104</v>
          </cell>
        </row>
        <row r="1705">
          <cell r="A1705" t="str">
            <v>2001000700</v>
          </cell>
          <cell r="B1705" t="str">
            <v>I</v>
          </cell>
          <cell r="C1705" t="str">
            <v>Ascensor Mecanico 6 Paradas 60 M/Min</v>
          </cell>
          <cell r="D1705" t="str">
            <v>U</v>
          </cell>
          <cell r="E1705">
            <v>0</v>
          </cell>
          <cell r="G1705">
            <v>37104</v>
          </cell>
        </row>
        <row r="1706">
          <cell r="A1706" t="str">
            <v>2001000750</v>
          </cell>
          <cell r="B1706" t="str">
            <v>I</v>
          </cell>
          <cell r="C1706" t="str">
            <v>Ascensor Mecanico 7 Paradas 60 M/Min</v>
          </cell>
          <cell r="D1706" t="str">
            <v>U</v>
          </cell>
          <cell r="E1706">
            <v>0</v>
          </cell>
          <cell r="G1706">
            <v>37104</v>
          </cell>
        </row>
        <row r="1707">
          <cell r="A1707" t="str">
            <v>2001000800</v>
          </cell>
          <cell r="B1707" t="str">
            <v>I</v>
          </cell>
          <cell r="C1707" t="str">
            <v>Ascensor Mecanico 8 Paradas 60 M/Min</v>
          </cell>
          <cell r="D1707" t="str">
            <v>U</v>
          </cell>
          <cell r="E1707">
            <v>0</v>
          </cell>
          <cell r="G1707">
            <v>37104</v>
          </cell>
        </row>
        <row r="1708">
          <cell r="A1708" t="str">
            <v>2001000850</v>
          </cell>
          <cell r="B1708" t="str">
            <v>I</v>
          </cell>
          <cell r="C1708" t="str">
            <v>Ascensor Mecanico 9 Paradas 60 M/Min</v>
          </cell>
          <cell r="D1708" t="str">
            <v>U</v>
          </cell>
          <cell r="E1708">
            <v>0</v>
          </cell>
          <cell r="G1708">
            <v>37104</v>
          </cell>
        </row>
        <row r="1709">
          <cell r="A1709" t="str">
            <v>2001000900</v>
          </cell>
          <cell r="B1709" t="str">
            <v>I</v>
          </cell>
          <cell r="C1709" t="str">
            <v>Ascensor Mecanico 10 Paradas 60 M/Min</v>
          </cell>
          <cell r="D1709" t="str">
            <v>U</v>
          </cell>
          <cell r="E1709">
            <v>0</v>
          </cell>
          <cell r="G1709">
            <v>37104</v>
          </cell>
        </row>
        <row r="1710">
          <cell r="A1710" t="str">
            <v>2001000950</v>
          </cell>
          <cell r="B1710" t="str">
            <v>I</v>
          </cell>
          <cell r="C1710" t="str">
            <v>Ascensor Mecanico 11 Paradas 60 M/Min</v>
          </cell>
          <cell r="D1710" t="str">
            <v>U</v>
          </cell>
          <cell r="E1710">
            <v>35750</v>
          </cell>
          <cell r="G1710">
            <v>37104</v>
          </cell>
        </row>
        <row r="1711">
          <cell r="A1711" t="str">
            <v>2001001000</v>
          </cell>
          <cell r="B1711" t="str">
            <v>I</v>
          </cell>
          <cell r="C1711" t="str">
            <v>Ascensor Mecanico 12 Paradas 60 M/Min</v>
          </cell>
          <cell r="D1711" t="str">
            <v>U</v>
          </cell>
          <cell r="E1711">
            <v>0</v>
          </cell>
          <cell r="G1711">
            <v>37104</v>
          </cell>
        </row>
        <row r="1712">
          <cell r="A1712" t="str">
            <v>2001001050</v>
          </cell>
          <cell r="B1712" t="str">
            <v>I</v>
          </cell>
          <cell r="C1712" t="str">
            <v>Ascensor Mecanico 13 Paradas 60 M/Min</v>
          </cell>
          <cell r="D1712" t="str">
            <v>U</v>
          </cell>
          <cell r="E1712">
            <v>0</v>
          </cell>
          <cell r="G1712">
            <v>37104</v>
          </cell>
        </row>
        <row r="1713">
          <cell r="A1713" t="str">
            <v>2001001100</v>
          </cell>
          <cell r="B1713" t="str">
            <v>I</v>
          </cell>
          <cell r="C1713" t="str">
            <v>Ascensor Mecanico 14 Paradas 60 M/Min</v>
          </cell>
          <cell r="D1713" t="str">
            <v>U</v>
          </cell>
          <cell r="E1713">
            <v>0</v>
          </cell>
          <cell r="G1713">
            <v>37104</v>
          </cell>
        </row>
        <row r="1714">
          <cell r="A1714" t="str">
            <v>2001001150</v>
          </cell>
          <cell r="B1714" t="str">
            <v>I</v>
          </cell>
          <cell r="C1714" t="str">
            <v>Ascensor Mecanico 15 Paradas 96 M/Min</v>
          </cell>
          <cell r="D1714" t="str">
            <v>U</v>
          </cell>
          <cell r="E1714">
            <v>0</v>
          </cell>
          <cell r="G1714">
            <v>37104</v>
          </cell>
        </row>
        <row r="1715">
          <cell r="A1715" t="str">
            <v>2001001200</v>
          </cell>
          <cell r="B1715" t="str">
            <v>I</v>
          </cell>
          <cell r="C1715" t="str">
            <v>Ascensor Mecanico 16 Paradas 96 M/Min</v>
          </cell>
          <cell r="D1715" t="str">
            <v>U</v>
          </cell>
          <cell r="E1715">
            <v>0</v>
          </cell>
          <cell r="G1715">
            <v>37104</v>
          </cell>
        </row>
        <row r="1716">
          <cell r="A1716" t="str">
            <v>2001001250</v>
          </cell>
          <cell r="B1716" t="str">
            <v>I</v>
          </cell>
          <cell r="C1716" t="str">
            <v>Ascensor Mecanico 17 Paradas 96 M/Min</v>
          </cell>
          <cell r="D1716" t="str">
            <v>U</v>
          </cell>
          <cell r="E1716">
            <v>0</v>
          </cell>
          <cell r="G1716">
            <v>37104</v>
          </cell>
        </row>
        <row r="1717">
          <cell r="A1717" t="str">
            <v>2001001300</v>
          </cell>
          <cell r="B1717" t="str">
            <v>I</v>
          </cell>
          <cell r="C1717" t="str">
            <v>Ascensor Mecanico 18 Paradas 96 M/Min</v>
          </cell>
          <cell r="D1717" t="str">
            <v>U</v>
          </cell>
          <cell r="E1717">
            <v>0</v>
          </cell>
          <cell r="G1717">
            <v>37104</v>
          </cell>
        </row>
        <row r="1718">
          <cell r="A1718" t="str">
            <v>2001001350</v>
          </cell>
          <cell r="B1718" t="str">
            <v>I</v>
          </cell>
          <cell r="C1718" t="str">
            <v>Ascensor Mecanico 19 Paradas 96 M/Min</v>
          </cell>
          <cell r="D1718" t="str">
            <v>U</v>
          </cell>
          <cell r="E1718">
            <v>0</v>
          </cell>
          <cell r="G1718">
            <v>37104</v>
          </cell>
        </row>
        <row r="1719">
          <cell r="A1719" t="str">
            <v>2001001400</v>
          </cell>
          <cell r="B1719" t="str">
            <v>I</v>
          </cell>
          <cell r="C1719" t="str">
            <v>Ascensor Mecanico 20 Paradas 96 M/Min</v>
          </cell>
          <cell r="D1719" t="str">
            <v>U</v>
          </cell>
          <cell r="E1719">
            <v>0</v>
          </cell>
          <cell r="G1719">
            <v>37104</v>
          </cell>
        </row>
        <row r="1720">
          <cell r="A1720" t="str">
            <v>2001001450</v>
          </cell>
          <cell r="B1720" t="str">
            <v>I</v>
          </cell>
          <cell r="C1720" t="str">
            <v>Ascensor Mecanico 21 Paradas 96 M/Min</v>
          </cell>
          <cell r="D1720" t="str">
            <v>U</v>
          </cell>
          <cell r="E1720">
            <v>0</v>
          </cell>
          <cell r="G1720">
            <v>37104</v>
          </cell>
        </row>
        <row r="1721">
          <cell r="A1721" t="str">
            <v>2001001500</v>
          </cell>
          <cell r="B1721" t="str">
            <v>I</v>
          </cell>
          <cell r="C1721" t="str">
            <v>Ascensor Mecanico 22 Paradas 120 M/Min</v>
          </cell>
          <cell r="D1721" t="str">
            <v>U</v>
          </cell>
          <cell r="E1721">
            <v>0</v>
          </cell>
          <cell r="G1721">
            <v>37104</v>
          </cell>
        </row>
        <row r="1722">
          <cell r="A1722" t="str">
            <v>2001001550</v>
          </cell>
          <cell r="B1722" t="str">
            <v>I</v>
          </cell>
          <cell r="C1722" t="str">
            <v>Ascensor Mecanico 23 Paradas 120 M/Min</v>
          </cell>
          <cell r="D1722" t="str">
            <v>U</v>
          </cell>
          <cell r="E1722">
            <v>0</v>
          </cell>
          <cell r="G1722">
            <v>37104</v>
          </cell>
        </row>
        <row r="1723">
          <cell r="A1723" t="str">
            <v>2001001600</v>
          </cell>
          <cell r="B1723" t="str">
            <v>I</v>
          </cell>
          <cell r="C1723" t="str">
            <v>Ascensor Mecanico 24 Paradas 120 M/Min</v>
          </cell>
          <cell r="D1723" t="str">
            <v>U</v>
          </cell>
          <cell r="E1723">
            <v>0</v>
          </cell>
          <cell r="G1723">
            <v>37104</v>
          </cell>
        </row>
        <row r="1724">
          <cell r="A1724" t="str">
            <v>2001001650</v>
          </cell>
          <cell r="B1724" t="str">
            <v>I</v>
          </cell>
          <cell r="C1724" t="str">
            <v>Ascensor Mecanico 25 Paradas 120 M/Min</v>
          </cell>
          <cell r="D1724" t="str">
            <v>U</v>
          </cell>
          <cell r="E1724">
            <v>0</v>
          </cell>
          <cell r="G1724">
            <v>37104</v>
          </cell>
        </row>
        <row r="1725">
          <cell r="A1725" t="str">
            <v>2001001700</v>
          </cell>
          <cell r="B1725" t="str">
            <v>I</v>
          </cell>
          <cell r="C1725" t="str">
            <v>Ascensor Mecanico 26 Paradas 120 M/Min</v>
          </cell>
          <cell r="D1725" t="str">
            <v>U</v>
          </cell>
          <cell r="E1725">
            <v>0</v>
          </cell>
          <cell r="G1725">
            <v>37104</v>
          </cell>
        </row>
        <row r="1726">
          <cell r="A1726" t="str">
            <v>2001001750</v>
          </cell>
          <cell r="B1726" t="str">
            <v>I</v>
          </cell>
          <cell r="C1726" t="str">
            <v>Ascensor Mecanico 27 Paradas 120 M/Min</v>
          </cell>
          <cell r="D1726" t="str">
            <v>U</v>
          </cell>
          <cell r="E1726">
            <v>0</v>
          </cell>
          <cell r="G1726">
            <v>37104</v>
          </cell>
        </row>
        <row r="1727">
          <cell r="A1727" t="str">
            <v>2001001800</v>
          </cell>
          <cell r="B1727" t="str">
            <v>I</v>
          </cell>
          <cell r="C1727" t="str">
            <v>Ascensor Mecanico 28 Paradas 120 M/Min</v>
          </cell>
          <cell r="D1727" t="str">
            <v>U</v>
          </cell>
          <cell r="E1727">
            <v>0</v>
          </cell>
          <cell r="G1727">
            <v>37104</v>
          </cell>
        </row>
        <row r="1728">
          <cell r="A1728" t="str">
            <v>2001001850</v>
          </cell>
          <cell r="B1728" t="str">
            <v>I</v>
          </cell>
          <cell r="C1728" t="str">
            <v>Ascensor Mecanico 29 Paradas 120 M/Min</v>
          </cell>
          <cell r="D1728" t="str">
            <v>U</v>
          </cell>
          <cell r="E1728">
            <v>0</v>
          </cell>
          <cell r="G1728">
            <v>37104</v>
          </cell>
        </row>
        <row r="1729">
          <cell r="A1729" t="str">
            <v>2001001900</v>
          </cell>
          <cell r="B1729" t="str">
            <v>I</v>
          </cell>
          <cell r="C1729" t="str">
            <v>Ascensor Mecanico 30 Paradas 120 M/Min</v>
          </cell>
          <cell r="D1729" t="str">
            <v>U</v>
          </cell>
          <cell r="E1729">
            <v>0</v>
          </cell>
          <cell r="G1729">
            <v>37104</v>
          </cell>
        </row>
        <row r="1730">
          <cell r="A1730" t="str">
            <v>2002000000</v>
          </cell>
          <cell r="B1730" t="str">
            <v>D</v>
          </cell>
          <cell r="C1730" t="str">
            <v>=== ESCALERAS MECáNICAS</v>
          </cell>
          <cell r="D1730" t="str">
            <v>-</v>
          </cell>
          <cell r="E1730">
            <v>0</v>
          </cell>
        </row>
        <row r="1731">
          <cell r="A1731" t="str">
            <v>2003000000</v>
          </cell>
          <cell r="B1731" t="str">
            <v>D</v>
          </cell>
          <cell r="C1731" t="str">
            <v>=== EQUIPAMIENTO PARA COCINA</v>
          </cell>
          <cell r="D1731" t="str">
            <v>-</v>
          </cell>
          <cell r="E1731">
            <v>0</v>
          </cell>
        </row>
        <row r="1732">
          <cell r="A1732" t="str">
            <v>2003000100</v>
          </cell>
          <cell r="B1732" t="str">
            <v>I</v>
          </cell>
          <cell r="C1732" t="str">
            <v>Alacena 128X65X35(2Puertas)</v>
          </cell>
          <cell r="D1732" t="str">
            <v>U</v>
          </cell>
          <cell r="E1732">
            <v>436</v>
          </cell>
          <cell r="G1732">
            <v>37104</v>
          </cell>
        </row>
        <row r="1733">
          <cell r="A1733" t="str">
            <v>2003000150</v>
          </cell>
          <cell r="B1733" t="str">
            <v>I</v>
          </cell>
          <cell r="C1733" t="str">
            <v>Alacena 58X65X35(1Puerta)</v>
          </cell>
          <cell r="D1733" t="str">
            <v>U</v>
          </cell>
          <cell r="E1733">
            <v>198</v>
          </cell>
          <cell r="G1733">
            <v>37104</v>
          </cell>
        </row>
        <row r="1734">
          <cell r="A1734" t="str">
            <v>2003000200</v>
          </cell>
          <cell r="B1734" t="str">
            <v>I</v>
          </cell>
          <cell r="C1734" t="str">
            <v>Alacena Rinconera 60X60X65X35(2Puertas)</v>
          </cell>
          <cell r="D1734" t="str">
            <v>U</v>
          </cell>
          <cell r="E1734">
            <v>202</v>
          </cell>
          <cell r="G1734">
            <v>37104</v>
          </cell>
        </row>
        <row r="1735">
          <cell r="A1735" t="str">
            <v>2003000250</v>
          </cell>
          <cell r="B1735" t="str">
            <v>I</v>
          </cell>
          <cell r="C1735" t="str">
            <v>Alacena S/Extractor 60X50X35(1Puerta)</v>
          </cell>
          <cell r="D1735" t="str">
            <v>U</v>
          </cell>
          <cell r="E1735">
            <v>198</v>
          </cell>
          <cell r="G1735">
            <v>37104</v>
          </cell>
        </row>
        <row r="1736">
          <cell r="A1736" t="str">
            <v>2003000350</v>
          </cell>
          <cell r="B1736" t="str">
            <v>I</v>
          </cell>
          <cell r="C1736" t="str">
            <v>Bajo Cajonera 50X70X58(4Cajones)</v>
          </cell>
          <cell r="D1736" t="str">
            <v>U</v>
          </cell>
          <cell r="E1736">
            <v>90</v>
          </cell>
          <cell r="G1736">
            <v>37104</v>
          </cell>
        </row>
        <row r="1737">
          <cell r="A1737" t="str">
            <v>2003000400</v>
          </cell>
          <cell r="B1737" t="str">
            <v>I</v>
          </cell>
          <cell r="C1737" t="str">
            <v>Bajo Mesada 58X70X58(1Puerta)</v>
          </cell>
          <cell r="D1737" t="str">
            <v>U</v>
          </cell>
          <cell r="E1737">
            <v>198</v>
          </cell>
          <cell r="G1737">
            <v>37104</v>
          </cell>
        </row>
        <row r="1738">
          <cell r="A1738" t="str">
            <v>2003000450</v>
          </cell>
          <cell r="B1738" t="str">
            <v>I</v>
          </cell>
          <cell r="C1738" t="str">
            <v>Bajo Mesada 80X70X58(2Puertas)</v>
          </cell>
          <cell r="D1738" t="str">
            <v>U</v>
          </cell>
          <cell r="E1738">
            <v>160</v>
          </cell>
          <cell r="G1738">
            <v>37104</v>
          </cell>
        </row>
        <row r="1739">
          <cell r="A1739" t="str">
            <v>2003000500</v>
          </cell>
          <cell r="B1739" t="str">
            <v>I</v>
          </cell>
          <cell r="C1739" t="str">
            <v>Bajo Mesada Rincon 110X70X58(1Puerta)</v>
          </cell>
          <cell r="D1739" t="str">
            <v>U</v>
          </cell>
          <cell r="E1739">
            <v>199</v>
          </cell>
          <cell r="G1739">
            <v>37104</v>
          </cell>
        </row>
        <row r="1740">
          <cell r="A1740" t="str">
            <v>2003000550</v>
          </cell>
          <cell r="B1740" t="str">
            <v>I</v>
          </cell>
          <cell r="C1740" t="str">
            <v>Bajo Mesada Rincon 90X90X73X58(2Puertas)</v>
          </cell>
          <cell r="D1740" t="str">
            <v>U</v>
          </cell>
          <cell r="E1740">
            <v>340</v>
          </cell>
          <cell r="G1740">
            <v>37104</v>
          </cell>
        </row>
        <row r="1741">
          <cell r="A1741" t="str">
            <v>2003000600</v>
          </cell>
          <cell r="B1741" t="str">
            <v>I</v>
          </cell>
          <cell r="C1741" t="str">
            <v>Bajo Pileta 100X70X58(2Puertas)</v>
          </cell>
          <cell r="D1741" t="str">
            <v>U</v>
          </cell>
          <cell r="E1741">
            <v>340</v>
          </cell>
          <cell r="G1741">
            <v>37104</v>
          </cell>
        </row>
        <row r="1742">
          <cell r="A1742" t="str">
            <v>2003000650</v>
          </cell>
          <cell r="B1742" t="str">
            <v>I</v>
          </cell>
          <cell r="C1742" t="str">
            <v>Bajo Pileta C/Cajonera 120X70X58(2Puertas)</v>
          </cell>
          <cell r="D1742" t="str">
            <v>U</v>
          </cell>
          <cell r="E1742">
            <v>285</v>
          </cell>
          <cell r="G1742">
            <v>37104</v>
          </cell>
        </row>
        <row r="1743">
          <cell r="A1743" t="str">
            <v>2003000750</v>
          </cell>
          <cell r="B1743" t="str">
            <v>I</v>
          </cell>
          <cell r="C1743" t="str">
            <v>Escobero 220X40X58</v>
          </cell>
          <cell r="D1743" t="str">
            <v>U</v>
          </cell>
          <cell r="E1743">
            <v>230</v>
          </cell>
          <cell r="G1743">
            <v>37104</v>
          </cell>
        </row>
        <row r="1744">
          <cell r="A1744" t="str">
            <v>2003000800</v>
          </cell>
          <cell r="B1744" t="str">
            <v>I</v>
          </cell>
          <cell r="C1744" t="str">
            <v>Mesada Acero Inoxidable (Doble Bacha)</v>
          </cell>
          <cell r="D1744" t="str">
            <v>U</v>
          </cell>
          <cell r="E1744">
            <v>84</v>
          </cell>
          <cell r="G1744">
            <v>37104</v>
          </cell>
        </row>
        <row r="1745">
          <cell r="A1745" t="str">
            <v>2003000850</v>
          </cell>
          <cell r="B1745" t="str">
            <v>I</v>
          </cell>
          <cell r="C1745" t="str">
            <v>Mesada Granitica(5 Bachas)</v>
          </cell>
          <cell r="D1745" t="str">
            <v>U</v>
          </cell>
          <cell r="E1745">
            <v>320</v>
          </cell>
          <cell r="G1745">
            <v>37104</v>
          </cell>
        </row>
        <row r="1746">
          <cell r="A1746" t="str">
            <v>2003000900</v>
          </cell>
          <cell r="B1746" t="str">
            <v>I</v>
          </cell>
          <cell r="C1746" t="str">
            <v>Mesada de granito 0.60 x 1.40</v>
          </cell>
          <cell r="D1746" t="str">
            <v>U</v>
          </cell>
          <cell r="E1746">
            <v>200</v>
          </cell>
          <cell r="G1746">
            <v>37104</v>
          </cell>
        </row>
        <row r="1747">
          <cell r="A1747" t="str">
            <v>2003000950</v>
          </cell>
          <cell r="B1747" t="str">
            <v>I</v>
          </cell>
          <cell r="C1747" t="str">
            <v>Pileta Simple Ac.Inox. 34X27X13</v>
          </cell>
          <cell r="D1747" t="str">
            <v>U</v>
          </cell>
          <cell r="E1747">
            <v>18</v>
          </cell>
          <cell r="G1747">
            <v>37104</v>
          </cell>
        </row>
        <row r="1748">
          <cell r="A1748" t="str">
            <v>2004000000</v>
          </cell>
          <cell r="B1748" t="str">
            <v>D</v>
          </cell>
          <cell r="C1748" t="str">
            <v>=== EQUIPAMIENTO PARA BAñO</v>
          </cell>
          <cell r="D1748" t="str">
            <v>-</v>
          </cell>
          <cell r="E1748">
            <v>0</v>
          </cell>
        </row>
        <row r="1749">
          <cell r="A1749" t="str">
            <v>2004000100</v>
          </cell>
          <cell r="B1749" t="str">
            <v>I</v>
          </cell>
          <cell r="C1749" t="str">
            <v>Articulo Botiquin A°I°(3 Cuerpos)</v>
          </cell>
          <cell r="D1749" t="str">
            <v>U</v>
          </cell>
          <cell r="E1749">
            <v>121.18</v>
          </cell>
          <cell r="G1749">
            <v>37104</v>
          </cell>
        </row>
        <row r="1750">
          <cell r="A1750" t="str">
            <v>2005000000</v>
          </cell>
          <cell r="B1750" t="str">
            <v>D</v>
          </cell>
          <cell r="C1750" t="str">
            <v>=== EQUIPAMIENTO VIAL</v>
          </cell>
          <cell r="D1750" t="str">
            <v>-</v>
          </cell>
          <cell r="E1750">
            <v>0</v>
          </cell>
        </row>
        <row r="1751">
          <cell r="A1751" t="str">
            <v>2006000000</v>
          </cell>
          <cell r="B1751" t="str">
            <v>D</v>
          </cell>
          <cell r="C1751" t="str">
            <v>=== EQUIPAMIENTO URBANO</v>
          </cell>
          <cell r="D1751" t="str">
            <v>-</v>
          </cell>
          <cell r="E1751">
            <v>0</v>
          </cell>
        </row>
        <row r="1752">
          <cell r="A1752" t="str">
            <v>2007000000</v>
          </cell>
          <cell r="B1752" t="str">
            <v>D</v>
          </cell>
          <cell r="C1752" t="str">
            <v>=== EQUIPAMIENTO ANTI-ROBO</v>
          </cell>
          <cell r="D1752" t="str">
            <v>-</v>
          </cell>
          <cell r="E1752">
            <v>0</v>
          </cell>
        </row>
        <row r="1753">
          <cell r="A1753" t="str">
            <v>2008000000</v>
          </cell>
          <cell r="B1753" t="str">
            <v>D</v>
          </cell>
          <cell r="C1753" t="str">
            <v>=== EQUIPAMIENTO ANTI-INCENDIO</v>
          </cell>
          <cell r="D1753" t="str">
            <v>-</v>
          </cell>
          <cell r="E1753">
            <v>0</v>
          </cell>
        </row>
        <row r="1754">
          <cell r="A1754" t="str">
            <v>2009000000</v>
          </cell>
          <cell r="B1754" t="str">
            <v>D</v>
          </cell>
          <cell r="C1754" t="str">
            <v>=== EQUIPAMIENTO INTERIORES DE PLACARD</v>
          </cell>
          <cell r="D1754" t="str">
            <v>-</v>
          </cell>
          <cell r="E1754">
            <v>0</v>
          </cell>
        </row>
        <row r="1755">
          <cell r="A1755" t="str">
            <v>2009000100</v>
          </cell>
          <cell r="B1755" t="str">
            <v>I</v>
          </cell>
          <cell r="C1755" t="str">
            <v>Interior Placard(Estantes Y Cajonera)</v>
          </cell>
          <cell r="D1755" t="str">
            <v>U</v>
          </cell>
          <cell r="E1755">
            <v>130</v>
          </cell>
          <cell r="G1755">
            <v>37104</v>
          </cell>
        </row>
        <row r="1756">
          <cell r="A1756" t="str">
            <v>2101000000</v>
          </cell>
          <cell r="B1756" t="str">
            <v>D</v>
          </cell>
          <cell r="C1756" t="str">
            <v>=== EQUIPOS DE OBRA PESADOS</v>
          </cell>
          <cell r="D1756" t="str">
            <v>-</v>
          </cell>
          <cell r="E1756">
            <v>0</v>
          </cell>
        </row>
        <row r="1757">
          <cell r="A1757" t="str">
            <v>2101000010</v>
          </cell>
          <cell r="B1757" t="str">
            <v>I</v>
          </cell>
          <cell r="C1757" t="str">
            <v>Alquiler Grua</v>
          </cell>
          <cell r="D1757" t="str">
            <v>DIA</v>
          </cell>
          <cell r="E1757">
            <v>500</v>
          </cell>
          <cell r="G1757">
            <v>37104</v>
          </cell>
        </row>
        <row r="1758">
          <cell r="A1758" t="str">
            <v>2101000100</v>
          </cell>
          <cell r="B1758" t="str">
            <v>I</v>
          </cell>
          <cell r="C1758" t="str">
            <v>Acoplado Playo</v>
          </cell>
          <cell r="D1758" t="str">
            <v>U</v>
          </cell>
          <cell r="E1758">
            <v>7000</v>
          </cell>
          <cell r="G1758">
            <v>37104</v>
          </cell>
        </row>
        <row r="1759">
          <cell r="A1759" t="str">
            <v>2101000150</v>
          </cell>
          <cell r="B1759" t="str">
            <v>I</v>
          </cell>
          <cell r="C1759" t="str">
            <v>Acoplado Tanque</v>
          </cell>
          <cell r="D1759" t="str">
            <v>U</v>
          </cell>
          <cell r="E1759">
            <v>9000</v>
          </cell>
          <cell r="G1759">
            <v>37104</v>
          </cell>
        </row>
        <row r="1760">
          <cell r="A1760" t="str">
            <v>2101000200</v>
          </cell>
          <cell r="B1760" t="str">
            <v>I</v>
          </cell>
          <cell r="C1760" t="str">
            <v>Barredora Sopladora Autopropulsada(70 Hp)</v>
          </cell>
          <cell r="D1760" t="str">
            <v>U</v>
          </cell>
          <cell r="E1760">
            <v>30000</v>
          </cell>
          <cell r="G1760">
            <v>37104</v>
          </cell>
        </row>
        <row r="1761">
          <cell r="A1761" t="str">
            <v>2101000250</v>
          </cell>
          <cell r="B1761" t="str">
            <v>I</v>
          </cell>
          <cell r="C1761" t="str">
            <v>Bituminadora Para Elaboracion</v>
          </cell>
          <cell r="D1761" t="str">
            <v>HORA</v>
          </cell>
          <cell r="E1761">
            <v>21</v>
          </cell>
          <cell r="G1761">
            <v>37104</v>
          </cell>
        </row>
        <row r="1762">
          <cell r="A1762" t="str">
            <v>2101000300</v>
          </cell>
          <cell r="B1762" t="str">
            <v>I</v>
          </cell>
          <cell r="C1762" t="str">
            <v>Bomba Hormigon Servicio</v>
          </cell>
          <cell r="D1762" t="str">
            <v>M3</v>
          </cell>
          <cell r="E1762">
            <v>5</v>
          </cell>
          <cell r="G1762">
            <v>37104</v>
          </cell>
        </row>
        <row r="1763">
          <cell r="A1763" t="str">
            <v>2101000350</v>
          </cell>
          <cell r="B1763" t="str">
            <v>I</v>
          </cell>
          <cell r="C1763" t="str">
            <v>Bomba Hormigon Traslado</v>
          </cell>
          <cell r="D1763" t="str">
            <v>VEZ</v>
          </cell>
          <cell r="E1763">
            <v>300</v>
          </cell>
          <cell r="G1763">
            <v>37104</v>
          </cell>
        </row>
        <row r="1764">
          <cell r="A1764" t="str">
            <v>2101000400</v>
          </cell>
          <cell r="B1764" t="str">
            <v>I</v>
          </cell>
          <cell r="C1764" t="str">
            <v>Bomba Impulsion Hormigon (45 Hp)</v>
          </cell>
          <cell r="D1764" t="str">
            <v>U</v>
          </cell>
          <cell r="E1764">
            <v>54546</v>
          </cell>
          <cell r="G1764">
            <v>37104</v>
          </cell>
        </row>
        <row r="1765">
          <cell r="A1765" t="str">
            <v>2101000450</v>
          </cell>
          <cell r="B1765" t="str">
            <v>I</v>
          </cell>
          <cell r="C1765" t="str">
            <v>Bomba Pluma Impulsion Hormigon (127 Hp)</v>
          </cell>
          <cell r="D1765" t="str">
            <v>U</v>
          </cell>
          <cell r="E1765">
            <v>115000</v>
          </cell>
          <cell r="G1765">
            <v>37104</v>
          </cell>
        </row>
        <row r="1766">
          <cell r="A1766" t="str">
            <v>2101000500</v>
          </cell>
          <cell r="B1766" t="str">
            <v>I</v>
          </cell>
          <cell r="C1766" t="str">
            <v>Buggiscopic(40 Hp)</v>
          </cell>
          <cell r="D1766" t="str">
            <v>U</v>
          </cell>
          <cell r="E1766">
            <v>25000</v>
          </cell>
          <cell r="G1766">
            <v>37104</v>
          </cell>
        </row>
        <row r="1767">
          <cell r="A1767" t="str">
            <v>2101000550</v>
          </cell>
          <cell r="B1767" t="str">
            <v>I</v>
          </cell>
          <cell r="C1767" t="str">
            <v>Buggiscopic(Accesirios)</v>
          </cell>
          <cell r="D1767" t="str">
            <v>U</v>
          </cell>
          <cell r="E1767">
            <v>5000</v>
          </cell>
          <cell r="G1767">
            <v>37104</v>
          </cell>
        </row>
        <row r="1768">
          <cell r="A1768" t="str">
            <v>2101000600</v>
          </cell>
          <cell r="B1768" t="str">
            <v>I</v>
          </cell>
          <cell r="C1768" t="str">
            <v>Camion Con Hidrogrua(180 Hp)</v>
          </cell>
          <cell r="D1768" t="str">
            <v>U</v>
          </cell>
          <cell r="E1768">
            <v>75000</v>
          </cell>
          <cell r="G1768">
            <v>37104</v>
          </cell>
        </row>
        <row r="1769">
          <cell r="A1769" t="str">
            <v>2101000650</v>
          </cell>
          <cell r="B1769" t="str">
            <v>I</v>
          </cell>
          <cell r="C1769" t="str">
            <v>Camion Mixer 6M3(260 Hp)</v>
          </cell>
          <cell r="D1769" t="str">
            <v>U</v>
          </cell>
          <cell r="E1769">
            <v>110000</v>
          </cell>
          <cell r="G1769">
            <v>37104</v>
          </cell>
        </row>
        <row r="1770">
          <cell r="A1770" t="str">
            <v>2101000700</v>
          </cell>
          <cell r="B1770" t="str">
            <v>I</v>
          </cell>
          <cell r="C1770" t="str">
            <v>Camion Regador De Agua 10M3(145 Hp)</v>
          </cell>
          <cell r="D1770" t="str">
            <v>U</v>
          </cell>
          <cell r="E1770">
            <v>45000</v>
          </cell>
          <cell r="G1770">
            <v>37104</v>
          </cell>
        </row>
        <row r="1771">
          <cell r="A1771" t="str">
            <v>2101000750</v>
          </cell>
          <cell r="B1771" t="str">
            <v>I</v>
          </cell>
          <cell r="C1771" t="str">
            <v>Camion Regador De Asfalto 8M3(220 Hp)</v>
          </cell>
          <cell r="D1771" t="str">
            <v>U</v>
          </cell>
          <cell r="E1771">
            <v>75000</v>
          </cell>
          <cell r="G1771">
            <v>37104</v>
          </cell>
        </row>
        <row r="1772">
          <cell r="A1772" t="str">
            <v>2101000800</v>
          </cell>
          <cell r="B1772" t="str">
            <v>I</v>
          </cell>
          <cell r="C1772" t="str">
            <v>Camion Semiacoplado(260 Hp)</v>
          </cell>
          <cell r="D1772" t="str">
            <v>U</v>
          </cell>
          <cell r="E1772">
            <v>130000</v>
          </cell>
          <cell r="G1772">
            <v>37104</v>
          </cell>
        </row>
        <row r="1773">
          <cell r="A1773" t="str">
            <v>2101000850</v>
          </cell>
          <cell r="B1773" t="str">
            <v>I</v>
          </cell>
          <cell r="C1773" t="str">
            <v>Camion Volcador(6M3)120 Hp</v>
          </cell>
          <cell r="D1773" t="str">
            <v>U</v>
          </cell>
          <cell r="E1773">
            <v>39000</v>
          </cell>
          <cell r="G1773">
            <v>37104</v>
          </cell>
        </row>
        <row r="1774">
          <cell r="A1774" t="str">
            <v>2101000900</v>
          </cell>
          <cell r="B1774" t="str">
            <v>I</v>
          </cell>
          <cell r="C1774" t="str">
            <v>Camioneta Pick-Up(120 Hp)</v>
          </cell>
          <cell r="D1774" t="str">
            <v>U</v>
          </cell>
          <cell r="E1774">
            <v>28000</v>
          </cell>
          <cell r="G1774">
            <v>37104</v>
          </cell>
        </row>
        <row r="1775">
          <cell r="A1775" t="str">
            <v>2101000950</v>
          </cell>
          <cell r="B1775" t="str">
            <v>I</v>
          </cell>
          <cell r="C1775" t="str">
            <v>Cargadora[126 Hp]</v>
          </cell>
          <cell r="D1775" t="str">
            <v>U</v>
          </cell>
          <cell r="E1775">
            <v>108390</v>
          </cell>
          <cell r="G1775">
            <v>37104</v>
          </cell>
        </row>
        <row r="1776">
          <cell r="A1776" t="str">
            <v>2101001000</v>
          </cell>
          <cell r="B1776" t="str">
            <v>I</v>
          </cell>
          <cell r="C1776" t="str">
            <v>Cargadora[140 Hp]</v>
          </cell>
          <cell r="D1776" t="str">
            <v>U</v>
          </cell>
          <cell r="E1776">
            <v>122400</v>
          </cell>
          <cell r="G1776">
            <v>37104</v>
          </cell>
        </row>
        <row r="1777">
          <cell r="A1777" t="str">
            <v>2101001050</v>
          </cell>
          <cell r="B1777" t="str">
            <v>I</v>
          </cell>
          <cell r="C1777" t="str">
            <v>Cargadora[170 Hp]</v>
          </cell>
          <cell r="D1777" t="str">
            <v>U</v>
          </cell>
          <cell r="E1777">
            <v>156410</v>
          </cell>
          <cell r="G1777">
            <v>37104</v>
          </cell>
        </row>
        <row r="1778">
          <cell r="A1778" t="str">
            <v>2101001100</v>
          </cell>
          <cell r="B1778" t="str">
            <v>I</v>
          </cell>
          <cell r="C1778" t="str">
            <v>Cinta Transportadora Portatil(6M 5.5 Hp)</v>
          </cell>
          <cell r="D1778" t="str">
            <v>U</v>
          </cell>
          <cell r="E1778">
            <v>2490</v>
          </cell>
          <cell r="G1778">
            <v>37104</v>
          </cell>
        </row>
        <row r="1779">
          <cell r="A1779" t="str">
            <v>2101001150</v>
          </cell>
          <cell r="B1779" t="str">
            <v>I</v>
          </cell>
          <cell r="C1779" t="str">
            <v>Compactador(210 Hp)</v>
          </cell>
          <cell r="D1779" t="str">
            <v>U</v>
          </cell>
          <cell r="E1779">
            <v>210000</v>
          </cell>
          <cell r="G1779">
            <v>37104</v>
          </cell>
        </row>
        <row r="1780">
          <cell r="A1780" t="str">
            <v>2101001200</v>
          </cell>
          <cell r="B1780" t="str">
            <v>I</v>
          </cell>
          <cell r="C1780" t="str">
            <v>Compresor(52 Hp)</v>
          </cell>
          <cell r="D1780" t="str">
            <v>U</v>
          </cell>
          <cell r="E1780">
            <v>14000</v>
          </cell>
          <cell r="G1780">
            <v>37104</v>
          </cell>
        </row>
        <row r="1781">
          <cell r="A1781" t="str">
            <v>2101001250</v>
          </cell>
          <cell r="B1781" t="str">
            <v>I</v>
          </cell>
          <cell r="C1781" t="str">
            <v>Distribuidor De Aridos(95 Hp)</v>
          </cell>
          <cell r="D1781" t="str">
            <v>U</v>
          </cell>
          <cell r="E1781">
            <v>68500</v>
          </cell>
          <cell r="G1781">
            <v>37104</v>
          </cell>
        </row>
        <row r="1782">
          <cell r="A1782" t="str">
            <v>2101001300</v>
          </cell>
          <cell r="B1782" t="str">
            <v>I</v>
          </cell>
          <cell r="C1782" t="str">
            <v>Dumpers(11Hp)</v>
          </cell>
          <cell r="D1782" t="str">
            <v>U</v>
          </cell>
          <cell r="E1782">
            <v>15200</v>
          </cell>
          <cell r="G1782">
            <v>37104</v>
          </cell>
        </row>
        <row r="1783">
          <cell r="A1783" t="str">
            <v>2101001350</v>
          </cell>
          <cell r="B1783" t="str">
            <v>I</v>
          </cell>
          <cell r="C1783" t="str">
            <v>Grua Sobre Neumatico(127 Hp)</v>
          </cell>
          <cell r="D1783" t="str">
            <v>U</v>
          </cell>
          <cell r="E1783">
            <v>210000</v>
          </cell>
          <cell r="G1783">
            <v>37104</v>
          </cell>
        </row>
        <row r="1784">
          <cell r="A1784" t="str">
            <v>2101001400</v>
          </cell>
          <cell r="B1784" t="str">
            <v>I</v>
          </cell>
          <cell r="C1784" t="str">
            <v>Grupo Electrogeno(130 Hp)</v>
          </cell>
          <cell r="D1784" t="str">
            <v>U</v>
          </cell>
          <cell r="E1784">
            <v>35000</v>
          </cell>
          <cell r="G1784">
            <v>37104</v>
          </cell>
        </row>
        <row r="1785">
          <cell r="A1785" t="str">
            <v>2101001450</v>
          </cell>
          <cell r="B1785" t="str">
            <v>I</v>
          </cell>
          <cell r="C1785" t="str">
            <v>Grupo Electrogeno(335 Hp)</v>
          </cell>
          <cell r="D1785" t="str">
            <v>U</v>
          </cell>
          <cell r="E1785">
            <v>42000</v>
          </cell>
          <cell r="G1785">
            <v>37104</v>
          </cell>
        </row>
        <row r="1786">
          <cell r="A1786" t="str">
            <v>2101001500</v>
          </cell>
          <cell r="B1786" t="str">
            <v>I</v>
          </cell>
          <cell r="C1786" t="str">
            <v>Grupo Electrogeno(45 Hp)</v>
          </cell>
          <cell r="D1786" t="str">
            <v>U</v>
          </cell>
          <cell r="E1786">
            <v>12000</v>
          </cell>
          <cell r="G1786">
            <v>37104</v>
          </cell>
        </row>
        <row r="1787">
          <cell r="A1787" t="str">
            <v>2101001550</v>
          </cell>
          <cell r="B1787" t="str">
            <v>I</v>
          </cell>
          <cell r="C1787" t="str">
            <v>Grupo Electrogeno[408 Hp]</v>
          </cell>
          <cell r="D1787" t="str">
            <v>U</v>
          </cell>
          <cell r="E1787">
            <v>45150</v>
          </cell>
          <cell r="G1787">
            <v>37104</v>
          </cell>
        </row>
        <row r="1788">
          <cell r="A1788" t="str">
            <v>2101001600</v>
          </cell>
          <cell r="B1788" t="str">
            <v>I</v>
          </cell>
          <cell r="C1788" t="str">
            <v>Grupo Electrogeno[83 Hp]</v>
          </cell>
          <cell r="D1788" t="str">
            <v>U</v>
          </cell>
          <cell r="E1788">
            <v>15000</v>
          </cell>
          <cell r="G1788">
            <v>37104</v>
          </cell>
        </row>
        <row r="1789">
          <cell r="A1789" t="str">
            <v>2101001650</v>
          </cell>
          <cell r="B1789" t="str">
            <v>I</v>
          </cell>
          <cell r="C1789" t="str">
            <v>Guinche A Engranaje (1200Kg)10Hp</v>
          </cell>
          <cell r="D1789" t="str">
            <v>U</v>
          </cell>
          <cell r="E1789">
            <v>3278</v>
          </cell>
          <cell r="G1789">
            <v>37104</v>
          </cell>
        </row>
        <row r="1790">
          <cell r="A1790" t="str">
            <v>2101001700</v>
          </cell>
          <cell r="B1790" t="str">
            <v>I</v>
          </cell>
          <cell r="C1790" t="str">
            <v>Guinche A Engranajes(8 Hp)</v>
          </cell>
          <cell r="D1790" t="str">
            <v>U</v>
          </cell>
          <cell r="E1790">
            <v>3500</v>
          </cell>
          <cell r="G1790">
            <v>37104</v>
          </cell>
        </row>
        <row r="1791">
          <cell r="A1791" t="str">
            <v>2101001750</v>
          </cell>
          <cell r="B1791" t="str">
            <v>I</v>
          </cell>
          <cell r="C1791" t="str">
            <v>Guinche Elevador C/Bandera Dt200 [1.5 Hp]</v>
          </cell>
          <cell r="D1791" t="str">
            <v>U</v>
          </cell>
          <cell r="E1791">
            <v>594</v>
          </cell>
          <cell r="G1791">
            <v>37104</v>
          </cell>
        </row>
        <row r="1792">
          <cell r="A1792" t="str">
            <v>2101001800</v>
          </cell>
          <cell r="B1792" t="str">
            <v>I</v>
          </cell>
          <cell r="C1792" t="str">
            <v>Guinche Elevador S/Estructu. Dt1000 [4 Hp]</v>
          </cell>
          <cell r="D1792" t="str">
            <v>U</v>
          </cell>
          <cell r="E1792">
            <v>2357</v>
          </cell>
          <cell r="G1792">
            <v>37104</v>
          </cell>
        </row>
        <row r="1793">
          <cell r="A1793" t="str">
            <v>2101001850</v>
          </cell>
          <cell r="B1793" t="str">
            <v>I</v>
          </cell>
          <cell r="C1793" t="str">
            <v>Martinete(1000Kg Hp=9)</v>
          </cell>
          <cell r="D1793" t="str">
            <v>HORA</v>
          </cell>
          <cell r="E1793">
            <v>40</v>
          </cell>
          <cell r="G1793">
            <v>37104</v>
          </cell>
        </row>
        <row r="1794">
          <cell r="A1794" t="str">
            <v>2101001900</v>
          </cell>
          <cell r="B1794" t="str">
            <v>I</v>
          </cell>
          <cell r="C1794" t="str">
            <v>Moledora Mezcladora (2.5M3/H)5.5Hp</v>
          </cell>
          <cell r="D1794" t="str">
            <v>U</v>
          </cell>
          <cell r="E1794">
            <v>7853</v>
          </cell>
          <cell r="G1794">
            <v>37104</v>
          </cell>
        </row>
        <row r="1795">
          <cell r="A1795" t="str">
            <v>2101001950</v>
          </cell>
          <cell r="B1795" t="str">
            <v>I</v>
          </cell>
          <cell r="C1795" t="str">
            <v>Motobomba(5.5Hp 66M3/H)</v>
          </cell>
          <cell r="D1795" t="str">
            <v>U</v>
          </cell>
          <cell r="E1795">
            <v>775</v>
          </cell>
          <cell r="G1795">
            <v>37104</v>
          </cell>
        </row>
        <row r="1796">
          <cell r="A1796" t="str">
            <v>2101002000</v>
          </cell>
          <cell r="B1796" t="str">
            <v>I</v>
          </cell>
          <cell r="C1796" t="str">
            <v>Motoniveladora[135 Hp]</v>
          </cell>
          <cell r="D1796" t="str">
            <v>U</v>
          </cell>
          <cell r="E1796">
            <v>127800</v>
          </cell>
          <cell r="G1796">
            <v>37104</v>
          </cell>
        </row>
        <row r="1797">
          <cell r="A1797" t="str">
            <v>2101002050</v>
          </cell>
          <cell r="B1797" t="str">
            <v>I</v>
          </cell>
          <cell r="C1797" t="str">
            <v>Motoniveladora[153 Hp]</v>
          </cell>
          <cell r="D1797" t="str">
            <v>U</v>
          </cell>
          <cell r="E1797">
            <v>144800</v>
          </cell>
          <cell r="G1797">
            <v>37104</v>
          </cell>
        </row>
        <row r="1798">
          <cell r="A1798" t="str">
            <v>2101002100</v>
          </cell>
          <cell r="B1798" t="str">
            <v>I</v>
          </cell>
          <cell r="C1798" t="str">
            <v>Multifuncion(Accesorios)</v>
          </cell>
          <cell r="D1798" t="str">
            <v>U</v>
          </cell>
          <cell r="E1798">
            <v>10000</v>
          </cell>
          <cell r="G1798">
            <v>37104</v>
          </cell>
        </row>
        <row r="1799">
          <cell r="A1799" t="str">
            <v>2101002150</v>
          </cell>
          <cell r="B1799" t="str">
            <v>I</v>
          </cell>
          <cell r="C1799" t="str">
            <v>Multifuncion[46 Hp]</v>
          </cell>
          <cell r="D1799" t="str">
            <v>U</v>
          </cell>
          <cell r="E1799">
            <v>28200</v>
          </cell>
          <cell r="G1799">
            <v>37104</v>
          </cell>
        </row>
        <row r="1800">
          <cell r="A1800" t="str">
            <v>2101002200</v>
          </cell>
          <cell r="B1800" t="str">
            <v>I</v>
          </cell>
          <cell r="C1800" t="str">
            <v>Multifuncion[50 Hp]</v>
          </cell>
          <cell r="D1800" t="str">
            <v>U</v>
          </cell>
          <cell r="E1800">
            <v>31400</v>
          </cell>
          <cell r="G1800">
            <v>37104</v>
          </cell>
        </row>
        <row r="1801">
          <cell r="A1801" t="str">
            <v>2101002250</v>
          </cell>
          <cell r="B1801" t="str">
            <v>I</v>
          </cell>
          <cell r="C1801" t="str">
            <v>Multifuncion[56 Hp]</v>
          </cell>
          <cell r="D1801" t="str">
            <v>U</v>
          </cell>
          <cell r="E1801">
            <v>33800</v>
          </cell>
          <cell r="G1801">
            <v>37104</v>
          </cell>
        </row>
        <row r="1802">
          <cell r="A1802" t="str">
            <v>2101002300</v>
          </cell>
          <cell r="B1802" t="str">
            <v>I</v>
          </cell>
          <cell r="C1802" t="str">
            <v>Perforadora Horizontal P.H.H.P. (2 Hp)</v>
          </cell>
          <cell r="D1802" t="str">
            <v>U</v>
          </cell>
          <cell r="E1802">
            <v>7500</v>
          </cell>
          <cell r="G1802">
            <v>37104</v>
          </cell>
        </row>
        <row r="1803">
          <cell r="A1803" t="str">
            <v>2101002350</v>
          </cell>
          <cell r="B1803" t="str">
            <v>I</v>
          </cell>
          <cell r="C1803" t="str">
            <v>Perforadora Horizontal P.H.H.R. (5.5 Hp)</v>
          </cell>
          <cell r="D1803" t="str">
            <v>U</v>
          </cell>
          <cell r="E1803">
            <v>7735</v>
          </cell>
          <cell r="G1803">
            <v>37104</v>
          </cell>
        </row>
        <row r="1804">
          <cell r="A1804" t="str">
            <v>2101002400</v>
          </cell>
          <cell r="B1804" t="str">
            <v>I</v>
          </cell>
          <cell r="C1804" t="str">
            <v>Planta Dosificadora Ho 30 M3/H(60Kw)</v>
          </cell>
          <cell r="D1804" t="str">
            <v>U</v>
          </cell>
          <cell r="E1804">
            <v>35000</v>
          </cell>
          <cell r="G1804">
            <v>37104</v>
          </cell>
        </row>
        <row r="1805">
          <cell r="A1805" t="str">
            <v>2101002450</v>
          </cell>
          <cell r="B1805" t="str">
            <v>I</v>
          </cell>
          <cell r="C1805" t="str">
            <v>Planta Estabilizadora De Suelos(100 Hp)</v>
          </cell>
          <cell r="D1805" t="str">
            <v>U</v>
          </cell>
          <cell r="E1805">
            <v>70000</v>
          </cell>
          <cell r="G1805">
            <v>37104</v>
          </cell>
        </row>
        <row r="1806">
          <cell r="A1806" t="str">
            <v>2101002500</v>
          </cell>
          <cell r="B1806" t="str">
            <v>I</v>
          </cell>
          <cell r="C1806" t="str">
            <v>Planta Trit. Y Clas [150 Hp]</v>
          </cell>
          <cell r="D1806" t="str">
            <v>U</v>
          </cell>
          <cell r="E1806">
            <v>151500</v>
          </cell>
          <cell r="G1806">
            <v>37104</v>
          </cell>
        </row>
        <row r="1807">
          <cell r="A1807" t="str">
            <v>2101002550</v>
          </cell>
          <cell r="B1807" t="str">
            <v>I</v>
          </cell>
          <cell r="C1807" t="str">
            <v>Planta Zarandeo Y Clasificacion(35 Hp)</v>
          </cell>
          <cell r="D1807" t="str">
            <v>U</v>
          </cell>
          <cell r="E1807">
            <v>35000</v>
          </cell>
          <cell r="G1807">
            <v>37104</v>
          </cell>
        </row>
        <row r="1808">
          <cell r="A1808" t="str">
            <v>2101002600</v>
          </cell>
          <cell r="B1808" t="str">
            <v>I</v>
          </cell>
          <cell r="C1808" t="str">
            <v>Proyectadora Mortero/Hormigon(12Kw)</v>
          </cell>
          <cell r="D1808" t="str">
            <v>U</v>
          </cell>
          <cell r="E1808">
            <v>24000</v>
          </cell>
          <cell r="G1808">
            <v>37104</v>
          </cell>
        </row>
        <row r="1809">
          <cell r="A1809" t="str">
            <v>2101002650</v>
          </cell>
          <cell r="B1809" t="str">
            <v>I</v>
          </cell>
          <cell r="C1809" t="str">
            <v>Proyectadora Pintura(3/4 Hp)</v>
          </cell>
          <cell r="D1809" t="str">
            <v>U</v>
          </cell>
          <cell r="E1809">
            <v>1936</v>
          </cell>
          <cell r="G1809">
            <v>37104</v>
          </cell>
        </row>
        <row r="1810">
          <cell r="A1810" t="str">
            <v>2101002700</v>
          </cell>
          <cell r="B1810" t="str">
            <v>I</v>
          </cell>
          <cell r="C1810" t="str">
            <v>Rastra De Tiro De Disco</v>
          </cell>
          <cell r="D1810" t="str">
            <v>U</v>
          </cell>
          <cell r="E1810">
            <v>10000</v>
          </cell>
          <cell r="G1810">
            <v>37104</v>
          </cell>
        </row>
        <row r="1811">
          <cell r="A1811" t="str">
            <v>2101002750</v>
          </cell>
          <cell r="B1811" t="str">
            <v>I</v>
          </cell>
          <cell r="C1811" t="str">
            <v>Retro/Cargadora[70 Hp]</v>
          </cell>
          <cell r="D1811" t="str">
            <v>U</v>
          </cell>
          <cell r="E1811">
            <v>74880</v>
          </cell>
          <cell r="G1811">
            <v>37104</v>
          </cell>
        </row>
        <row r="1812">
          <cell r="A1812" t="str">
            <v>2101002800</v>
          </cell>
          <cell r="B1812" t="str">
            <v>I</v>
          </cell>
          <cell r="C1812" t="str">
            <v>Retro/Cargadora[71 Hp]</v>
          </cell>
          <cell r="D1812" t="str">
            <v>U</v>
          </cell>
          <cell r="E1812">
            <v>58960</v>
          </cell>
          <cell r="G1812">
            <v>37104</v>
          </cell>
        </row>
        <row r="1813">
          <cell r="A1813" t="str">
            <v>2101002850</v>
          </cell>
          <cell r="B1813" t="str">
            <v>I</v>
          </cell>
          <cell r="C1813" t="str">
            <v>Retro/Cargadora[80 Hp]</v>
          </cell>
          <cell r="D1813" t="str">
            <v>U</v>
          </cell>
          <cell r="E1813">
            <v>79650</v>
          </cell>
          <cell r="G1813">
            <v>37104</v>
          </cell>
        </row>
        <row r="1814">
          <cell r="A1814" t="str">
            <v>2101002900</v>
          </cell>
          <cell r="B1814" t="str">
            <v>I</v>
          </cell>
          <cell r="C1814" t="str">
            <v>Retroexcavadora[136 Hp]</v>
          </cell>
          <cell r="D1814" t="str">
            <v>U</v>
          </cell>
          <cell r="E1814">
            <v>124400</v>
          </cell>
          <cell r="G1814">
            <v>37104</v>
          </cell>
        </row>
        <row r="1815">
          <cell r="A1815" t="str">
            <v>2101002950</v>
          </cell>
          <cell r="B1815" t="str">
            <v>I</v>
          </cell>
          <cell r="C1815" t="str">
            <v>Revocadora(5.5Kw)</v>
          </cell>
          <cell r="D1815" t="str">
            <v>U</v>
          </cell>
          <cell r="E1815">
            <v>11000</v>
          </cell>
          <cell r="G1815">
            <v>37104</v>
          </cell>
        </row>
        <row r="1816">
          <cell r="A1816" t="str">
            <v>2101003000</v>
          </cell>
          <cell r="B1816" t="str">
            <v>I</v>
          </cell>
          <cell r="C1816" t="str">
            <v>Rodillo De Tiro Liso</v>
          </cell>
          <cell r="D1816" t="str">
            <v>U</v>
          </cell>
          <cell r="E1816">
            <v>10000</v>
          </cell>
          <cell r="G1816">
            <v>37104</v>
          </cell>
        </row>
        <row r="1817">
          <cell r="A1817" t="str">
            <v>2101003050</v>
          </cell>
          <cell r="B1817" t="str">
            <v>I</v>
          </cell>
          <cell r="C1817" t="str">
            <v>Rodillo De Tiro Pata De Cabra</v>
          </cell>
          <cell r="D1817" t="str">
            <v>U</v>
          </cell>
          <cell r="E1817">
            <v>10000</v>
          </cell>
          <cell r="G1817">
            <v>37104</v>
          </cell>
        </row>
        <row r="1818">
          <cell r="A1818" t="str">
            <v>2101003100</v>
          </cell>
          <cell r="B1818" t="str">
            <v>I</v>
          </cell>
          <cell r="C1818" t="str">
            <v>Rodillo Liso Vibratorio(150 Hp)</v>
          </cell>
          <cell r="D1818" t="str">
            <v>U</v>
          </cell>
          <cell r="E1818">
            <v>63000</v>
          </cell>
          <cell r="G1818">
            <v>37104</v>
          </cell>
        </row>
        <row r="1819">
          <cell r="A1819" t="str">
            <v>2101003150</v>
          </cell>
          <cell r="B1819" t="str">
            <v>I</v>
          </cell>
          <cell r="C1819" t="str">
            <v>Rodillo Neumatico(102 Hp)</v>
          </cell>
          <cell r="D1819" t="str">
            <v>U</v>
          </cell>
          <cell r="E1819">
            <v>60000</v>
          </cell>
          <cell r="G1819">
            <v>37104</v>
          </cell>
        </row>
        <row r="1820">
          <cell r="A1820" t="str">
            <v>2101003200</v>
          </cell>
          <cell r="B1820" t="str">
            <v>I</v>
          </cell>
          <cell r="C1820" t="str">
            <v>Topadora(120 Hp)</v>
          </cell>
          <cell r="D1820" t="str">
            <v>U</v>
          </cell>
          <cell r="E1820">
            <v>130000</v>
          </cell>
          <cell r="G1820">
            <v>37104</v>
          </cell>
        </row>
        <row r="1821">
          <cell r="A1821" t="str">
            <v>2101003250</v>
          </cell>
          <cell r="B1821" t="str">
            <v>I</v>
          </cell>
          <cell r="C1821" t="str">
            <v>Topadora(140 Hp)</v>
          </cell>
          <cell r="D1821" t="str">
            <v>U</v>
          </cell>
          <cell r="E1821">
            <v>153000</v>
          </cell>
          <cell r="G1821">
            <v>37104</v>
          </cell>
        </row>
        <row r="1822">
          <cell r="A1822" t="str">
            <v>2101003300</v>
          </cell>
          <cell r="B1822" t="str">
            <v>I</v>
          </cell>
          <cell r="C1822" t="str">
            <v>Topadora(200 Hp)</v>
          </cell>
          <cell r="D1822" t="str">
            <v>U</v>
          </cell>
          <cell r="E1822">
            <v>260000</v>
          </cell>
          <cell r="G1822">
            <v>37104</v>
          </cell>
        </row>
        <row r="1823">
          <cell r="A1823" t="str">
            <v>2101003350</v>
          </cell>
          <cell r="B1823" t="str">
            <v>I</v>
          </cell>
          <cell r="C1823" t="str">
            <v>Topadora(285 Hp)</v>
          </cell>
          <cell r="D1823" t="str">
            <v>U</v>
          </cell>
          <cell r="E1823">
            <v>330000</v>
          </cell>
          <cell r="G1823">
            <v>37104</v>
          </cell>
        </row>
        <row r="1824">
          <cell r="A1824" t="str">
            <v>2101003400</v>
          </cell>
          <cell r="B1824" t="str">
            <v>I</v>
          </cell>
          <cell r="C1824" t="str">
            <v>Torre Grua</v>
          </cell>
          <cell r="D1824" t="str">
            <v>U</v>
          </cell>
          <cell r="E1824">
            <v>0</v>
          </cell>
          <cell r="G1824">
            <v>37104</v>
          </cell>
        </row>
        <row r="1825">
          <cell r="A1825" t="str">
            <v>2101003450</v>
          </cell>
          <cell r="B1825" t="str">
            <v>I</v>
          </cell>
          <cell r="C1825" t="str">
            <v>Tractor C/Hoyadora(75 Hp)</v>
          </cell>
          <cell r="D1825" t="str">
            <v>U</v>
          </cell>
          <cell r="E1825">
            <v>20000</v>
          </cell>
          <cell r="G1825">
            <v>37104</v>
          </cell>
        </row>
        <row r="1826">
          <cell r="A1826" t="str">
            <v>2101003500</v>
          </cell>
          <cell r="B1826" t="str">
            <v>I</v>
          </cell>
          <cell r="C1826" t="str">
            <v>Tractor S/Neumatico[120 Hp)</v>
          </cell>
          <cell r="D1826" t="str">
            <v>U</v>
          </cell>
          <cell r="E1826">
            <v>45000</v>
          </cell>
          <cell r="G1826">
            <v>37104</v>
          </cell>
        </row>
        <row r="1827">
          <cell r="A1827" t="str">
            <v>2101003550</v>
          </cell>
          <cell r="B1827" t="str">
            <v>I</v>
          </cell>
          <cell r="C1827" t="str">
            <v>Volquete 5 M3</v>
          </cell>
          <cell r="D1827" t="str">
            <v>M3</v>
          </cell>
          <cell r="E1827">
            <v>9</v>
          </cell>
          <cell r="G1827">
            <v>37104</v>
          </cell>
        </row>
        <row r="1828">
          <cell r="A1828" t="str">
            <v>2101003600</v>
          </cell>
          <cell r="B1828" t="str">
            <v>I</v>
          </cell>
          <cell r="C1828" t="str">
            <v>Zanjadora  Autopropulsada[102 Hp]</v>
          </cell>
          <cell r="D1828" t="str">
            <v>U</v>
          </cell>
          <cell r="E1828">
            <v>54460</v>
          </cell>
          <cell r="G1828">
            <v>37104</v>
          </cell>
        </row>
        <row r="1829">
          <cell r="A1829" t="str">
            <v>2101003650</v>
          </cell>
          <cell r="B1829" t="str">
            <v>I</v>
          </cell>
          <cell r="C1829" t="str">
            <v>Zorra Hidraulica(2500Kg)</v>
          </cell>
          <cell r="D1829" t="str">
            <v>U</v>
          </cell>
          <cell r="E1829">
            <v>480</v>
          </cell>
          <cell r="G1829">
            <v>37104</v>
          </cell>
        </row>
        <row r="1830">
          <cell r="A1830" t="str">
            <v>2102000000</v>
          </cell>
          <cell r="B1830" t="str">
            <v>D</v>
          </cell>
          <cell r="C1830" t="str">
            <v>=== EQUIPOS DE OBRA LIVIANOS</v>
          </cell>
          <cell r="D1830" t="str">
            <v>-</v>
          </cell>
          <cell r="E1830">
            <v>0</v>
          </cell>
        </row>
        <row r="1831">
          <cell r="A1831" t="str">
            <v>2102000100</v>
          </cell>
          <cell r="B1831" t="str">
            <v>I</v>
          </cell>
          <cell r="C1831" t="str">
            <v>Allanadora Doble D=2X36" (12 Hp)</v>
          </cell>
          <cell r="D1831" t="str">
            <v>U</v>
          </cell>
          <cell r="E1831">
            <v>11190</v>
          </cell>
          <cell r="G1831">
            <v>37104</v>
          </cell>
        </row>
        <row r="1832">
          <cell r="A1832" t="str">
            <v>2102000150</v>
          </cell>
          <cell r="B1832" t="str">
            <v>I</v>
          </cell>
          <cell r="C1832" t="str">
            <v>Allanadora Simple D=46" (8 Hp)</v>
          </cell>
          <cell r="D1832" t="str">
            <v>U</v>
          </cell>
          <cell r="E1832">
            <v>3370</v>
          </cell>
          <cell r="G1832">
            <v>37104</v>
          </cell>
        </row>
        <row r="1833">
          <cell r="A1833" t="str">
            <v>2102000200</v>
          </cell>
          <cell r="B1833" t="str">
            <v>I</v>
          </cell>
          <cell r="C1833" t="str">
            <v>Aserradora De Junta</v>
          </cell>
          <cell r="D1833" t="str">
            <v>U</v>
          </cell>
          <cell r="E1833">
            <v>2800</v>
          </cell>
          <cell r="G1833">
            <v>37104</v>
          </cell>
        </row>
        <row r="1834">
          <cell r="A1834" t="str">
            <v>2102000250</v>
          </cell>
          <cell r="B1834" t="str">
            <v>I</v>
          </cell>
          <cell r="C1834" t="str">
            <v>Correa</v>
          </cell>
          <cell r="D1834" t="str">
            <v>HORA</v>
          </cell>
          <cell r="E1834">
            <v>0.3</v>
          </cell>
          <cell r="G1834">
            <v>37104</v>
          </cell>
        </row>
        <row r="1835">
          <cell r="A1835" t="str">
            <v>2102000300</v>
          </cell>
          <cell r="B1835" t="str">
            <v>I</v>
          </cell>
          <cell r="C1835" t="str">
            <v>Hidrolavadora(5.5Hp-180 Bar)</v>
          </cell>
          <cell r="D1835" t="str">
            <v>U</v>
          </cell>
          <cell r="E1835">
            <v>1600</v>
          </cell>
          <cell r="G1835">
            <v>37104</v>
          </cell>
        </row>
        <row r="1836">
          <cell r="A1836" t="str">
            <v>2102000350</v>
          </cell>
          <cell r="B1836" t="str">
            <v>I</v>
          </cell>
          <cell r="C1836" t="str">
            <v>Mezcladora(2Hp)</v>
          </cell>
          <cell r="D1836" t="str">
            <v>U</v>
          </cell>
          <cell r="E1836">
            <v>240</v>
          </cell>
          <cell r="G1836">
            <v>37104</v>
          </cell>
        </row>
        <row r="1837">
          <cell r="A1837" t="str">
            <v>2102000400</v>
          </cell>
          <cell r="B1837" t="str">
            <v>I</v>
          </cell>
          <cell r="C1837" t="str">
            <v>Mezcladora(5Hp)</v>
          </cell>
          <cell r="D1837" t="str">
            <v>U</v>
          </cell>
          <cell r="E1837">
            <v>2460</v>
          </cell>
          <cell r="G1837">
            <v>37104</v>
          </cell>
        </row>
        <row r="1838">
          <cell r="A1838" t="str">
            <v>2102000450</v>
          </cell>
          <cell r="B1838" t="str">
            <v>I</v>
          </cell>
          <cell r="C1838" t="str">
            <v>Pulidora(2 Hp)</v>
          </cell>
          <cell r="D1838" t="str">
            <v>U</v>
          </cell>
          <cell r="E1838">
            <v>2460</v>
          </cell>
          <cell r="G1838">
            <v>37104</v>
          </cell>
        </row>
        <row r="1839">
          <cell r="A1839" t="str">
            <v>2102000500</v>
          </cell>
          <cell r="B1839" t="str">
            <v>I</v>
          </cell>
          <cell r="C1839" t="str">
            <v>Regla De Control Con Mango</v>
          </cell>
          <cell r="D1839" t="str">
            <v>HORA</v>
          </cell>
          <cell r="E1839">
            <v>0.3</v>
          </cell>
          <cell r="G1839">
            <v>37104</v>
          </cell>
        </row>
        <row r="1840">
          <cell r="A1840" t="str">
            <v>2102000550</v>
          </cell>
          <cell r="B1840" t="str">
            <v>I</v>
          </cell>
          <cell r="C1840" t="str">
            <v>Regla Longitudinal Con Mangos</v>
          </cell>
          <cell r="D1840" t="str">
            <v>HORA</v>
          </cell>
          <cell r="E1840">
            <v>0.3</v>
          </cell>
          <cell r="G1840">
            <v>37104</v>
          </cell>
        </row>
        <row r="1841">
          <cell r="A1841" t="str">
            <v>2102000600</v>
          </cell>
          <cell r="B1841" t="str">
            <v>I</v>
          </cell>
          <cell r="C1841" t="str">
            <v>Regla Vibradora</v>
          </cell>
          <cell r="D1841" t="str">
            <v>HORA</v>
          </cell>
          <cell r="E1841">
            <v>3</v>
          </cell>
          <cell r="G1841">
            <v>37104</v>
          </cell>
        </row>
        <row r="1842">
          <cell r="A1842" t="str">
            <v>2102000650</v>
          </cell>
          <cell r="B1842" t="str">
            <v>I</v>
          </cell>
          <cell r="C1842" t="str">
            <v>Vibrador[2 Hp]</v>
          </cell>
          <cell r="D1842" t="str">
            <v>U</v>
          </cell>
          <cell r="E1842">
            <v>1170</v>
          </cell>
          <cell r="G1842">
            <v>37104</v>
          </cell>
        </row>
        <row r="1843">
          <cell r="A1843" t="str">
            <v>2102000700</v>
          </cell>
          <cell r="B1843" t="str">
            <v>I</v>
          </cell>
          <cell r="C1843" t="str">
            <v>Vibroapisonador(3.3 Hp)</v>
          </cell>
          <cell r="D1843" t="str">
            <v>U</v>
          </cell>
          <cell r="E1843">
            <v>2650</v>
          </cell>
          <cell r="G1843">
            <v>37104</v>
          </cell>
        </row>
        <row r="1844">
          <cell r="A1844" t="str">
            <v>2103000000</v>
          </cell>
          <cell r="B1844" t="str">
            <v>D</v>
          </cell>
          <cell r="C1844" t="str">
            <v>=== UTILES DE OBRA</v>
          </cell>
          <cell r="D1844" t="str">
            <v>-</v>
          </cell>
          <cell r="E1844">
            <v>0</v>
          </cell>
        </row>
        <row r="1845">
          <cell r="A1845" t="str">
            <v>2104000000</v>
          </cell>
          <cell r="B1845" t="str">
            <v>D</v>
          </cell>
          <cell r="C1845" t="str">
            <v>=== ANDAMIOS</v>
          </cell>
          <cell r="D1845" t="str">
            <v>-</v>
          </cell>
          <cell r="E1845">
            <v>0</v>
          </cell>
        </row>
        <row r="1846">
          <cell r="A1846" t="str">
            <v>2104000100</v>
          </cell>
          <cell r="B1846" t="str">
            <v>I</v>
          </cell>
          <cell r="C1846" t="str">
            <v>Alq. De Andamio Caño Y Nudo</v>
          </cell>
          <cell r="D1846" t="str">
            <v>M2</v>
          </cell>
          <cell r="E1846">
            <v>5.9</v>
          </cell>
          <cell r="G1846">
            <v>37104</v>
          </cell>
        </row>
        <row r="1847">
          <cell r="A1847" t="str">
            <v>2105000000</v>
          </cell>
          <cell r="B1847" t="str">
            <v>D</v>
          </cell>
          <cell r="C1847" t="str">
            <v>=== ENCOFRADOS Y ACCESORIOS</v>
          </cell>
          <cell r="D1847" t="str">
            <v>-</v>
          </cell>
          <cell r="E1847">
            <v>0</v>
          </cell>
        </row>
        <row r="1848">
          <cell r="A1848" t="str">
            <v>2105000100</v>
          </cell>
          <cell r="B1848" t="str">
            <v>I</v>
          </cell>
          <cell r="C1848" t="str">
            <v>Molde Pavimento</v>
          </cell>
          <cell r="D1848" t="str">
            <v>U</v>
          </cell>
          <cell r="E1848">
            <v>1.52</v>
          </cell>
          <cell r="G1848">
            <v>37104</v>
          </cell>
        </row>
        <row r="1849">
          <cell r="A1849" t="str">
            <v>2105000150</v>
          </cell>
          <cell r="B1849" t="str">
            <v>I</v>
          </cell>
          <cell r="C1849" t="str">
            <v>Puntal-Accesorio(E.Metalico)</v>
          </cell>
          <cell r="D1849" t="str">
            <v>U</v>
          </cell>
          <cell r="E1849">
            <v>49</v>
          </cell>
          <cell r="G1849">
            <v>37104</v>
          </cell>
        </row>
        <row r="1850">
          <cell r="A1850" t="str">
            <v>2105000200</v>
          </cell>
          <cell r="B1850" t="str">
            <v>I</v>
          </cell>
          <cell r="C1850" t="str">
            <v>Solera-Accesorio(E.Metalico)</v>
          </cell>
          <cell r="D1850" t="str">
            <v>U</v>
          </cell>
          <cell r="E1850">
            <v>96</v>
          </cell>
          <cell r="G1850">
            <v>37104</v>
          </cell>
        </row>
        <row r="1851">
          <cell r="A1851" t="str">
            <v>2105000250</v>
          </cell>
          <cell r="B1851" t="str">
            <v>I</v>
          </cell>
          <cell r="C1851" t="str">
            <v>Zuncho-Accesorio(E.Metalico)</v>
          </cell>
          <cell r="D1851" t="str">
            <v>U</v>
          </cell>
          <cell r="E1851">
            <v>35</v>
          </cell>
          <cell r="G1851">
            <v>37104</v>
          </cell>
        </row>
        <row r="1852">
          <cell r="A1852" t="str">
            <v>2106000000</v>
          </cell>
          <cell r="B1852" t="str">
            <v>D</v>
          </cell>
          <cell r="C1852" t="str">
            <v>=== HERRAMIENTAS</v>
          </cell>
          <cell r="D1852" t="str">
            <v>-</v>
          </cell>
          <cell r="E1852">
            <v>0</v>
          </cell>
        </row>
        <row r="1853">
          <cell r="A1853" t="str">
            <v>2106000100</v>
          </cell>
          <cell r="B1853" t="str">
            <v>I</v>
          </cell>
          <cell r="C1853" t="str">
            <v>Amoladora Angular [2.2Kw]</v>
          </cell>
          <cell r="D1853" t="str">
            <v>U</v>
          </cell>
          <cell r="E1853">
            <v>328</v>
          </cell>
          <cell r="G1853">
            <v>37104</v>
          </cell>
        </row>
        <row r="1854">
          <cell r="A1854" t="str">
            <v>2106000150</v>
          </cell>
          <cell r="B1854" t="str">
            <v>I</v>
          </cell>
          <cell r="C1854" t="str">
            <v>Amoladora De Banco [0.35Kw]</v>
          </cell>
          <cell r="D1854" t="str">
            <v>U</v>
          </cell>
          <cell r="E1854">
            <v>220</v>
          </cell>
          <cell r="G1854">
            <v>37104</v>
          </cell>
        </row>
        <row r="1855">
          <cell r="A1855" t="str">
            <v>2106000200</v>
          </cell>
          <cell r="B1855" t="str">
            <v>I</v>
          </cell>
          <cell r="C1855" t="str">
            <v>Cort./Dobla. Hierro Motorizada Tp35 [3 Hp]</v>
          </cell>
          <cell r="D1855" t="str">
            <v>U</v>
          </cell>
          <cell r="E1855">
            <v>6935</v>
          </cell>
          <cell r="G1855">
            <v>37104</v>
          </cell>
        </row>
        <row r="1856">
          <cell r="A1856" t="str">
            <v>2106000250</v>
          </cell>
          <cell r="B1856" t="str">
            <v>I</v>
          </cell>
          <cell r="C1856" t="str">
            <v>Cortadora Hierro Motorizada C32 [3 Hp]</v>
          </cell>
          <cell r="D1856" t="str">
            <v>U</v>
          </cell>
          <cell r="E1856">
            <v>4158</v>
          </cell>
          <cell r="G1856">
            <v>37104</v>
          </cell>
        </row>
        <row r="1857">
          <cell r="A1857" t="str">
            <v>2106000300</v>
          </cell>
          <cell r="B1857" t="str">
            <v>I</v>
          </cell>
          <cell r="C1857" t="str">
            <v>Cortadora Hierro Motorizada C55 [5.5 Hp]</v>
          </cell>
          <cell r="D1857" t="str">
            <v>U</v>
          </cell>
          <cell r="E1857">
            <v>9997</v>
          </cell>
          <cell r="G1857">
            <v>37104</v>
          </cell>
        </row>
        <row r="1858">
          <cell r="A1858" t="str">
            <v>2106000350</v>
          </cell>
          <cell r="B1858" t="str">
            <v>I</v>
          </cell>
          <cell r="C1858" t="str">
            <v>Cortadora Piedra-Loseta (1Kw)</v>
          </cell>
          <cell r="D1858" t="str">
            <v>U</v>
          </cell>
          <cell r="E1858">
            <v>223</v>
          </cell>
          <cell r="G1858">
            <v>37104</v>
          </cell>
        </row>
        <row r="1859">
          <cell r="A1859" t="str">
            <v>2106000400</v>
          </cell>
          <cell r="B1859" t="str">
            <v>I</v>
          </cell>
          <cell r="C1859" t="str">
            <v>Cortadora Sensitiva (2Kw)</v>
          </cell>
          <cell r="D1859" t="str">
            <v>U</v>
          </cell>
          <cell r="E1859">
            <v>584</v>
          </cell>
          <cell r="G1859">
            <v>37104</v>
          </cell>
        </row>
        <row r="1860">
          <cell r="A1860" t="str">
            <v>2106000450</v>
          </cell>
          <cell r="B1860" t="str">
            <v>I</v>
          </cell>
          <cell r="C1860" t="str">
            <v>Cortadora/Roscadora Caño De Banco(7.5Kw)</v>
          </cell>
          <cell r="D1860" t="str">
            <v>U</v>
          </cell>
          <cell r="E1860">
            <v>800</v>
          </cell>
          <cell r="G1860">
            <v>37104</v>
          </cell>
        </row>
        <row r="1861">
          <cell r="A1861" t="str">
            <v>2106000500</v>
          </cell>
          <cell r="B1861" t="str">
            <v>I</v>
          </cell>
          <cell r="C1861" t="str">
            <v>Dobladora Automa.  Zig-Zag Niced20 [2 Hp]</v>
          </cell>
          <cell r="D1861" t="str">
            <v>U</v>
          </cell>
          <cell r="E1861">
            <v>4700</v>
          </cell>
          <cell r="G1861">
            <v>37104</v>
          </cell>
        </row>
        <row r="1862">
          <cell r="A1862" t="str">
            <v>2106000550</v>
          </cell>
          <cell r="B1862" t="str">
            <v>I</v>
          </cell>
          <cell r="C1862" t="str">
            <v>Dobladora Hierro Motorizada P32 [3 Hp]</v>
          </cell>
          <cell r="D1862" t="str">
            <v>U</v>
          </cell>
          <cell r="E1862">
            <v>5335</v>
          </cell>
          <cell r="G1862">
            <v>37104</v>
          </cell>
        </row>
        <row r="1863">
          <cell r="A1863" t="str">
            <v>2106000600</v>
          </cell>
          <cell r="B1863" t="str">
            <v>I</v>
          </cell>
          <cell r="C1863" t="str">
            <v>Dobladora Tubos Automatica Dt38 [3 Hp ]</v>
          </cell>
          <cell r="D1863" t="str">
            <v>U</v>
          </cell>
          <cell r="E1863">
            <v>8000</v>
          </cell>
          <cell r="G1863">
            <v>37104</v>
          </cell>
        </row>
        <row r="1864">
          <cell r="A1864" t="str">
            <v>2106000650</v>
          </cell>
          <cell r="B1864" t="str">
            <v>I</v>
          </cell>
          <cell r="C1864" t="str">
            <v>Electrosierra [3 Hp]</v>
          </cell>
          <cell r="D1864" t="str">
            <v>U</v>
          </cell>
          <cell r="E1864">
            <v>278</v>
          </cell>
          <cell r="G1864">
            <v>37104</v>
          </cell>
        </row>
        <row r="1865">
          <cell r="A1865" t="str">
            <v>2106000700</v>
          </cell>
          <cell r="B1865" t="str">
            <v>I</v>
          </cell>
          <cell r="C1865" t="str">
            <v>Martillo Demolicion 12 Kg (1.1Kw)</v>
          </cell>
          <cell r="D1865" t="str">
            <v>U</v>
          </cell>
          <cell r="E1865">
            <v>1280</v>
          </cell>
          <cell r="G1865">
            <v>37104</v>
          </cell>
        </row>
        <row r="1866">
          <cell r="A1866" t="str">
            <v>2106000750</v>
          </cell>
          <cell r="B1866" t="str">
            <v>I</v>
          </cell>
          <cell r="C1866" t="str">
            <v>Martillo Demolicion 30 Kg (1.8Kw)</v>
          </cell>
          <cell r="D1866" t="str">
            <v>U</v>
          </cell>
          <cell r="E1866">
            <v>2645</v>
          </cell>
          <cell r="G1866">
            <v>37104</v>
          </cell>
        </row>
        <row r="1867">
          <cell r="A1867" t="str">
            <v>2106000800</v>
          </cell>
          <cell r="B1867" t="str">
            <v>I</v>
          </cell>
          <cell r="C1867" t="str">
            <v>Motosierra(1.8Kw)</v>
          </cell>
          <cell r="D1867" t="str">
            <v>U</v>
          </cell>
          <cell r="E1867">
            <v>139</v>
          </cell>
          <cell r="G1867">
            <v>37104</v>
          </cell>
        </row>
        <row r="1868">
          <cell r="A1868" t="str">
            <v>2106000850</v>
          </cell>
          <cell r="B1868" t="str">
            <v>I</v>
          </cell>
          <cell r="C1868" t="str">
            <v>Motosoldadora (50 Hp)</v>
          </cell>
          <cell r="D1868" t="str">
            <v>U</v>
          </cell>
          <cell r="E1868">
            <v>15000</v>
          </cell>
          <cell r="G1868">
            <v>37104</v>
          </cell>
        </row>
        <row r="1869">
          <cell r="A1869" t="str">
            <v>2106000900</v>
          </cell>
          <cell r="B1869" t="str">
            <v>I</v>
          </cell>
          <cell r="C1869" t="str">
            <v>Sierra Circular [1.8Kw]</v>
          </cell>
          <cell r="D1869" t="str">
            <v>U</v>
          </cell>
          <cell r="E1869">
            <v>425</v>
          </cell>
          <cell r="G1869">
            <v>37104</v>
          </cell>
        </row>
        <row r="1870">
          <cell r="A1870" t="str">
            <v>2106000950</v>
          </cell>
          <cell r="B1870" t="str">
            <v>I</v>
          </cell>
          <cell r="C1870" t="str">
            <v>Soldadora (2Hp)</v>
          </cell>
          <cell r="D1870" t="str">
            <v>U</v>
          </cell>
          <cell r="E1870">
            <v>3800</v>
          </cell>
          <cell r="G1870">
            <v>37104</v>
          </cell>
        </row>
        <row r="1871">
          <cell r="A1871" t="str">
            <v>2106001000</v>
          </cell>
          <cell r="B1871" t="str">
            <v>I</v>
          </cell>
          <cell r="C1871" t="str">
            <v>Taladro Percutor (0.6Kw)</v>
          </cell>
          <cell r="D1871" t="str">
            <v>U</v>
          </cell>
          <cell r="E1871">
            <v>534</v>
          </cell>
          <cell r="G1871">
            <v>37104</v>
          </cell>
        </row>
        <row r="1872">
          <cell r="A1872" t="str">
            <v>2107000000</v>
          </cell>
          <cell r="B1872" t="str">
            <v>D</v>
          </cell>
          <cell r="C1872" t="str">
            <v>=== COMBUSTIBLES Y LUBRICANTES</v>
          </cell>
          <cell r="D1872" t="str">
            <v>-</v>
          </cell>
          <cell r="E1872">
            <v>0</v>
          </cell>
        </row>
        <row r="1873">
          <cell r="A1873" t="str">
            <v>2107000050</v>
          </cell>
          <cell r="B1873" t="str">
            <v>I</v>
          </cell>
          <cell r="C1873" t="str">
            <v>Kilowatt</v>
          </cell>
          <cell r="D1873" t="str">
            <v>KW</v>
          </cell>
          <cell r="E1873">
            <v>0.08</v>
          </cell>
          <cell r="G1873">
            <v>37104</v>
          </cell>
        </row>
        <row r="1874">
          <cell r="A1874" t="str">
            <v>2107000100</v>
          </cell>
          <cell r="B1874" t="str">
            <v>I</v>
          </cell>
          <cell r="C1874" t="str">
            <v>Gassoil</v>
          </cell>
          <cell r="D1874" t="str">
            <v>LITRO</v>
          </cell>
          <cell r="E1874">
            <v>0.4</v>
          </cell>
          <cell r="G1874">
            <v>37104</v>
          </cell>
        </row>
        <row r="1875">
          <cell r="A1875" t="str">
            <v>2107000150</v>
          </cell>
          <cell r="B1875" t="str">
            <v>I</v>
          </cell>
          <cell r="C1875" t="str">
            <v>Nafta Normal</v>
          </cell>
          <cell r="D1875" t="str">
            <v>LITRO</v>
          </cell>
          <cell r="E1875">
            <v>0.75900000000000001</v>
          </cell>
          <cell r="G1875">
            <v>37104</v>
          </cell>
        </row>
        <row r="1876">
          <cell r="A1876" t="str">
            <v>2107500000</v>
          </cell>
          <cell r="B1876" t="str">
            <v>D</v>
          </cell>
          <cell r="C1876" t="str">
            <v>=== AGUA PARA CONSTRUCCIóN</v>
          </cell>
          <cell r="D1876" t="str">
            <v>-</v>
          </cell>
          <cell r="E1876">
            <v>0</v>
          </cell>
        </row>
        <row r="1877">
          <cell r="A1877" t="str">
            <v>2108000000</v>
          </cell>
          <cell r="B1877" t="str">
            <v>D</v>
          </cell>
          <cell r="C1877" t="str">
            <v>=== SOFTWARE</v>
          </cell>
          <cell r="D1877" t="str">
            <v>-</v>
          </cell>
          <cell r="E1877">
            <v>0</v>
          </cell>
        </row>
        <row r="1878">
          <cell r="A1878" t="str">
            <v>2109000000</v>
          </cell>
          <cell r="B1878" t="str">
            <v>D</v>
          </cell>
          <cell r="C1878" t="str">
            <v>=== HIGIENE Y SEGURIDAD</v>
          </cell>
          <cell r="D1878" t="str">
            <v>-</v>
          </cell>
          <cell r="E1878">
            <v>0</v>
          </cell>
        </row>
        <row r="1879">
          <cell r="A1879" t="str">
            <v>2109500000</v>
          </cell>
          <cell r="B1879" t="str">
            <v>D</v>
          </cell>
          <cell r="C1879" t="str">
            <v>=== REPUESTOS</v>
          </cell>
          <cell r="D1879" t="str">
            <v>-</v>
          </cell>
          <cell r="E1879">
            <v>0</v>
          </cell>
        </row>
        <row r="1880">
          <cell r="A1880" t="str">
            <v>GG01000000</v>
          </cell>
          <cell r="B1880" t="str">
            <v>D</v>
          </cell>
          <cell r="C1880" t="str">
            <v>=== FLETES Y TRANSPORTES</v>
          </cell>
          <cell r="D1880" t="str">
            <v>-</v>
          </cell>
          <cell r="E1880">
            <v>0</v>
          </cell>
        </row>
        <row r="1881">
          <cell r="A1881" t="str">
            <v>GG01000010</v>
          </cell>
          <cell r="B1881" t="str">
            <v>I</v>
          </cell>
          <cell r="C1881" t="str">
            <v>Transporte de apuntalamientos vigas</v>
          </cell>
          <cell r="D1881" t="str">
            <v>GL</v>
          </cell>
          <cell r="E1881">
            <v>100</v>
          </cell>
          <cell r="G1881">
            <v>37104</v>
          </cell>
        </row>
        <row r="1882">
          <cell r="A1882" t="str">
            <v>GG01000100</v>
          </cell>
          <cell r="B1882" t="str">
            <v>I</v>
          </cell>
          <cell r="C1882" t="str">
            <v>Flete Con Semiremolque(20Ton)</v>
          </cell>
          <cell r="D1882" t="str">
            <v>Tx KM</v>
          </cell>
          <cell r="E1882">
            <v>0</v>
          </cell>
          <cell r="G1882">
            <v>37104</v>
          </cell>
        </row>
        <row r="1883">
          <cell r="A1883" t="str">
            <v>GG01000150</v>
          </cell>
          <cell r="B1883" t="str">
            <v>I</v>
          </cell>
          <cell r="C1883" t="str">
            <v>Flete Urbano-Suburbano(Hasta 1000Kg)</v>
          </cell>
          <cell r="D1883" t="str">
            <v>HORA</v>
          </cell>
          <cell r="E1883">
            <v>0</v>
          </cell>
          <cell r="G1883">
            <v>37104</v>
          </cell>
        </row>
        <row r="1884">
          <cell r="A1884" t="str">
            <v>GG01000200</v>
          </cell>
          <cell r="B1884" t="str">
            <v>I</v>
          </cell>
          <cell r="C1884" t="str">
            <v>Fletes Equipos Pesados</v>
          </cell>
          <cell r="D1884" t="str">
            <v>GL</v>
          </cell>
          <cell r="E1884">
            <v>0</v>
          </cell>
          <cell r="G1884">
            <v>37104</v>
          </cell>
        </row>
        <row r="1885">
          <cell r="A1885" t="str">
            <v>GG01000250</v>
          </cell>
          <cell r="B1885" t="str">
            <v>I</v>
          </cell>
          <cell r="C1885" t="str">
            <v>Retiro de Herramientas y Equipos</v>
          </cell>
          <cell r="D1885" t="str">
            <v>GL</v>
          </cell>
          <cell r="E1885">
            <v>300</v>
          </cell>
          <cell r="G1885">
            <v>37104</v>
          </cell>
        </row>
        <row r="1886">
          <cell r="A1886" t="str">
            <v>GG01000300</v>
          </cell>
          <cell r="B1886" t="str">
            <v>I</v>
          </cell>
          <cell r="C1886" t="str">
            <v>Transporte Inicial Herramientas a Obra</v>
          </cell>
          <cell r="D1886" t="str">
            <v>GL</v>
          </cell>
          <cell r="E1886">
            <v>300</v>
          </cell>
          <cell r="G1886">
            <v>37104</v>
          </cell>
        </row>
        <row r="1887">
          <cell r="A1887" t="str">
            <v>GG02000000</v>
          </cell>
          <cell r="B1887" t="str">
            <v>D</v>
          </cell>
          <cell r="C1887" t="str">
            <v>=== SUELDOS</v>
          </cell>
          <cell r="D1887" t="str">
            <v>-</v>
          </cell>
          <cell r="E1887">
            <v>0</v>
          </cell>
        </row>
        <row r="1888">
          <cell r="A1888" t="str">
            <v>GG02000100</v>
          </cell>
          <cell r="B1888" t="str">
            <v>I</v>
          </cell>
          <cell r="C1888" t="str">
            <v>Ayudante Limpieza Permanente</v>
          </cell>
          <cell r="D1888" t="str">
            <v>MES</v>
          </cell>
          <cell r="E1888">
            <v>300</v>
          </cell>
          <cell r="G1888">
            <v>37104</v>
          </cell>
        </row>
        <row r="1889">
          <cell r="A1889" t="str">
            <v>GG02000150</v>
          </cell>
          <cell r="B1889" t="str">
            <v>I</v>
          </cell>
          <cell r="C1889" t="str">
            <v>Capataz de Obra</v>
          </cell>
          <cell r="D1889" t="str">
            <v>MES</v>
          </cell>
          <cell r="E1889">
            <v>1000</v>
          </cell>
          <cell r="G1889">
            <v>37104</v>
          </cell>
        </row>
        <row r="1890">
          <cell r="A1890" t="str">
            <v>GG02000200</v>
          </cell>
          <cell r="B1890" t="str">
            <v>I</v>
          </cell>
          <cell r="C1890" t="str">
            <v>Chofer</v>
          </cell>
          <cell r="D1890" t="str">
            <v>MES</v>
          </cell>
          <cell r="E1890">
            <v>400</v>
          </cell>
          <cell r="G1890">
            <v>37104</v>
          </cell>
        </row>
        <row r="1891">
          <cell r="A1891" t="str">
            <v>GG02000250</v>
          </cell>
          <cell r="B1891" t="str">
            <v>I</v>
          </cell>
          <cell r="C1891" t="str">
            <v>Cocinero</v>
          </cell>
          <cell r="D1891" t="str">
            <v>MES</v>
          </cell>
          <cell r="E1891">
            <v>400</v>
          </cell>
          <cell r="G1891">
            <v>37104</v>
          </cell>
        </row>
        <row r="1892">
          <cell r="A1892" t="str">
            <v>GG02000300</v>
          </cell>
          <cell r="B1892" t="str">
            <v>I</v>
          </cell>
          <cell r="C1892" t="str">
            <v>Delegado</v>
          </cell>
          <cell r="D1892" t="str">
            <v>MES</v>
          </cell>
          <cell r="E1892">
            <v>300</v>
          </cell>
          <cell r="G1892">
            <v>37104</v>
          </cell>
        </row>
        <row r="1893">
          <cell r="A1893" t="str">
            <v>GG02000350</v>
          </cell>
          <cell r="B1893" t="str">
            <v>I</v>
          </cell>
          <cell r="C1893" t="str">
            <v>Dibujante</v>
          </cell>
          <cell r="D1893" t="str">
            <v>MES</v>
          </cell>
          <cell r="E1893">
            <v>400</v>
          </cell>
          <cell r="G1893">
            <v>37104</v>
          </cell>
        </row>
        <row r="1894">
          <cell r="A1894" t="str">
            <v>GG02000400</v>
          </cell>
          <cell r="B1894" t="str">
            <v>I</v>
          </cell>
          <cell r="C1894" t="str">
            <v>Director de Obra</v>
          </cell>
          <cell r="D1894" t="str">
            <v>MES</v>
          </cell>
          <cell r="E1894">
            <v>2400</v>
          </cell>
          <cell r="G1894">
            <v>37104</v>
          </cell>
        </row>
        <row r="1895">
          <cell r="A1895" t="str">
            <v>GG02000450</v>
          </cell>
          <cell r="B1895" t="str">
            <v>I</v>
          </cell>
          <cell r="C1895" t="str">
            <v>Inspeccion</v>
          </cell>
          <cell r="D1895" t="str">
            <v>MES</v>
          </cell>
          <cell r="E1895">
            <v>300</v>
          </cell>
          <cell r="G1895">
            <v>37104</v>
          </cell>
        </row>
        <row r="1896">
          <cell r="A1896" t="str">
            <v>GG02000500</v>
          </cell>
          <cell r="B1896" t="str">
            <v>I</v>
          </cell>
          <cell r="C1896" t="str">
            <v>Jefe de Obra</v>
          </cell>
          <cell r="D1896" t="str">
            <v>MES</v>
          </cell>
          <cell r="E1896">
            <v>1200</v>
          </cell>
          <cell r="G1896">
            <v>37104</v>
          </cell>
        </row>
        <row r="1897">
          <cell r="A1897" t="str">
            <v>GG02000550</v>
          </cell>
          <cell r="B1897" t="str">
            <v>I</v>
          </cell>
          <cell r="C1897" t="str">
            <v>Laboratorista</v>
          </cell>
          <cell r="D1897" t="str">
            <v>MES</v>
          </cell>
          <cell r="E1897">
            <v>1000</v>
          </cell>
          <cell r="G1897">
            <v>37104</v>
          </cell>
        </row>
        <row r="1898">
          <cell r="A1898" t="str">
            <v>GG02000600</v>
          </cell>
          <cell r="B1898" t="str">
            <v>I</v>
          </cell>
          <cell r="C1898" t="str">
            <v>Panolero</v>
          </cell>
          <cell r="D1898" t="str">
            <v>MES</v>
          </cell>
          <cell r="E1898">
            <v>800</v>
          </cell>
          <cell r="G1898">
            <v>37104</v>
          </cell>
        </row>
        <row r="1899">
          <cell r="A1899" t="str">
            <v>GG02000650</v>
          </cell>
          <cell r="B1899" t="str">
            <v>I</v>
          </cell>
          <cell r="C1899" t="str">
            <v>Punteros</v>
          </cell>
          <cell r="D1899" t="str">
            <v>MES</v>
          </cell>
          <cell r="E1899">
            <v>800</v>
          </cell>
          <cell r="G1899">
            <v>37104</v>
          </cell>
        </row>
        <row r="1900">
          <cell r="A1900" t="str">
            <v>GG02000700</v>
          </cell>
          <cell r="B1900" t="str">
            <v>I</v>
          </cell>
          <cell r="C1900" t="str">
            <v>Sereno</v>
          </cell>
          <cell r="D1900" t="str">
            <v>MES</v>
          </cell>
          <cell r="E1900">
            <v>400</v>
          </cell>
          <cell r="G1900">
            <v>37104</v>
          </cell>
        </row>
        <row r="1901">
          <cell r="A1901" t="str">
            <v>GG02000750</v>
          </cell>
          <cell r="B1901" t="str">
            <v>I</v>
          </cell>
          <cell r="C1901" t="str">
            <v>Sobrestante</v>
          </cell>
          <cell r="D1901" t="str">
            <v>MES</v>
          </cell>
          <cell r="E1901">
            <v>800</v>
          </cell>
          <cell r="G1901">
            <v>37104</v>
          </cell>
        </row>
        <row r="1902">
          <cell r="A1902" t="str">
            <v>GG02000800</v>
          </cell>
          <cell r="B1902" t="str">
            <v>I</v>
          </cell>
          <cell r="C1902" t="str">
            <v>Topografo</v>
          </cell>
          <cell r="D1902" t="str">
            <v>MES</v>
          </cell>
          <cell r="E1902">
            <v>1000</v>
          </cell>
          <cell r="G1902">
            <v>37104</v>
          </cell>
        </row>
        <row r="1903">
          <cell r="A1903" t="str">
            <v>GG03000000</v>
          </cell>
          <cell r="B1903" t="str">
            <v>D</v>
          </cell>
          <cell r="C1903" t="str">
            <v>=== GASTOS MENSUALES DE OBRA</v>
          </cell>
          <cell r="D1903" t="str">
            <v>-</v>
          </cell>
          <cell r="E1903">
            <v>0</v>
          </cell>
        </row>
        <row r="1904">
          <cell r="A1904" t="str">
            <v>GG03000100</v>
          </cell>
          <cell r="B1904" t="str">
            <v>I</v>
          </cell>
          <cell r="C1904" t="str">
            <v>Agua de construccion</v>
          </cell>
          <cell r="D1904" t="str">
            <v>MES</v>
          </cell>
          <cell r="E1904">
            <v>50</v>
          </cell>
          <cell r="G1904">
            <v>37104</v>
          </cell>
        </row>
        <row r="1905">
          <cell r="A1905" t="str">
            <v>GG03000150</v>
          </cell>
          <cell r="B1905" t="str">
            <v>I</v>
          </cell>
          <cell r="C1905" t="str">
            <v>Alquileres Mensuales para Tareas Generales</v>
          </cell>
          <cell r="D1905" t="str">
            <v>MES</v>
          </cell>
          <cell r="E1905">
            <v>1</v>
          </cell>
          <cell r="G1905">
            <v>37104</v>
          </cell>
        </row>
        <row r="1906">
          <cell r="A1906" t="str">
            <v>GG03000200</v>
          </cell>
          <cell r="B1906" t="str">
            <v>I</v>
          </cell>
          <cell r="C1906" t="str">
            <v>Caja Chica</v>
          </cell>
          <cell r="D1906" t="str">
            <v>MES</v>
          </cell>
          <cell r="E1906">
            <v>300</v>
          </cell>
          <cell r="G1906">
            <v>37104</v>
          </cell>
        </row>
        <row r="1907">
          <cell r="A1907" t="str">
            <v>GG03000250</v>
          </cell>
          <cell r="B1907" t="str">
            <v>I</v>
          </cell>
          <cell r="C1907" t="str">
            <v>Combustibles Funcionamiento Obrador</v>
          </cell>
          <cell r="D1907" t="str">
            <v>MES</v>
          </cell>
          <cell r="E1907">
            <v>1</v>
          </cell>
          <cell r="G1907">
            <v>37104</v>
          </cell>
        </row>
        <row r="1908">
          <cell r="A1908" t="str">
            <v>GG03000300</v>
          </cell>
          <cell r="B1908" t="str">
            <v>I</v>
          </cell>
          <cell r="C1908" t="str">
            <v>Comida Personal</v>
          </cell>
          <cell r="D1908" t="str">
            <v>MES</v>
          </cell>
          <cell r="E1908">
            <v>200</v>
          </cell>
          <cell r="G1908">
            <v>37104</v>
          </cell>
        </row>
        <row r="1909">
          <cell r="A1909" t="str">
            <v>GG03000350</v>
          </cell>
          <cell r="B1909" t="str">
            <v>I</v>
          </cell>
          <cell r="C1909" t="str">
            <v>Gas</v>
          </cell>
          <cell r="D1909" t="str">
            <v>MES</v>
          </cell>
          <cell r="E1909">
            <v>100</v>
          </cell>
          <cell r="G1909">
            <v>37104</v>
          </cell>
        </row>
        <row r="1910">
          <cell r="A1910" t="str">
            <v>GG03000400</v>
          </cell>
          <cell r="B1910" t="str">
            <v>I</v>
          </cell>
          <cell r="C1910" t="str">
            <v>Gastos Ingreso Personal</v>
          </cell>
          <cell r="D1910" t="str">
            <v>MES</v>
          </cell>
          <cell r="E1910">
            <v>200</v>
          </cell>
          <cell r="G1910">
            <v>37104</v>
          </cell>
        </row>
        <row r="1911">
          <cell r="A1911" t="str">
            <v>GG03000450</v>
          </cell>
          <cell r="B1911" t="str">
            <v>I</v>
          </cell>
          <cell r="C1911" t="str">
            <v>Luz</v>
          </cell>
          <cell r="D1911" t="str">
            <v>MES</v>
          </cell>
          <cell r="E1911">
            <v>150</v>
          </cell>
          <cell r="G1911">
            <v>37104</v>
          </cell>
        </row>
        <row r="1912">
          <cell r="A1912" t="str">
            <v>GG03000500</v>
          </cell>
          <cell r="B1912" t="str">
            <v>I</v>
          </cell>
          <cell r="C1912" t="str">
            <v>Seguridad</v>
          </cell>
          <cell r="D1912" t="str">
            <v>MES</v>
          </cell>
          <cell r="E1912">
            <v>400</v>
          </cell>
          <cell r="G1912">
            <v>37104</v>
          </cell>
        </row>
        <row r="1913">
          <cell r="A1913" t="str">
            <v>GG03000550</v>
          </cell>
          <cell r="B1913" t="str">
            <v>I</v>
          </cell>
          <cell r="C1913" t="str">
            <v>Telefono</v>
          </cell>
          <cell r="D1913" t="str">
            <v>MES</v>
          </cell>
          <cell r="E1913">
            <v>150</v>
          </cell>
          <cell r="G1913">
            <v>37104</v>
          </cell>
        </row>
        <row r="1914">
          <cell r="A1914" t="str">
            <v>GG04000000</v>
          </cell>
          <cell r="B1914" t="str">
            <v>D</v>
          </cell>
          <cell r="C1914" t="str">
            <v>=== MOVILIDAD Y ESTADIA</v>
          </cell>
          <cell r="D1914" t="str">
            <v>-</v>
          </cell>
          <cell r="E1914">
            <v>0</v>
          </cell>
        </row>
        <row r="1915">
          <cell r="A1915" t="str">
            <v>GG04000100</v>
          </cell>
          <cell r="B1915" t="str">
            <v>I</v>
          </cell>
          <cell r="C1915" t="str">
            <v>Alquileres Estadias</v>
          </cell>
          <cell r="D1915" t="str">
            <v>MES</v>
          </cell>
          <cell r="E1915">
            <v>500</v>
          </cell>
          <cell r="G1915">
            <v>37104</v>
          </cell>
        </row>
        <row r="1916">
          <cell r="A1916" t="str">
            <v>GG04000150</v>
          </cell>
          <cell r="B1916" t="str">
            <v>I</v>
          </cell>
          <cell r="C1916" t="str">
            <v>Automoviles</v>
          </cell>
          <cell r="D1916" t="str">
            <v>MES</v>
          </cell>
          <cell r="E1916">
            <v>1</v>
          </cell>
          <cell r="G1916">
            <v>37104</v>
          </cell>
        </row>
        <row r="1917">
          <cell r="A1917" t="str">
            <v>GG04000200</v>
          </cell>
          <cell r="B1917" t="str">
            <v>I</v>
          </cell>
          <cell r="C1917" t="str">
            <v>Camionetas</v>
          </cell>
          <cell r="D1917" t="str">
            <v>MES</v>
          </cell>
          <cell r="E1917">
            <v>1</v>
          </cell>
          <cell r="G1917">
            <v>37104</v>
          </cell>
        </row>
        <row r="1918">
          <cell r="A1918" t="str">
            <v>GG04000250</v>
          </cell>
          <cell r="B1918" t="str">
            <v>I</v>
          </cell>
          <cell r="C1918" t="str">
            <v>Hoteles</v>
          </cell>
          <cell r="D1918" t="str">
            <v>MES</v>
          </cell>
          <cell r="E1918">
            <v>200</v>
          </cell>
          <cell r="G1918">
            <v>37104</v>
          </cell>
        </row>
        <row r="1919">
          <cell r="A1919" t="str">
            <v>GG04000300</v>
          </cell>
          <cell r="B1919" t="str">
            <v>I</v>
          </cell>
          <cell r="C1919" t="str">
            <v>Pasajes Aereos</v>
          </cell>
          <cell r="D1919" t="str">
            <v>MES</v>
          </cell>
          <cell r="E1919">
            <v>1000</v>
          </cell>
          <cell r="G1919">
            <v>37104</v>
          </cell>
        </row>
        <row r="1920">
          <cell r="A1920" t="str">
            <v>GG04000350</v>
          </cell>
          <cell r="B1920" t="str">
            <v>I</v>
          </cell>
          <cell r="C1920" t="str">
            <v>Traslados Personal Obrero</v>
          </cell>
          <cell r="D1920" t="str">
            <v>MES</v>
          </cell>
          <cell r="E1920">
            <v>0</v>
          </cell>
          <cell r="G1920">
            <v>37104</v>
          </cell>
        </row>
        <row r="1921">
          <cell r="A1921" t="str">
            <v>GG05000000</v>
          </cell>
          <cell r="B1921" t="str">
            <v>D</v>
          </cell>
          <cell r="C1921" t="str">
            <v>=== GASTOS MONTAJE DE OBRADOR</v>
          </cell>
          <cell r="D1921" t="str">
            <v>-</v>
          </cell>
          <cell r="E1921">
            <v>0</v>
          </cell>
        </row>
        <row r="1922">
          <cell r="A1922" t="str">
            <v>GG05000100</v>
          </cell>
          <cell r="B1922" t="str">
            <v>I</v>
          </cell>
          <cell r="C1922" t="str">
            <v>Instalacion Agua Obrador (Materiales)</v>
          </cell>
          <cell r="D1922" t="str">
            <v>GL</v>
          </cell>
          <cell r="E1922">
            <v>200</v>
          </cell>
          <cell r="G1922">
            <v>37104</v>
          </cell>
        </row>
        <row r="1923">
          <cell r="A1923" t="str">
            <v>GG05000150</v>
          </cell>
          <cell r="B1923" t="str">
            <v>I</v>
          </cell>
          <cell r="C1923" t="str">
            <v>Instalacion Desagues Obrador (Materiales)</v>
          </cell>
          <cell r="D1923" t="str">
            <v>GL</v>
          </cell>
          <cell r="E1923">
            <v>200</v>
          </cell>
          <cell r="G1923">
            <v>37104</v>
          </cell>
        </row>
        <row r="1924">
          <cell r="A1924" t="str">
            <v>GG05000200</v>
          </cell>
          <cell r="B1924" t="str">
            <v>I</v>
          </cell>
          <cell r="C1924" t="str">
            <v>Instalacion Electrica Obrador (Materiales)</v>
          </cell>
          <cell r="D1924" t="str">
            <v>GL</v>
          </cell>
          <cell r="E1924">
            <v>200</v>
          </cell>
          <cell r="G1924">
            <v>37104</v>
          </cell>
        </row>
        <row r="1925">
          <cell r="A1925" t="str">
            <v>GG05000250</v>
          </cell>
          <cell r="B1925" t="str">
            <v>I</v>
          </cell>
          <cell r="C1925" t="str">
            <v>MO Cerco Perimetral - Cartel de Obra</v>
          </cell>
          <cell r="D1925" t="str">
            <v>GL</v>
          </cell>
          <cell r="E1925">
            <v>200</v>
          </cell>
          <cell r="G1925">
            <v>37104</v>
          </cell>
        </row>
        <row r="1926">
          <cell r="A1926" t="str">
            <v>GG05000300</v>
          </cell>
          <cell r="B1926" t="str">
            <v>I</v>
          </cell>
          <cell r="C1926" t="str">
            <v>MO Desmontaje Obrador</v>
          </cell>
          <cell r="D1926" t="str">
            <v>GL</v>
          </cell>
          <cell r="E1926">
            <v>100</v>
          </cell>
          <cell r="G1926">
            <v>37104</v>
          </cell>
        </row>
        <row r="1927">
          <cell r="A1927" t="str">
            <v>GG05000350</v>
          </cell>
          <cell r="B1927" t="str">
            <v>I</v>
          </cell>
          <cell r="C1927" t="str">
            <v>MO Instalaciones Obrador</v>
          </cell>
          <cell r="D1927" t="str">
            <v>GL</v>
          </cell>
          <cell r="E1927">
            <v>200</v>
          </cell>
          <cell r="G1927">
            <v>37104</v>
          </cell>
        </row>
        <row r="1928">
          <cell r="A1928" t="str">
            <v>GG05000400</v>
          </cell>
          <cell r="B1928" t="str">
            <v>I</v>
          </cell>
          <cell r="C1928" t="str">
            <v>MO Limpieza Final de Obra</v>
          </cell>
          <cell r="D1928" t="str">
            <v>GL</v>
          </cell>
          <cell r="E1928">
            <v>500</v>
          </cell>
          <cell r="G1928">
            <v>37104</v>
          </cell>
        </row>
        <row r="1929">
          <cell r="A1929" t="str">
            <v>GG05000450</v>
          </cell>
          <cell r="B1929" t="str">
            <v>I</v>
          </cell>
          <cell r="C1929" t="str">
            <v>MO Montaje Obrador</v>
          </cell>
          <cell r="D1929" t="str">
            <v>GL</v>
          </cell>
          <cell r="E1929">
            <v>200</v>
          </cell>
          <cell r="G1929">
            <v>37104</v>
          </cell>
        </row>
        <row r="1930">
          <cell r="A1930" t="str">
            <v>GG05000500</v>
          </cell>
          <cell r="B1930" t="str">
            <v>I</v>
          </cell>
          <cell r="C1930" t="str">
            <v>MO Perforaciones</v>
          </cell>
          <cell r="D1930" t="str">
            <v>GL</v>
          </cell>
          <cell r="E1930">
            <v>0</v>
          </cell>
          <cell r="G1930">
            <v>37104</v>
          </cell>
        </row>
        <row r="1931">
          <cell r="A1931" t="str">
            <v>GG05000550</v>
          </cell>
          <cell r="B1931" t="str">
            <v>I</v>
          </cell>
          <cell r="C1931" t="str">
            <v>MO Preparacion Terreno Obrador</v>
          </cell>
          <cell r="D1931" t="str">
            <v>GL</v>
          </cell>
          <cell r="E1931">
            <v>100</v>
          </cell>
          <cell r="G1931">
            <v>37104</v>
          </cell>
        </row>
        <row r="1932">
          <cell r="A1932" t="str">
            <v>GG05000600</v>
          </cell>
          <cell r="B1932" t="str">
            <v>I</v>
          </cell>
          <cell r="C1932" t="str">
            <v>Pisos-Contrapisos Obrador</v>
          </cell>
          <cell r="D1932" t="str">
            <v>GL</v>
          </cell>
          <cell r="E1932">
            <v>200</v>
          </cell>
          <cell r="G1932">
            <v>37104</v>
          </cell>
        </row>
        <row r="1933">
          <cell r="A1933" t="str">
            <v>GG06000000</v>
          </cell>
          <cell r="B1933" t="str">
            <v>D</v>
          </cell>
          <cell r="C1933" t="str">
            <v>=== AMORTIZACIONES</v>
          </cell>
          <cell r="D1933" t="str">
            <v>-</v>
          </cell>
          <cell r="E1933">
            <v>0</v>
          </cell>
        </row>
        <row r="1934">
          <cell r="A1934" t="str">
            <v>GG06000100</v>
          </cell>
          <cell r="B1934" t="str">
            <v>I</v>
          </cell>
          <cell r="C1934" t="str">
            <v>Amortizacion Casillas Obrador</v>
          </cell>
          <cell r="D1934" t="str">
            <v>GL</v>
          </cell>
          <cell r="E1934">
            <v>1000</v>
          </cell>
          <cell r="G1934">
            <v>37104</v>
          </cell>
        </row>
        <row r="1935">
          <cell r="A1935" t="str">
            <v>GG06000150</v>
          </cell>
          <cell r="B1935" t="str">
            <v>I</v>
          </cell>
          <cell r="C1935" t="str">
            <v>Amortizacion Cerco Perimetral</v>
          </cell>
          <cell r="D1935" t="str">
            <v>GL</v>
          </cell>
          <cell r="E1935">
            <v>500</v>
          </cell>
          <cell r="G1935">
            <v>37104</v>
          </cell>
        </row>
        <row r="1936">
          <cell r="A1936" t="str">
            <v>GG06000200</v>
          </cell>
          <cell r="B1936" t="str">
            <v>I</v>
          </cell>
          <cell r="C1936" t="str">
            <v>Amortizacion Equipamiento Obrador</v>
          </cell>
          <cell r="D1936" t="str">
            <v>GL</v>
          </cell>
          <cell r="E1936">
            <v>200</v>
          </cell>
          <cell r="G1936">
            <v>37104</v>
          </cell>
        </row>
        <row r="1937">
          <cell r="A1937" t="str">
            <v>GG06000250</v>
          </cell>
          <cell r="B1937" t="str">
            <v>I</v>
          </cell>
          <cell r="C1937" t="str">
            <v>Amortizacion Equipos Electr. Obrador</v>
          </cell>
          <cell r="D1937" t="str">
            <v>GL</v>
          </cell>
          <cell r="E1937">
            <v>200</v>
          </cell>
          <cell r="G1937">
            <v>37104</v>
          </cell>
        </row>
        <row r="1938">
          <cell r="A1938" t="str">
            <v>GG06000300</v>
          </cell>
          <cell r="B1938" t="str">
            <v>I</v>
          </cell>
          <cell r="C1938" t="str">
            <v>Amortizacion Equipos Gruesos Obrador</v>
          </cell>
          <cell r="D1938" t="str">
            <v>GL</v>
          </cell>
          <cell r="E1938">
            <v>1000</v>
          </cell>
          <cell r="G1938">
            <v>37104</v>
          </cell>
        </row>
        <row r="1939">
          <cell r="A1939" t="str">
            <v>GG06000350</v>
          </cell>
          <cell r="B1939" t="str">
            <v>I</v>
          </cell>
          <cell r="C1939" t="str">
            <v>Amortizacion Herramientas Menores Obrador</v>
          </cell>
          <cell r="D1939" t="str">
            <v>GL</v>
          </cell>
          <cell r="E1939">
            <v>500</v>
          </cell>
          <cell r="G1939">
            <v>37104</v>
          </cell>
        </row>
        <row r="1940">
          <cell r="A1940" t="str">
            <v>GG06000400</v>
          </cell>
          <cell r="B1940" t="str">
            <v>I</v>
          </cell>
          <cell r="C1940" t="str">
            <v>Amortizacion Letrero de Obra</v>
          </cell>
          <cell r="D1940" t="str">
            <v>GL</v>
          </cell>
          <cell r="E1940">
            <v>100</v>
          </cell>
          <cell r="G1940">
            <v>37104</v>
          </cell>
        </row>
        <row r="1941">
          <cell r="A1941" t="str">
            <v>GG07000000</v>
          </cell>
          <cell r="B1941" t="str">
            <v>D</v>
          </cell>
          <cell r="C1941" t="str">
            <v>=== ROPA Y ELEMENTOS DE SEGURIDAD</v>
          </cell>
          <cell r="D1941" t="str">
            <v>-</v>
          </cell>
          <cell r="E1941">
            <v>0</v>
          </cell>
        </row>
        <row r="1942">
          <cell r="A1942" t="str">
            <v>GG07000100</v>
          </cell>
          <cell r="B1942" t="str">
            <v>I</v>
          </cell>
          <cell r="C1942" t="str">
            <v>Provision de Elementos de Seguridad</v>
          </cell>
          <cell r="D1942" t="str">
            <v>GL</v>
          </cell>
          <cell r="E1942">
            <v>200</v>
          </cell>
          <cell r="G1942">
            <v>37104</v>
          </cell>
        </row>
        <row r="1943">
          <cell r="A1943" t="str">
            <v>GG07000150</v>
          </cell>
          <cell r="B1943" t="str">
            <v>I</v>
          </cell>
          <cell r="C1943" t="str">
            <v>Provision de Ropa al Personal</v>
          </cell>
          <cell r="D1943" t="str">
            <v>GL</v>
          </cell>
          <cell r="E1943">
            <v>200</v>
          </cell>
          <cell r="G1943">
            <v>37104</v>
          </cell>
        </row>
        <row r="1944">
          <cell r="A1944" t="str">
            <v>GG08000000</v>
          </cell>
          <cell r="B1944" t="str">
            <v>D</v>
          </cell>
          <cell r="C1944" t="str">
            <v>=== SERVICIOS PROFESIONALES</v>
          </cell>
          <cell r="D1944" t="str">
            <v>-</v>
          </cell>
          <cell r="E1944">
            <v>0</v>
          </cell>
        </row>
        <row r="1945">
          <cell r="A1945" t="str">
            <v>GG08000100</v>
          </cell>
          <cell r="B1945" t="str">
            <v>I</v>
          </cell>
          <cell r="C1945" t="str">
            <v>Asesoramiento Impositivo - Economico</v>
          </cell>
          <cell r="D1945" t="str">
            <v>GL</v>
          </cell>
          <cell r="E1945">
            <v>1</v>
          </cell>
          <cell r="G1945">
            <v>37104</v>
          </cell>
        </row>
        <row r="1946">
          <cell r="A1946" t="str">
            <v>GG08000150</v>
          </cell>
          <cell r="B1946" t="str">
            <v>I</v>
          </cell>
          <cell r="C1946" t="str">
            <v>Asesoramiento Legal - Escribania</v>
          </cell>
          <cell r="D1946" t="str">
            <v>GL</v>
          </cell>
          <cell r="E1946">
            <v>1</v>
          </cell>
          <cell r="G1946">
            <v>37104</v>
          </cell>
        </row>
        <row r="1947">
          <cell r="A1947" t="str">
            <v>GG08000200</v>
          </cell>
          <cell r="B1947" t="str">
            <v>I</v>
          </cell>
          <cell r="C1947" t="str">
            <v>Asesoramiento Seg. Industrial e Higiene</v>
          </cell>
          <cell r="D1947" t="str">
            <v>GL</v>
          </cell>
          <cell r="E1947">
            <v>1</v>
          </cell>
          <cell r="G1947">
            <v>37104</v>
          </cell>
        </row>
        <row r="1948">
          <cell r="A1948" t="str">
            <v>GG08000250</v>
          </cell>
          <cell r="B1948" t="str">
            <v>I</v>
          </cell>
          <cell r="C1948" t="str">
            <v>Asesoramiento Tecnico</v>
          </cell>
          <cell r="D1948" t="str">
            <v>GL</v>
          </cell>
          <cell r="E1948">
            <v>1</v>
          </cell>
          <cell r="G1948">
            <v>37104</v>
          </cell>
        </row>
        <row r="1949">
          <cell r="A1949" t="str">
            <v>GG08000300</v>
          </cell>
          <cell r="B1949" t="str">
            <v>I</v>
          </cell>
          <cell r="C1949" t="str">
            <v>Ensayos de Hormigon</v>
          </cell>
          <cell r="D1949" t="str">
            <v>GL</v>
          </cell>
          <cell r="E1949">
            <v>1</v>
          </cell>
          <cell r="G1949">
            <v>37104</v>
          </cell>
        </row>
        <row r="1950">
          <cell r="A1950" t="str">
            <v>GG08000350</v>
          </cell>
          <cell r="B1950" t="str">
            <v>I</v>
          </cell>
          <cell r="C1950" t="str">
            <v>Estudios y Ensayos de Suelos</v>
          </cell>
          <cell r="D1950" t="str">
            <v>GL</v>
          </cell>
          <cell r="E1950">
            <v>1</v>
          </cell>
          <cell r="G1950">
            <v>37104</v>
          </cell>
        </row>
        <row r="1951">
          <cell r="A1951" t="str">
            <v>GG08000400</v>
          </cell>
          <cell r="B1951" t="str">
            <v>I</v>
          </cell>
          <cell r="C1951" t="str">
            <v>Topografia - Agrimensura</v>
          </cell>
          <cell r="D1951" t="str">
            <v>GL</v>
          </cell>
          <cell r="E1951">
            <v>1</v>
          </cell>
          <cell r="G1951">
            <v>37104</v>
          </cell>
        </row>
        <row r="1952">
          <cell r="A1952" t="str">
            <v>GG09000000</v>
          </cell>
          <cell r="B1952" t="str">
            <v>D</v>
          </cell>
          <cell r="C1952" t="str">
            <v>=== DERECHOS, SELLADOS Y SEGUROS</v>
          </cell>
          <cell r="D1952" t="str">
            <v>-</v>
          </cell>
          <cell r="E1952">
            <v>0</v>
          </cell>
        </row>
        <row r="1953">
          <cell r="A1953" t="str">
            <v>GG09000100</v>
          </cell>
          <cell r="B1953" t="str">
            <v>I</v>
          </cell>
          <cell r="C1953" t="str">
            <v>Derechos Municipales - Tramitaciones</v>
          </cell>
          <cell r="D1953" t="str">
            <v>GL</v>
          </cell>
          <cell r="E1953">
            <v>1</v>
          </cell>
          <cell r="G1953">
            <v>37104</v>
          </cell>
        </row>
        <row r="1954">
          <cell r="A1954" t="str">
            <v>GG09000150</v>
          </cell>
          <cell r="B1954" t="str">
            <v>I</v>
          </cell>
          <cell r="C1954" t="str">
            <v>Seguros Accidentes de Trabajo</v>
          </cell>
          <cell r="D1954" t="str">
            <v>GL</v>
          </cell>
          <cell r="E1954">
            <v>1</v>
          </cell>
          <cell r="G1954">
            <v>37104</v>
          </cell>
        </row>
        <row r="1955">
          <cell r="A1955" t="str">
            <v>GG09000200</v>
          </cell>
          <cell r="B1955" t="str">
            <v>I</v>
          </cell>
          <cell r="C1955" t="str">
            <v>Seguro Contra Incendio de Obra</v>
          </cell>
          <cell r="D1955" t="str">
            <v>GL</v>
          </cell>
          <cell r="E1955">
            <v>1</v>
          </cell>
          <cell r="G1955">
            <v>37104</v>
          </cell>
        </row>
        <row r="1956">
          <cell r="A1956" t="str">
            <v>GG09000250</v>
          </cell>
          <cell r="B1956" t="str">
            <v>I</v>
          </cell>
          <cell r="C1956" t="str">
            <v>Seguro Contra Terceros Obra</v>
          </cell>
          <cell r="D1956" t="str">
            <v>GL</v>
          </cell>
          <cell r="E1956">
            <v>1</v>
          </cell>
          <cell r="G1956">
            <v>37104</v>
          </cell>
        </row>
        <row r="1957">
          <cell r="A1957" t="str">
            <v>GG09000300</v>
          </cell>
          <cell r="B1957" t="str">
            <v>I</v>
          </cell>
          <cell r="C1957" t="str">
            <v>Seguro de Instalacion y Montaje</v>
          </cell>
          <cell r="D1957" t="str">
            <v>GL</v>
          </cell>
          <cell r="E1957">
            <v>1</v>
          </cell>
          <cell r="G1957">
            <v>37104</v>
          </cell>
        </row>
        <row r="1958">
          <cell r="A1958" t="str">
            <v>GG09000350</v>
          </cell>
          <cell r="B1958" t="str">
            <v>I</v>
          </cell>
          <cell r="C1958" t="str">
            <v>Seguro de Materiales Acopiados</v>
          </cell>
          <cell r="D1958" t="str">
            <v>GL</v>
          </cell>
          <cell r="E1958">
            <v>1</v>
          </cell>
          <cell r="G1958">
            <v>37104</v>
          </cell>
        </row>
        <row r="1959">
          <cell r="A1959" t="str">
            <v>GG09000400</v>
          </cell>
          <cell r="B1959" t="str">
            <v>I</v>
          </cell>
          <cell r="C1959" t="str">
            <v>Seguro de Obra Ejecutada</v>
          </cell>
          <cell r="D1959" t="str">
            <v>GL</v>
          </cell>
          <cell r="E1959">
            <v>1</v>
          </cell>
          <cell r="G1959">
            <v>37104</v>
          </cell>
        </row>
        <row r="1960">
          <cell r="A1960" t="str">
            <v>GG09000450</v>
          </cell>
          <cell r="B1960" t="str">
            <v>I</v>
          </cell>
          <cell r="C1960" t="str">
            <v>Sellados Contrato de Obra</v>
          </cell>
          <cell r="D1960" t="str">
            <v>GL</v>
          </cell>
          <cell r="E1960">
            <v>1</v>
          </cell>
          <cell r="G1960">
            <v>37104</v>
          </cell>
        </row>
        <row r="1961">
          <cell r="A1961" t="str">
            <v>GG09000500</v>
          </cell>
          <cell r="B1961" t="str">
            <v>I</v>
          </cell>
          <cell r="C1961" t="str">
            <v>Sellados Contrato Proveedor de Obra</v>
          </cell>
          <cell r="D1961" t="str">
            <v>GL</v>
          </cell>
          <cell r="E1961">
            <v>1</v>
          </cell>
          <cell r="G1961">
            <v>37104</v>
          </cell>
        </row>
        <row r="1962">
          <cell r="A1962" t="str">
            <v>GG09000550</v>
          </cell>
          <cell r="B1962" t="str">
            <v>I</v>
          </cell>
          <cell r="C1962" t="str">
            <v>Sellados Contrato Subcontratista</v>
          </cell>
          <cell r="D1962" t="str">
            <v>GL</v>
          </cell>
          <cell r="E1962">
            <v>1</v>
          </cell>
          <cell r="G1962">
            <v>37104</v>
          </cell>
        </row>
        <row r="1963">
          <cell r="A1963" t="str">
            <v>GG10000000</v>
          </cell>
          <cell r="B1963" t="str">
            <v>D</v>
          </cell>
          <cell r="C1963" t="str">
            <v>=== INTERESES</v>
          </cell>
          <cell r="D1963" t="str">
            <v>-</v>
          </cell>
          <cell r="E1963">
            <v>0</v>
          </cell>
        </row>
        <row r="1964">
          <cell r="A1964" t="str">
            <v>GG10000100</v>
          </cell>
          <cell r="B1964" t="str">
            <v>I</v>
          </cell>
          <cell r="C1964" t="str">
            <v>Intereses sobre Fondo de Reparo</v>
          </cell>
          <cell r="D1964" t="str">
            <v>GL</v>
          </cell>
          <cell r="E1964">
            <v>1</v>
          </cell>
          <cell r="G1964">
            <v>37104</v>
          </cell>
        </row>
        <row r="1965">
          <cell r="A1965" t="str">
            <v>GG10000150</v>
          </cell>
          <cell r="B1965" t="str">
            <v>I</v>
          </cell>
          <cell r="C1965" t="str">
            <v>Intereses sobre Garantia de Ejecucion</v>
          </cell>
          <cell r="D1965" t="str">
            <v>GL</v>
          </cell>
          <cell r="E1965">
            <v>1</v>
          </cell>
          <cell r="G1965">
            <v>37104</v>
          </cell>
        </row>
        <row r="1966">
          <cell r="A1966" t="str">
            <v>MO00000100</v>
          </cell>
          <cell r="B1966" t="str">
            <v>I</v>
          </cell>
          <cell r="C1966" t="str">
            <v>Instalacion Sanitaria Subc (MO)</v>
          </cell>
          <cell r="D1966" t="str">
            <v>GL</v>
          </cell>
          <cell r="E1966">
            <v>30000</v>
          </cell>
          <cell r="G1966">
            <v>37104</v>
          </cell>
        </row>
        <row r="1967">
          <cell r="A1967" t="str">
            <v>MO00000110</v>
          </cell>
          <cell r="B1967" t="str">
            <v>I</v>
          </cell>
          <cell r="C1967" t="str">
            <v>Instalacion de Gas Subc (MO)</v>
          </cell>
          <cell r="D1967" t="str">
            <v>GL</v>
          </cell>
          <cell r="E1967">
            <v>30000</v>
          </cell>
          <cell r="G1967">
            <v>37104</v>
          </cell>
        </row>
        <row r="1968">
          <cell r="A1968" t="str">
            <v>MO00000120</v>
          </cell>
          <cell r="B1968" t="str">
            <v>I</v>
          </cell>
          <cell r="C1968" t="str">
            <v>Instalacion Electrica Suc (MO)</v>
          </cell>
          <cell r="D1968" t="str">
            <v>GL</v>
          </cell>
          <cell r="E1968">
            <v>30000</v>
          </cell>
          <cell r="G1968">
            <v>37104</v>
          </cell>
        </row>
        <row r="1969">
          <cell r="A1969" t="str">
            <v>MO01000000</v>
          </cell>
          <cell r="B1969" t="str">
            <v>D</v>
          </cell>
          <cell r="C1969" t="str">
            <v>=== COSTOS HORARIOS BASICOS</v>
          </cell>
          <cell r="D1969" t="str">
            <v>-</v>
          </cell>
          <cell r="E1969">
            <v>0</v>
          </cell>
        </row>
        <row r="1970">
          <cell r="A1970" t="str">
            <v>MO010000008</v>
          </cell>
          <cell r="B1970" t="str">
            <v>I</v>
          </cell>
          <cell r="C1970" t="str">
            <v>OFICIAL GASISTA</v>
          </cell>
          <cell r="D1970" t="str">
            <v>HORA</v>
          </cell>
          <cell r="E1970">
            <v>5.1601283999999996</v>
          </cell>
          <cell r="G1970">
            <v>37104</v>
          </cell>
        </row>
        <row r="1971">
          <cell r="A1971" t="str">
            <v>MO010000009</v>
          </cell>
          <cell r="B1971" t="str">
            <v>I</v>
          </cell>
          <cell r="C1971" t="str">
            <v>OFICIAL CARPINTERO</v>
          </cell>
          <cell r="D1971" t="str">
            <v>HORA</v>
          </cell>
          <cell r="E1971">
            <v>5.1601283999999996</v>
          </cell>
          <cell r="G1971">
            <v>37104</v>
          </cell>
        </row>
        <row r="1972">
          <cell r="A1972" t="str">
            <v>MO010000010</v>
          </cell>
          <cell r="B1972" t="str">
            <v>I</v>
          </cell>
          <cell r="C1972" t="str">
            <v>OFICIAL ESTRUCTURA MADERA</v>
          </cell>
          <cell r="D1972" t="str">
            <v>HORA</v>
          </cell>
          <cell r="E1972">
            <v>5.1601283999999996</v>
          </cell>
          <cell r="G1972">
            <v>37104</v>
          </cell>
        </row>
        <row r="1973">
          <cell r="A1973" t="str">
            <v>MO010000011</v>
          </cell>
          <cell r="B1973" t="str">
            <v>I</v>
          </cell>
          <cell r="C1973" t="str">
            <v>OFICIAL ENCOFRADOR</v>
          </cell>
          <cell r="D1973" t="str">
            <v>HORA</v>
          </cell>
          <cell r="E1973">
            <v>5.1601283999999996</v>
          </cell>
          <cell r="G1973">
            <v>37104</v>
          </cell>
        </row>
        <row r="1974">
          <cell r="A1974" t="str">
            <v>MO010000015</v>
          </cell>
          <cell r="B1974" t="str">
            <v>I</v>
          </cell>
          <cell r="C1974" t="str">
            <v>OFICIAL ALBAÑIL</v>
          </cell>
          <cell r="D1974" t="str">
            <v>HORA</v>
          </cell>
          <cell r="E1974">
            <v>4.7231513999999999</v>
          </cell>
          <cell r="G1974">
            <v>37104</v>
          </cell>
        </row>
        <row r="1975">
          <cell r="A1975" t="str">
            <v>MO010000020</v>
          </cell>
          <cell r="B1975" t="str">
            <v>I</v>
          </cell>
          <cell r="C1975" t="str">
            <v>OFICIAL ARMADOR</v>
          </cell>
          <cell r="D1975" t="str">
            <v>HORA</v>
          </cell>
          <cell r="E1975">
            <v>5.1601283999999996</v>
          </cell>
          <cell r="G1975">
            <v>37104</v>
          </cell>
        </row>
        <row r="1976">
          <cell r="A1976" t="str">
            <v>MO010000021</v>
          </cell>
          <cell r="B1976" t="str">
            <v>I</v>
          </cell>
          <cell r="C1976" t="str">
            <v>OFICIAL HORMIGON</v>
          </cell>
          <cell r="D1976" t="str">
            <v>HORA</v>
          </cell>
          <cell r="E1976">
            <v>4.7231513999999999</v>
          </cell>
          <cell r="G1976">
            <v>37104</v>
          </cell>
        </row>
        <row r="1977">
          <cell r="A1977" t="str">
            <v>MO010000022</v>
          </cell>
          <cell r="B1977" t="str">
            <v>I</v>
          </cell>
          <cell r="C1977" t="str">
            <v>OFICIAL MORTERO</v>
          </cell>
          <cell r="D1977" t="str">
            <v>HORA</v>
          </cell>
          <cell r="E1977">
            <v>4.7231513999999999</v>
          </cell>
          <cell r="G1977">
            <v>37104</v>
          </cell>
        </row>
        <row r="1978">
          <cell r="A1978" t="str">
            <v>MO010000040</v>
          </cell>
          <cell r="B1978" t="str">
            <v>I</v>
          </cell>
          <cell r="C1978" t="str">
            <v>OFICIAL YESERO</v>
          </cell>
          <cell r="D1978" t="str">
            <v>HORA</v>
          </cell>
          <cell r="E1978">
            <v>4.7231513999999999</v>
          </cell>
          <cell r="G1978">
            <v>37104</v>
          </cell>
        </row>
        <row r="1979">
          <cell r="A1979" t="str">
            <v>MO010000050</v>
          </cell>
          <cell r="B1979" t="str">
            <v>I</v>
          </cell>
          <cell r="C1979" t="str">
            <v>OFICIAL ZINGUERO</v>
          </cell>
          <cell r="D1979" t="str">
            <v>HORA</v>
          </cell>
          <cell r="E1979">
            <v>5.1601283999999996</v>
          </cell>
          <cell r="G1979">
            <v>37104</v>
          </cell>
        </row>
        <row r="1980">
          <cell r="A1980" t="str">
            <v>MO010000060</v>
          </cell>
          <cell r="B1980" t="str">
            <v>I</v>
          </cell>
          <cell r="C1980" t="str">
            <v>OFICIAL TECHISTA</v>
          </cell>
          <cell r="D1980" t="str">
            <v>HORA</v>
          </cell>
          <cell r="E1980">
            <v>5.1601283999999996</v>
          </cell>
          <cell r="G1980">
            <v>37104</v>
          </cell>
        </row>
        <row r="1981">
          <cell r="A1981" t="str">
            <v>MO010000070</v>
          </cell>
          <cell r="B1981" t="str">
            <v>I</v>
          </cell>
          <cell r="C1981" t="str">
            <v>OFICIAL PINTOR</v>
          </cell>
          <cell r="D1981" t="str">
            <v>HORA</v>
          </cell>
          <cell r="E1981">
            <v>4.7231513999999999</v>
          </cell>
          <cell r="G1981">
            <v>37104</v>
          </cell>
        </row>
        <row r="1982">
          <cell r="A1982" t="str">
            <v>MO010000080</v>
          </cell>
          <cell r="B1982" t="str">
            <v>I</v>
          </cell>
          <cell r="C1982" t="str">
            <v>OFICIAL VIDRIERO</v>
          </cell>
          <cell r="D1982" t="str">
            <v>HORA</v>
          </cell>
          <cell r="E1982">
            <v>4.7231513999999999</v>
          </cell>
          <cell r="G1982">
            <v>37104</v>
          </cell>
        </row>
        <row r="1983">
          <cell r="A1983" t="str">
            <v>MO010000090</v>
          </cell>
          <cell r="B1983" t="str">
            <v>I</v>
          </cell>
          <cell r="C1983" t="str">
            <v>OFICIAL SANITARISTA</v>
          </cell>
          <cell r="D1983" t="str">
            <v>HORA</v>
          </cell>
          <cell r="E1983">
            <v>5.1601283999999996</v>
          </cell>
          <cell r="G1983">
            <v>37104</v>
          </cell>
        </row>
        <row r="1984">
          <cell r="A1984" t="str">
            <v>MO010000100</v>
          </cell>
          <cell r="B1984" t="str">
            <v>I</v>
          </cell>
          <cell r="C1984" t="str">
            <v>OFICIAL HERRERO</v>
          </cell>
          <cell r="D1984" t="str">
            <v>HORA</v>
          </cell>
          <cell r="E1984">
            <v>5.1601283999999996</v>
          </cell>
          <cell r="G1984">
            <v>37104</v>
          </cell>
        </row>
        <row r="1985">
          <cell r="A1985" t="str">
            <v>MO010000110</v>
          </cell>
          <cell r="B1985" t="str">
            <v>I</v>
          </cell>
          <cell r="C1985" t="str">
            <v>OFICIAL ELECTRICISTA</v>
          </cell>
          <cell r="D1985" t="str">
            <v>HORA</v>
          </cell>
          <cell r="E1985">
            <v>5.1601283999999996</v>
          </cell>
          <cell r="G1985">
            <v>37104</v>
          </cell>
        </row>
        <row r="1986">
          <cell r="A1986" t="str">
            <v>MO010000120</v>
          </cell>
          <cell r="B1986" t="str">
            <v>I</v>
          </cell>
          <cell r="C1986" t="str">
            <v>OFICIAL MAQUINISTA ESPECIALIZADO</v>
          </cell>
          <cell r="D1986" t="str">
            <v>HORA</v>
          </cell>
          <cell r="E1986">
            <v>5.1601283999999996</v>
          </cell>
          <cell r="G1986">
            <v>37104</v>
          </cell>
        </row>
        <row r="1987">
          <cell r="A1987" t="str">
            <v>MO010000121</v>
          </cell>
          <cell r="B1987" t="str">
            <v>I</v>
          </cell>
          <cell r="C1987" t="str">
            <v>OFICIAL MAQUINISTA</v>
          </cell>
          <cell r="D1987" t="str">
            <v>HORA</v>
          </cell>
          <cell r="E1987">
            <v>4.7231513999999999</v>
          </cell>
          <cell r="G1987">
            <v>37104</v>
          </cell>
        </row>
        <row r="1988">
          <cell r="A1988" t="str">
            <v>MO010000130</v>
          </cell>
          <cell r="B1988" t="str">
            <v>I</v>
          </cell>
          <cell r="C1988" t="str">
            <v>OFICIAL ESPECIALIZADO</v>
          </cell>
          <cell r="D1988" t="str">
            <v>HORA</v>
          </cell>
          <cell r="E1988">
            <v>5.1601283999999996</v>
          </cell>
          <cell r="G1988">
            <v>37104</v>
          </cell>
        </row>
        <row r="1989">
          <cell r="A1989" t="str">
            <v>MO010000131</v>
          </cell>
          <cell r="B1989" t="str">
            <v>I</v>
          </cell>
          <cell r="C1989" t="str">
            <v>OFICIAL REVESTIMIENTO</v>
          </cell>
          <cell r="D1989" t="str">
            <v>HORA</v>
          </cell>
          <cell r="E1989">
            <v>5.1601283999999996</v>
          </cell>
          <cell r="G1989">
            <v>37104</v>
          </cell>
        </row>
        <row r="1990">
          <cell r="A1990" t="str">
            <v>MO010000132</v>
          </cell>
          <cell r="B1990" t="str">
            <v>I</v>
          </cell>
          <cell r="C1990" t="str">
            <v>OFICIAL SOLADO</v>
          </cell>
          <cell r="D1990" t="str">
            <v>HORA</v>
          </cell>
          <cell r="E1990">
            <v>5.1601283999999996</v>
          </cell>
          <cell r="G1990">
            <v>37104</v>
          </cell>
        </row>
        <row r="1991">
          <cell r="A1991" t="str">
            <v>MO010000133</v>
          </cell>
          <cell r="B1991" t="str">
            <v>I</v>
          </cell>
          <cell r="C1991" t="str">
            <v>OFICIAL PULIDOR</v>
          </cell>
          <cell r="D1991" t="str">
            <v>HORA</v>
          </cell>
          <cell r="E1991">
            <v>5.1601283999999996</v>
          </cell>
          <cell r="G1991">
            <v>37104</v>
          </cell>
        </row>
        <row r="1992">
          <cell r="A1992" t="str">
            <v>MO010000140</v>
          </cell>
          <cell r="B1992" t="str">
            <v>I</v>
          </cell>
          <cell r="C1992" t="str">
            <v>OFICIAL MOVIMIENTO SUELO</v>
          </cell>
          <cell r="D1992" t="str">
            <v>HORA</v>
          </cell>
          <cell r="E1992">
            <v>4.7231513999999999</v>
          </cell>
          <cell r="G1992">
            <v>37104</v>
          </cell>
        </row>
        <row r="1993">
          <cell r="A1993" t="str">
            <v>MO010000150</v>
          </cell>
          <cell r="B1993" t="str">
            <v>I</v>
          </cell>
          <cell r="C1993" t="str">
            <v>OFICIAL PAVIMENTO</v>
          </cell>
          <cell r="D1993" t="str">
            <v>HORA</v>
          </cell>
          <cell r="E1993">
            <v>5.1601283999999996</v>
          </cell>
          <cell r="G1993">
            <v>37104</v>
          </cell>
        </row>
        <row r="1994">
          <cell r="A1994" t="str">
            <v>MO010000160</v>
          </cell>
          <cell r="B1994" t="str">
            <v>I</v>
          </cell>
          <cell r="C1994" t="str">
            <v>OFICIAL FRENTISTA</v>
          </cell>
          <cell r="D1994" t="str">
            <v>HORA</v>
          </cell>
          <cell r="E1994">
            <v>5.1601283999999996</v>
          </cell>
          <cell r="G1994">
            <v>37104</v>
          </cell>
        </row>
        <row r="1995">
          <cell r="A1995" t="str">
            <v>MO010000210</v>
          </cell>
          <cell r="B1995" t="str">
            <v>I</v>
          </cell>
          <cell r="C1995" t="str">
            <v>AYUDANTE GASISTA</v>
          </cell>
          <cell r="D1995" t="str">
            <v>HORA</v>
          </cell>
          <cell r="E1995">
            <v>4.312773</v>
          </cell>
          <cell r="G1995">
            <v>37104</v>
          </cell>
        </row>
        <row r="1996">
          <cell r="A1996" t="str">
            <v>MO010000220</v>
          </cell>
          <cell r="B1996" t="str">
            <v>I</v>
          </cell>
          <cell r="C1996" t="str">
            <v>AYUDANTE CARPINTERO</v>
          </cell>
          <cell r="D1996" t="str">
            <v>HORA</v>
          </cell>
          <cell r="E1996">
            <v>4.312773</v>
          </cell>
          <cell r="G1996">
            <v>37104</v>
          </cell>
        </row>
        <row r="1997">
          <cell r="A1997" t="str">
            <v>MO010000221</v>
          </cell>
          <cell r="B1997" t="str">
            <v>I</v>
          </cell>
          <cell r="C1997" t="str">
            <v>AYUDANTE ESTRUCTURA MADERA</v>
          </cell>
          <cell r="D1997" t="str">
            <v>HORA</v>
          </cell>
          <cell r="E1997">
            <v>4.312773</v>
          </cell>
          <cell r="G1997">
            <v>37104</v>
          </cell>
        </row>
        <row r="1998">
          <cell r="A1998" t="str">
            <v>MO010000222</v>
          </cell>
          <cell r="B1998" t="str">
            <v>I</v>
          </cell>
          <cell r="C1998" t="str">
            <v>AYUDANTE ENCOFRADOR</v>
          </cell>
          <cell r="D1998" t="str">
            <v>HORA</v>
          </cell>
          <cell r="E1998">
            <v>4.312773</v>
          </cell>
          <cell r="G1998">
            <v>37104</v>
          </cell>
        </row>
        <row r="1999">
          <cell r="A1999" t="str">
            <v>MO010000230</v>
          </cell>
          <cell r="B1999" t="str">
            <v>I</v>
          </cell>
          <cell r="C1999" t="str">
            <v>AYUDANTE ALBAÑIL</v>
          </cell>
          <cell r="D1999" t="str">
            <v>HORA</v>
          </cell>
          <cell r="E1999">
            <v>4.312773</v>
          </cell>
          <cell r="G1999">
            <v>37104</v>
          </cell>
        </row>
        <row r="2000">
          <cell r="A2000" t="str">
            <v>MO010000240</v>
          </cell>
          <cell r="B2000" t="str">
            <v>I</v>
          </cell>
          <cell r="C2000" t="str">
            <v>AYUDANTE ARMADOR</v>
          </cell>
          <cell r="D2000" t="str">
            <v>HORA</v>
          </cell>
          <cell r="E2000">
            <v>4.312773</v>
          </cell>
          <cell r="G2000">
            <v>37104</v>
          </cell>
        </row>
        <row r="2001">
          <cell r="A2001" t="str">
            <v>MO010000241</v>
          </cell>
          <cell r="B2001" t="str">
            <v>I</v>
          </cell>
          <cell r="C2001" t="str">
            <v>AYUDANTE HORMIGON</v>
          </cell>
          <cell r="D2001" t="str">
            <v>HORA</v>
          </cell>
          <cell r="E2001">
            <v>4.312773</v>
          </cell>
          <cell r="G2001">
            <v>37104</v>
          </cell>
        </row>
        <row r="2002">
          <cell r="A2002" t="str">
            <v>MO010000242</v>
          </cell>
          <cell r="B2002" t="str">
            <v>I</v>
          </cell>
          <cell r="C2002" t="str">
            <v>AYUDANTE MORTERO</v>
          </cell>
          <cell r="D2002" t="str">
            <v>HORA</v>
          </cell>
          <cell r="E2002">
            <v>4.312773</v>
          </cell>
          <cell r="G2002">
            <v>37104</v>
          </cell>
        </row>
        <row r="2003">
          <cell r="A2003" t="str">
            <v>MO010000260</v>
          </cell>
          <cell r="B2003" t="str">
            <v>I</v>
          </cell>
          <cell r="C2003" t="str">
            <v>AYUDANTE YESERO</v>
          </cell>
          <cell r="D2003" t="str">
            <v>HORA</v>
          </cell>
          <cell r="E2003">
            <v>4.312773</v>
          </cell>
          <cell r="G2003">
            <v>37104</v>
          </cell>
        </row>
        <row r="2004">
          <cell r="A2004" t="str">
            <v>MO010000270</v>
          </cell>
          <cell r="B2004" t="str">
            <v>I</v>
          </cell>
          <cell r="C2004" t="str">
            <v>AYUDANTE ZINGUERO</v>
          </cell>
          <cell r="D2004" t="str">
            <v>HORA</v>
          </cell>
          <cell r="E2004">
            <v>4.312773</v>
          </cell>
          <cell r="G2004">
            <v>37104</v>
          </cell>
        </row>
        <row r="2005">
          <cell r="A2005" t="str">
            <v>MO010000280</v>
          </cell>
          <cell r="B2005" t="str">
            <v>I</v>
          </cell>
          <cell r="C2005" t="str">
            <v>AYUDANTE TECHISTA</v>
          </cell>
          <cell r="D2005" t="str">
            <v>HORA</v>
          </cell>
          <cell r="E2005">
            <v>4.312773</v>
          </cell>
          <cell r="G2005">
            <v>37104</v>
          </cell>
        </row>
        <row r="2006">
          <cell r="A2006" t="str">
            <v>MO010000290</v>
          </cell>
          <cell r="B2006" t="str">
            <v>I</v>
          </cell>
          <cell r="C2006" t="str">
            <v>AYUDANTE PINTOR</v>
          </cell>
          <cell r="D2006" t="str">
            <v>HORA</v>
          </cell>
          <cell r="E2006">
            <v>4.312773</v>
          </cell>
          <cell r="G2006">
            <v>37104</v>
          </cell>
        </row>
        <row r="2007">
          <cell r="A2007" t="str">
            <v>MO010000300</v>
          </cell>
          <cell r="B2007" t="str">
            <v>I</v>
          </cell>
          <cell r="C2007" t="str">
            <v>AYUDANTE VIDRIERO</v>
          </cell>
          <cell r="D2007" t="str">
            <v>HORA</v>
          </cell>
          <cell r="E2007">
            <v>4.312773</v>
          </cell>
          <cell r="G2007">
            <v>37104</v>
          </cell>
        </row>
        <row r="2008">
          <cell r="A2008" t="str">
            <v>MO010000310</v>
          </cell>
          <cell r="B2008" t="str">
            <v>I</v>
          </cell>
          <cell r="C2008" t="str">
            <v>AYUDANTE SANITARISTA</v>
          </cell>
          <cell r="D2008" t="str">
            <v>HORA</v>
          </cell>
          <cell r="E2008">
            <v>4.312773</v>
          </cell>
          <cell r="G2008">
            <v>37104</v>
          </cell>
        </row>
        <row r="2009">
          <cell r="A2009" t="str">
            <v>MO010000320</v>
          </cell>
          <cell r="B2009" t="str">
            <v>I</v>
          </cell>
          <cell r="C2009" t="str">
            <v>AYUDANTE HERRERO</v>
          </cell>
          <cell r="D2009" t="str">
            <v>HORA</v>
          </cell>
          <cell r="E2009">
            <v>4.312773</v>
          </cell>
          <cell r="G2009">
            <v>37104</v>
          </cell>
        </row>
        <row r="2010">
          <cell r="A2010" t="str">
            <v>MO010000330</v>
          </cell>
          <cell r="B2010" t="str">
            <v>I</v>
          </cell>
          <cell r="C2010" t="str">
            <v>AYUDANTE ELECTRICISTA</v>
          </cell>
          <cell r="D2010" t="str">
            <v>HORA</v>
          </cell>
          <cell r="E2010">
            <v>4.312773</v>
          </cell>
          <cell r="G2010">
            <v>37104</v>
          </cell>
        </row>
        <row r="2011">
          <cell r="A2011" t="str">
            <v>MO010000340</v>
          </cell>
          <cell r="B2011" t="str">
            <v>I</v>
          </cell>
          <cell r="C2011" t="str">
            <v>AYUDANTE MAQUINISTA ESPECIALIZADO</v>
          </cell>
          <cell r="D2011" t="str">
            <v>HORA</v>
          </cell>
          <cell r="E2011">
            <v>4.312773</v>
          </cell>
          <cell r="G2011">
            <v>37104</v>
          </cell>
        </row>
        <row r="2012">
          <cell r="A2012" t="str">
            <v>MO010000341</v>
          </cell>
          <cell r="B2012" t="str">
            <v>I</v>
          </cell>
          <cell r="C2012" t="str">
            <v>AYUDANTE MAQUINISTA</v>
          </cell>
          <cell r="D2012" t="str">
            <v>HORA</v>
          </cell>
          <cell r="E2012">
            <v>4.312773</v>
          </cell>
          <cell r="G2012">
            <v>37104</v>
          </cell>
        </row>
        <row r="2013">
          <cell r="A2013" t="str">
            <v>MO010000350</v>
          </cell>
          <cell r="B2013" t="str">
            <v>I</v>
          </cell>
          <cell r="C2013" t="str">
            <v>AYUDANTE ESPECIALIZADO</v>
          </cell>
          <cell r="D2013" t="str">
            <v>HORA</v>
          </cell>
          <cell r="E2013">
            <v>4.312773</v>
          </cell>
          <cell r="G2013">
            <v>37104</v>
          </cell>
        </row>
        <row r="2014">
          <cell r="A2014" t="str">
            <v>MO010000351</v>
          </cell>
          <cell r="B2014" t="str">
            <v>I</v>
          </cell>
          <cell r="C2014" t="str">
            <v>AYUDANTE REVESTIMIENTO</v>
          </cell>
          <cell r="D2014" t="str">
            <v>HORA</v>
          </cell>
          <cell r="E2014">
            <v>4.312773</v>
          </cell>
          <cell r="G2014">
            <v>37104</v>
          </cell>
        </row>
        <row r="2015">
          <cell r="A2015" t="str">
            <v>MO010000352</v>
          </cell>
          <cell r="B2015" t="str">
            <v>I</v>
          </cell>
          <cell r="C2015" t="str">
            <v>AYUDANTE SOLADO</v>
          </cell>
          <cell r="D2015" t="str">
            <v>HORA</v>
          </cell>
          <cell r="E2015">
            <v>4.312773</v>
          </cell>
          <cell r="G2015">
            <v>37104</v>
          </cell>
        </row>
        <row r="2016">
          <cell r="A2016" t="str">
            <v>MO010000353</v>
          </cell>
          <cell r="B2016" t="str">
            <v>I</v>
          </cell>
          <cell r="C2016" t="str">
            <v>AYUDANTE PULIDOR</v>
          </cell>
          <cell r="D2016" t="str">
            <v>HORA</v>
          </cell>
          <cell r="E2016">
            <v>4.312773</v>
          </cell>
          <cell r="G2016">
            <v>37104</v>
          </cell>
        </row>
        <row r="2017">
          <cell r="A2017" t="str">
            <v>MO010000361</v>
          </cell>
          <cell r="B2017" t="str">
            <v>I</v>
          </cell>
          <cell r="C2017" t="str">
            <v>AYUDANTE EXCAVACION</v>
          </cell>
          <cell r="D2017" t="str">
            <v>HORA</v>
          </cell>
          <cell r="E2017">
            <v>4.312773</v>
          </cell>
          <cell r="G2017">
            <v>37104</v>
          </cell>
        </row>
        <row r="2018">
          <cell r="A2018" t="str">
            <v>MO010000362</v>
          </cell>
          <cell r="B2018" t="str">
            <v>I</v>
          </cell>
          <cell r="C2018" t="str">
            <v>AYUDANTE MOVIMIENTO SUELO</v>
          </cell>
          <cell r="D2018" t="str">
            <v>HORA</v>
          </cell>
          <cell r="E2018">
            <v>4.312773</v>
          </cell>
          <cell r="G2018">
            <v>37104</v>
          </cell>
        </row>
        <row r="2019">
          <cell r="A2019" t="str">
            <v>MO010000370</v>
          </cell>
          <cell r="B2019" t="str">
            <v>I</v>
          </cell>
          <cell r="C2019" t="str">
            <v>AYUDANTE PAVIMENTO</v>
          </cell>
          <cell r="D2019" t="str">
            <v>HORA</v>
          </cell>
          <cell r="E2019">
            <v>4.312773</v>
          </cell>
          <cell r="G2019">
            <v>37104</v>
          </cell>
        </row>
        <row r="2020">
          <cell r="A2020" t="str">
            <v>MO010000371</v>
          </cell>
          <cell r="B2020" t="str">
            <v>I</v>
          </cell>
          <cell r="C2020" t="str">
            <v>AYUDANTE</v>
          </cell>
          <cell r="D2020" t="str">
            <v>HORA</v>
          </cell>
          <cell r="E2020">
            <v>4.312773</v>
          </cell>
          <cell r="G2020">
            <v>37104</v>
          </cell>
        </row>
        <row r="2021">
          <cell r="A2021" t="str">
            <v>MO010000380</v>
          </cell>
          <cell r="B2021" t="str">
            <v>I</v>
          </cell>
          <cell r="C2021" t="str">
            <v>AYUDANTE FRENTISTA</v>
          </cell>
          <cell r="D2021" t="str">
            <v>HORA</v>
          </cell>
          <cell r="E2021">
            <v>4.312773</v>
          </cell>
          <cell r="G2021">
            <v>37104</v>
          </cell>
        </row>
        <row r="2022">
          <cell r="A2022" t="str">
            <v>MO010000400</v>
          </cell>
          <cell r="B2022" t="str">
            <v>I</v>
          </cell>
          <cell r="C2022" t="str">
            <v>PEON</v>
          </cell>
          <cell r="D2022" t="str">
            <v>HORA</v>
          </cell>
          <cell r="E2022">
            <v>3.6478079999999999</v>
          </cell>
          <cell r="G2022">
            <v>37104</v>
          </cell>
        </row>
        <row r="2023">
          <cell r="A2023" t="str">
            <v>MO02000000</v>
          </cell>
          <cell r="B2023" t="str">
            <v>D</v>
          </cell>
          <cell r="C2023" t="str">
            <v>=== CARGAS SOCIALES</v>
          </cell>
          <cell r="D2023" t="str">
            <v>-</v>
          </cell>
          <cell r="E2023">
            <v>0</v>
          </cell>
        </row>
        <row r="2024">
          <cell r="A2024" t="str">
            <v>MO03000000</v>
          </cell>
          <cell r="B2024" t="str">
            <v>D</v>
          </cell>
          <cell r="C2024" t="str">
            <v>=== SEGURO OBRERO</v>
          </cell>
          <cell r="D2024" t="str">
            <v>-</v>
          </cell>
          <cell r="E2024">
            <v>0</v>
          </cell>
        </row>
        <row r="2025">
          <cell r="A2025" t="str">
            <v>MO04000000</v>
          </cell>
          <cell r="B2025" t="str">
            <v>D</v>
          </cell>
          <cell r="C2025" t="str">
            <v>=== BONIFICACION POR EFICIENCIA</v>
          </cell>
          <cell r="D2025" t="str">
            <v>-</v>
          </cell>
          <cell r="E2025">
            <v>0</v>
          </cell>
        </row>
        <row r="2026">
          <cell r="A2026" t="str">
            <v>F000000000</v>
          </cell>
          <cell r="B2026" t="str">
            <v>D</v>
          </cell>
          <cell r="C2026" t="str">
            <v>=== FORMULAS</v>
          </cell>
        </row>
        <row r="2027">
          <cell r="A2027" t="str">
            <v>F000000100</v>
          </cell>
          <cell r="B2027" t="str">
            <v>F</v>
          </cell>
          <cell r="C2027" t="str">
            <v>AMORTIZACION</v>
          </cell>
          <cell r="D2027" t="str">
            <v>$</v>
          </cell>
          <cell r="E2027">
            <v>1</v>
          </cell>
        </row>
      </sheetData>
      <sheetData sheetId="1" refreshError="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a"/>
    </sheetNames>
    <sheetDataSet>
      <sheetData sheetId="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Mina"/>
      <sheetName val="Balance Sheet Consolidated"/>
      <sheetName val="GGRLES"/>
      <sheetName val="Rendimientos"/>
      <sheetName val="Data"/>
      <sheetName val="INFO"/>
      <sheetName val="SUMMARY"/>
      <sheetName val="SUM-$"/>
      <sheetName val="SUM-UF"/>
      <sheetName val="SUMMARY-SOLD"/>
      <sheetName val="EQFL$-Tes$"/>
      <sheetName val="SUMMARY-COM-KM"/>
      <sheetName val="AVF"/>
      <sheetName val="INC"/>
      <sheetName val="RES"/>
      <sheetName val="DATOS"/>
      <sheetName val="CMON"/>
      <sheetName val="RESU"/>
      <sheetName val="DHITO"/>
      <sheetName val="RGL"/>
      <sheetName val="Balance_Sheet_Consolidated"/>
      <sheetName val="Balance_Sheet_Consolidated1"/>
      <sheetName val="Cont."/>
      <sheetName val="Liber."/>
      <sheetName val="Det. Cont."/>
      <sheetName val="Resumen (3)"/>
      <sheetName val="Hoja1"/>
      <sheetName val="Resumen"/>
      <sheetName val="Resumen (2)"/>
      <sheetName val="01 Pta. Yoduro"/>
      <sheetName val="02 Pta.  Neut."/>
      <sheetName val="03 Pozas Evap. Solar"/>
      <sheetName val="04 Gcia. Riesgos"/>
      <sheetName val="05 LLamara"/>
      <sheetName val="06 Red Incendio NV"/>
      <sheetName val="07 Planta PTS-Cristal PCS Yumbe"/>
      <sheetName val="15 C. Op."/>
      <sheetName val="ACT. ICCI15"/>
      <sheetName val="18 Tap-Off"/>
      <sheetName val="20 Ing. Detalle "/>
      <sheetName val="21 Est. Amb."/>
      <sheetName val="22 Infr. SV"/>
      <sheetName val="23 Gastos Grales."/>
      <sheetName val="24 Adm."/>
      <sheetName val="25 Procesos Gidma"/>
      <sheetName val="26 NV gral."/>
      <sheetName val="27 Adm. SQM"/>
      <sheetName val="28 Adm. Ase. Ext."/>
      <sheetName val="29 Adm. Control Ext."/>
      <sheetName val="30 Adm. ITO"/>
      <sheetName val="31 inst.terreno"/>
      <sheetName val="PEM"/>
      <sheetName val="Repuestos"/>
      <sheetName val="Resumen total"/>
      <sheetName val="Orden"/>
      <sheetName val="Flujo Gastos Adm."/>
      <sheetName val="Resumen Suministros"/>
      <sheetName val="Calendar"/>
      <sheetName val="D34jul00A"/>
      <sheetName val="Lookup Tables"/>
      <sheetName val="Base1"/>
      <sheetName val="CHANCADO"/>
      <sheetName val="SUBP"/>
      <sheetName val="Tapa"/>
      <sheetName val="Unit_prices7"/>
      <sheetName val="Relaves_3"/>
      <sheetName val="Balance_Sheet_Consolidated2"/>
      <sheetName val="Cont_"/>
      <sheetName val="Liber_"/>
      <sheetName val="Det__Cont_"/>
      <sheetName val="Resumen_(3)"/>
      <sheetName val="Resumen_(2)"/>
      <sheetName val="01_Pta__Yoduro"/>
      <sheetName val="02_Pta___Neut_"/>
      <sheetName val="03_Pozas_Evap__Solar"/>
      <sheetName val="04_Gcia__Riesgos"/>
      <sheetName val="05_LLamara"/>
      <sheetName val="06_Red_Incendio_NV"/>
      <sheetName val="07_Planta_PTS-Cristal_PCS_Yumbe"/>
      <sheetName val="15_C__Op_"/>
      <sheetName val="ACT__ICCI15"/>
      <sheetName val="18_Tap-Off"/>
      <sheetName val="20_Ing__Detalle_"/>
      <sheetName val="21_Est__Amb_"/>
      <sheetName val="22_Infr__SV"/>
      <sheetName val="23_Gastos_Grales_"/>
      <sheetName val="24_Adm_"/>
      <sheetName val="25_Procesos_Gidma"/>
      <sheetName val="26_NV_gral_"/>
      <sheetName val="27_Adm__SQM"/>
      <sheetName val="28_Adm__Ase__Ext_"/>
      <sheetName val="29_Adm__Control_Ext_"/>
      <sheetName val="30_Adm__ITO"/>
      <sheetName val="31_inst_terreno"/>
      <sheetName val="Resumen_total"/>
      <sheetName val="Flujo_Gastos_Adm_"/>
      <sheetName val="Resumen_Suministros"/>
      <sheetName val="일반전기"/>
    </sheetNames>
    <sheetDataSet>
      <sheetData sheetId="0" refreshError="1">
        <row r="6">
          <cell r="E6">
            <v>1000</v>
          </cell>
          <cell r="F6" t="str">
            <v>OBRAS CIVILES / ESTRCTURAS</v>
          </cell>
        </row>
        <row r="7">
          <cell r="E7">
            <v>1100</v>
          </cell>
          <cell r="F7" t="str">
            <v>TUNELES Y CAVERNAS</v>
          </cell>
        </row>
        <row r="8">
          <cell r="E8">
            <v>1110</v>
          </cell>
          <cell r="F8" t="str">
            <v>Tuneles secciones menores a 10 m2</v>
          </cell>
          <cell r="G8" t="str">
            <v>m3</v>
          </cell>
          <cell r="H8">
            <v>1.1000000000000001</v>
          </cell>
          <cell r="I8">
            <v>0</v>
          </cell>
          <cell r="J8">
            <v>0</v>
          </cell>
          <cell r="K8">
            <v>5.5</v>
          </cell>
          <cell r="L8">
            <v>99.730546233018998</v>
          </cell>
        </row>
        <row r="9">
          <cell r="E9">
            <v>1120</v>
          </cell>
          <cell r="F9" t="str">
            <v>Tuneles seccione entre 10 m2 y 15 m2</v>
          </cell>
          <cell r="G9" t="str">
            <v>m3</v>
          </cell>
          <cell r="H9">
            <v>1.1000000000000001</v>
          </cell>
          <cell r="I9">
            <v>0</v>
          </cell>
          <cell r="J9">
            <v>0</v>
          </cell>
          <cell r="K9">
            <v>5.5</v>
          </cell>
          <cell r="L9">
            <v>52.227212919299838</v>
          </cell>
        </row>
        <row r="10">
          <cell r="E10">
            <v>1130</v>
          </cell>
          <cell r="F10" t="str">
            <v>Tuneles secciones mayors 15 m2</v>
          </cell>
          <cell r="G10" t="str">
            <v>m3</v>
          </cell>
          <cell r="H10">
            <v>1.1000000000000001</v>
          </cell>
          <cell r="I10">
            <v>0</v>
          </cell>
          <cell r="J10">
            <v>0</v>
          </cell>
          <cell r="K10">
            <v>5.5</v>
          </cell>
          <cell r="L10">
            <v>31.305675021694803</v>
          </cell>
        </row>
        <row r="11">
          <cell r="E11">
            <v>1135</v>
          </cell>
          <cell r="F11" t="str">
            <v>Desquinche Túneles</v>
          </cell>
          <cell r="G11" t="str">
            <v>m3</v>
          </cell>
          <cell r="H11">
            <v>1.1000000000000001</v>
          </cell>
          <cell r="K11">
            <v>5.5</v>
          </cell>
          <cell r="L11">
            <v>14.69651432847318</v>
          </cell>
        </row>
        <row r="12">
          <cell r="E12">
            <v>1140</v>
          </cell>
          <cell r="F12" t="str">
            <v>Caverna</v>
          </cell>
          <cell r="G12" t="str">
            <v>m3</v>
          </cell>
          <cell r="H12">
            <v>1.1000000000000001</v>
          </cell>
          <cell r="I12">
            <v>0</v>
          </cell>
          <cell r="J12">
            <v>0</v>
          </cell>
          <cell r="K12">
            <v>5.5</v>
          </cell>
          <cell r="L12">
            <v>67.687945992853614</v>
          </cell>
        </row>
        <row r="13">
          <cell r="E13">
            <v>1141</v>
          </cell>
          <cell r="F13" t="str">
            <v>Caverna gran tamaño</v>
          </cell>
          <cell r="G13" t="str">
            <v>m3</v>
          </cell>
          <cell r="H13">
            <v>1.1000000000000001</v>
          </cell>
          <cell r="I13">
            <v>0</v>
          </cell>
          <cell r="J13">
            <v>0</v>
          </cell>
          <cell r="K13">
            <v>5.5</v>
          </cell>
          <cell r="L13">
            <v>18.9920955164812</v>
          </cell>
        </row>
        <row r="14">
          <cell r="E14">
            <v>1145</v>
          </cell>
          <cell r="F14" t="str">
            <v>Piques</v>
          </cell>
          <cell r="G14" t="str">
            <v>m3</v>
          </cell>
          <cell r="H14">
            <v>1.1000000000000001</v>
          </cell>
          <cell r="I14">
            <v>0</v>
          </cell>
          <cell r="J14">
            <v>0</v>
          </cell>
          <cell r="K14">
            <v>5.5</v>
          </cell>
          <cell r="L14">
            <v>99.730546233018998</v>
          </cell>
        </row>
        <row r="15">
          <cell r="E15">
            <v>1145.0999999999999</v>
          </cell>
          <cell r="F15" t="str">
            <v>Pique alimentación</v>
          </cell>
          <cell r="G15" t="str">
            <v>m3</v>
          </cell>
          <cell r="H15">
            <v>1.1000000000000001</v>
          </cell>
          <cell r="I15">
            <v>0</v>
          </cell>
          <cell r="J15">
            <v>0</v>
          </cell>
          <cell r="K15">
            <v>5.5</v>
          </cell>
          <cell r="L15">
            <v>112.9038508314278</v>
          </cell>
        </row>
        <row r="16">
          <cell r="E16">
            <v>1146</v>
          </cell>
          <cell r="F16" t="str">
            <v>Excavación sala eléctrica</v>
          </cell>
          <cell r="G16" t="str">
            <v>m3</v>
          </cell>
          <cell r="H16">
            <v>1.1000000000000001</v>
          </cell>
          <cell r="I16">
            <v>0</v>
          </cell>
          <cell r="J16">
            <v>0</v>
          </cell>
          <cell r="K16">
            <v>5.5</v>
          </cell>
          <cell r="L16">
            <v>23.501825913275542</v>
          </cell>
        </row>
        <row r="17">
          <cell r="E17">
            <v>1147</v>
          </cell>
          <cell r="F17" t="str">
            <v>Tolva</v>
          </cell>
          <cell r="G17" t="str">
            <v>m3</v>
          </cell>
          <cell r="H17">
            <v>1.1000000000000001</v>
          </cell>
          <cell r="I17">
            <v>0</v>
          </cell>
          <cell r="J17">
            <v>0</v>
          </cell>
          <cell r="K17">
            <v>5.5</v>
          </cell>
          <cell r="L17">
            <v>38.607743140899046</v>
          </cell>
        </row>
        <row r="18">
          <cell r="E18">
            <v>1148</v>
          </cell>
          <cell r="F18" t="str">
            <v>Base tolva</v>
          </cell>
          <cell r="G18" t="str">
            <v>m3</v>
          </cell>
          <cell r="H18">
            <v>1.1000000000000001</v>
          </cell>
          <cell r="I18">
            <v>0</v>
          </cell>
          <cell r="J18">
            <v>0</v>
          </cell>
          <cell r="K18">
            <v>5.5</v>
          </cell>
          <cell r="L18">
            <v>19.651339159215567</v>
          </cell>
        </row>
        <row r="19">
          <cell r="E19">
            <v>1150</v>
          </cell>
          <cell r="F19" t="str">
            <v>Fortificaciones</v>
          </cell>
          <cell r="G19" t="str">
            <v>gl</v>
          </cell>
          <cell r="H19" t="str">
            <v>----&gt;</v>
          </cell>
          <cell r="I19" t="str">
            <v>----&gt;</v>
          </cell>
          <cell r="J19" t="str">
            <v>----&gt;</v>
          </cell>
          <cell r="K19" t="str">
            <v>----&gt;</v>
          </cell>
          <cell r="L19" t="str">
            <v>----&gt;</v>
          </cell>
        </row>
        <row r="20">
          <cell r="E20">
            <v>1200</v>
          </cell>
          <cell r="F20" t="str">
            <v>MOV. SUELOS</v>
          </cell>
        </row>
        <row r="21">
          <cell r="E21">
            <v>1210</v>
          </cell>
          <cell r="F21" t="str">
            <v>Excavación estructural en  Roca</v>
          </cell>
          <cell r="G21" t="str">
            <v>m3</v>
          </cell>
          <cell r="H21">
            <v>1.1000000000000001</v>
          </cell>
          <cell r="K21">
            <v>15.833333333333334</v>
          </cell>
          <cell r="L21">
            <v>114.65874514741371</v>
          </cell>
        </row>
        <row r="22">
          <cell r="E22">
            <v>1211</v>
          </cell>
          <cell r="F22" t="str">
            <v>Excavación Abierta  en  Roca</v>
          </cell>
          <cell r="G22" t="str">
            <v>m3</v>
          </cell>
          <cell r="H22">
            <v>1.1000000000000001</v>
          </cell>
          <cell r="K22">
            <v>2</v>
          </cell>
          <cell r="L22">
            <v>11.014677728142949</v>
          </cell>
        </row>
        <row r="23">
          <cell r="E23">
            <v>1215</v>
          </cell>
          <cell r="F23" t="str">
            <v>Excavación estructural material común</v>
          </cell>
          <cell r="G23" t="str">
            <v>m3</v>
          </cell>
          <cell r="H23">
            <v>1.1000000000000001</v>
          </cell>
          <cell r="K23">
            <v>0.6</v>
          </cell>
          <cell r="L23">
            <v>6</v>
          </cell>
        </row>
        <row r="24">
          <cell r="E24">
            <v>1216</v>
          </cell>
          <cell r="F24" t="str">
            <v>Excavación abierta material común</v>
          </cell>
          <cell r="G24" t="str">
            <v>m3</v>
          </cell>
          <cell r="H24">
            <v>1.1000000000000001</v>
          </cell>
          <cell r="K24">
            <v>0.6</v>
          </cell>
          <cell r="L24">
            <v>2.20293554562859</v>
          </cell>
        </row>
        <row r="25">
          <cell r="E25">
            <v>1220</v>
          </cell>
          <cell r="F25" t="str">
            <v>Excavación zanja comun</v>
          </cell>
          <cell r="G25" t="str">
            <v>m3</v>
          </cell>
          <cell r="H25">
            <v>1.1000000000000001</v>
          </cell>
          <cell r="K25">
            <v>0.6</v>
          </cell>
          <cell r="L25">
            <v>4.9486714405623751</v>
          </cell>
        </row>
        <row r="26">
          <cell r="E26">
            <v>1230</v>
          </cell>
          <cell r="F26" t="str">
            <v>Relleno Zanja</v>
          </cell>
          <cell r="G26" t="str">
            <v>m3</v>
          </cell>
          <cell r="H26">
            <v>1.1000000000000001</v>
          </cell>
          <cell r="K26">
            <v>0.47881040892193311</v>
          </cell>
          <cell r="L26">
            <v>10.241319116566991</v>
          </cell>
        </row>
        <row r="27">
          <cell r="E27">
            <v>1235</v>
          </cell>
          <cell r="F27" t="str">
            <v>Relleno estructural</v>
          </cell>
          <cell r="G27" t="str">
            <v>m3</v>
          </cell>
          <cell r="H27">
            <v>1.1000000000000001</v>
          </cell>
          <cell r="K27">
            <v>0.6</v>
          </cell>
          <cell r="L27">
            <v>12</v>
          </cell>
        </row>
        <row r="28">
          <cell r="E28">
            <v>1236</v>
          </cell>
          <cell r="F28" t="str">
            <v>Relleno Común</v>
          </cell>
          <cell r="G28" t="str">
            <v>m3</v>
          </cell>
          <cell r="H28">
            <v>1.1000000000000001</v>
          </cell>
          <cell r="K28">
            <v>0.6</v>
          </cell>
          <cell r="L28">
            <v>2.7536694320357373</v>
          </cell>
        </row>
        <row r="29">
          <cell r="E29">
            <v>1240</v>
          </cell>
          <cell r="F29" t="str">
            <v>Demoliciones</v>
          </cell>
          <cell r="G29" t="str">
            <v>m3</v>
          </cell>
          <cell r="H29">
            <v>1.1000000000000001</v>
          </cell>
          <cell r="K29">
            <v>10</v>
          </cell>
          <cell r="L29">
            <v>103.19287063267234</v>
          </cell>
        </row>
        <row r="30">
          <cell r="E30">
            <v>1300</v>
          </cell>
          <cell r="F30" t="str">
            <v>HORMIGONES</v>
          </cell>
        </row>
        <row r="31">
          <cell r="E31">
            <v>1310</v>
          </cell>
          <cell r="F31" t="str">
            <v>Hormigón H25 Pilares, muros y vigas</v>
          </cell>
          <cell r="G31" t="str">
            <v>m3</v>
          </cell>
          <cell r="H31">
            <v>1.1499999999999999</v>
          </cell>
          <cell r="K31">
            <v>22.305172413793102</v>
          </cell>
          <cell r="L31">
            <v>263.71511383905153</v>
          </cell>
        </row>
        <row r="32">
          <cell r="E32">
            <v>1315</v>
          </cell>
          <cell r="F32" t="str">
            <v>Hormigón H25 Fundaciones</v>
          </cell>
          <cell r="G32" t="str">
            <v>m3</v>
          </cell>
          <cell r="H32">
            <v>1.1499999999999999</v>
          </cell>
          <cell r="K32">
            <v>15.1875</v>
          </cell>
          <cell r="L32">
            <v>160.52224320637919</v>
          </cell>
        </row>
        <row r="33">
          <cell r="E33">
            <v>1320</v>
          </cell>
          <cell r="F33" t="str">
            <v>Hormigón H25 Losas elevadas</v>
          </cell>
          <cell r="G33" t="str">
            <v>m3</v>
          </cell>
          <cell r="H33">
            <v>1.1499999999999999</v>
          </cell>
          <cell r="K33">
            <v>23.138424821002388</v>
          </cell>
          <cell r="L33">
            <v>240.78336480956878</v>
          </cell>
        </row>
        <row r="34">
          <cell r="E34">
            <v>1325</v>
          </cell>
          <cell r="F34" t="str">
            <v>Hormigón H20 Radieres</v>
          </cell>
          <cell r="G34" t="str">
            <v>m3</v>
          </cell>
          <cell r="H34">
            <v>1.2</v>
          </cell>
          <cell r="K34">
            <v>8.1412639405204459</v>
          </cell>
          <cell r="L34">
            <v>137.59049417689644</v>
          </cell>
        </row>
        <row r="35">
          <cell r="E35">
            <v>1330</v>
          </cell>
          <cell r="F35" t="str">
            <v>Emplantillado H5</v>
          </cell>
          <cell r="G35" t="str">
            <v>m3</v>
          </cell>
          <cell r="H35">
            <v>1.2</v>
          </cell>
          <cell r="K35">
            <v>5.583333333333333</v>
          </cell>
          <cell r="L35">
            <v>91.726996117930966</v>
          </cell>
        </row>
        <row r="36">
          <cell r="E36">
            <v>1340</v>
          </cell>
          <cell r="F36" t="str">
            <v>Camara inspección Alcantarillado</v>
          </cell>
          <cell r="G36" t="str">
            <v>c/u</v>
          </cell>
          <cell r="H36">
            <v>1</v>
          </cell>
          <cell r="K36">
            <v>182.5</v>
          </cell>
          <cell r="L36">
            <v>1603.0485022557968</v>
          </cell>
        </row>
        <row r="37">
          <cell r="E37">
            <v>1350</v>
          </cell>
          <cell r="F37" t="str">
            <v>Acero Refuerza A44-28H</v>
          </cell>
          <cell r="G37" t="str">
            <v>Kg</v>
          </cell>
          <cell r="H37">
            <v>1.1499999999999999</v>
          </cell>
          <cell r="K37">
            <v>6.3793103448275865E-2</v>
          </cell>
          <cell r="L37">
            <v>1.0319287063267235</v>
          </cell>
        </row>
        <row r="38">
          <cell r="E38">
            <v>1360</v>
          </cell>
          <cell r="F38" t="str">
            <v>Pernos de Anclaje</v>
          </cell>
          <cell r="G38" t="str">
            <v>Kg</v>
          </cell>
          <cell r="H38">
            <v>1.1499999999999999</v>
          </cell>
          <cell r="K38">
            <v>0.5</v>
          </cell>
          <cell r="L38">
            <v>6.8795247088448228</v>
          </cell>
        </row>
        <row r="39">
          <cell r="E39">
            <v>1370</v>
          </cell>
          <cell r="F39" t="str">
            <v>Albañilería en bloques</v>
          </cell>
          <cell r="G39" t="str">
            <v>m2</v>
          </cell>
          <cell r="H39">
            <v>1.2</v>
          </cell>
          <cell r="K39">
            <v>2.5034482758620689</v>
          </cell>
          <cell r="L39">
            <v>30.535917007659219</v>
          </cell>
        </row>
        <row r="40">
          <cell r="E40">
            <v>1380</v>
          </cell>
          <cell r="F40" t="str">
            <v>Demoliciones</v>
          </cell>
          <cell r="G40" t="str">
            <v>m3</v>
          </cell>
          <cell r="H40">
            <v>1.1000000000000001</v>
          </cell>
          <cell r="K40">
            <v>10</v>
          </cell>
          <cell r="L40">
            <v>103.19287063267234</v>
          </cell>
        </row>
        <row r="41">
          <cell r="E41">
            <v>1390</v>
          </cell>
          <cell r="F41" t="str">
            <v>Peralte Canaleta</v>
          </cell>
          <cell r="G41" t="str">
            <v>km</v>
          </cell>
          <cell r="H41">
            <v>1.1000000000000001</v>
          </cell>
          <cell r="K41">
            <v>750</v>
          </cell>
          <cell r="L41">
            <v>8520</v>
          </cell>
        </row>
        <row r="42">
          <cell r="E42">
            <v>1391</v>
          </cell>
          <cell r="F42" t="str">
            <v>Sala de Control Chancado</v>
          </cell>
          <cell r="G42" t="str">
            <v>gl</v>
          </cell>
          <cell r="H42">
            <v>1</v>
          </cell>
          <cell r="K42">
            <v>10000</v>
          </cell>
          <cell r="L42">
            <v>86567.352586297347</v>
          </cell>
        </row>
        <row r="43">
          <cell r="E43">
            <v>1392</v>
          </cell>
          <cell r="F43" t="str">
            <v>Sala Lubricación</v>
          </cell>
          <cell r="G43" t="str">
            <v>gl</v>
          </cell>
          <cell r="H43">
            <v>1</v>
          </cell>
          <cell r="K43">
            <v>57134.410449875671</v>
          </cell>
          <cell r="L43">
            <v>494597.46542246192</v>
          </cell>
        </row>
        <row r="44">
          <cell r="E44">
            <v>1393</v>
          </cell>
          <cell r="F44" t="str">
            <v>Almacenamiento y manejo de bolas</v>
          </cell>
          <cell r="G44" t="str">
            <v>gl</v>
          </cell>
          <cell r="H44">
            <v>1</v>
          </cell>
          <cell r="K44">
            <v>92818.358029096271</v>
          </cell>
          <cell r="L44">
            <v>803503.95259859611</v>
          </cell>
        </row>
        <row r="45">
          <cell r="E45">
            <v>1394</v>
          </cell>
          <cell r="F45" t="str">
            <v>Cajón Distribuidor de Pulpa</v>
          </cell>
          <cell r="G45" t="str">
            <v>gl</v>
          </cell>
          <cell r="H45">
            <v>1</v>
          </cell>
          <cell r="I45">
            <v>58051.7574984046</v>
          </cell>
          <cell r="J45">
            <v>40.502055135872411</v>
          </cell>
          <cell r="K45">
            <v>18500</v>
          </cell>
          <cell r="L45">
            <v>200361.7037994439</v>
          </cell>
        </row>
        <row r="46">
          <cell r="E46">
            <v>1400</v>
          </cell>
          <cell r="F46" t="str">
            <v>ESTRUCTURAS</v>
          </cell>
        </row>
        <row r="47">
          <cell r="E47">
            <v>1410</v>
          </cell>
          <cell r="F47" t="str">
            <v>Estructura Metalica Liviana</v>
          </cell>
          <cell r="G47" t="str">
            <v>Ton</v>
          </cell>
          <cell r="H47">
            <v>1.1499999999999999</v>
          </cell>
          <cell r="J47">
            <v>2178.5161578008606</v>
          </cell>
          <cell r="K47">
            <v>90</v>
          </cell>
          <cell r="L47">
            <v>802.61121603189588</v>
          </cell>
        </row>
        <row r="48">
          <cell r="E48">
            <v>1415</v>
          </cell>
          <cell r="F48" t="str">
            <v>Estructura Metalica Mediana</v>
          </cell>
          <cell r="G48" t="str">
            <v>Ton</v>
          </cell>
          <cell r="H48">
            <v>1.1499999999999999</v>
          </cell>
          <cell r="J48">
            <v>1834.5399223586194</v>
          </cell>
          <cell r="K48">
            <v>90</v>
          </cell>
          <cell r="L48">
            <v>802.61121603189588</v>
          </cell>
        </row>
        <row r="49">
          <cell r="E49">
            <v>1420</v>
          </cell>
          <cell r="F49" t="str">
            <v>Estructura Metalica Pesada</v>
          </cell>
          <cell r="G49" t="str">
            <v>Ton</v>
          </cell>
          <cell r="H49">
            <v>1.1499999999999999</v>
          </cell>
          <cell r="J49">
            <v>1605.2224320637918</v>
          </cell>
          <cell r="K49">
            <v>90</v>
          </cell>
          <cell r="L49">
            <v>802.61121603189588</v>
          </cell>
        </row>
        <row r="50">
          <cell r="E50">
            <v>1430</v>
          </cell>
          <cell r="F50" t="str">
            <v>Soporte Cañerias</v>
          </cell>
          <cell r="G50" t="str">
            <v>kg</v>
          </cell>
          <cell r="H50">
            <v>1.1499999999999999</v>
          </cell>
          <cell r="J50">
            <v>2.1785161578008605</v>
          </cell>
          <cell r="K50">
            <v>0.26239999999999997</v>
          </cell>
          <cell r="L50">
            <v>0.80261121603189589</v>
          </cell>
        </row>
        <row r="51">
          <cell r="E51">
            <v>1440</v>
          </cell>
          <cell r="F51" t="str">
            <v>Parrilla de piso</v>
          </cell>
          <cell r="G51" t="str">
            <v>Kg</v>
          </cell>
          <cell r="H51">
            <v>1.1499999999999999</v>
          </cell>
          <cell r="J51">
            <v>3.4397623544224114</v>
          </cell>
          <cell r="K51">
            <v>0.17899999999999999</v>
          </cell>
          <cell r="L51">
            <v>0.80261121603189589</v>
          </cell>
        </row>
        <row r="52">
          <cell r="E52">
            <v>1450</v>
          </cell>
          <cell r="F52" t="str">
            <v>Barandas</v>
          </cell>
          <cell r="G52" t="str">
            <v>Kg</v>
          </cell>
          <cell r="H52">
            <v>1.1499999999999999</v>
          </cell>
          <cell r="J52">
            <v>2.9811273738327562</v>
          </cell>
          <cell r="K52">
            <v>6.5000000000000002E-2</v>
          </cell>
          <cell r="L52">
            <v>0.80261121603189589</v>
          </cell>
        </row>
        <row r="53">
          <cell r="E53">
            <v>1460</v>
          </cell>
          <cell r="F53" t="str">
            <v>Modificación Estructuras</v>
          </cell>
          <cell r="G53" t="str">
            <v>Kg</v>
          </cell>
          <cell r="H53">
            <v>1.1499999999999999</v>
          </cell>
          <cell r="J53">
            <v>0.4357032315601721</v>
          </cell>
          <cell r="K53">
            <v>9.0999999999999998E-2</v>
          </cell>
          <cell r="L53">
            <v>1.1236557024446543</v>
          </cell>
        </row>
        <row r="54">
          <cell r="E54">
            <v>1470</v>
          </cell>
          <cell r="F54" t="str">
            <v>Tolva de alimentación Chancado Primario</v>
          </cell>
          <cell r="G54" t="str">
            <v>gl</v>
          </cell>
          <cell r="H54">
            <v>1</v>
          </cell>
          <cell r="J54">
            <v>1294004.3395022338</v>
          </cell>
          <cell r="K54">
            <v>31570</v>
          </cell>
          <cell r="L54">
            <v>283129.13256741158</v>
          </cell>
        </row>
        <row r="55">
          <cell r="E55">
            <v>1471</v>
          </cell>
          <cell r="F55" t="str">
            <v>Tolva de descarga Chancado Primario</v>
          </cell>
          <cell r="G55" t="str">
            <v>gl</v>
          </cell>
          <cell r="H55">
            <v>1</v>
          </cell>
          <cell r="J55">
            <v>13605.329929802172</v>
          </cell>
          <cell r="K55">
            <v>202</v>
          </cell>
          <cell r="L55">
            <v>1549.9569169027384</v>
          </cell>
        </row>
        <row r="56">
          <cell r="E56">
            <v>1500</v>
          </cell>
          <cell r="F56" t="str">
            <v>ARQUITECTURA</v>
          </cell>
        </row>
        <row r="57">
          <cell r="E57">
            <v>1505</v>
          </cell>
          <cell r="F57" t="str">
            <v>Plancha de cubierta</v>
          </cell>
          <cell r="G57" t="str">
            <v>m2</v>
          </cell>
          <cell r="H57">
            <v>1.1499999999999999</v>
          </cell>
          <cell r="K57">
            <v>1.4</v>
          </cell>
          <cell r="L57">
            <v>31.759999999999998</v>
          </cell>
        </row>
        <row r="58">
          <cell r="E58">
            <v>1510</v>
          </cell>
          <cell r="F58" t="str">
            <v>Porton 6,5x5,4 m</v>
          </cell>
          <cell r="G58" t="str">
            <v>c/u</v>
          </cell>
          <cell r="H58">
            <v>1</v>
          </cell>
          <cell r="K58">
            <v>51.580151999999991</v>
          </cell>
          <cell r="L58">
            <v>4364.4743999999992</v>
          </cell>
        </row>
        <row r="59">
          <cell r="E59">
            <v>2000</v>
          </cell>
          <cell r="F59" t="str">
            <v>MECANICA</v>
          </cell>
        </row>
        <row r="60">
          <cell r="E60">
            <v>2000</v>
          </cell>
          <cell r="F60" t="str">
            <v>EQUIPOS</v>
          </cell>
        </row>
        <row r="61">
          <cell r="E61">
            <v>2005</v>
          </cell>
          <cell r="F61" t="str">
            <v>Molino SAG 36'x16 3/4' 16000HP c/sist. motriz</v>
          </cell>
          <cell r="G61" t="str">
            <v>c/u</v>
          </cell>
          <cell r="H61">
            <v>1</v>
          </cell>
          <cell r="I61">
            <v>12708252.719846843</v>
          </cell>
          <cell r="J61">
            <v>0</v>
          </cell>
          <cell r="K61">
            <v>58079</v>
          </cell>
          <cell r="L61">
            <v>403636.60654574545</v>
          </cell>
          <cell r="M61" t="str">
            <v>I</v>
          </cell>
        </row>
        <row r="62">
          <cell r="E62">
            <v>2006</v>
          </cell>
          <cell r="F62" t="str">
            <v>Molino SAG 36'x16 3/4' 17000HP c/sist. motriz</v>
          </cell>
          <cell r="G62" t="str">
            <v>c/u</v>
          </cell>
          <cell r="H62">
            <v>1</v>
          </cell>
          <cell r="I62">
            <v>11114950.948308872</v>
          </cell>
          <cell r="J62">
            <v>0</v>
          </cell>
          <cell r="K62">
            <v>58079</v>
          </cell>
          <cell r="L62">
            <v>403636.60654574545</v>
          </cell>
          <cell r="M62" t="str">
            <v>I</v>
          </cell>
        </row>
        <row r="63">
          <cell r="E63">
            <v>2007</v>
          </cell>
          <cell r="F63" t="str">
            <v>Molino SAG 40'x22 27000HP c/sist. motriz</v>
          </cell>
          <cell r="G63" t="str">
            <v>c/u</v>
          </cell>
          <cell r="H63">
            <v>1</v>
          </cell>
          <cell r="I63">
            <v>13319399.988381274</v>
          </cell>
          <cell r="J63">
            <v>0</v>
          </cell>
          <cell r="K63">
            <v>76659.862468550898</v>
          </cell>
          <cell r="L63">
            <v>552505.76663672097</v>
          </cell>
          <cell r="M63" t="str">
            <v>I</v>
          </cell>
        </row>
        <row r="64">
          <cell r="E64">
            <v>2010</v>
          </cell>
          <cell r="F64" t="str">
            <v>Molino de Bolas 20'x30', 7000HP c/ motor</v>
          </cell>
          <cell r="G64" t="str">
            <v>c/u</v>
          </cell>
          <cell r="H64">
            <v>1</v>
          </cell>
          <cell r="I64">
            <v>4393894.8321633702</v>
          </cell>
          <cell r="J64">
            <v>0</v>
          </cell>
          <cell r="K64">
            <v>21118.5</v>
          </cell>
          <cell r="L64">
            <v>173832.69028367958</v>
          </cell>
          <cell r="M64" t="str">
            <v>I</v>
          </cell>
        </row>
        <row r="65">
          <cell r="E65">
            <v>2012</v>
          </cell>
          <cell r="F65" t="str">
            <v>Molino de Bolas 10.000 HP</v>
          </cell>
          <cell r="G65" t="str">
            <v>c/u</v>
          </cell>
          <cell r="H65">
            <v>1</v>
          </cell>
          <cell r="I65">
            <v>5860280</v>
          </cell>
          <cell r="J65">
            <v>0</v>
          </cell>
          <cell r="K65">
            <v>24620.464851810826</v>
          </cell>
          <cell r="L65">
            <v>202658.41045647417</v>
          </cell>
          <cell r="M65" t="str">
            <v>I</v>
          </cell>
        </row>
        <row r="66">
          <cell r="E66">
            <v>2013</v>
          </cell>
          <cell r="F66" t="str">
            <v>Molino Unitario 25x40.5, 18.000 HP</v>
          </cell>
          <cell r="G66" t="str">
            <v>c/u</v>
          </cell>
          <cell r="H66">
            <v>1</v>
          </cell>
          <cell r="I66">
            <v>7551665.803034611</v>
          </cell>
          <cell r="J66">
            <v>0</v>
          </cell>
          <cell r="K66">
            <v>27466.605895957524</v>
          </cell>
          <cell r="L66">
            <v>226085.84870402116</v>
          </cell>
          <cell r="M66" t="str">
            <v>I</v>
          </cell>
        </row>
        <row r="67">
          <cell r="E67">
            <v>2014</v>
          </cell>
          <cell r="F67" t="str">
            <v>Molino de Bolas  25x39 15.500 HP</v>
          </cell>
          <cell r="G67" t="str">
            <v>c/u</v>
          </cell>
          <cell r="H67">
            <v>1</v>
          </cell>
          <cell r="I67">
            <v>7224074.6910275239</v>
          </cell>
          <cell r="J67">
            <v>0</v>
          </cell>
          <cell r="K67">
            <v>25109.641486172237</v>
          </cell>
          <cell r="L67">
            <v>206684.96965220117</v>
          </cell>
          <cell r="M67" t="str">
            <v>I</v>
          </cell>
        </row>
        <row r="68">
          <cell r="E68">
            <v>2015</v>
          </cell>
          <cell r="F68" t="str">
            <v>Molino vertical (torre) VTM-1250</v>
          </cell>
          <cell r="G68" t="str">
            <v>c/u</v>
          </cell>
          <cell r="H68">
            <v>1</v>
          </cell>
          <cell r="I68">
            <v>1486981.4932992982</v>
          </cell>
          <cell r="J68">
            <v>0</v>
          </cell>
          <cell r="K68">
            <v>7511.9078511461321</v>
          </cell>
          <cell r="L68">
            <v>61832.760419907965</v>
          </cell>
          <cell r="M68" t="str">
            <v>I</v>
          </cell>
        </row>
        <row r="69">
          <cell r="E69">
            <v>2016</v>
          </cell>
          <cell r="F69" t="str">
            <v>Molino vertical (torre) VTM-1000</v>
          </cell>
          <cell r="G69" t="str">
            <v>c/u</v>
          </cell>
          <cell r="H69">
            <v>1</v>
          </cell>
          <cell r="I69">
            <v>1577130.0216975114</v>
          </cell>
          <cell r="J69">
            <v>0</v>
          </cell>
          <cell r="K69">
            <v>7511.9078511461321</v>
          </cell>
          <cell r="L69">
            <v>61832.760419907965</v>
          </cell>
          <cell r="M69" t="str">
            <v>I</v>
          </cell>
        </row>
        <row r="70">
          <cell r="E70">
            <v>2018</v>
          </cell>
          <cell r="F70" t="str">
            <v>Molino de Remolienda 90 HP</v>
          </cell>
          <cell r="G70" t="str">
            <v>c/u</v>
          </cell>
          <cell r="H70">
            <v>1</v>
          </cell>
          <cell r="I70">
            <v>253070.65611320903</v>
          </cell>
          <cell r="J70">
            <v>0</v>
          </cell>
          <cell r="K70">
            <v>1339.5662238678083</v>
          </cell>
          <cell r="L70">
            <v>11026.370268157818</v>
          </cell>
          <cell r="M70" t="str">
            <v>I</v>
          </cell>
        </row>
        <row r="71">
          <cell r="E71">
            <v>2020</v>
          </cell>
          <cell r="F71" t="str">
            <v>Chancador Cono 7' , 400 HP</v>
          </cell>
          <cell r="G71" t="str">
            <v>c/u</v>
          </cell>
          <cell r="H71">
            <v>1</v>
          </cell>
          <cell r="I71">
            <v>888668.06339616049</v>
          </cell>
          <cell r="J71">
            <v>0</v>
          </cell>
          <cell r="K71">
            <v>5624</v>
          </cell>
          <cell r="L71">
            <v>43120.202733842198</v>
          </cell>
          <cell r="M71" t="str">
            <v>I</v>
          </cell>
        </row>
        <row r="72">
          <cell r="E72">
            <v>2020.1</v>
          </cell>
          <cell r="F72" t="str">
            <v>Chancador Cono 7' , 300 HP</v>
          </cell>
          <cell r="G72" t="str">
            <v>c/u</v>
          </cell>
          <cell r="H72">
            <v>1</v>
          </cell>
          <cell r="I72">
            <v>878475.29143672483</v>
          </cell>
          <cell r="J72">
            <v>0</v>
          </cell>
          <cell r="K72">
            <v>5624</v>
          </cell>
          <cell r="L72">
            <v>43120.202733842198</v>
          </cell>
          <cell r="M72" t="str">
            <v>I</v>
          </cell>
        </row>
        <row r="73">
          <cell r="E73">
            <v>2021</v>
          </cell>
          <cell r="F73" t="str">
            <v>Chancador Cono 7' , 500 HP</v>
          </cell>
          <cell r="G73" t="str">
            <v>c/u</v>
          </cell>
          <cell r="H73">
            <v>1</v>
          </cell>
          <cell r="I73">
            <v>897879</v>
          </cell>
          <cell r="J73">
            <v>0</v>
          </cell>
          <cell r="K73">
            <v>5624</v>
          </cell>
          <cell r="L73">
            <v>86240.405467684395</v>
          </cell>
          <cell r="M73" t="str">
            <v>I</v>
          </cell>
        </row>
        <row r="74">
          <cell r="E74">
            <v>2025</v>
          </cell>
          <cell r="F74" t="str">
            <v>Chancador H-8000, 750 HP</v>
          </cell>
          <cell r="G74" t="str">
            <v>c/u</v>
          </cell>
          <cell r="H74">
            <v>1</v>
          </cell>
          <cell r="I74">
            <v>1300000</v>
          </cell>
          <cell r="J74">
            <v>0</v>
          </cell>
          <cell r="K74">
            <v>8200.6084288821457</v>
          </cell>
          <cell r="L74">
            <v>62875.515290585572</v>
          </cell>
          <cell r="M74" t="str">
            <v>I</v>
          </cell>
        </row>
        <row r="75">
          <cell r="E75">
            <v>2025.1</v>
          </cell>
          <cell r="F75" t="str">
            <v>Chancador H-8000, 800 HP</v>
          </cell>
          <cell r="G75" t="str">
            <v>c/u</v>
          </cell>
          <cell r="H75">
            <v>1</v>
          </cell>
          <cell r="I75">
            <v>1351327.4115176124</v>
          </cell>
          <cell r="J75">
            <v>0</v>
          </cell>
          <cell r="K75">
            <v>8524.3899700544789</v>
          </cell>
          <cell r="L75">
            <v>65358.005634971567</v>
          </cell>
          <cell r="M75" t="str">
            <v>I</v>
          </cell>
        </row>
        <row r="76">
          <cell r="E76">
            <v>2026</v>
          </cell>
          <cell r="F76" t="str">
            <v>Chancador MP-800, 800 HP</v>
          </cell>
          <cell r="G76" t="str">
            <v>c/u</v>
          </cell>
          <cell r="H76">
            <v>1</v>
          </cell>
          <cell r="I76">
            <v>1272896</v>
          </cell>
          <cell r="J76">
            <v>0</v>
          </cell>
          <cell r="K76">
            <v>8200.6084288821457</v>
          </cell>
          <cell r="L76">
            <v>62875.515290585572</v>
          </cell>
          <cell r="M76" t="str">
            <v>I</v>
          </cell>
        </row>
        <row r="77">
          <cell r="E77">
            <v>2027</v>
          </cell>
          <cell r="F77" t="str">
            <v>Chancador Giratorio 60x110, 1000 HP</v>
          </cell>
          <cell r="G77" t="str">
            <v>c/u</v>
          </cell>
          <cell r="H77">
            <v>1</v>
          </cell>
          <cell r="I77">
            <v>2187964.1574969818</v>
          </cell>
          <cell r="J77">
            <v>0</v>
          </cell>
          <cell r="K77">
            <v>15647.747747747748</v>
          </cell>
          <cell r="L77">
            <v>109014.23830637593</v>
          </cell>
          <cell r="M77" t="str">
            <v>I</v>
          </cell>
        </row>
        <row r="78">
          <cell r="E78">
            <v>2030</v>
          </cell>
          <cell r="F78" t="str">
            <v>Harnero Vibratorio 10'x20'</v>
          </cell>
          <cell r="G78" t="str">
            <v>c/u</v>
          </cell>
          <cell r="H78">
            <v>1</v>
          </cell>
          <cell r="I78">
            <v>202622.70708359926</v>
          </cell>
          <cell r="J78">
            <v>0</v>
          </cell>
          <cell r="K78">
            <v>1506</v>
          </cell>
          <cell r="L78">
            <v>8221.2590513849536</v>
          </cell>
          <cell r="M78" t="str">
            <v>I</v>
          </cell>
        </row>
        <row r="79">
          <cell r="E79">
            <v>2030.1</v>
          </cell>
          <cell r="F79" t="str">
            <v>Harnero Vibratorio 8'x20'</v>
          </cell>
          <cell r="G79" t="str">
            <v>c/u</v>
          </cell>
          <cell r="H79">
            <v>1</v>
          </cell>
          <cell r="I79">
            <v>177231.98659594034</v>
          </cell>
          <cell r="J79">
            <v>0</v>
          </cell>
          <cell r="K79">
            <v>1506</v>
          </cell>
          <cell r="L79">
            <v>8221.2590513849536</v>
          </cell>
          <cell r="M79" t="str">
            <v>I</v>
          </cell>
        </row>
        <row r="80">
          <cell r="E80">
            <v>2031</v>
          </cell>
          <cell r="F80" t="str">
            <v>Harnero Banano de doble malla 17'x27'</v>
          </cell>
          <cell r="G80" t="str">
            <v>c/u</v>
          </cell>
          <cell r="H80">
            <v>1</v>
          </cell>
          <cell r="I80">
            <v>383579.65800369723</v>
          </cell>
          <cell r="J80">
            <v>0</v>
          </cell>
          <cell r="K80">
            <v>2850.9685477414391</v>
          </cell>
          <cell r="L80">
            <v>15563.446864763029</v>
          </cell>
          <cell r="M80" t="str">
            <v>I</v>
          </cell>
        </row>
        <row r="81">
          <cell r="E81">
            <v>2031.1</v>
          </cell>
          <cell r="F81" t="str">
            <v>Harnero Banano de doble malla 10'x21'</v>
          </cell>
          <cell r="G81" t="str">
            <v>c/u</v>
          </cell>
          <cell r="H81">
            <v>1</v>
          </cell>
          <cell r="I81">
            <v>233016.11314613913</v>
          </cell>
          <cell r="J81">
            <v>0</v>
          </cell>
          <cell r="K81">
            <v>1731.8999999999999</v>
          </cell>
          <cell r="L81">
            <v>9454.4479090926961</v>
          </cell>
          <cell r="M81" t="str">
            <v>I</v>
          </cell>
        </row>
        <row r="82">
          <cell r="E82">
            <v>2035</v>
          </cell>
          <cell r="F82" t="str">
            <v>Sistema Electromotriz Molino SAG</v>
          </cell>
          <cell r="G82" t="str">
            <v>c/u</v>
          </cell>
          <cell r="H82">
            <v>1</v>
          </cell>
          <cell r="I82">
            <v>7579726.2463305686</v>
          </cell>
          <cell r="J82">
            <v>0</v>
          </cell>
          <cell r="K82">
            <v>21405</v>
          </cell>
          <cell r="L82">
            <v>148653.64131518206</v>
          </cell>
          <cell r="M82" t="str">
            <v>I</v>
          </cell>
        </row>
        <row r="83">
          <cell r="E83">
            <v>2037</v>
          </cell>
          <cell r="F83" t="str">
            <v>Bomba de Desplazamiento Positivo 220 HP</v>
          </cell>
          <cell r="G83" t="str">
            <v>c/u</v>
          </cell>
          <cell r="H83">
            <v>1</v>
          </cell>
          <cell r="I83">
            <v>758089.99086978321</v>
          </cell>
          <cell r="K83">
            <v>4738.0624429361451</v>
          </cell>
          <cell r="L83">
            <v>37904.499543489161</v>
          </cell>
          <cell r="M83" t="str">
            <v>I</v>
          </cell>
        </row>
        <row r="84">
          <cell r="E84">
            <v>2040</v>
          </cell>
          <cell r="F84" t="str">
            <v>Bomba Horizontal 20"x18", 1500HP</v>
          </cell>
          <cell r="G84" t="str">
            <v>c/u</v>
          </cell>
          <cell r="H84">
            <v>1</v>
          </cell>
          <cell r="I84">
            <v>187739.6745373325</v>
          </cell>
          <cell r="K84">
            <v>273</v>
          </cell>
          <cell r="L84">
            <v>1498.4223973087817</v>
          </cell>
          <cell r="M84" t="str">
            <v>I</v>
          </cell>
        </row>
        <row r="85">
          <cell r="E85">
            <v>2040.1</v>
          </cell>
          <cell r="F85" t="str">
            <v>Bomba Horizontal 26"x22", 1500 HP</v>
          </cell>
          <cell r="G85" t="str">
            <v>c/u</v>
          </cell>
          <cell r="H85">
            <v>1</v>
          </cell>
          <cell r="I85">
            <v>187739.6745373325</v>
          </cell>
          <cell r="K85">
            <v>273</v>
          </cell>
          <cell r="L85">
            <v>1498.4223973087817</v>
          </cell>
          <cell r="M85" t="str">
            <v>I</v>
          </cell>
        </row>
        <row r="86">
          <cell r="E86">
            <v>2041</v>
          </cell>
          <cell r="F86" t="str">
            <v>Bomba Horizontal 20"x18", 1400HP</v>
          </cell>
          <cell r="G86" t="str">
            <v>c/u</v>
          </cell>
          <cell r="H86">
            <v>1</v>
          </cell>
          <cell r="I86">
            <v>180126.71409811394</v>
          </cell>
          <cell r="K86">
            <v>261.92968039372312</v>
          </cell>
          <cell r="L86">
            <v>1437.6604381754053</v>
          </cell>
          <cell r="M86" t="str">
            <v>I</v>
          </cell>
        </row>
        <row r="87">
          <cell r="E87">
            <v>2045</v>
          </cell>
          <cell r="F87" t="str">
            <v>Bomba Horizontal 20"x18", 1700HP</v>
          </cell>
          <cell r="G87" t="str">
            <v>c/u</v>
          </cell>
          <cell r="H87">
            <v>1</v>
          </cell>
          <cell r="I87">
            <v>202381.42896898472</v>
          </cell>
          <cell r="K87">
            <v>294.29117870099537</v>
          </cell>
          <cell r="L87">
            <v>1615.2838589596067</v>
          </cell>
          <cell r="M87" t="str">
            <v>I</v>
          </cell>
        </row>
        <row r="88">
          <cell r="E88">
            <v>2046</v>
          </cell>
          <cell r="F88" t="str">
            <v>Bomba Horizontal  2000 HP</v>
          </cell>
          <cell r="G88" t="str">
            <v>c/u</v>
          </cell>
          <cell r="H88">
            <v>1</v>
          </cell>
          <cell r="I88">
            <v>223110.13685865761</v>
          </cell>
          <cell r="K88">
            <v>324.43364734981259</v>
          </cell>
          <cell r="L88">
            <v>1780.7276323426304</v>
          </cell>
          <cell r="M88" t="str">
            <v>I</v>
          </cell>
        </row>
        <row r="89">
          <cell r="E89">
            <v>2046.1</v>
          </cell>
          <cell r="F89" t="str">
            <v>Bomba Horizontal  2500 HP</v>
          </cell>
          <cell r="G89" t="str">
            <v>c/u</v>
          </cell>
          <cell r="H89">
            <v>1</v>
          </cell>
          <cell r="I89">
            <v>255073.4818041533</v>
          </cell>
          <cell r="K89">
            <v>370.91286487069488</v>
          </cell>
          <cell r="L89">
            <v>2035.8393559421793</v>
          </cell>
          <cell r="M89" t="str">
            <v>I</v>
          </cell>
        </row>
        <row r="90">
          <cell r="E90">
            <v>2047</v>
          </cell>
          <cell r="F90" t="str">
            <v>Bomba Horizontal , 1750HP</v>
          </cell>
          <cell r="G90" t="str">
            <v>c/u</v>
          </cell>
          <cell r="H90">
            <v>1</v>
          </cell>
          <cell r="I90">
            <v>205932.14086034166</v>
          </cell>
          <cell r="K90">
            <v>299.45441523439888</v>
          </cell>
          <cell r="L90">
            <v>1643.6234533341665</v>
          </cell>
          <cell r="M90" t="str">
            <v>I</v>
          </cell>
        </row>
        <row r="91">
          <cell r="E91">
            <v>2048</v>
          </cell>
          <cell r="F91" t="str">
            <v>Bomba Turbina vertival 250 HP para agua</v>
          </cell>
          <cell r="G91" t="str">
            <v>c/u</v>
          </cell>
          <cell r="H91">
            <v>1</v>
          </cell>
          <cell r="I91">
            <v>55073.388640714751</v>
          </cell>
          <cell r="K91">
            <v>224.67151787560144</v>
          </cell>
          <cell r="L91">
            <v>1444.9683449477029</v>
          </cell>
          <cell r="M91" t="str">
            <v>I</v>
          </cell>
        </row>
        <row r="92">
          <cell r="E92">
            <v>2049</v>
          </cell>
          <cell r="F92" t="str">
            <v>Bomba Turbina vertival 100 HP para agua</v>
          </cell>
          <cell r="G92" t="str">
            <v>c/u</v>
          </cell>
          <cell r="H92">
            <v>1</v>
          </cell>
          <cell r="I92">
            <v>34420.867900446719</v>
          </cell>
          <cell r="K92">
            <v>148.22792258110491</v>
          </cell>
          <cell r="L92">
            <v>953.3235809874551</v>
          </cell>
          <cell r="M92" t="str">
            <v>I</v>
          </cell>
        </row>
        <row r="93">
          <cell r="E93">
            <v>2049.1</v>
          </cell>
          <cell r="F93" t="str">
            <v>Bomba Turbina vertival 60 HP para agua</v>
          </cell>
          <cell r="G93" t="str">
            <v>c/u</v>
          </cell>
          <cell r="H93">
            <v>1</v>
          </cell>
          <cell r="I93">
            <v>20652.520740268032</v>
          </cell>
          <cell r="K93">
            <v>67.067367721305786</v>
          </cell>
          <cell r="L93">
            <v>431.34182851745595</v>
          </cell>
          <cell r="M93" t="str">
            <v>I</v>
          </cell>
        </row>
        <row r="94">
          <cell r="E94">
            <v>2050</v>
          </cell>
          <cell r="F94" t="str">
            <v>Bomba Horizontal Centrifuga 12"x10", 200HP</v>
          </cell>
          <cell r="G94" t="str">
            <v>c/u</v>
          </cell>
          <cell r="H94">
            <v>1</v>
          </cell>
          <cell r="I94">
            <v>70493.937460114874</v>
          </cell>
          <cell r="J94">
            <v>0</v>
          </cell>
          <cell r="K94">
            <v>267</v>
          </cell>
          <cell r="L94">
            <v>1717.202748924562</v>
          </cell>
          <cell r="M94" t="str">
            <v>I</v>
          </cell>
        </row>
        <row r="95">
          <cell r="E95">
            <v>2055</v>
          </cell>
          <cell r="F95" t="str">
            <v>Bomba Horizontal Centrifuga 12"x10", 250HP</v>
          </cell>
          <cell r="G95" t="str">
            <v>c/u</v>
          </cell>
          <cell r="H95">
            <v>1</v>
          </cell>
          <cell r="I95">
            <v>80593.084326898825</v>
          </cell>
          <cell r="J95">
            <v>0</v>
          </cell>
          <cell r="K95">
            <v>305.25112216149034</v>
          </cell>
          <cell r="L95">
            <v>1963.213730666736</v>
          </cell>
          <cell r="M95" t="str">
            <v>I</v>
          </cell>
        </row>
        <row r="96">
          <cell r="E96">
            <v>2056</v>
          </cell>
          <cell r="F96" t="str">
            <v>Bomba Horizontal Centrifuga , 150HP</v>
          </cell>
          <cell r="G96" t="str">
            <v>c/u</v>
          </cell>
          <cell r="H96">
            <v>1</v>
          </cell>
          <cell r="I96">
            <v>59318.276892103859</v>
          </cell>
          <cell r="J96">
            <v>0</v>
          </cell>
          <cell r="K96">
            <v>224.67151787560144</v>
          </cell>
          <cell r="L96">
            <v>1444.9683449477029</v>
          </cell>
          <cell r="M96" t="str">
            <v>I</v>
          </cell>
        </row>
        <row r="97">
          <cell r="E97">
            <v>2060</v>
          </cell>
          <cell r="F97" t="str">
            <v>Bomba Horizontal Centrifuga 20"x18", 600HP</v>
          </cell>
          <cell r="G97" t="str">
            <v>c/u</v>
          </cell>
          <cell r="H97">
            <v>1</v>
          </cell>
          <cell r="I97">
            <v>148698.14932992982</v>
          </cell>
          <cell r="K97">
            <v>401</v>
          </cell>
          <cell r="L97">
            <v>2179.1146764505297</v>
          </cell>
          <cell r="M97" t="str">
            <v>I</v>
          </cell>
        </row>
        <row r="98">
          <cell r="E98">
            <v>2060.1</v>
          </cell>
          <cell r="F98" t="str">
            <v>Bomba Horizontal Centrifuga  800 HP</v>
          </cell>
          <cell r="G98" t="str">
            <v>c/u</v>
          </cell>
          <cell r="H98">
            <v>1</v>
          </cell>
          <cell r="I98">
            <v>176713.12432701912</v>
          </cell>
          <cell r="K98">
            <v>402</v>
          </cell>
          <cell r="L98">
            <v>2179.1146764505297</v>
          </cell>
          <cell r="M98" t="str">
            <v>I</v>
          </cell>
        </row>
        <row r="99">
          <cell r="E99">
            <v>2061</v>
          </cell>
          <cell r="F99" t="str">
            <v>Bomba Horizontal Centrifuga  20"x18",400HP</v>
          </cell>
          <cell r="G99" t="str">
            <v>c/u</v>
          </cell>
          <cell r="H99">
            <v>1</v>
          </cell>
          <cell r="I99">
            <v>116587.18274344786</v>
          </cell>
          <cell r="K99">
            <v>267.33333333333331</v>
          </cell>
          <cell r="L99">
            <v>1452.7431176336863</v>
          </cell>
          <cell r="M99" t="str">
            <v>I</v>
          </cell>
        </row>
        <row r="100">
          <cell r="E100">
            <v>2062</v>
          </cell>
          <cell r="F100" t="str">
            <v>Bomba Horizontal Centrifuga  14"x12",400HP</v>
          </cell>
          <cell r="G100" t="str">
            <v>c/u</v>
          </cell>
          <cell r="H100">
            <v>1</v>
          </cell>
          <cell r="I100">
            <v>73906.345638073311</v>
          </cell>
          <cell r="K100">
            <v>267.33333333333331</v>
          </cell>
          <cell r="L100">
            <v>1452.7431176336863</v>
          </cell>
          <cell r="M100" t="str">
            <v>I</v>
          </cell>
        </row>
        <row r="101">
          <cell r="E101">
            <v>2063</v>
          </cell>
          <cell r="F101" t="str">
            <v>Bomba Horizontal Centrifuga  20"x18",350HP</v>
          </cell>
          <cell r="G101" t="str">
            <v>c/u</v>
          </cell>
          <cell r="H101">
            <v>1</v>
          </cell>
          <cell r="I101">
            <v>107610.74542500083</v>
          </cell>
          <cell r="K101">
            <v>233.91666666666669</v>
          </cell>
          <cell r="L101">
            <v>1271.1502279294759</v>
          </cell>
          <cell r="M101" t="str">
            <v>I</v>
          </cell>
        </row>
        <row r="102">
          <cell r="E102">
            <v>2065</v>
          </cell>
          <cell r="F102" t="str">
            <v>Bomba  Horizontal Centrifuga  8"x6", 75 HP</v>
          </cell>
          <cell r="G102" t="str">
            <v>c/u</v>
          </cell>
          <cell r="H102">
            <v>1</v>
          </cell>
          <cell r="I102">
            <v>41855.775366943206</v>
          </cell>
          <cell r="K102">
            <v>148.22792258110491</v>
          </cell>
          <cell r="L102">
            <v>953.3235809874551</v>
          </cell>
          <cell r="M102" t="str">
            <v>I</v>
          </cell>
        </row>
        <row r="103">
          <cell r="E103">
            <v>2065.1</v>
          </cell>
          <cell r="F103" t="str">
            <v>Bomba  Horizontal Centrifuga  8"x6", 50 HP</v>
          </cell>
          <cell r="G103" t="str">
            <v>c/u</v>
          </cell>
          <cell r="H103">
            <v>1</v>
          </cell>
          <cell r="I103">
            <v>32817.132920377917</v>
          </cell>
          <cell r="K103">
            <v>0</v>
          </cell>
          <cell r="L103">
            <v>0</v>
          </cell>
          <cell r="M103" t="str">
            <v>I</v>
          </cell>
        </row>
        <row r="104">
          <cell r="E104">
            <v>2065.1999999999998</v>
          </cell>
          <cell r="F104" t="str">
            <v>Bomba  Horizontal Centrifuga  8"x6", 40 HP</v>
          </cell>
          <cell r="G104" t="str">
            <v>c/u</v>
          </cell>
          <cell r="H104">
            <v>1</v>
          </cell>
          <cell r="I104">
            <v>28704.806808557303</v>
          </cell>
          <cell r="K104">
            <v>0</v>
          </cell>
          <cell r="L104">
            <v>0</v>
          </cell>
          <cell r="M104" t="str">
            <v>I</v>
          </cell>
        </row>
        <row r="105">
          <cell r="E105">
            <v>2065.3000000000002</v>
          </cell>
          <cell r="F105" t="str">
            <v>Bomba  Horizontal Centrifuga  8"x6", 30 HP</v>
          </cell>
          <cell r="G105" t="str">
            <v>c/u</v>
          </cell>
          <cell r="H105">
            <v>1</v>
          </cell>
          <cell r="I105">
            <v>24154.129273424976</v>
          </cell>
          <cell r="K105">
            <v>0</v>
          </cell>
          <cell r="L105">
            <v>0</v>
          </cell>
          <cell r="M105" t="str">
            <v>I</v>
          </cell>
        </row>
        <row r="106">
          <cell r="E106">
            <v>2066</v>
          </cell>
          <cell r="F106" t="str">
            <v>Bomba  Horizontal Centrifuga , 20 HP</v>
          </cell>
          <cell r="G106" t="str">
            <v>c/u</v>
          </cell>
          <cell r="H106">
            <v>1</v>
          </cell>
          <cell r="I106">
            <v>18938.1098305495</v>
          </cell>
          <cell r="K106">
            <v>67.067367721305786</v>
          </cell>
          <cell r="L106">
            <v>431.34182851745595</v>
          </cell>
          <cell r="M106" t="str">
            <v>I</v>
          </cell>
        </row>
        <row r="107">
          <cell r="E107">
            <v>2066.4</v>
          </cell>
          <cell r="F107" t="str">
            <v>Bomba  Horizontal Centrifuga , 15 HP</v>
          </cell>
          <cell r="G107" t="str">
            <v>c/u</v>
          </cell>
          <cell r="H107">
            <v>1</v>
          </cell>
          <cell r="I107">
            <v>15935.782327057696</v>
          </cell>
          <cell r="K107">
            <v>0</v>
          </cell>
          <cell r="L107">
            <v>0</v>
          </cell>
          <cell r="M107" t="str">
            <v>I</v>
          </cell>
        </row>
        <row r="108">
          <cell r="E108">
            <v>2066.1</v>
          </cell>
          <cell r="F108" t="str">
            <v>Bomba  Horizontal Centrifuga , 7.5 HP</v>
          </cell>
          <cell r="G108" t="str">
            <v>c/u</v>
          </cell>
          <cell r="H108">
            <v>1</v>
          </cell>
          <cell r="I108">
            <v>10513.695422453757</v>
          </cell>
          <cell r="K108">
            <v>0</v>
          </cell>
          <cell r="L108">
            <v>0</v>
          </cell>
          <cell r="M108" t="str">
            <v>I</v>
          </cell>
        </row>
        <row r="109">
          <cell r="E109">
            <v>2066.3000000000002</v>
          </cell>
          <cell r="F109" t="str">
            <v>Bomba  Horizontal Centrifuga , 3 HP</v>
          </cell>
          <cell r="G109" t="str">
            <v>c/u</v>
          </cell>
          <cell r="H109">
            <v>1</v>
          </cell>
          <cell r="I109">
            <v>6067.2429586844546</v>
          </cell>
          <cell r="K109">
            <v>0</v>
          </cell>
          <cell r="L109">
            <v>0</v>
          </cell>
          <cell r="M109" t="str">
            <v>I</v>
          </cell>
        </row>
        <row r="110">
          <cell r="E110">
            <v>2066.1999999999998</v>
          </cell>
          <cell r="F110" t="str">
            <v>Bomba  Horizontal Centrifuga , 25 HP</v>
          </cell>
          <cell r="G110" t="str">
            <v>c/u</v>
          </cell>
          <cell r="H110">
            <v>1</v>
          </cell>
          <cell r="I110">
            <v>21651.23324866212</v>
          </cell>
          <cell r="K110">
            <v>0</v>
          </cell>
          <cell r="L110">
            <v>0</v>
          </cell>
          <cell r="M110" t="str">
            <v>I</v>
          </cell>
        </row>
        <row r="111">
          <cell r="E111">
            <v>2067</v>
          </cell>
          <cell r="F111" t="str">
            <v>Bomba  Horizontal Centrifuga  10"x8", 450 HP p/agua</v>
          </cell>
          <cell r="G111" t="str">
            <v>c/u</v>
          </cell>
          <cell r="H111">
            <v>1</v>
          </cell>
          <cell r="I111">
            <v>62232.929164007663</v>
          </cell>
          <cell r="J111">
            <v>0</v>
          </cell>
          <cell r="K111">
            <v>305.25112216149034</v>
          </cell>
          <cell r="L111">
            <v>1963.213730666736</v>
          </cell>
          <cell r="M111" t="str">
            <v>I</v>
          </cell>
        </row>
        <row r="112">
          <cell r="E112">
            <v>2067.1</v>
          </cell>
          <cell r="F112" t="str">
            <v xml:space="preserve">Bomba  Horizontal Centrifuga  agua, 50 HP </v>
          </cell>
          <cell r="G112" t="str">
            <v>c/u</v>
          </cell>
          <cell r="H112">
            <v>1</v>
          </cell>
          <cell r="I112">
            <v>16522.016592214426</v>
          </cell>
          <cell r="J112">
            <v>0</v>
          </cell>
          <cell r="K112">
            <v>180</v>
          </cell>
          <cell r="L112">
            <v>0.68795247088448219</v>
          </cell>
          <cell r="M112" t="str">
            <v>I</v>
          </cell>
        </row>
        <row r="113">
          <cell r="E113">
            <v>2068</v>
          </cell>
          <cell r="F113" t="str">
            <v>Reubicaciín Bomba 400 ST-L</v>
          </cell>
          <cell r="G113" t="str">
            <v>c/u</v>
          </cell>
          <cell r="H113">
            <v>1</v>
          </cell>
          <cell r="J113">
            <v>0</v>
          </cell>
          <cell r="K113">
            <v>457.87668324223552</v>
          </cell>
          <cell r="L113">
            <v>2944.8205960001042</v>
          </cell>
          <cell r="M113" t="str">
            <v>I</v>
          </cell>
        </row>
        <row r="114">
          <cell r="E114">
            <v>2069</v>
          </cell>
          <cell r="F114" t="str">
            <v>Bomba 400 ST-L</v>
          </cell>
          <cell r="G114" t="str">
            <v>c/u</v>
          </cell>
          <cell r="H114">
            <v>1</v>
          </cell>
          <cell r="I114">
            <v>116587.18274344786</v>
          </cell>
          <cell r="K114">
            <v>305.25112216149034</v>
          </cell>
          <cell r="L114">
            <v>1963.213730666736</v>
          </cell>
          <cell r="M114" t="str">
            <v>I</v>
          </cell>
        </row>
        <row r="115">
          <cell r="E115">
            <v>2070</v>
          </cell>
          <cell r="F115" t="str">
            <v xml:space="preserve">Bomba vertical de piso 6" </v>
          </cell>
          <cell r="G115" t="str">
            <v>c/u</v>
          </cell>
          <cell r="H115">
            <v>1</v>
          </cell>
          <cell r="I115">
            <v>11014.677728142949</v>
          </cell>
          <cell r="K115">
            <v>103.25</v>
          </cell>
          <cell r="L115">
            <v>704.25235809463845</v>
          </cell>
          <cell r="M115" t="str">
            <v>I</v>
          </cell>
        </row>
        <row r="116">
          <cell r="E116">
            <v>2071</v>
          </cell>
          <cell r="F116" t="str">
            <v>Reubicación Bomba vertical de piso 6"</v>
          </cell>
          <cell r="G116" t="str">
            <v>c/u</v>
          </cell>
          <cell r="H116">
            <v>1</v>
          </cell>
          <cell r="I116">
            <v>0</v>
          </cell>
          <cell r="K116">
            <v>154.875</v>
          </cell>
          <cell r="L116">
            <v>1056.3785371419578</v>
          </cell>
        </row>
        <row r="117">
          <cell r="E117">
            <v>2075</v>
          </cell>
          <cell r="F117" t="str">
            <v>Bomba Centrifuga Vertical  8", 75 HP</v>
          </cell>
          <cell r="G117" t="str">
            <v>c/u</v>
          </cell>
          <cell r="H117">
            <v>1</v>
          </cell>
          <cell r="I117">
            <v>20148.271081724706</v>
          </cell>
          <cell r="K117">
            <v>150.55348867035588</v>
          </cell>
          <cell r="L117">
            <v>1026.9021735154729</v>
          </cell>
          <cell r="M117" t="str">
            <v>I</v>
          </cell>
        </row>
        <row r="118">
          <cell r="E118">
            <v>2080</v>
          </cell>
          <cell r="F118" t="str">
            <v>Bomba 40 HP (Recirculación molinos torre)</v>
          </cell>
          <cell r="G118" t="str">
            <v>c/u</v>
          </cell>
          <cell r="H118">
            <v>1</v>
          </cell>
          <cell r="I118">
            <v>11014.677728142949</v>
          </cell>
          <cell r="K118">
            <v>103.25</v>
          </cell>
          <cell r="L118">
            <v>704.25235809463845</v>
          </cell>
          <cell r="M118" t="str">
            <v>I</v>
          </cell>
        </row>
        <row r="119">
          <cell r="E119">
            <v>2081</v>
          </cell>
          <cell r="F119" t="str">
            <v xml:space="preserve">Bomba de Piso de 30 HP </v>
          </cell>
          <cell r="G119" t="str">
            <v>c/u</v>
          </cell>
          <cell r="H119">
            <v>1</v>
          </cell>
          <cell r="I119">
            <v>9731.9048026107903</v>
          </cell>
          <cell r="K119">
            <v>0</v>
          </cell>
          <cell r="L119">
            <v>704.25235809463845</v>
          </cell>
          <cell r="M119" t="str">
            <v>I</v>
          </cell>
        </row>
        <row r="120">
          <cell r="E120">
            <v>2085</v>
          </cell>
          <cell r="F120" t="str">
            <v>Maquina Enlainadora Molino 36'</v>
          </cell>
          <cell r="G120" t="str">
            <v>c/u</v>
          </cell>
          <cell r="H120">
            <v>1</v>
          </cell>
          <cell r="I120">
            <v>180410.50797702619</v>
          </cell>
          <cell r="K120">
            <v>446</v>
          </cell>
          <cell r="L120">
            <v>2503.3145715297451</v>
          </cell>
          <cell r="M120" t="str">
            <v>I</v>
          </cell>
        </row>
        <row r="121">
          <cell r="E121">
            <v>2086</v>
          </cell>
          <cell r="F121" t="str">
            <v>Maquina Enlainadora Molino 40'</v>
          </cell>
          <cell r="G121" t="str">
            <v>c/u</v>
          </cell>
          <cell r="H121">
            <v>1</v>
          </cell>
          <cell r="I121">
            <v>192183.59969721985</v>
          </cell>
          <cell r="K121">
            <v>446</v>
          </cell>
          <cell r="L121">
            <v>2503.3145715297451</v>
          </cell>
          <cell r="M121" t="str">
            <v>I</v>
          </cell>
        </row>
        <row r="122">
          <cell r="E122">
            <v>2090</v>
          </cell>
          <cell r="F122" t="str">
            <v>Maquina Enlainadora Molino 20'</v>
          </cell>
          <cell r="G122" t="str">
            <v>c/u</v>
          </cell>
          <cell r="H122">
            <v>1</v>
          </cell>
          <cell r="I122">
            <v>119839.6936821953</v>
          </cell>
          <cell r="K122">
            <v>302</v>
          </cell>
          <cell r="L122">
            <v>286.38085457979224</v>
          </cell>
          <cell r="M122" t="str">
            <v>I</v>
          </cell>
        </row>
        <row r="123">
          <cell r="E123">
            <v>2091</v>
          </cell>
          <cell r="F123" t="str">
            <v>Maquina Enlainadora Molino 25'</v>
          </cell>
          <cell r="G123" t="str">
            <v>c/u</v>
          </cell>
          <cell r="H123">
            <v>1</v>
          </cell>
          <cell r="I123">
            <v>137008.24335572802</v>
          </cell>
          <cell r="K123">
            <v>302</v>
          </cell>
          <cell r="L123">
            <v>286.38085457979224</v>
          </cell>
          <cell r="M123" t="str">
            <v>I</v>
          </cell>
        </row>
        <row r="124">
          <cell r="E124">
            <v>2093</v>
          </cell>
          <cell r="F124" t="str">
            <v>Puente grúa 115 ton  110 HP</v>
          </cell>
          <cell r="G124" t="str">
            <v>c/u</v>
          </cell>
          <cell r="H124">
            <v>1</v>
          </cell>
          <cell r="I124">
            <v>377937.46249644371</v>
          </cell>
          <cell r="J124">
            <v>0</v>
          </cell>
          <cell r="K124">
            <v>11678.26027839036</v>
          </cell>
          <cell r="L124">
            <v>117598.40107090028</v>
          </cell>
          <cell r="M124" t="str">
            <v>I</v>
          </cell>
        </row>
        <row r="125">
          <cell r="E125">
            <v>2094</v>
          </cell>
          <cell r="F125" t="str">
            <v xml:space="preserve">Puente grúa 55 /15 ton </v>
          </cell>
          <cell r="G125" t="str">
            <v>c/u</v>
          </cell>
          <cell r="H125">
            <v>1</v>
          </cell>
          <cell r="I125">
            <v>242783.32354818127</v>
          </cell>
          <cell r="J125">
            <v>0</v>
          </cell>
          <cell r="K125">
            <v>7502</v>
          </cell>
          <cell r="L125">
            <v>75544.060827825</v>
          </cell>
          <cell r="M125" t="str">
            <v>I</v>
          </cell>
        </row>
        <row r="126">
          <cell r="E126">
            <v>2095</v>
          </cell>
          <cell r="F126" t="str">
            <v>Puente grúa 15 / 5 ton  2x10 HP</v>
          </cell>
          <cell r="G126" t="str">
            <v>c/u</v>
          </cell>
          <cell r="H126">
            <v>1</v>
          </cell>
          <cell r="I126">
            <v>95096.687448403813</v>
          </cell>
          <cell r="J126">
            <v>0</v>
          </cell>
          <cell r="K126">
            <v>1865.2842395322716</v>
          </cell>
          <cell r="L126">
            <v>15501.176308588556</v>
          </cell>
          <cell r="M126" t="str">
            <v>I</v>
          </cell>
        </row>
        <row r="127">
          <cell r="E127">
            <v>2096</v>
          </cell>
          <cell r="F127" t="str">
            <v xml:space="preserve">Puente grúa 30 / 5 ton </v>
          </cell>
          <cell r="G127" t="str">
            <v>c/u</v>
          </cell>
          <cell r="H127">
            <v>1</v>
          </cell>
          <cell r="I127">
            <v>202019.10274409704</v>
          </cell>
          <cell r="J127">
            <v>0</v>
          </cell>
          <cell r="K127">
            <v>5214.7344645132271</v>
          </cell>
          <cell r="L127">
            <v>52511.625911509283</v>
          </cell>
          <cell r="M127" t="str">
            <v>I</v>
          </cell>
        </row>
        <row r="128">
          <cell r="E128">
            <v>2100</v>
          </cell>
          <cell r="F128" t="str">
            <v>Puente grúa 12,5 / 5 ton</v>
          </cell>
          <cell r="G128" t="str">
            <v>c/u</v>
          </cell>
          <cell r="H128">
            <v>1</v>
          </cell>
          <cell r="I128">
            <v>85242.590938098292</v>
          </cell>
          <cell r="J128">
            <v>0</v>
          </cell>
          <cell r="K128">
            <v>1672</v>
          </cell>
          <cell r="L128">
            <v>13894.915444339524</v>
          </cell>
          <cell r="M128" t="str">
            <v>I</v>
          </cell>
        </row>
        <row r="129">
          <cell r="E129">
            <v>2105</v>
          </cell>
          <cell r="F129" t="str">
            <v>Puente Grúa 8 Ton</v>
          </cell>
          <cell r="G129" t="str">
            <v>c/u</v>
          </cell>
          <cell r="H129">
            <v>1</v>
          </cell>
          <cell r="I129">
            <v>31278.380344607536</v>
          </cell>
          <cell r="K129">
            <v>901</v>
          </cell>
          <cell r="L129">
            <v>10575.716760439618</v>
          </cell>
          <cell r="M129" t="str">
            <v>I</v>
          </cell>
        </row>
        <row r="130">
          <cell r="E130">
            <v>2106</v>
          </cell>
          <cell r="F130" t="str">
            <v>Puente Grúa 3 Ton</v>
          </cell>
          <cell r="G130" t="str">
            <v>c/u</v>
          </cell>
          <cell r="H130">
            <v>1</v>
          </cell>
          <cell r="I130">
            <v>17364.52936398067</v>
          </cell>
          <cell r="K130">
            <v>337.875</v>
          </cell>
          <cell r="L130">
            <v>3965.893785164857</v>
          </cell>
          <cell r="M130" t="str">
            <v>I</v>
          </cell>
        </row>
        <row r="131">
          <cell r="E131">
            <v>2110</v>
          </cell>
          <cell r="F131" t="str">
            <v>Puente grúa sopladores existente reubicado</v>
          </cell>
          <cell r="G131" t="str">
            <v>c/u</v>
          </cell>
          <cell r="H131">
            <v>1</v>
          </cell>
          <cell r="I131">
            <v>0</v>
          </cell>
          <cell r="K131">
            <v>909.03164963645372</v>
          </cell>
          <cell r="L131">
            <v>4962.4068244150667</v>
          </cell>
        </row>
        <row r="132">
          <cell r="E132">
            <v>2111</v>
          </cell>
          <cell r="F132" t="str">
            <v>Picador de roca</v>
          </cell>
          <cell r="G132" t="str">
            <v>c/u</v>
          </cell>
          <cell r="H132">
            <v>1</v>
          </cell>
          <cell r="I132">
            <v>148643.07594128911</v>
          </cell>
          <cell r="K132">
            <v>1360.3034843526464</v>
          </cell>
          <cell r="L132">
            <v>9447.0481776571196</v>
          </cell>
        </row>
        <row r="133">
          <cell r="E133">
            <v>2112</v>
          </cell>
          <cell r="F133" t="str">
            <v>Técle Eléctrico 7,5 ton</v>
          </cell>
          <cell r="G133" t="str">
            <v>c/u</v>
          </cell>
          <cell r="H133">
            <v>1</v>
          </cell>
          <cell r="I133">
            <v>9194.5022335673275</v>
          </cell>
          <cell r="K133">
            <v>360</v>
          </cell>
          <cell r="L133">
            <v>1963.7534486150455</v>
          </cell>
        </row>
        <row r="134">
          <cell r="E134">
            <v>2115</v>
          </cell>
          <cell r="F134" t="str">
            <v>Ventilador existente reubicado</v>
          </cell>
          <cell r="G134" t="str">
            <v>c/u</v>
          </cell>
          <cell r="H134">
            <v>1</v>
          </cell>
          <cell r="I134">
            <v>0</v>
          </cell>
          <cell r="K134">
            <v>1008.6028367870587</v>
          </cell>
          <cell r="L134">
            <v>6879.5247088448223</v>
          </cell>
        </row>
        <row r="135">
          <cell r="E135">
            <v>2120</v>
          </cell>
          <cell r="F135" t="str">
            <v>Extractor  25 Hp existente reubicado</v>
          </cell>
          <cell r="G135" t="str">
            <v>c/u</v>
          </cell>
          <cell r="H135">
            <v>1</v>
          </cell>
          <cell r="I135">
            <v>0</v>
          </cell>
          <cell r="K135">
            <v>614.74814709798545</v>
          </cell>
          <cell r="L135">
            <v>3439.7623544224111</v>
          </cell>
        </row>
        <row r="136">
          <cell r="E136">
            <v>2125</v>
          </cell>
          <cell r="F136" t="str">
            <v>Motor bomba alim. molienda sec. 700 HP</v>
          </cell>
          <cell r="G136" t="str">
            <v>c/u</v>
          </cell>
          <cell r="H136">
            <v>1</v>
          </cell>
          <cell r="I136">
            <v>77102.744097000643</v>
          </cell>
          <cell r="J136">
            <v>0</v>
          </cell>
          <cell r="K136">
            <v>305.25112216149034</v>
          </cell>
          <cell r="L136">
            <v>1963.213730666736</v>
          </cell>
          <cell r="M136" t="str">
            <v>I</v>
          </cell>
        </row>
        <row r="137">
          <cell r="E137">
            <v>2127</v>
          </cell>
          <cell r="F137" t="str">
            <v>Motor bomba 1700 HP</v>
          </cell>
          <cell r="G137" t="str">
            <v>c/u</v>
          </cell>
          <cell r="H137">
            <v>1</v>
          </cell>
          <cell r="I137">
            <v>131304.72780795905</v>
          </cell>
          <cell r="J137">
            <v>0</v>
          </cell>
          <cell r="K137">
            <v>519.83773052310494</v>
          </cell>
          <cell r="L137">
            <v>3343.3212728426274</v>
          </cell>
          <cell r="M137" t="str">
            <v>I</v>
          </cell>
        </row>
        <row r="138">
          <cell r="E138">
            <v>2130</v>
          </cell>
          <cell r="F138" t="str">
            <v>Motor bomba conc. primario 300 HP</v>
          </cell>
          <cell r="G138" t="str">
            <v>c/u</v>
          </cell>
          <cell r="H138">
            <v>1</v>
          </cell>
          <cell r="I138">
            <v>33044.033184428852</v>
          </cell>
          <cell r="J138">
            <v>0</v>
          </cell>
          <cell r="K138">
            <v>148.22792258110491</v>
          </cell>
          <cell r="L138">
            <v>953.3235809874551</v>
          </cell>
          <cell r="M138" t="str">
            <v>I</v>
          </cell>
        </row>
        <row r="139">
          <cell r="E139">
            <v>2135</v>
          </cell>
          <cell r="F139" t="str">
            <v>Motor bomba alim. Flotación Limpieza 300 HP</v>
          </cell>
          <cell r="G139" t="str">
            <v>c/u</v>
          </cell>
          <cell r="H139">
            <v>1</v>
          </cell>
          <cell r="I139">
            <v>33044.033184428852</v>
          </cell>
          <cell r="J139">
            <v>0</v>
          </cell>
          <cell r="K139">
            <v>148.22792258110491</v>
          </cell>
          <cell r="L139">
            <v>953.3235809874551</v>
          </cell>
          <cell r="M139" t="str">
            <v>I</v>
          </cell>
        </row>
        <row r="140">
          <cell r="E140">
            <v>2140</v>
          </cell>
          <cell r="F140" t="str">
            <v>Motor bomba colas Flotación Limpieza 300 HP</v>
          </cell>
          <cell r="G140" t="str">
            <v>c/u</v>
          </cell>
          <cell r="H140">
            <v>1</v>
          </cell>
          <cell r="I140">
            <v>33044.033184428852</v>
          </cell>
          <cell r="J140">
            <v>0</v>
          </cell>
          <cell r="K140">
            <v>148.22792258110491</v>
          </cell>
          <cell r="L140">
            <v>953.3235809874551</v>
          </cell>
          <cell r="M140" t="str">
            <v>I</v>
          </cell>
        </row>
        <row r="141">
          <cell r="E141">
            <v>2145</v>
          </cell>
          <cell r="F141" t="str">
            <v>Desmontaje equyipos</v>
          </cell>
          <cell r="G141" t="str">
            <v>Ton</v>
          </cell>
          <cell r="H141">
            <v>1</v>
          </cell>
          <cell r="I141">
            <v>0</v>
          </cell>
          <cell r="J141">
            <v>0</v>
          </cell>
          <cell r="K141">
            <v>43.333333333333336</v>
          </cell>
          <cell r="L141">
            <v>250.68988039030529</v>
          </cell>
          <cell r="M141" t="str">
            <v>I</v>
          </cell>
        </row>
        <row r="142">
          <cell r="F142" t="str">
            <v xml:space="preserve">EQUIPOS </v>
          </cell>
        </row>
        <row r="143">
          <cell r="E143">
            <v>2305</v>
          </cell>
          <cell r="F143" t="str">
            <v>Celdas de flotación OK-100</v>
          </cell>
          <cell r="G143" t="str">
            <v>c/u</v>
          </cell>
          <cell r="H143">
            <v>1</v>
          </cell>
          <cell r="I143">
            <v>137027.40985960435</v>
          </cell>
          <cell r="J143">
            <v>0</v>
          </cell>
          <cell r="K143">
            <v>1430.125</v>
          </cell>
          <cell r="L143">
            <v>8002.1227560272082</v>
          </cell>
          <cell r="M143" t="str">
            <v>I</v>
          </cell>
        </row>
        <row r="144">
          <cell r="E144">
            <v>2306</v>
          </cell>
          <cell r="F144" t="str">
            <v>Reubicación Celdas de flotación 500 pies3</v>
          </cell>
          <cell r="G144" t="str">
            <v>c/u</v>
          </cell>
          <cell r="H144">
            <v>1</v>
          </cell>
          <cell r="I144">
            <v>0</v>
          </cell>
          <cell r="J144">
            <v>0</v>
          </cell>
          <cell r="K144">
            <v>0</v>
          </cell>
          <cell r="L144">
            <v>1949.1986675060327</v>
          </cell>
          <cell r="M144" t="str">
            <v>I</v>
          </cell>
        </row>
        <row r="145">
          <cell r="E145">
            <v>2307</v>
          </cell>
          <cell r="F145" t="str">
            <v>Celdas de flotación 500 pies3</v>
          </cell>
          <cell r="G145" t="str">
            <v>c/u</v>
          </cell>
          <cell r="H145">
            <v>1</v>
          </cell>
          <cell r="I145">
            <v>45507.141033822598</v>
          </cell>
          <cell r="J145">
            <v>0</v>
          </cell>
          <cell r="K145">
            <v>348.35728335552511</v>
          </cell>
          <cell r="L145">
            <v>1949.1986675060327</v>
          </cell>
          <cell r="M145" t="str">
            <v>I</v>
          </cell>
        </row>
        <row r="146">
          <cell r="E146">
            <v>2308</v>
          </cell>
          <cell r="F146" t="str">
            <v>Celdas de flotación 300 pies3</v>
          </cell>
          <cell r="G146" t="str">
            <v>c/u</v>
          </cell>
          <cell r="H146">
            <v>1</v>
          </cell>
          <cell r="I146">
            <v>33494.253445656432</v>
          </cell>
          <cell r="J146">
            <v>0</v>
          </cell>
          <cell r="K146">
            <v>256.3985975229304</v>
          </cell>
          <cell r="L146">
            <v>1434.6529512117488</v>
          </cell>
          <cell r="M146" t="str">
            <v>I</v>
          </cell>
        </row>
        <row r="147">
          <cell r="E147">
            <v>2309</v>
          </cell>
          <cell r="F147" t="str">
            <v>Celdas de flotación 5650 pies3</v>
          </cell>
          <cell r="G147" t="str">
            <v>c/u</v>
          </cell>
          <cell r="H147">
            <v>1</v>
          </cell>
          <cell r="I147">
            <v>264210.17613273778</v>
          </cell>
          <cell r="J147">
            <v>0</v>
          </cell>
          <cell r="K147">
            <v>2308.6303571428571</v>
          </cell>
          <cell r="L147">
            <v>12917.712449015347</v>
          </cell>
          <cell r="M147" t="str">
            <v>I</v>
          </cell>
        </row>
        <row r="148">
          <cell r="E148">
            <v>2310</v>
          </cell>
          <cell r="F148" t="str">
            <v>Celda Columna</v>
          </cell>
          <cell r="G148" t="str">
            <v>c/u</v>
          </cell>
          <cell r="H148">
            <v>1</v>
          </cell>
          <cell r="I148">
            <v>171828.97255903002</v>
          </cell>
          <cell r="J148">
            <v>0</v>
          </cell>
          <cell r="K148">
            <v>4804</v>
          </cell>
          <cell r="L148">
            <v>29935.900914778093</v>
          </cell>
          <cell r="M148" t="str">
            <v>I</v>
          </cell>
        </row>
        <row r="149">
          <cell r="E149">
            <v>2311</v>
          </cell>
          <cell r="F149" t="str">
            <v>Celda Columna Rectangular A=20 m2</v>
          </cell>
          <cell r="G149" t="str">
            <v>c/u</v>
          </cell>
          <cell r="H149">
            <v>1</v>
          </cell>
          <cell r="I149">
            <v>379047.0031908105</v>
          </cell>
          <cell r="J149">
            <v>0</v>
          </cell>
          <cell r="K149">
            <v>8006.666666666667</v>
          </cell>
          <cell r="L149">
            <v>49893.168191296827</v>
          </cell>
          <cell r="M149" t="str">
            <v>I</v>
          </cell>
        </row>
        <row r="150">
          <cell r="E150">
            <v>2311.1</v>
          </cell>
          <cell r="F150" t="str">
            <v>Celda Columna Rectangular A=14 m2</v>
          </cell>
          <cell r="G150" t="str">
            <v>c/u</v>
          </cell>
          <cell r="H150">
            <v>1</v>
          </cell>
          <cell r="I150">
            <v>306021.46605625458</v>
          </cell>
          <cell r="J150">
            <v>0</v>
          </cell>
          <cell r="K150">
            <v>5604.666666666667</v>
          </cell>
          <cell r="L150">
            <v>34925.217733907783</v>
          </cell>
          <cell r="M150" t="str">
            <v>I</v>
          </cell>
        </row>
        <row r="151">
          <cell r="E151">
            <v>2311.1999999999998</v>
          </cell>
          <cell r="F151" t="str">
            <v>Celda Columna Circular D=2.1 m</v>
          </cell>
          <cell r="G151" t="str">
            <v>c/u</v>
          </cell>
          <cell r="H151">
            <v>1</v>
          </cell>
          <cell r="I151">
            <v>70714.231014677731</v>
          </cell>
          <cell r="J151">
            <v>0</v>
          </cell>
          <cell r="K151">
            <v>840.69999999999993</v>
          </cell>
          <cell r="L151">
            <v>5238.7826600861663</v>
          </cell>
          <cell r="M151" t="str">
            <v>I</v>
          </cell>
        </row>
        <row r="152">
          <cell r="E152">
            <v>2312</v>
          </cell>
          <cell r="F152" t="str">
            <v>Hi-Cap Componente importada</v>
          </cell>
          <cell r="G152" t="str">
            <v>gl</v>
          </cell>
          <cell r="H152">
            <v>1</v>
          </cell>
          <cell r="I152">
            <v>572432.80153158912</v>
          </cell>
          <cell r="J152">
            <v>0</v>
          </cell>
          <cell r="K152">
            <v>47799.306258413824</v>
          </cell>
          <cell r="L152">
            <v>612316.25715177716</v>
          </cell>
          <cell r="M152" t="str">
            <v>I</v>
          </cell>
        </row>
        <row r="153">
          <cell r="E153">
            <v>2313</v>
          </cell>
          <cell r="F153" t="str">
            <v>Hi-Cap Componente Nacional</v>
          </cell>
          <cell r="G153" t="str">
            <v>gl</v>
          </cell>
          <cell r="H153">
            <v>1</v>
          </cell>
          <cell r="I153">
            <v>548497.90682833444</v>
          </cell>
          <cell r="J153">
            <v>0</v>
          </cell>
          <cell r="K153">
            <v>45800.693741586168</v>
          </cell>
          <cell r="L153">
            <v>586713.73210288724</v>
          </cell>
        </row>
        <row r="154">
          <cell r="E154">
            <v>2313.1</v>
          </cell>
          <cell r="F154" t="str">
            <v>Espesador Convencional de 100´</v>
          </cell>
          <cell r="G154" t="str">
            <v>c/u</v>
          </cell>
          <cell r="H154">
            <v>1</v>
          </cell>
          <cell r="I154">
            <v>247546.19545135181</v>
          </cell>
          <cell r="J154">
            <v>0</v>
          </cell>
          <cell r="K154">
            <v>0</v>
          </cell>
          <cell r="L154">
            <v>304661.42690600752</v>
          </cell>
          <cell r="M154" t="str">
            <v>I</v>
          </cell>
        </row>
        <row r="155">
          <cell r="E155">
            <v>2313.1999999999998</v>
          </cell>
          <cell r="F155" t="str">
            <v>Espesador Convencional de 50´</v>
          </cell>
          <cell r="G155" t="str">
            <v>c/u</v>
          </cell>
          <cell r="H155">
            <v>1</v>
          </cell>
          <cell r="I155">
            <v>114792.98015581681</v>
          </cell>
          <cell r="J155">
            <v>0</v>
          </cell>
          <cell r="K155">
            <v>0</v>
          </cell>
          <cell r="L155">
            <v>196148.9213115095</v>
          </cell>
          <cell r="M155" t="str">
            <v>I</v>
          </cell>
        </row>
        <row r="156">
          <cell r="E156">
            <v>2313.3000000000002</v>
          </cell>
          <cell r="F156" t="str">
            <v>Espesador Convencional de 16´</v>
          </cell>
          <cell r="G156" t="str">
            <v>c/u</v>
          </cell>
          <cell r="H156">
            <v>1</v>
          </cell>
          <cell r="I156">
            <v>57943.579139265355</v>
          </cell>
          <cell r="J156">
            <v>0</v>
          </cell>
          <cell r="K156">
            <v>0</v>
          </cell>
          <cell r="L156">
            <v>99009.282010691546</v>
          </cell>
          <cell r="M156" t="str">
            <v>I</v>
          </cell>
        </row>
        <row r="157">
          <cell r="E157">
            <v>2313.4</v>
          </cell>
          <cell r="F157" t="str">
            <v>Espesador Hi-Cap de 15´</v>
          </cell>
          <cell r="G157" t="str">
            <v>c/u</v>
          </cell>
          <cell r="H157">
            <v>1</v>
          </cell>
          <cell r="I157">
            <v>60675.693883217726</v>
          </cell>
          <cell r="J157">
            <v>0</v>
          </cell>
          <cell r="K157">
            <v>0</v>
          </cell>
          <cell r="L157">
            <v>95741.91499321381</v>
          </cell>
          <cell r="M157" t="str">
            <v>I</v>
          </cell>
        </row>
        <row r="158">
          <cell r="E158">
            <v>2313.5</v>
          </cell>
          <cell r="F158" t="str">
            <v>Espesador Hi-Cap de 7´</v>
          </cell>
          <cell r="G158" t="str">
            <v>c/u</v>
          </cell>
          <cell r="H158">
            <v>1</v>
          </cell>
          <cell r="I158">
            <v>38407.745937876054</v>
          </cell>
          <cell r="J158">
            <v>0</v>
          </cell>
          <cell r="K158">
            <v>0</v>
          </cell>
          <cell r="L158">
            <v>60604.682226504628</v>
          </cell>
          <cell r="M158" t="str">
            <v>I</v>
          </cell>
        </row>
        <row r="159">
          <cell r="E159">
            <v>2313.6</v>
          </cell>
          <cell r="F159" t="str">
            <v>Espesador Hi-Cap de 250´</v>
          </cell>
          <cell r="G159" t="str">
            <v>c/u</v>
          </cell>
          <cell r="H159">
            <v>1</v>
          </cell>
          <cell r="I159">
            <v>696665.99632702733</v>
          </cell>
          <cell r="J159">
            <v>0</v>
          </cell>
          <cell r="K159">
            <v>0</v>
          </cell>
          <cell r="L159">
            <v>579070.09101155004</v>
          </cell>
          <cell r="M159" t="str">
            <v>I</v>
          </cell>
        </row>
        <row r="160">
          <cell r="E160">
            <v>2313.6999999999998</v>
          </cell>
          <cell r="F160" t="str">
            <v>Espesador Hi-Cap de 150´</v>
          </cell>
          <cell r="G160" t="str">
            <v>c/u</v>
          </cell>
          <cell r="H160">
            <v>1</v>
          </cell>
          <cell r="I160">
            <v>512761.44617842027</v>
          </cell>
          <cell r="J160">
            <v>0</v>
          </cell>
          <cell r="K160">
            <v>0</v>
          </cell>
          <cell r="L160">
            <v>426208.28183261881</v>
          </cell>
          <cell r="M160" t="str">
            <v>I</v>
          </cell>
        </row>
        <row r="161">
          <cell r="E161">
            <v>2314</v>
          </cell>
          <cell r="F161" t="str">
            <v>Planta de Filtro Larox Comp. Nacional</v>
          </cell>
          <cell r="G161" t="str">
            <v>gl</v>
          </cell>
          <cell r="H161">
            <v>1</v>
          </cell>
          <cell r="I161">
            <v>3543086.5958214263</v>
          </cell>
          <cell r="J161">
            <v>885771.64895535656</v>
          </cell>
          <cell r="K161">
            <v>28634.859341229199</v>
          </cell>
          <cell r="L161">
            <v>458157.74945966719</v>
          </cell>
        </row>
        <row r="162">
          <cell r="E162">
            <v>2314.1</v>
          </cell>
          <cell r="F162" t="str">
            <v>Planta de Filtro Larox Comp. Importada</v>
          </cell>
          <cell r="G162" t="str">
            <v>gl</v>
          </cell>
          <cell r="H162">
            <v>1</v>
          </cell>
          <cell r="I162">
            <v>2130142.8928165152</v>
          </cell>
          <cell r="J162">
            <v>532535.72320412879</v>
          </cell>
          <cell r="K162">
            <v>17215.594500133477</v>
          </cell>
          <cell r="L162">
            <v>275449.51200213563</v>
          </cell>
          <cell r="M162" t="str">
            <v>I</v>
          </cell>
        </row>
        <row r="163">
          <cell r="E163">
            <v>2314.1999999999998</v>
          </cell>
          <cell r="F163" t="str">
            <v>Filtro de Disco de 2 Hp</v>
          </cell>
          <cell r="G163" t="str">
            <v>c/u</v>
          </cell>
          <cell r="H163">
            <v>1</v>
          </cell>
          <cell r="I163">
            <v>0</v>
          </cell>
          <cell r="J163">
            <v>0</v>
          </cell>
          <cell r="K163">
            <v>0</v>
          </cell>
          <cell r="L163">
            <v>0</v>
          </cell>
          <cell r="M163" t="str">
            <v>I</v>
          </cell>
        </row>
        <row r="164">
          <cell r="E164">
            <v>2315</v>
          </cell>
          <cell r="F164" t="str">
            <v xml:space="preserve">Batería de Hidrociclones 8 x D-26 </v>
          </cell>
          <cell r="G164" t="str">
            <v>c/u</v>
          </cell>
          <cell r="H164">
            <v>1</v>
          </cell>
          <cell r="I164">
            <v>321100.83676325501</v>
          </cell>
          <cell r="K164">
            <v>497.94028659183692</v>
          </cell>
          <cell r="L164">
            <v>2632.2067495007723</v>
          </cell>
        </row>
        <row r="165">
          <cell r="E165">
            <v>2315.1</v>
          </cell>
          <cell r="F165" t="str">
            <v xml:space="preserve">Batería de Hidrociclones 10 x D-26 </v>
          </cell>
          <cell r="G165" t="str">
            <v>c/u</v>
          </cell>
          <cell r="H165">
            <v>1</v>
          </cell>
          <cell r="I165">
            <v>367102.58707482077</v>
          </cell>
          <cell r="K165">
            <v>569.27652154146949</v>
          </cell>
          <cell r="L165">
            <v>3009.3036106597747</v>
          </cell>
        </row>
        <row r="166">
          <cell r="E166">
            <v>2316</v>
          </cell>
          <cell r="F166" t="str">
            <v xml:space="preserve">Batería de Hidrociclones 14 x D-26 </v>
          </cell>
          <cell r="G166" t="str">
            <v>c/u</v>
          </cell>
          <cell r="H166">
            <v>1</v>
          </cell>
          <cell r="I166">
            <v>449225.36116271763</v>
          </cell>
          <cell r="K166">
            <v>5750.9108225553609</v>
          </cell>
          <cell r="L166">
            <v>73087.879885119401</v>
          </cell>
        </row>
        <row r="167">
          <cell r="E167">
            <v>2320</v>
          </cell>
          <cell r="F167" t="str">
            <v>Batería de Hidrociclones 5 x D-380-BP</v>
          </cell>
          <cell r="G167" t="str">
            <v>c/u</v>
          </cell>
          <cell r="H167">
            <v>1</v>
          </cell>
          <cell r="I167">
            <v>90297.602712443433</v>
          </cell>
          <cell r="J167">
            <v>0</v>
          </cell>
          <cell r="K167">
            <v>564.354564822047</v>
          </cell>
          <cell r="L167">
            <v>3434.9458270906694</v>
          </cell>
        </row>
        <row r="168">
          <cell r="E168">
            <v>2325</v>
          </cell>
          <cell r="F168" t="str">
            <v>Batería de Hidrociclones 6 x D-400-Eral Fondo plano</v>
          </cell>
          <cell r="G168" t="str">
            <v>c/u</v>
          </cell>
          <cell r="H168">
            <v>1</v>
          </cell>
          <cell r="I168">
            <v>111743.76586136379</v>
          </cell>
          <cell r="J168">
            <v>0</v>
          </cell>
          <cell r="K168">
            <v>629.59430339154187</v>
          </cell>
          <cell r="L168">
            <v>3832.0277003106276</v>
          </cell>
        </row>
        <row r="169">
          <cell r="E169">
            <v>2326</v>
          </cell>
          <cell r="F169" t="str">
            <v>Batería de Hidrociclones D15-LB 12 ciclones</v>
          </cell>
          <cell r="G169" t="str">
            <v>c/u</v>
          </cell>
          <cell r="H169">
            <v>1</v>
          </cell>
          <cell r="I169">
            <v>116176.85777181937</v>
          </cell>
          <cell r="J169">
            <v>0</v>
          </cell>
          <cell r="K169">
            <v>1070.6666666666665</v>
          </cell>
          <cell r="L169">
            <v>4887.4620160528802</v>
          </cell>
        </row>
        <row r="170">
          <cell r="E170">
            <v>2330</v>
          </cell>
          <cell r="F170" t="str">
            <v>Batería de Hidrociclones D15-LB 9 ciclones</v>
          </cell>
          <cell r="G170" t="str">
            <v>c/u</v>
          </cell>
          <cell r="H170">
            <v>1</v>
          </cell>
          <cell r="I170">
            <v>97758.917519148046</v>
          </cell>
          <cell r="J170">
            <v>0</v>
          </cell>
          <cell r="K170">
            <v>803</v>
          </cell>
          <cell r="L170">
            <v>4887.4620160528802</v>
          </cell>
        </row>
        <row r="171">
          <cell r="E171">
            <v>2331</v>
          </cell>
          <cell r="F171" t="str">
            <v>Modificación bateria hidrociclones relaves</v>
          </cell>
          <cell r="G171" t="str">
            <v>gl</v>
          </cell>
          <cell r="H171">
            <v>1</v>
          </cell>
          <cell r="I171">
            <v>133644.75643480153</v>
          </cell>
          <cell r="K171">
            <v>1113.706303623346</v>
          </cell>
          <cell r="L171">
            <v>13364.475643480153</v>
          </cell>
        </row>
        <row r="172">
          <cell r="E172">
            <v>2332</v>
          </cell>
          <cell r="F172" t="str">
            <v>Ciclones D20-L</v>
          </cell>
          <cell r="G172" t="str">
            <v>c/u</v>
          </cell>
          <cell r="H172">
            <v>1</v>
          </cell>
          <cell r="I172">
            <v>23864.400765794515</v>
          </cell>
          <cell r="K172">
            <v>198.87000638162098</v>
          </cell>
          <cell r="L172">
            <v>2386.4400765794517</v>
          </cell>
        </row>
        <row r="173">
          <cell r="E173">
            <v>2333</v>
          </cell>
          <cell r="F173" t="str">
            <v>Agitador de 30 Hp</v>
          </cell>
          <cell r="G173" t="str">
            <v>c/u</v>
          </cell>
          <cell r="H173">
            <v>1</v>
          </cell>
          <cell r="I173">
            <v>33044.033184428852</v>
          </cell>
          <cell r="J173">
            <v>0</v>
          </cell>
          <cell r="K173">
            <v>0</v>
          </cell>
          <cell r="L173">
            <v>29935.900914778093</v>
          </cell>
          <cell r="M173" t="str">
            <v>I</v>
          </cell>
        </row>
        <row r="174">
          <cell r="E174">
            <v>2333.1</v>
          </cell>
          <cell r="F174" t="str">
            <v>Agitador de 75 Hp</v>
          </cell>
          <cell r="G174" t="str">
            <v>c/u</v>
          </cell>
          <cell r="H174">
            <v>1</v>
          </cell>
          <cell r="I174">
            <v>57260.752997085969</v>
          </cell>
          <cell r="J174">
            <v>0</v>
          </cell>
          <cell r="K174">
            <v>0</v>
          </cell>
          <cell r="L174">
            <v>51874.788360704661</v>
          </cell>
          <cell r="M174" t="str">
            <v>I</v>
          </cell>
        </row>
        <row r="175">
          <cell r="E175">
            <v>2333.1999999999998</v>
          </cell>
          <cell r="G175" t="str">
            <v>c/u</v>
          </cell>
          <cell r="H175">
            <v>1</v>
          </cell>
          <cell r="I175">
            <v>0</v>
          </cell>
          <cell r="J175">
            <v>0</v>
          </cell>
          <cell r="K175">
            <v>0</v>
          </cell>
          <cell r="L175">
            <v>29935.900914778093</v>
          </cell>
          <cell r="M175" t="str">
            <v>I</v>
          </cell>
        </row>
        <row r="176">
          <cell r="E176">
            <v>2333.3000000000002</v>
          </cell>
          <cell r="G176" t="str">
            <v>c/u</v>
          </cell>
          <cell r="H176">
            <v>1</v>
          </cell>
          <cell r="I176">
            <v>0</v>
          </cell>
          <cell r="J176">
            <v>0</v>
          </cell>
          <cell r="K176">
            <v>0</v>
          </cell>
          <cell r="L176">
            <v>29935.900914778093</v>
          </cell>
          <cell r="M176" t="str">
            <v>I</v>
          </cell>
        </row>
        <row r="177">
          <cell r="E177">
            <v>2333.4</v>
          </cell>
          <cell r="G177" t="str">
            <v>c/u</v>
          </cell>
          <cell r="H177">
            <v>1</v>
          </cell>
          <cell r="I177">
            <v>0</v>
          </cell>
          <cell r="J177">
            <v>0</v>
          </cell>
          <cell r="K177">
            <v>0</v>
          </cell>
          <cell r="L177">
            <v>29935.900914778093</v>
          </cell>
          <cell r="M177" t="str">
            <v>I</v>
          </cell>
        </row>
        <row r="178">
          <cell r="E178">
            <v>2334</v>
          </cell>
          <cell r="F178" t="str">
            <v>Reactor</v>
          </cell>
          <cell r="G178" t="str">
            <v>c/u</v>
          </cell>
          <cell r="H178">
            <v>1</v>
          </cell>
          <cell r="I178">
            <v>0</v>
          </cell>
          <cell r="J178">
            <v>0</v>
          </cell>
          <cell r="K178">
            <v>0</v>
          </cell>
          <cell r="L178">
            <v>29935.900914778093</v>
          </cell>
          <cell r="M178" t="str">
            <v>I</v>
          </cell>
        </row>
        <row r="179">
          <cell r="E179">
            <v>2334.1</v>
          </cell>
          <cell r="F179" t="str">
            <v>Reubicación Reactor</v>
          </cell>
          <cell r="G179" t="str">
            <v>c/u</v>
          </cell>
          <cell r="H179">
            <v>1</v>
          </cell>
          <cell r="I179">
            <v>0</v>
          </cell>
          <cell r="J179">
            <v>0</v>
          </cell>
          <cell r="K179">
            <v>0</v>
          </cell>
          <cell r="L179">
            <v>1949.1986675060327</v>
          </cell>
          <cell r="M179" t="str">
            <v>I</v>
          </cell>
        </row>
        <row r="180">
          <cell r="E180">
            <v>2334.1999999999998</v>
          </cell>
          <cell r="F180" t="str">
            <v>Torre de Enfriamiento</v>
          </cell>
          <cell r="G180" t="str">
            <v>c/u</v>
          </cell>
          <cell r="H180">
            <v>1</v>
          </cell>
          <cell r="I180">
            <v>0</v>
          </cell>
          <cell r="J180">
            <v>0</v>
          </cell>
          <cell r="K180">
            <v>0</v>
          </cell>
          <cell r="L180">
            <v>29935.900914778093</v>
          </cell>
          <cell r="M180" t="str">
            <v>I</v>
          </cell>
        </row>
        <row r="181">
          <cell r="E181">
            <v>2334.3000000000002</v>
          </cell>
          <cell r="F181" t="str">
            <v>Reubicación Torre de Enfriamiento</v>
          </cell>
          <cell r="G181" t="str">
            <v>c/u</v>
          </cell>
          <cell r="H181">
            <v>1</v>
          </cell>
          <cell r="I181">
            <v>0</v>
          </cell>
          <cell r="J181">
            <v>0</v>
          </cell>
          <cell r="K181">
            <v>0</v>
          </cell>
          <cell r="L181">
            <v>29935.900914778093</v>
          </cell>
          <cell r="M181" t="str">
            <v>I</v>
          </cell>
        </row>
        <row r="182">
          <cell r="E182">
            <v>2335</v>
          </cell>
          <cell r="F182" t="str">
            <v>Soplador existente reubicado</v>
          </cell>
          <cell r="G182" t="str">
            <v>c/u</v>
          </cell>
          <cell r="H182">
            <v>1</v>
          </cell>
          <cell r="I182">
            <v>0</v>
          </cell>
          <cell r="K182">
            <v>2320.1772438250664</v>
          </cell>
          <cell r="L182">
            <v>12665.855356317543</v>
          </cell>
        </row>
        <row r="183">
          <cell r="E183">
            <v>2336</v>
          </cell>
          <cell r="F183" t="str">
            <v>Compresores de 1120 cfm, 250 Hp</v>
          </cell>
          <cell r="G183" t="str">
            <v>c/u</v>
          </cell>
          <cell r="H183">
            <v>1</v>
          </cell>
          <cell r="I183">
            <v>82516.321529745037</v>
          </cell>
          <cell r="K183">
            <v>0</v>
          </cell>
          <cell r="L183">
            <v>0</v>
          </cell>
        </row>
        <row r="184">
          <cell r="E184">
            <v>2336.1</v>
          </cell>
          <cell r="F184" t="str">
            <v>Reubicación Compresores de 820 cfm ,200 Hp</v>
          </cell>
          <cell r="G184" t="str">
            <v>c/u</v>
          </cell>
          <cell r="H184">
            <v>1</v>
          </cell>
          <cell r="I184">
            <v>0</v>
          </cell>
          <cell r="K184">
            <v>0</v>
          </cell>
          <cell r="L184">
            <v>0</v>
          </cell>
        </row>
        <row r="185">
          <cell r="E185">
            <v>2340</v>
          </cell>
          <cell r="F185" t="str">
            <v xml:space="preserve">Soplador </v>
          </cell>
          <cell r="G185" t="str">
            <v>c/u</v>
          </cell>
          <cell r="H185">
            <v>1</v>
          </cell>
          <cell r="I185">
            <v>49566.049776643275</v>
          </cell>
          <cell r="K185">
            <v>2396.0274576651982</v>
          </cell>
          <cell r="L185">
            <v>12665.855356317543</v>
          </cell>
        </row>
        <row r="186">
          <cell r="E186">
            <v>2345</v>
          </cell>
          <cell r="F186" t="str">
            <v>Desmontaje celdas</v>
          </cell>
          <cell r="G186" t="str">
            <v>Ton</v>
          </cell>
          <cell r="H186">
            <v>1</v>
          </cell>
          <cell r="I186">
            <v>0</v>
          </cell>
          <cell r="K186">
            <v>43.333333333333336</v>
          </cell>
          <cell r="L186">
            <v>291.37309634351067</v>
          </cell>
        </row>
        <row r="187">
          <cell r="F187" t="str">
            <v>CORREAS</v>
          </cell>
        </row>
        <row r="188">
          <cell r="E188">
            <v>2405</v>
          </cell>
          <cell r="F188" t="str">
            <v>Empalme cinta 42"</v>
          </cell>
          <cell r="G188" t="str">
            <v>c/u</v>
          </cell>
          <cell r="H188">
            <v>1</v>
          </cell>
          <cell r="L188">
            <v>2081.9207513639703</v>
          </cell>
        </row>
        <row r="189">
          <cell r="E189">
            <v>2410</v>
          </cell>
          <cell r="F189" t="str">
            <v>Montaje cinta 42"</v>
          </cell>
          <cell r="G189" t="str">
            <v>m</v>
          </cell>
          <cell r="H189">
            <v>1.1000000000000001</v>
          </cell>
          <cell r="K189">
            <v>0.46464646464646464</v>
          </cell>
          <cell r="L189">
            <v>5.119137048431055</v>
          </cell>
        </row>
        <row r="190">
          <cell r="E190">
            <v>2410.1</v>
          </cell>
          <cell r="F190" t="str">
            <v>Cambio cinta correa A5</v>
          </cell>
          <cell r="G190" t="str">
            <v>gl</v>
          </cell>
          <cell r="H190">
            <v>1.1000000000000001</v>
          </cell>
          <cell r="J190">
            <v>1484.171737936565</v>
          </cell>
          <cell r="K190">
            <v>10</v>
          </cell>
          <cell r="L190">
            <v>135.73715484389021</v>
          </cell>
        </row>
        <row r="191">
          <cell r="E191">
            <v>2410.1999999999998</v>
          </cell>
          <cell r="F191" t="str">
            <v>Cambio cinta correa A11</v>
          </cell>
          <cell r="G191" t="str">
            <v>gl</v>
          </cell>
          <cell r="H191">
            <v>1.1000000000000001</v>
          </cell>
          <cell r="J191">
            <v>9654.9515216648851</v>
          </cell>
          <cell r="K191">
            <v>102.2222222222223</v>
          </cell>
          <cell r="L191">
            <v>1126.210150654832</v>
          </cell>
        </row>
        <row r="192">
          <cell r="E192">
            <v>2412</v>
          </cell>
          <cell r="F192" t="str">
            <v>Alimentador descarga tolva</v>
          </cell>
          <cell r="G192" t="str">
            <v>c/u</v>
          </cell>
          <cell r="H192">
            <v>1.1000000000000001</v>
          </cell>
          <cell r="I192">
            <v>135430.82681557117</v>
          </cell>
          <cell r="J192">
            <v>0</v>
          </cell>
          <cell r="K192">
            <v>1430</v>
          </cell>
          <cell r="L192">
            <v>12492.239978753541</v>
          </cell>
        </row>
        <row r="193">
          <cell r="E193">
            <v>2415</v>
          </cell>
          <cell r="F193" t="str">
            <v>Montaje cinta 30"</v>
          </cell>
          <cell r="G193" t="str">
            <v>m</v>
          </cell>
          <cell r="H193">
            <v>1.1000000000000001</v>
          </cell>
          <cell r="J193">
            <v>277.47416325674112</v>
          </cell>
          <cell r="K193">
            <v>0.46464646464646464</v>
          </cell>
          <cell r="L193">
            <v>5.119137048431055</v>
          </cell>
        </row>
        <row r="194">
          <cell r="E194">
            <v>2420</v>
          </cell>
          <cell r="F194" t="str">
            <v>Modificación sistema motriz 2250 HP</v>
          </cell>
          <cell r="G194" t="str">
            <v>gl</v>
          </cell>
          <cell r="H194">
            <v>1</v>
          </cell>
          <cell r="I194">
            <v>330465.0121993252</v>
          </cell>
          <cell r="K194">
            <v>1868.5964094232761</v>
          </cell>
          <cell r="L194">
            <v>33046.501219932521</v>
          </cell>
          <cell r="M194" t="str">
            <v>I</v>
          </cell>
        </row>
        <row r="195">
          <cell r="E195">
            <v>2425</v>
          </cell>
          <cell r="F195" t="str">
            <v>Modificación sistema motriz 1400 HP</v>
          </cell>
          <cell r="G195" t="str">
            <v>gl</v>
          </cell>
          <cell r="H195">
            <v>1</v>
          </cell>
          <cell r="I195">
            <v>248595.23279629648</v>
          </cell>
          <cell r="K195">
            <v>1405.668201639204</v>
          </cell>
          <cell r="L195">
            <v>24859.523279629648</v>
          </cell>
          <cell r="M195" t="str">
            <v>I</v>
          </cell>
        </row>
        <row r="196">
          <cell r="E196">
            <v>2430</v>
          </cell>
          <cell r="F196" t="str">
            <v>Modificación sistema motriz 350 HP</v>
          </cell>
          <cell r="G196" t="str">
            <v>gl</v>
          </cell>
          <cell r="H196">
            <v>1</v>
          </cell>
          <cell r="I196">
            <v>108207.35997177353</v>
          </cell>
          <cell r="K196">
            <v>630</v>
          </cell>
          <cell r="L196">
            <v>10820.735997177355</v>
          </cell>
          <cell r="M196" t="str">
            <v>I</v>
          </cell>
        </row>
        <row r="197">
          <cell r="E197">
            <v>2435</v>
          </cell>
          <cell r="F197" t="str">
            <v>Modificación sistema motriz 300 HP</v>
          </cell>
          <cell r="G197" t="str">
            <v>gl</v>
          </cell>
          <cell r="H197">
            <v>1</v>
          </cell>
          <cell r="I197">
            <v>98648.100577081728</v>
          </cell>
          <cell r="K197">
            <v>630</v>
          </cell>
          <cell r="L197">
            <v>9864.8100577081732</v>
          </cell>
          <cell r="M197" t="str">
            <v>I</v>
          </cell>
        </row>
        <row r="198">
          <cell r="E198">
            <v>2440</v>
          </cell>
          <cell r="F198" t="str">
            <v>Modificación sistema motriz 250 HP</v>
          </cell>
          <cell r="G198" t="str">
            <v>gl</v>
          </cell>
          <cell r="H198">
            <v>1</v>
          </cell>
          <cell r="I198">
            <v>88426</v>
          </cell>
          <cell r="K198">
            <v>500</v>
          </cell>
          <cell r="L198">
            <v>8842.6</v>
          </cell>
          <cell r="M198" t="str">
            <v>I</v>
          </cell>
        </row>
        <row r="199">
          <cell r="E199">
            <v>2445</v>
          </cell>
          <cell r="F199" t="str">
            <v>Modificación sistema motriz 200 HP</v>
          </cell>
          <cell r="G199" t="str">
            <v>gl</v>
          </cell>
          <cell r="H199">
            <v>1</v>
          </cell>
          <cell r="I199">
            <v>77345.307800406648</v>
          </cell>
          <cell r="K199">
            <v>450</v>
          </cell>
          <cell r="L199">
            <v>7734.5307800406654</v>
          </cell>
          <cell r="M199" t="str">
            <v>I</v>
          </cell>
        </row>
        <row r="200">
          <cell r="E200">
            <v>2445.1</v>
          </cell>
          <cell r="F200" t="str">
            <v>Modificación sistema motriz correa A6 (motor y reductor)</v>
          </cell>
          <cell r="G200" t="str">
            <v>gl</v>
          </cell>
          <cell r="H200">
            <v>1</v>
          </cell>
          <cell r="I200">
            <v>77345.307800406648</v>
          </cell>
          <cell r="K200">
            <v>450</v>
          </cell>
          <cell r="L200">
            <v>7734.5307800406654</v>
          </cell>
          <cell r="M200" t="str">
            <v>I</v>
          </cell>
        </row>
        <row r="201">
          <cell r="E201">
            <v>2450</v>
          </cell>
          <cell r="F201" t="str">
            <v>Modificación sistema motriz 150 HP</v>
          </cell>
          <cell r="G201" t="str">
            <v>gl</v>
          </cell>
          <cell r="H201">
            <v>1</v>
          </cell>
          <cell r="I201">
            <v>65083.474547089725</v>
          </cell>
          <cell r="K201">
            <v>250</v>
          </cell>
          <cell r="L201">
            <v>6508.3474547089727</v>
          </cell>
          <cell r="M201" t="str">
            <v>I</v>
          </cell>
        </row>
        <row r="202">
          <cell r="E202">
            <v>2455</v>
          </cell>
          <cell r="F202" t="str">
            <v>Modificación sistema motriz 100 HP</v>
          </cell>
          <cell r="G202" t="str">
            <v>gl</v>
          </cell>
          <cell r="H202">
            <v>1</v>
          </cell>
          <cell r="I202">
            <v>51028.872751900512</v>
          </cell>
          <cell r="K202">
            <v>250</v>
          </cell>
          <cell r="L202">
            <v>5102.8872751900517</v>
          </cell>
          <cell r="M202" t="str">
            <v>I</v>
          </cell>
        </row>
        <row r="203">
          <cell r="E203">
            <v>2460</v>
          </cell>
          <cell r="F203" t="str">
            <v>Modificación sistema motriz 50 HP</v>
          </cell>
          <cell r="G203" t="str">
            <v>gl</v>
          </cell>
          <cell r="H203">
            <v>1</v>
          </cell>
          <cell r="I203">
            <v>33666.50063697806</v>
          </cell>
          <cell r="K203">
            <v>200</v>
          </cell>
          <cell r="L203">
            <v>3366.6500636978062</v>
          </cell>
          <cell r="M203" t="str">
            <v>I</v>
          </cell>
        </row>
        <row r="204">
          <cell r="E204">
            <v>2460.1</v>
          </cell>
          <cell r="F204" t="str">
            <v>Modificación sistema  motriz correa 8F (motor y reductor)</v>
          </cell>
          <cell r="G204" t="str">
            <v>gl</v>
          </cell>
          <cell r="H204">
            <v>1</v>
          </cell>
          <cell r="I204">
            <v>33666.50063697806</v>
          </cell>
          <cell r="K204">
            <v>200</v>
          </cell>
          <cell r="L204">
            <v>3366.6500636978062</v>
          </cell>
          <cell r="M204" t="str">
            <v>I</v>
          </cell>
        </row>
        <row r="205">
          <cell r="E205">
            <v>2465</v>
          </cell>
          <cell r="F205" t="str">
            <v>Modificación sistema motriz 75 HP</v>
          </cell>
          <cell r="G205" t="str">
            <v>gl</v>
          </cell>
          <cell r="H205">
            <v>1</v>
          </cell>
          <cell r="I205">
            <v>42939.079762735601</v>
          </cell>
          <cell r="K205">
            <v>230</v>
          </cell>
          <cell r="L205">
            <v>4293.9079762735601</v>
          </cell>
          <cell r="M205" t="str">
            <v>I</v>
          </cell>
        </row>
        <row r="206">
          <cell r="E206">
            <v>2465.1</v>
          </cell>
          <cell r="F206" t="str">
            <v>Modificación sistema motriz corra A15 (motor y reductor)</v>
          </cell>
          <cell r="G206" t="str">
            <v>gl</v>
          </cell>
          <cell r="H206">
            <v>1</v>
          </cell>
          <cell r="I206">
            <v>45902.415571742895</v>
          </cell>
          <cell r="K206">
            <v>230</v>
          </cell>
          <cell r="L206">
            <v>4590.2415571742895</v>
          </cell>
          <cell r="M206" t="str">
            <v>I</v>
          </cell>
        </row>
        <row r="207">
          <cell r="E207">
            <v>2470</v>
          </cell>
          <cell r="F207" t="str">
            <v>Modificación sistema motriz 60 HP</v>
          </cell>
          <cell r="G207" t="str">
            <v>gl</v>
          </cell>
          <cell r="H207">
            <v>1</v>
          </cell>
          <cell r="I207">
            <v>37558.369042080354</v>
          </cell>
          <cell r="K207">
            <v>200</v>
          </cell>
          <cell r="L207">
            <v>3755.8369042080358</v>
          </cell>
          <cell r="M207" t="str">
            <v>I</v>
          </cell>
        </row>
        <row r="208">
          <cell r="E208">
            <v>2475</v>
          </cell>
          <cell r="F208" t="str">
            <v>Modificación sistema motriz 40 HP</v>
          </cell>
          <cell r="G208" t="str">
            <v>gl</v>
          </cell>
          <cell r="H208">
            <v>1</v>
          </cell>
          <cell r="I208">
            <v>29447.739967087211</v>
          </cell>
          <cell r="K208">
            <v>200</v>
          </cell>
          <cell r="L208">
            <v>2944.7739967087214</v>
          </cell>
          <cell r="M208" t="str">
            <v>I</v>
          </cell>
        </row>
        <row r="209">
          <cell r="E209">
            <v>2480</v>
          </cell>
          <cell r="F209" t="str">
            <v>Modificación sistema motriz 30 HP</v>
          </cell>
          <cell r="G209" t="str">
            <v>gl</v>
          </cell>
          <cell r="H209">
            <v>1</v>
          </cell>
          <cell r="I209">
            <v>24779.282533376398</v>
          </cell>
          <cell r="K209">
            <v>200</v>
          </cell>
          <cell r="L209">
            <v>2477.9282533376399</v>
          </cell>
          <cell r="M209" t="str">
            <v>I</v>
          </cell>
        </row>
        <row r="210">
          <cell r="E210">
            <v>2485</v>
          </cell>
          <cell r="F210" t="str">
            <v>Modificación sistema motriz 25 HP</v>
          </cell>
          <cell r="G210" t="str">
            <v>gl</v>
          </cell>
          <cell r="H210">
            <v>1</v>
          </cell>
          <cell r="I210">
            <v>22211.606959266617</v>
          </cell>
          <cell r="K210">
            <v>150</v>
          </cell>
          <cell r="L210">
            <v>2221.1606959266619</v>
          </cell>
          <cell r="M210" t="str">
            <v>I</v>
          </cell>
        </row>
        <row r="211">
          <cell r="E211">
            <v>2490</v>
          </cell>
          <cell r="F211" t="str">
            <v>Modificación sistema motriz 20 HP</v>
          </cell>
          <cell r="G211" t="str">
            <v>gl</v>
          </cell>
          <cell r="H211">
            <v>1</v>
          </cell>
          <cell r="I211">
            <v>19428.262920477351</v>
          </cell>
          <cell r="K211">
            <v>150</v>
          </cell>
          <cell r="L211">
            <v>1942.8262920477353</v>
          </cell>
          <cell r="M211" t="str">
            <v>I</v>
          </cell>
        </row>
        <row r="212">
          <cell r="E212">
            <v>2490.1</v>
          </cell>
          <cell r="F212" t="str">
            <v>Modificación sistema motriz correa auxiliar 7 (motor y reductor)</v>
          </cell>
          <cell r="G212" t="str">
            <v>gl</v>
          </cell>
          <cell r="H212">
            <v>1</v>
          </cell>
          <cell r="I212">
            <v>19428.262920477351</v>
          </cell>
          <cell r="K212">
            <v>150</v>
          </cell>
          <cell r="L212">
            <v>1942.8262920477353</v>
          </cell>
          <cell r="M212" t="str">
            <v>I</v>
          </cell>
        </row>
        <row r="213">
          <cell r="E213">
            <v>2495</v>
          </cell>
          <cell r="F213" t="str">
            <v>Modificación sistema motriz 5</v>
          </cell>
          <cell r="G213" t="str">
            <v>gl</v>
          </cell>
          <cell r="H213">
            <v>1</v>
          </cell>
          <cell r="I213">
            <v>258343.23306164937</v>
          </cell>
          <cell r="K213">
            <v>1350</v>
          </cell>
          <cell r="L213">
            <v>25834.323306164937</v>
          </cell>
          <cell r="M213" t="str">
            <v>I</v>
          </cell>
        </row>
        <row r="214">
          <cell r="E214">
            <v>2500</v>
          </cell>
          <cell r="F214" t="str">
            <v>Modificación sistema motriz 125 HP (reductor)</v>
          </cell>
          <cell r="G214" t="str">
            <v>gl</v>
          </cell>
          <cell r="H214">
            <v>1</v>
          </cell>
          <cell r="I214">
            <v>24422.771920495499</v>
          </cell>
          <cell r="K214">
            <v>300</v>
          </cell>
          <cell r="L214">
            <v>2442.2771920495502</v>
          </cell>
          <cell r="M214" t="str">
            <v>I</v>
          </cell>
        </row>
        <row r="215">
          <cell r="E215">
            <v>2505</v>
          </cell>
          <cell r="F215" t="str">
            <v>Modificación sistema motriz 100 HP (reductor)</v>
          </cell>
          <cell r="G215" t="str">
            <v>gl</v>
          </cell>
          <cell r="H215">
            <v>1</v>
          </cell>
          <cell r="I215">
            <v>21362.346046749295</v>
          </cell>
          <cell r="K215">
            <v>200</v>
          </cell>
          <cell r="L215">
            <v>2136.2346046749294</v>
          </cell>
          <cell r="M215" t="str">
            <v>I</v>
          </cell>
        </row>
        <row r="216">
          <cell r="E216">
            <v>2507</v>
          </cell>
          <cell r="F216" t="str">
            <v>Modificación sistema motriz 5B (solo reductor)</v>
          </cell>
          <cell r="G216" t="str">
            <v>gl</v>
          </cell>
          <cell r="H216">
            <v>1</v>
          </cell>
          <cell r="I216">
            <v>16490.699673468425</v>
          </cell>
          <cell r="K216">
            <v>150</v>
          </cell>
          <cell r="L216">
            <v>1649.0699673468425</v>
          </cell>
          <cell r="M216" t="str">
            <v>I</v>
          </cell>
        </row>
        <row r="217">
          <cell r="E217">
            <v>2510</v>
          </cell>
          <cell r="F217" t="str">
            <v>Modificación sistema motriz 40 HP (reductor)</v>
          </cell>
          <cell r="G217" t="str">
            <v>gl</v>
          </cell>
          <cell r="H217">
            <v>1</v>
          </cell>
          <cell r="I217">
            <v>12327.781852641016</v>
          </cell>
          <cell r="K217">
            <v>150</v>
          </cell>
          <cell r="L217">
            <v>1232.7781852641017</v>
          </cell>
          <cell r="M217" t="str">
            <v>I</v>
          </cell>
        </row>
        <row r="218">
          <cell r="E218">
            <v>2510.1</v>
          </cell>
          <cell r="F218" t="str">
            <v>Modificación sistema motriz correa 7G (solo reductor)</v>
          </cell>
          <cell r="G218" t="str">
            <v>gl</v>
          </cell>
          <cell r="H218">
            <v>1</v>
          </cell>
          <cell r="I218">
            <v>12327.781852641016</v>
          </cell>
          <cell r="K218">
            <v>150</v>
          </cell>
          <cell r="L218">
            <v>1232.7781852641017</v>
          </cell>
          <cell r="M218" t="str">
            <v>I</v>
          </cell>
        </row>
        <row r="219">
          <cell r="E219">
            <v>2515</v>
          </cell>
          <cell r="F219" t="str">
            <v>Modificación sistema motriz 20 HP (reductor)</v>
          </cell>
          <cell r="G219" t="str">
            <v>gl</v>
          </cell>
          <cell r="H219">
            <v>1</v>
          </cell>
          <cell r="I219">
            <v>8133.3028384211721</v>
          </cell>
          <cell r="K219">
            <v>100</v>
          </cell>
          <cell r="L219">
            <v>813.3302838421173</v>
          </cell>
          <cell r="M219" t="str">
            <v>I</v>
          </cell>
        </row>
        <row r="220">
          <cell r="E220">
            <v>2520</v>
          </cell>
          <cell r="F220" t="str">
            <v>Modificación sistema motriz 15 HP (reductor)</v>
          </cell>
          <cell r="G220" t="str">
            <v>gl</v>
          </cell>
          <cell r="H220">
            <v>1</v>
          </cell>
          <cell r="I220">
            <v>6843.9007267791112</v>
          </cell>
          <cell r="K220">
            <v>100</v>
          </cell>
          <cell r="L220">
            <v>684.39007267791112</v>
          </cell>
          <cell r="M220" t="str">
            <v>I</v>
          </cell>
        </row>
        <row r="221">
          <cell r="E221">
            <v>2520.1</v>
          </cell>
          <cell r="F221" t="str">
            <v>Modificación sistema motriz correa A14 (solo reductor)</v>
          </cell>
          <cell r="G221" t="str">
            <v>gl</v>
          </cell>
          <cell r="H221">
            <v>1</v>
          </cell>
          <cell r="I221">
            <v>7316.2158348116809</v>
          </cell>
          <cell r="K221">
            <v>100</v>
          </cell>
          <cell r="L221">
            <v>731.62158348116816</v>
          </cell>
          <cell r="M221" t="str">
            <v>I</v>
          </cell>
        </row>
        <row r="222">
          <cell r="E222">
            <v>2525</v>
          </cell>
          <cell r="F222" t="str">
            <v>Modificación sistema motriz 10 HP (reductor)</v>
          </cell>
          <cell r="G222" t="str">
            <v>gl</v>
          </cell>
          <cell r="H222">
            <v>1</v>
          </cell>
          <cell r="I222">
            <v>5365.9787180041876</v>
          </cell>
          <cell r="K222">
            <v>100</v>
          </cell>
          <cell r="L222">
            <v>536.59787180041883</v>
          </cell>
          <cell r="M222" t="str">
            <v>I</v>
          </cell>
        </row>
        <row r="223">
          <cell r="E223">
            <v>2530</v>
          </cell>
          <cell r="F223" t="str">
            <v xml:space="preserve">Modificación correa </v>
          </cell>
          <cell r="G223" t="str">
            <v>Ton</v>
          </cell>
          <cell r="H223">
            <v>1.1499999999999999</v>
          </cell>
          <cell r="J223">
            <v>500</v>
          </cell>
          <cell r="K223">
            <v>120</v>
          </cell>
          <cell r="L223">
            <v>711.15022820270701</v>
          </cell>
        </row>
        <row r="224">
          <cell r="E224">
            <v>2535</v>
          </cell>
          <cell r="F224" t="str">
            <v>Modificación correa aux.</v>
          </cell>
          <cell r="G224" t="str">
            <v>gl</v>
          </cell>
          <cell r="H224">
            <v>1</v>
          </cell>
          <cell r="I224">
            <v>12817.873308072785</v>
          </cell>
          <cell r="K224">
            <v>150</v>
          </cell>
          <cell r="L224">
            <v>1922.6809962109178</v>
          </cell>
        </row>
        <row r="225">
          <cell r="E225">
            <v>2540</v>
          </cell>
          <cell r="F225" t="str">
            <v xml:space="preserve">Correa </v>
          </cell>
          <cell r="G225" t="str">
            <v>m</v>
          </cell>
          <cell r="H225">
            <v>1</v>
          </cell>
          <cell r="I225">
            <v>3563.7294536698855</v>
          </cell>
          <cell r="J225">
            <v>0</v>
          </cell>
          <cell r="K225">
            <v>87.021276595744681</v>
          </cell>
          <cell r="L225">
            <v>491.31163329199751</v>
          </cell>
          <cell r="M225" t="str">
            <v>I</v>
          </cell>
        </row>
        <row r="226">
          <cell r="E226">
            <v>2545</v>
          </cell>
          <cell r="F226" t="str">
            <v xml:space="preserve">Correa </v>
          </cell>
          <cell r="G226" t="str">
            <v>m</v>
          </cell>
          <cell r="H226">
            <v>1</v>
          </cell>
          <cell r="I226">
            <v>2523.0481815404814</v>
          </cell>
          <cell r="J226">
            <v>0</v>
          </cell>
          <cell r="K226">
            <v>50</v>
          </cell>
          <cell r="L226">
            <v>341.374351377594</v>
          </cell>
          <cell r="M226" t="str">
            <v>I</v>
          </cell>
        </row>
        <row r="227">
          <cell r="E227">
            <v>2550</v>
          </cell>
          <cell r="F227" t="str">
            <v xml:space="preserve">Correa </v>
          </cell>
          <cell r="G227" t="str">
            <v>m</v>
          </cell>
          <cell r="H227">
            <v>1</v>
          </cell>
          <cell r="I227">
            <v>2586.1412510758369</v>
          </cell>
          <cell r="J227">
            <v>0</v>
          </cell>
          <cell r="K227">
            <v>43.535108958837775</v>
          </cell>
          <cell r="L227">
            <v>341.374351377594</v>
          </cell>
          <cell r="M227" t="str">
            <v>I</v>
          </cell>
        </row>
        <row r="228">
          <cell r="E228">
            <v>2555</v>
          </cell>
          <cell r="F228" t="str">
            <v xml:space="preserve">Correa </v>
          </cell>
          <cell r="G228" t="str">
            <v>m</v>
          </cell>
          <cell r="H228">
            <v>1</v>
          </cell>
          <cell r="I228">
            <v>1948.5747838190184</v>
          </cell>
          <cell r="J228">
            <v>0</v>
          </cell>
          <cell r="K228">
            <v>16.365962891874599</v>
          </cell>
          <cell r="L228">
            <v>104.39339097565789</v>
          </cell>
          <cell r="M228" t="str">
            <v>I</v>
          </cell>
        </row>
        <row r="229">
          <cell r="E229">
            <v>2560</v>
          </cell>
          <cell r="F229" t="str">
            <v xml:space="preserve">Correa </v>
          </cell>
          <cell r="G229" t="str">
            <v>m</v>
          </cell>
          <cell r="H229">
            <v>1</v>
          </cell>
          <cell r="I229">
            <v>3563.7294536698855</v>
          </cell>
          <cell r="J229">
            <v>0</v>
          </cell>
          <cell r="K229">
            <v>87.021276595744681</v>
          </cell>
          <cell r="L229">
            <v>491.31163329199751</v>
          </cell>
          <cell r="M229" t="str">
            <v>I</v>
          </cell>
        </row>
        <row r="230">
          <cell r="E230">
            <v>2562</v>
          </cell>
          <cell r="F230" t="str">
            <v xml:space="preserve">Correa </v>
          </cell>
          <cell r="G230" t="str">
            <v>m</v>
          </cell>
          <cell r="H230">
            <v>1</v>
          </cell>
          <cell r="I230">
            <v>1948.5747838190184</v>
          </cell>
          <cell r="J230">
            <v>0</v>
          </cell>
          <cell r="K230">
            <v>16.397435897435898</v>
          </cell>
          <cell r="L230">
            <v>101.74142321765817</v>
          </cell>
          <cell r="M230" t="str">
            <v>I</v>
          </cell>
        </row>
        <row r="231">
          <cell r="E231">
            <v>2565</v>
          </cell>
          <cell r="F231" t="str">
            <v>Corrrea 10 F, existente modificada</v>
          </cell>
          <cell r="G231" t="str">
            <v>m</v>
          </cell>
          <cell r="H231">
            <v>1</v>
          </cell>
          <cell r="I231">
            <v>1108.5610576317104</v>
          </cell>
          <cell r="J231">
            <v>0</v>
          </cell>
          <cell r="K231">
            <v>43.535108958837775</v>
          </cell>
          <cell r="L231">
            <v>152.57045388802607</v>
          </cell>
        </row>
        <row r="232">
          <cell r="E232">
            <v>2570</v>
          </cell>
          <cell r="F232" t="str">
            <v>Ampliación correa</v>
          </cell>
          <cell r="G232" t="str">
            <v>m</v>
          </cell>
          <cell r="H232">
            <v>1</v>
          </cell>
          <cell r="I232">
            <v>775.84237532275108</v>
          </cell>
          <cell r="J232">
            <v>0</v>
          </cell>
          <cell r="K232">
            <v>43.535108958837775</v>
          </cell>
          <cell r="L232">
            <v>341.374351377594</v>
          </cell>
        </row>
        <row r="233">
          <cell r="E233">
            <v>2571</v>
          </cell>
          <cell r="F233" t="str">
            <v xml:space="preserve">Correa </v>
          </cell>
          <cell r="G233" t="str">
            <v>m</v>
          </cell>
          <cell r="H233">
            <v>1</v>
          </cell>
          <cell r="I233">
            <v>4141.2054299061165</v>
          </cell>
          <cell r="J233">
            <v>0</v>
          </cell>
          <cell r="K233">
            <v>361.5</v>
          </cell>
          <cell r="L233">
            <v>3384.9549962393908</v>
          </cell>
          <cell r="M233" t="str">
            <v>I</v>
          </cell>
        </row>
        <row r="234">
          <cell r="E234">
            <v>2571.1</v>
          </cell>
          <cell r="F234" t="str">
            <v xml:space="preserve">Correa </v>
          </cell>
          <cell r="G234" t="str">
            <v>m</v>
          </cell>
          <cell r="H234">
            <v>1</v>
          </cell>
          <cell r="I234">
            <v>16740.274432107781</v>
          </cell>
          <cell r="J234">
            <v>0</v>
          </cell>
          <cell r="K234">
            <v>421.75</v>
          </cell>
          <cell r="L234">
            <v>3712.9660036396472</v>
          </cell>
          <cell r="M234" t="str">
            <v>I</v>
          </cell>
        </row>
        <row r="235">
          <cell r="E235">
            <v>2571.1999999999998</v>
          </cell>
          <cell r="F235" t="str">
            <v xml:space="preserve">Correa </v>
          </cell>
          <cell r="G235" t="str">
            <v>m</v>
          </cell>
          <cell r="H235">
            <v>1</v>
          </cell>
          <cell r="I235">
            <v>15261.404365629969</v>
          </cell>
          <cell r="J235">
            <v>0</v>
          </cell>
          <cell r="K235">
            <v>361.5</v>
          </cell>
          <cell r="L235">
            <v>3384.9549962393908</v>
          </cell>
          <cell r="M235" t="str">
            <v>I</v>
          </cell>
        </row>
        <row r="236">
          <cell r="E236">
            <v>2572</v>
          </cell>
          <cell r="F236" t="str">
            <v xml:space="preserve">Correa </v>
          </cell>
          <cell r="G236" t="str">
            <v>m</v>
          </cell>
          <cell r="H236">
            <v>1</v>
          </cell>
          <cell r="I236">
            <v>1689.104939912829</v>
          </cell>
          <cell r="J236">
            <v>0</v>
          </cell>
          <cell r="K236">
            <v>122.91428571428571</v>
          </cell>
          <cell r="L236">
            <v>1031.511607864524</v>
          </cell>
          <cell r="M236" t="str">
            <v>I</v>
          </cell>
        </row>
        <row r="237">
          <cell r="E237">
            <v>2573</v>
          </cell>
          <cell r="F237" t="str">
            <v xml:space="preserve">Correa </v>
          </cell>
          <cell r="G237" t="str">
            <v>m</v>
          </cell>
          <cell r="H237">
            <v>1</v>
          </cell>
          <cell r="I237">
            <v>10068.771894976364</v>
          </cell>
          <cell r="J237">
            <v>0</v>
          </cell>
          <cell r="K237">
            <v>180.75</v>
          </cell>
          <cell r="L237">
            <v>2233.2374475740548</v>
          </cell>
          <cell r="M237" t="str">
            <v>I</v>
          </cell>
        </row>
        <row r="238">
          <cell r="E238">
            <v>2574</v>
          </cell>
          <cell r="F238" t="str">
            <v xml:space="preserve">Correa </v>
          </cell>
          <cell r="G238" t="str">
            <v>m</v>
          </cell>
          <cell r="H238">
            <v>1</v>
          </cell>
          <cell r="I238">
            <v>2227.7327317465893</v>
          </cell>
          <cell r="J238">
            <v>0</v>
          </cell>
          <cell r="K238">
            <v>102.42857142857143</v>
          </cell>
          <cell r="L238">
            <v>924.6244469325261</v>
          </cell>
          <cell r="M238" t="str">
            <v>I</v>
          </cell>
        </row>
        <row r="239">
          <cell r="E239">
            <v>2575</v>
          </cell>
          <cell r="F239" t="str">
            <v xml:space="preserve">Correa </v>
          </cell>
          <cell r="G239" t="str">
            <v>m</v>
          </cell>
          <cell r="H239">
            <v>1</v>
          </cell>
          <cell r="I239">
            <v>2091.2627008997811</v>
          </cell>
          <cell r="J239">
            <v>0</v>
          </cell>
          <cell r="K239">
            <v>92.185714285714297</v>
          </cell>
          <cell r="L239">
            <v>867.98231702331384</v>
          </cell>
          <cell r="M239" t="str">
            <v>I</v>
          </cell>
        </row>
        <row r="240">
          <cell r="E240">
            <v>2576</v>
          </cell>
          <cell r="F240" t="str">
            <v xml:space="preserve">Correa </v>
          </cell>
          <cell r="G240" t="str">
            <v>m</v>
          </cell>
          <cell r="H240">
            <v>1</v>
          </cell>
          <cell r="I240">
            <v>3484.6850553246809</v>
          </cell>
          <cell r="J240">
            <v>0</v>
          </cell>
          <cell r="K240">
            <v>271.125</v>
          </cell>
          <cell r="L240">
            <v>2848.3257563509542</v>
          </cell>
          <cell r="M240" t="str">
            <v>I</v>
          </cell>
        </row>
        <row r="241">
          <cell r="E241">
            <v>2577</v>
          </cell>
          <cell r="F241" t="str">
            <v xml:space="preserve">Correa </v>
          </cell>
          <cell r="G241" t="str">
            <v>m</v>
          </cell>
          <cell r="H241">
            <v>1</v>
          </cell>
          <cell r="I241">
            <v>3712.0859824233953</v>
          </cell>
          <cell r="J241">
            <v>0</v>
          </cell>
          <cell r="K241">
            <v>301.25</v>
          </cell>
          <cell r="L241">
            <v>3034.1996322938126</v>
          </cell>
          <cell r="M241" t="str">
            <v>I</v>
          </cell>
        </row>
        <row r="242">
          <cell r="E242">
            <v>2578</v>
          </cell>
          <cell r="F242" t="str">
            <v xml:space="preserve">Correa </v>
          </cell>
          <cell r="G242" t="str">
            <v>m</v>
          </cell>
          <cell r="H242">
            <v>1</v>
          </cell>
          <cell r="I242">
            <v>2996.9317390862825</v>
          </cell>
          <cell r="J242">
            <v>0</v>
          </cell>
          <cell r="K242">
            <v>210.875</v>
          </cell>
          <cell r="L242">
            <v>2449.6440071166667</v>
          </cell>
          <cell r="M242" t="str">
            <v>I</v>
          </cell>
        </row>
        <row r="243">
          <cell r="E243">
            <v>2579</v>
          </cell>
          <cell r="F243" t="str">
            <v xml:space="preserve">Correa </v>
          </cell>
          <cell r="G243" t="str">
            <v>m</v>
          </cell>
          <cell r="H243">
            <v>1</v>
          </cell>
          <cell r="I243">
            <v>11965.745019122589</v>
          </cell>
          <cell r="J243">
            <v>0</v>
          </cell>
          <cell r="K243">
            <v>241</v>
          </cell>
          <cell r="L243">
            <v>2653.9830421781558</v>
          </cell>
          <cell r="M243" t="str">
            <v>I</v>
          </cell>
        </row>
        <row r="244">
          <cell r="E244">
            <v>2580</v>
          </cell>
          <cell r="F244" t="str">
            <v xml:space="preserve">Correa </v>
          </cell>
          <cell r="G244" t="str">
            <v>m</v>
          </cell>
          <cell r="H244">
            <v>1</v>
          </cell>
          <cell r="I244">
            <v>2885.1007875813557</v>
          </cell>
          <cell r="J244">
            <v>0</v>
          </cell>
          <cell r="K244">
            <v>180.75</v>
          </cell>
          <cell r="L244">
            <v>2233.2374475740548</v>
          </cell>
          <cell r="M244" t="str">
            <v>I</v>
          </cell>
        </row>
        <row r="245">
          <cell r="E245">
            <v>2581</v>
          </cell>
          <cell r="F245" t="str">
            <v xml:space="preserve">Correa </v>
          </cell>
          <cell r="G245" t="str">
            <v>m</v>
          </cell>
          <cell r="H245">
            <v>1</v>
          </cell>
          <cell r="I245">
            <v>1324.3472577828568</v>
          </cell>
          <cell r="J245">
            <v>0</v>
          </cell>
          <cell r="K245">
            <v>38.57</v>
          </cell>
          <cell r="L245">
            <v>389.0073110114364</v>
          </cell>
          <cell r="M245" t="str">
            <v>I</v>
          </cell>
        </row>
        <row r="246">
          <cell r="E246">
            <v>2582</v>
          </cell>
          <cell r="F246" t="str">
            <v xml:space="preserve">Correa </v>
          </cell>
          <cell r="G246" t="str">
            <v>m</v>
          </cell>
          <cell r="H246">
            <v>1</v>
          </cell>
          <cell r="I246">
            <v>1105.0908671844959</v>
          </cell>
          <cell r="J246">
            <v>0</v>
          </cell>
          <cell r="K246">
            <v>14.203725042590733</v>
          </cell>
          <cell r="L246">
            <v>143.25519536333991</v>
          </cell>
          <cell r="M246" t="str">
            <v>I</v>
          </cell>
        </row>
        <row r="248">
          <cell r="E248">
            <v>2590</v>
          </cell>
          <cell r="F248" t="str">
            <v>Tripper</v>
          </cell>
          <cell r="G248" t="str">
            <v>m</v>
          </cell>
          <cell r="H248">
            <v>1</v>
          </cell>
          <cell r="I248">
            <v>2533.6574098692431</v>
          </cell>
          <cell r="J248">
            <v>0</v>
          </cell>
          <cell r="K248">
            <v>184.37142857142857</v>
          </cell>
          <cell r="L248">
            <v>1547.2674117967858</v>
          </cell>
          <cell r="M248" t="str">
            <v>I</v>
          </cell>
        </row>
        <row r="249">
          <cell r="E249">
            <v>2591</v>
          </cell>
          <cell r="F249" t="str">
            <v>Alimentador de placas 120"</v>
          </cell>
          <cell r="G249" t="str">
            <v>c/u</v>
          </cell>
          <cell r="H249">
            <v>1</v>
          </cell>
          <cell r="I249">
            <v>710366.85705169127</v>
          </cell>
          <cell r="J249">
            <v>0</v>
          </cell>
          <cell r="K249">
            <v>5628.5</v>
          </cell>
          <cell r="L249">
            <v>45161.55722117301</v>
          </cell>
          <cell r="M249" t="str">
            <v>I</v>
          </cell>
        </row>
        <row r="250">
          <cell r="E250">
            <v>2592</v>
          </cell>
          <cell r="F250" t="str">
            <v>Alimentador de placas 96"</v>
          </cell>
          <cell r="G250" t="str">
            <v>c/u</v>
          </cell>
          <cell r="H250">
            <v>1</v>
          </cell>
          <cell r="I250">
            <v>621350.54406928422</v>
          </cell>
          <cell r="J250">
            <v>0</v>
          </cell>
          <cell r="K250">
            <v>4923.1907465517925</v>
          </cell>
          <cell r="L250">
            <v>39502.347092679804</v>
          </cell>
          <cell r="M250" t="str">
            <v>I</v>
          </cell>
        </row>
        <row r="251">
          <cell r="E251">
            <v>2593</v>
          </cell>
          <cell r="F251" t="str">
            <v>Alimentador de correa 72"</v>
          </cell>
          <cell r="G251" t="str">
            <v>c/u</v>
          </cell>
          <cell r="H251">
            <v>1</v>
          </cell>
          <cell r="I251">
            <v>396935.94128908747</v>
          </cell>
          <cell r="J251">
            <v>0</v>
          </cell>
          <cell r="K251">
            <v>3615</v>
          </cell>
          <cell r="L251">
            <v>33849.549962393903</v>
          </cell>
          <cell r="M251" t="str">
            <v>I</v>
          </cell>
        </row>
        <row r="252">
          <cell r="E252">
            <v>2594</v>
          </cell>
          <cell r="F252" t="str">
            <v>Alimentador de correa 84"</v>
          </cell>
          <cell r="G252" t="str">
            <v>c/u</v>
          </cell>
          <cell r="H252">
            <v>1</v>
          </cell>
          <cell r="I252">
            <v>435400.07393494277</v>
          </cell>
          <cell r="J252">
            <v>0</v>
          </cell>
          <cell r="K252">
            <v>4217.5</v>
          </cell>
          <cell r="L252">
            <v>37129.660036396468</v>
          </cell>
          <cell r="M252" t="str">
            <v>I</v>
          </cell>
        </row>
        <row r="254">
          <cell r="E254">
            <v>2600</v>
          </cell>
          <cell r="F254" t="str">
            <v>CALDERERIA</v>
          </cell>
        </row>
        <row r="255">
          <cell r="E255">
            <v>2605</v>
          </cell>
          <cell r="F255" t="str">
            <v>Calderería</v>
          </cell>
          <cell r="G255" t="str">
            <v>Ton</v>
          </cell>
          <cell r="H255">
            <v>1.1499999999999999</v>
          </cell>
          <cell r="J255">
            <v>2313.0823229100192</v>
          </cell>
          <cell r="K255">
            <v>74</v>
          </cell>
          <cell r="L255">
            <v>543.27147990766969</v>
          </cell>
        </row>
        <row r="256">
          <cell r="E256">
            <v>2606</v>
          </cell>
          <cell r="F256" t="str">
            <v>Plancha desgaste</v>
          </cell>
          <cell r="G256" t="str">
            <v>Ton</v>
          </cell>
          <cell r="H256">
            <v>1.1499999999999999</v>
          </cell>
          <cell r="J256">
            <v>5231.9719208679007</v>
          </cell>
          <cell r="K256">
            <v>121</v>
          </cell>
          <cell r="L256">
            <v>806.78250118035885</v>
          </cell>
        </row>
        <row r="257">
          <cell r="E257">
            <v>2610</v>
          </cell>
          <cell r="F257" t="str">
            <v>Cajon Distribuidor Molino de Bolas</v>
          </cell>
          <cell r="G257" t="str">
            <v>Kg</v>
          </cell>
          <cell r="H257">
            <v>1.1499999999999999</v>
          </cell>
          <cell r="J257">
            <v>4.7502987325130439</v>
          </cell>
          <cell r="K257">
            <v>3615</v>
          </cell>
          <cell r="L257">
            <v>33849.549962393903</v>
          </cell>
        </row>
        <row r="258">
          <cell r="E258">
            <v>2615</v>
          </cell>
          <cell r="F258" t="str">
            <v>Modificación calderería</v>
          </cell>
          <cell r="G258" t="str">
            <v>Kg</v>
          </cell>
          <cell r="H258">
            <v>1.1499999999999999</v>
          </cell>
          <cell r="K258">
            <v>6.7666666666666694E-2</v>
          </cell>
          <cell r="L258">
            <v>0.4333641931591648</v>
          </cell>
        </row>
        <row r="259">
          <cell r="E259">
            <v>2620</v>
          </cell>
          <cell r="F259" t="str">
            <v>Reacondicionamiento Celdas</v>
          </cell>
          <cell r="G259" t="str">
            <v>kg</v>
          </cell>
          <cell r="H259">
            <v>1.1499999999999999</v>
          </cell>
          <cell r="K259">
            <v>6.7666666666666694E-2</v>
          </cell>
          <cell r="L259">
            <v>0.49512397964536775</v>
          </cell>
        </row>
        <row r="260">
          <cell r="E260">
            <v>2621</v>
          </cell>
          <cell r="F260" t="str">
            <v>Cajón</v>
          </cell>
          <cell r="G260" t="str">
            <v>c/u</v>
          </cell>
          <cell r="H260">
            <v>1</v>
          </cell>
        </row>
        <row r="261">
          <cell r="E261">
            <v>2622</v>
          </cell>
          <cell r="F261" t="str">
            <v>Estanque</v>
          </cell>
          <cell r="G261" t="str">
            <v>c/u</v>
          </cell>
          <cell r="H261">
            <v>1</v>
          </cell>
        </row>
        <row r="262">
          <cell r="E262">
            <v>2625</v>
          </cell>
          <cell r="F262" t="str">
            <v>Reubicación sistema almac. y manejo de bolas</v>
          </cell>
          <cell r="G262" t="str">
            <v>gl</v>
          </cell>
          <cell r="H262">
            <v>1</v>
          </cell>
          <cell r="K262">
            <v>15126</v>
          </cell>
          <cell r="L262">
            <v>153648.34933117917</v>
          </cell>
        </row>
        <row r="263">
          <cell r="E263">
            <v>3000</v>
          </cell>
          <cell r="F263" t="str">
            <v>PIPING</v>
          </cell>
        </row>
        <row r="264">
          <cell r="E264">
            <v>3010</v>
          </cell>
          <cell r="F264" t="str">
            <v>Modificación Piping menor</v>
          </cell>
          <cell r="G264" t="str">
            <v>gl</v>
          </cell>
          <cell r="H264">
            <v>1</v>
          </cell>
          <cell r="J264">
            <v>27272.727272727272</v>
          </cell>
          <cell r="L264">
            <v>2727.2727272727275</v>
          </cell>
        </row>
        <row r="265">
          <cell r="E265">
            <v>3100</v>
          </cell>
          <cell r="F265" t="str">
            <v>TUBERIAS</v>
          </cell>
        </row>
        <row r="266">
          <cell r="E266">
            <v>3102</v>
          </cell>
          <cell r="F266" t="str">
            <v xml:space="preserve">Cañeria de Ac. 1,5" y menores ASTM A53 GrB STD </v>
          </cell>
          <cell r="G266" t="str">
            <v>m</v>
          </cell>
          <cell r="H266">
            <v>1.1499999999999999</v>
          </cell>
          <cell r="J266">
            <v>5.3018203756164093</v>
          </cell>
          <cell r="K266">
            <v>2.65</v>
          </cell>
          <cell r="L266">
            <v>19.372741580107018</v>
          </cell>
        </row>
        <row r="267">
          <cell r="E267">
            <v>3110</v>
          </cell>
          <cell r="F267" t="str">
            <v xml:space="preserve">Cañería de Ac. 2" ASTM A53 GrB STD </v>
          </cell>
          <cell r="G267" t="str">
            <v>m</v>
          </cell>
          <cell r="H267">
            <v>1.1499999999999999</v>
          </cell>
          <cell r="J267">
            <v>7.0904967999160631</v>
          </cell>
          <cell r="K267">
            <v>3.5195121951219512</v>
          </cell>
          <cell r="L267">
            <v>25.135490111216029</v>
          </cell>
        </row>
        <row r="268">
          <cell r="E268">
            <v>3112</v>
          </cell>
          <cell r="F268" t="str">
            <v xml:space="preserve">Cañería de Ac. 3" ASTM A53 GrB STD </v>
          </cell>
          <cell r="G268" t="str">
            <v>m</v>
          </cell>
          <cell r="H268">
            <v>1.1499999999999999</v>
          </cell>
          <cell r="J268">
            <v>6.053981743783444</v>
          </cell>
          <cell r="K268">
            <v>5.2803532008830025</v>
          </cell>
          <cell r="L268">
            <v>30.721664174798025</v>
          </cell>
        </row>
        <row r="269">
          <cell r="E269">
            <v>3113</v>
          </cell>
          <cell r="F269" t="str">
            <v xml:space="preserve">Cañería de Ac. 4" ASTM A53 GrB STD </v>
          </cell>
          <cell r="G269" t="str">
            <v>m</v>
          </cell>
          <cell r="H269">
            <v>1.1499999999999999</v>
          </cell>
          <cell r="J269">
            <v>9.8361072112316545</v>
          </cell>
          <cell r="K269">
            <v>6</v>
          </cell>
          <cell r="L269">
            <v>41.27714825306893</v>
          </cell>
        </row>
        <row r="270">
          <cell r="E270">
            <v>3114</v>
          </cell>
          <cell r="F270" t="str">
            <v xml:space="preserve">Cañería de Ac. 6" ASTM A53 GrB STD </v>
          </cell>
          <cell r="G270" t="str">
            <v>m</v>
          </cell>
          <cell r="H270">
            <v>1.1499999999999999</v>
          </cell>
          <cell r="J270">
            <v>16.312737715379708</v>
          </cell>
          <cell r="K270">
            <v>10.56</v>
          </cell>
          <cell r="L270">
            <v>60.539817437834436</v>
          </cell>
        </row>
        <row r="271">
          <cell r="E271">
            <v>3115</v>
          </cell>
          <cell r="F271" t="str">
            <v xml:space="preserve">Cañería de Ac. 10" ASTM A53 GrB STD </v>
          </cell>
          <cell r="G271" t="str">
            <v>m</v>
          </cell>
          <cell r="H271">
            <v>1.1499999999999999</v>
          </cell>
          <cell r="J271">
            <v>34.23361837906829</v>
          </cell>
          <cell r="K271">
            <v>14.65625</v>
          </cell>
          <cell r="L271">
            <v>87.140646312034406</v>
          </cell>
        </row>
        <row r="272">
          <cell r="E272">
            <v>3115.1</v>
          </cell>
          <cell r="F272" t="str">
            <v xml:space="preserve">Cañería de Ac. 12" ASTM A53 GrB STD </v>
          </cell>
          <cell r="G272" t="str">
            <v>m</v>
          </cell>
          <cell r="H272">
            <v>1.1499999999999999</v>
          </cell>
          <cell r="J272">
            <v>41.866790044671347</v>
          </cell>
          <cell r="K272">
            <v>17.600985221674875</v>
          </cell>
          <cell r="L272">
            <v>103.19287063267234</v>
          </cell>
        </row>
        <row r="273">
          <cell r="E273">
            <v>3115.2</v>
          </cell>
          <cell r="F273" t="str">
            <v xml:space="preserve">Cañería de Ac. 14" ASTM A53 GrB STD </v>
          </cell>
          <cell r="G273" t="str">
            <v>m</v>
          </cell>
          <cell r="H273">
            <v>1.1499999999999999</v>
          </cell>
          <cell r="J273">
            <v>46.030338225909389</v>
          </cell>
          <cell r="K273">
            <v>20.529862174578867</v>
          </cell>
          <cell r="L273">
            <v>121.53826985625854</v>
          </cell>
        </row>
        <row r="274">
          <cell r="E274">
            <v>3115.3</v>
          </cell>
          <cell r="F274" t="str">
            <v xml:space="preserve">Cañería de Ac. 16" ASTM A53 GrB STD </v>
          </cell>
          <cell r="G274" t="str">
            <v>m</v>
          </cell>
          <cell r="H274">
            <v>1.1499999999999999</v>
          </cell>
          <cell r="J274">
            <v>51.813044033184433</v>
          </cell>
          <cell r="K274">
            <v>23.47</v>
          </cell>
          <cell r="L274">
            <v>140.80093904102404</v>
          </cell>
        </row>
        <row r="275">
          <cell r="E275">
            <v>3115.4</v>
          </cell>
          <cell r="F275" t="str">
            <v xml:space="preserve">Cañería de Ac. 18" ASTM A53 GrB STD </v>
          </cell>
          <cell r="G275" t="str">
            <v>m</v>
          </cell>
          <cell r="H275">
            <v>1.1499999999999999</v>
          </cell>
          <cell r="J275">
            <v>55.607148007074052</v>
          </cell>
          <cell r="K275">
            <v>25.188633250155256</v>
          </cell>
          <cell r="L275">
            <v>151.11134276871843</v>
          </cell>
        </row>
        <row r="276">
          <cell r="E276">
            <v>3115.5</v>
          </cell>
          <cell r="F276" t="str">
            <v xml:space="preserve">Cañería de Ac. 20" ASTM A53 GrB STD </v>
          </cell>
          <cell r="G276" t="str">
            <v>m</v>
          </cell>
          <cell r="H276">
            <v>1.1499999999999999</v>
          </cell>
          <cell r="J276">
            <v>59.235916980270638</v>
          </cell>
          <cell r="K276">
            <v>26.832373921835874</v>
          </cell>
          <cell r="L276">
            <v>160.97245184892952</v>
          </cell>
        </row>
        <row r="277">
          <cell r="E277">
            <v>3115.6</v>
          </cell>
          <cell r="F277" t="str">
            <v xml:space="preserve">Cañería de Ac. 24" ASTM A53 GrB STD </v>
          </cell>
          <cell r="G277" t="str">
            <v>m</v>
          </cell>
          <cell r="H277">
            <v>1.1499999999999999</v>
          </cell>
          <cell r="J277">
            <v>102.77795788130187</v>
          </cell>
          <cell r="K277">
            <v>35.25</v>
          </cell>
          <cell r="L277">
            <v>206.20458044801174</v>
          </cell>
        </row>
        <row r="278">
          <cell r="E278">
            <v>3115.7</v>
          </cell>
          <cell r="F278" t="str">
            <v xml:space="preserve">Cañería de Ac. 26" ASTM A53 GrB STD </v>
          </cell>
          <cell r="G278" t="str">
            <v>m</v>
          </cell>
          <cell r="H278">
            <v>1.1499999999999999</v>
          </cell>
          <cell r="J278">
            <v>114.91613273771539</v>
          </cell>
          <cell r="K278">
            <v>38.14</v>
          </cell>
          <cell r="L278">
            <v>224.48118442450948</v>
          </cell>
        </row>
        <row r="279">
          <cell r="E279">
            <v>3115.71</v>
          </cell>
          <cell r="F279" t="str">
            <v>Cañería de Ac. 26" e=17.5 ; ASTM A53 GrB STD  en tunel</v>
          </cell>
          <cell r="G279" t="str">
            <v>m</v>
          </cell>
          <cell r="H279">
            <v>1.1499999999999999</v>
          </cell>
          <cell r="J279">
            <v>182.82000000000002</v>
          </cell>
          <cell r="K279">
            <v>13.6</v>
          </cell>
          <cell r="L279">
            <v>110</v>
          </cell>
        </row>
        <row r="280">
          <cell r="E280">
            <v>3115.72</v>
          </cell>
          <cell r="F280" t="str">
            <v>Cañería de Ac. 26" e=17.5 ; ASTM A53 GrB STD  en zanja</v>
          </cell>
          <cell r="G280" t="str">
            <v>m</v>
          </cell>
          <cell r="H280">
            <v>1.1499999999999999</v>
          </cell>
          <cell r="J280">
            <v>182.82000000000002</v>
          </cell>
          <cell r="K280">
            <v>13.6</v>
          </cell>
          <cell r="L280">
            <v>134</v>
          </cell>
        </row>
        <row r="281">
          <cell r="E281">
            <v>3115.73</v>
          </cell>
          <cell r="F281" t="str">
            <v>Cañería de Ac. 26" e=19.6 ; ASTM A53 GrB STD  en zanja</v>
          </cell>
          <cell r="G281" t="str">
            <v>m</v>
          </cell>
          <cell r="H281">
            <v>1.1499999999999999</v>
          </cell>
          <cell r="J281">
            <v>198.792</v>
          </cell>
          <cell r="K281">
            <v>13.6</v>
          </cell>
          <cell r="L281">
            <v>134</v>
          </cell>
        </row>
        <row r="282">
          <cell r="E282">
            <v>3115.74</v>
          </cell>
          <cell r="F282" t="str">
            <v>Cañería de Ac. 26" e=11.9 ; ASTM A53 GrB STD  en zanja</v>
          </cell>
          <cell r="G282" t="str">
            <v>m</v>
          </cell>
          <cell r="H282">
            <v>1.1499999999999999</v>
          </cell>
          <cell r="J282">
            <v>117.48</v>
          </cell>
          <cell r="K282">
            <v>13.6</v>
          </cell>
          <cell r="L282">
            <v>134</v>
          </cell>
        </row>
        <row r="283">
          <cell r="E283">
            <v>3115.75</v>
          </cell>
          <cell r="F283" t="str">
            <v>Cañería de Ac. 6" e=6.4 ; ASTM A53 GrB STD  en zanja</v>
          </cell>
          <cell r="G283" t="str">
            <v>m</v>
          </cell>
          <cell r="H283">
            <v>1.1499999999999999</v>
          </cell>
          <cell r="J283">
            <v>16.5</v>
          </cell>
          <cell r="K283">
            <v>0.76119402985074625</v>
          </cell>
          <cell r="L283">
            <v>7.5</v>
          </cell>
        </row>
        <row r="284">
          <cell r="E284">
            <v>3115.8</v>
          </cell>
          <cell r="F284" t="str">
            <v>Cañería de Ac. 24" ASTM A53 GrB XS</v>
          </cell>
          <cell r="G284" t="str">
            <v>m</v>
          </cell>
          <cell r="H284">
            <v>1.1499999999999999</v>
          </cell>
          <cell r="J284">
            <v>136.30835548796773</v>
          </cell>
          <cell r="K284">
            <v>46.75</v>
          </cell>
          <cell r="L284">
            <v>273.47699676438435</v>
          </cell>
        </row>
        <row r="285">
          <cell r="E285">
            <v>3115.9</v>
          </cell>
          <cell r="F285" t="str">
            <v>Cañería de Ac. 10" ASTM A53 GrB XS</v>
          </cell>
          <cell r="G285" t="str">
            <v>m</v>
          </cell>
          <cell r="H285">
            <v>1.1499999999999999</v>
          </cell>
          <cell r="J285">
            <v>46.269318373035915</v>
          </cell>
          <cell r="K285">
            <v>19.809027777777779</v>
          </cell>
          <cell r="L285">
            <v>117.77715877994702</v>
          </cell>
        </row>
        <row r="286">
          <cell r="F286" t="str">
            <v xml:space="preserve">Cañería de Ac. 5" ASTM A53 GrB STD </v>
          </cell>
          <cell r="G286" t="str">
            <v>m</v>
          </cell>
          <cell r="H286">
            <v>1.1499999999999999</v>
          </cell>
        </row>
        <row r="287">
          <cell r="E287">
            <v>3116</v>
          </cell>
          <cell r="F287" t="str">
            <v xml:space="preserve">Cañería de Ac. 8" ASTM A53 GrB STD </v>
          </cell>
          <cell r="G287" t="str">
            <v>m</v>
          </cell>
          <cell r="H287">
            <v>1.1499999999999999</v>
          </cell>
          <cell r="J287">
            <v>23.5934396936822</v>
          </cell>
          <cell r="K287">
            <v>12.549521304080663</v>
          </cell>
          <cell r="L287">
            <v>68.795247088448221</v>
          </cell>
        </row>
        <row r="288">
          <cell r="E288">
            <v>3128</v>
          </cell>
          <cell r="F288" t="str">
            <v xml:space="preserve">Cañería de Ac. 30" ASTM A53 GrB STD </v>
          </cell>
          <cell r="G288" t="str">
            <v>m</v>
          </cell>
          <cell r="H288">
            <v>1.1499999999999999</v>
          </cell>
          <cell r="J288">
            <v>132.93614550095725</v>
          </cell>
          <cell r="K288">
            <v>44</v>
          </cell>
          <cell r="L288">
            <v>257.75285909138597</v>
          </cell>
        </row>
        <row r="289">
          <cell r="E289">
            <v>3149</v>
          </cell>
          <cell r="F289" t="str">
            <v>Cañeria de Ac. 3" engomada</v>
          </cell>
          <cell r="G289" t="str">
            <v>m</v>
          </cell>
          <cell r="H289">
            <v>1.1499999999999999</v>
          </cell>
          <cell r="J289">
            <v>28.276203966005667</v>
          </cell>
          <cell r="K289">
            <v>6</v>
          </cell>
          <cell r="L289">
            <v>67.306976576434792</v>
          </cell>
        </row>
        <row r="290">
          <cell r="E290">
            <v>3150</v>
          </cell>
          <cell r="F290" t="str">
            <v>Cañeria de Ac. 4" engomada</v>
          </cell>
          <cell r="G290" t="str">
            <v>m</v>
          </cell>
          <cell r="H290">
            <v>1.1499999999999999</v>
          </cell>
          <cell r="J290">
            <v>32.058329433453878</v>
          </cell>
          <cell r="K290">
            <v>6</v>
          </cell>
          <cell r="L290">
            <v>67.306976576434792</v>
          </cell>
        </row>
        <row r="291">
          <cell r="E291">
            <v>3151</v>
          </cell>
          <cell r="F291" t="str">
            <v>Cañería de Ac. 6" ASTM A53 GrB STD engomada e=6mm</v>
          </cell>
          <cell r="G291" t="str">
            <v>m</v>
          </cell>
          <cell r="H291">
            <v>1.1499999999999999</v>
          </cell>
          <cell r="J291">
            <v>47.234959937601928</v>
          </cell>
          <cell r="K291">
            <v>8</v>
          </cell>
          <cell r="L291">
            <v>96.714651531843458</v>
          </cell>
        </row>
        <row r="292">
          <cell r="E292">
            <v>3152</v>
          </cell>
          <cell r="F292" t="str">
            <v>Cañeria de Ac. 8" engomada</v>
          </cell>
          <cell r="G292" t="str">
            <v>m</v>
          </cell>
          <cell r="H292">
            <v>1.1499999999999999</v>
          </cell>
          <cell r="J292">
            <v>67</v>
          </cell>
          <cell r="K292">
            <v>10</v>
          </cell>
          <cell r="L292">
            <v>126.12232648725212</v>
          </cell>
        </row>
        <row r="293">
          <cell r="E293">
            <v>3152</v>
          </cell>
          <cell r="F293" t="str">
            <v>Cañería de Ac. 8" ASTM A53 GrB STD engomada e=6mm</v>
          </cell>
          <cell r="G293" t="str">
            <v>m</v>
          </cell>
          <cell r="H293">
            <v>1.1499999999999999</v>
          </cell>
          <cell r="J293">
            <v>63.926773027015535</v>
          </cell>
          <cell r="K293">
            <v>10</v>
          </cell>
          <cell r="L293">
            <v>126.12232648725212</v>
          </cell>
        </row>
        <row r="294">
          <cell r="E294">
            <v>3153</v>
          </cell>
          <cell r="F294" t="str">
            <v>Cañería de Ac. 10" ASTM A53 GrB STD engomada e=6mm</v>
          </cell>
          <cell r="G294" t="str">
            <v>m</v>
          </cell>
          <cell r="H294">
            <v>1.1499999999999999</v>
          </cell>
          <cell r="J294">
            <v>83.863248008697923</v>
          </cell>
          <cell r="K294">
            <v>13</v>
          </cell>
          <cell r="L294">
            <v>158.61202851222328</v>
          </cell>
        </row>
        <row r="295">
          <cell r="E295">
            <v>3154</v>
          </cell>
          <cell r="F295" t="str">
            <v>Cañería de Ac. 12" ASTM A53 GrB STD engomada e=6mm</v>
          </cell>
          <cell r="G295" t="str">
            <v>m</v>
          </cell>
          <cell r="H295">
            <v>1.1499999999999999</v>
          </cell>
          <cell r="J295">
            <v>101.4223456002269</v>
          </cell>
          <cell r="K295">
            <v>14.966666666666667</v>
          </cell>
          <cell r="L295">
            <v>191.10173053719441</v>
          </cell>
        </row>
        <row r="296">
          <cell r="E296">
            <v>3156</v>
          </cell>
          <cell r="F296" t="str">
            <v>Cañería de Ac. 14" ASTM A53 GrB STD engomada e=6mm</v>
          </cell>
          <cell r="G296" t="str">
            <v>m</v>
          </cell>
          <cell r="H296">
            <v>1.1499999999999999</v>
          </cell>
          <cell r="J296">
            <v>115.29885674442791</v>
          </cell>
          <cell r="K296">
            <v>17.454545454545453</v>
          </cell>
          <cell r="L296">
            <v>222.36229081418529</v>
          </cell>
        </row>
        <row r="297">
          <cell r="E297">
            <v>3158</v>
          </cell>
          <cell r="F297" t="str">
            <v>Cañeria de Ac. 16" engomada</v>
          </cell>
          <cell r="G297" t="str">
            <v>m</v>
          </cell>
          <cell r="H297">
            <v>1.1499999999999999</v>
          </cell>
          <cell r="J297">
            <v>131.22045144059183</v>
          </cell>
          <cell r="K297">
            <v>19.953125</v>
          </cell>
          <cell r="L297">
            <v>254.77861124226209</v>
          </cell>
        </row>
        <row r="298">
          <cell r="E298">
            <v>3160</v>
          </cell>
          <cell r="F298" t="str">
            <v>Cañeria de Ac. 18" engomada</v>
          </cell>
          <cell r="G298" t="str">
            <v>m</v>
          </cell>
          <cell r="H298">
            <v>1.1499999999999999</v>
          </cell>
          <cell r="J298">
            <v>156.33333333333331</v>
          </cell>
          <cell r="K298">
            <v>22.5</v>
          </cell>
          <cell r="L298">
            <v>286.31893885741266</v>
          </cell>
        </row>
        <row r="299">
          <cell r="E299">
            <v>3162</v>
          </cell>
          <cell r="F299" t="str">
            <v>Cañeria de Ac. 20" engomada</v>
          </cell>
          <cell r="G299" t="str">
            <v>m</v>
          </cell>
          <cell r="H299">
            <v>1.1499999999999999</v>
          </cell>
          <cell r="J299">
            <v>174.25925925925924</v>
          </cell>
          <cell r="K299">
            <v>25</v>
          </cell>
          <cell r="L299">
            <v>317.98997744203126</v>
          </cell>
        </row>
        <row r="300">
          <cell r="E300">
            <v>3164</v>
          </cell>
          <cell r="F300" t="str">
            <v>Cañeria de Ac. 22" engomada</v>
          </cell>
          <cell r="G300" t="str">
            <v>m</v>
          </cell>
          <cell r="H300">
            <v>1.1499999999999999</v>
          </cell>
          <cell r="J300">
            <v>200</v>
          </cell>
          <cell r="K300">
            <v>27.5</v>
          </cell>
          <cell r="L300">
            <v>352.13305857202812</v>
          </cell>
        </row>
        <row r="301">
          <cell r="E301">
            <v>3166</v>
          </cell>
          <cell r="F301" t="str">
            <v>Cañeria de Ac. 24" engomada</v>
          </cell>
          <cell r="G301" t="str">
            <v>m</v>
          </cell>
          <cell r="H301">
            <v>1.1499999999999999</v>
          </cell>
          <cell r="J301">
            <v>221.889068992413</v>
          </cell>
          <cell r="K301">
            <v>29.921052631578949</v>
          </cell>
          <cell r="L301">
            <v>383.50598441926343</v>
          </cell>
        </row>
        <row r="302">
          <cell r="E302">
            <v>3168</v>
          </cell>
          <cell r="F302" t="str">
            <v>Cañeria de Ac. 26" engomada</v>
          </cell>
          <cell r="G302" t="str">
            <v>m</v>
          </cell>
          <cell r="H302">
            <v>1.1499999999999999</v>
          </cell>
          <cell r="J302">
            <v>250</v>
          </cell>
          <cell r="K302">
            <v>32.423913043478258</v>
          </cell>
          <cell r="L302">
            <v>433.5866311247508</v>
          </cell>
        </row>
        <row r="303">
          <cell r="E303">
            <v>3169</v>
          </cell>
          <cell r="F303" t="str">
            <v>Revestimiento Interior (Liner 6mm)</v>
          </cell>
          <cell r="G303" t="str">
            <v>m</v>
          </cell>
          <cell r="H303">
            <v>1.1499999999999999</v>
          </cell>
          <cell r="J303">
            <v>0</v>
          </cell>
          <cell r="K303">
            <v>2.2328358208955223</v>
          </cell>
          <cell r="L303">
            <v>22</v>
          </cell>
        </row>
        <row r="304">
          <cell r="E304">
            <v>3170</v>
          </cell>
          <cell r="F304" t="str">
            <v>Ducto A42-27 800mm e=8mm</v>
          </cell>
          <cell r="G304" t="str">
            <v>m</v>
          </cell>
          <cell r="H304">
            <v>1.1499999999999999</v>
          </cell>
          <cell r="J304">
            <v>0.77050676739062007</v>
          </cell>
          <cell r="K304">
            <v>11.84</v>
          </cell>
          <cell r="L304">
            <v>86.923436785227153</v>
          </cell>
        </row>
        <row r="305">
          <cell r="E305">
            <v>3171</v>
          </cell>
          <cell r="F305" t="str">
            <v>Manguera flexible 12" ANSI 150</v>
          </cell>
          <cell r="G305" t="str">
            <v>m</v>
          </cell>
          <cell r="H305">
            <v>1.1499999999999999</v>
          </cell>
          <cell r="J305">
            <v>400</v>
          </cell>
          <cell r="K305">
            <v>10</v>
          </cell>
          <cell r="L305">
            <v>0.53333333333333333</v>
          </cell>
        </row>
        <row r="306">
          <cell r="E306">
            <v>3171.1</v>
          </cell>
          <cell r="F306" t="str">
            <v>Manguera flexible 6" ANSI 150</v>
          </cell>
          <cell r="G306" t="str">
            <v>m</v>
          </cell>
          <cell r="H306">
            <v>1.1499999999999999</v>
          </cell>
          <cell r="J306">
            <v>263.90158215457882</v>
          </cell>
          <cell r="K306">
            <v>6.597539553864471</v>
          </cell>
          <cell r="L306">
            <v>0.35186877620610513</v>
          </cell>
        </row>
        <row r="307">
          <cell r="E307">
            <v>3171.2</v>
          </cell>
          <cell r="F307" t="str">
            <v>Manguera flexible 20" ANSI 150</v>
          </cell>
          <cell r="G307" t="str">
            <v>m</v>
          </cell>
          <cell r="H307">
            <v>1.1499999999999999</v>
          </cell>
          <cell r="J307">
            <v>543.46207307061525</v>
          </cell>
          <cell r="K307">
            <v>13.58655182676538</v>
          </cell>
          <cell r="L307">
            <v>0.72461609742748689</v>
          </cell>
        </row>
        <row r="308">
          <cell r="E308">
            <v>3172</v>
          </cell>
          <cell r="F308" t="str">
            <v>Saneamiento Cañerías</v>
          </cell>
          <cell r="G308" t="str">
            <v>Kg</v>
          </cell>
          <cell r="H308">
            <v>1.1499999999999999</v>
          </cell>
          <cell r="J308">
            <v>0.1773049645390071</v>
          </cell>
          <cell r="K308">
            <v>0.04</v>
          </cell>
          <cell r="L308">
            <v>0.40130560801594795</v>
          </cell>
        </row>
        <row r="309">
          <cell r="E309">
            <v>3180</v>
          </cell>
          <cell r="F309" t="str">
            <v>Disco de Ruptura Clase 900</v>
          </cell>
          <cell r="G309" t="str">
            <v>c/u</v>
          </cell>
          <cell r="H309">
            <v>1</v>
          </cell>
          <cell r="J309">
            <v>18611.039374627751</v>
          </cell>
          <cell r="K309">
            <v>30</v>
          </cell>
          <cell r="L309">
            <v>0.33333333333333331</v>
          </cell>
          <cell r="M309" t="str">
            <v>I</v>
          </cell>
        </row>
        <row r="310">
          <cell r="E310">
            <v>3180.1</v>
          </cell>
          <cell r="F310" t="str">
            <v>Disco de Ruptura Clase 300</v>
          </cell>
          <cell r="G310" t="str">
            <v>c/u</v>
          </cell>
          <cell r="H310">
            <v>1</v>
          </cell>
          <cell r="J310">
            <v>9627.1530264935209</v>
          </cell>
          <cell r="K310">
            <v>15.518455739153598</v>
          </cell>
          <cell r="L310">
            <v>0.17242728599059554</v>
          </cell>
          <cell r="M310" t="str">
            <v>I</v>
          </cell>
        </row>
        <row r="311">
          <cell r="E311">
            <v>3180.2</v>
          </cell>
          <cell r="F311" t="str">
            <v>Disco de Ruptura Clase 1500</v>
          </cell>
          <cell r="G311" t="str">
            <v>c/u</v>
          </cell>
          <cell r="H311">
            <v>1</v>
          </cell>
          <cell r="J311">
            <v>20335.91326027397</v>
          </cell>
          <cell r="K311">
            <v>8.0274156176023084</v>
          </cell>
          <cell r="L311">
            <v>8.9193506862247876E-2</v>
          </cell>
          <cell r="M311" t="str">
            <v>I</v>
          </cell>
        </row>
        <row r="312">
          <cell r="E312">
            <v>3181</v>
          </cell>
          <cell r="F312" t="str">
            <v>Disco cerámico 20"</v>
          </cell>
          <cell r="G312" t="str">
            <v>c/u</v>
          </cell>
          <cell r="H312">
            <v>1</v>
          </cell>
          <cell r="J312">
            <v>5100</v>
          </cell>
          <cell r="K312">
            <v>30</v>
          </cell>
          <cell r="L312">
            <v>0.33333333333333331</v>
          </cell>
          <cell r="M312" t="str">
            <v>I</v>
          </cell>
        </row>
        <row r="313">
          <cell r="E313">
            <v>3181.01</v>
          </cell>
          <cell r="F313" t="str">
            <v>Disco cerámico 20"</v>
          </cell>
          <cell r="G313" t="str">
            <v>c/u</v>
          </cell>
          <cell r="H313">
            <v>1</v>
          </cell>
          <cell r="J313">
            <v>5100</v>
          </cell>
          <cell r="K313">
            <v>15.518455739153598</v>
          </cell>
          <cell r="L313">
            <v>0.17242728599059554</v>
          </cell>
          <cell r="M313" t="str">
            <v>I</v>
          </cell>
        </row>
        <row r="314">
          <cell r="E314">
            <v>3181.1</v>
          </cell>
          <cell r="F314" t="str">
            <v xml:space="preserve">Disco cerámico 12" </v>
          </cell>
          <cell r="G314" t="str">
            <v>c/u</v>
          </cell>
          <cell r="H314">
            <v>1</v>
          </cell>
          <cell r="J314">
            <v>4300</v>
          </cell>
          <cell r="K314">
            <v>30</v>
          </cell>
          <cell r="L314">
            <v>0.33333333333333331</v>
          </cell>
          <cell r="M314" t="str">
            <v>I</v>
          </cell>
        </row>
        <row r="315">
          <cell r="E315">
            <v>3181.11</v>
          </cell>
          <cell r="F315" t="str">
            <v>Disco cerámico 12"</v>
          </cell>
          <cell r="G315" t="str">
            <v>c/u</v>
          </cell>
          <cell r="H315">
            <v>1</v>
          </cell>
          <cell r="J315">
            <v>4300</v>
          </cell>
          <cell r="K315">
            <v>15.518455739153598</v>
          </cell>
          <cell r="L315">
            <v>0.17242728599059554</v>
          </cell>
          <cell r="M315" t="str">
            <v>I</v>
          </cell>
        </row>
        <row r="316">
          <cell r="E316">
            <v>3181.12</v>
          </cell>
          <cell r="F316" t="str">
            <v>Disco cerámico 8"</v>
          </cell>
          <cell r="G316" t="str">
            <v>c/u</v>
          </cell>
          <cell r="H316">
            <v>1</v>
          </cell>
          <cell r="J316">
            <v>4300</v>
          </cell>
          <cell r="K316">
            <v>8.0274156176023084</v>
          </cell>
          <cell r="L316">
            <v>8.9193506862247876E-2</v>
          </cell>
          <cell r="M316" t="str">
            <v>I</v>
          </cell>
        </row>
        <row r="317">
          <cell r="E317">
            <v>3400</v>
          </cell>
          <cell r="F317" t="str">
            <v>VALVULAS</v>
          </cell>
        </row>
        <row r="318">
          <cell r="E318">
            <v>3410</v>
          </cell>
          <cell r="F318" t="str">
            <v>Valvulas de Bola</v>
          </cell>
        </row>
        <row r="319">
          <cell r="E319">
            <v>3411</v>
          </cell>
          <cell r="F319" t="str">
            <v>Valvula de Bola 1,5" y menores</v>
          </cell>
          <cell r="G319" t="str">
            <v>c/u</v>
          </cell>
          <cell r="H319">
            <v>1</v>
          </cell>
          <cell r="J319">
            <v>55.724150141643058</v>
          </cell>
          <cell r="K319">
            <v>2</v>
          </cell>
          <cell r="L319">
            <v>11.926802670233974</v>
          </cell>
        </row>
        <row r="320">
          <cell r="E320">
            <v>3412</v>
          </cell>
          <cell r="F320" t="str">
            <v>Valvula de Bola 2"</v>
          </cell>
          <cell r="G320" t="str">
            <v>c/u</v>
          </cell>
          <cell r="H320">
            <v>1</v>
          </cell>
          <cell r="J320">
            <v>195.77751416430596</v>
          </cell>
          <cell r="K320">
            <v>2</v>
          </cell>
          <cell r="L320">
            <v>9.7780977861714415</v>
          </cell>
        </row>
        <row r="321">
          <cell r="E321">
            <v>3413</v>
          </cell>
          <cell r="F321" t="str">
            <v>Valvula de Bola 2,5"</v>
          </cell>
          <cell r="G321" t="str">
            <v>c/u</v>
          </cell>
          <cell r="H321">
            <v>1</v>
          </cell>
          <cell r="J321">
            <v>270.57858632357573</v>
          </cell>
          <cell r="K321">
            <v>7</v>
          </cell>
          <cell r="L321">
            <v>38.087341963067885</v>
          </cell>
        </row>
        <row r="322">
          <cell r="E322">
            <v>3414</v>
          </cell>
          <cell r="F322" t="str">
            <v>Valvula de Bola 3"</v>
          </cell>
          <cell r="G322" t="str">
            <v>c/u</v>
          </cell>
          <cell r="H322">
            <v>1</v>
          </cell>
          <cell r="J322">
            <v>293.39567660791101</v>
          </cell>
          <cell r="K322">
            <v>8.5</v>
          </cell>
          <cell r="L322">
            <v>53.011324231455248</v>
          </cell>
        </row>
        <row r="323">
          <cell r="E323">
            <v>3415</v>
          </cell>
          <cell r="F323" t="str">
            <v>Valvula de Bola 4"</v>
          </cell>
          <cell r="G323" t="str">
            <v>c/u</v>
          </cell>
          <cell r="H323">
            <v>1</v>
          </cell>
          <cell r="J323">
            <v>630.48780099150144</v>
          </cell>
          <cell r="K323">
            <v>9.6</v>
          </cell>
          <cell r="L323">
            <v>62.954530610638969</v>
          </cell>
          <cell r="M323" t="str">
            <v>I</v>
          </cell>
        </row>
        <row r="324">
          <cell r="E324">
            <v>3415.1</v>
          </cell>
          <cell r="F324" t="str">
            <v>Válvula de Bola 4" clase 900</v>
          </cell>
          <cell r="G324" t="str">
            <v>c/u</v>
          </cell>
          <cell r="H324">
            <v>1</v>
          </cell>
          <cell r="J324">
            <v>12999.593462306058</v>
          </cell>
          <cell r="K324">
            <v>9.6</v>
          </cell>
          <cell r="L324">
            <v>50.838888888888889</v>
          </cell>
          <cell r="M324" t="str">
            <v>I</v>
          </cell>
        </row>
        <row r="325">
          <cell r="E325">
            <v>3415.11</v>
          </cell>
          <cell r="F325" t="str">
            <v>Válvula de Bola 4" clase 300</v>
          </cell>
          <cell r="G325" t="str">
            <v>c/u</v>
          </cell>
          <cell r="H325">
            <v>1</v>
          </cell>
          <cell r="J325">
            <v>6724.4538590595903</v>
          </cell>
          <cell r="K325">
            <v>9.6</v>
          </cell>
          <cell r="L325">
            <v>50.838888888888889</v>
          </cell>
          <cell r="M325" t="str">
            <v>I</v>
          </cell>
        </row>
        <row r="326">
          <cell r="E326">
            <v>3416</v>
          </cell>
          <cell r="F326" t="str">
            <v>Valvula de Bola de control  10" exist. Reubicada</v>
          </cell>
          <cell r="G326" t="str">
            <v>c/u</v>
          </cell>
          <cell r="H326">
            <v>1</v>
          </cell>
          <cell r="K326">
            <v>39.49999999999995</v>
          </cell>
          <cell r="L326">
            <v>234.01047273371105</v>
          </cell>
          <cell r="M326" t="str">
            <v>I</v>
          </cell>
        </row>
        <row r="327">
          <cell r="E327">
            <v>3417</v>
          </cell>
          <cell r="F327" t="str">
            <v>Válvula de Bola 8" clase 900</v>
          </cell>
          <cell r="G327" t="str">
            <v>c/u</v>
          </cell>
          <cell r="H327">
            <v>1</v>
          </cell>
          <cell r="J327">
            <v>18577.094415283042</v>
          </cell>
          <cell r="K327">
            <v>39.49999999999995</v>
          </cell>
          <cell r="L327">
            <v>234.01047273371105</v>
          </cell>
          <cell r="M327" t="str">
            <v>I</v>
          </cell>
        </row>
        <row r="328">
          <cell r="E328">
            <v>3417.1</v>
          </cell>
          <cell r="F328" t="str">
            <v>Válvula de Bola 8" clase 1500</v>
          </cell>
          <cell r="G328" t="str">
            <v>c/u</v>
          </cell>
          <cell r="H328">
            <v>1</v>
          </cell>
          <cell r="J328">
            <v>122890.64175567978</v>
          </cell>
          <cell r="K328">
            <v>39.49999999999995</v>
          </cell>
          <cell r="L328">
            <v>234.01047273371105</v>
          </cell>
          <cell r="M328" t="str">
            <v>I</v>
          </cell>
        </row>
        <row r="329">
          <cell r="E329">
            <v>3418</v>
          </cell>
          <cell r="F329" t="str">
            <v>Válvula de Bola 6" clase 900</v>
          </cell>
          <cell r="G329" t="str">
            <v>c/u</v>
          </cell>
          <cell r="H329">
            <v>1</v>
          </cell>
          <cell r="J329">
            <v>17218.144224633059</v>
          </cell>
          <cell r="K329">
            <v>39.49999999999995</v>
          </cell>
          <cell r="L329">
            <v>234.01047273371105</v>
          </cell>
          <cell r="M329" t="str">
            <v>I</v>
          </cell>
        </row>
        <row r="330">
          <cell r="E330">
            <v>3418.1</v>
          </cell>
          <cell r="F330" t="str">
            <v>Válvula de Bola 20" clase 900</v>
          </cell>
          <cell r="G330" t="str">
            <v>c/u</v>
          </cell>
          <cell r="H330">
            <v>1</v>
          </cell>
          <cell r="J330">
            <v>150860.43940979298</v>
          </cell>
          <cell r="K330">
            <v>72</v>
          </cell>
          <cell r="L330">
            <v>581.11111111111109</v>
          </cell>
          <cell r="M330" t="str">
            <v>I</v>
          </cell>
        </row>
        <row r="331">
          <cell r="E331">
            <v>3418.11</v>
          </cell>
          <cell r="F331" t="str">
            <v>Válvula de Bola 20" clase 300</v>
          </cell>
          <cell r="G331" t="str">
            <v>c/u</v>
          </cell>
          <cell r="H331">
            <v>1</v>
          </cell>
          <cell r="J331">
            <v>78037.368392337856</v>
          </cell>
          <cell r="K331">
            <v>72</v>
          </cell>
          <cell r="L331">
            <v>581.11111111111109</v>
          </cell>
          <cell r="M331" t="str">
            <v>I</v>
          </cell>
        </row>
        <row r="332">
          <cell r="E332">
            <v>3418.2</v>
          </cell>
          <cell r="F332" t="str">
            <v>Válvula de Bola 24" clase 900</v>
          </cell>
          <cell r="G332" t="str">
            <v>c/u</v>
          </cell>
          <cell r="H332">
            <v>1</v>
          </cell>
          <cell r="J332">
            <v>168300</v>
          </cell>
          <cell r="K332">
            <v>72</v>
          </cell>
          <cell r="L332">
            <v>581.11111111111109</v>
          </cell>
          <cell r="M332" t="str">
            <v>I</v>
          </cell>
        </row>
        <row r="333">
          <cell r="E333">
            <v>3418.21</v>
          </cell>
          <cell r="F333" t="str">
            <v>Válvula de Bola 24" clase 300</v>
          </cell>
          <cell r="G333" t="str">
            <v>c/u</v>
          </cell>
          <cell r="H333">
            <v>1</v>
          </cell>
          <cell r="J333">
            <v>87058.536696651689</v>
          </cell>
          <cell r="K333">
            <v>72</v>
          </cell>
          <cell r="L333">
            <v>581.11111111111109</v>
          </cell>
          <cell r="M333" t="str">
            <v>I</v>
          </cell>
        </row>
        <row r="334">
          <cell r="E334">
            <v>3418.3</v>
          </cell>
          <cell r="F334" t="str">
            <v>Válvula de Bola 12" clase 900</v>
          </cell>
          <cell r="G334" t="str">
            <v>c/u</v>
          </cell>
          <cell r="H334">
            <v>1</v>
          </cell>
          <cell r="J334">
            <v>111022.56256991469</v>
          </cell>
          <cell r="K334">
            <v>39.49999999999995</v>
          </cell>
          <cell r="L334">
            <v>188.97499999999999</v>
          </cell>
          <cell r="M334" t="str">
            <v>I</v>
          </cell>
        </row>
        <row r="335">
          <cell r="E335">
            <v>3418.31</v>
          </cell>
          <cell r="F335" t="str">
            <v>Válvula de Bola 12" clase 300</v>
          </cell>
          <cell r="G335" t="str">
            <v>c/u</v>
          </cell>
          <cell r="H335">
            <v>1</v>
          </cell>
          <cell r="J335">
            <v>57429.957442954401</v>
          </cell>
          <cell r="K335">
            <v>39.49999999999995</v>
          </cell>
          <cell r="L335">
            <v>188.97499999999999</v>
          </cell>
          <cell r="M335" t="str">
            <v>I</v>
          </cell>
        </row>
        <row r="338">
          <cell r="F338" t="str">
            <v>Valvula Check</v>
          </cell>
        </row>
        <row r="339">
          <cell r="E339">
            <v>3419</v>
          </cell>
          <cell r="F339" t="str">
            <v>Válvula check 20"  ANSI 150 exist. Reubcada</v>
          </cell>
          <cell r="G339" t="str">
            <v>c/u</v>
          </cell>
          <cell r="H339">
            <v>1</v>
          </cell>
          <cell r="K339">
            <v>72</v>
          </cell>
          <cell r="L339">
            <v>719.59828454516844</v>
          </cell>
          <cell r="M339" t="str">
            <v>I</v>
          </cell>
        </row>
        <row r="341">
          <cell r="E341">
            <v>3420</v>
          </cell>
          <cell r="F341" t="str">
            <v>Valvulas Compuerta</v>
          </cell>
        </row>
        <row r="342">
          <cell r="E342">
            <v>3421</v>
          </cell>
          <cell r="F342" t="str">
            <v>Valvula compuerta 4"</v>
          </cell>
          <cell r="G342" t="str">
            <v>c/u</v>
          </cell>
          <cell r="H342">
            <v>1</v>
          </cell>
          <cell r="J342">
            <v>385.51372048500326</v>
          </cell>
          <cell r="K342">
            <v>10</v>
          </cell>
          <cell r="L342">
            <v>57.923304873570451</v>
          </cell>
          <cell r="M342" t="str">
            <v>I</v>
          </cell>
        </row>
        <row r="343">
          <cell r="E343">
            <v>3422</v>
          </cell>
          <cell r="F343" t="str">
            <v>Valvula compuerta 6"</v>
          </cell>
          <cell r="G343" t="str">
            <v>c/u</v>
          </cell>
          <cell r="H343">
            <v>1</v>
          </cell>
          <cell r="J343">
            <v>614.61901723037658</v>
          </cell>
          <cell r="K343">
            <v>14</v>
          </cell>
          <cell r="L343">
            <v>91.782032315601725</v>
          </cell>
          <cell r="M343" t="str">
            <v>I</v>
          </cell>
        </row>
        <row r="344">
          <cell r="E344">
            <v>3423</v>
          </cell>
          <cell r="F344" t="str">
            <v>Valvula compuerta 8" Acero ANSI 150</v>
          </cell>
          <cell r="G344" t="str">
            <v>c/u</v>
          </cell>
          <cell r="H344">
            <v>1</v>
          </cell>
          <cell r="J344">
            <v>1271.7440614200125</v>
          </cell>
          <cell r="K344">
            <v>18</v>
          </cell>
          <cell r="L344">
            <v>108.30435749134404</v>
          </cell>
          <cell r="M344" t="str">
            <v>I</v>
          </cell>
        </row>
        <row r="345">
          <cell r="E345">
            <v>3423.1</v>
          </cell>
          <cell r="F345" t="str">
            <v>Valvula compuerta 10" Acero ANSI 150</v>
          </cell>
          <cell r="G345" t="str">
            <v>c/u</v>
          </cell>
          <cell r="H345">
            <v>1</v>
          </cell>
          <cell r="J345">
            <v>1453.9374601148693</v>
          </cell>
          <cell r="K345">
            <v>18</v>
          </cell>
          <cell r="L345">
            <v>123.82032456633701</v>
          </cell>
          <cell r="M345" t="str">
            <v>I</v>
          </cell>
        </row>
        <row r="346">
          <cell r="E346">
            <v>3424</v>
          </cell>
          <cell r="F346" t="str">
            <v>Valvula compuerta 12"</v>
          </cell>
          <cell r="G346" t="str">
            <v>c/u</v>
          </cell>
          <cell r="H346">
            <v>1</v>
          </cell>
          <cell r="J346">
            <v>1622.0135344604346</v>
          </cell>
          <cell r="K346">
            <v>26.333333333333332</v>
          </cell>
          <cell r="L346">
            <v>156.00698182247405</v>
          </cell>
          <cell r="M346" t="str">
            <v>I</v>
          </cell>
        </row>
        <row r="347">
          <cell r="E347">
            <v>3425</v>
          </cell>
          <cell r="F347" t="str">
            <v>Valvula compuerta 14"</v>
          </cell>
          <cell r="G347" t="str">
            <v>c/u</v>
          </cell>
          <cell r="H347">
            <v>1</v>
          </cell>
          <cell r="J347">
            <v>1779.1908954730031</v>
          </cell>
          <cell r="K347">
            <v>31</v>
          </cell>
          <cell r="L347">
            <v>196.51591648305529</v>
          </cell>
          <cell r="M347" t="str">
            <v>I</v>
          </cell>
        </row>
        <row r="348">
          <cell r="E348">
            <v>3430</v>
          </cell>
          <cell r="F348" t="str">
            <v>Valvulas Cono</v>
          </cell>
        </row>
        <row r="349">
          <cell r="E349">
            <v>3431</v>
          </cell>
          <cell r="F349" t="str">
            <v>Valvula de cono 1,5"</v>
          </cell>
          <cell r="G349" t="str">
            <v>c/u</v>
          </cell>
          <cell r="H349">
            <v>1</v>
          </cell>
          <cell r="J349">
            <v>92.930912941978804</v>
          </cell>
          <cell r="K349">
            <v>5.333333333333333</v>
          </cell>
          <cell r="L349">
            <v>24.495694313293466</v>
          </cell>
        </row>
        <row r="350">
          <cell r="E350">
            <v>3432</v>
          </cell>
          <cell r="F350" t="str">
            <v>Valvula de cono 4"</v>
          </cell>
          <cell r="G350" t="str">
            <v>c/u</v>
          </cell>
          <cell r="H350">
            <v>1</v>
          </cell>
          <cell r="J350">
            <v>1542.054881940013</v>
          </cell>
          <cell r="K350">
            <v>9.5</v>
          </cell>
          <cell r="L350">
            <v>62.908667112580005</v>
          </cell>
          <cell r="M350" t="str">
            <v>I</v>
          </cell>
        </row>
        <row r="351">
          <cell r="E351">
            <v>3440</v>
          </cell>
          <cell r="F351" t="str">
            <v>Valvulas Cuchillo</v>
          </cell>
        </row>
        <row r="352">
          <cell r="E352">
            <v>3441</v>
          </cell>
          <cell r="F352" t="str">
            <v>Valvula cuchillo 8"</v>
          </cell>
          <cell r="G352" t="str">
            <v>c/u</v>
          </cell>
          <cell r="H352">
            <v>1</v>
          </cell>
          <cell r="J352">
            <v>799.74474740321057</v>
          </cell>
          <cell r="K352">
            <v>18</v>
          </cell>
          <cell r="L352">
            <v>107.00412732137237</v>
          </cell>
          <cell r="M352" t="str">
            <v>I</v>
          </cell>
        </row>
        <row r="353">
          <cell r="E353">
            <v>3442</v>
          </cell>
          <cell r="F353" t="str">
            <v>Valvula cuchillo 10" ANSI 150</v>
          </cell>
          <cell r="G353" t="str">
            <v>c/u</v>
          </cell>
          <cell r="H353">
            <v>1</v>
          </cell>
          <cell r="J353">
            <v>989.73428811247516</v>
          </cell>
          <cell r="K353">
            <v>22.25</v>
          </cell>
          <cell r="L353">
            <v>133.67489803011227</v>
          </cell>
          <cell r="M353" t="str">
            <v>I</v>
          </cell>
        </row>
        <row r="354">
          <cell r="E354">
            <v>3443</v>
          </cell>
          <cell r="F354" t="str">
            <v>Valvula cuchillo 12" ANSI 150</v>
          </cell>
          <cell r="G354" t="str">
            <v>c/u</v>
          </cell>
          <cell r="H354">
            <v>1</v>
          </cell>
          <cell r="J354">
            <v>1945.3461336690798</v>
          </cell>
          <cell r="K354">
            <v>26.5</v>
          </cell>
          <cell r="L354">
            <v>160.34566873885217</v>
          </cell>
          <cell r="M354" t="str">
            <v>I</v>
          </cell>
        </row>
        <row r="355">
          <cell r="E355">
            <v>3444</v>
          </cell>
          <cell r="F355" t="str">
            <v>Valvula cuchillo 14" ANSI 150 tipo waffe</v>
          </cell>
          <cell r="G355" t="str">
            <v>c/u</v>
          </cell>
          <cell r="H355">
            <v>1</v>
          </cell>
          <cell r="J355">
            <v>2361.4862901321999</v>
          </cell>
          <cell r="K355">
            <v>31.25</v>
          </cell>
          <cell r="L355">
            <v>265.89592317175533</v>
          </cell>
          <cell r="M355" t="str">
            <v>I</v>
          </cell>
        </row>
        <row r="356">
          <cell r="E356">
            <v>3445</v>
          </cell>
          <cell r="F356" t="str">
            <v>Valvula cuchillo 16" Neumática</v>
          </cell>
          <cell r="G356" t="str">
            <v>c/u</v>
          </cell>
          <cell r="H356">
            <v>1</v>
          </cell>
          <cell r="K356">
            <v>36</v>
          </cell>
          <cell r="L356">
            <v>371.44617760465849</v>
          </cell>
          <cell r="M356" t="str">
            <v>I</v>
          </cell>
        </row>
        <row r="357">
          <cell r="E357">
            <v>3446</v>
          </cell>
          <cell r="F357" t="str">
            <v>Valvula cuchillo 20" ANSI 300</v>
          </cell>
          <cell r="G357" t="str">
            <v>c/u</v>
          </cell>
          <cell r="H357">
            <v>1</v>
          </cell>
          <cell r="J357">
            <v>17390.786338259684</v>
          </cell>
          <cell r="K357">
            <v>48</v>
          </cell>
          <cell r="L357">
            <v>479.7321896967789</v>
          </cell>
          <cell r="M357" t="str">
            <v>I</v>
          </cell>
        </row>
        <row r="358">
          <cell r="E358">
            <v>3447</v>
          </cell>
          <cell r="F358" t="str">
            <v>Valvula cuchillo 24" ANSI 300</v>
          </cell>
          <cell r="G358" t="str">
            <v>c/u</v>
          </cell>
          <cell r="H358">
            <v>1</v>
          </cell>
          <cell r="J358">
            <v>19401.172051333095</v>
          </cell>
          <cell r="K358">
            <v>55.25</v>
          </cell>
          <cell r="L358">
            <v>552.19173918222998</v>
          </cell>
          <cell r="M358" t="str">
            <v>I</v>
          </cell>
        </row>
        <row r="359">
          <cell r="E359">
            <v>3448</v>
          </cell>
          <cell r="F359" t="str">
            <v>Valvula cuchillo 4"</v>
          </cell>
          <cell r="G359" t="str">
            <v>c/u</v>
          </cell>
          <cell r="H359">
            <v>1</v>
          </cell>
          <cell r="J359">
            <v>527.63476039880322</v>
          </cell>
          <cell r="K359">
            <v>11.875571196956049</v>
          </cell>
          <cell r="L359">
            <v>70.596396242950405</v>
          </cell>
          <cell r="M359" t="str">
            <v>I</v>
          </cell>
        </row>
        <row r="360">
          <cell r="E360">
            <v>3448.1</v>
          </cell>
          <cell r="F360" t="str">
            <v>Valvula cuchillo 6"</v>
          </cell>
          <cell r="G360" t="str">
            <v>c/u</v>
          </cell>
          <cell r="H360">
            <v>1</v>
          </cell>
          <cell r="J360">
            <v>672.9583007944525</v>
          </cell>
          <cell r="K360">
            <v>15.146394463523693</v>
          </cell>
          <cell r="L360">
            <v>90.040373424145486</v>
          </cell>
          <cell r="M360" t="str">
            <v>I</v>
          </cell>
        </row>
        <row r="361">
          <cell r="E361">
            <v>3448</v>
          </cell>
          <cell r="F361" t="str">
            <v>Valvula Globo</v>
          </cell>
        </row>
        <row r="362">
          <cell r="E362">
            <v>3449</v>
          </cell>
          <cell r="F362" t="str">
            <v>Valvula de Globo 3"</v>
          </cell>
          <cell r="G362" t="str">
            <v>c/u</v>
          </cell>
          <cell r="H362">
            <v>1</v>
          </cell>
          <cell r="J362">
            <v>271.19545037246877</v>
          </cell>
          <cell r="K362">
            <v>8.5</v>
          </cell>
          <cell r="L362">
            <v>44.370641197146156</v>
          </cell>
        </row>
        <row r="363">
          <cell r="E363">
            <v>3450</v>
          </cell>
          <cell r="F363" t="str">
            <v>Valvula de Globo 2,5"</v>
          </cell>
          <cell r="G363" t="str">
            <v>c/u</v>
          </cell>
          <cell r="H363">
            <v>1</v>
          </cell>
          <cell r="J363">
            <v>270.98906463120346</v>
          </cell>
          <cell r="K363">
            <v>8</v>
          </cell>
          <cell r="L363">
            <v>43.987680988353794</v>
          </cell>
        </row>
        <row r="364">
          <cell r="E364">
            <v>3451</v>
          </cell>
          <cell r="F364" t="str">
            <v>Valvula de Globo 4" Acero  ANSI 150</v>
          </cell>
          <cell r="G364" t="str">
            <v>c/u</v>
          </cell>
          <cell r="H364">
            <v>1</v>
          </cell>
          <cell r="J364">
            <v>988.84269304403335</v>
          </cell>
          <cell r="K364">
            <v>10</v>
          </cell>
          <cell r="L364">
            <v>63.952061693421463</v>
          </cell>
          <cell r="M364" t="str">
            <v>I</v>
          </cell>
        </row>
        <row r="365">
          <cell r="E365">
            <v>3452</v>
          </cell>
          <cell r="F365" t="str">
            <v>Valvula de Globo 6"</v>
          </cell>
          <cell r="G365" t="str">
            <v>c/u</v>
          </cell>
          <cell r="H365">
            <v>1</v>
          </cell>
          <cell r="J365">
            <v>1026.0172303765157</v>
          </cell>
          <cell r="K365">
            <v>14</v>
          </cell>
          <cell r="L365">
            <v>93.112073759311727</v>
          </cell>
          <cell r="M365" t="str">
            <v>I</v>
          </cell>
        </row>
        <row r="366">
          <cell r="E366">
            <v>3452.1</v>
          </cell>
          <cell r="F366" t="str">
            <v>Valvula de Globo 10"</v>
          </cell>
          <cell r="G366" t="str">
            <v>c/u</v>
          </cell>
          <cell r="H366">
            <v>1</v>
          </cell>
          <cell r="J366">
            <v>1394.0036275664806</v>
          </cell>
          <cell r="K366">
            <v>19.021172557471534</v>
          </cell>
          <cell r="L366">
            <v>126.50720158284896</v>
          </cell>
          <cell r="M366" t="str">
            <v>I</v>
          </cell>
        </row>
        <row r="367">
          <cell r="F367" t="str">
            <v>Valvulas Mariposa</v>
          </cell>
        </row>
        <row r="368">
          <cell r="E368">
            <v>3453</v>
          </cell>
          <cell r="F368" t="str">
            <v>Valvula mariposa 3" y menores Acero, ANSI 150</v>
          </cell>
          <cell r="G368" t="str">
            <v>c/u</v>
          </cell>
          <cell r="H368">
            <v>1</v>
          </cell>
          <cell r="J368">
            <v>401.32521709814017</v>
          </cell>
          <cell r="K368">
            <v>8.078077047212636</v>
          </cell>
          <cell r="L368">
            <v>51.459360474799873</v>
          </cell>
          <cell r="M368" t="str">
            <v>I</v>
          </cell>
        </row>
        <row r="369">
          <cell r="E369">
            <v>3454</v>
          </cell>
          <cell r="F369" t="str">
            <v>Valvula mariposa 4" Acero, ANSI 150</v>
          </cell>
          <cell r="G369" t="str">
            <v>c/u</v>
          </cell>
          <cell r="H369">
            <v>1</v>
          </cell>
          <cell r="J369">
            <v>476.93554562858975</v>
          </cell>
          <cell r="K369">
            <v>9.6</v>
          </cell>
          <cell r="L369">
            <v>61.154388311824569</v>
          </cell>
          <cell r="M369" t="str">
            <v>I</v>
          </cell>
        </row>
        <row r="370">
          <cell r="E370">
            <v>3455</v>
          </cell>
          <cell r="F370" t="str">
            <v>Valvula mariposa 6" Acero, ANSI 150</v>
          </cell>
          <cell r="G370" t="str">
            <v>c/u</v>
          </cell>
          <cell r="H370">
            <v>1</v>
          </cell>
          <cell r="J370">
            <v>529.3213529036376</v>
          </cell>
          <cell r="K370">
            <v>14.333333333333334</v>
          </cell>
          <cell r="L370">
            <v>89.119656253278777</v>
          </cell>
          <cell r="M370" t="str">
            <v>I</v>
          </cell>
        </row>
        <row r="371">
          <cell r="E371">
            <v>3456</v>
          </cell>
          <cell r="F371" t="str">
            <v>Valvula mariposa 8" Acero, ANSI 150</v>
          </cell>
          <cell r="G371" t="str">
            <v>c/u</v>
          </cell>
          <cell r="H371">
            <v>1</v>
          </cell>
          <cell r="J371">
            <v>771.02744097000652</v>
          </cell>
          <cell r="K371">
            <v>18</v>
          </cell>
          <cell r="L371">
            <v>106.16253213199035</v>
          </cell>
          <cell r="M371" t="str">
            <v>I</v>
          </cell>
        </row>
        <row r="372">
          <cell r="E372">
            <v>3457</v>
          </cell>
          <cell r="F372" t="str">
            <v>Valvula mariposa 10" Acero, ANSI 150</v>
          </cell>
          <cell r="G372" t="str">
            <v>c/u</v>
          </cell>
          <cell r="H372">
            <v>1</v>
          </cell>
          <cell r="J372">
            <v>1393.1364390555202</v>
          </cell>
          <cell r="K372">
            <v>21.666666666666668</v>
          </cell>
          <cell r="L372">
            <v>132.2107058545798</v>
          </cell>
          <cell r="M372" t="str">
            <v>I</v>
          </cell>
        </row>
        <row r="373">
          <cell r="E373">
            <v>3458</v>
          </cell>
          <cell r="F373" t="str">
            <v>Valvula mariposa 12"</v>
          </cell>
          <cell r="G373" t="str">
            <v>c/u</v>
          </cell>
          <cell r="H373">
            <v>1</v>
          </cell>
          <cell r="J373">
            <v>2217.188538608807</v>
          </cell>
          <cell r="K373">
            <v>26.333333333333332</v>
          </cell>
          <cell r="L373">
            <v>154.56686798342253</v>
          </cell>
          <cell r="M373" t="str">
            <v>I</v>
          </cell>
        </row>
        <row r="374">
          <cell r="E374">
            <v>3459</v>
          </cell>
          <cell r="F374" t="str">
            <v>Valvula mariposa 14"</v>
          </cell>
          <cell r="G374" t="str">
            <v>c/u</v>
          </cell>
          <cell r="H374">
            <v>1</v>
          </cell>
          <cell r="J374">
            <v>3142.355379706446</v>
          </cell>
          <cell r="K374">
            <v>31</v>
          </cell>
          <cell r="L374">
            <v>195.76375511488826</v>
          </cell>
          <cell r="M374" t="str">
            <v>I</v>
          </cell>
        </row>
        <row r="375">
          <cell r="E375">
            <v>3460</v>
          </cell>
          <cell r="F375" t="str">
            <v>Valvula mariposa 24"</v>
          </cell>
          <cell r="G375" t="str">
            <v>c/u</v>
          </cell>
          <cell r="H375">
            <v>1</v>
          </cell>
          <cell r="J375">
            <v>8319.0666624122532</v>
          </cell>
          <cell r="K375">
            <v>55.25</v>
          </cell>
          <cell r="L375">
            <v>418.19713435106496</v>
          </cell>
          <cell r="M375" t="str">
            <v>I</v>
          </cell>
        </row>
        <row r="376">
          <cell r="E376">
            <v>3460.1</v>
          </cell>
          <cell r="F376" t="str">
            <v>Valvula mariposa 16" Control</v>
          </cell>
          <cell r="G376" t="str">
            <v>c/u</v>
          </cell>
          <cell r="H376">
            <v>1</v>
          </cell>
          <cell r="J376">
            <v>9317.6949169543896</v>
          </cell>
          <cell r="K376">
            <v>55.25</v>
          </cell>
          <cell r="L376">
            <v>418.19713435106496</v>
          </cell>
          <cell r="M376" t="str">
            <v>I</v>
          </cell>
        </row>
        <row r="377">
          <cell r="E377">
            <v>3460.2</v>
          </cell>
          <cell r="F377" t="str">
            <v>Valvula mariposa 18" Control</v>
          </cell>
          <cell r="G377" t="str">
            <v>c/u</v>
          </cell>
          <cell r="H377">
            <v>1</v>
          </cell>
          <cell r="J377">
            <v>10000</v>
          </cell>
          <cell r="K377">
            <v>55.25</v>
          </cell>
          <cell r="L377">
            <v>418.19713435106496</v>
          </cell>
          <cell r="M377" t="str">
            <v>I</v>
          </cell>
        </row>
        <row r="378">
          <cell r="E378">
            <v>3461</v>
          </cell>
          <cell r="F378" t="str">
            <v>Valvula mariposa  control 4" Acero, ANSI 150</v>
          </cell>
          <cell r="G378" t="str">
            <v>c/u</v>
          </cell>
          <cell r="H378">
            <v>1</v>
          </cell>
          <cell r="J378">
            <v>476.93554562858975</v>
          </cell>
          <cell r="K378">
            <v>9.6</v>
          </cell>
          <cell r="L378">
            <v>61.154388311824569</v>
          </cell>
          <cell r="M378" t="str">
            <v>I</v>
          </cell>
        </row>
        <row r="379">
          <cell r="E379">
            <v>3462</v>
          </cell>
          <cell r="F379" t="str">
            <v>Valvula mariposa  control 6" Acero, ANSI 150</v>
          </cell>
          <cell r="G379" t="str">
            <v>c/u</v>
          </cell>
          <cell r="H379">
            <v>1</v>
          </cell>
          <cell r="J379">
            <v>529.3213529036376</v>
          </cell>
          <cell r="K379">
            <v>14.333333333333334</v>
          </cell>
          <cell r="L379">
            <v>89.119656253278777</v>
          </cell>
          <cell r="M379" t="str">
            <v>I</v>
          </cell>
        </row>
        <row r="380">
          <cell r="E380">
            <v>3463</v>
          </cell>
          <cell r="F380" t="str">
            <v>Valvula mariposa 500 mm Acero, ANSI 150</v>
          </cell>
          <cell r="G380" t="str">
            <v>c/u</v>
          </cell>
          <cell r="H380">
            <v>1</v>
          </cell>
          <cell r="J380">
            <v>6224.603663050415</v>
          </cell>
          <cell r="K380">
            <v>49.524891725437087</v>
          </cell>
          <cell r="L380">
            <v>374.86276558596478</v>
          </cell>
          <cell r="M380" t="str">
            <v>I</v>
          </cell>
        </row>
        <row r="381">
          <cell r="E381">
            <v>3468</v>
          </cell>
          <cell r="F381" t="str">
            <v>Válvula mariposa 30" ANSI 150 exist. Reubicada</v>
          </cell>
          <cell r="G381" t="str">
            <v>c/u</v>
          </cell>
          <cell r="H381">
            <v>1</v>
          </cell>
          <cell r="K381">
            <v>90.350000000000009</v>
          </cell>
          <cell r="L381">
            <v>720.00486445546107</v>
          </cell>
          <cell r="M381" t="str">
            <v>I</v>
          </cell>
        </row>
        <row r="382">
          <cell r="E382">
            <v>3470</v>
          </cell>
          <cell r="F382" t="str">
            <v>Valvulas Pinch</v>
          </cell>
        </row>
        <row r="383">
          <cell r="E383">
            <v>3471</v>
          </cell>
          <cell r="F383" t="str">
            <v>Valvula Pinch 12"</v>
          </cell>
          <cell r="G383" t="str">
            <v>c/u</v>
          </cell>
          <cell r="H383">
            <v>1</v>
          </cell>
          <cell r="J383">
            <v>2070.3315745498071</v>
          </cell>
          <cell r="K383">
            <v>26.333333333333332</v>
          </cell>
          <cell r="L383">
            <v>171.05938188542649</v>
          </cell>
          <cell r="M383" t="str">
            <v>I</v>
          </cell>
        </row>
        <row r="384">
          <cell r="E384">
            <v>3472</v>
          </cell>
          <cell r="F384" t="str">
            <v>Valvula Pinch 14"</v>
          </cell>
          <cell r="G384" t="str">
            <v>c/u</v>
          </cell>
          <cell r="H384">
            <v>1</v>
          </cell>
          <cell r="J384">
            <v>2586.4628003357466</v>
          </cell>
          <cell r="K384">
            <v>31.333333333333332</v>
          </cell>
          <cell r="L384">
            <v>213.14372770433323</v>
          </cell>
          <cell r="M384" t="str">
            <v>I</v>
          </cell>
        </row>
        <row r="385">
          <cell r="E385">
            <v>3473</v>
          </cell>
          <cell r="F385" t="str">
            <v>Valvula Pinch 16"</v>
          </cell>
          <cell r="G385" t="str">
            <v>c/u</v>
          </cell>
          <cell r="H385">
            <v>1</v>
          </cell>
          <cell r="J385">
            <v>2802.2146856332051</v>
          </cell>
          <cell r="K385">
            <v>36</v>
          </cell>
          <cell r="L385">
            <v>256.39300637393768</v>
          </cell>
          <cell r="M385" t="str">
            <v>I</v>
          </cell>
        </row>
        <row r="386">
          <cell r="E386">
            <v>3474</v>
          </cell>
          <cell r="F386" t="str">
            <v>Valvula Pinch 22"</v>
          </cell>
          <cell r="G386" t="str">
            <v>c/u</v>
          </cell>
          <cell r="H386">
            <v>1</v>
          </cell>
          <cell r="J386">
            <v>3392.2122930431592</v>
          </cell>
          <cell r="K386">
            <v>51.625</v>
          </cell>
          <cell r="L386">
            <v>381.91452103661732</v>
          </cell>
          <cell r="M386" t="str">
            <v>I</v>
          </cell>
        </row>
        <row r="387">
          <cell r="E387">
            <v>3475</v>
          </cell>
          <cell r="F387" t="str">
            <v>Valvula Pinch 24"</v>
          </cell>
          <cell r="G387" t="str">
            <v>c/u</v>
          </cell>
          <cell r="H387">
            <v>1</v>
          </cell>
          <cell r="J387">
            <v>3574.0132660699883</v>
          </cell>
          <cell r="K387">
            <v>55.25</v>
          </cell>
          <cell r="L387">
            <v>431.72457310355679</v>
          </cell>
          <cell r="M387" t="str">
            <v>I</v>
          </cell>
        </row>
        <row r="388">
          <cell r="E388">
            <v>3480</v>
          </cell>
          <cell r="F388" t="str">
            <v>Valvulas Reguladora</v>
          </cell>
        </row>
        <row r="389">
          <cell r="E389">
            <v>3481</v>
          </cell>
          <cell r="F389" t="str">
            <v>Valvula Reguladora de Presión 2"</v>
          </cell>
          <cell r="G389" t="str">
            <v>c/u</v>
          </cell>
          <cell r="H389">
            <v>1</v>
          </cell>
          <cell r="J389">
            <v>101.21156751652502</v>
          </cell>
          <cell r="K389">
            <v>3</v>
          </cell>
          <cell r="L389">
            <v>46.058417925716086</v>
          </cell>
          <cell r="M389" t="str">
            <v>I</v>
          </cell>
        </row>
        <row r="390">
          <cell r="E390">
            <v>3482</v>
          </cell>
          <cell r="F390" t="str">
            <v>Valvula Reguladora de Presión 4"</v>
          </cell>
          <cell r="G390" t="str">
            <v>c/u</v>
          </cell>
          <cell r="H390">
            <v>1</v>
          </cell>
          <cell r="J390">
            <v>1414.2075175494579</v>
          </cell>
          <cell r="K390">
            <v>9.6666666666666661</v>
          </cell>
          <cell r="L390">
            <v>92.630507029692581</v>
          </cell>
          <cell r="M390" t="str">
            <v>I</v>
          </cell>
        </row>
        <row r="391">
          <cell r="E391">
            <v>3483</v>
          </cell>
          <cell r="F391" t="str">
            <v>Valvula Reguladora de Presión 6"</v>
          </cell>
          <cell r="G391" t="str">
            <v>c/u</v>
          </cell>
          <cell r="H391">
            <v>1</v>
          </cell>
          <cell r="J391">
            <v>1803.7149168517565</v>
          </cell>
          <cell r="K391">
            <v>14</v>
          </cell>
          <cell r="L391">
            <v>121.5933060539293</v>
          </cell>
          <cell r="M391" t="str">
            <v>I</v>
          </cell>
        </row>
        <row r="392">
          <cell r="E392">
            <v>3484</v>
          </cell>
          <cell r="F392" t="str">
            <v>Valvula Reguladora de Presión 10"</v>
          </cell>
          <cell r="G392" t="str">
            <v>c/u</v>
          </cell>
          <cell r="H392">
            <v>1</v>
          </cell>
          <cell r="J392">
            <v>2450.6266198516196</v>
          </cell>
          <cell r="K392">
            <v>22</v>
          </cell>
          <cell r="L392">
            <v>165.32873780295876</v>
          </cell>
          <cell r="M392" t="str">
            <v>I</v>
          </cell>
        </row>
        <row r="393">
          <cell r="F393" t="str">
            <v>P.ESPECIALES</v>
          </cell>
        </row>
        <row r="394">
          <cell r="E394">
            <v>3500</v>
          </cell>
          <cell r="F394" t="str">
            <v>Piezas especiales</v>
          </cell>
          <cell r="G394" t="str">
            <v>Ton</v>
          </cell>
          <cell r="H394">
            <v>1</v>
          </cell>
          <cell r="J394">
            <v>8000</v>
          </cell>
          <cell r="K394">
            <v>300</v>
          </cell>
          <cell r="L394">
            <v>1680</v>
          </cell>
          <cell r="M394" t="str">
            <v>I</v>
          </cell>
        </row>
        <row r="396">
          <cell r="E396">
            <v>3800</v>
          </cell>
          <cell r="F396" t="str">
            <v>FITTING</v>
          </cell>
        </row>
        <row r="397">
          <cell r="E397">
            <v>3800.1</v>
          </cell>
          <cell r="F397" t="str">
            <v>Fitting</v>
          </cell>
          <cell r="G397" t="str">
            <v>kg</v>
          </cell>
        </row>
        <row r="398">
          <cell r="F398" t="str">
            <v>Codo 45</v>
          </cell>
        </row>
        <row r="399">
          <cell r="E399">
            <v>3801</v>
          </cell>
          <cell r="F399" t="str">
            <v>Codo 45 ASTM A234 Gr WPB 10"</v>
          </cell>
          <cell r="G399" t="str">
            <v>c/u</v>
          </cell>
          <cell r="H399">
            <v>1</v>
          </cell>
          <cell r="J399">
            <v>45.149164007657951</v>
          </cell>
          <cell r="K399">
            <v>7.8921874999999995</v>
          </cell>
          <cell r="L399">
            <v>55.635137204850039</v>
          </cell>
        </row>
        <row r="400">
          <cell r="E400">
            <v>3802</v>
          </cell>
          <cell r="F400" t="str">
            <v>Codo 45 ASTM A234 Gr WPB 12"</v>
          </cell>
          <cell r="G400" t="str">
            <v>c/u</v>
          </cell>
          <cell r="H400">
            <v>1</v>
          </cell>
          <cell r="J400">
            <v>64.755290363752394</v>
          </cell>
          <cell r="K400">
            <v>11.9078125</v>
          </cell>
          <cell r="L400">
            <v>83.942858966177425</v>
          </cell>
        </row>
        <row r="401">
          <cell r="E401">
            <v>3803</v>
          </cell>
          <cell r="F401" t="str">
            <v>Codo 45 ASTM A234 Gr WPB 14"</v>
          </cell>
          <cell r="G401" t="str">
            <v>c/u</v>
          </cell>
          <cell r="H401">
            <v>1</v>
          </cell>
          <cell r="J401">
            <v>106.40178685386088</v>
          </cell>
          <cell r="K401">
            <v>12.25</v>
          </cell>
          <cell r="L401">
            <v>86.355073388640733</v>
          </cell>
        </row>
        <row r="402">
          <cell r="E402">
            <v>3804</v>
          </cell>
          <cell r="F402" t="str">
            <v>Codo 45 ducto A42-27 800mm e=8mm</v>
          </cell>
          <cell r="G402" t="str">
            <v>c/u</v>
          </cell>
          <cell r="H402">
            <v>1</v>
          </cell>
          <cell r="J402">
            <v>152.6065090776051</v>
          </cell>
          <cell r="K402">
            <v>19.352274701870215</v>
          </cell>
          <cell r="L402">
            <v>0</v>
          </cell>
        </row>
        <row r="403">
          <cell r="E403">
            <v>3807</v>
          </cell>
          <cell r="F403" t="str">
            <v>Codo 45 ASTM A234 Gr WPB 3" y menores</v>
          </cell>
          <cell r="G403" t="str">
            <v>c/u</v>
          </cell>
          <cell r="H403">
            <v>1</v>
          </cell>
          <cell r="J403">
            <v>4.4058710912571799</v>
          </cell>
          <cell r="K403">
            <v>0.234375</v>
          </cell>
          <cell r="L403">
            <v>1.6522016592214426</v>
          </cell>
        </row>
        <row r="404">
          <cell r="E404">
            <v>3808</v>
          </cell>
          <cell r="F404" t="str">
            <v>Codo 45 ASTM A234 Gr WPB 4"</v>
          </cell>
          <cell r="G404" t="str">
            <v>c/u</v>
          </cell>
          <cell r="H404">
            <v>1</v>
          </cell>
          <cell r="J404">
            <v>10.79510951328221</v>
          </cell>
          <cell r="K404">
            <v>0.3125</v>
          </cell>
          <cell r="L404">
            <v>2.20293554562859</v>
          </cell>
        </row>
        <row r="405">
          <cell r="E405">
            <v>3809</v>
          </cell>
          <cell r="F405" t="str">
            <v>Codo 45 ASTM A234 Gr WPB 6"</v>
          </cell>
          <cell r="G405" t="str">
            <v>c/u</v>
          </cell>
          <cell r="H405">
            <v>1</v>
          </cell>
          <cell r="J405">
            <v>13.768347160178687</v>
          </cell>
          <cell r="K405">
            <v>2.109375</v>
          </cell>
          <cell r="L405">
            <v>14.869814932992982</v>
          </cell>
        </row>
        <row r="406">
          <cell r="E406">
            <v>3810</v>
          </cell>
          <cell r="F406" t="str">
            <v>Codo 45 ASTM A234 Gr WPB  8"</v>
          </cell>
          <cell r="G406" t="str">
            <v>c/u</v>
          </cell>
          <cell r="H406">
            <v>1</v>
          </cell>
          <cell r="J406">
            <v>26.908857689853225</v>
          </cell>
          <cell r="K406">
            <v>4.2296874999999998</v>
          </cell>
          <cell r="L406">
            <v>29.816732610082965</v>
          </cell>
        </row>
        <row r="407">
          <cell r="F407" t="str">
            <v>Codo 90</v>
          </cell>
        </row>
        <row r="408">
          <cell r="E408">
            <v>3820</v>
          </cell>
          <cell r="F408" t="str">
            <v>Codo 90 ASTM A234 Gr WPB 10"</v>
          </cell>
          <cell r="G408" t="str">
            <v>c/u</v>
          </cell>
          <cell r="H408">
            <v>1</v>
          </cell>
          <cell r="J408">
            <v>66.04400765794513</v>
          </cell>
          <cell r="K408">
            <v>10.162499999999998</v>
          </cell>
          <cell r="L408">
            <v>71.639463943841733</v>
          </cell>
        </row>
        <row r="409">
          <cell r="E409">
            <v>3821</v>
          </cell>
          <cell r="F409" t="str">
            <v>Codo 90 ASTM A234 Gr WPB 12"</v>
          </cell>
          <cell r="G409" t="str">
            <v>c/u</v>
          </cell>
          <cell r="H409">
            <v>1</v>
          </cell>
          <cell r="J409">
            <v>73.678736004733082</v>
          </cell>
          <cell r="K409">
            <v>17.751341675168675</v>
          </cell>
          <cell r="L409">
            <v>125.13619698824716</v>
          </cell>
        </row>
        <row r="410">
          <cell r="E410">
            <v>3822</v>
          </cell>
          <cell r="F410" t="str">
            <v>Codo 90 ASTM A234 Gr WPB 14"</v>
          </cell>
          <cell r="G410" t="str">
            <v>c/u</v>
          </cell>
          <cell r="H410">
            <v>1</v>
          </cell>
          <cell r="J410">
            <v>80.818398554970656</v>
          </cell>
          <cell r="K410">
            <v>24.707286488300351</v>
          </cell>
          <cell r="L410">
            <v>174.17139085153863</v>
          </cell>
        </row>
        <row r="411">
          <cell r="E411">
            <v>3823</v>
          </cell>
          <cell r="F411" t="str">
            <v>Codo 90 ducto A42-27 800mm e=8mm</v>
          </cell>
          <cell r="G411" t="str">
            <v>c/u</v>
          </cell>
          <cell r="H411">
            <v>1</v>
          </cell>
          <cell r="J411">
            <v>115.91359541410847</v>
          </cell>
          <cell r="K411">
            <v>39.032015939542418</v>
          </cell>
          <cell r="L411">
            <v>0</v>
          </cell>
        </row>
        <row r="412">
          <cell r="E412">
            <v>3824</v>
          </cell>
          <cell r="F412" t="str">
            <v>Codo 90 ducto A42-27 500mm e=8mm</v>
          </cell>
          <cell r="G412" t="str">
            <v>c/u</v>
          </cell>
          <cell r="H412">
            <v>1</v>
          </cell>
          <cell r="J412">
            <v>87.430384316460405</v>
          </cell>
          <cell r="K412">
            <v>29.440758368755063</v>
          </cell>
          <cell r="L412">
            <v>0</v>
          </cell>
        </row>
        <row r="413">
          <cell r="E413">
            <v>3825</v>
          </cell>
          <cell r="F413" t="str">
            <v>Codo 90 ASTM A234 Gr WPB 3" y  menores</v>
          </cell>
          <cell r="G413" t="str">
            <v>c/u</v>
          </cell>
          <cell r="H413">
            <v>1</v>
          </cell>
          <cell r="J413">
            <v>4.4058710912571799</v>
          </cell>
          <cell r="K413">
            <v>0.46875</v>
          </cell>
          <cell r="L413">
            <v>3.3044033184428852</v>
          </cell>
        </row>
        <row r="414">
          <cell r="E414">
            <v>3827</v>
          </cell>
          <cell r="F414" t="str">
            <v>Codo 90 ASTM A234 Gr WPB  4"</v>
          </cell>
          <cell r="G414" t="str">
            <v>c/u</v>
          </cell>
          <cell r="H414">
            <v>1</v>
          </cell>
          <cell r="J414">
            <v>7.9525973197192092</v>
          </cell>
          <cell r="K414">
            <v>0.91875000000000018</v>
          </cell>
          <cell r="L414">
            <v>6.4766305041480567</v>
          </cell>
        </row>
        <row r="415">
          <cell r="E415">
            <v>3828</v>
          </cell>
          <cell r="F415" t="str">
            <v>Codo 90 ASTM A234 Gr WPB  6"</v>
          </cell>
          <cell r="G415" t="str">
            <v>c/u</v>
          </cell>
          <cell r="H415">
            <v>1</v>
          </cell>
          <cell r="J415">
            <v>19.264671346522018</v>
          </cell>
          <cell r="K415">
            <v>0.30625000000000013</v>
          </cell>
          <cell r="L415">
            <v>2.1588768347160192</v>
          </cell>
        </row>
        <row r="416">
          <cell r="E416">
            <v>3829</v>
          </cell>
          <cell r="F416" t="str">
            <v>Codo 90 ASTM A234 Gr WPB  8"</v>
          </cell>
          <cell r="G416" t="str">
            <v>c/u</v>
          </cell>
          <cell r="H416">
            <v>1</v>
          </cell>
          <cell r="J416">
            <v>39.135149968091902</v>
          </cell>
          <cell r="K416">
            <v>5.2296874999999998</v>
          </cell>
          <cell r="L416">
            <v>36.866126356094455</v>
          </cell>
        </row>
        <row r="417">
          <cell r="E417">
            <v>3830</v>
          </cell>
          <cell r="F417" t="str">
            <v>Codo 90 ASTM A234 Gr WPB  10"</v>
          </cell>
          <cell r="G417" t="str">
            <v>c/u</v>
          </cell>
          <cell r="H417">
            <v>1</v>
          </cell>
          <cell r="J417">
            <v>44.741754470854929</v>
          </cell>
          <cell r="K417">
            <v>5.9789062843779739</v>
          </cell>
          <cell r="L417">
            <v>42.14766456908287</v>
          </cell>
        </row>
        <row r="418">
          <cell r="E418">
            <v>3831</v>
          </cell>
          <cell r="F418" t="str">
            <v>Codo 90 ASTM A234 Gr WPB  12"</v>
          </cell>
          <cell r="G418" t="str">
            <v>c/u</v>
          </cell>
          <cell r="H418">
            <v>1</v>
          </cell>
          <cell r="J418">
            <v>49.913929104969043</v>
          </cell>
          <cell r="K418">
            <v>6.6700715681164393</v>
          </cell>
          <cell r="L418">
            <v>47.01996079772907</v>
          </cell>
        </row>
        <row r="419">
          <cell r="E419">
            <v>3832</v>
          </cell>
          <cell r="F419" t="str">
            <v>Codo 90 ASTM A234 Gr WPB  14"</v>
          </cell>
          <cell r="G419" t="str">
            <v>c/u</v>
          </cell>
          <cell r="H419">
            <v>1</v>
          </cell>
          <cell r="J419">
            <v>54.750719605054023</v>
          </cell>
          <cell r="K419">
            <v>7.3164189780289322</v>
          </cell>
          <cell r="L419">
            <v>51.576318186916914</v>
          </cell>
        </row>
        <row r="420">
          <cell r="E420">
            <v>3833</v>
          </cell>
          <cell r="F420" t="str">
            <v>Codo 90 ASTM A234 Gr WPB  18"</v>
          </cell>
          <cell r="G420" t="str">
            <v>c/u</v>
          </cell>
          <cell r="H420">
            <v>1</v>
          </cell>
          <cell r="J420">
            <v>63.66144810297628</v>
          </cell>
          <cell r="K420">
            <v>8.5071726989031973</v>
          </cell>
          <cell r="L420">
            <v>59.970410019887865</v>
          </cell>
        </row>
        <row r="421">
          <cell r="E421">
            <v>3834</v>
          </cell>
          <cell r="F421" t="str">
            <v>Codo 90 ASTM A234 Gr WPB  20"</v>
          </cell>
          <cell r="G421" t="str">
            <v>c/u</v>
          </cell>
          <cell r="H421">
            <v>1</v>
          </cell>
          <cell r="J421">
            <v>67.815818466215489</v>
          </cell>
          <cell r="K421">
            <v>9.0623273048448247</v>
          </cell>
          <cell r="L421">
            <v>63.883913427082248</v>
          </cell>
        </row>
        <row r="422">
          <cell r="E422">
            <v>3835</v>
          </cell>
          <cell r="F422" t="str">
            <v>Codo 90 ASTM A234 Gr WPB  24"</v>
          </cell>
          <cell r="G422" t="str">
            <v>c/u</v>
          </cell>
          <cell r="H422">
            <v>1</v>
          </cell>
          <cell r="J422">
            <v>75.655369244027113</v>
          </cell>
          <cell r="K422">
            <v>10.109937975604078</v>
          </cell>
          <cell r="L422">
            <v>71.268933537787419</v>
          </cell>
        </row>
        <row r="423">
          <cell r="F423" t="str">
            <v>Flanches</v>
          </cell>
        </row>
        <row r="424">
          <cell r="E424">
            <v>3840</v>
          </cell>
          <cell r="F424" t="str">
            <v>Flange 6" ANSI 150  SO ASTM 105</v>
          </cell>
          <cell r="G424" t="str">
            <v>c/u</v>
          </cell>
          <cell r="H424">
            <v>1</v>
          </cell>
          <cell r="J424">
            <v>12.182233567326103</v>
          </cell>
          <cell r="K424">
            <v>4.1312499999999996</v>
          </cell>
          <cell r="L424">
            <v>29.122807913209957</v>
          </cell>
        </row>
        <row r="425">
          <cell r="E425">
            <v>3841</v>
          </cell>
          <cell r="F425" t="str">
            <v>Flange 10" ANSI 150 SO ASTM 105</v>
          </cell>
          <cell r="G425" t="str">
            <v>c/u</v>
          </cell>
          <cell r="H425">
            <v>1</v>
          </cell>
          <cell r="J425">
            <v>45.081561920176576</v>
          </cell>
          <cell r="K425">
            <v>8.0580272732368297</v>
          </cell>
          <cell r="L425">
            <v>56.804207065145711</v>
          </cell>
        </row>
        <row r="426">
          <cell r="E426">
            <v>3842</v>
          </cell>
          <cell r="F426" t="str">
            <v>Flange 12" ANSI 150 SO ASTM 105</v>
          </cell>
          <cell r="G426" t="str">
            <v>c/u</v>
          </cell>
          <cell r="H426">
            <v>1</v>
          </cell>
          <cell r="J426">
            <v>50.293018506700705</v>
          </cell>
          <cell r="K426">
            <v>14.740625</v>
          </cell>
          <cell r="L426">
            <v>103.91246968730059</v>
          </cell>
        </row>
        <row r="427">
          <cell r="E427">
            <v>3843</v>
          </cell>
          <cell r="F427" t="str">
            <v>Flange 3" y menores ANSI 150 SO  ASTM 105</v>
          </cell>
          <cell r="G427" t="str">
            <v>c/u</v>
          </cell>
          <cell r="H427">
            <v>1</v>
          </cell>
          <cell r="J427">
            <v>5.5073388640714747</v>
          </cell>
          <cell r="K427">
            <v>2.421875</v>
          </cell>
          <cell r="L427">
            <v>17.072750478621572</v>
          </cell>
        </row>
        <row r="428">
          <cell r="E428">
            <v>3844</v>
          </cell>
          <cell r="F428" t="str">
            <v>Flange 4" ANSI 150  SO ASTM 105</v>
          </cell>
          <cell r="G428" t="str">
            <v>c/u</v>
          </cell>
          <cell r="H428">
            <v>1</v>
          </cell>
          <cell r="J428">
            <v>8.62449266113593</v>
          </cell>
          <cell r="K428">
            <v>2.6828125000000003</v>
          </cell>
          <cell r="L428">
            <v>18.912201659221445</v>
          </cell>
        </row>
        <row r="429">
          <cell r="E429">
            <v>3844.1</v>
          </cell>
          <cell r="F429" t="str">
            <v>Flange 6" ANSI 900  SO ASTM 105</v>
          </cell>
          <cell r="G429" t="str">
            <v>c/u</v>
          </cell>
          <cell r="H429">
            <v>1</v>
          </cell>
          <cell r="J429">
            <v>74.526820251645063</v>
          </cell>
          <cell r="K429">
            <v>4.6875</v>
          </cell>
          <cell r="L429">
            <v>33.044033184428848</v>
          </cell>
        </row>
        <row r="430">
          <cell r="E430">
            <v>3845</v>
          </cell>
          <cell r="F430" t="str">
            <v>Flange 8" ANSI 150  SO ASTM 105</v>
          </cell>
          <cell r="G430" t="str">
            <v>c/u</v>
          </cell>
          <cell r="H430">
            <v>1</v>
          </cell>
          <cell r="J430">
            <v>19.23162731333759</v>
          </cell>
          <cell r="K430">
            <v>7.1156249999999996</v>
          </cell>
          <cell r="L430">
            <v>50.160842373962993</v>
          </cell>
        </row>
        <row r="431">
          <cell r="E431">
            <v>3846</v>
          </cell>
          <cell r="F431" t="str">
            <v>Flange 14" ANSI 150 SO ASTM 105</v>
          </cell>
          <cell r="G431" t="str">
            <v>c/u</v>
          </cell>
          <cell r="H431">
            <v>1</v>
          </cell>
          <cell r="J431">
            <v>55.16654376299217</v>
          </cell>
          <cell r="K431">
            <v>16.169030181555168</v>
          </cell>
          <cell r="L431">
            <v>113.98186024092601</v>
          </cell>
        </row>
        <row r="432">
          <cell r="E432">
            <v>3847</v>
          </cell>
          <cell r="F432" t="str">
            <v>Flange 18" ANSI 150 SO ASTM 105</v>
          </cell>
          <cell r="G432" t="str">
            <v>c/u</v>
          </cell>
          <cell r="H432">
            <v>1</v>
          </cell>
          <cell r="J432">
            <v>64.144948013872394</v>
          </cell>
          <cell r="K432">
            <v>18.800554279537046</v>
          </cell>
          <cell r="L432">
            <v>132.53250975971798</v>
          </cell>
        </row>
        <row r="433">
          <cell r="E433">
            <v>3848</v>
          </cell>
          <cell r="F433" t="str">
            <v>Flange 20" ANSI 150 SO ASTM 105</v>
          </cell>
          <cell r="G433" t="str">
            <v>c/u</v>
          </cell>
          <cell r="H433">
            <v>1</v>
          </cell>
          <cell r="J433">
            <v>68.330870246575955</v>
          </cell>
          <cell r="K433">
            <v>20.027426552141343</v>
          </cell>
          <cell r="L433">
            <v>141.18121548536962</v>
          </cell>
        </row>
        <row r="434">
          <cell r="E434">
            <v>3849</v>
          </cell>
          <cell r="F434" t="str">
            <v>Flange 24" ANSI 150 SO ASTM 105</v>
          </cell>
          <cell r="G434" t="str">
            <v>c/u</v>
          </cell>
          <cell r="H434">
            <v>1</v>
          </cell>
          <cell r="J434">
            <v>76.229961330420295</v>
          </cell>
          <cell r="K434">
            <v>22.342609513217337</v>
          </cell>
          <cell r="L434">
            <v>157.50185177205108</v>
          </cell>
        </row>
        <row r="435">
          <cell r="E435">
            <v>3850</v>
          </cell>
          <cell r="F435" t="str">
            <v>Flange 30" AWWA GrB ASTM 105</v>
          </cell>
          <cell r="G435" t="str">
            <v>c/u</v>
          </cell>
          <cell r="H435">
            <v>1</v>
          </cell>
          <cell r="J435">
            <v>225.83693348728181</v>
          </cell>
          <cell r="K435">
            <v>25.629090003952097</v>
          </cell>
          <cell r="L435">
            <v>180.66954678982546</v>
          </cell>
        </row>
        <row r="436">
          <cell r="E436">
            <v>3851</v>
          </cell>
          <cell r="F436" t="str">
            <v>Flange 800mm AWWA GrB</v>
          </cell>
          <cell r="G436" t="str">
            <v>c/u</v>
          </cell>
          <cell r="H436">
            <v>1</v>
          </cell>
          <cell r="J436">
            <v>205.03272003161678</v>
          </cell>
          <cell r="K436">
            <v>25.629090003952097</v>
          </cell>
          <cell r="L436">
            <v>164.02617602529344</v>
          </cell>
        </row>
        <row r="437">
          <cell r="E437">
            <v>3852</v>
          </cell>
          <cell r="F437" t="str">
            <v>Flange 500mm AWWA GrB</v>
          </cell>
          <cell r="G437" t="str">
            <v>c/u</v>
          </cell>
          <cell r="H437">
            <v>1</v>
          </cell>
          <cell r="J437">
            <v>154.65044842903393</v>
          </cell>
          <cell r="K437">
            <v>19.331306053629241</v>
          </cell>
          <cell r="L437">
            <v>123.72035874322715</v>
          </cell>
        </row>
        <row r="438">
          <cell r="F438" t="str">
            <v>Reducciónes</v>
          </cell>
        </row>
        <row r="439">
          <cell r="E439">
            <v>3860</v>
          </cell>
          <cell r="F439" t="str">
            <v>Reducción concentrica ANSI A234 Gr WPB 12"x10"</v>
          </cell>
          <cell r="G439" t="str">
            <v>c/u</v>
          </cell>
          <cell r="H439">
            <v>1</v>
          </cell>
          <cell r="J439">
            <v>41.018659859604348</v>
          </cell>
          <cell r="K439">
            <v>6.0562499999999995</v>
          </cell>
          <cell r="L439">
            <v>42.692890874282071</v>
          </cell>
        </row>
        <row r="440">
          <cell r="E440">
            <v>3861</v>
          </cell>
          <cell r="F440" t="str">
            <v>Reducción concentrica ANSI A234 Gr WPB 14"x12"</v>
          </cell>
          <cell r="G440" t="str">
            <v>c/u</v>
          </cell>
          <cell r="H440">
            <v>1</v>
          </cell>
          <cell r="J440">
            <v>91.752265475430775</v>
          </cell>
          <cell r="K440">
            <v>9.484375</v>
          </cell>
          <cell r="L440">
            <v>66.859093809827712</v>
          </cell>
        </row>
        <row r="441">
          <cell r="E441">
            <v>3862</v>
          </cell>
          <cell r="F441" t="str">
            <v>Reducción concentrica ANSI A234 Gr WPB 20"x30"</v>
          </cell>
          <cell r="G441" t="str">
            <v>c/u</v>
          </cell>
          <cell r="H441">
            <v>1</v>
          </cell>
          <cell r="J441">
            <v>605.41074664964913</v>
          </cell>
          <cell r="K441">
            <v>68.704999999999998</v>
          </cell>
          <cell r="L441">
            <v>484.32859731971928</v>
          </cell>
        </row>
        <row r="442">
          <cell r="E442">
            <v>3863</v>
          </cell>
          <cell r="F442" t="str">
            <v>Reducción concentrica ANSI A234 Gr WPB 8"x10"</v>
          </cell>
          <cell r="G442" t="str">
            <v>c/u</v>
          </cell>
          <cell r="H442">
            <v>1</v>
          </cell>
          <cell r="J442">
            <v>25.256656030631785</v>
          </cell>
          <cell r="K442">
            <v>4.6203124999999998</v>
          </cell>
          <cell r="L442">
            <v>32.570402042118701</v>
          </cell>
        </row>
        <row r="443">
          <cell r="E443">
            <v>3863.1</v>
          </cell>
          <cell r="F443" t="str">
            <v>Reducción concentrica ANSI A234 Gr WPB 6"x10"</v>
          </cell>
          <cell r="G443" t="str">
            <v>c/u</v>
          </cell>
          <cell r="H443">
            <v>1</v>
          </cell>
          <cell r="J443">
            <v>25.256656030631785</v>
          </cell>
          <cell r="K443">
            <v>3.4484374999999998</v>
          </cell>
          <cell r="L443">
            <v>24.309393746011491</v>
          </cell>
        </row>
        <row r="444">
          <cell r="E444">
            <v>3864</v>
          </cell>
          <cell r="F444" t="str">
            <v>Reducción concentrica ANSI A234 Gr WPB 6"x4"</v>
          </cell>
          <cell r="G444" t="str">
            <v>c/u</v>
          </cell>
          <cell r="H444">
            <v>1</v>
          </cell>
          <cell r="J444">
            <v>11.444250159540525</v>
          </cell>
          <cell r="K444">
            <v>1.2828125000000001</v>
          </cell>
          <cell r="L444">
            <v>9.0430504148053625</v>
          </cell>
        </row>
        <row r="445">
          <cell r="E445">
            <v>3865</v>
          </cell>
          <cell r="F445" t="str">
            <v>Reducción concentrica ANSI A234 Gr WPB 4"x3"</v>
          </cell>
          <cell r="G445" t="str">
            <v>c/u</v>
          </cell>
          <cell r="H445">
            <v>1</v>
          </cell>
          <cell r="J445">
            <v>8.8117421825143598</v>
          </cell>
          <cell r="K445">
            <v>1.09375</v>
          </cell>
          <cell r="L445">
            <v>7.7102744097000651</v>
          </cell>
        </row>
        <row r="446">
          <cell r="E446">
            <v>3870</v>
          </cell>
          <cell r="F446" t="str">
            <v>Tee ASTM A234 3" y menores</v>
          </cell>
          <cell r="G446" t="str">
            <v>c/u</v>
          </cell>
          <cell r="H446">
            <v>1</v>
          </cell>
          <cell r="J446">
            <v>11.014677728142949</v>
          </cell>
          <cell r="K446">
            <v>0.60937499999999978</v>
          </cell>
          <cell r="L446">
            <v>4.2957243139757493</v>
          </cell>
        </row>
        <row r="447">
          <cell r="E447">
            <v>3871</v>
          </cell>
          <cell r="F447" t="str">
            <v xml:space="preserve">Tee ASTM A234 3 1/2" </v>
          </cell>
          <cell r="G447" t="str">
            <v>c/u</v>
          </cell>
          <cell r="H447">
            <v>1</v>
          </cell>
          <cell r="J447">
            <v>11.014677728142949</v>
          </cell>
          <cell r="K447">
            <v>1.484375</v>
          </cell>
          <cell r="L447">
            <v>10.463943841735801</v>
          </cell>
        </row>
        <row r="448">
          <cell r="E448">
            <v>3872</v>
          </cell>
          <cell r="F448" t="str">
            <v xml:space="preserve">Tee ASTM A234  4" </v>
          </cell>
          <cell r="G448" t="str">
            <v>c/u</v>
          </cell>
          <cell r="H448">
            <v>1</v>
          </cell>
          <cell r="J448">
            <v>16.522016592214424</v>
          </cell>
          <cell r="K448">
            <v>1.7656249999999996</v>
          </cell>
          <cell r="L448">
            <v>12.44658583280153</v>
          </cell>
        </row>
        <row r="449">
          <cell r="E449">
            <v>3873</v>
          </cell>
          <cell r="F449" t="str">
            <v xml:space="preserve">Tee ASTM A234  6" </v>
          </cell>
          <cell r="G449" t="str">
            <v>c/u</v>
          </cell>
          <cell r="H449">
            <v>1</v>
          </cell>
          <cell r="J449">
            <v>44.599929438250591</v>
          </cell>
          <cell r="K449">
            <v>4.5325998126322906</v>
          </cell>
          <cell r="L449">
            <v>31.952080772342914</v>
          </cell>
        </row>
        <row r="450">
          <cell r="E450">
            <v>3874</v>
          </cell>
          <cell r="F450" t="str">
            <v xml:space="preserve">Tee ASTM A234  8" </v>
          </cell>
          <cell r="G450" t="str">
            <v>c/u</v>
          </cell>
          <cell r="H450">
            <v>1</v>
          </cell>
          <cell r="J450">
            <v>53.002629227823874</v>
          </cell>
          <cell r="K450">
            <v>14.278124999999999</v>
          </cell>
          <cell r="L450">
            <v>100.65212507977027</v>
          </cell>
        </row>
        <row r="451">
          <cell r="E451">
            <v>3875</v>
          </cell>
        </row>
        <row r="452">
          <cell r="E452">
            <v>3876</v>
          </cell>
        </row>
        <row r="453">
          <cell r="F453" t="str">
            <v>Uniones</v>
          </cell>
        </row>
        <row r="454">
          <cell r="E454">
            <v>3880</v>
          </cell>
          <cell r="F454" t="str">
            <v>Copla victaulic 77 ASTM A47 10"</v>
          </cell>
          <cell r="G454" t="str">
            <v>c/u</v>
          </cell>
          <cell r="H454">
            <v>1</v>
          </cell>
          <cell r="J454">
            <v>32.315420732347079</v>
          </cell>
          <cell r="K454">
            <v>2</v>
          </cell>
          <cell r="L454">
            <v>10</v>
          </cell>
        </row>
        <row r="455">
          <cell r="E455">
            <v>3881</v>
          </cell>
          <cell r="F455" t="str">
            <v>Junta de expansión 20" ASTM A234 Gr. WPB</v>
          </cell>
          <cell r="G455" t="str">
            <v>c/u</v>
          </cell>
          <cell r="H455">
            <v>1</v>
          </cell>
          <cell r="J455">
            <v>57.329372573706856</v>
          </cell>
          <cell r="K455">
            <v>2</v>
          </cell>
          <cell r="L455">
            <v>10</v>
          </cell>
        </row>
        <row r="456">
          <cell r="E456">
            <v>3882</v>
          </cell>
          <cell r="F456" t="str">
            <v>Copla Acero 3" y menores</v>
          </cell>
          <cell r="G456" t="str">
            <v>c/u</v>
          </cell>
          <cell r="H456">
            <v>1</v>
          </cell>
          <cell r="J456">
            <v>2.7518098835379288</v>
          </cell>
          <cell r="K456">
            <v>2</v>
          </cell>
          <cell r="L456">
            <v>3</v>
          </cell>
        </row>
        <row r="457">
          <cell r="E457">
            <v>3883</v>
          </cell>
          <cell r="F457" t="str">
            <v>Copla victaulic 77 ASTM A47 6"</v>
          </cell>
          <cell r="G457" t="str">
            <v>c/u</v>
          </cell>
          <cell r="H457">
            <v>1</v>
          </cell>
          <cell r="J457">
            <v>23.78485810408937</v>
          </cell>
          <cell r="K457">
            <v>2</v>
          </cell>
          <cell r="L457">
            <v>5</v>
          </cell>
        </row>
        <row r="458">
          <cell r="E458">
            <v>3884</v>
          </cell>
          <cell r="F458" t="str">
            <v>Copla victaulic 77 ASTM A47 8"</v>
          </cell>
          <cell r="G458" t="str">
            <v>c/u</v>
          </cell>
          <cell r="H458">
            <v>1</v>
          </cell>
          <cell r="J458">
            <v>28.265964345814886</v>
          </cell>
          <cell r="K458">
            <v>2</v>
          </cell>
          <cell r="L458">
            <v>5</v>
          </cell>
        </row>
        <row r="459">
          <cell r="E459">
            <v>3885</v>
          </cell>
          <cell r="F459" t="str">
            <v>Copla victaulic 77 ASTM A47 12"</v>
          </cell>
          <cell r="G459" t="str">
            <v>c/u</v>
          </cell>
          <cell r="H459">
            <v>1</v>
          </cell>
          <cell r="J459">
            <v>36.05110346046736</v>
          </cell>
          <cell r="K459">
            <v>2</v>
          </cell>
          <cell r="L459">
            <v>10</v>
          </cell>
        </row>
        <row r="460">
          <cell r="E460">
            <v>3886</v>
          </cell>
          <cell r="F460" t="str">
            <v>Copla victaulic 77 ASTM A47 14"</v>
          </cell>
          <cell r="G460" t="str">
            <v>c/u</v>
          </cell>
          <cell r="H460">
            <v>1</v>
          </cell>
          <cell r="J460">
            <v>39.544549836296945</v>
          </cell>
          <cell r="K460">
            <v>2</v>
          </cell>
          <cell r="L460">
            <v>12</v>
          </cell>
        </row>
        <row r="461">
          <cell r="E461">
            <v>3887</v>
          </cell>
          <cell r="F461" t="str">
            <v>Copla victaulic 77 ASTM A47 18"</v>
          </cell>
          <cell r="G461" t="str">
            <v>c/u</v>
          </cell>
          <cell r="H461">
            <v>1</v>
          </cell>
          <cell r="J461">
            <v>45.980460628075306</v>
          </cell>
          <cell r="K461">
            <v>4</v>
          </cell>
          <cell r="L461">
            <v>16</v>
          </cell>
        </row>
        <row r="462">
          <cell r="E462">
            <v>3888</v>
          </cell>
          <cell r="F462" t="str">
            <v>Copla victaulic 77 ASTM A47 20"</v>
          </cell>
          <cell r="G462" t="str">
            <v>c/u</v>
          </cell>
          <cell r="H462">
            <v>1</v>
          </cell>
          <cell r="J462">
            <v>48.981018557772046</v>
          </cell>
          <cell r="K462">
            <v>4</v>
          </cell>
          <cell r="L462">
            <v>16</v>
          </cell>
        </row>
        <row r="463">
          <cell r="E463">
            <v>3889</v>
          </cell>
          <cell r="F463" t="str">
            <v>Copla victaulic 77 ASTM A47 24"</v>
          </cell>
          <cell r="G463" t="str">
            <v>c/u</v>
          </cell>
          <cell r="H463">
            <v>1</v>
          </cell>
          <cell r="J463">
            <v>54.643254756010712</v>
          </cell>
          <cell r="K463">
            <v>4</v>
          </cell>
          <cell r="L463">
            <v>16</v>
          </cell>
        </row>
        <row r="464">
          <cell r="E464">
            <v>4000</v>
          </cell>
          <cell r="F464" t="str">
            <v>ELECTRICIDAD</v>
          </cell>
        </row>
        <row r="465">
          <cell r="E465">
            <v>4100</v>
          </cell>
          <cell r="F465" t="str">
            <v>EQUIPOS</v>
          </cell>
        </row>
        <row r="466">
          <cell r="E466">
            <v>4105</v>
          </cell>
          <cell r="F466" t="str">
            <v>Botoneras</v>
          </cell>
          <cell r="G466" t="str">
            <v>cu</v>
          </cell>
          <cell r="H466">
            <v>1</v>
          </cell>
          <cell r="K466">
            <v>18.272727272727273</v>
          </cell>
          <cell r="L466">
            <v>115.64481035568146</v>
          </cell>
        </row>
        <row r="467">
          <cell r="E467">
            <v>4110</v>
          </cell>
          <cell r="F467" t="str">
            <v>CCM Baja Tensión 3 Columnas</v>
          </cell>
          <cell r="G467" t="str">
            <v>cu</v>
          </cell>
          <cell r="H467">
            <v>1</v>
          </cell>
          <cell r="I467">
            <v>40000</v>
          </cell>
          <cell r="K467">
            <v>121</v>
          </cell>
          <cell r="L467">
            <v>903.73564290210891</v>
          </cell>
          <cell r="M467" t="str">
            <v>I</v>
          </cell>
        </row>
        <row r="468">
          <cell r="E468">
            <v>4115</v>
          </cell>
          <cell r="F468" t="str">
            <v>CCM Baja Tensión 4 Columnas</v>
          </cell>
          <cell r="G468" t="str">
            <v>cu</v>
          </cell>
          <cell r="H468">
            <v>1</v>
          </cell>
          <cell r="I468">
            <v>50000</v>
          </cell>
          <cell r="K468">
            <v>161</v>
          </cell>
          <cell r="L468">
            <v>1204.9808572028119</v>
          </cell>
          <cell r="M468" t="str">
            <v>I</v>
          </cell>
        </row>
        <row r="469">
          <cell r="E469">
            <v>4120</v>
          </cell>
          <cell r="F469" t="str">
            <v>CCM Baja Tensión 6 Columnas</v>
          </cell>
          <cell r="G469" t="str">
            <v>cu</v>
          </cell>
          <cell r="H469">
            <v>1</v>
          </cell>
          <cell r="I469">
            <v>73896.666666666672</v>
          </cell>
          <cell r="K469">
            <v>241</v>
          </cell>
          <cell r="L469">
            <v>1807.4712858042178</v>
          </cell>
          <cell r="M469" t="str">
            <v>I</v>
          </cell>
        </row>
        <row r="470">
          <cell r="E470">
            <v>4125</v>
          </cell>
          <cell r="F470" t="str">
            <v>Enchufes de Fuerza</v>
          </cell>
          <cell r="G470" t="str">
            <v>cu</v>
          </cell>
          <cell r="H470">
            <v>1</v>
          </cell>
          <cell r="J470">
            <v>685.38870134298611</v>
          </cell>
          <cell r="K470">
            <v>18.285714285714285</v>
          </cell>
          <cell r="L470">
            <v>115.64481035568146</v>
          </cell>
        </row>
        <row r="471">
          <cell r="E471">
            <v>4130</v>
          </cell>
          <cell r="F471" t="str">
            <v>Equipos alumbrado de emergencia</v>
          </cell>
          <cell r="G471" t="str">
            <v>cu</v>
          </cell>
          <cell r="H471">
            <v>1</v>
          </cell>
          <cell r="J471">
            <v>291.98537404259781</v>
          </cell>
          <cell r="K471">
            <v>18.166666666666668</v>
          </cell>
          <cell r="L471">
            <v>115.33523174378345</v>
          </cell>
          <cell r="M471" t="str">
            <v>I</v>
          </cell>
        </row>
        <row r="472">
          <cell r="E472">
            <v>4135</v>
          </cell>
          <cell r="F472" t="str">
            <v>Interruptor de Seguridad</v>
          </cell>
          <cell r="G472" t="str">
            <v>cu</v>
          </cell>
          <cell r="H472">
            <v>1</v>
          </cell>
          <cell r="J472">
            <v>1109.2637367537509</v>
          </cell>
          <cell r="K472">
            <v>2.8571428571428572</v>
          </cell>
          <cell r="L472">
            <v>190.58576618403106</v>
          </cell>
          <cell r="M472" t="str">
            <v>I</v>
          </cell>
        </row>
        <row r="473">
          <cell r="E473">
            <v>4140</v>
          </cell>
          <cell r="F473" t="str">
            <v>Luminaria 2x40 W</v>
          </cell>
          <cell r="G473" t="str">
            <v>cu</v>
          </cell>
          <cell r="H473">
            <v>1</v>
          </cell>
          <cell r="J473">
            <v>55.877792860140595</v>
          </cell>
          <cell r="K473">
            <v>6</v>
          </cell>
          <cell r="L473">
            <v>40.401155440142695</v>
          </cell>
        </row>
        <row r="474">
          <cell r="E474">
            <v>4145</v>
          </cell>
          <cell r="F474" t="str">
            <v>Luminaria 4x40W c/ballat Emerg</v>
          </cell>
          <cell r="G474" t="str">
            <v>cu</v>
          </cell>
          <cell r="H474">
            <v>1</v>
          </cell>
          <cell r="J474">
            <v>191.63374711467841</v>
          </cell>
          <cell r="K474">
            <v>6</v>
          </cell>
          <cell r="L474">
            <v>40.401155440142695</v>
          </cell>
        </row>
        <row r="475">
          <cell r="E475">
            <v>4150</v>
          </cell>
          <cell r="F475" t="str">
            <v>Luminaria de Sodio</v>
          </cell>
          <cell r="G475" t="str">
            <v>cu</v>
          </cell>
          <cell r="H475">
            <v>1</v>
          </cell>
          <cell r="J475">
            <v>118.7772872731088</v>
          </cell>
          <cell r="K475">
            <v>16</v>
          </cell>
          <cell r="L475">
            <v>107.552196123177</v>
          </cell>
        </row>
        <row r="476">
          <cell r="E476">
            <v>4155</v>
          </cell>
          <cell r="F476" t="str">
            <v>Motor Correa 6</v>
          </cell>
          <cell r="G476" t="str">
            <v>cu</v>
          </cell>
          <cell r="H476">
            <v>1</v>
          </cell>
          <cell r="K476">
            <v>0</v>
          </cell>
          <cell r="L476">
            <v>0</v>
          </cell>
          <cell r="M476" t="str">
            <v>I</v>
          </cell>
        </row>
        <row r="477">
          <cell r="E477">
            <v>4160</v>
          </cell>
          <cell r="F477" t="str">
            <v>S/E Unitaria 2000 kVA</v>
          </cell>
          <cell r="G477" t="str">
            <v>cu</v>
          </cell>
          <cell r="H477">
            <v>1</v>
          </cell>
          <cell r="I477">
            <v>142094</v>
          </cell>
          <cell r="K477">
            <v>300</v>
          </cell>
          <cell r="L477">
            <v>2980.6091163046899</v>
          </cell>
          <cell r="M477" t="str">
            <v>I</v>
          </cell>
        </row>
        <row r="478">
          <cell r="E478">
            <v>4161</v>
          </cell>
          <cell r="F478" t="str">
            <v>S/E Unitaria 2,5 MVA</v>
          </cell>
          <cell r="G478" t="str">
            <v>cu</v>
          </cell>
          <cell r="H478">
            <v>1</v>
          </cell>
          <cell r="I478">
            <v>142094</v>
          </cell>
          <cell r="K478">
            <v>300</v>
          </cell>
          <cell r="L478">
            <v>3407.6190167669465</v>
          </cell>
          <cell r="M478" t="str">
            <v>I</v>
          </cell>
        </row>
        <row r="479">
          <cell r="E479">
            <v>4165</v>
          </cell>
          <cell r="F479" t="str">
            <v>S/E Unitaria 750 kVA</v>
          </cell>
          <cell r="G479" t="str">
            <v>cu</v>
          </cell>
          <cell r="H479">
            <v>1</v>
          </cell>
          <cell r="I479">
            <v>60108</v>
          </cell>
          <cell r="K479">
            <v>260</v>
          </cell>
          <cell r="L479">
            <v>2732.6343549994758</v>
          </cell>
          <cell r="M479" t="str">
            <v>I</v>
          </cell>
        </row>
        <row r="480">
          <cell r="E480">
            <v>4166</v>
          </cell>
          <cell r="F480" t="str">
            <v>Transformador 1,5 MVA 13,2/4,16 Kv</v>
          </cell>
          <cell r="G480" t="str">
            <v>cu</v>
          </cell>
          <cell r="H480">
            <v>1</v>
          </cell>
          <cell r="I480">
            <v>43200</v>
          </cell>
          <cell r="K480">
            <v>400</v>
          </cell>
          <cell r="L480">
            <v>7776</v>
          </cell>
          <cell r="M480" t="str">
            <v>I</v>
          </cell>
        </row>
        <row r="481">
          <cell r="E481">
            <v>4170</v>
          </cell>
          <cell r="F481" t="str">
            <v>Switchgear 4,16 kV, 600A, 200MVA</v>
          </cell>
          <cell r="G481" t="str">
            <v>cu</v>
          </cell>
          <cell r="H481">
            <v>1</v>
          </cell>
          <cell r="K481">
            <v>181</v>
          </cell>
          <cell r="L481">
            <v>4513.8350291155175</v>
          </cell>
          <cell r="M481" t="str">
            <v>I</v>
          </cell>
        </row>
        <row r="482">
          <cell r="E482">
            <v>4171</v>
          </cell>
          <cell r="F482" t="str">
            <v>Switchgear 4,16 kV,con 3 celdas</v>
          </cell>
          <cell r="G482" t="str">
            <v>cu</v>
          </cell>
          <cell r="H482">
            <v>1</v>
          </cell>
          <cell r="I482">
            <v>80000</v>
          </cell>
          <cell r="K482">
            <v>181</v>
          </cell>
          <cell r="L482">
            <v>4513.8350291155175</v>
          </cell>
          <cell r="M482" t="str">
            <v>I</v>
          </cell>
        </row>
        <row r="483">
          <cell r="E483">
            <v>4175</v>
          </cell>
          <cell r="F483" t="str">
            <v>Tablero Distribución Alumbrado</v>
          </cell>
          <cell r="G483" t="str">
            <v>cu</v>
          </cell>
          <cell r="H483">
            <v>1</v>
          </cell>
          <cell r="J483">
            <v>560.89911538663307</v>
          </cell>
          <cell r="K483">
            <v>45</v>
          </cell>
          <cell r="L483">
            <v>314.98821149407195</v>
          </cell>
          <cell r="M483" t="str">
            <v>I</v>
          </cell>
        </row>
        <row r="484">
          <cell r="E484">
            <v>4180</v>
          </cell>
          <cell r="F484" t="str">
            <v>Partidor NS6</v>
          </cell>
          <cell r="G484" t="str">
            <v>cu</v>
          </cell>
          <cell r="H484">
            <v>1</v>
          </cell>
          <cell r="I484">
            <v>30000</v>
          </cell>
          <cell r="K484">
            <v>30</v>
          </cell>
          <cell r="L484">
            <v>180</v>
          </cell>
          <cell r="M484" t="str">
            <v>I</v>
          </cell>
        </row>
        <row r="485">
          <cell r="E485">
            <v>4185</v>
          </cell>
          <cell r="F485" t="str">
            <v>Partidor NS2</v>
          </cell>
          <cell r="G485" t="str">
            <v>cu</v>
          </cell>
          <cell r="H485">
            <v>1</v>
          </cell>
          <cell r="I485">
            <v>4500</v>
          </cell>
          <cell r="K485">
            <v>12</v>
          </cell>
          <cell r="L485">
            <v>72</v>
          </cell>
          <cell r="M485" t="str">
            <v>I</v>
          </cell>
        </row>
        <row r="486">
          <cell r="E486">
            <v>4186</v>
          </cell>
          <cell r="F486" t="str">
            <v>Partidor NS3</v>
          </cell>
          <cell r="G486" t="str">
            <v>cu</v>
          </cell>
          <cell r="H486">
            <v>1</v>
          </cell>
          <cell r="I486">
            <v>7000</v>
          </cell>
          <cell r="K486">
            <v>16</v>
          </cell>
          <cell r="L486">
            <v>96</v>
          </cell>
          <cell r="M486" t="str">
            <v>I</v>
          </cell>
        </row>
        <row r="487">
          <cell r="E487">
            <v>4187</v>
          </cell>
          <cell r="F487" t="str">
            <v>Partidor NS4</v>
          </cell>
          <cell r="G487" t="str">
            <v>cu</v>
          </cell>
          <cell r="H487">
            <v>1</v>
          </cell>
          <cell r="I487">
            <v>13000</v>
          </cell>
          <cell r="K487">
            <v>20</v>
          </cell>
          <cell r="L487">
            <v>120</v>
          </cell>
          <cell r="M487" t="str">
            <v>I</v>
          </cell>
        </row>
        <row r="488">
          <cell r="E488">
            <v>4188</v>
          </cell>
          <cell r="F488" t="str">
            <v>Partidor NS5</v>
          </cell>
          <cell r="G488" t="str">
            <v>cu</v>
          </cell>
          <cell r="H488">
            <v>1</v>
          </cell>
          <cell r="I488">
            <v>24200</v>
          </cell>
          <cell r="K488">
            <v>26</v>
          </cell>
          <cell r="L488">
            <v>156</v>
          </cell>
          <cell r="M488" t="str">
            <v>I</v>
          </cell>
        </row>
        <row r="489">
          <cell r="E489">
            <v>4189</v>
          </cell>
          <cell r="F489" t="str">
            <v>Partidor 4,16 KVA, 350 HP</v>
          </cell>
          <cell r="G489" t="str">
            <v>cu</v>
          </cell>
          <cell r="H489">
            <v>1</v>
          </cell>
          <cell r="I489">
            <v>36000</v>
          </cell>
          <cell r="K489">
            <v>350</v>
          </cell>
          <cell r="L489">
            <v>6480</v>
          </cell>
          <cell r="M489" t="str">
            <v>I</v>
          </cell>
        </row>
        <row r="490">
          <cell r="E490">
            <v>4189.1000000000004</v>
          </cell>
          <cell r="F490" t="str">
            <v>Partidor 4,16 KVA, 250 HP</v>
          </cell>
          <cell r="G490" t="str">
            <v>cu</v>
          </cell>
          <cell r="H490">
            <v>1</v>
          </cell>
          <cell r="I490">
            <v>29418.849150652877</v>
          </cell>
          <cell r="K490">
            <v>350</v>
          </cell>
          <cell r="L490">
            <v>6480</v>
          </cell>
          <cell r="M490" t="str">
            <v>I</v>
          </cell>
        </row>
        <row r="491">
          <cell r="E491">
            <v>4190</v>
          </cell>
          <cell r="F491" t="str">
            <v>Variador de frecuencia 300 HP, 400 V</v>
          </cell>
          <cell r="G491" t="str">
            <v>cu</v>
          </cell>
          <cell r="H491">
            <v>1</v>
          </cell>
          <cell r="I491">
            <v>64305.45301098912</v>
          </cell>
          <cell r="K491">
            <v>350</v>
          </cell>
          <cell r="L491">
            <v>3150</v>
          </cell>
          <cell r="M491" t="str">
            <v>I</v>
          </cell>
        </row>
        <row r="492">
          <cell r="E492">
            <v>4191</v>
          </cell>
          <cell r="F492" t="str">
            <v>Variador de frecuencia 200 HP, 400 V</v>
          </cell>
          <cell r="G492" t="str">
            <v>cu</v>
          </cell>
          <cell r="H492">
            <v>1</v>
          </cell>
          <cell r="I492">
            <v>50418.862880113607</v>
          </cell>
          <cell r="K492">
            <v>274.4184385890905</v>
          </cell>
          <cell r="L492">
            <v>2469.7659473018143</v>
          </cell>
          <cell r="M492" t="str">
            <v>I</v>
          </cell>
        </row>
        <row r="493">
          <cell r="E493">
            <v>4192</v>
          </cell>
          <cell r="F493" t="str">
            <v>Variador de frecuencia 125 HP, 400 V</v>
          </cell>
          <cell r="G493" t="str">
            <v>cu</v>
          </cell>
          <cell r="H493">
            <v>1</v>
          </cell>
          <cell r="I493">
            <v>38029.538663337109</v>
          </cell>
          <cell r="K493">
            <v>206.98615605574525</v>
          </cell>
          <cell r="L493">
            <v>1862.8754045017074</v>
          </cell>
          <cell r="M493" t="str">
            <v>I</v>
          </cell>
        </row>
        <row r="494">
          <cell r="E494">
            <v>4192.1000000000004</v>
          </cell>
          <cell r="F494" t="str">
            <v>Variador de frecuencia 150 HP, 400 V</v>
          </cell>
          <cell r="G494" t="str">
            <v>cu</v>
          </cell>
          <cell r="H494">
            <v>1</v>
          </cell>
          <cell r="I494">
            <v>42425.776976917383</v>
          </cell>
          <cell r="K494">
            <v>230.91388438525649</v>
          </cell>
          <cell r="L494">
            <v>2078.2249594673085</v>
          </cell>
          <cell r="M494" t="str">
            <v>I</v>
          </cell>
        </row>
        <row r="495">
          <cell r="E495">
            <v>4193</v>
          </cell>
          <cell r="F495" t="str">
            <v>Variador de frecuencia 300 HP, 4,16 Kv</v>
          </cell>
          <cell r="G495" t="str">
            <v>cu</v>
          </cell>
          <cell r="H495">
            <v>1</v>
          </cell>
          <cell r="I495">
            <v>64148.269526469106</v>
          </cell>
          <cell r="K495">
            <v>400</v>
          </cell>
          <cell r="L495">
            <v>3600</v>
          </cell>
          <cell r="M495" t="str">
            <v>I</v>
          </cell>
        </row>
        <row r="496">
          <cell r="E496">
            <v>4193.1000000000004</v>
          </cell>
          <cell r="F496" t="str">
            <v>Variador de frecuencia 350 HP, 4,16 Kv</v>
          </cell>
          <cell r="G496" t="str">
            <v>cu</v>
          </cell>
          <cell r="H496">
            <v>1</v>
          </cell>
          <cell r="I496">
            <v>70364.404906034499</v>
          </cell>
          <cell r="K496">
            <v>500</v>
          </cell>
          <cell r="L496">
            <v>4500</v>
          </cell>
          <cell r="M496" t="str">
            <v>I</v>
          </cell>
        </row>
        <row r="497">
          <cell r="E497">
            <v>4194</v>
          </cell>
          <cell r="F497" t="str">
            <v>Variador de frecuencia 1125 HP, 4,16 Kv</v>
          </cell>
          <cell r="G497" t="str">
            <v>cu</v>
          </cell>
          <cell r="H497">
            <v>1</v>
          </cell>
          <cell r="I497">
            <v>141776.32210933871</v>
          </cell>
          <cell r="K497">
            <v>950</v>
          </cell>
          <cell r="L497">
            <v>8550</v>
          </cell>
          <cell r="M497" t="str">
            <v>I</v>
          </cell>
        </row>
        <row r="498">
          <cell r="E498">
            <v>4194.1000000000004</v>
          </cell>
          <cell r="F498" t="str">
            <v>Variador de frecuencia 1000 HP, 4,16 Kv</v>
          </cell>
          <cell r="G498" t="str">
            <v>cu</v>
          </cell>
          <cell r="H498">
            <v>1</v>
          </cell>
          <cell r="I498">
            <v>132102.85158626735</v>
          </cell>
          <cell r="K498">
            <v>800</v>
          </cell>
          <cell r="L498">
            <v>7200</v>
          </cell>
          <cell r="M498" t="str">
            <v>I</v>
          </cell>
        </row>
        <row r="499">
          <cell r="E499">
            <v>4195</v>
          </cell>
          <cell r="F499" t="str">
            <v>Interruptor magnético de 1000 A</v>
          </cell>
          <cell r="G499" t="str">
            <v>cu</v>
          </cell>
          <cell r="H499">
            <v>1</v>
          </cell>
          <cell r="I499">
            <v>11000</v>
          </cell>
          <cell r="K499">
            <v>75</v>
          </cell>
          <cell r="L499">
            <v>675</v>
          </cell>
          <cell r="M499" t="str">
            <v>I</v>
          </cell>
        </row>
        <row r="500">
          <cell r="E500">
            <v>4196</v>
          </cell>
          <cell r="F500" t="str">
            <v>Interruptor magnético de 200 A</v>
          </cell>
          <cell r="G500" t="str">
            <v>cu</v>
          </cell>
          <cell r="H500">
            <v>1</v>
          </cell>
          <cell r="I500">
            <v>2895</v>
          </cell>
          <cell r="K500">
            <v>35</v>
          </cell>
          <cell r="L500">
            <v>315</v>
          </cell>
          <cell r="M500" t="str">
            <v>I</v>
          </cell>
        </row>
        <row r="501">
          <cell r="E501">
            <v>4197</v>
          </cell>
          <cell r="F501" t="str">
            <v>Interruptor 300 AF/300 AT</v>
          </cell>
          <cell r="G501" t="str">
            <v>cu</v>
          </cell>
          <cell r="H501">
            <v>1</v>
          </cell>
          <cell r="I501">
            <v>4050.1526986830013</v>
          </cell>
          <cell r="K501">
            <v>35</v>
          </cell>
          <cell r="L501">
            <v>315</v>
          </cell>
          <cell r="M501" t="str">
            <v>I</v>
          </cell>
        </row>
        <row r="502">
          <cell r="E502">
            <v>4197.1000000000004</v>
          </cell>
          <cell r="F502" t="str">
            <v>Interruptor 350 AF/350 AT</v>
          </cell>
          <cell r="G502" t="str">
            <v>cu</v>
          </cell>
          <cell r="H502">
            <v>1</v>
          </cell>
          <cell r="I502">
            <v>4442.623106205644</v>
          </cell>
          <cell r="K502">
            <v>38.391591696717811</v>
          </cell>
          <cell r="L502">
            <v>345.52432527046028</v>
          </cell>
          <cell r="M502" t="str">
            <v>I</v>
          </cell>
        </row>
        <row r="503">
          <cell r="E503">
            <v>4198</v>
          </cell>
          <cell r="F503" t="str">
            <v>Interruptor 1000 AF/1000AT</v>
          </cell>
          <cell r="G503" t="str">
            <v>cu</v>
          </cell>
          <cell r="H503">
            <v>1</v>
          </cell>
          <cell r="I503">
            <v>11000</v>
          </cell>
          <cell r="K503">
            <v>75</v>
          </cell>
          <cell r="L503">
            <v>675</v>
          </cell>
          <cell r="M503" t="str">
            <v>I</v>
          </cell>
        </row>
        <row r="504">
          <cell r="E504">
            <v>4200</v>
          </cell>
          <cell r="F504" t="str">
            <v>Interruptor de 4,16 Kv, 1250A</v>
          </cell>
          <cell r="G504" t="str">
            <v>cu</v>
          </cell>
          <cell r="H504">
            <v>1</v>
          </cell>
          <cell r="I504">
            <v>25200</v>
          </cell>
          <cell r="K504">
            <v>150</v>
          </cell>
          <cell r="L504">
            <v>1350</v>
          </cell>
          <cell r="M504" t="str">
            <v>I</v>
          </cell>
        </row>
        <row r="505">
          <cell r="E505">
            <v>4205</v>
          </cell>
          <cell r="F505" t="str">
            <v>Centro control de motores media tensión 6 celdas</v>
          </cell>
          <cell r="G505" t="str">
            <v>cu</v>
          </cell>
          <cell r="H505">
            <v>1</v>
          </cell>
          <cell r="I505">
            <v>216000</v>
          </cell>
          <cell r="K505">
            <v>908.88888888888891</v>
          </cell>
          <cell r="L505">
            <v>8180</v>
          </cell>
          <cell r="M505" t="str">
            <v>I</v>
          </cell>
        </row>
        <row r="506">
          <cell r="E506">
            <v>4206</v>
          </cell>
          <cell r="F506" t="str">
            <v>Centro control de motores media tensión 5 celdas</v>
          </cell>
          <cell r="G506" t="str">
            <v>cu</v>
          </cell>
          <cell r="H506">
            <v>1</v>
          </cell>
          <cell r="I506">
            <v>180000</v>
          </cell>
          <cell r="K506">
            <v>778.88888888888891</v>
          </cell>
          <cell r="L506">
            <v>7010</v>
          </cell>
          <cell r="M506" t="str">
            <v>I</v>
          </cell>
        </row>
        <row r="507">
          <cell r="E507">
            <v>4210</v>
          </cell>
          <cell r="F507" t="str">
            <v>Centro control de motores media tensión 3 celdas</v>
          </cell>
          <cell r="G507" t="str">
            <v>cu</v>
          </cell>
          <cell r="H507">
            <v>1</v>
          </cell>
          <cell r="I507">
            <v>108000</v>
          </cell>
          <cell r="K507">
            <v>504.66666666666669</v>
          </cell>
          <cell r="L507">
            <v>4542</v>
          </cell>
          <cell r="M507" t="str">
            <v>I</v>
          </cell>
        </row>
        <row r="508">
          <cell r="E508">
            <v>4215</v>
          </cell>
          <cell r="F508" t="str">
            <v>Centro control de motores baja tensión 5 columnas</v>
          </cell>
          <cell r="G508" t="str">
            <v>cu</v>
          </cell>
          <cell r="H508">
            <v>1</v>
          </cell>
          <cell r="I508">
            <v>28315</v>
          </cell>
          <cell r="K508">
            <v>360.55555555555554</v>
          </cell>
          <cell r="L508">
            <v>3245</v>
          </cell>
          <cell r="M508" t="str">
            <v>I</v>
          </cell>
        </row>
        <row r="509">
          <cell r="E509">
            <v>4220</v>
          </cell>
          <cell r="F509" t="str">
            <v>Columna de 4,16 Kv, 250 HP</v>
          </cell>
          <cell r="G509" t="str">
            <v>cu</v>
          </cell>
          <cell r="H509">
            <v>1</v>
          </cell>
          <cell r="I509">
            <v>3000</v>
          </cell>
          <cell r="K509">
            <v>60</v>
          </cell>
          <cell r="L509">
            <v>360</v>
          </cell>
          <cell r="M509" t="str">
            <v>I</v>
          </cell>
        </row>
        <row r="510">
          <cell r="E510">
            <v>4225</v>
          </cell>
          <cell r="F510" t="str">
            <v>Columna de 4,16 Kv, 400 HP</v>
          </cell>
          <cell r="G510" t="str">
            <v>cu</v>
          </cell>
          <cell r="H510">
            <v>1</v>
          </cell>
          <cell r="I510">
            <v>3977.3448208079849</v>
          </cell>
          <cell r="K510">
            <v>80</v>
          </cell>
          <cell r="L510">
            <v>480</v>
          </cell>
          <cell r="M510" t="str">
            <v>I</v>
          </cell>
        </row>
        <row r="512">
          <cell r="E512">
            <v>4500</v>
          </cell>
          <cell r="F512" t="str">
            <v>CANALIZACIONES</v>
          </cell>
        </row>
        <row r="513">
          <cell r="E513">
            <v>4505</v>
          </cell>
          <cell r="F513" t="str">
            <v>Cajas de Conexión</v>
          </cell>
          <cell r="G513" t="str">
            <v>c/u</v>
          </cell>
          <cell r="H513">
            <v>1</v>
          </cell>
          <cell r="J513">
            <v>1.0089969572972406</v>
          </cell>
          <cell r="K513">
            <v>1</v>
          </cell>
          <cell r="L513">
            <v>6.7029502413178053</v>
          </cell>
        </row>
        <row r="514">
          <cell r="E514">
            <v>4510</v>
          </cell>
          <cell r="F514" t="str">
            <v>Conduit Ac. Galv. 3/4"</v>
          </cell>
          <cell r="G514" t="str">
            <v>m</v>
          </cell>
          <cell r="H514">
            <v>1</v>
          </cell>
          <cell r="J514">
            <v>3.763100015738118</v>
          </cell>
          <cell r="K514">
            <v>1</v>
          </cell>
          <cell r="L514">
            <v>6.7235888154443391</v>
          </cell>
        </row>
        <row r="515">
          <cell r="E515">
            <v>4515</v>
          </cell>
          <cell r="F515" t="str">
            <v>Conduit Ac. Galv. 1 1/4"</v>
          </cell>
          <cell r="G515" t="str">
            <v>m</v>
          </cell>
          <cell r="H515">
            <v>1</v>
          </cell>
          <cell r="J515">
            <v>7.241846343510649</v>
          </cell>
          <cell r="K515">
            <v>1.2</v>
          </cell>
          <cell r="L515">
            <v>8.0788551830867696</v>
          </cell>
        </row>
        <row r="516">
          <cell r="E516">
            <v>4520</v>
          </cell>
          <cell r="F516" t="str">
            <v>Conduit Ac. Galv. 1 1/2"</v>
          </cell>
          <cell r="G516" t="str">
            <v>m</v>
          </cell>
          <cell r="H516">
            <v>1</v>
          </cell>
          <cell r="J516">
            <v>7.8976943657538561</v>
          </cell>
          <cell r="K516">
            <v>1.4</v>
          </cell>
          <cell r="L516">
            <v>9.4272420260203535</v>
          </cell>
        </row>
        <row r="517">
          <cell r="E517">
            <v>4525</v>
          </cell>
          <cell r="F517" t="str">
            <v>Conduit Ac. Galv. 2 1/2"</v>
          </cell>
          <cell r="G517" t="str">
            <v>m</v>
          </cell>
          <cell r="H517">
            <v>1</v>
          </cell>
          <cell r="J517">
            <v>13.050458372678627</v>
          </cell>
          <cell r="K517">
            <v>2.3333333333333335</v>
          </cell>
          <cell r="L517">
            <v>16.157710366173539</v>
          </cell>
        </row>
        <row r="518">
          <cell r="E518">
            <v>4530</v>
          </cell>
          <cell r="F518" t="str">
            <v>Conduit Ac. Galv. 3"</v>
          </cell>
          <cell r="G518" t="str">
            <v>m</v>
          </cell>
          <cell r="H518">
            <v>1</v>
          </cell>
          <cell r="J518">
            <v>17.022237304585037</v>
          </cell>
          <cell r="K518">
            <v>2.8026315789473686</v>
          </cell>
          <cell r="L518">
            <v>18.854484052040707</v>
          </cell>
        </row>
        <row r="519">
          <cell r="E519">
            <v>4535</v>
          </cell>
          <cell r="F519" t="str">
            <v>Escalerilla A= 300 mm</v>
          </cell>
          <cell r="G519" t="str">
            <v>m</v>
          </cell>
          <cell r="H519">
            <v>1</v>
          </cell>
          <cell r="J519">
            <v>17.435008787115727</v>
          </cell>
          <cell r="K519">
            <v>2.8</v>
          </cell>
          <cell r="L519">
            <v>18.038113786591126</v>
          </cell>
        </row>
        <row r="520">
          <cell r="E520">
            <v>4540</v>
          </cell>
          <cell r="F520" t="str">
            <v>Escalerilla A= 450 mm</v>
          </cell>
          <cell r="G520" t="str">
            <v>m</v>
          </cell>
          <cell r="H520">
            <v>1</v>
          </cell>
          <cell r="J520">
            <v>19.540143348022244</v>
          </cell>
          <cell r="K520">
            <v>3.5</v>
          </cell>
          <cell r="L520">
            <v>22.583186444234602</v>
          </cell>
        </row>
        <row r="521">
          <cell r="E521">
            <v>4545</v>
          </cell>
          <cell r="F521" t="str">
            <v>Escalerilla A= 600 mm</v>
          </cell>
          <cell r="G521" t="str">
            <v>m</v>
          </cell>
          <cell r="H521">
            <v>1</v>
          </cell>
          <cell r="J521">
            <v>21.608587110481587</v>
          </cell>
          <cell r="K521">
            <v>4.1260000000000003</v>
          </cell>
          <cell r="L521">
            <v>26.646692372258943</v>
          </cell>
        </row>
        <row r="522">
          <cell r="E522">
            <v>4700</v>
          </cell>
          <cell r="F522" t="str">
            <v>CABLES</v>
          </cell>
        </row>
        <row r="523">
          <cell r="E523">
            <v>4705</v>
          </cell>
          <cell r="F523" t="str">
            <v>Conductor armado 250 MCM 15 kV</v>
          </cell>
          <cell r="G523" t="str">
            <v>m</v>
          </cell>
          <cell r="H523">
            <v>1</v>
          </cell>
          <cell r="J523">
            <v>40.42408718917217</v>
          </cell>
          <cell r="K523">
            <v>0.75002977253781111</v>
          </cell>
          <cell r="L523">
            <v>5.1458844822159264</v>
          </cell>
        </row>
        <row r="524">
          <cell r="E524">
            <v>4710</v>
          </cell>
          <cell r="F524" t="str">
            <v>Conductor armado 2 AWG 5 kV</v>
          </cell>
          <cell r="G524" t="str">
            <v>m</v>
          </cell>
          <cell r="H524">
            <v>1</v>
          </cell>
          <cell r="J524">
            <v>18.627459736648831</v>
          </cell>
          <cell r="K524">
            <v>0.48333333333333334</v>
          </cell>
          <cell r="L524">
            <v>3.288412810827825</v>
          </cell>
        </row>
        <row r="525">
          <cell r="E525">
            <v>4715</v>
          </cell>
          <cell r="F525" t="str">
            <v>Cable Cu Desnudo #2 AWG</v>
          </cell>
          <cell r="G525" t="str">
            <v>m</v>
          </cell>
          <cell r="H525">
            <v>1</v>
          </cell>
          <cell r="J525">
            <v>1.0181696569090337</v>
          </cell>
          <cell r="K525">
            <v>0.45754903251283402</v>
          </cell>
          <cell r="L525">
            <v>3.0659748452418425</v>
          </cell>
        </row>
        <row r="526">
          <cell r="E526">
            <v>4720</v>
          </cell>
          <cell r="F526" t="str">
            <v>Term. Cables 350-250 MCM 15 kV</v>
          </cell>
          <cell r="G526" t="str">
            <v>cu</v>
          </cell>
          <cell r="H526">
            <v>1</v>
          </cell>
          <cell r="J526">
            <v>161.42575411814082</v>
          </cell>
          <cell r="K526">
            <v>12</v>
          </cell>
          <cell r="L526">
            <v>125.51004878816495</v>
          </cell>
        </row>
        <row r="527">
          <cell r="E527">
            <v>4725</v>
          </cell>
          <cell r="F527" t="str">
            <v>Term. Cables 350-250 MCM 5 kV</v>
          </cell>
          <cell r="G527" t="str">
            <v>cu</v>
          </cell>
          <cell r="H527">
            <v>1</v>
          </cell>
          <cell r="J527">
            <v>141.87414489560382</v>
          </cell>
          <cell r="K527">
            <v>12</v>
          </cell>
          <cell r="L527">
            <v>125.51004878816495</v>
          </cell>
        </row>
        <row r="528">
          <cell r="E528">
            <v>4730</v>
          </cell>
          <cell r="F528" t="str">
            <v>Cable Cu Desnudo 2/0 AWG</v>
          </cell>
          <cell r="G528" t="str">
            <v>cu</v>
          </cell>
          <cell r="H528">
            <v>1</v>
          </cell>
          <cell r="J528">
            <v>2.0455120134298608</v>
          </cell>
          <cell r="K528">
            <v>0.48813056379821956</v>
          </cell>
          <cell r="L528">
            <v>3.2677742367012907</v>
          </cell>
        </row>
        <row r="529">
          <cell r="E529">
            <v>4735</v>
          </cell>
          <cell r="F529" t="str">
            <v>Union cond 250-350 MCM 15 kV</v>
          </cell>
          <cell r="G529" t="str">
            <v>cu</v>
          </cell>
          <cell r="H529">
            <v>1</v>
          </cell>
          <cell r="J529">
            <v>550.73805739166926</v>
          </cell>
          <cell r="K529">
            <v>36</v>
          </cell>
          <cell r="L529">
            <v>246.18149853110899</v>
          </cell>
        </row>
        <row r="530">
          <cell r="E530">
            <v>4740</v>
          </cell>
          <cell r="F530" t="str">
            <v>Cable XLPE 1x3C, #250 MCM</v>
          </cell>
          <cell r="G530" t="str">
            <v>m</v>
          </cell>
          <cell r="H530">
            <v>1</v>
          </cell>
          <cell r="J530">
            <v>18.159652056447385</v>
          </cell>
          <cell r="K530">
            <v>0.6</v>
          </cell>
          <cell r="L530">
            <v>4.0933172017626696</v>
          </cell>
        </row>
        <row r="531">
          <cell r="E531">
            <v>4745</v>
          </cell>
          <cell r="F531" t="str">
            <v>Cable XLPE 1x3C, 4/0 AWG</v>
          </cell>
          <cell r="G531" t="str">
            <v>m</v>
          </cell>
          <cell r="H531">
            <v>1</v>
          </cell>
          <cell r="J531">
            <v>16.176055765397127</v>
          </cell>
          <cell r="K531">
            <v>0.55000000000000004</v>
          </cell>
          <cell r="L531">
            <v>3.7378750918056869</v>
          </cell>
        </row>
        <row r="532">
          <cell r="E532">
            <v>4750</v>
          </cell>
          <cell r="F532" t="str">
            <v>Cable XLPE 1x4C, 2 AWG</v>
          </cell>
          <cell r="G532" t="str">
            <v>m</v>
          </cell>
          <cell r="H532">
            <v>1</v>
          </cell>
          <cell r="J532">
            <v>7.4046617616199768</v>
          </cell>
          <cell r="K532">
            <v>0.45</v>
          </cell>
          <cell r="L532">
            <v>3.0545089707271011</v>
          </cell>
        </row>
        <row r="533">
          <cell r="E533">
            <v>4755</v>
          </cell>
          <cell r="F533" t="str">
            <v>Cable XLPE 1x4C, #4 AWG</v>
          </cell>
          <cell r="G533" t="str">
            <v>m</v>
          </cell>
          <cell r="H533">
            <v>1</v>
          </cell>
          <cell r="J533">
            <v>5.538017390620082</v>
          </cell>
          <cell r="K533">
            <v>0.3</v>
          </cell>
          <cell r="L533">
            <v>2.0455120134298608</v>
          </cell>
        </row>
        <row r="534">
          <cell r="E534">
            <v>4760</v>
          </cell>
          <cell r="F534" t="str">
            <v>Cable XLPE 1x4C, #6 AWG</v>
          </cell>
          <cell r="G534" t="str">
            <v>m</v>
          </cell>
          <cell r="H534">
            <v>1</v>
          </cell>
          <cell r="J534">
            <v>3.6759593694260837</v>
          </cell>
          <cell r="K534">
            <v>0.2</v>
          </cell>
          <cell r="L534">
            <v>1.3759049417689644</v>
          </cell>
        </row>
        <row r="535">
          <cell r="E535">
            <v>4765</v>
          </cell>
          <cell r="F535" t="str">
            <v>Cable XLPE 1x4C, #8 AWG</v>
          </cell>
          <cell r="G535" t="str">
            <v>m</v>
          </cell>
          <cell r="H535">
            <v>1</v>
          </cell>
          <cell r="J535">
            <v>3.0201113471828771</v>
          </cell>
          <cell r="K535">
            <v>0.18</v>
          </cell>
          <cell r="L535">
            <v>1.2429007973979644</v>
          </cell>
        </row>
        <row r="536">
          <cell r="E536">
            <v>4770</v>
          </cell>
          <cell r="F536" t="str">
            <v>Cable XLPE 1x4C, #12 AWG</v>
          </cell>
          <cell r="G536" t="str">
            <v>m</v>
          </cell>
          <cell r="H536">
            <v>1</v>
          </cell>
          <cell r="J536">
            <v>1.440113839051516</v>
          </cell>
          <cell r="K536">
            <v>0.16</v>
          </cell>
          <cell r="L536">
            <v>1.1076034781240165</v>
          </cell>
        </row>
        <row r="537">
          <cell r="E537">
            <v>4775</v>
          </cell>
          <cell r="F537" t="str">
            <v>Cable XLPE 1x12C, #14 AWG</v>
          </cell>
          <cell r="G537" t="str">
            <v>m</v>
          </cell>
          <cell r="H537">
            <v>1</v>
          </cell>
          <cell r="J537">
            <v>3.9992970307417899</v>
          </cell>
          <cell r="K537">
            <v>0.25</v>
          </cell>
          <cell r="L537">
            <v>1.715294827405309</v>
          </cell>
        </row>
        <row r="538">
          <cell r="E538">
            <v>4780</v>
          </cell>
          <cell r="F538" t="str">
            <v>Cable XLPE 1x5C, #14 AWG</v>
          </cell>
          <cell r="G538" t="str">
            <v>m</v>
          </cell>
          <cell r="H538">
            <v>1</v>
          </cell>
          <cell r="J538">
            <v>1.7336402266288951</v>
          </cell>
          <cell r="K538">
            <v>0.17023255813953489</v>
          </cell>
          <cell r="L538">
            <v>1.1741055503095164</v>
          </cell>
        </row>
        <row r="539">
          <cell r="E539">
            <v>5000</v>
          </cell>
          <cell r="F539" t="str">
            <v>INSTRUMENTACIÓN</v>
          </cell>
        </row>
        <row r="540">
          <cell r="E540">
            <v>5100</v>
          </cell>
          <cell r="F540" t="str">
            <v>INSTRUMENTOS</v>
          </cell>
        </row>
        <row r="541">
          <cell r="E541">
            <v>5105</v>
          </cell>
          <cell r="F541" t="str">
            <v>Densímetro Nuclear 24" electrónica remota</v>
          </cell>
          <cell r="G541" t="str">
            <v>cu</v>
          </cell>
          <cell r="H541">
            <v>1</v>
          </cell>
          <cell r="I541">
            <v>8532.8931066110781</v>
          </cell>
          <cell r="K541">
            <v>45</v>
          </cell>
          <cell r="L541">
            <v>270</v>
          </cell>
          <cell r="M541" t="str">
            <v>I</v>
          </cell>
        </row>
        <row r="542">
          <cell r="E542">
            <v>5110</v>
          </cell>
          <cell r="F542" t="str">
            <v>Flujómetro Magnético 24" flange ANSI 150, electrónica remota</v>
          </cell>
          <cell r="G542" t="str">
            <v>cu</v>
          </cell>
          <cell r="H542">
            <v>1</v>
          </cell>
          <cell r="I542">
            <v>10038.75894675402</v>
          </cell>
          <cell r="K542">
            <v>50</v>
          </cell>
          <cell r="L542">
            <v>300</v>
          </cell>
          <cell r="M542" t="str">
            <v>I</v>
          </cell>
        </row>
        <row r="543">
          <cell r="E543">
            <v>5300</v>
          </cell>
          <cell r="F543" t="str">
            <v>CABLES</v>
          </cell>
        </row>
        <row r="544">
          <cell r="E544">
            <v>5305</v>
          </cell>
          <cell r="F544" t="str">
            <v>Cable multipar 8 pares #18 AWG</v>
          </cell>
          <cell r="G544" t="str">
            <v>m</v>
          </cell>
          <cell r="H544">
            <v>1</v>
          </cell>
          <cell r="J544">
            <v>4.7399925243940828</v>
          </cell>
          <cell r="K544">
            <v>0.21764705882352942</v>
          </cell>
          <cell r="L544">
            <v>1.513495435945861</v>
          </cell>
        </row>
        <row r="545">
          <cell r="E545">
            <v>5310</v>
          </cell>
          <cell r="F545" t="str">
            <v>Cable multicond 19 C #16 AWG</v>
          </cell>
          <cell r="G545" t="str">
            <v>m</v>
          </cell>
          <cell r="H545">
            <v>1</v>
          </cell>
          <cell r="J545">
            <v>4.4602251862343927</v>
          </cell>
          <cell r="K545">
            <v>0.34978723404255319</v>
          </cell>
          <cell r="L545">
            <v>2.3894882488721012</v>
          </cell>
        </row>
        <row r="546">
          <cell r="E546">
            <v>5315</v>
          </cell>
          <cell r="F546" t="str">
            <v>Cable coaxial RG</v>
          </cell>
          <cell r="G546" t="str">
            <v>m</v>
          </cell>
          <cell r="H546">
            <v>1</v>
          </cell>
          <cell r="J546">
            <v>0.40818513272479279</v>
          </cell>
          <cell r="K546">
            <v>0.35003257328990228</v>
          </cell>
          <cell r="L546">
            <v>2.3963677735809461</v>
          </cell>
        </row>
        <row r="547">
          <cell r="E547">
            <v>5320</v>
          </cell>
          <cell r="F547" t="str">
            <v>Cable 2 cond #16 AWG</v>
          </cell>
          <cell r="G547" t="str">
            <v>m</v>
          </cell>
          <cell r="H547">
            <v>1</v>
          </cell>
          <cell r="J547">
            <v>0.71776374462280979</v>
          </cell>
          <cell r="K547">
            <v>0.12</v>
          </cell>
          <cell r="L547">
            <v>0.83471566467317182</v>
          </cell>
        </row>
        <row r="548">
          <cell r="E548">
            <v>5325</v>
          </cell>
          <cell r="F548" t="str">
            <v>Cable 3 cond #14 AWG</v>
          </cell>
          <cell r="G548" t="str">
            <v>m</v>
          </cell>
          <cell r="H548">
            <v>1</v>
          </cell>
          <cell r="J548">
            <v>1.1098966530269647</v>
          </cell>
          <cell r="K548">
            <v>0.12</v>
          </cell>
          <cell r="L548">
            <v>0.83471566467317182</v>
          </cell>
        </row>
        <row r="549">
          <cell r="E549">
            <v>5330</v>
          </cell>
          <cell r="F549" t="str">
            <v>Cable 3 cond #10 AWG</v>
          </cell>
          <cell r="G549" t="str">
            <v>m</v>
          </cell>
          <cell r="H549">
            <v>1</v>
          </cell>
          <cell r="J549">
            <v>1.573117983422516</v>
          </cell>
          <cell r="K549">
            <v>0.12008547008547009</v>
          </cell>
          <cell r="L549">
            <v>0.83471566467317182</v>
          </cell>
        </row>
        <row r="550">
          <cell r="E550">
            <v>5335</v>
          </cell>
          <cell r="F550" t="str">
            <v>Cable 1 par #18 AWG</v>
          </cell>
          <cell r="G550" t="str">
            <v>m</v>
          </cell>
          <cell r="H550">
            <v>1</v>
          </cell>
          <cell r="J550">
            <v>0.81866344035253391</v>
          </cell>
          <cell r="K550">
            <v>0.12</v>
          </cell>
          <cell r="L550">
            <v>0.83471566467317182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enta"/>
      <sheetName val="TOP SHEET"/>
      <sheetName val="GG&amp;CI"/>
      <sheetName val="CF "/>
      <sheetName val="CALCULO K"/>
      <sheetName val="MATRIZ R&amp;O"/>
      <sheetName val="EXPLOSION DE INSUMOS"/>
      <sheetName val="PRINCIPALES INCIDENCIAS"/>
      <sheetName val="BD"/>
      <sheetName val="Seguros"/>
      <sheetName val="EPP"/>
      <sheetName val="ITEMIZADO ECO"/>
      <sheetName val="ECO-1"/>
      <sheetName val="ECO-1A"/>
      <sheetName val="ECO-03"/>
      <sheetName val="ECO-04"/>
      <sheetName val="ECO-08"/>
      <sheetName val="ECO-09"/>
      <sheetName val="COMP"/>
    </sheetNames>
    <sheetDataSet>
      <sheetData sheetId="0"/>
      <sheetData sheetId="1">
        <row r="5">
          <cell r="X5">
            <v>753</v>
          </cell>
        </row>
      </sheetData>
      <sheetData sheetId="2">
        <row r="22">
          <cell r="C22" t="str">
            <v>COD</v>
          </cell>
          <cell r="D22" t="str">
            <v>CLASIFICACIÓN</v>
          </cell>
          <cell r="E22" t="str">
            <v>DESCRIPCIÓN</v>
          </cell>
          <cell r="F22" t="str">
            <v>UN</v>
          </cell>
          <cell r="G22" t="str">
            <v>CC</v>
          </cell>
          <cell r="H22" t="str">
            <v>ORIGEN</v>
          </cell>
          <cell r="I22" t="str">
            <v>TURNO</v>
          </cell>
          <cell r="J22" t="str">
            <v>CANTIDAD</v>
          </cell>
          <cell r="K22" t="str">
            <v>COSTO LIQUIDO</v>
          </cell>
          <cell r="L22" t="str">
            <v>COSTO EMPRESA [CLP]</v>
          </cell>
          <cell r="M22" t="str">
            <v>TOTAL [CLP]</v>
          </cell>
        </row>
        <row r="23">
          <cell r="C23">
            <v>1</v>
          </cell>
          <cell r="D23" t="str">
            <v>DIRECCION</v>
          </cell>
          <cell r="E23" t="str">
            <v>Residente, Ingeniero Administrador.</v>
          </cell>
          <cell r="F23" t="str">
            <v>mes</v>
          </cell>
          <cell r="G23" t="str">
            <v>GG</v>
          </cell>
          <cell r="H23" t="str">
            <v>EXP</v>
          </cell>
          <cell r="I23" t="str">
            <v>5X2</v>
          </cell>
          <cell r="J23">
            <v>21</v>
          </cell>
          <cell r="L23">
            <v>18146908</v>
          </cell>
          <cell r="M23">
            <v>381085068</v>
          </cell>
        </row>
        <row r="24">
          <cell r="C24">
            <v>2</v>
          </cell>
          <cell r="D24" t="str">
            <v>DIRECCION</v>
          </cell>
          <cell r="E24" t="str">
            <v>Gerente de Contrucción</v>
          </cell>
          <cell r="F24" t="str">
            <v>mes</v>
          </cell>
          <cell r="G24" t="str">
            <v>GG</v>
          </cell>
          <cell r="H24" t="str">
            <v>EXP</v>
          </cell>
          <cell r="I24" t="str">
            <v>5x2</v>
          </cell>
          <cell r="J24">
            <v>21</v>
          </cell>
          <cell r="L24">
            <v>15703991</v>
          </cell>
          <cell r="M24">
            <v>329783811</v>
          </cell>
        </row>
        <row r="25">
          <cell r="C25">
            <v>3</v>
          </cell>
          <cell r="D25" t="str">
            <v>PRODUCCION</v>
          </cell>
          <cell r="E25" t="str">
            <v>Jefe de Túnel</v>
          </cell>
          <cell r="F25" t="str">
            <v>mes</v>
          </cell>
          <cell r="G25" t="str">
            <v>GG</v>
          </cell>
          <cell r="H25" t="str">
            <v>EXP</v>
          </cell>
          <cell r="I25" t="str">
            <v>5x2</v>
          </cell>
          <cell r="J25">
            <v>19</v>
          </cell>
          <cell r="L25">
            <v>14725231</v>
          </cell>
          <cell r="M25">
            <v>279779389</v>
          </cell>
        </row>
        <row r="26">
          <cell r="C26">
            <v>4</v>
          </cell>
          <cell r="D26" t="str">
            <v>PRODUCCION</v>
          </cell>
          <cell r="E26" t="str">
            <v>Adjunto Jefe de Túnel</v>
          </cell>
          <cell r="F26" t="str">
            <v>mes</v>
          </cell>
          <cell r="G26" t="str">
            <v>GG</v>
          </cell>
          <cell r="H26" t="str">
            <v>EXP</v>
          </cell>
          <cell r="I26" t="str">
            <v>5x2</v>
          </cell>
          <cell r="J26">
            <v>28</v>
          </cell>
          <cell r="L26">
            <v>9848078</v>
          </cell>
          <cell r="M26">
            <v>275746184</v>
          </cell>
        </row>
        <row r="27">
          <cell r="C27">
            <v>5</v>
          </cell>
          <cell r="D27" t="str">
            <v>PRODUCCION</v>
          </cell>
          <cell r="E27" t="str">
            <v xml:space="preserve">Jefe Turno </v>
          </cell>
          <cell r="F27" t="str">
            <v>mes</v>
          </cell>
          <cell r="G27" t="str">
            <v>GG</v>
          </cell>
          <cell r="H27" t="str">
            <v>NAC</v>
          </cell>
          <cell r="I27" t="str">
            <v>7x7</v>
          </cell>
          <cell r="J27">
            <v>124</v>
          </cell>
          <cell r="L27">
            <v>5239984</v>
          </cell>
          <cell r="M27">
            <v>649758016</v>
          </cell>
        </row>
        <row r="28">
          <cell r="C28">
            <v>6</v>
          </cell>
          <cell r="D28" t="str">
            <v>PRODUCCION</v>
          </cell>
          <cell r="E28" t="str">
            <v>Jefe Tierras</v>
          </cell>
          <cell r="F28" t="str">
            <v>mes</v>
          </cell>
          <cell r="G28" t="str">
            <v>GG</v>
          </cell>
          <cell r="H28" t="str">
            <v>NAC</v>
          </cell>
          <cell r="I28" t="str">
            <v>7x7</v>
          </cell>
          <cell r="J28">
            <v>19</v>
          </cell>
          <cell r="L28">
            <v>2888137</v>
          </cell>
          <cell r="M28">
            <v>54874603</v>
          </cell>
        </row>
        <row r="29">
          <cell r="C29">
            <v>7</v>
          </cell>
          <cell r="D29" t="str">
            <v>PRODUCCION</v>
          </cell>
          <cell r="E29" t="str">
            <v>Jefe de Corrdinación y Logistica</v>
          </cell>
          <cell r="F29" t="str">
            <v>mes</v>
          </cell>
          <cell r="G29" t="str">
            <v>GG</v>
          </cell>
          <cell r="H29" t="str">
            <v>NAC</v>
          </cell>
          <cell r="I29" t="str">
            <v>7x7</v>
          </cell>
          <cell r="J29">
            <v>18</v>
          </cell>
          <cell r="L29">
            <v>5165633</v>
          </cell>
          <cell r="M29">
            <v>92981394</v>
          </cell>
        </row>
        <row r="30">
          <cell r="C30">
            <v>8</v>
          </cell>
          <cell r="D30" t="str">
            <v>OFICINA TÉCNICA</v>
          </cell>
          <cell r="E30" t="str">
            <v>Jefe de Ingeniería y Oficina Técnica</v>
          </cell>
          <cell r="F30" t="str">
            <v>mes</v>
          </cell>
          <cell r="G30" t="str">
            <v>GG</v>
          </cell>
          <cell r="H30" t="str">
            <v>NAC</v>
          </cell>
          <cell r="I30" t="str">
            <v>5x2</v>
          </cell>
          <cell r="J30">
            <v>20</v>
          </cell>
          <cell r="L30">
            <v>8552944</v>
          </cell>
          <cell r="M30">
            <v>171058880</v>
          </cell>
        </row>
        <row r="31">
          <cell r="C31">
            <v>9</v>
          </cell>
          <cell r="D31" t="str">
            <v>OFICINA TÉCNICA</v>
          </cell>
          <cell r="E31" t="str">
            <v>Ingeniero Geotécnia&amp;Geomecánica</v>
          </cell>
          <cell r="F31" t="str">
            <v>mes</v>
          </cell>
          <cell r="G31" t="str">
            <v>GG</v>
          </cell>
          <cell r="H31" t="str">
            <v>NAC</v>
          </cell>
          <cell r="I31" t="str">
            <v>5x2</v>
          </cell>
          <cell r="J31">
            <v>18</v>
          </cell>
          <cell r="L31">
            <v>4197486</v>
          </cell>
          <cell r="M31">
            <v>75554748</v>
          </cell>
        </row>
        <row r="32">
          <cell r="C32">
            <v>10</v>
          </cell>
          <cell r="D32" t="str">
            <v>OFICINA TÉCNICA</v>
          </cell>
          <cell r="E32" t="str">
            <v>Geólogo Terreno</v>
          </cell>
          <cell r="F32" t="str">
            <v>mes</v>
          </cell>
          <cell r="G32" t="str">
            <v>GG</v>
          </cell>
          <cell r="H32" t="str">
            <v>NAC</v>
          </cell>
          <cell r="I32" t="str">
            <v>5x2</v>
          </cell>
          <cell r="J32">
            <v>112</v>
          </cell>
          <cell r="L32">
            <v>3568831</v>
          </cell>
          <cell r="M32">
            <v>399709072</v>
          </cell>
        </row>
        <row r="33">
          <cell r="C33">
            <v>11</v>
          </cell>
          <cell r="D33" t="str">
            <v>OFICINA TÉCNICA</v>
          </cell>
          <cell r="E33" t="str">
            <v>Jefe de Topografía</v>
          </cell>
          <cell r="F33" t="str">
            <v>mes</v>
          </cell>
          <cell r="G33" t="str">
            <v>GG</v>
          </cell>
          <cell r="H33" t="str">
            <v>NAC</v>
          </cell>
          <cell r="I33" t="str">
            <v>5x2</v>
          </cell>
          <cell r="J33">
            <v>21</v>
          </cell>
          <cell r="L33">
            <v>3744974</v>
          </cell>
          <cell r="M33">
            <v>78644454</v>
          </cell>
        </row>
        <row r="34">
          <cell r="C34">
            <v>12</v>
          </cell>
          <cell r="D34" t="str">
            <v>OFICINA TÉCNICA</v>
          </cell>
          <cell r="E34" t="str">
            <v>Topografo</v>
          </cell>
          <cell r="F34" t="str">
            <v>mes</v>
          </cell>
          <cell r="G34" t="str">
            <v>CI</v>
          </cell>
          <cell r="H34" t="str">
            <v>NAC</v>
          </cell>
          <cell r="I34" t="str">
            <v>5x2</v>
          </cell>
          <cell r="J34">
            <v>103</v>
          </cell>
          <cell r="L34">
            <v>2818624</v>
          </cell>
          <cell r="M34">
            <v>290318272</v>
          </cell>
        </row>
        <row r="35">
          <cell r="C35">
            <v>13</v>
          </cell>
          <cell r="D35" t="str">
            <v>OFICINA TÉCNICA</v>
          </cell>
          <cell r="E35" t="str">
            <v>Alarife</v>
          </cell>
          <cell r="F35" t="str">
            <v>mes</v>
          </cell>
          <cell r="G35" t="str">
            <v>CI</v>
          </cell>
          <cell r="H35" t="str">
            <v>LOC</v>
          </cell>
          <cell r="I35" t="str">
            <v>5x2</v>
          </cell>
          <cell r="J35">
            <v>103</v>
          </cell>
          <cell r="L35">
            <v>1470120</v>
          </cell>
          <cell r="M35">
            <v>151422360</v>
          </cell>
        </row>
        <row r="36">
          <cell r="C36">
            <v>14</v>
          </cell>
          <cell r="D36" t="str">
            <v>OFICINA TÉCNICA</v>
          </cell>
          <cell r="E36" t="str">
            <v>Control documentos</v>
          </cell>
          <cell r="F36" t="str">
            <v>mes</v>
          </cell>
          <cell r="G36" t="str">
            <v>GG</v>
          </cell>
          <cell r="H36" t="str">
            <v>NAC</v>
          </cell>
          <cell r="I36" t="str">
            <v>5x2</v>
          </cell>
          <cell r="J36">
            <v>39</v>
          </cell>
          <cell r="L36">
            <v>2797822</v>
          </cell>
          <cell r="M36">
            <v>109115058</v>
          </cell>
        </row>
        <row r="37">
          <cell r="C37">
            <v>15</v>
          </cell>
          <cell r="D37" t="str">
            <v>OFICINA TÉCNICA</v>
          </cell>
          <cell r="E37" t="str">
            <v>Ingeniero electrico SEC A</v>
          </cell>
          <cell r="F37" t="str">
            <v>mes</v>
          </cell>
          <cell r="G37" t="str">
            <v>GG</v>
          </cell>
          <cell r="H37" t="str">
            <v>NAC</v>
          </cell>
          <cell r="I37" t="str">
            <v>7x7</v>
          </cell>
          <cell r="J37">
            <v>19</v>
          </cell>
          <cell r="L37">
            <v>3010164</v>
          </cell>
          <cell r="M37">
            <v>57193116</v>
          </cell>
        </row>
        <row r="38">
          <cell r="C38">
            <v>16</v>
          </cell>
          <cell r="D38" t="str">
            <v>OFICINA TÉCNICA</v>
          </cell>
          <cell r="E38" t="str">
            <v xml:space="preserve">Ingeniero Especialista Emulsiones </v>
          </cell>
          <cell r="F38" t="str">
            <v>mes</v>
          </cell>
          <cell r="G38" t="str">
            <v>CI</v>
          </cell>
          <cell r="H38" t="str">
            <v>NAC</v>
          </cell>
          <cell r="I38" t="str">
            <v>5x2</v>
          </cell>
          <cell r="J38">
            <v>18</v>
          </cell>
          <cell r="L38">
            <v>5819245</v>
          </cell>
          <cell r="M38">
            <v>104746410</v>
          </cell>
        </row>
        <row r="39">
          <cell r="C39">
            <v>17</v>
          </cell>
          <cell r="D39" t="str">
            <v>OFICINA TÉCNICA</v>
          </cell>
          <cell r="E39" t="str">
            <v>Programador Calculista Tronaduras</v>
          </cell>
          <cell r="F39" t="str">
            <v>mes</v>
          </cell>
          <cell r="G39" t="str">
            <v>CI</v>
          </cell>
          <cell r="H39" t="str">
            <v>NAC</v>
          </cell>
          <cell r="I39" t="str">
            <v>5x2</v>
          </cell>
          <cell r="J39">
            <v>70</v>
          </cell>
          <cell r="L39">
            <v>3565688</v>
          </cell>
          <cell r="M39">
            <v>249598160</v>
          </cell>
        </row>
        <row r="40">
          <cell r="C40">
            <v>18</v>
          </cell>
          <cell r="D40" t="str">
            <v>OFICINA TÉCNICA</v>
          </cell>
          <cell r="E40" t="str">
            <v>Delineante As bulit</v>
          </cell>
          <cell r="F40" t="str">
            <v>mes</v>
          </cell>
          <cell r="G40" t="str">
            <v>GG</v>
          </cell>
          <cell r="H40" t="str">
            <v>LOC</v>
          </cell>
          <cell r="I40" t="str">
            <v>7x7</v>
          </cell>
          <cell r="J40">
            <v>39</v>
          </cell>
          <cell r="L40">
            <v>1647355</v>
          </cell>
          <cell r="M40">
            <v>64246845</v>
          </cell>
        </row>
        <row r="41">
          <cell r="C41">
            <v>19</v>
          </cell>
          <cell r="D41" t="str">
            <v>PROGRAMACIÓN Y CONTROL</v>
          </cell>
          <cell r="E41" t="str">
            <v>Jefe de PYC</v>
          </cell>
          <cell r="F41" t="str">
            <v>mes</v>
          </cell>
          <cell r="G41" t="str">
            <v>GG</v>
          </cell>
          <cell r="H41" t="str">
            <v>NAC</v>
          </cell>
          <cell r="I41" t="str">
            <v>7x7</v>
          </cell>
          <cell r="J41">
            <v>21</v>
          </cell>
          <cell r="L41">
            <v>5165633</v>
          </cell>
          <cell r="M41">
            <v>108478293</v>
          </cell>
        </row>
        <row r="42">
          <cell r="C42">
            <v>20</v>
          </cell>
          <cell r="D42" t="str">
            <v>PROGRAMACIÓN Y CONTROL</v>
          </cell>
          <cell r="E42" t="str">
            <v xml:space="preserve">Asistente PYC y Contrato </v>
          </cell>
          <cell r="F42" t="str">
            <v>mes</v>
          </cell>
          <cell r="G42" t="str">
            <v>GG</v>
          </cell>
          <cell r="H42" t="str">
            <v>NAC</v>
          </cell>
          <cell r="I42" t="str">
            <v>7x7</v>
          </cell>
          <cell r="J42">
            <v>20</v>
          </cell>
          <cell r="L42">
            <v>3565688</v>
          </cell>
          <cell r="M42">
            <v>71313760</v>
          </cell>
        </row>
        <row r="43">
          <cell r="C43">
            <v>21</v>
          </cell>
          <cell r="D43" t="str">
            <v>PROGRAMACIÓN Y CONTROL</v>
          </cell>
          <cell r="E43" t="str">
            <v>Asistente PYC Primavera Risk</v>
          </cell>
          <cell r="F43" t="str">
            <v>mes</v>
          </cell>
          <cell r="G43" t="str">
            <v>GG</v>
          </cell>
          <cell r="H43" t="str">
            <v>NAC</v>
          </cell>
          <cell r="I43" t="str">
            <v>7x7</v>
          </cell>
          <cell r="J43">
            <v>18</v>
          </cell>
          <cell r="L43">
            <v>5165633</v>
          </cell>
          <cell r="M43">
            <v>92981394</v>
          </cell>
        </row>
        <row r="44">
          <cell r="C44">
            <v>22</v>
          </cell>
          <cell r="D44" t="str">
            <v>RRLL</v>
          </cell>
          <cell r="E44" t="str">
            <v>Jefe de RRHH y RRLL</v>
          </cell>
          <cell r="F44" t="str">
            <v>mes</v>
          </cell>
          <cell r="G44" t="str">
            <v>GG</v>
          </cell>
          <cell r="H44" t="str">
            <v>NAC</v>
          </cell>
          <cell r="I44" t="str">
            <v>7x7</v>
          </cell>
          <cell r="J44">
            <v>21</v>
          </cell>
          <cell r="L44">
            <v>4063393</v>
          </cell>
          <cell r="M44">
            <v>85331253</v>
          </cell>
        </row>
        <row r="45">
          <cell r="C45">
            <v>23</v>
          </cell>
          <cell r="D45" t="str">
            <v>RRLL</v>
          </cell>
          <cell r="E45" t="str">
            <v>Jefe de RRLL</v>
          </cell>
          <cell r="F45" t="str">
            <v>mes</v>
          </cell>
          <cell r="G45" t="str">
            <v>GG</v>
          </cell>
          <cell r="H45" t="str">
            <v>NAC</v>
          </cell>
          <cell r="I45" t="str">
            <v>7x7</v>
          </cell>
          <cell r="J45">
            <v>40</v>
          </cell>
          <cell r="L45">
            <v>3280316</v>
          </cell>
          <cell r="M45">
            <v>131212640</v>
          </cell>
        </row>
        <row r="46">
          <cell r="C46">
            <v>24</v>
          </cell>
          <cell r="D46" t="str">
            <v>RRLL</v>
          </cell>
          <cell r="E46" t="str">
            <v>Documentación y Secretaría</v>
          </cell>
          <cell r="F46" t="str">
            <v>mes</v>
          </cell>
          <cell r="G46" t="str">
            <v>GG</v>
          </cell>
          <cell r="H46" t="str">
            <v>LOC</v>
          </cell>
          <cell r="I46" t="str">
            <v>7x7</v>
          </cell>
          <cell r="J46">
            <v>38</v>
          </cell>
          <cell r="L46">
            <v>1738382</v>
          </cell>
          <cell r="M46">
            <v>66058516</v>
          </cell>
        </row>
        <row r="47">
          <cell r="C47">
            <v>25</v>
          </cell>
          <cell r="D47" t="str">
            <v>RRLL</v>
          </cell>
          <cell r="E47" t="str">
            <v>Campamento y transporte</v>
          </cell>
          <cell r="F47" t="str">
            <v>mes</v>
          </cell>
          <cell r="G47" t="str">
            <v>GG</v>
          </cell>
          <cell r="H47" t="str">
            <v>NAC</v>
          </cell>
          <cell r="I47" t="str">
            <v>5X2</v>
          </cell>
          <cell r="J47">
            <v>37</v>
          </cell>
          <cell r="L47">
            <v>2483071</v>
          </cell>
          <cell r="M47">
            <v>91873627</v>
          </cell>
        </row>
        <row r="48">
          <cell r="C48">
            <v>26</v>
          </cell>
          <cell r="D48" t="str">
            <v>RRLL</v>
          </cell>
          <cell r="E48" t="str">
            <v>Chofer de personal</v>
          </cell>
          <cell r="F48" t="str">
            <v>mes</v>
          </cell>
          <cell r="G48" t="str">
            <v>GG</v>
          </cell>
          <cell r="H48" t="str">
            <v>LOC</v>
          </cell>
          <cell r="I48" t="str">
            <v>7x7</v>
          </cell>
          <cell r="J48">
            <v>37</v>
          </cell>
          <cell r="L48">
            <v>1896004</v>
          </cell>
          <cell r="M48">
            <v>70152148</v>
          </cell>
        </row>
        <row r="49">
          <cell r="C49">
            <v>27</v>
          </cell>
          <cell r="D49" t="str">
            <v>RRLL</v>
          </cell>
          <cell r="E49" t="str">
            <v>Movilización y viajes</v>
          </cell>
          <cell r="F49" t="str">
            <v>mes</v>
          </cell>
          <cell r="G49" t="str">
            <v>GG</v>
          </cell>
          <cell r="H49" t="str">
            <v>NAC</v>
          </cell>
          <cell r="I49" t="str">
            <v>5X2</v>
          </cell>
          <cell r="J49">
            <v>20</v>
          </cell>
          <cell r="L49">
            <v>2364578</v>
          </cell>
          <cell r="M49">
            <v>47291560</v>
          </cell>
        </row>
        <row r="50">
          <cell r="C50">
            <v>28</v>
          </cell>
          <cell r="D50" t="str">
            <v>ADMON&amp;SSGG</v>
          </cell>
          <cell r="E50" t="str">
            <v>Jefe Administración</v>
          </cell>
          <cell r="F50" t="str">
            <v>mes</v>
          </cell>
          <cell r="G50" t="str">
            <v>GG</v>
          </cell>
          <cell r="H50" t="str">
            <v>EXP</v>
          </cell>
          <cell r="I50" t="str">
            <v>7X7</v>
          </cell>
          <cell r="J50">
            <v>21</v>
          </cell>
          <cell r="L50">
            <v>10894701</v>
          </cell>
          <cell r="M50">
            <v>228788721</v>
          </cell>
        </row>
        <row r="51">
          <cell r="C51">
            <v>29</v>
          </cell>
          <cell r="D51" t="str">
            <v>ADMON&amp;SSGG</v>
          </cell>
          <cell r="E51" t="str">
            <v>Adjto. Administración</v>
          </cell>
          <cell r="F51" t="str">
            <v>mes</v>
          </cell>
          <cell r="G51" t="str">
            <v>GG</v>
          </cell>
          <cell r="H51" t="str">
            <v>NAC</v>
          </cell>
          <cell r="I51" t="str">
            <v>5X2</v>
          </cell>
          <cell r="J51">
            <v>17</v>
          </cell>
          <cell r="L51">
            <v>8552944</v>
          </cell>
          <cell r="M51">
            <v>145400048</v>
          </cell>
        </row>
        <row r="52">
          <cell r="C52">
            <v>30</v>
          </cell>
          <cell r="D52" t="str">
            <v>ADMON&amp;SSGG</v>
          </cell>
          <cell r="E52" t="str">
            <v>Contabilidad</v>
          </cell>
          <cell r="F52" t="str">
            <v>mes</v>
          </cell>
          <cell r="G52" t="str">
            <v>GG</v>
          </cell>
          <cell r="H52" t="str">
            <v>NAC</v>
          </cell>
          <cell r="I52" t="str">
            <v>5x2</v>
          </cell>
          <cell r="J52">
            <v>38</v>
          </cell>
          <cell r="L52">
            <v>2080229</v>
          </cell>
          <cell r="M52">
            <v>79048702</v>
          </cell>
        </row>
        <row r="53">
          <cell r="C53">
            <v>31</v>
          </cell>
          <cell r="D53" t="str">
            <v>ADMON&amp;SSGG</v>
          </cell>
          <cell r="E53" t="str">
            <v>Administrativo</v>
          </cell>
          <cell r="F53" t="str">
            <v>mes</v>
          </cell>
          <cell r="G53" t="str">
            <v>GG</v>
          </cell>
          <cell r="H53" t="str">
            <v>LOC</v>
          </cell>
          <cell r="I53" t="str">
            <v>5x2</v>
          </cell>
          <cell r="J53">
            <v>37</v>
          </cell>
          <cell r="L53">
            <v>1981596</v>
          </cell>
          <cell r="M53">
            <v>73319052</v>
          </cell>
        </row>
        <row r="54">
          <cell r="C54">
            <v>32</v>
          </cell>
          <cell r="D54" t="str">
            <v>ADMON&amp;SSGG</v>
          </cell>
          <cell r="E54" t="str">
            <v>Asistente administrativo</v>
          </cell>
          <cell r="F54" t="str">
            <v>mes</v>
          </cell>
          <cell r="G54" t="str">
            <v>GG</v>
          </cell>
          <cell r="H54" t="str">
            <v>LOC</v>
          </cell>
          <cell r="I54" t="str">
            <v>5x2</v>
          </cell>
          <cell r="J54">
            <v>37</v>
          </cell>
          <cell r="L54">
            <v>1686273</v>
          </cell>
          <cell r="M54">
            <v>62392101</v>
          </cell>
        </row>
        <row r="55">
          <cell r="C55">
            <v>33</v>
          </cell>
          <cell r="D55" t="str">
            <v>MEDIO AMBIENTE</v>
          </cell>
          <cell r="E55" t="str">
            <v>Jefe de Sustentabilidad</v>
          </cell>
          <cell r="F55" t="str">
            <v>mes</v>
          </cell>
          <cell r="G55" t="str">
            <v>GG</v>
          </cell>
          <cell r="H55" t="str">
            <v>NAC</v>
          </cell>
          <cell r="I55" t="str">
            <v>5x2</v>
          </cell>
          <cell r="J55">
            <v>21</v>
          </cell>
          <cell r="L55">
            <v>6981717</v>
          </cell>
          <cell r="M55">
            <v>146616057</v>
          </cell>
        </row>
        <row r="56">
          <cell r="C56">
            <v>34</v>
          </cell>
          <cell r="D56" t="str">
            <v>MEDIO AMBIENTE</v>
          </cell>
          <cell r="E56" t="str">
            <v>Jefe de Medio Ambiente</v>
          </cell>
          <cell r="F56" t="str">
            <v>mes</v>
          </cell>
          <cell r="G56" t="str">
            <v>GG</v>
          </cell>
          <cell r="H56" t="str">
            <v>NAC</v>
          </cell>
          <cell r="I56" t="str">
            <v>5x2</v>
          </cell>
          <cell r="J56">
            <v>20</v>
          </cell>
          <cell r="L56">
            <v>3376590</v>
          </cell>
          <cell r="M56">
            <v>67531800</v>
          </cell>
        </row>
        <row r="57">
          <cell r="C57">
            <v>35</v>
          </cell>
          <cell r="D57" t="str">
            <v>PREVENCIÓN</v>
          </cell>
          <cell r="E57" t="str">
            <v>Prevencionista Terreno</v>
          </cell>
          <cell r="F57" t="str">
            <v>mes</v>
          </cell>
          <cell r="G57" t="str">
            <v>GG</v>
          </cell>
          <cell r="H57" t="str">
            <v>NAC</v>
          </cell>
          <cell r="I57" t="str">
            <v>7X7</v>
          </cell>
          <cell r="J57">
            <v>142</v>
          </cell>
          <cell r="L57">
            <v>3205119</v>
          </cell>
          <cell r="M57">
            <v>455126898</v>
          </cell>
        </row>
        <row r="58">
          <cell r="C58">
            <v>36</v>
          </cell>
          <cell r="D58" t="str">
            <v>MEDIO AMBIENTE</v>
          </cell>
          <cell r="E58" t="str">
            <v>Capacitación</v>
          </cell>
          <cell r="F58" t="str">
            <v>mes</v>
          </cell>
          <cell r="G58" t="str">
            <v>GG</v>
          </cell>
          <cell r="H58" t="str">
            <v>NAC</v>
          </cell>
          <cell r="I58" t="str">
            <v>7x7</v>
          </cell>
          <cell r="J58">
            <v>18</v>
          </cell>
          <cell r="L58">
            <v>2364578</v>
          </cell>
          <cell r="M58">
            <v>42562404</v>
          </cell>
        </row>
        <row r="59">
          <cell r="C59">
            <v>37</v>
          </cell>
          <cell r="D59" t="str">
            <v>MEDIO AMBIENTE</v>
          </cell>
          <cell r="E59" t="str">
            <v>Herramientas de Gestión</v>
          </cell>
          <cell r="F59" t="str">
            <v>mes</v>
          </cell>
          <cell r="G59" t="str">
            <v>GG</v>
          </cell>
          <cell r="H59" t="str">
            <v>NAC</v>
          </cell>
          <cell r="I59" t="str">
            <v>5x2</v>
          </cell>
          <cell r="J59">
            <v>17</v>
          </cell>
          <cell r="L59">
            <v>2977090</v>
          </cell>
          <cell r="M59">
            <v>50610530</v>
          </cell>
        </row>
        <row r="60">
          <cell r="C60">
            <v>38</v>
          </cell>
          <cell r="D60" t="str">
            <v>MEDIO AMBIENTE</v>
          </cell>
          <cell r="E60" t="str">
            <v>Documentación</v>
          </cell>
          <cell r="F60" t="str">
            <v>mes</v>
          </cell>
          <cell r="G60" t="str">
            <v>GG</v>
          </cell>
          <cell r="H60" t="str">
            <v>LOC</v>
          </cell>
          <cell r="I60" t="str">
            <v>5x2</v>
          </cell>
          <cell r="J60">
            <v>17</v>
          </cell>
          <cell r="L60">
            <v>1738382</v>
          </cell>
          <cell r="M60">
            <v>29552494</v>
          </cell>
        </row>
        <row r="61">
          <cell r="C61">
            <v>39</v>
          </cell>
          <cell r="D61" t="str">
            <v>MEDIO AMBIENTE</v>
          </cell>
          <cell r="E61" t="str">
            <v>Hallazgos y Cierres - RIS</v>
          </cell>
          <cell r="F61" t="str">
            <v>mes</v>
          </cell>
          <cell r="G61" t="str">
            <v>GG</v>
          </cell>
          <cell r="H61" t="str">
            <v>LOC</v>
          </cell>
          <cell r="I61" t="str">
            <v>7x7</v>
          </cell>
          <cell r="J61">
            <v>20</v>
          </cell>
          <cell r="L61">
            <v>1738382</v>
          </cell>
          <cell r="M61">
            <v>34767640</v>
          </cell>
        </row>
        <row r="62">
          <cell r="C62">
            <v>40</v>
          </cell>
          <cell r="D62" t="str">
            <v>MEDIO AMBIENTE</v>
          </cell>
          <cell r="E62" t="str">
            <v>Estándares Salud Trabajo-Estandar de Control de Fatalidad</v>
          </cell>
          <cell r="F62" t="str">
            <v>mes</v>
          </cell>
          <cell r="G62" t="str">
            <v>GG</v>
          </cell>
          <cell r="H62" t="str">
            <v>LOC</v>
          </cell>
          <cell r="I62" t="str">
            <v>7x7</v>
          </cell>
          <cell r="J62">
            <v>19</v>
          </cell>
          <cell r="L62">
            <v>1738382</v>
          </cell>
          <cell r="M62">
            <v>33029258</v>
          </cell>
        </row>
        <row r="63">
          <cell r="C63">
            <v>41</v>
          </cell>
          <cell r="D63" t="str">
            <v>QA/QC</v>
          </cell>
          <cell r="E63" t="str">
            <v>Jefe de Calidad</v>
          </cell>
          <cell r="F63" t="str">
            <v>mes</v>
          </cell>
          <cell r="G63" t="str">
            <v>GG</v>
          </cell>
          <cell r="H63" t="str">
            <v>NAC</v>
          </cell>
          <cell r="I63" t="str">
            <v>5x2</v>
          </cell>
          <cell r="J63">
            <v>21</v>
          </cell>
          <cell r="L63">
            <v>4441017</v>
          </cell>
          <cell r="M63">
            <v>93261357</v>
          </cell>
        </row>
        <row r="64">
          <cell r="C64">
            <v>42</v>
          </cell>
          <cell r="D64" t="str">
            <v>QA/QC</v>
          </cell>
          <cell r="E64" t="str">
            <v>Adjunto Calidad Terreno e Ing. Gestión</v>
          </cell>
          <cell r="F64" t="str">
            <v>mes</v>
          </cell>
          <cell r="G64" t="str">
            <v>GG</v>
          </cell>
          <cell r="H64" t="str">
            <v>NAC</v>
          </cell>
          <cell r="I64" t="str">
            <v>5x2</v>
          </cell>
          <cell r="J64">
            <v>37</v>
          </cell>
          <cell r="L64">
            <v>3376590</v>
          </cell>
          <cell r="M64">
            <v>124933830</v>
          </cell>
        </row>
        <row r="65">
          <cell r="C65">
            <v>43</v>
          </cell>
          <cell r="D65" t="str">
            <v>QA/QC</v>
          </cell>
          <cell r="E65" t="str">
            <v>Inspector calidad</v>
          </cell>
          <cell r="F65" t="str">
            <v>mes</v>
          </cell>
          <cell r="G65" t="str">
            <v>GG</v>
          </cell>
          <cell r="H65" t="str">
            <v>NAC</v>
          </cell>
          <cell r="I65" t="str">
            <v>5x2</v>
          </cell>
          <cell r="J65">
            <v>112</v>
          </cell>
          <cell r="L65">
            <v>3583697</v>
          </cell>
          <cell r="M65">
            <v>401374064</v>
          </cell>
        </row>
        <row r="66">
          <cell r="C66">
            <v>44</v>
          </cell>
          <cell r="D66" t="str">
            <v>QA/QC</v>
          </cell>
          <cell r="E66" t="str">
            <v>Laborante</v>
          </cell>
          <cell r="F66" t="str">
            <v>mes</v>
          </cell>
          <cell r="G66" t="str">
            <v>GG</v>
          </cell>
          <cell r="H66" t="str">
            <v>NAC</v>
          </cell>
          <cell r="I66" t="str">
            <v>7X7</v>
          </cell>
          <cell r="J66">
            <v>220</v>
          </cell>
          <cell r="L66">
            <v>3565688</v>
          </cell>
          <cell r="M66">
            <v>784451360</v>
          </cell>
        </row>
        <row r="67">
          <cell r="C67">
            <v>45</v>
          </cell>
          <cell r="D67" t="str">
            <v>QA/QC</v>
          </cell>
          <cell r="E67" t="str">
            <v>Asistente procesos Entrega - Adicional</v>
          </cell>
          <cell r="F67" t="str">
            <v>mes</v>
          </cell>
          <cell r="G67" t="str">
            <v>GG</v>
          </cell>
          <cell r="H67" t="str">
            <v>LOC</v>
          </cell>
          <cell r="I67" t="str">
            <v>7x7</v>
          </cell>
          <cell r="J67">
            <v>38</v>
          </cell>
          <cell r="L67">
            <v>1738382</v>
          </cell>
          <cell r="M67">
            <v>66058516</v>
          </cell>
        </row>
        <row r="68">
          <cell r="C68">
            <v>46</v>
          </cell>
          <cell r="D68" t="str">
            <v>QA/QC</v>
          </cell>
          <cell r="E68" t="str">
            <v>Operador Equipo Levante - Adicional</v>
          </cell>
          <cell r="F68" t="str">
            <v>mes</v>
          </cell>
          <cell r="G68" t="str">
            <v>CI</v>
          </cell>
          <cell r="H68" t="str">
            <v>LOC</v>
          </cell>
          <cell r="I68" t="str">
            <v>7x7</v>
          </cell>
          <cell r="J68">
            <v>108</v>
          </cell>
          <cell r="L68">
            <v>1986359</v>
          </cell>
          <cell r="M68">
            <v>214526772</v>
          </cell>
        </row>
        <row r="69">
          <cell r="C69">
            <v>47</v>
          </cell>
          <cell r="D69" t="str">
            <v>COMPRAS Y SUMINISTROS</v>
          </cell>
          <cell r="E69" t="str">
            <v>Jefe de Compras</v>
          </cell>
          <cell r="F69" t="str">
            <v>mes</v>
          </cell>
          <cell r="G69" t="str">
            <v>GG</v>
          </cell>
          <cell r="H69" t="str">
            <v>NAC</v>
          </cell>
          <cell r="I69" t="str">
            <v>7x7</v>
          </cell>
          <cell r="J69">
            <v>21</v>
          </cell>
          <cell r="L69">
            <v>4130101</v>
          </cell>
          <cell r="M69">
            <v>86732121</v>
          </cell>
        </row>
        <row r="70">
          <cell r="C70">
            <v>48</v>
          </cell>
          <cell r="D70" t="str">
            <v>COMPRAS Y SUMINISTROS</v>
          </cell>
          <cell r="E70" t="str">
            <v>Adjunto compras</v>
          </cell>
          <cell r="F70" t="str">
            <v>mes</v>
          </cell>
          <cell r="G70" t="str">
            <v>GG</v>
          </cell>
          <cell r="H70" t="str">
            <v>NAC</v>
          </cell>
          <cell r="I70" t="str">
            <v>5x2</v>
          </cell>
          <cell r="J70">
            <v>17</v>
          </cell>
          <cell r="L70">
            <v>2281258</v>
          </cell>
          <cell r="M70">
            <v>38781386</v>
          </cell>
        </row>
        <row r="71">
          <cell r="C71">
            <v>49</v>
          </cell>
          <cell r="D71" t="str">
            <v>COMPRAS Y SUMINISTROS</v>
          </cell>
          <cell r="E71" t="str">
            <v>Jefe de Bodega</v>
          </cell>
          <cell r="F71" t="str">
            <v>mes</v>
          </cell>
          <cell r="G71" t="str">
            <v>GG</v>
          </cell>
          <cell r="H71" t="str">
            <v>NAC</v>
          </cell>
          <cell r="I71" t="str">
            <v>5x2</v>
          </cell>
          <cell r="J71">
            <v>20</v>
          </cell>
          <cell r="L71">
            <v>4805375</v>
          </cell>
          <cell r="M71">
            <v>96107500</v>
          </cell>
        </row>
        <row r="72">
          <cell r="C72">
            <v>50</v>
          </cell>
          <cell r="D72" t="str">
            <v>COMPRAS Y SUMINISTROS</v>
          </cell>
          <cell r="E72" t="str">
            <v>Bodeguero</v>
          </cell>
          <cell r="F72" t="str">
            <v>mes</v>
          </cell>
          <cell r="G72" t="str">
            <v>GG</v>
          </cell>
          <cell r="H72" t="str">
            <v>LOC</v>
          </cell>
          <cell r="I72" t="str">
            <v>5x2</v>
          </cell>
          <cell r="J72">
            <v>93</v>
          </cell>
          <cell r="L72">
            <v>1980607</v>
          </cell>
          <cell r="M72">
            <v>184196451</v>
          </cell>
        </row>
        <row r="73">
          <cell r="C73">
            <v>51</v>
          </cell>
          <cell r="D73" t="str">
            <v>COMPRAS Y SUMINISTROS</v>
          </cell>
          <cell r="E73" t="str">
            <v>Chofer Bodega</v>
          </cell>
          <cell r="F73" t="str">
            <v>mes</v>
          </cell>
          <cell r="G73" t="str">
            <v>GG</v>
          </cell>
          <cell r="H73" t="str">
            <v>LOC</v>
          </cell>
          <cell r="I73" t="str">
            <v>5x2</v>
          </cell>
          <cell r="J73">
            <v>21</v>
          </cell>
          <cell r="L73">
            <v>1986359</v>
          </cell>
          <cell r="M73">
            <v>41713539</v>
          </cell>
        </row>
        <row r="74">
          <cell r="C74">
            <v>52</v>
          </cell>
          <cell r="D74" t="str">
            <v>COMPRAS Y SUMINISTROS</v>
          </cell>
          <cell r="E74" t="str">
            <v>Operador manitú almacén</v>
          </cell>
          <cell r="F74" t="str">
            <v>mes</v>
          </cell>
          <cell r="G74" t="str">
            <v>GG</v>
          </cell>
          <cell r="H74" t="str">
            <v>NAC</v>
          </cell>
          <cell r="I74" t="str">
            <v>5x2</v>
          </cell>
          <cell r="J74">
            <v>40</v>
          </cell>
          <cell r="L74">
            <v>4530859</v>
          </cell>
          <cell r="M74">
            <v>181234360</v>
          </cell>
        </row>
        <row r="75">
          <cell r="C75">
            <v>53</v>
          </cell>
          <cell r="D75" t="str">
            <v>COMPRAS Y SUMINISTROS</v>
          </cell>
          <cell r="E75" t="str">
            <v>Expeditoría</v>
          </cell>
          <cell r="F75" t="str">
            <v>mes</v>
          </cell>
          <cell r="G75" t="str">
            <v>GG</v>
          </cell>
          <cell r="H75" t="str">
            <v>NAC</v>
          </cell>
          <cell r="I75" t="str">
            <v>5x2</v>
          </cell>
          <cell r="J75">
            <v>20</v>
          </cell>
          <cell r="L75">
            <v>2481598</v>
          </cell>
          <cell r="M75">
            <v>49631960</v>
          </cell>
        </row>
        <row r="76">
          <cell r="C76">
            <v>54</v>
          </cell>
          <cell r="D76" t="str">
            <v>COMPRAS Y SUMINISTROS</v>
          </cell>
          <cell r="E76" t="str">
            <v>Chofer de camión combustible</v>
          </cell>
          <cell r="F76" t="str">
            <v>mes</v>
          </cell>
          <cell r="G76" t="str">
            <v>CI</v>
          </cell>
          <cell r="H76" t="str">
            <v>NAC</v>
          </cell>
          <cell r="I76" t="str">
            <v>5x2</v>
          </cell>
          <cell r="J76">
            <v>71</v>
          </cell>
          <cell r="L76">
            <v>2054680</v>
          </cell>
          <cell r="M76">
            <v>145882280</v>
          </cell>
        </row>
        <row r="77">
          <cell r="C77">
            <v>55</v>
          </cell>
          <cell r="D77" t="str">
            <v>COMPRAS Y SUMINISTROS</v>
          </cell>
          <cell r="E77" t="str">
            <v>Chofer de camión aljibe agua</v>
          </cell>
          <cell r="F77" t="str">
            <v>mes</v>
          </cell>
          <cell r="G77" t="str">
            <v>CI</v>
          </cell>
          <cell r="H77" t="str">
            <v>NAC</v>
          </cell>
          <cell r="I77" t="str">
            <v>5x2</v>
          </cell>
          <cell r="J77">
            <v>112</v>
          </cell>
          <cell r="L77">
            <v>2054680</v>
          </cell>
          <cell r="M77">
            <v>230124160</v>
          </cell>
        </row>
        <row r="78">
          <cell r="C78">
            <v>56</v>
          </cell>
          <cell r="D78" t="str">
            <v>COMPRAS Y SUMINISTROS</v>
          </cell>
          <cell r="E78" t="str">
            <v>Chofer Camion Hidrogrua</v>
          </cell>
          <cell r="F78" t="str">
            <v>mes</v>
          </cell>
          <cell r="G78" t="str">
            <v>CI</v>
          </cell>
          <cell r="H78" t="str">
            <v>LOC</v>
          </cell>
          <cell r="I78" t="str">
            <v>5x2</v>
          </cell>
          <cell r="J78">
            <v>264</v>
          </cell>
          <cell r="L78">
            <v>1905268</v>
          </cell>
          <cell r="M78">
            <v>502990752</v>
          </cell>
        </row>
        <row r="79">
          <cell r="C79">
            <v>57</v>
          </cell>
          <cell r="D79" t="str">
            <v>COMPRAS Y SUMINISTROS</v>
          </cell>
          <cell r="E79" t="str">
            <v>Rigger</v>
          </cell>
          <cell r="F79" t="str">
            <v>mes</v>
          </cell>
          <cell r="G79" t="str">
            <v>CI</v>
          </cell>
          <cell r="H79" t="str">
            <v>LOC</v>
          </cell>
          <cell r="I79" t="str">
            <v>7x7</v>
          </cell>
          <cell r="J79">
            <v>264</v>
          </cell>
          <cell r="L79">
            <v>1647355</v>
          </cell>
          <cell r="M79">
            <v>434901720</v>
          </cell>
        </row>
        <row r="80">
          <cell r="C80">
            <v>58</v>
          </cell>
          <cell r="D80" t="str">
            <v>COMPRAS Y SUMINISTROS</v>
          </cell>
          <cell r="E80" t="str">
            <v>Jefe polvorin</v>
          </cell>
          <cell r="F80" t="str">
            <v>mes</v>
          </cell>
          <cell r="G80" t="str">
            <v>GG</v>
          </cell>
          <cell r="H80" t="str">
            <v>NAC</v>
          </cell>
          <cell r="I80" t="str">
            <v>7x7</v>
          </cell>
          <cell r="J80">
            <v>19</v>
          </cell>
          <cell r="L80">
            <v>2027093</v>
          </cell>
          <cell r="M80">
            <v>38514767</v>
          </cell>
        </row>
        <row r="81">
          <cell r="C81">
            <v>59</v>
          </cell>
          <cell r="D81" t="str">
            <v>COMPRAS Y SUMINISTROS</v>
          </cell>
          <cell r="E81" t="str">
            <v>Polvorinero</v>
          </cell>
          <cell r="F81" t="str">
            <v>mes</v>
          </cell>
          <cell r="G81" t="str">
            <v>GG</v>
          </cell>
          <cell r="H81" t="str">
            <v>NAC</v>
          </cell>
          <cell r="I81" t="str">
            <v>7x7</v>
          </cell>
          <cell r="J81">
            <v>85</v>
          </cell>
          <cell r="L81">
            <v>1647355</v>
          </cell>
          <cell r="M81">
            <v>140025175</v>
          </cell>
        </row>
        <row r="82">
          <cell r="C82">
            <v>60</v>
          </cell>
          <cell r="D82" t="str">
            <v>COMPRAS Y SUMINISTROS</v>
          </cell>
          <cell r="E82" t="str">
            <v>Chofer Explosivos</v>
          </cell>
          <cell r="F82" t="str">
            <v>mes</v>
          </cell>
          <cell r="G82" t="str">
            <v>CI</v>
          </cell>
          <cell r="H82" t="str">
            <v>NAC</v>
          </cell>
          <cell r="I82" t="str">
            <v>7x7</v>
          </cell>
          <cell r="J82">
            <v>108</v>
          </cell>
          <cell r="L82">
            <v>1647355</v>
          </cell>
          <cell r="M82">
            <v>177914340</v>
          </cell>
        </row>
        <row r="83">
          <cell r="C83">
            <v>61</v>
          </cell>
          <cell r="D83" t="str">
            <v>EQUIPOS TALLER</v>
          </cell>
          <cell r="E83" t="str">
            <v>Jefe de Maquinaria  y Mantenimiento</v>
          </cell>
          <cell r="F83" t="str">
            <v>mes</v>
          </cell>
          <cell r="G83" t="str">
            <v>GG</v>
          </cell>
          <cell r="H83" t="str">
            <v>NAC</v>
          </cell>
          <cell r="I83" t="str">
            <v>7x7</v>
          </cell>
          <cell r="J83">
            <v>21</v>
          </cell>
          <cell r="L83">
            <v>5819245</v>
          </cell>
          <cell r="M83">
            <v>122204145</v>
          </cell>
        </row>
        <row r="84">
          <cell r="C84">
            <v>62</v>
          </cell>
          <cell r="D84" t="str">
            <v>EQUIPOS TALLER</v>
          </cell>
          <cell r="E84" t="str">
            <v>Adjunto Maquinaria y Mantenimiento</v>
          </cell>
          <cell r="F84" t="str">
            <v>mes</v>
          </cell>
          <cell r="G84" t="str">
            <v>GG</v>
          </cell>
          <cell r="H84" t="str">
            <v>NAC</v>
          </cell>
          <cell r="I84" t="str">
            <v>7x7</v>
          </cell>
          <cell r="J84">
            <v>28</v>
          </cell>
          <cell r="L84">
            <v>4367232</v>
          </cell>
          <cell r="M84">
            <v>122282496</v>
          </cell>
        </row>
        <row r="85">
          <cell r="C85">
            <v>63</v>
          </cell>
          <cell r="D85" t="str">
            <v>EQUIPOS TALLER</v>
          </cell>
          <cell r="E85" t="str">
            <v>Encargado Mecánico</v>
          </cell>
          <cell r="F85" t="str">
            <v>mes</v>
          </cell>
          <cell r="G85" t="str">
            <v>CI</v>
          </cell>
          <cell r="H85" t="str">
            <v>NAC</v>
          </cell>
          <cell r="I85" t="str">
            <v>7x7</v>
          </cell>
          <cell r="J85">
            <v>29</v>
          </cell>
          <cell r="L85">
            <v>3744974</v>
          </cell>
          <cell r="M85">
            <v>108604246</v>
          </cell>
        </row>
        <row r="86">
          <cell r="C86">
            <v>64</v>
          </cell>
          <cell r="D86" t="str">
            <v>EQUIPOS TALLER</v>
          </cell>
          <cell r="E86" t="str">
            <v>Encargado Eléctrico</v>
          </cell>
          <cell r="F86" t="str">
            <v>mes</v>
          </cell>
          <cell r="G86" t="str">
            <v>CI</v>
          </cell>
          <cell r="H86" t="str">
            <v>NAC</v>
          </cell>
          <cell r="I86" t="str">
            <v>7x7</v>
          </cell>
          <cell r="J86">
            <v>29</v>
          </cell>
          <cell r="L86">
            <v>3744974</v>
          </cell>
          <cell r="M86">
            <v>108604246</v>
          </cell>
        </row>
        <row r="87">
          <cell r="C87">
            <v>65</v>
          </cell>
          <cell r="D87" t="str">
            <v>EQUIPOS TALLER</v>
          </cell>
          <cell r="E87" t="str">
            <v>Capataz Eléctrico</v>
          </cell>
          <cell r="F87" t="str">
            <v>mes</v>
          </cell>
          <cell r="G87" t="str">
            <v>CI</v>
          </cell>
          <cell r="H87" t="str">
            <v>NAC</v>
          </cell>
          <cell r="I87" t="str">
            <v>7x7</v>
          </cell>
          <cell r="J87">
            <v>57</v>
          </cell>
          <cell r="L87">
            <v>4801803</v>
          </cell>
          <cell r="M87">
            <v>273702771</v>
          </cell>
        </row>
        <row r="88">
          <cell r="C88">
            <v>66</v>
          </cell>
          <cell r="D88" t="str">
            <v>EQUIPOS TALLER</v>
          </cell>
          <cell r="E88" t="str">
            <v>Mecanico</v>
          </cell>
          <cell r="F88" t="str">
            <v>mes</v>
          </cell>
          <cell r="G88" t="str">
            <v>CI</v>
          </cell>
          <cell r="H88" t="str">
            <v>LOC</v>
          </cell>
          <cell r="I88" t="str">
            <v>7x7</v>
          </cell>
          <cell r="J88">
            <v>336</v>
          </cell>
          <cell r="L88">
            <v>1912739</v>
          </cell>
          <cell r="M88">
            <v>642680304</v>
          </cell>
        </row>
        <row r="89">
          <cell r="C89">
            <v>67</v>
          </cell>
          <cell r="D89" t="str">
            <v>EQUIPOS TALLER</v>
          </cell>
          <cell r="E89" t="str">
            <v>Electrico</v>
          </cell>
          <cell r="F89" t="str">
            <v>mes</v>
          </cell>
          <cell r="G89" t="str">
            <v>CI</v>
          </cell>
          <cell r="H89" t="str">
            <v>NAC</v>
          </cell>
          <cell r="I89" t="str">
            <v>7x7</v>
          </cell>
          <cell r="J89">
            <v>194</v>
          </cell>
          <cell r="L89">
            <v>2003868</v>
          </cell>
          <cell r="M89">
            <v>388750392</v>
          </cell>
        </row>
        <row r="90">
          <cell r="C90">
            <v>68</v>
          </cell>
          <cell r="D90" t="str">
            <v>EQUIPOS TALLER</v>
          </cell>
          <cell r="E90" t="str">
            <v>Encargado Electromecánico</v>
          </cell>
          <cell r="F90" t="str">
            <v>mes</v>
          </cell>
          <cell r="G90" t="str">
            <v>CI</v>
          </cell>
          <cell r="H90" t="str">
            <v>NAC</v>
          </cell>
          <cell r="I90" t="str">
            <v>7x7</v>
          </cell>
          <cell r="J90">
            <v>28</v>
          </cell>
          <cell r="L90">
            <v>6981717</v>
          </cell>
          <cell r="M90">
            <v>195488076</v>
          </cell>
        </row>
        <row r="91">
          <cell r="C91">
            <v>69</v>
          </cell>
          <cell r="D91" t="str">
            <v>EQUIPOS TALLER</v>
          </cell>
          <cell r="E91" t="str">
            <v>Electromecánico</v>
          </cell>
          <cell r="F91" t="str">
            <v>mes</v>
          </cell>
          <cell r="G91" t="str">
            <v>CI</v>
          </cell>
          <cell r="H91" t="str">
            <v>NAC</v>
          </cell>
          <cell r="I91" t="str">
            <v>7x7</v>
          </cell>
          <cell r="J91">
            <v>114</v>
          </cell>
          <cell r="L91">
            <v>2080229</v>
          </cell>
          <cell r="M91">
            <v>237146106</v>
          </cell>
        </row>
        <row r="92">
          <cell r="C92">
            <v>70</v>
          </cell>
          <cell r="D92" t="str">
            <v>EQUIPOS TALLER</v>
          </cell>
          <cell r="E92" t="str">
            <v>Soldadores</v>
          </cell>
          <cell r="F92" t="str">
            <v>mes</v>
          </cell>
          <cell r="G92" t="str">
            <v>CI</v>
          </cell>
          <cell r="H92" t="str">
            <v>NAC</v>
          </cell>
          <cell r="I92" t="str">
            <v>7x7</v>
          </cell>
          <cell r="J92">
            <v>216</v>
          </cell>
          <cell r="L92">
            <v>2234565</v>
          </cell>
          <cell r="M92">
            <v>482666040</v>
          </cell>
        </row>
        <row r="93">
          <cell r="C93">
            <v>71</v>
          </cell>
          <cell r="D93" t="str">
            <v>ADMON&amp;SSGG</v>
          </cell>
          <cell r="E93" t="str">
            <v>Capataz OC</v>
          </cell>
          <cell r="F93" t="str">
            <v>mes</v>
          </cell>
          <cell r="G93" t="str">
            <v>CI</v>
          </cell>
          <cell r="H93" t="str">
            <v>NAC</v>
          </cell>
          <cell r="I93" t="str">
            <v>7x7</v>
          </cell>
          <cell r="J93">
            <v>36</v>
          </cell>
          <cell r="L93">
            <v>2027093</v>
          </cell>
          <cell r="M93">
            <v>72975348</v>
          </cell>
        </row>
        <row r="94">
          <cell r="C94">
            <v>72</v>
          </cell>
          <cell r="D94" t="str">
            <v>ADMON&amp;SSGG</v>
          </cell>
          <cell r="E94" t="str">
            <v>Carpintero</v>
          </cell>
          <cell r="F94" t="str">
            <v>mes</v>
          </cell>
          <cell r="G94" t="str">
            <v>CI</v>
          </cell>
          <cell r="H94" t="str">
            <v>LOC</v>
          </cell>
          <cell r="I94" t="str">
            <v>7x7</v>
          </cell>
          <cell r="J94">
            <v>36</v>
          </cell>
          <cell r="L94">
            <v>1896004</v>
          </cell>
          <cell r="M94">
            <v>68256144</v>
          </cell>
        </row>
        <row r="95">
          <cell r="C95">
            <v>73</v>
          </cell>
          <cell r="D95" t="str">
            <v>ADMON&amp;SSGG</v>
          </cell>
          <cell r="E95" t="str">
            <v>Maestro Civil</v>
          </cell>
          <cell r="F95" t="str">
            <v>mes</v>
          </cell>
          <cell r="G95" t="str">
            <v>CI</v>
          </cell>
          <cell r="H95" t="str">
            <v>NAC</v>
          </cell>
          <cell r="I95" t="str">
            <v>7x7</v>
          </cell>
          <cell r="J95">
            <v>72</v>
          </cell>
          <cell r="L95">
            <v>1999105</v>
          </cell>
          <cell r="M95">
            <v>143935560</v>
          </cell>
        </row>
        <row r="96">
          <cell r="C96">
            <v>74</v>
          </cell>
          <cell r="D96" t="str">
            <v>ADMON&amp;SSGG</v>
          </cell>
          <cell r="E96" t="str">
            <v>Lamparero</v>
          </cell>
          <cell r="F96" t="str">
            <v>mes</v>
          </cell>
          <cell r="G96" t="str">
            <v>CI</v>
          </cell>
          <cell r="H96" t="str">
            <v>LOC</v>
          </cell>
          <cell r="I96" t="str">
            <v>7x7</v>
          </cell>
          <cell r="J96">
            <v>114</v>
          </cell>
          <cell r="L96">
            <v>1647355</v>
          </cell>
          <cell r="M96">
            <v>187798470</v>
          </cell>
        </row>
        <row r="97">
          <cell r="C97">
            <v>75</v>
          </cell>
          <cell r="D97" t="str">
            <v>ADMON&amp;SSGG</v>
          </cell>
          <cell r="E97" t="str">
            <v>Aseo</v>
          </cell>
          <cell r="F97" t="str">
            <v>mes</v>
          </cell>
          <cell r="G97" t="str">
            <v>GG</v>
          </cell>
          <cell r="H97" t="str">
            <v>LOC</v>
          </cell>
          <cell r="I97" t="str">
            <v>7x7</v>
          </cell>
          <cell r="J97">
            <v>93</v>
          </cell>
          <cell r="L97">
            <v>1470120</v>
          </cell>
          <cell r="M97">
            <v>136721160</v>
          </cell>
        </row>
        <row r="98">
          <cell r="C98">
            <v>76</v>
          </cell>
        </row>
        <row r="99">
          <cell r="M99">
            <v>7941193721</v>
          </cell>
        </row>
        <row r="101">
          <cell r="C101" t="str">
            <v>COD</v>
          </cell>
          <cell r="D101" t="str">
            <v>CLASIFICACIÓN</v>
          </cell>
          <cell r="E101" t="str">
            <v>DESCRIPCIÓN</v>
          </cell>
          <cell r="F101" t="str">
            <v>UN</v>
          </cell>
          <cell r="G101" t="str">
            <v>CC</v>
          </cell>
          <cell r="J101" t="str">
            <v>CANTIDAD</v>
          </cell>
          <cell r="K101" t="str">
            <v>Columna9</v>
          </cell>
          <cell r="L101" t="str">
            <v>PRECIO UNITARIO</v>
          </cell>
          <cell r="M101" t="str">
            <v>TOTAL [CLP]</v>
          </cell>
        </row>
        <row r="102">
          <cell r="C102">
            <v>100</v>
          </cell>
          <cell r="D102" t="str">
            <v>INSTALACION DE FAENAS</v>
          </cell>
          <cell r="E102" t="str">
            <v xml:space="preserve">Instalacion Faena Principal </v>
          </cell>
          <cell r="F102" t="str">
            <v>m2</v>
          </cell>
          <cell r="G102" t="str">
            <v>GG</v>
          </cell>
          <cell r="J102">
            <v>415</v>
          </cell>
          <cell r="L102">
            <v>410064.48</v>
          </cell>
          <cell r="M102">
            <v>170176759.19999999</v>
          </cell>
        </row>
        <row r="103">
          <cell r="C103">
            <v>102</v>
          </cell>
          <cell r="D103" t="str">
            <v>EQUIPOS INDIRECTOS</v>
          </cell>
          <cell r="E103" t="str">
            <v>Suministro Planta Hormigon e Instalaciones Menores</v>
          </cell>
          <cell r="F103" t="str">
            <v>un</v>
          </cell>
          <cell r="G103" t="str">
            <v>CI</v>
          </cell>
          <cell r="J103">
            <v>1</v>
          </cell>
          <cell r="L103">
            <v>346038688</v>
          </cell>
          <cell r="M103">
            <v>346038688</v>
          </cell>
        </row>
        <row r="104">
          <cell r="C104">
            <v>103</v>
          </cell>
          <cell r="D104" t="str">
            <v>INSTALACION DE FAENAS</v>
          </cell>
          <cell r="E104" t="str">
            <v>Sala de Capacitación, Multiuso</v>
          </cell>
          <cell r="F104" t="str">
            <v>m2</v>
          </cell>
          <cell r="G104" t="str">
            <v>GG</v>
          </cell>
          <cell r="J104">
            <v>90</v>
          </cell>
          <cell r="L104">
            <v>270551.99885044195</v>
          </cell>
          <cell r="M104">
            <v>24349679.896539774</v>
          </cell>
        </row>
        <row r="105">
          <cell r="C105">
            <v>105</v>
          </cell>
          <cell r="D105" t="str">
            <v>INSTALACION DE FAENAS</v>
          </cell>
          <cell r="E105" t="str">
            <v>Casetas Guardias</v>
          </cell>
          <cell r="F105" t="str">
            <v>un</v>
          </cell>
          <cell r="G105" t="str">
            <v>GG</v>
          </cell>
          <cell r="J105">
            <v>3</v>
          </cell>
          <cell r="L105">
            <v>3000000</v>
          </cell>
          <cell r="M105">
            <v>9000000</v>
          </cell>
        </row>
        <row r="106">
          <cell r="C106">
            <v>106</v>
          </cell>
          <cell r="D106" t="str">
            <v>INSTALACION DE FAENAS</v>
          </cell>
          <cell r="E106" t="str">
            <v>Contenedores</v>
          </cell>
          <cell r="F106" t="str">
            <v>un</v>
          </cell>
          <cell r="G106" t="str">
            <v>GG</v>
          </cell>
          <cell r="J106">
            <v>20</v>
          </cell>
          <cell r="L106">
            <v>3000000</v>
          </cell>
          <cell r="M106">
            <v>60000000</v>
          </cell>
        </row>
        <row r="107">
          <cell r="C107">
            <v>107</v>
          </cell>
          <cell r="D107" t="str">
            <v>INSTALACION DE FAENAS</v>
          </cell>
          <cell r="E107" t="str">
            <v>Mobiliario</v>
          </cell>
          <cell r="F107" t="str">
            <v>GL</v>
          </cell>
          <cell r="G107" t="str">
            <v>GG</v>
          </cell>
          <cell r="J107">
            <v>1</v>
          </cell>
          <cell r="L107">
            <v>10000000</v>
          </cell>
          <cell r="M107">
            <v>10000000</v>
          </cell>
        </row>
        <row r="108">
          <cell r="C108">
            <v>108</v>
          </cell>
          <cell r="D108" t="str">
            <v>INSTALACION DE FAENAS</v>
          </cell>
          <cell r="E108" t="str">
            <v>Cerco tipo Acmafor</v>
          </cell>
          <cell r="F108" t="str">
            <v>m</v>
          </cell>
          <cell r="G108" t="str">
            <v>GG</v>
          </cell>
          <cell r="J108">
            <v>1000</v>
          </cell>
          <cell r="L108">
            <v>35000</v>
          </cell>
          <cell r="M108">
            <v>35000000</v>
          </cell>
        </row>
        <row r="109">
          <cell r="C109">
            <v>109</v>
          </cell>
          <cell r="D109" t="str">
            <v>INSTALACION DE FAENAS</v>
          </cell>
          <cell r="E109" t="str">
            <v>Baños Quimicos</v>
          </cell>
          <cell r="F109" t="str">
            <v>mes</v>
          </cell>
          <cell r="G109" t="str">
            <v>CI</v>
          </cell>
          <cell r="J109">
            <v>64</v>
          </cell>
          <cell r="L109">
            <v>150000</v>
          </cell>
          <cell r="M109">
            <v>9600000</v>
          </cell>
        </row>
        <row r="110">
          <cell r="C110">
            <v>110</v>
          </cell>
          <cell r="D110" t="str">
            <v>INSTALACION DE FAENAS</v>
          </cell>
          <cell r="E110" t="str">
            <v>Arriendo Oficina</v>
          </cell>
          <cell r="F110" t="str">
            <v>mes</v>
          </cell>
          <cell r="G110" t="str">
            <v>GG</v>
          </cell>
          <cell r="J110">
            <v>17</v>
          </cell>
          <cell r="K110">
            <v>1</v>
          </cell>
          <cell r="L110">
            <v>2000000</v>
          </cell>
          <cell r="M110">
            <v>34000000</v>
          </cell>
        </row>
        <row r="111">
          <cell r="C111">
            <v>111</v>
          </cell>
          <cell r="D111" t="str">
            <v>INSTALACION DE FAENAS</v>
          </cell>
          <cell r="E111" t="str">
            <v>Señaletica Y Demarcación</v>
          </cell>
          <cell r="F111" t="str">
            <v>un</v>
          </cell>
          <cell r="G111" t="str">
            <v>CI</v>
          </cell>
          <cell r="J111">
            <v>1</v>
          </cell>
          <cell r="L111">
            <v>100000000</v>
          </cell>
          <cell r="M111">
            <v>100000000</v>
          </cell>
        </row>
        <row r="112">
          <cell r="C112">
            <v>112</v>
          </cell>
          <cell r="D112" t="str">
            <v>INSTALACION DE FAENAS</v>
          </cell>
          <cell r="E112" t="str">
            <v>Instalaciones Eléctricas Faena</v>
          </cell>
          <cell r="F112" t="str">
            <v>un</v>
          </cell>
          <cell r="G112" t="str">
            <v>GG</v>
          </cell>
          <cell r="J112">
            <v>1</v>
          </cell>
          <cell r="L112">
            <v>150000000</v>
          </cell>
          <cell r="M112">
            <v>150000000</v>
          </cell>
        </row>
        <row r="113">
          <cell r="C113">
            <v>113</v>
          </cell>
          <cell r="D113" t="str">
            <v>INSTALACION DE FAENAS</v>
          </cell>
          <cell r="E113" t="str">
            <v>Instalaciones Sanitarias</v>
          </cell>
          <cell r="F113" t="str">
            <v>un</v>
          </cell>
          <cell r="G113" t="str">
            <v>GG</v>
          </cell>
          <cell r="J113">
            <v>1</v>
          </cell>
          <cell r="L113">
            <v>85300200</v>
          </cell>
          <cell r="M113">
            <v>85300200</v>
          </cell>
        </row>
        <row r="114">
          <cell r="C114">
            <v>114</v>
          </cell>
          <cell r="D114" t="str">
            <v>CONSUMOS</v>
          </cell>
          <cell r="E114" t="str">
            <v>Combustible</v>
          </cell>
          <cell r="F114" t="str">
            <v>lt</v>
          </cell>
          <cell r="G114" t="str">
            <v>GG</v>
          </cell>
          <cell r="J114">
            <v>1013547.2727272731</v>
          </cell>
          <cell r="L114">
            <v>357.13720000000001</v>
          </cell>
          <cell r="M114">
            <v>361975435.04945469</v>
          </cell>
        </row>
        <row r="115">
          <cell r="C115">
            <v>115</v>
          </cell>
          <cell r="D115" t="str">
            <v>CONSUMOS</v>
          </cell>
          <cell r="E115" t="str">
            <v>Suministro Energía Eléctrica</v>
          </cell>
          <cell r="F115" t="str">
            <v>mes</v>
          </cell>
          <cell r="G115" t="str">
            <v>GG</v>
          </cell>
          <cell r="H115" t="str">
            <v>POR CODELCO</v>
          </cell>
          <cell r="J115">
            <v>0</v>
          </cell>
          <cell r="M115">
            <v>0</v>
          </cell>
        </row>
        <row r="116">
          <cell r="C116">
            <v>116</v>
          </cell>
          <cell r="D116" t="str">
            <v>CONSUMOS</v>
          </cell>
          <cell r="E116" t="str">
            <v>Suministro Agua Industrial</v>
          </cell>
          <cell r="F116" t="str">
            <v>m3</v>
          </cell>
          <cell r="G116" t="str">
            <v>GG</v>
          </cell>
          <cell r="H116" t="str">
            <v>POR CODELCO</v>
          </cell>
          <cell r="J116">
            <v>0</v>
          </cell>
          <cell r="M116">
            <v>0</v>
          </cell>
        </row>
        <row r="117">
          <cell r="C117">
            <v>117</v>
          </cell>
          <cell r="D117" t="str">
            <v>CONSUMOS</v>
          </cell>
          <cell r="E117" t="str">
            <v>Suministro Agua Potable (Bidones) 10Lt/Pp (Indirecto)</v>
          </cell>
          <cell r="F117" t="str">
            <v>un</v>
          </cell>
          <cell r="G117" t="str">
            <v>GG</v>
          </cell>
          <cell r="J117">
            <v>0</v>
          </cell>
          <cell r="L117">
            <v>4500</v>
          </cell>
          <cell r="M117">
            <v>0</v>
          </cell>
        </row>
        <row r="118">
          <cell r="C118">
            <v>118</v>
          </cell>
          <cell r="D118" t="str">
            <v>CONSUMOS</v>
          </cell>
          <cell r="E118" t="str">
            <v>Suministro Agua Potable (Bidones) 10Lt/Pp (Directo)</v>
          </cell>
          <cell r="F118" t="str">
            <v>un</v>
          </cell>
          <cell r="G118" t="str">
            <v>GG</v>
          </cell>
          <cell r="J118">
            <v>2380.25</v>
          </cell>
          <cell r="L118">
            <v>4500</v>
          </cell>
          <cell r="M118">
            <v>10711125</v>
          </cell>
        </row>
        <row r="119">
          <cell r="C119">
            <v>119</v>
          </cell>
          <cell r="D119" t="str">
            <v>CONSUMOS</v>
          </cell>
          <cell r="E119" t="str">
            <v>Mensajeria y Correspondencia</v>
          </cell>
          <cell r="F119" t="str">
            <v>mes</v>
          </cell>
          <cell r="G119" t="str">
            <v>GG</v>
          </cell>
          <cell r="J119">
            <v>20</v>
          </cell>
          <cell r="L119">
            <v>2850000</v>
          </cell>
          <cell r="M119">
            <v>57000000</v>
          </cell>
        </row>
        <row r="120">
          <cell r="C120">
            <v>120</v>
          </cell>
          <cell r="D120" t="str">
            <v>CONSUMOS</v>
          </cell>
          <cell r="E120" t="str">
            <v>Consumos De Oficina</v>
          </cell>
          <cell r="F120" t="str">
            <v>mes</v>
          </cell>
          <cell r="G120" t="str">
            <v>GG</v>
          </cell>
          <cell r="J120">
            <v>20</v>
          </cell>
          <cell r="L120">
            <v>8448055</v>
          </cell>
          <cell r="M120">
            <v>168961100</v>
          </cell>
        </row>
        <row r="121">
          <cell r="C121">
            <v>121</v>
          </cell>
          <cell r="D121" t="str">
            <v>CONSUMOS</v>
          </cell>
          <cell r="E121" t="str">
            <v>Ferreteria y Pequeños materiales</v>
          </cell>
          <cell r="F121" t="str">
            <v>mes</v>
          </cell>
          <cell r="G121" t="str">
            <v>GG</v>
          </cell>
          <cell r="J121">
            <v>20</v>
          </cell>
          <cell r="L121">
            <v>1700000</v>
          </cell>
          <cell r="M121">
            <v>34000000</v>
          </cell>
        </row>
        <row r="122">
          <cell r="C122">
            <v>122</v>
          </cell>
          <cell r="D122" t="str">
            <v>CONSUMOS</v>
          </cell>
          <cell r="E122" t="str">
            <v xml:space="preserve">Insumos Topografía  </v>
          </cell>
          <cell r="F122" t="str">
            <v>mes</v>
          </cell>
          <cell r="G122" t="str">
            <v>CI</v>
          </cell>
          <cell r="J122">
            <v>20</v>
          </cell>
          <cell r="L122">
            <v>2150000</v>
          </cell>
          <cell r="M122">
            <v>43000000</v>
          </cell>
        </row>
        <row r="123">
          <cell r="C123">
            <v>123</v>
          </cell>
          <cell r="D123" t="str">
            <v>COMUNICACIONES</v>
          </cell>
          <cell r="E123" t="str">
            <v>Teléfonos Celular</v>
          </cell>
          <cell r="F123" t="str">
            <v>mes</v>
          </cell>
          <cell r="G123" t="str">
            <v>GG</v>
          </cell>
          <cell r="J123">
            <v>0</v>
          </cell>
          <cell r="L123">
            <v>50000</v>
          </cell>
          <cell r="M123">
            <v>0</v>
          </cell>
        </row>
        <row r="124">
          <cell r="C124">
            <v>124</v>
          </cell>
          <cell r="D124" t="str">
            <v>COMUNICACIONES</v>
          </cell>
          <cell r="E124" t="str">
            <v>Teléfonos Ip</v>
          </cell>
          <cell r="F124" t="str">
            <v>un</v>
          </cell>
          <cell r="G124" t="str">
            <v>GG</v>
          </cell>
          <cell r="J124">
            <v>0</v>
          </cell>
          <cell r="L124">
            <v>49765</v>
          </cell>
          <cell r="M124">
            <v>0</v>
          </cell>
        </row>
        <row r="125">
          <cell r="C125">
            <v>125</v>
          </cell>
          <cell r="D125" t="str">
            <v>COMUNICACIONES</v>
          </cell>
          <cell r="E125" t="str">
            <v>Radio Motorola Personal</v>
          </cell>
          <cell r="F125" t="str">
            <v>un</v>
          </cell>
          <cell r="G125" t="str">
            <v>CI</v>
          </cell>
          <cell r="J125">
            <v>0</v>
          </cell>
          <cell r="L125">
            <v>950000</v>
          </cell>
          <cell r="M125">
            <v>0</v>
          </cell>
        </row>
        <row r="126">
          <cell r="C126">
            <v>126</v>
          </cell>
          <cell r="D126" t="str">
            <v>COMUNICACIONES</v>
          </cell>
          <cell r="E126" t="str">
            <v xml:space="preserve">Radio Camionetas </v>
          </cell>
          <cell r="F126" t="str">
            <v>un</v>
          </cell>
          <cell r="G126" t="str">
            <v>CI</v>
          </cell>
          <cell r="J126">
            <v>11</v>
          </cell>
          <cell r="L126">
            <v>1050000</v>
          </cell>
          <cell r="M126">
            <v>11550000</v>
          </cell>
        </row>
        <row r="127">
          <cell r="C127">
            <v>127</v>
          </cell>
          <cell r="D127" t="str">
            <v>COMUNICACIONES</v>
          </cell>
          <cell r="E127" t="str">
            <v>Servicio Internet</v>
          </cell>
          <cell r="F127" t="str">
            <v>mes</v>
          </cell>
          <cell r="G127" t="str">
            <v>GG</v>
          </cell>
          <cell r="J127">
            <v>0</v>
          </cell>
          <cell r="L127">
            <v>2506612.6999999997</v>
          </cell>
          <cell r="M127">
            <v>0</v>
          </cell>
        </row>
        <row r="128">
          <cell r="C128">
            <v>128</v>
          </cell>
          <cell r="D128" t="str">
            <v>COMUNICACIONES</v>
          </cell>
          <cell r="E128" t="str">
            <v>Instalación Antena Internet</v>
          </cell>
          <cell r="F128" t="str">
            <v>un</v>
          </cell>
          <cell r="G128" t="str">
            <v>GG</v>
          </cell>
          <cell r="J128">
            <v>1</v>
          </cell>
          <cell r="L128">
            <v>3000000</v>
          </cell>
          <cell r="M128">
            <v>3000000</v>
          </cell>
        </row>
        <row r="129">
          <cell r="C129">
            <v>129</v>
          </cell>
          <cell r="D129" t="str">
            <v>EQUIPOS INDIRECTOS</v>
          </cell>
          <cell r="E129" t="str">
            <v>GPS</v>
          </cell>
          <cell r="F129" t="str">
            <v>mes</v>
          </cell>
          <cell r="G129" t="str">
            <v>CI</v>
          </cell>
          <cell r="J129">
            <v>140</v>
          </cell>
          <cell r="L129">
            <v>150000</v>
          </cell>
          <cell r="M129">
            <v>21000000</v>
          </cell>
        </row>
        <row r="130">
          <cell r="C130">
            <v>130</v>
          </cell>
          <cell r="D130" t="str">
            <v>INFORMATICA &amp; OFICINA</v>
          </cell>
          <cell r="E130" t="str">
            <v>Computadores C/ S.O. Y Office</v>
          </cell>
          <cell r="F130" t="str">
            <v>un</v>
          </cell>
          <cell r="G130" t="str">
            <v>GG</v>
          </cell>
          <cell r="J130">
            <v>35</v>
          </cell>
          <cell r="L130">
            <v>1035000</v>
          </cell>
          <cell r="M130">
            <v>36225000</v>
          </cell>
        </row>
        <row r="131">
          <cell r="C131">
            <v>131</v>
          </cell>
          <cell r="D131" t="str">
            <v>INFORMATICA &amp; OFICINA</v>
          </cell>
          <cell r="E131" t="str">
            <v>Impresoras Individual</v>
          </cell>
          <cell r="F131" t="str">
            <v>un</v>
          </cell>
          <cell r="G131" t="str">
            <v>GG</v>
          </cell>
          <cell r="J131">
            <v>8</v>
          </cell>
          <cell r="L131">
            <v>35000</v>
          </cell>
          <cell r="M131">
            <v>280000</v>
          </cell>
        </row>
        <row r="132">
          <cell r="C132">
            <v>132</v>
          </cell>
          <cell r="D132" t="str">
            <v>INFORMATICA &amp; OFICINA</v>
          </cell>
          <cell r="E132" t="str">
            <v>Fotocopiadora</v>
          </cell>
          <cell r="F132" t="str">
            <v>un</v>
          </cell>
          <cell r="G132" t="str">
            <v>GG</v>
          </cell>
          <cell r="J132">
            <v>35</v>
          </cell>
          <cell r="L132">
            <v>850000</v>
          </cell>
          <cell r="M132">
            <v>29750000</v>
          </cell>
        </row>
        <row r="133">
          <cell r="C133">
            <v>133</v>
          </cell>
          <cell r="D133" t="str">
            <v>INFORMATICA &amp; OFICINA</v>
          </cell>
          <cell r="E133" t="str">
            <v>Licencias De Software (Autocad)</v>
          </cell>
          <cell r="F133" t="str">
            <v>un</v>
          </cell>
          <cell r="G133" t="str">
            <v>GG</v>
          </cell>
          <cell r="J133">
            <v>7</v>
          </cell>
          <cell r="L133">
            <v>2657440</v>
          </cell>
          <cell r="M133">
            <v>18602080</v>
          </cell>
        </row>
        <row r="134">
          <cell r="C134">
            <v>134</v>
          </cell>
          <cell r="D134" t="str">
            <v>INFORMATICA &amp; OFICINA</v>
          </cell>
          <cell r="E134" t="str">
            <v>Licencias De Software (Primavera)</v>
          </cell>
          <cell r="F134" t="str">
            <v>un</v>
          </cell>
          <cell r="G134" t="str">
            <v>GG</v>
          </cell>
          <cell r="J134">
            <v>2</v>
          </cell>
          <cell r="L134">
            <v>1464720</v>
          </cell>
          <cell r="M134">
            <v>2929440</v>
          </cell>
        </row>
        <row r="135">
          <cell r="C135">
            <v>135</v>
          </cell>
          <cell r="D135" t="str">
            <v>INFORMATICA &amp; OFICINA</v>
          </cell>
          <cell r="E135" t="str">
            <v>Licencias De Software (Presto)</v>
          </cell>
          <cell r="F135" t="str">
            <v>un</v>
          </cell>
          <cell r="G135" t="str">
            <v>GG</v>
          </cell>
          <cell r="J135">
            <v>2</v>
          </cell>
          <cell r="L135">
            <v>700000</v>
          </cell>
          <cell r="M135">
            <v>1400000</v>
          </cell>
        </row>
        <row r="136">
          <cell r="C136">
            <v>136</v>
          </cell>
          <cell r="D136" t="str">
            <v>INFORMATICA &amp; OFICINA</v>
          </cell>
          <cell r="E136" t="str">
            <v>Licencias De Software (Sap)</v>
          </cell>
          <cell r="F136" t="str">
            <v>un</v>
          </cell>
          <cell r="G136" t="str">
            <v>GG</v>
          </cell>
          <cell r="J136">
            <v>4</v>
          </cell>
          <cell r="L136">
            <v>6800000</v>
          </cell>
          <cell r="M136">
            <v>27200000</v>
          </cell>
        </row>
        <row r="137">
          <cell r="C137">
            <v>137</v>
          </cell>
          <cell r="D137" t="str">
            <v>INFORMATICA &amp; OFICINA</v>
          </cell>
          <cell r="E137" t="str">
            <v>Datashow</v>
          </cell>
          <cell r="F137" t="str">
            <v>un</v>
          </cell>
          <cell r="G137" t="str">
            <v>GG</v>
          </cell>
          <cell r="J137">
            <v>1</v>
          </cell>
          <cell r="L137">
            <v>1500000</v>
          </cell>
          <cell r="M137">
            <v>1500000</v>
          </cell>
        </row>
        <row r="138">
          <cell r="C138">
            <v>138</v>
          </cell>
          <cell r="D138" t="str">
            <v>INFORMATICA &amp; OFICINA</v>
          </cell>
          <cell r="E138" t="str">
            <v>Video Conferencia</v>
          </cell>
          <cell r="F138" t="str">
            <v>un</v>
          </cell>
          <cell r="G138" t="str">
            <v>GG</v>
          </cell>
          <cell r="J138">
            <v>1</v>
          </cell>
          <cell r="L138">
            <v>1200000</v>
          </cell>
          <cell r="M138">
            <v>1200000</v>
          </cell>
        </row>
        <row r="139">
          <cell r="C139">
            <v>139</v>
          </cell>
          <cell r="D139" t="str">
            <v>INFORMATICA &amp; OFICINA</v>
          </cell>
          <cell r="E139" t="str">
            <v>Servidor, Rack, Etc</v>
          </cell>
          <cell r="F139" t="str">
            <v>un</v>
          </cell>
          <cell r="G139" t="str">
            <v>GG</v>
          </cell>
          <cell r="J139">
            <v>1</v>
          </cell>
          <cell r="L139">
            <v>10000000</v>
          </cell>
          <cell r="M139">
            <v>10000000</v>
          </cell>
        </row>
        <row r="140">
          <cell r="C140">
            <v>140</v>
          </cell>
          <cell r="D140" t="str">
            <v xml:space="preserve">FLETES </v>
          </cell>
          <cell r="E140" t="str">
            <v>Fletes Equipos - Obra</v>
          </cell>
          <cell r="F140" t="str">
            <v>un</v>
          </cell>
          <cell r="G140" t="str">
            <v>CI</v>
          </cell>
          <cell r="J140">
            <v>160</v>
          </cell>
          <cell r="L140">
            <v>1500000</v>
          </cell>
          <cell r="M140">
            <v>240000000</v>
          </cell>
        </row>
        <row r="141">
          <cell r="C141">
            <v>141</v>
          </cell>
          <cell r="D141" t="str">
            <v xml:space="preserve">FLETES </v>
          </cell>
          <cell r="E141" t="str">
            <v>Fletes Santiago - Obra</v>
          </cell>
          <cell r="F141" t="str">
            <v>un</v>
          </cell>
          <cell r="G141" t="str">
            <v>CI</v>
          </cell>
          <cell r="J141">
            <v>50</v>
          </cell>
          <cell r="L141">
            <v>1500000</v>
          </cell>
          <cell r="M141">
            <v>75000000</v>
          </cell>
        </row>
        <row r="142">
          <cell r="C142">
            <v>142</v>
          </cell>
          <cell r="D142" t="str">
            <v xml:space="preserve">FLETES </v>
          </cell>
          <cell r="E142" t="str">
            <v>Fletes Contenedores Santiago - Obra</v>
          </cell>
          <cell r="F142" t="str">
            <v>un</v>
          </cell>
          <cell r="G142" t="str">
            <v>CI</v>
          </cell>
          <cell r="J142">
            <v>0</v>
          </cell>
          <cell r="L142">
            <v>500000</v>
          </cell>
          <cell r="M142">
            <v>0</v>
          </cell>
        </row>
        <row r="143">
          <cell r="C143">
            <v>143</v>
          </cell>
          <cell r="D143" t="str">
            <v xml:space="preserve">FLETES </v>
          </cell>
          <cell r="E143" t="str">
            <v>Flete Traslado Contenedores</v>
          </cell>
          <cell r="F143" t="str">
            <v>un</v>
          </cell>
          <cell r="G143" t="str">
            <v>CI</v>
          </cell>
          <cell r="J143">
            <v>27</v>
          </cell>
          <cell r="L143">
            <v>1980000</v>
          </cell>
          <cell r="M143">
            <v>53460000</v>
          </cell>
        </row>
        <row r="144">
          <cell r="C144">
            <v>144</v>
          </cell>
          <cell r="D144" t="str">
            <v>EQUIPOS INDIRECTOS</v>
          </cell>
          <cell r="E144" t="str">
            <v>Camioneta Pick Up DC</v>
          </cell>
          <cell r="F144" t="str">
            <v>mes</v>
          </cell>
          <cell r="G144" t="str">
            <v>GG</v>
          </cell>
          <cell r="H144" t="str">
            <v>11 KM/LT</v>
          </cell>
          <cell r="I144">
            <v>136.36363636363652</v>
          </cell>
          <cell r="J144">
            <v>586.5</v>
          </cell>
          <cell r="K144">
            <v>79977.272727272823</v>
          </cell>
          <cell r="L144">
            <v>850000</v>
          </cell>
          <cell r="M144">
            <v>498525000</v>
          </cell>
        </row>
        <row r="145">
          <cell r="C145">
            <v>145</v>
          </cell>
          <cell r="D145" t="str">
            <v>EQUIPOS INDIRECTOS</v>
          </cell>
          <cell r="E145" t="str">
            <v>Camion Hidrogrúa 12 Ton.(1 x Frente)</v>
          </cell>
          <cell r="F145" t="str">
            <v>mes</v>
          </cell>
          <cell r="G145" t="str">
            <v>CI</v>
          </cell>
          <cell r="H145" t="str">
            <v>12 LT/HR</v>
          </cell>
          <cell r="I145">
            <v>2520</v>
          </cell>
          <cell r="J145">
            <v>126</v>
          </cell>
          <cell r="K145">
            <v>317520</v>
          </cell>
          <cell r="L145">
            <v>7500000</v>
          </cell>
          <cell r="M145">
            <v>945000000</v>
          </cell>
        </row>
        <row r="146">
          <cell r="C146">
            <v>146</v>
          </cell>
          <cell r="D146" t="str">
            <v>EQUIPOS INDIRECTOS</v>
          </cell>
          <cell r="E146" t="str">
            <v>Grua 80Ton</v>
          </cell>
          <cell r="F146" t="str">
            <v>mes</v>
          </cell>
          <cell r="G146" t="str">
            <v>CI</v>
          </cell>
          <cell r="H146" t="str">
            <v xml:space="preserve"> 8 LT/HR</v>
          </cell>
          <cell r="I146">
            <v>1680</v>
          </cell>
          <cell r="J146">
            <v>20</v>
          </cell>
          <cell r="K146">
            <v>33600</v>
          </cell>
          <cell r="L146">
            <v>9500000</v>
          </cell>
          <cell r="M146">
            <v>190000000</v>
          </cell>
        </row>
        <row r="147">
          <cell r="C147">
            <v>147</v>
          </cell>
          <cell r="D147" t="str">
            <v>EQUIPOS INDIRECTOS</v>
          </cell>
          <cell r="E147" t="str">
            <v>Camion Combustible 5000 Litros (1 x Frente)</v>
          </cell>
          <cell r="F147" t="str">
            <v>mes</v>
          </cell>
          <cell r="G147" t="str">
            <v>CI</v>
          </cell>
          <cell r="H147" t="str">
            <v xml:space="preserve"> 8 LT/HR</v>
          </cell>
          <cell r="I147">
            <v>1920</v>
          </cell>
          <cell r="J147">
            <v>20</v>
          </cell>
          <cell r="K147">
            <v>38400</v>
          </cell>
          <cell r="L147">
            <v>7500000</v>
          </cell>
          <cell r="M147">
            <v>150000000</v>
          </cell>
        </row>
        <row r="148">
          <cell r="C148">
            <v>148</v>
          </cell>
          <cell r="D148" t="str">
            <v>EQUIPOS INDIRECTOS</v>
          </cell>
          <cell r="E148" t="str">
            <v>Camión Aljibe</v>
          </cell>
          <cell r="F148" t="str">
            <v>mes</v>
          </cell>
          <cell r="G148" t="str">
            <v>CI</v>
          </cell>
          <cell r="H148" t="str">
            <v>8 LT/HR</v>
          </cell>
          <cell r="I148">
            <v>1920</v>
          </cell>
          <cell r="J148">
            <v>50</v>
          </cell>
          <cell r="K148">
            <v>76800</v>
          </cell>
          <cell r="L148">
            <v>4500000</v>
          </cell>
          <cell r="M148">
            <v>225000000</v>
          </cell>
        </row>
        <row r="149">
          <cell r="C149">
            <v>149</v>
          </cell>
          <cell r="D149" t="str">
            <v>EQUIPOS INDIRECTOS</v>
          </cell>
          <cell r="E149" t="str">
            <v>Camión Cama Baja</v>
          </cell>
          <cell r="F149" t="str">
            <v>mes</v>
          </cell>
          <cell r="G149" t="str">
            <v>CI</v>
          </cell>
          <cell r="H149" t="str">
            <v xml:space="preserve"> 17 LT/HR</v>
          </cell>
          <cell r="I149">
            <v>3060</v>
          </cell>
          <cell r="J149">
            <v>20</v>
          </cell>
          <cell r="K149">
            <v>61200</v>
          </cell>
          <cell r="L149">
            <v>6000000</v>
          </cell>
          <cell r="M149">
            <v>120000000</v>
          </cell>
        </row>
        <row r="150">
          <cell r="C150">
            <v>150</v>
          </cell>
          <cell r="D150" t="str">
            <v>EQUIPOS INDIRECTOS</v>
          </cell>
          <cell r="E150" t="str">
            <v>Furgon Personal (16 pax)</v>
          </cell>
          <cell r="F150" t="str">
            <v>mes</v>
          </cell>
          <cell r="G150" t="str">
            <v>GG</v>
          </cell>
          <cell r="H150" t="str">
            <v>11 LT/HR</v>
          </cell>
          <cell r="I150">
            <v>2310</v>
          </cell>
          <cell r="J150">
            <v>57</v>
          </cell>
          <cell r="K150">
            <v>131670</v>
          </cell>
          <cell r="L150">
            <v>7500000</v>
          </cell>
          <cell r="M150">
            <v>427500000</v>
          </cell>
        </row>
        <row r="151">
          <cell r="C151">
            <v>151</v>
          </cell>
          <cell r="D151" t="str">
            <v>EQUIPOS INDIRECTOS</v>
          </cell>
          <cell r="E151" t="str">
            <v>Camion 3/4</v>
          </cell>
          <cell r="F151" t="str">
            <v>mes</v>
          </cell>
          <cell r="G151" t="str">
            <v>CI</v>
          </cell>
          <cell r="H151" t="str">
            <v xml:space="preserve"> 8 LT/HR</v>
          </cell>
          <cell r="I151">
            <v>1920</v>
          </cell>
          <cell r="J151">
            <v>40</v>
          </cell>
          <cell r="K151">
            <v>76800</v>
          </cell>
          <cell r="L151">
            <v>1800000</v>
          </cell>
          <cell r="M151">
            <v>72000000</v>
          </cell>
        </row>
        <row r="152">
          <cell r="C152">
            <v>152</v>
          </cell>
          <cell r="D152" t="str">
            <v>EQUIPOS INDIRECTOS</v>
          </cell>
          <cell r="E152" t="str">
            <v>Grupos Electrogenos 350 KVA</v>
          </cell>
          <cell r="F152" t="str">
            <v>mes</v>
          </cell>
          <cell r="G152" t="str">
            <v>CI</v>
          </cell>
          <cell r="H152" t="str">
            <v>30 LT/HR</v>
          </cell>
          <cell r="I152">
            <v>3600</v>
          </cell>
          <cell r="J152">
            <v>31</v>
          </cell>
          <cell r="K152">
            <v>72000</v>
          </cell>
          <cell r="L152">
            <v>3750000</v>
          </cell>
          <cell r="M152">
            <v>116250000</v>
          </cell>
        </row>
        <row r="153">
          <cell r="C153">
            <v>153</v>
          </cell>
          <cell r="D153" t="str">
            <v>EQUIPOS INDIRECTOS</v>
          </cell>
          <cell r="E153" t="str">
            <v>Compresores 185</v>
          </cell>
          <cell r="F153" t="str">
            <v>mes</v>
          </cell>
          <cell r="G153" t="str">
            <v>CI</v>
          </cell>
          <cell r="H153" t="str">
            <v>10,6 LT/HR</v>
          </cell>
          <cell r="I153">
            <v>667.80000000000007</v>
          </cell>
          <cell r="J153">
            <v>100</v>
          </cell>
          <cell r="K153">
            <v>13356.000000000002</v>
          </cell>
          <cell r="L153">
            <v>7500000</v>
          </cell>
          <cell r="M153">
            <v>750000000</v>
          </cell>
        </row>
        <row r="154">
          <cell r="C154">
            <v>154</v>
          </cell>
          <cell r="D154" t="str">
            <v>EQUIPOS INDIRECTOS</v>
          </cell>
          <cell r="E154" t="str">
            <v>Plataforma Tipo Manitou</v>
          </cell>
          <cell r="F154" t="str">
            <v>mes</v>
          </cell>
          <cell r="G154" t="str">
            <v>CI</v>
          </cell>
          <cell r="J154">
            <v>40</v>
          </cell>
          <cell r="K154">
            <v>0</v>
          </cell>
          <cell r="L154">
            <v>4500000</v>
          </cell>
          <cell r="M154">
            <v>180000000</v>
          </cell>
        </row>
        <row r="155">
          <cell r="C155">
            <v>155</v>
          </cell>
          <cell r="D155" t="str">
            <v>EQUIPOS INDIRECTOS</v>
          </cell>
          <cell r="E155" t="str">
            <v>Equipos Topográficos</v>
          </cell>
          <cell r="F155" t="str">
            <v>un</v>
          </cell>
          <cell r="G155" t="str">
            <v>CI</v>
          </cell>
          <cell r="J155">
            <v>11</v>
          </cell>
          <cell r="K155">
            <v>0</v>
          </cell>
          <cell r="L155">
            <v>5000000</v>
          </cell>
          <cell r="M155">
            <v>55000000</v>
          </cell>
        </row>
        <row r="156">
          <cell r="C156">
            <v>156</v>
          </cell>
          <cell r="D156" t="str">
            <v>SERVICIOS EXTERNOS</v>
          </cell>
          <cell r="E156" t="str">
            <v>Alojamiento + Alimentación + Lavanderia + Aseo Indirecto (MOD EXP)</v>
          </cell>
          <cell r="F156" t="str">
            <v>H-MES</v>
          </cell>
          <cell r="G156" t="str">
            <v>GG</v>
          </cell>
          <cell r="H156" t="str">
            <v>En CD</v>
          </cell>
          <cell r="J156">
            <v>0</v>
          </cell>
          <cell r="M156">
            <v>0</v>
          </cell>
        </row>
        <row r="157">
          <cell r="C157">
            <v>157</v>
          </cell>
          <cell r="D157" t="str">
            <v>SERVICIOS EXTERNOS</v>
          </cell>
          <cell r="E157" t="str">
            <v>Alojamiento + Alimentación + Lavanderia + Aseo Indirecto (MOD NAC)</v>
          </cell>
          <cell r="F157" t="str">
            <v>H-MES</v>
          </cell>
          <cell r="G157" t="str">
            <v>GG</v>
          </cell>
          <cell r="H157" t="str">
            <v>En CD</v>
          </cell>
          <cell r="J157">
            <v>0</v>
          </cell>
          <cell r="M157">
            <v>0</v>
          </cell>
        </row>
        <row r="158">
          <cell r="C158">
            <v>158</v>
          </cell>
          <cell r="D158" t="str">
            <v>SERVICIOS EXTERNOS</v>
          </cell>
          <cell r="E158" t="str">
            <v>Alojamiento + Alimentación + Lavanderia + Aseo Indirecto (MOD LOC)</v>
          </cell>
          <cell r="F158" t="str">
            <v>H-MES</v>
          </cell>
          <cell r="G158" t="str">
            <v>GG</v>
          </cell>
          <cell r="H158" t="str">
            <v>En CD</v>
          </cell>
          <cell r="J158">
            <v>0</v>
          </cell>
          <cell r="M158">
            <v>0</v>
          </cell>
        </row>
        <row r="159">
          <cell r="C159">
            <v>159</v>
          </cell>
          <cell r="D159" t="str">
            <v>SERVICIOS EXTERNOS</v>
          </cell>
          <cell r="E159" t="str">
            <v>Alojamiento + Alimentación + Lavanderia + Aseo Indirecto (MOI EXP)</v>
          </cell>
          <cell r="F159" t="str">
            <v>H-MES</v>
          </cell>
          <cell r="G159" t="str">
            <v>GG</v>
          </cell>
          <cell r="H159" t="str">
            <v>EXP</v>
          </cell>
          <cell r="J159">
            <v>107</v>
          </cell>
          <cell r="L159">
            <v>400000</v>
          </cell>
          <cell r="M159">
            <v>42800000</v>
          </cell>
        </row>
        <row r="160">
          <cell r="C160">
            <v>160</v>
          </cell>
          <cell r="D160" t="str">
            <v>SERVICIOS EXTERNOS</v>
          </cell>
          <cell r="E160" t="str">
            <v>Alojamiento + Alimentación + Lavanderia + Aseo Indirecto (MOI NAC)</v>
          </cell>
          <cell r="F160" t="str">
            <v>H-MES</v>
          </cell>
          <cell r="G160" t="str">
            <v>GG</v>
          </cell>
          <cell r="H160" t="str">
            <v>NAC</v>
          </cell>
          <cell r="J160">
            <v>2730</v>
          </cell>
          <cell r="L160">
            <v>250000</v>
          </cell>
          <cell r="M160">
            <v>682500000</v>
          </cell>
        </row>
        <row r="161">
          <cell r="C161">
            <v>161</v>
          </cell>
          <cell r="D161" t="str">
            <v>SERVICIOS EXTERNOS</v>
          </cell>
          <cell r="E161" t="str">
            <v>Alojamiento + Alimentación + Lavanderia + Aseo Indirecto (MOI LOC)</v>
          </cell>
          <cell r="F161" t="str">
            <v>H-MES</v>
          </cell>
          <cell r="G161" t="str">
            <v>GG</v>
          </cell>
          <cell r="H161" t="str">
            <v>LOC</v>
          </cell>
          <cell r="J161">
            <v>1695</v>
          </cell>
          <cell r="L161">
            <v>10000</v>
          </cell>
          <cell r="M161">
            <v>16950000</v>
          </cell>
        </row>
        <row r="162">
          <cell r="C162">
            <v>162</v>
          </cell>
          <cell r="D162" t="str">
            <v>SERVICIOS EXTERNOS</v>
          </cell>
          <cell r="E162" t="str">
            <v>Alojamiento MOI EXP</v>
          </cell>
          <cell r="F162" t="str">
            <v>H-MES</v>
          </cell>
          <cell r="G162" t="str">
            <v>GG</v>
          </cell>
          <cell r="H162" t="str">
            <v>EXP</v>
          </cell>
          <cell r="J162">
            <v>0</v>
          </cell>
          <cell r="M162">
            <v>0</v>
          </cell>
        </row>
        <row r="163">
          <cell r="C163">
            <v>163</v>
          </cell>
          <cell r="D163" t="str">
            <v>SERVICIOS EXTERNOS</v>
          </cell>
          <cell r="E163" t="str">
            <v>Alojamiento MOI NAC</v>
          </cell>
          <cell r="F163" t="str">
            <v>H-MES</v>
          </cell>
          <cell r="G163" t="str">
            <v>GG</v>
          </cell>
          <cell r="H163" t="str">
            <v>NAC</v>
          </cell>
          <cell r="J163">
            <v>0</v>
          </cell>
          <cell r="M163">
            <v>0</v>
          </cell>
        </row>
        <row r="164">
          <cell r="C164">
            <v>164</v>
          </cell>
          <cell r="D164" t="str">
            <v>SERVICIOS EXTERNOS</v>
          </cell>
          <cell r="E164" t="str">
            <v>Alojamiento MOI LOC</v>
          </cell>
          <cell r="F164" t="str">
            <v>H-MES</v>
          </cell>
          <cell r="G164" t="str">
            <v>GG</v>
          </cell>
          <cell r="H164" t="str">
            <v>LOC</v>
          </cell>
          <cell r="J164">
            <v>0</v>
          </cell>
          <cell r="L164">
            <v>0</v>
          </cell>
          <cell r="M164">
            <v>0</v>
          </cell>
        </row>
        <row r="165">
          <cell r="C165">
            <v>165</v>
          </cell>
          <cell r="D165" t="str">
            <v>SERVICIOS EXTERNOS</v>
          </cell>
          <cell r="E165" t="str">
            <v>Servicio de Bototos 4x4 (16 pax)</v>
          </cell>
          <cell r="F165" t="str">
            <v>mes</v>
          </cell>
          <cell r="G165" t="str">
            <v>CI</v>
          </cell>
          <cell r="J165">
            <v>56</v>
          </cell>
          <cell r="L165">
            <v>10500000</v>
          </cell>
          <cell r="M165">
            <v>588000000</v>
          </cell>
        </row>
        <row r="166">
          <cell r="C166">
            <v>166</v>
          </cell>
          <cell r="D166" t="str">
            <v>SERVICIOS EXTERNOS</v>
          </cell>
          <cell r="E166" t="str">
            <v xml:space="preserve">Servicio De Buses (Indirecto 40 pax) </v>
          </cell>
          <cell r="F166" t="str">
            <v>mes</v>
          </cell>
          <cell r="G166" t="str">
            <v>GG</v>
          </cell>
          <cell r="J166">
            <v>66</v>
          </cell>
          <cell r="L166">
            <v>9500000</v>
          </cell>
          <cell r="M166">
            <v>627000000</v>
          </cell>
        </row>
        <row r="167">
          <cell r="C167">
            <v>167</v>
          </cell>
          <cell r="D167" t="str">
            <v>SERVICIOS EXTERNOS</v>
          </cell>
          <cell r="E167" t="str">
            <v xml:space="preserve">Servicio De Buses (Directo 40 pax) </v>
          </cell>
          <cell r="F167" t="str">
            <v>mes</v>
          </cell>
          <cell r="G167" t="str">
            <v>GG</v>
          </cell>
          <cell r="J167">
            <v>109</v>
          </cell>
          <cell r="L167">
            <v>9500000</v>
          </cell>
          <cell r="M167">
            <v>1035500000</v>
          </cell>
        </row>
        <row r="168">
          <cell r="C168">
            <v>168</v>
          </cell>
          <cell r="D168" t="str">
            <v>SERVICIOS EXTERNOS</v>
          </cell>
          <cell r="E168" t="str">
            <v>Servicio De Vigilancia</v>
          </cell>
          <cell r="F168" t="str">
            <v>mes</v>
          </cell>
          <cell r="G168" t="str">
            <v>GG</v>
          </cell>
          <cell r="J168">
            <v>0</v>
          </cell>
          <cell r="M168">
            <v>0</v>
          </cell>
        </row>
        <row r="169">
          <cell r="C169">
            <v>169</v>
          </cell>
          <cell r="D169" t="str">
            <v>SERVICIOS EXTERNOS</v>
          </cell>
          <cell r="E169" t="str">
            <v>Mantenimiento de Oficina y Gestión de Residuos</v>
          </cell>
          <cell r="F169" t="str">
            <v>mes</v>
          </cell>
          <cell r="G169" t="str">
            <v>GG</v>
          </cell>
          <cell r="J169">
            <v>20</v>
          </cell>
          <cell r="L169">
            <v>850000</v>
          </cell>
          <cell r="M169">
            <v>17000000</v>
          </cell>
        </row>
        <row r="170">
          <cell r="C170">
            <v>170</v>
          </cell>
          <cell r="D170" t="str">
            <v>SERVICIOS EXTERNOS</v>
          </cell>
          <cell r="E170" t="str">
            <v>Chequeo Gases y Servicios Ambientales</v>
          </cell>
          <cell r="F170" t="str">
            <v>mes</v>
          </cell>
          <cell r="G170" t="str">
            <v>GG</v>
          </cell>
          <cell r="J170">
            <v>20</v>
          </cell>
          <cell r="L170">
            <v>550000</v>
          </cell>
          <cell r="M170">
            <v>11000000</v>
          </cell>
        </row>
        <row r="171">
          <cell r="C171">
            <v>171</v>
          </cell>
          <cell r="D171" t="str">
            <v>SERVICIOS EXTERNOS</v>
          </cell>
          <cell r="E171" t="str">
            <v xml:space="preserve">Servicio De Laboratorio </v>
          </cell>
          <cell r="F171" t="str">
            <v>mes</v>
          </cell>
          <cell r="G171" t="str">
            <v>CI</v>
          </cell>
          <cell r="J171">
            <v>20</v>
          </cell>
          <cell r="L171">
            <v>10100000</v>
          </cell>
          <cell r="M171">
            <v>202000000</v>
          </cell>
        </row>
        <row r="172">
          <cell r="C172">
            <v>172</v>
          </cell>
          <cell r="D172" t="str">
            <v>SERVICIOS EXTERNOS</v>
          </cell>
          <cell r="E172" t="str">
            <v>Viajes MOI NAC</v>
          </cell>
          <cell r="F172" t="str">
            <v>H-MES</v>
          </cell>
          <cell r="G172" t="str">
            <v>GG</v>
          </cell>
          <cell r="H172" t="str">
            <v>NAC</v>
          </cell>
          <cell r="J172">
            <v>8014.2857142857165</v>
          </cell>
          <cell r="L172">
            <v>165000</v>
          </cell>
          <cell r="M172">
            <v>1322357142.8571432</v>
          </cell>
        </row>
        <row r="173">
          <cell r="C173">
            <v>173</v>
          </cell>
          <cell r="D173" t="str">
            <v>SERVICIOS EXTERNOS</v>
          </cell>
          <cell r="E173" t="str">
            <v>Viajes MOI EXP</v>
          </cell>
          <cell r="F173" t="str">
            <v>H-MES</v>
          </cell>
          <cell r="G173" t="str">
            <v>GG</v>
          </cell>
          <cell r="H173" t="str">
            <v>EXP</v>
          </cell>
          <cell r="J173">
            <v>415.71428571428561</v>
          </cell>
          <cell r="L173">
            <v>165000</v>
          </cell>
          <cell r="M173">
            <v>68592857.142857119</v>
          </cell>
        </row>
        <row r="174">
          <cell r="C174">
            <v>174</v>
          </cell>
          <cell r="D174" t="str">
            <v>SERVICIOS EXTERNOS</v>
          </cell>
          <cell r="E174" t="str">
            <v>Viajes MOI LOCAL</v>
          </cell>
          <cell r="F174" t="str">
            <v>H-MES</v>
          </cell>
          <cell r="G174" t="str">
            <v>GG</v>
          </cell>
          <cell r="H174" t="str">
            <v>LOC</v>
          </cell>
          <cell r="J174">
            <v>4845</v>
          </cell>
          <cell r="L174">
            <v>0</v>
          </cell>
          <cell r="M174">
            <v>0</v>
          </cell>
        </row>
        <row r="175">
          <cell r="C175">
            <v>175</v>
          </cell>
          <cell r="D175" t="str">
            <v>VARIOS INDIRECTOS</v>
          </cell>
          <cell r="E175" t="str">
            <v>Viajes (Chile-España)</v>
          </cell>
          <cell r="F175" t="str">
            <v>un</v>
          </cell>
          <cell r="G175" t="str">
            <v>GG</v>
          </cell>
          <cell r="J175">
            <v>70</v>
          </cell>
          <cell r="L175">
            <v>2500000</v>
          </cell>
          <cell r="M175">
            <v>175000000</v>
          </cell>
        </row>
        <row r="176">
          <cell r="C176">
            <v>176</v>
          </cell>
          <cell r="D176" t="str">
            <v>VARIOS INDIRECTOS</v>
          </cell>
          <cell r="E176" t="str">
            <v>Ropa Y Epp (Indirecto)</v>
          </cell>
          <cell r="F176" t="str">
            <v>un</v>
          </cell>
          <cell r="G176" t="str">
            <v>CI</v>
          </cell>
          <cell r="J176">
            <v>4582</v>
          </cell>
          <cell r="L176">
            <v>45269.75</v>
          </cell>
          <cell r="M176">
            <v>207425994.5</v>
          </cell>
        </row>
        <row r="177">
          <cell r="C177">
            <v>177</v>
          </cell>
          <cell r="D177" t="str">
            <v>VARIOS INDIRECTOS</v>
          </cell>
          <cell r="E177" t="str">
            <v>Ropa Y Epp (Directo en CD)</v>
          </cell>
          <cell r="F177" t="str">
            <v>un</v>
          </cell>
          <cell r="G177" t="str">
            <v>GG</v>
          </cell>
          <cell r="J177">
            <v>0</v>
          </cell>
          <cell r="M177">
            <v>0</v>
          </cell>
        </row>
        <row r="178">
          <cell r="C178">
            <v>178</v>
          </cell>
          <cell r="D178" t="str">
            <v>VARIOS INDIRECTOS</v>
          </cell>
          <cell r="E178" t="str">
            <v>Examen Ocupacional (Indirecto)</v>
          </cell>
          <cell r="F178" t="str">
            <v>un</v>
          </cell>
          <cell r="G178" t="str">
            <v>GG</v>
          </cell>
          <cell r="J178">
            <v>0</v>
          </cell>
          <cell r="L178">
            <v>38443.544999999998</v>
          </cell>
          <cell r="M178">
            <v>0</v>
          </cell>
        </row>
        <row r="179">
          <cell r="C179">
            <v>179</v>
          </cell>
          <cell r="D179" t="str">
            <v>VARIOS INDIRECTOS</v>
          </cell>
          <cell r="E179" t="str">
            <v>Examen Alcohol Y Drogas (Indirecto)</v>
          </cell>
          <cell r="F179" t="str">
            <v>un</v>
          </cell>
          <cell r="G179" t="str">
            <v>GG</v>
          </cell>
          <cell r="J179">
            <v>0</v>
          </cell>
          <cell r="L179">
            <v>53820.963000000003</v>
          </cell>
          <cell r="M179">
            <v>0</v>
          </cell>
        </row>
        <row r="180">
          <cell r="C180">
            <v>180</v>
          </cell>
          <cell r="D180" t="str">
            <v>VARIOS INDIRECTOS</v>
          </cell>
          <cell r="E180" t="str">
            <v>Examen Psicosenso-Métrico (Indirecto)</v>
          </cell>
          <cell r="F180" t="str">
            <v>un</v>
          </cell>
          <cell r="G180" t="str">
            <v>GG</v>
          </cell>
          <cell r="J180">
            <v>0</v>
          </cell>
          <cell r="L180">
            <v>53820.963000000003</v>
          </cell>
          <cell r="M180">
            <v>0</v>
          </cell>
        </row>
        <row r="181">
          <cell r="C181">
            <v>181</v>
          </cell>
          <cell r="D181" t="str">
            <v>VARIOS INDIRECTOS</v>
          </cell>
          <cell r="E181" t="str">
            <v>Autorescatadores Moi</v>
          </cell>
          <cell r="F181" t="str">
            <v>un</v>
          </cell>
          <cell r="G181" t="str">
            <v>CI</v>
          </cell>
          <cell r="J181">
            <v>0</v>
          </cell>
          <cell r="L181">
            <v>212125.06</v>
          </cell>
          <cell r="M181">
            <v>0</v>
          </cell>
        </row>
        <row r="182">
          <cell r="C182">
            <v>182</v>
          </cell>
          <cell r="D182" t="str">
            <v>VARIOS INDIRECTOS</v>
          </cell>
          <cell r="E182" t="str">
            <v>Autorescatadores Mod</v>
          </cell>
          <cell r="F182" t="str">
            <v>un</v>
          </cell>
          <cell r="G182" t="str">
            <v>CI</v>
          </cell>
          <cell r="J182">
            <v>0</v>
          </cell>
          <cell r="L182">
            <v>212125.06</v>
          </cell>
          <cell r="M182">
            <v>0</v>
          </cell>
        </row>
        <row r="183">
          <cell r="C183">
            <v>183</v>
          </cell>
          <cell r="D183" t="str">
            <v>VARIOS INDIRECTOS</v>
          </cell>
          <cell r="E183" t="str">
            <v>Lamparas Moi</v>
          </cell>
          <cell r="F183" t="str">
            <v>un</v>
          </cell>
          <cell r="G183" t="str">
            <v>GG</v>
          </cell>
          <cell r="J183">
            <v>0</v>
          </cell>
          <cell r="L183">
            <v>65501.8</v>
          </cell>
          <cell r="M183">
            <v>0</v>
          </cell>
        </row>
        <row r="184">
          <cell r="C184">
            <v>184</v>
          </cell>
          <cell r="D184" t="str">
            <v>VARIOS INDIRECTOS</v>
          </cell>
          <cell r="E184" t="str">
            <v>Lamparas Mod</v>
          </cell>
          <cell r="F184" t="str">
            <v>un</v>
          </cell>
          <cell r="G184" t="str">
            <v>GG</v>
          </cell>
          <cell r="J184">
            <v>0</v>
          </cell>
          <cell r="L184">
            <v>65501.8</v>
          </cell>
          <cell r="M184">
            <v>0</v>
          </cell>
        </row>
        <row r="185">
          <cell r="C185">
            <v>185</v>
          </cell>
          <cell r="D185" t="str">
            <v>VARIOS INDIRECTOS</v>
          </cell>
          <cell r="E185" t="str">
            <v xml:space="preserve">Habilitación Personal Directo Civil </v>
          </cell>
          <cell r="F185" t="str">
            <v>gl</v>
          </cell>
          <cell r="G185" t="str">
            <v>GG</v>
          </cell>
          <cell r="J185">
            <v>0</v>
          </cell>
          <cell r="L185">
            <v>0</v>
          </cell>
          <cell r="M185">
            <v>0</v>
          </cell>
        </row>
        <row r="186">
          <cell r="C186">
            <v>186</v>
          </cell>
          <cell r="D186" t="str">
            <v>VARIOS INDIRECTOS</v>
          </cell>
          <cell r="E186" t="str">
            <v xml:space="preserve">Habilitación Personal Indirecto </v>
          </cell>
          <cell r="F186" t="str">
            <v>gl</v>
          </cell>
          <cell r="G186" t="str">
            <v>GG</v>
          </cell>
          <cell r="J186">
            <v>0</v>
          </cell>
          <cell r="L186">
            <v>0</v>
          </cell>
          <cell r="M186">
            <v>0</v>
          </cell>
        </row>
        <row r="187">
          <cell r="C187">
            <v>187</v>
          </cell>
          <cell r="D187" t="str">
            <v>VARIOS INDIRECTOS</v>
          </cell>
          <cell r="E187" t="str">
            <v>Programa de Capacitación y Reclutamiento</v>
          </cell>
          <cell r="F187" t="str">
            <v>Un</v>
          </cell>
          <cell r="G187" t="str">
            <v>GG</v>
          </cell>
          <cell r="J187">
            <v>2</v>
          </cell>
          <cell r="L187">
            <v>45000000</v>
          </cell>
          <cell r="M187">
            <v>90000000</v>
          </cell>
        </row>
        <row r="188">
          <cell r="C188">
            <v>188</v>
          </cell>
          <cell r="D188" t="str">
            <v>VARIOS INDIRECTOS</v>
          </cell>
          <cell r="E188" t="str">
            <v xml:space="preserve">Fee por gestion de soporte en seguridad, calidad, compras, administración y finanzas </v>
          </cell>
          <cell r="F188" t="str">
            <v>GL</v>
          </cell>
          <cell r="G188" t="str">
            <v>GG</v>
          </cell>
          <cell r="J188">
            <v>1</v>
          </cell>
          <cell r="L188">
            <v>1531258383.4361248</v>
          </cell>
          <cell r="M188">
            <v>1531258383.4361248</v>
          </cell>
        </row>
        <row r="189">
          <cell r="C189">
            <v>189</v>
          </cell>
          <cell r="D189" t="str">
            <v>VARIOS INDIRECTOS</v>
          </cell>
          <cell r="E189" t="str">
            <v>Asesoria de risk manager (Primavera Risk)</v>
          </cell>
          <cell r="F189" t="str">
            <v>mes</v>
          </cell>
          <cell r="G189" t="str">
            <v>GG</v>
          </cell>
          <cell r="J189">
            <v>17</v>
          </cell>
          <cell r="L189">
            <v>5200300</v>
          </cell>
          <cell r="M189">
            <v>88405100</v>
          </cell>
        </row>
        <row r="192">
          <cell r="M192">
            <v>12677273985.082119</v>
          </cell>
        </row>
      </sheetData>
      <sheetData sheetId="3"/>
      <sheetData sheetId="4">
        <row r="2">
          <cell r="L2">
            <v>1.0737191368989809</v>
          </cell>
        </row>
      </sheetData>
      <sheetData sheetId="5"/>
      <sheetData sheetId="6"/>
      <sheetData sheetId="7"/>
      <sheetData sheetId="8">
        <row r="2">
          <cell r="B2" t="str">
            <v>COD</v>
          </cell>
          <cell r="C2" t="str">
            <v>VACIO</v>
          </cell>
          <cell r="D2" t="str">
            <v>VACIO</v>
          </cell>
          <cell r="E2" t="str">
            <v>RESUMEN</v>
          </cell>
          <cell r="F2" t="str">
            <v>UNIDAD</v>
          </cell>
          <cell r="G2" t="str">
            <v>CANTIDAD</v>
          </cell>
          <cell r="H2" t="str">
            <v>PRECIO</v>
          </cell>
          <cell r="I2" t="str">
            <v>TOTAL</v>
          </cell>
        </row>
        <row r="3">
          <cell r="B3" t="str">
            <v>LB.GE09</v>
          </cell>
          <cell r="E3" t="str">
            <v>CAPATAZ OOCC</v>
          </cell>
          <cell r="F3" t="str">
            <v>HH</v>
          </cell>
          <cell r="G3">
            <v>1280.28</v>
          </cell>
          <cell r="H3">
            <v>29455</v>
          </cell>
          <cell r="I3">
            <v>37710654.159999996</v>
          </cell>
        </row>
        <row r="4">
          <cell r="B4" t="str">
            <v>LB.GE17</v>
          </cell>
          <cell r="E4" t="str">
            <v>MAESTRO 1ERA OOCC</v>
          </cell>
          <cell r="F4" t="str">
            <v>HH</v>
          </cell>
          <cell r="G4">
            <v>102.99</v>
          </cell>
          <cell r="H4">
            <v>13203</v>
          </cell>
          <cell r="I4">
            <v>1359723.1</v>
          </cell>
        </row>
        <row r="5">
          <cell r="B5" t="str">
            <v>LB.GE18</v>
          </cell>
          <cell r="E5" t="str">
            <v>MAESTRO 2DA OOCC</v>
          </cell>
          <cell r="F5" t="str">
            <v>HH</v>
          </cell>
          <cell r="G5">
            <v>87</v>
          </cell>
          <cell r="H5">
            <v>13203</v>
          </cell>
          <cell r="I5">
            <v>1148661</v>
          </cell>
        </row>
        <row r="6">
          <cell r="B6" t="str">
            <v>LB.MI01S</v>
          </cell>
          <cell r="E6" t="str">
            <v>CAPATAZ</v>
          </cell>
          <cell r="F6" t="str">
            <v>HH</v>
          </cell>
          <cell r="G6">
            <v>44599.9</v>
          </cell>
          <cell r="H6">
            <v>29455</v>
          </cell>
          <cell r="I6">
            <v>1313690082.6900001</v>
          </cell>
        </row>
        <row r="7">
          <cell r="B7" t="str">
            <v>LB.MI02S</v>
          </cell>
          <cell r="E7" t="str">
            <v>OPERADOR JUMBO</v>
          </cell>
          <cell r="F7" t="str">
            <v>HH</v>
          </cell>
          <cell r="G7">
            <v>66899.850000000006</v>
          </cell>
          <cell r="H7">
            <v>27267</v>
          </cell>
          <cell r="I7">
            <v>1824158249.0899999</v>
          </cell>
        </row>
        <row r="8">
          <cell r="B8" t="str">
            <v>LB.MI03S</v>
          </cell>
          <cell r="E8" t="str">
            <v>OPERADOR PALA CARGADORA</v>
          </cell>
          <cell r="F8" t="str">
            <v>HH</v>
          </cell>
          <cell r="G8">
            <v>44599.9</v>
          </cell>
          <cell r="H8">
            <v>13678</v>
          </cell>
          <cell r="I8">
            <v>610037445.28999996</v>
          </cell>
        </row>
        <row r="9">
          <cell r="B9" t="str">
            <v>LB.MI04S</v>
          </cell>
          <cell r="E9" t="str">
            <v>OPERADOR CAMION DUMPER</v>
          </cell>
          <cell r="F9" t="str">
            <v>HH</v>
          </cell>
          <cell r="G9">
            <v>223740.04</v>
          </cell>
          <cell r="H9">
            <v>15609</v>
          </cell>
          <cell r="I9">
            <v>3492358331.3699999</v>
          </cell>
        </row>
        <row r="10">
          <cell r="B10" t="str">
            <v>LB.MI05S</v>
          </cell>
          <cell r="E10" t="str">
            <v>OPERADOR MANITOU</v>
          </cell>
          <cell r="F10" t="str">
            <v>HH</v>
          </cell>
          <cell r="G10">
            <v>89199.8</v>
          </cell>
          <cell r="H10">
            <v>27888</v>
          </cell>
          <cell r="I10">
            <v>2487604075.7800002</v>
          </cell>
        </row>
        <row r="11">
          <cell r="B11" t="str">
            <v>LB.MI06S</v>
          </cell>
          <cell r="E11" t="str">
            <v>OPERADOR EQUIPO EXCAVADORA CON MARTILLO</v>
          </cell>
          <cell r="F11" t="str">
            <v>HH</v>
          </cell>
          <cell r="G11">
            <v>44599.9</v>
          </cell>
          <cell r="H11">
            <v>20628</v>
          </cell>
          <cell r="I11">
            <v>920006756.94000006</v>
          </cell>
        </row>
        <row r="12">
          <cell r="B12" t="str">
            <v>LB.MI08S</v>
          </cell>
          <cell r="E12" t="str">
            <v>MINERO</v>
          </cell>
          <cell r="F12" t="str">
            <v>HH</v>
          </cell>
          <cell r="G12">
            <v>250995.62</v>
          </cell>
          <cell r="H12">
            <v>13203</v>
          </cell>
          <cell r="I12">
            <v>3313895165.6700001</v>
          </cell>
        </row>
        <row r="13">
          <cell r="B13" t="str">
            <v>LB.MI09S</v>
          </cell>
          <cell r="E13" t="str">
            <v>OPERADOR ROBOSHOT</v>
          </cell>
          <cell r="F13" t="str">
            <v>HH</v>
          </cell>
          <cell r="G13">
            <v>66899.850000000006</v>
          </cell>
          <cell r="H13">
            <v>25962</v>
          </cell>
          <cell r="I13">
            <v>1736853942.97</v>
          </cell>
        </row>
        <row r="14">
          <cell r="B14" t="str">
            <v>LB.MI12S</v>
          </cell>
          <cell r="E14" t="str">
            <v>MECANICO</v>
          </cell>
          <cell r="F14" t="str">
            <v>HH</v>
          </cell>
          <cell r="G14">
            <v>44599.9</v>
          </cell>
          <cell r="H14">
            <v>12810</v>
          </cell>
          <cell r="I14">
            <v>571324731.25999999</v>
          </cell>
        </row>
        <row r="15">
          <cell r="B15" t="str">
            <v>LB.MI13</v>
          </cell>
          <cell r="E15" t="str">
            <v>ELÉCTRICO TAJO</v>
          </cell>
          <cell r="F15" t="str">
            <v>HH</v>
          </cell>
          <cell r="G15">
            <v>87</v>
          </cell>
          <cell r="H15">
            <v>13236</v>
          </cell>
          <cell r="I15">
            <v>1151532</v>
          </cell>
        </row>
        <row r="16">
          <cell r="B16" t="str">
            <v>LB.MI13S</v>
          </cell>
          <cell r="E16" t="str">
            <v>ELECTRICO</v>
          </cell>
          <cell r="F16" t="str">
            <v>HH</v>
          </cell>
          <cell r="G16">
            <v>44599.9</v>
          </cell>
          <cell r="H16">
            <v>13236</v>
          </cell>
          <cell r="I16">
            <v>590324289.07000005</v>
          </cell>
        </row>
        <row r="17">
          <cell r="B17" t="str">
            <v>LB.MI17S</v>
          </cell>
          <cell r="E17" t="str">
            <v>OPERADOR MIXER</v>
          </cell>
          <cell r="F17" t="str">
            <v>HH</v>
          </cell>
          <cell r="G17">
            <v>89199.8</v>
          </cell>
          <cell r="H17">
            <v>13595</v>
          </cell>
          <cell r="I17">
            <v>1212671307.02</v>
          </cell>
        </row>
        <row r="18">
          <cell r="B18" t="str">
            <v>LB.OP24S</v>
          </cell>
          <cell r="E18" t="str">
            <v>OPERADOR MOTONIVELADORA</v>
          </cell>
          <cell r="F18" t="str">
            <v>HH</v>
          </cell>
          <cell r="G18">
            <v>10560</v>
          </cell>
          <cell r="H18">
            <v>14385</v>
          </cell>
          <cell r="I18">
            <v>151905541.03999999</v>
          </cell>
        </row>
        <row r="19">
          <cell r="B19" t="str">
            <v>LB.OP25S</v>
          </cell>
          <cell r="E19" t="str">
            <v>OPERADOR RETROMIXTA</v>
          </cell>
          <cell r="F19" t="str">
            <v>HH</v>
          </cell>
          <cell r="G19">
            <v>25738.01</v>
          </cell>
          <cell r="H19">
            <v>20628</v>
          </cell>
          <cell r="I19">
            <v>530923711.29000002</v>
          </cell>
        </row>
        <row r="20">
          <cell r="B20" t="str">
            <v>LB.OP50S</v>
          </cell>
          <cell r="E20" t="str">
            <v>OPERADOR BULLDOZER</v>
          </cell>
          <cell r="F20" t="str">
            <v>HH</v>
          </cell>
          <cell r="G20">
            <v>10560</v>
          </cell>
          <cell r="H20">
            <v>20628</v>
          </cell>
          <cell r="I20">
            <v>217831595.44999999</v>
          </cell>
        </row>
        <row r="21">
          <cell r="B21" t="str">
            <v>EB.MI43S</v>
          </cell>
          <cell r="E21" t="str">
            <v>JUMBO 3 BRAZOS</v>
          </cell>
          <cell r="F21" t="str">
            <v>HM</v>
          </cell>
          <cell r="G21">
            <v>44599.9</v>
          </cell>
          <cell r="H21">
            <v>37424</v>
          </cell>
          <cell r="I21">
            <v>1669106693.4200001</v>
          </cell>
        </row>
        <row r="22">
          <cell r="B22" t="str">
            <v>EB.MI44SB</v>
          </cell>
          <cell r="E22" t="str">
            <v>JUMBO 2 BRAZOS (STAND BY)</v>
          </cell>
          <cell r="F22" t="str">
            <v>HM</v>
          </cell>
          <cell r="G22">
            <v>19139.2</v>
          </cell>
          <cell r="H22">
            <v>34716</v>
          </cell>
          <cell r="I22">
            <v>664436322.77999997</v>
          </cell>
        </row>
        <row r="23">
          <cell r="B23" t="str">
            <v>EB.MI45S</v>
          </cell>
          <cell r="E23" t="str">
            <v>ROBOSHOT</v>
          </cell>
          <cell r="F23" t="str">
            <v>HM</v>
          </cell>
          <cell r="G23">
            <v>44599.9</v>
          </cell>
          <cell r="H23">
            <v>20485</v>
          </cell>
          <cell r="I23">
            <v>913628971.10000002</v>
          </cell>
        </row>
        <row r="24">
          <cell r="B24" t="str">
            <v>EB.MI45SB</v>
          </cell>
          <cell r="E24" t="str">
            <v>ROBOSHOT (STAND BY)</v>
          </cell>
          <cell r="F24" t="str">
            <v>HM</v>
          </cell>
          <cell r="G24">
            <v>38278.39</v>
          </cell>
          <cell r="H24">
            <v>20485</v>
          </cell>
          <cell r="I24">
            <v>784132853.55999994</v>
          </cell>
        </row>
        <row r="25">
          <cell r="B25" t="str">
            <v>EB.MI46S</v>
          </cell>
          <cell r="E25" t="str">
            <v>MOTONIVELADORA</v>
          </cell>
          <cell r="F25" t="str">
            <v>HM</v>
          </cell>
          <cell r="G25">
            <v>10560</v>
          </cell>
          <cell r="H25">
            <v>4250</v>
          </cell>
          <cell r="I25">
            <v>44879982.579999998</v>
          </cell>
        </row>
        <row r="26">
          <cell r="B26" t="str">
            <v>EB.MI47S</v>
          </cell>
          <cell r="E26" t="str">
            <v>BULLDOZER</v>
          </cell>
          <cell r="F26" t="str">
            <v>HM</v>
          </cell>
          <cell r="G26">
            <v>10560</v>
          </cell>
          <cell r="H26">
            <v>26829</v>
          </cell>
          <cell r="I26">
            <v>283314130.02999997</v>
          </cell>
        </row>
        <row r="27">
          <cell r="B27" t="str">
            <v>EB.MI48S</v>
          </cell>
          <cell r="E27" t="str">
            <v>RETROEXCAVADORA MIXTA</v>
          </cell>
          <cell r="F27" t="str">
            <v>HM</v>
          </cell>
          <cell r="G27">
            <v>25738.01</v>
          </cell>
          <cell r="H27">
            <v>5290</v>
          </cell>
          <cell r="I27">
            <v>136154083.41999999</v>
          </cell>
        </row>
        <row r="28">
          <cell r="B28" t="str">
            <v>EB.MI53S</v>
          </cell>
          <cell r="E28" t="str">
            <v>CARGADOR CAT 972</v>
          </cell>
          <cell r="F28" t="str">
            <v>HM</v>
          </cell>
          <cell r="G28">
            <v>44599.9</v>
          </cell>
          <cell r="H28">
            <v>19888</v>
          </cell>
          <cell r="I28">
            <v>887002830.23000002</v>
          </cell>
        </row>
        <row r="29">
          <cell r="B29" t="str">
            <v>EB.MI53SB</v>
          </cell>
          <cell r="E29" t="str">
            <v>CARGADOR CAT 972 (STAND BY)</v>
          </cell>
          <cell r="F29" t="str">
            <v>HM</v>
          </cell>
          <cell r="G29">
            <v>19139.2</v>
          </cell>
          <cell r="H29">
            <v>19888</v>
          </cell>
          <cell r="I29">
            <v>380640326.86000001</v>
          </cell>
        </row>
        <row r="30">
          <cell r="B30" t="str">
            <v>EB.MI54S</v>
          </cell>
          <cell r="E30" t="str">
            <v>EXCAVADORA CON MARTILLO CAT 330</v>
          </cell>
          <cell r="F30" t="str">
            <v>HM</v>
          </cell>
          <cell r="G30">
            <v>44599.9</v>
          </cell>
          <cell r="H30">
            <v>15712</v>
          </cell>
          <cell r="I30">
            <v>700753643.84000003</v>
          </cell>
        </row>
        <row r="31">
          <cell r="B31" t="str">
            <v>EB.MI54SB</v>
          </cell>
          <cell r="E31" t="str">
            <v>EXCAVADORA CON MARTILLO CAT 330 (STAND BY)</v>
          </cell>
          <cell r="F31" t="str">
            <v>HM</v>
          </cell>
          <cell r="G31">
            <v>19139.2</v>
          </cell>
          <cell r="H31">
            <v>15712</v>
          </cell>
          <cell r="I31">
            <v>300715045.04000002</v>
          </cell>
        </row>
        <row r="32">
          <cell r="B32" t="str">
            <v>EB.MI55SB</v>
          </cell>
          <cell r="E32" t="str">
            <v>CAMION 40 T ( STAND BY)</v>
          </cell>
          <cell r="F32" t="str">
            <v>HM</v>
          </cell>
          <cell r="G32">
            <v>19139.2</v>
          </cell>
          <cell r="H32">
            <v>26409</v>
          </cell>
          <cell r="I32">
            <v>505447022.94</v>
          </cell>
        </row>
        <row r="33">
          <cell r="B33" t="str">
            <v>EB.MI56S</v>
          </cell>
          <cell r="E33" t="str">
            <v>MANITOU FIJA</v>
          </cell>
          <cell r="F33" t="str">
            <v>HM</v>
          </cell>
          <cell r="G33">
            <v>44599.9</v>
          </cell>
          <cell r="H33">
            <v>11180</v>
          </cell>
          <cell r="I33">
            <v>498626892.69999999</v>
          </cell>
        </row>
        <row r="34">
          <cell r="B34" t="str">
            <v>EB.MI56SB</v>
          </cell>
          <cell r="E34" t="str">
            <v>MANITOU FIJA (STAND BY)</v>
          </cell>
          <cell r="F34" t="str">
            <v>HM</v>
          </cell>
          <cell r="G34">
            <v>19139.2</v>
          </cell>
          <cell r="H34">
            <v>11180</v>
          </cell>
          <cell r="I34">
            <v>213976209.49000001</v>
          </cell>
        </row>
        <row r="35">
          <cell r="B35" t="str">
            <v>EB.MI57S</v>
          </cell>
          <cell r="E35" t="str">
            <v>MANITOU GIRATORIA</v>
          </cell>
          <cell r="F35" t="str">
            <v>HM</v>
          </cell>
          <cell r="G35">
            <v>44599.9</v>
          </cell>
          <cell r="H35">
            <v>14136</v>
          </cell>
          <cell r="I35">
            <v>630464199.92999995</v>
          </cell>
        </row>
        <row r="36">
          <cell r="B36" t="str">
            <v>EB.MI57SB</v>
          </cell>
          <cell r="E36" t="str">
            <v>MANITOU GIRATORIA (STAND BY)</v>
          </cell>
          <cell r="F36" t="str">
            <v>HM</v>
          </cell>
          <cell r="G36">
            <v>19139.2</v>
          </cell>
          <cell r="H36">
            <v>14136</v>
          </cell>
          <cell r="I36">
            <v>270551672.38999999</v>
          </cell>
        </row>
        <row r="37">
          <cell r="B37" t="str">
            <v>EB.MI59S</v>
          </cell>
          <cell r="E37" t="str">
            <v>MIXER</v>
          </cell>
          <cell r="F37" t="str">
            <v>HM</v>
          </cell>
          <cell r="G37">
            <v>89199.8</v>
          </cell>
          <cell r="H37">
            <v>9400</v>
          </cell>
          <cell r="I37">
            <v>838478137.99000001</v>
          </cell>
        </row>
        <row r="38">
          <cell r="B38" t="str">
            <v>EB.MI59SB</v>
          </cell>
          <cell r="E38" t="str">
            <v>MIXER (STAND BY)</v>
          </cell>
          <cell r="F38" t="str">
            <v>HM</v>
          </cell>
          <cell r="G38">
            <v>19139.2</v>
          </cell>
          <cell r="H38">
            <v>9400</v>
          </cell>
          <cell r="I38">
            <v>179908440.90000001</v>
          </cell>
        </row>
        <row r="39">
          <cell r="B39" t="str">
            <v>EB.MI60S</v>
          </cell>
          <cell r="E39" t="str">
            <v>CAMION 40 T</v>
          </cell>
          <cell r="F39" t="str">
            <v>HM</v>
          </cell>
          <cell r="G39">
            <v>149160.03</v>
          </cell>
          <cell r="H39">
            <v>26409</v>
          </cell>
          <cell r="I39">
            <v>3939167197.2600002</v>
          </cell>
        </row>
        <row r="40">
          <cell r="B40" t="str">
            <v>MG.AD012</v>
          </cell>
          <cell r="E40" t="str">
            <v>PLASTOCRETE</v>
          </cell>
          <cell r="F40" t="str">
            <v>LTS</v>
          </cell>
          <cell r="G40">
            <v>438947.19</v>
          </cell>
          <cell r="H40">
            <v>435</v>
          </cell>
          <cell r="I40">
            <v>190942027.61000001</v>
          </cell>
        </row>
        <row r="41">
          <cell r="B41" t="str">
            <v>MG.AD013</v>
          </cell>
          <cell r="E41" t="str">
            <v>SIGUNIT STM -AF</v>
          </cell>
          <cell r="F41" t="str">
            <v>LTS</v>
          </cell>
          <cell r="G41">
            <v>843746.68</v>
          </cell>
          <cell r="H41">
            <v>405</v>
          </cell>
          <cell r="I41">
            <v>341717403.56</v>
          </cell>
        </row>
        <row r="42">
          <cell r="B42" t="str">
            <v>MG.AD014</v>
          </cell>
          <cell r="E42" t="str">
            <v>SIKAMENT FF-86</v>
          </cell>
          <cell r="F42" t="str">
            <v>KG</v>
          </cell>
          <cell r="G42">
            <v>22527.69</v>
          </cell>
          <cell r="H42">
            <v>1078</v>
          </cell>
          <cell r="I42">
            <v>24284849.07</v>
          </cell>
        </row>
        <row r="43">
          <cell r="B43" t="str">
            <v>MG.AL001</v>
          </cell>
          <cell r="E43" t="str">
            <v>ACERO A630-420H</v>
          </cell>
          <cell r="F43" t="str">
            <v>KG</v>
          </cell>
          <cell r="G43">
            <v>110352.95</v>
          </cell>
          <cell r="H43">
            <v>551</v>
          </cell>
          <cell r="I43">
            <v>60804474.789999999</v>
          </cell>
        </row>
        <row r="44">
          <cell r="B44" t="str">
            <v>MG.AL002</v>
          </cell>
          <cell r="E44" t="str">
            <v>HILTI HA R-8</v>
          </cell>
          <cell r="F44" t="str">
            <v>UND</v>
          </cell>
          <cell r="G44">
            <v>584810.05000000005</v>
          </cell>
          <cell r="H44">
            <v>100</v>
          </cell>
          <cell r="I44">
            <v>58481005</v>
          </cell>
        </row>
        <row r="45">
          <cell r="B45" t="str">
            <v>MG.AL006</v>
          </cell>
          <cell r="E45" t="str">
            <v>MALLA ROMBO 100/09, TIPO MFI 3500</v>
          </cell>
          <cell r="F45" t="str">
            <v>M2</v>
          </cell>
          <cell r="G45">
            <v>28.25</v>
          </cell>
          <cell r="H45">
            <v>3942</v>
          </cell>
          <cell r="I45">
            <v>111359.33</v>
          </cell>
        </row>
        <row r="46">
          <cell r="B46" t="str">
            <v>MG.AL007</v>
          </cell>
          <cell r="E46" t="str">
            <v>MALLA ROMBO 75/09, TIPO MFI 3500</v>
          </cell>
          <cell r="F46" t="str">
            <v>M2</v>
          </cell>
          <cell r="G46">
            <v>113042.51</v>
          </cell>
          <cell r="H46">
            <v>4204</v>
          </cell>
          <cell r="I46">
            <v>475230722.55000001</v>
          </cell>
        </row>
        <row r="47">
          <cell r="B47" t="str">
            <v>MG.AL008S</v>
          </cell>
          <cell r="E47" t="str">
            <v>MALLA ELECTROSOLDADA C-295</v>
          </cell>
          <cell r="F47" t="str">
            <v>M2</v>
          </cell>
          <cell r="G47">
            <v>52477.5</v>
          </cell>
          <cell r="H47">
            <v>5409</v>
          </cell>
          <cell r="I47">
            <v>283850797.5</v>
          </cell>
        </row>
        <row r="48">
          <cell r="B48" t="str">
            <v>MG.AL009S</v>
          </cell>
          <cell r="E48" t="str">
            <v>MALLA ELECTROSOLDADA C-188</v>
          </cell>
          <cell r="F48" t="str">
            <v>M2</v>
          </cell>
          <cell r="G48">
            <v>1000</v>
          </cell>
          <cell r="H48">
            <v>2310</v>
          </cell>
          <cell r="I48">
            <v>2310000</v>
          </cell>
        </row>
        <row r="49">
          <cell r="B49" t="str">
            <v>MG.CL002</v>
          </cell>
          <cell r="E49" t="str">
            <v>PETROLEO S/I ESPECIFICO</v>
          </cell>
          <cell r="F49" t="str">
            <v>LT</v>
          </cell>
          <cell r="G49">
            <v>8451994.4700000007</v>
          </cell>
          <cell r="H49">
            <v>351</v>
          </cell>
          <cell r="I49">
            <v>2966650059.0599999</v>
          </cell>
        </row>
        <row r="50">
          <cell r="B50" t="str">
            <v>MG.CL003</v>
          </cell>
          <cell r="E50" t="str">
            <v>LUBRICANTE</v>
          </cell>
          <cell r="F50" t="str">
            <v>%</v>
          </cell>
          <cell r="G50">
            <v>5082173.3899999997</v>
          </cell>
          <cell r="H50">
            <v>10</v>
          </cell>
          <cell r="I50">
            <v>50821733.920000002</v>
          </cell>
        </row>
        <row r="51">
          <cell r="B51" t="str">
            <v>MG.HO001</v>
          </cell>
          <cell r="E51" t="str">
            <v>HORMIGÓN H-30</v>
          </cell>
          <cell r="F51" t="str">
            <v>M3</v>
          </cell>
          <cell r="G51">
            <v>1379.41</v>
          </cell>
          <cell r="H51">
            <v>104950</v>
          </cell>
          <cell r="I51">
            <v>144769274.71000001</v>
          </cell>
        </row>
        <row r="52">
          <cell r="B52" t="str">
            <v>MG.HO005</v>
          </cell>
          <cell r="E52" t="str">
            <v>MORTERO H30 C/F</v>
          </cell>
          <cell r="F52" t="str">
            <v>M3</v>
          </cell>
          <cell r="G52">
            <v>20700.419999999998</v>
          </cell>
          <cell r="H52">
            <v>130102</v>
          </cell>
          <cell r="I52">
            <v>2693165868.5</v>
          </cell>
        </row>
        <row r="53">
          <cell r="B53" t="str">
            <v>MG.HO006</v>
          </cell>
          <cell r="E53" t="str">
            <v>MORTERO H30 S/F</v>
          </cell>
          <cell r="F53" t="str">
            <v>M3</v>
          </cell>
          <cell r="G53">
            <v>15116.33</v>
          </cell>
          <cell r="H53">
            <v>112761</v>
          </cell>
          <cell r="I53">
            <v>1704532411.02</v>
          </cell>
        </row>
        <row r="54">
          <cell r="B54" t="str">
            <v>MG.HO007</v>
          </cell>
          <cell r="E54" t="str">
            <v>TAPÓN CEMENTO ALTA VISCOSIDAD</v>
          </cell>
          <cell r="F54" t="str">
            <v>UD</v>
          </cell>
          <cell r="G54">
            <v>9434.35</v>
          </cell>
          <cell r="H54">
            <v>1000</v>
          </cell>
          <cell r="I54">
            <v>9434350</v>
          </cell>
        </row>
        <row r="55">
          <cell r="B55" t="str">
            <v>MG.MA019</v>
          </cell>
          <cell r="E55" t="str">
            <v>CEMENTO</v>
          </cell>
          <cell r="F55" t="str">
            <v>KG</v>
          </cell>
          <cell r="G55">
            <v>1204759.6599999999</v>
          </cell>
          <cell r="H55">
            <v>90</v>
          </cell>
          <cell r="I55">
            <v>108428369.41</v>
          </cell>
        </row>
        <row r="56">
          <cell r="B56" t="str">
            <v>MG.ME001</v>
          </cell>
          <cell r="E56" t="str">
            <v>MATERIALES ELÉCTRICOS - FORTIFICACIÓN M</v>
          </cell>
          <cell r="F56" t="str">
            <v>GL</v>
          </cell>
          <cell r="G56">
            <v>10234.18</v>
          </cell>
          <cell r="H56">
            <v>5000</v>
          </cell>
          <cell r="I56">
            <v>51170879.380000003</v>
          </cell>
        </row>
        <row r="57">
          <cell r="B57" t="str">
            <v>MG.ME002</v>
          </cell>
          <cell r="E57" t="str">
            <v>MATERIALES ELÉCTRICOS - FORTIFICACIÓN P</v>
          </cell>
          <cell r="F57" t="str">
            <v>GL</v>
          </cell>
          <cell r="G57">
            <v>43340.63</v>
          </cell>
          <cell r="H57">
            <v>5000</v>
          </cell>
          <cell r="I57">
            <v>216703173.25</v>
          </cell>
        </row>
        <row r="58">
          <cell r="B58" t="str">
            <v>MG.ME003</v>
          </cell>
          <cell r="E58" t="str">
            <v>MATERIALES ELÉCTRICOS - FORTIFICACIÓN S</v>
          </cell>
          <cell r="F58" t="str">
            <v>GL</v>
          </cell>
          <cell r="G58">
            <v>29174.74</v>
          </cell>
          <cell r="H58">
            <v>5000</v>
          </cell>
          <cell r="I58">
            <v>145873688.49000001</v>
          </cell>
        </row>
        <row r="59">
          <cell r="B59" t="str">
            <v>MG.MO001</v>
          </cell>
          <cell r="E59" t="str">
            <v>MOLDAJES</v>
          </cell>
          <cell r="F59" t="str">
            <v>M2</v>
          </cell>
          <cell r="G59">
            <v>835.92</v>
          </cell>
          <cell r="H59">
            <v>22457</v>
          </cell>
          <cell r="I59">
            <v>18772336</v>
          </cell>
        </row>
        <row r="60">
          <cell r="B60" t="str">
            <v>MG.PH012S</v>
          </cell>
          <cell r="E60" t="str">
            <v>TAPA PREFABRICADA HORMIGON C/N REJILLA  D=6</v>
          </cell>
          <cell r="F60" t="str">
            <v>UD</v>
          </cell>
          <cell r="G60">
            <v>1</v>
          </cell>
          <cell r="H60">
            <v>2241865.5</v>
          </cell>
          <cell r="I60">
            <v>2239892.66</v>
          </cell>
        </row>
        <row r="61">
          <cell r="B61" t="str">
            <v>MM.AA001</v>
          </cell>
          <cell r="E61" t="str">
            <v>BARRA 2.6-3.1 M - FORT. AVANCE</v>
          </cell>
          <cell r="F61" t="str">
            <v>UND</v>
          </cell>
          <cell r="G61">
            <v>700.35</v>
          </cell>
          <cell r="H61">
            <v>225000</v>
          </cell>
          <cell r="I61">
            <v>157578841.13</v>
          </cell>
        </row>
        <row r="62">
          <cell r="B62" t="str">
            <v>MM.AA002</v>
          </cell>
          <cell r="E62" t="str">
            <v>BIT 38 MM - FORT. AVANCE</v>
          </cell>
          <cell r="F62" t="str">
            <v>UND</v>
          </cell>
          <cell r="G62">
            <v>4243.75</v>
          </cell>
          <cell r="H62">
            <v>48750</v>
          </cell>
          <cell r="I62">
            <v>206882716.22</v>
          </cell>
        </row>
        <row r="63">
          <cell r="B63" t="str">
            <v>MM.AA003</v>
          </cell>
          <cell r="E63" t="str">
            <v>CULATIN R-38 - FORT. AVANCE</v>
          </cell>
          <cell r="F63" t="str">
            <v>UND</v>
          </cell>
          <cell r="G63">
            <v>391.19</v>
          </cell>
          <cell r="H63">
            <v>78900</v>
          </cell>
          <cell r="I63">
            <v>30864528.449999999</v>
          </cell>
        </row>
        <row r="64">
          <cell r="B64" t="str">
            <v>MM.EX001</v>
          </cell>
          <cell r="E64" t="str">
            <v>CORDON DETONANTE</v>
          </cell>
          <cell r="F64" t="str">
            <v>M</v>
          </cell>
          <cell r="G64">
            <v>510205.13</v>
          </cell>
          <cell r="H64">
            <v>348.15</v>
          </cell>
          <cell r="I64">
            <v>177627914.41</v>
          </cell>
        </row>
        <row r="65">
          <cell r="B65" t="str">
            <v>MM.EX002</v>
          </cell>
          <cell r="E65" t="str">
            <v>DETONADORES</v>
          </cell>
          <cell r="F65" t="str">
            <v>UN</v>
          </cell>
          <cell r="G65">
            <v>340136.8</v>
          </cell>
          <cell r="H65">
            <v>2543.59</v>
          </cell>
          <cell r="I65">
            <v>865168574.35000002</v>
          </cell>
        </row>
        <row r="66">
          <cell r="B66" t="str">
            <v>MM.EX003</v>
          </cell>
          <cell r="E66" t="str">
            <v>EMULTEX PDBG</v>
          </cell>
          <cell r="F66" t="str">
            <v>KG</v>
          </cell>
          <cell r="G66">
            <v>1966196.79</v>
          </cell>
          <cell r="H66">
            <v>1055.8</v>
          </cell>
          <cell r="I66">
            <v>2075910570.95</v>
          </cell>
        </row>
        <row r="67">
          <cell r="B67" t="str">
            <v>MM.EX004</v>
          </cell>
          <cell r="E67" t="str">
            <v>INICIADOR CILINDRICO</v>
          </cell>
          <cell r="F67" t="str">
            <v>UN</v>
          </cell>
          <cell r="G67">
            <v>340136.8</v>
          </cell>
          <cell r="H67">
            <v>2074.66</v>
          </cell>
          <cell r="I67">
            <v>705668222.65999997</v>
          </cell>
        </row>
        <row r="68">
          <cell r="B68" t="str">
            <v>MM.EX005</v>
          </cell>
          <cell r="E68" t="str">
            <v>SOFTRON</v>
          </cell>
          <cell r="F68" t="str">
            <v>UN</v>
          </cell>
          <cell r="G68">
            <v>785965.37</v>
          </cell>
          <cell r="H68">
            <v>426.3</v>
          </cell>
          <cell r="I68">
            <v>335057035.89999998</v>
          </cell>
        </row>
        <row r="69">
          <cell r="B69" t="str">
            <v>MM.FP001</v>
          </cell>
          <cell r="E69" t="str">
            <v>ADAPTADORES</v>
          </cell>
          <cell r="F69" t="str">
            <v>UN</v>
          </cell>
          <cell r="G69">
            <v>154.58000000000001</v>
          </cell>
          <cell r="H69">
            <v>135000</v>
          </cell>
          <cell r="I69">
            <v>20868637.5</v>
          </cell>
        </row>
        <row r="70">
          <cell r="B70" t="str">
            <v>MM.FP004</v>
          </cell>
          <cell r="E70" t="str">
            <v>CONJUNTO BARRIL Y CUÑA</v>
          </cell>
          <cell r="F70" t="str">
            <v>UN</v>
          </cell>
          <cell r="G70">
            <v>9143.15</v>
          </cell>
          <cell r="H70">
            <v>2530</v>
          </cell>
          <cell r="I70">
            <v>23132169.5</v>
          </cell>
        </row>
        <row r="71">
          <cell r="B71" t="str">
            <v>MM.FP005</v>
          </cell>
          <cell r="E71" t="str">
            <v>COPLA R-38 - FORT. AVANCE</v>
          </cell>
          <cell r="F71" t="str">
            <v>UND</v>
          </cell>
          <cell r="G71">
            <v>700.35</v>
          </cell>
          <cell r="H71">
            <v>37500</v>
          </cell>
          <cell r="I71">
            <v>26263140.190000001</v>
          </cell>
        </row>
        <row r="72">
          <cell r="B72" t="str">
            <v>MM.FP006</v>
          </cell>
          <cell r="E72" t="str">
            <v>KIT PERFORACIÓN - FORT</v>
          </cell>
          <cell r="F72" t="str">
            <v>ML</v>
          </cell>
          <cell r="G72">
            <v>439557.16</v>
          </cell>
          <cell r="H72">
            <v>830</v>
          </cell>
          <cell r="I72">
            <v>364832438.64999998</v>
          </cell>
        </row>
        <row r="73">
          <cell r="B73" t="str">
            <v>MM.FP007</v>
          </cell>
          <cell r="E73" t="str">
            <v>MANGUERA 1/2"</v>
          </cell>
          <cell r="F73" t="str">
            <v>ML</v>
          </cell>
          <cell r="G73">
            <v>48571.75</v>
          </cell>
          <cell r="H73">
            <v>450</v>
          </cell>
          <cell r="I73">
            <v>21857287.5</v>
          </cell>
        </row>
        <row r="74">
          <cell r="B74" t="str">
            <v>MM.FP008</v>
          </cell>
          <cell r="E74" t="str">
            <v>MANGUERA 3/4"</v>
          </cell>
          <cell r="F74" t="str">
            <v>ML</v>
          </cell>
          <cell r="G74">
            <v>5827.46</v>
          </cell>
          <cell r="H74">
            <v>1007</v>
          </cell>
          <cell r="I74">
            <v>5868249.7000000002</v>
          </cell>
        </row>
        <row r="75">
          <cell r="B75" t="str">
            <v>MM.FP009</v>
          </cell>
          <cell r="E75" t="str">
            <v>MATERIALES VARIOS FORTIFICACIÓN M</v>
          </cell>
          <cell r="F75" t="str">
            <v>GL</v>
          </cell>
          <cell r="G75">
            <v>10234.18</v>
          </cell>
          <cell r="H75">
            <v>5000</v>
          </cell>
          <cell r="I75">
            <v>51170879.380000003</v>
          </cell>
        </row>
        <row r="76">
          <cell r="B76" t="str">
            <v>MM.FP010</v>
          </cell>
          <cell r="E76" t="str">
            <v>MATERIALES VARIOS FORTIFICACIÓN P</v>
          </cell>
          <cell r="F76" t="str">
            <v>GL</v>
          </cell>
          <cell r="G76">
            <v>43322.63</v>
          </cell>
          <cell r="H76">
            <v>7000</v>
          </cell>
          <cell r="I76">
            <v>303258442.55000001</v>
          </cell>
        </row>
        <row r="77">
          <cell r="B77" t="str">
            <v>MM.FP011</v>
          </cell>
          <cell r="E77" t="str">
            <v>MATERIALES VARIOS FORTIFICACIÓN S</v>
          </cell>
          <cell r="F77" t="str">
            <v>GL</v>
          </cell>
          <cell r="G77">
            <v>29174.74</v>
          </cell>
          <cell r="H77">
            <v>7000</v>
          </cell>
          <cell r="I77">
            <v>204223163.88</v>
          </cell>
        </row>
        <row r="78">
          <cell r="B78" t="str">
            <v>MM.FP013</v>
          </cell>
          <cell r="E78" t="str">
            <v>PERNO CABLE DE 0.6", L=4,0 MT, TIPO SIMPLE</v>
          </cell>
          <cell r="F78" t="str">
            <v>UN</v>
          </cell>
          <cell r="G78">
            <v>40</v>
          </cell>
          <cell r="H78">
            <v>5126</v>
          </cell>
          <cell r="I78">
            <v>205040</v>
          </cell>
        </row>
        <row r="79">
          <cell r="B79" t="str">
            <v>MM.FP014</v>
          </cell>
          <cell r="E79" t="str">
            <v>PERNO CABLE DE 0.6", L=5,0 MT, TIPO SIMPLE</v>
          </cell>
          <cell r="F79" t="str">
            <v>UN</v>
          </cell>
          <cell r="G79">
            <v>7815.15</v>
          </cell>
          <cell r="H79">
            <v>6408</v>
          </cell>
          <cell r="I79">
            <v>50079481.200000003</v>
          </cell>
        </row>
        <row r="80">
          <cell r="B80" t="str">
            <v>MM.FP019</v>
          </cell>
          <cell r="E80" t="str">
            <v>PERNO HELICOIDAL DE 25MM, L=3000MM, CALIDAD A630-420H</v>
          </cell>
          <cell r="F80" t="str">
            <v>UN</v>
          </cell>
          <cell r="G80">
            <v>69434.240000000005</v>
          </cell>
          <cell r="H80">
            <v>7800</v>
          </cell>
          <cell r="I80">
            <v>541587067.62</v>
          </cell>
        </row>
        <row r="81">
          <cell r="B81" t="str">
            <v>MM.FP021</v>
          </cell>
          <cell r="E81" t="str">
            <v>PLANCHUELA 200X200X8MM</v>
          </cell>
          <cell r="F81" t="str">
            <v>UN</v>
          </cell>
          <cell r="G81">
            <v>102401.89</v>
          </cell>
          <cell r="H81">
            <v>2179</v>
          </cell>
          <cell r="I81">
            <v>223133707.87</v>
          </cell>
        </row>
        <row r="82">
          <cell r="B82" t="str">
            <v>MM.FP023</v>
          </cell>
          <cell r="E82" t="str">
            <v>SEPARADOR DE CABLE</v>
          </cell>
          <cell r="F82" t="str">
            <v>UND</v>
          </cell>
          <cell r="G82">
            <v>40403.75</v>
          </cell>
          <cell r="H82">
            <v>350</v>
          </cell>
          <cell r="I82">
            <v>14141312.5</v>
          </cell>
        </row>
        <row r="83">
          <cell r="B83" t="str">
            <v>MM.FP024</v>
          </cell>
          <cell r="E83" t="str">
            <v>TUERCA PARA PERNO DE 25MM</v>
          </cell>
          <cell r="F83" t="str">
            <v>UN</v>
          </cell>
          <cell r="G83">
            <v>102400.8</v>
          </cell>
          <cell r="H83">
            <v>979</v>
          </cell>
          <cell r="I83">
            <v>100250381.73999999</v>
          </cell>
        </row>
        <row r="84">
          <cell r="B84" t="str">
            <v>MM.FP025</v>
          </cell>
          <cell r="E84" t="str">
            <v>PERNOS MARCHIAVANTI A630 - 420 H (DIÁMETRO : 32 MM)</v>
          </cell>
          <cell r="F84" t="str">
            <v>UN</v>
          </cell>
          <cell r="G84">
            <v>100</v>
          </cell>
          <cell r="H84">
            <v>13450</v>
          </cell>
          <cell r="I84">
            <v>1345000</v>
          </cell>
        </row>
        <row r="85">
          <cell r="B85" t="str">
            <v>MM.FP026</v>
          </cell>
          <cell r="E85" t="str">
            <v>MARCO HEB180</v>
          </cell>
          <cell r="F85" t="str">
            <v>KG</v>
          </cell>
          <cell r="G85">
            <v>78316.88</v>
          </cell>
          <cell r="H85">
            <v>1528</v>
          </cell>
          <cell r="I85">
            <v>119668187.75</v>
          </cell>
        </row>
        <row r="86">
          <cell r="B86" t="str">
            <v>MM.FP027</v>
          </cell>
          <cell r="E86" t="str">
            <v>MARCO HEB200</v>
          </cell>
          <cell r="F86" t="str">
            <v>KG</v>
          </cell>
          <cell r="G86">
            <v>18053.830000000002</v>
          </cell>
          <cell r="H86">
            <v>1528</v>
          </cell>
          <cell r="I86">
            <v>27586253.460000001</v>
          </cell>
        </row>
        <row r="87">
          <cell r="B87" t="str">
            <v>MM.FP037</v>
          </cell>
          <cell r="E87" t="str">
            <v>PLANCHUELA 250X250X12MM</v>
          </cell>
          <cell r="F87" t="str">
            <v>UN</v>
          </cell>
          <cell r="G87">
            <v>8015.15</v>
          </cell>
          <cell r="H87">
            <v>4450</v>
          </cell>
          <cell r="I87">
            <v>35667417.5</v>
          </cell>
        </row>
        <row r="88">
          <cell r="B88" t="str">
            <v>MM.FP038</v>
          </cell>
          <cell r="E88" t="str">
            <v>PLANCHUELA 250X250X25MM</v>
          </cell>
          <cell r="F88" t="str">
            <v>UN</v>
          </cell>
          <cell r="G88">
            <v>1128</v>
          </cell>
          <cell r="H88">
            <v>6859</v>
          </cell>
          <cell r="I88">
            <v>7736952</v>
          </cell>
        </row>
        <row r="89">
          <cell r="B89" t="str">
            <v>MM.FP039S</v>
          </cell>
          <cell r="E89" t="str">
            <v>PERNO CABLE DE 0.6", L=7,0 MT, TIPO SIMPLE</v>
          </cell>
          <cell r="F89" t="str">
            <v>UN</v>
          </cell>
          <cell r="G89">
            <v>1128</v>
          </cell>
          <cell r="H89">
            <v>8971</v>
          </cell>
          <cell r="I89">
            <v>10119288</v>
          </cell>
        </row>
        <row r="90">
          <cell r="B90" t="str">
            <v>MM.FP041S</v>
          </cell>
          <cell r="E90" t="str">
            <v>PERNO HELICOIDAL DE 25MM, L=4000MM, CALIDAD A630-420H</v>
          </cell>
          <cell r="F90" t="str">
            <v>UN</v>
          </cell>
          <cell r="G90">
            <v>31493.47</v>
          </cell>
          <cell r="H90">
            <v>8952</v>
          </cell>
          <cell r="I90">
            <v>281929563.11000001</v>
          </cell>
        </row>
        <row r="91">
          <cell r="B91" t="str">
            <v>MM.FP041S.A</v>
          </cell>
          <cell r="E91" t="str">
            <v>PERNO HELICOIDAL DE 25MM, L=6000MM, CALIDAD A630-420H</v>
          </cell>
          <cell r="F91" t="str">
            <v>UN</v>
          </cell>
          <cell r="G91">
            <v>500</v>
          </cell>
          <cell r="H91">
            <v>13428</v>
          </cell>
          <cell r="I91">
            <v>6714000</v>
          </cell>
        </row>
        <row r="92">
          <cell r="B92" t="str">
            <v>MM.FP046S</v>
          </cell>
          <cell r="E92" t="str">
            <v>PERNO HELICOIDAL DE 25MM, L=6000MM, CALIDAD A630-420H</v>
          </cell>
          <cell r="F92" t="str">
            <v>UN</v>
          </cell>
          <cell r="G92">
            <v>1007.15</v>
          </cell>
          <cell r="H92">
            <v>10031</v>
          </cell>
          <cell r="I92">
            <v>10102688.07</v>
          </cell>
        </row>
        <row r="93">
          <cell r="B93" t="str">
            <v>MM.FP054S</v>
          </cell>
          <cell r="E93" t="str">
            <v>PERNO CABLE DOBLE D=0,6"  L=4 M</v>
          </cell>
          <cell r="F93" t="str">
            <v>UN</v>
          </cell>
          <cell r="G93">
            <v>0</v>
          </cell>
          <cell r="H93">
            <v>29436</v>
          </cell>
          <cell r="I93">
            <v>0</v>
          </cell>
        </row>
        <row r="94">
          <cell r="B94" t="str">
            <v>MM.FP056S</v>
          </cell>
          <cell r="E94" t="str">
            <v>PERNO CABLE DE 0.6", L=8,0 MT, TIPO SIMPLE</v>
          </cell>
          <cell r="F94" t="str">
            <v>UN</v>
          </cell>
          <cell r="G94">
            <v>200</v>
          </cell>
          <cell r="H94">
            <v>9743</v>
          </cell>
          <cell r="I94">
            <v>1948600</v>
          </cell>
        </row>
        <row r="95">
          <cell r="B95" t="str">
            <v>MX.001</v>
          </cell>
          <cell r="E95" t="str">
            <v>ESTACIÓN DE REFUGIO MÓVIL MODELO CHAMBERREF20, CON CAPACIDAD PARA 20 PERSONAS POR 48 HORAS DE AUTONOMÍA</v>
          </cell>
          <cell r="F95" t="str">
            <v>UN</v>
          </cell>
          <cell r="G95">
            <v>4</v>
          </cell>
          <cell r="H95">
            <v>4217647</v>
          </cell>
          <cell r="I95">
            <v>16870588</v>
          </cell>
        </row>
        <row r="96">
          <cell r="B96" t="str">
            <v>OB.GE02</v>
          </cell>
          <cell r="E96" t="str">
            <v>SUBCONTRATO INSTALACIÓN DE SUPERFICÍE</v>
          </cell>
          <cell r="F96" t="str">
            <v>GL</v>
          </cell>
          <cell r="G96">
            <v>1</v>
          </cell>
          <cell r="H96">
            <v>300000000</v>
          </cell>
          <cell r="I96">
            <v>300000000</v>
          </cell>
        </row>
        <row r="97">
          <cell r="B97" t="str">
            <v>OB.GE03</v>
          </cell>
          <cell r="E97" t="str">
            <v>SUBCONTRATO DESMOVILIZACIÓN</v>
          </cell>
          <cell r="F97" t="str">
            <v>GL</v>
          </cell>
          <cell r="G97">
            <v>1</v>
          </cell>
          <cell r="H97">
            <v>100000000</v>
          </cell>
          <cell r="I97">
            <v>100000000</v>
          </cell>
        </row>
        <row r="98">
          <cell r="B98" t="str">
            <v>OB.GE04</v>
          </cell>
          <cell r="E98" t="str">
            <v>SUBCONTRATO INSTALACIÓN DE FAENAS RAMPA</v>
          </cell>
          <cell r="F98" t="str">
            <v>GL</v>
          </cell>
          <cell r="G98">
            <v>1</v>
          </cell>
          <cell r="H98">
            <v>150000000</v>
          </cell>
          <cell r="I98">
            <v>150000000</v>
          </cell>
        </row>
        <row r="99">
          <cell r="B99" t="str">
            <v>OB.MI.23</v>
          </cell>
          <cell r="E99" t="str">
            <v>REVISIONES Y CERTIFICACION EXTERNA</v>
          </cell>
          <cell r="F99" t="str">
            <v>GL</v>
          </cell>
          <cell r="G99">
            <v>4</v>
          </cell>
          <cell r="H99">
            <v>950230</v>
          </cell>
          <cell r="I99">
            <v>3800920</v>
          </cell>
        </row>
        <row r="100">
          <cell r="B100" t="str">
            <v>OB.MI01</v>
          </cell>
          <cell r="E100" t="str">
            <v>PROYECTO DE DRENAJE E IMPULSIÓN</v>
          </cell>
          <cell r="F100" t="str">
            <v>MAV</v>
          </cell>
          <cell r="G100">
            <v>10305.5</v>
          </cell>
          <cell r="H100">
            <v>84176</v>
          </cell>
          <cell r="I100">
            <v>867475768</v>
          </cell>
        </row>
        <row r="101">
          <cell r="B101" t="str">
            <v>OB.MI02</v>
          </cell>
          <cell r="E101" t="str">
            <v>PROYECTO DE ELECTRICIDAD E ILUMINACIÓN Y COMUNICACIONES</v>
          </cell>
          <cell r="F101" t="str">
            <v>MAV</v>
          </cell>
          <cell r="G101">
            <v>10305.5</v>
          </cell>
          <cell r="H101">
            <v>255323</v>
          </cell>
          <cell r="I101">
            <v>2631231176.5</v>
          </cell>
        </row>
        <row r="102">
          <cell r="B102" t="str">
            <v>OB.MI07</v>
          </cell>
          <cell r="E102" t="str">
            <v>SC EXTENSÓMETROS MPBX DE 20 M DE LONGITUD CON ANCLAJES</v>
          </cell>
          <cell r="F102" t="str">
            <v>un</v>
          </cell>
          <cell r="G102">
            <v>20</v>
          </cell>
          <cell r="H102">
            <v>21532545</v>
          </cell>
          <cell r="I102">
            <v>430650900</v>
          </cell>
        </row>
        <row r="103">
          <cell r="B103" t="str">
            <v>OB.MI11</v>
          </cell>
          <cell r="E103" t="str">
            <v>SUBCONTRATO PROYECTO DE VENTILACIÓN</v>
          </cell>
          <cell r="F103" t="str">
            <v>MAV</v>
          </cell>
          <cell r="G103">
            <v>10305.5</v>
          </cell>
          <cell r="H103">
            <v>112032</v>
          </cell>
          <cell r="I103">
            <v>1154545776</v>
          </cell>
        </row>
        <row r="104">
          <cell r="B104" t="str">
            <v>OB.MI19</v>
          </cell>
          <cell r="E104" t="str">
            <v>SUBCONTRATO RAISE BORING D= 6 m</v>
          </cell>
          <cell r="F104" t="str">
            <v>M</v>
          </cell>
          <cell r="G104">
            <v>362</v>
          </cell>
          <cell r="H104">
            <v>8534350.4600000009</v>
          </cell>
          <cell r="I104">
            <v>3089434866.52</v>
          </cell>
        </row>
        <row r="105">
          <cell r="B105" t="str">
            <v>OB.MI20</v>
          </cell>
          <cell r="E105" t="str">
            <v>SUBCONTRATO REGISTRO DIGITAL DESARROLLOS VERTICALES</v>
          </cell>
          <cell r="F105" t="str">
            <v>M</v>
          </cell>
          <cell r="G105">
            <v>362</v>
          </cell>
          <cell r="H105">
            <v>15468</v>
          </cell>
          <cell r="I105">
            <v>5599416</v>
          </cell>
        </row>
        <row r="106">
          <cell r="B106" t="str">
            <v>OB.MI21</v>
          </cell>
          <cell r="E106" t="str">
            <v>ENSAYOS DE LABORATORIO</v>
          </cell>
          <cell r="F106" t="str">
            <v>MAV</v>
          </cell>
          <cell r="G106">
            <v>10667.5</v>
          </cell>
          <cell r="H106">
            <v>78500</v>
          </cell>
          <cell r="I106">
            <v>837398750</v>
          </cell>
        </row>
        <row r="107">
          <cell r="B107" t="str">
            <v>OB.MI22</v>
          </cell>
          <cell r="E107" t="str">
            <v>SUBCONTRATO EXPLOSIVOS (UTP Y PERSONAL)</v>
          </cell>
          <cell r="F107" t="str">
            <v>MAV</v>
          </cell>
          <cell r="G107">
            <v>10667.5</v>
          </cell>
          <cell r="H107">
            <v>165105</v>
          </cell>
          <cell r="I107">
            <v>1761257587.5</v>
          </cell>
        </row>
        <row r="108">
          <cell r="B108" t="str">
            <v>OB.MI23</v>
          </cell>
          <cell r="E108" t="str">
            <v>MATERIALES Y EQUIPOS MENORES</v>
          </cell>
          <cell r="F108" t="str">
            <v>MAV</v>
          </cell>
          <cell r="G108">
            <v>10667.5</v>
          </cell>
          <cell r="H108">
            <v>98432</v>
          </cell>
          <cell r="I108">
            <v>1050023360</v>
          </cell>
        </row>
        <row r="109">
          <cell r="B109" t="str">
            <v>OB.MI24</v>
          </cell>
          <cell r="E109" t="str">
            <v>SERVICIO DE TOMA DE FOTOGRAFIA</v>
          </cell>
          <cell r="F109" t="str">
            <v>UN</v>
          </cell>
          <cell r="G109">
            <v>0</v>
          </cell>
          <cell r="H109">
            <v>280324</v>
          </cell>
          <cell r="I109">
            <v>0</v>
          </cell>
        </row>
        <row r="110">
          <cell r="B110" t="str">
            <v>OB.MI25</v>
          </cell>
          <cell r="E110" t="str">
            <v>EQUIPOS AUXILIARES PARA INSTALACION</v>
          </cell>
          <cell r="F110" t="str">
            <v>HM</v>
          </cell>
          <cell r="G110">
            <v>1070</v>
          </cell>
          <cell r="H110">
            <v>25600</v>
          </cell>
          <cell r="I110">
            <v>27392000</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ula"/>
      <sheetName val="NEG_INF"/>
      <sheetName val="BASE2"/>
      <sheetName val="NEG_RES"/>
      <sheetName val="convenio"/>
      <sheetName val="Hoja1"/>
      <sheetName val="UGAS_INF"/>
      <sheetName val="UGAS_RES"/>
      <sheetName val="Hoja2"/>
      <sheetName val="CARA"/>
    </sheetNames>
    <sheetDataSet>
      <sheetData sheetId="0"/>
      <sheetData sheetId="1" refreshError="1">
        <row r="28">
          <cell r="A28" t="str">
            <v xml:space="preserve"> A V A N C E   D E   I N V E R S I O N E S</v>
          </cell>
        </row>
        <row r="29">
          <cell r="A29" t="str">
            <v xml:space="preserve"> A V A N C E   D E   I N V E R S I O N E S</v>
          </cell>
        </row>
        <row r="30">
          <cell r="A30" t="str">
            <v>( Valor en miles de dólares USA )</v>
          </cell>
          <cell r="B30" t="str">
            <v>NEGOCIO:</v>
          </cell>
          <cell r="C30" t="str">
            <v>GERENCIA PLANTAS</v>
          </cell>
        </row>
        <row r="31">
          <cell r="B31" t="str">
            <v>NEGOCIO:</v>
          </cell>
          <cell r="C31" t="str">
            <v>GERENCIA PLANTAS</v>
          </cell>
        </row>
        <row r="32">
          <cell r="B32" t="str">
            <v>NEGOCIO:</v>
          </cell>
          <cell r="C32" t="str">
            <v>GERENCIA PLANTAS</v>
          </cell>
          <cell r="D32" t="str">
            <v>CONTROL AVANCE DE INVERSIONES GLOBAL</v>
          </cell>
          <cell r="I32" t="str">
            <v xml:space="preserve">PRESUPUESTO AUTORIZADO 2003 </v>
          </cell>
          <cell r="K32" t="str">
            <v xml:space="preserve">CONTROL AVANCE DE  INVERSIONES  2003 </v>
          </cell>
        </row>
        <row r="33">
          <cell r="B33" t="str">
            <v>Nº API</v>
          </cell>
          <cell r="C33" t="str">
            <v>D E S C R I P C I O N</v>
          </cell>
          <cell r="D33" t="str">
            <v>CONTROL AVANCE DE INVERSIONES GLOBAL</v>
          </cell>
          <cell r="E33" t="str">
            <v>PPTO.GLOBAL</v>
          </cell>
          <cell r="F33" t="str">
            <v>DISPONIBLE</v>
          </cell>
          <cell r="G33" t="str">
            <v xml:space="preserve"> % CUMPL.</v>
          </cell>
          <cell r="I33" t="str">
            <v xml:space="preserve">PPTO    </v>
          </cell>
          <cell r="K33" t="str">
            <v xml:space="preserve">CONTROL AVANCE DE  INVERSIONES  2003 </v>
          </cell>
          <cell r="O33" t="str">
            <v xml:space="preserve">Mes de Octubre </v>
          </cell>
        </row>
        <row r="34">
          <cell r="B34" t="str">
            <v>Nº API</v>
          </cell>
          <cell r="C34" t="str">
            <v>D E S C R I P C I O N</v>
          </cell>
          <cell r="D34" t="str">
            <v>CONTROL AVANCE DE INVERSIONES GLOBAL</v>
          </cell>
          <cell r="E34" t="str">
            <v>PPTO.GLOBAL</v>
          </cell>
          <cell r="F34" t="str">
            <v>DISPONIBLE</v>
          </cell>
          <cell r="G34" t="str">
            <v xml:space="preserve"> % CUMPL.</v>
          </cell>
          <cell r="I34" t="str">
            <v xml:space="preserve">PPTO    </v>
          </cell>
          <cell r="K34" t="str">
            <v xml:space="preserve">CONTROL AVANCE DE  INVERSIONES  2003 </v>
          </cell>
          <cell r="L34" t="str">
            <v>PPTO</v>
          </cell>
          <cell r="M34" t="str">
            <v>DISPONIBLE</v>
          </cell>
          <cell r="O34" t="str">
            <v xml:space="preserve">MES:     AGOSTO </v>
          </cell>
          <cell r="P34" t="str">
            <v>PPTO</v>
          </cell>
          <cell r="Q34" t="str">
            <v>DISPONIBLE</v>
          </cell>
        </row>
        <row r="35">
          <cell r="B35" t="str">
            <v>Nº API</v>
          </cell>
          <cell r="C35" t="str">
            <v>D E S C R I P C I O N</v>
          </cell>
          <cell r="D35" t="str">
            <v>ACUMULADO **</v>
          </cell>
          <cell r="E35" t="str">
            <v>PPTO.GLOBAL</v>
          </cell>
          <cell r="F35" t="str">
            <v>DISPONIBLE</v>
          </cell>
          <cell r="G35" t="str">
            <v xml:space="preserve"> % CUMPL.</v>
          </cell>
          <cell r="I35" t="str">
            <v>AUTORIZ.</v>
          </cell>
          <cell r="J35" t="str">
            <v xml:space="preserve"> </v>
          </cell>
          <cell r="K35" t="str">
            <v xml:space="preserve">PERIODO : ENERO A  JULIO </v>
          </cell>
          <cell r="L35" t="str">
            <v>PPTO</v>
          </cell>
          <cell r="M35" t="str">
            <v>DISPONIBLE</v>
          </cell>
          <cell r="O35" t="str">
            <v xml:space="preserve">MES:     JULIO </v>
          </cell>
          <cell r="P35" t="str">
            <v>PPTO.</v>
          </cell>
          <cell r="Q35" t="str">
            <v>DISPONIBLE</v>
          </cell>
        </row>
        <row r="36">
          <cell r="B36" t="str">
            <v>CONCENTRADORA</v>
          </cell>
          <cell r="C36" t="str">
            <v>OPTIM INTEGRAL CONCENTRADORA A-2</v>
          </cell>
          <cell r="D36" t="str">
            <v xml:space="preserve">  a  JUL  2003 </v>
          </cell>
          <cell r="E36" t="str">
            <v xml:space="preserve">AJUSTADO   </v>
          </cell>
          <cell r="F36" t="str">
            <v xml:space="preserve">  a  JUL  2003 </v>
          </cell>
          <cell r="G36" t="str">
            <v>GLOBAL</v>
          </cell>
          <cell r="I36" t="str">
            <v xml:space="preserve">2003    </v>
          </cell>
          <cell r="J36" t="str">
            <v xml:space="preserve"> </v>
          </cell>
          <cell r="K36" t="str">
            <v>REAL **</v>
          </cell>
          <cell r="L36" t="str">
            <v>PPTO.</v>
          </cell>
          <cell r="M36" t="str">
            <v>DISPONIBLE</v>
          </cell>
          <cell r="O36" t="str">
            <v>REAL  **</v>
          </cell>
          <cell r="P36" t="str">
            <v>PPTO.</v>
          </cell>
          <cell r="Q36" t="str">
            <v>DISPONIBLE</v>
          </cell>
        </row>
        <row r="37">
          <cell r="B37" t="str">
            <v>CONCENTRADORA</v>
          </cell>
          <cell r="C37" t="str">
            <v>MODERNIZACION CASA REACTIVOS</v>
          </cell>
          <cell r="D37">
            <v>3520.857</v>
          </cell>
          <cell r="E37">
            <v>3502</v>
          </cell>
          <cell r="F37">
            <v>-18.856999999999971</v>
          </cell>
          <cell r="G37">
            <v>101</v>
          </cell>
          <cell r="I37">
            <v>2890.924</v>
          </cell>
          <cell r="K37">
            <v>2673.701</v>
          </cell>
          <cell r="L37">
            <v>2890.924</v>
          </cell>
          <cell r="M37">
            <v>217.22299999999996</v>
          </cell>
          <cell r="O37">
            <v>138.21199999999999</v>
          </cell>
          <cell r="P37">
            <v>447.92099999999999</v>
          </cell>
          <cell r="Q37">
            <v>309.709</v>
          </cell>
        </row>
        <row r="38">
          <cell r="B38" t="str">
            <v>C01MC07</v>
          </cell>
          <cell r="C38" t="str">
            <v>MODERNIZACION CASA REACTIVOS</v>
          </cell>
          <cell r="D38">
            <v>3382.645</v>
          </cell>
          <cell r="E38">
            <v>3502</v>
          </cell>
          <cell r="F38">
            <v>119.35500000000002</v>
          </cell>
          <cell r="G38">
            <v>97</v>
          </cell>
          <cell r="I38">
            <v>2887.1970000000001</v>
          </cell>
          <cell r="K38">
            <v>2535.489</v>
          </cell>
          <cell r="L38">
            <v>2443.0030000000002</v>
          </cell>
          <cell r="M38">
            <v>-92.485999999999876</v>
          </cell>
          <cell r="O38">
            <v>411.07100000000003</v>
          </cell>
          <cell r="P38">
            <v>57.94</v>
          </cell>
          <cell r="Q38">
            <v>-353.13100000000003</v>
          </cell>
        </row>
        <row r="39">
          <cell r="B39" t="str">
            <v>C01MC10</v>
          </cell>
          <cell r="C39" t="str">
            <v>MEJ SIST ALIMEN/CONTR ELEC MOLIN CON</v>
          </cell>
          <cell r="D39">
            <v>3623.9</v>
          </cell>
          <cell r="E39">
            <v>5440</v>
          </cell>
          <cell r="F39">
            <v>1816.1</v>
          </cell>
          <cell r="G39">
            <v>67</v>
          </cell>
          <cell r="I39">
            <v>3010.3690000000001</v>
          </cell>
          <cell r="K39">
            <v>1001.907</v>
          </cell>
          <cell r="L39">
            <v>1796.924</v>
          </cell>
          <cell r="M39">
            <v>795.01699999999994</v>
          </cell>
          <cell r="O39">
            <v>11.492000000000001</v>
          </cell>
          <cell r="P39">
            <v>256.14400000000001</v>
          </cell>
          <cell r="Q39">
            <v>244.65200000000002</v>
          </cell>
        </row>
        <row r="40">
          <cell r="B40" t="str">
            <v>C01MC35</v>
          </cell>
          <cell r="C40" t="str">
            <v>NORMALIZ CONT MOTRS SALAS ELECT PTA</v>
          </cell>
          <cell r="D40">
            <v>1408.848</v>
          </cell>
          <cell r="E40">
            <v>1406</v>
          </cell>
          <cell r="F40">
            <v>-2.8479999999999563</v>
          </cell>
          <cell r="G40">
            <v>100</v>
          </cell>
          <cell r="I40">
            <v>335.03300000000002</v>
          </cell>
          <cell r="K40">
            <v>330.65</v>
          </cell>
          <cell r="L40">
            <v>335.03300000000002</v>
          </cell>
          <cell r="M40">
            <v>4.3830000000000382</v>
          </cell>
          <cell r="O40">
            <v>19.597000000000001</v>
          </cell>
          <cell r="P40">
            <v>0</v>
          </cell>
          <cell r="Q40">
            <v>-19.597000000000001</v>
          </cell>
        </row>
        <row r="41">
          <cell r="B41" t="str">
            <v>C01MC63</v>
          </cell>
          <cell r="C41" t="str">
            <v>AUMENTO TIEMPO FLOTAC PTAS CONCEN FA</v>
          </cell>
          <cell r="D41">
            <v>21868.284</v>
          </cell>
          <cell r="E41">
            <v>29423</v>
          </cell>
          <cell r="F41">
            <v>7554.7160000000003</v>
          </cell>
          <cell r="G41">
            <v>74</v>
          </cell>
          <cell r="I41">
            <v>14862.834000000001</v>
          </cell>
          <cell r="K41">
            <v>5155.63</v>
          </cell>
          <cell r="L41">
            <v>7818.634</v>
          </cell>
          <cell r="M41">
            <v>2663.0039999999999</v>
          </cell>
          <cell r="O41">
            <v>2200.7109999999998</v>
          </cell>
          <cell r="P41">
            <v>1420.4549999999999</v>
          </cell>
          <cell r="Q41">
            <v>-780.25599999999986</v>
          </cell>
        </row>
        <row r="42">
          <cell r="B42" t="str">
            <v>C02MC04</v>
          </cell>
          <cell r="C42" t="str">
            <v>REEM SWITCH GEAR Y SIST SINCR MOL CO</v>
          </cell>
          <cell r="D42">
            <v>1419.492</v>
          </cell>
          <cell r="E42">
            <v>2370</v>
          </cell>
          <cell r="F42">
            <v>950.50800000000004</v>
          </cell>
          <cell r="G42">
            <v>60</v>
          </cell>
          <cell r="I42">
            <v>1344.0319999999999</v>
          </cell>
          <cell r="K42">
            <v>515.93600000000004</v>
          </cell>
          <cell r="L42">
            <v>831.697</v>
          </cell>
          <cell r="M42">
            <v>315.76099999999997</v>
          </cell>
          <cell r="O42">
            <v>44.131999999999998</v>
          </cell>
          <cell r="P42">
            <v>142.988</v>
          </cell>
          <cell r="Q42">
            <v>98.855999999999995</v>
          </cell>
        </row>
        <row r="43">
          <cell r="B43" t="str">
            <v>C02MC22</v>
          </cell>
          <cell r="C43" t="str">
            <v>OPTIM INTEGRAL CONCENTRADORA A-2</v>
          </cell>
          <cell r="D43">
            <v>34565.720999999998</v>
          </cell>
          <cell r="E43">
            <v>46194</v>
          </cell>
          <cell r="F43">
            <v>11628.279000000002</v>
          </cell>
          <cell r="G43">
            <v>75</v>
          </cell>
          <cell r="I43">
            <v>38080.016000000003</v>
          </cell>
          <cell r="K43">
            <v>25400.106</v>
          </cell>
          <cell r="L43">
            <v>27509.418000000001</v>
          </cell>
          <cell r="M43">
            <v>2109.3120000000017</v>
          </cell>
          <cell r="O43">
            <v>5837.01</v>
          </cell>
          <cell r="P43">
            <v>3784.7710000000002</v>
          </cell>
          <cell r="Q43">
            <v>-2052.239</v>
          </cell>
        </row>
        <row r="44">
          <cell r="B44" t="str">
            <v>C01MC20</v>
          </cell>
          <cell r="C44" t="str">
            <v>VEN EXTRAC GASES CONTR CONTAM NAVE F</v>
          </cell>
          <cell r="D44">
            <v>554.89700000000005</v>
          </cell>
          <cell r="E44">
            <v>526</v>
          </cell>
          <cell r="F44">
            <v>-28.897000000000048</v>
          </cell>
          <cell r="G44">
            <v>105</v>
          </cell>
          <cell r="I44">
            <v>356.49400000000003</v>
          </cell>
          <cell r="K44">
            <v>340.19400000000002</v>
          </cell>
          <cell r="L44">
            <v>356.49400000000003</v>
          </cell>
          <cell r="M44">
            <v>16.300000000000011</v>
          </cell>
          <cell r="O44">
            <v>25.812999999999999</v>
          </cell>
          <cell r="P44">
            <v>0</v>
          </cell>
          <cell r="Q44">
            <v>-25.812999999999999</v>
          </cell>
        </row>
        <row r="45">
          <cell r="B45" t="str">
            <v>C01MC34</v>
          </cell>
          <cell r="C45" t="str">
            <v>NORMALIZ CONT MOTS SALA ELECT N1 PTA</v>
          </cell>
          <cell r="D45">
            <v>526.36699999999996</v>
          </cell>
          <cell r="E45">
            <v>669</v>
          </cell>
          <cell r="F45">
            <v>142.63300000000004</v>
          </cell>
          <cell r="G45">
            <v>79</v>
          </cell>
          <cell r="I45">
            <v>299.447</v>
          </cell>
          <cell r="K45">
            <v>136.821</v>
          </cell>
          <cell r="L45">
            <v>299.447</v>
          </cell>
          <cell r="M45">
            <v>162.626</v>
          </cell>
          <cell r="O45">
            <v>88.251999999999995</v>
          </cell>
          <cell r="P45">
            <v>163.97800000000001</v>
          </cell>
          <cell r="Q45">
            <v>75.726000000000013</v>
          </cell>
        </row>
        <row r="46">
          <cell r="B46" t="str">
            <v>C01MC28</v>
          </cell>
          <cell r="C46" t="str">
            <v>NORM.ALIM.ELECTR.13,8 KV C.B.CONC</v>
          </cell>
          <cell r="D46">
            <v>235.26400000000001</v>
          </cell>
          <cell r="E46">
            <v>451</v>
          </cell>
          <cell r="F46">
            <v>215.73599999999999</v>
          </cell>
          <cell r="G46">
            <v>52</v>
          </cell>
          <cell r="I46">
            <v>300.36599999999999</v>
          </cell>
          <cell r="K46">
            <v>83.585999999999999</v>
          </cell>
          <cell r="L46">
            <v>153.19800000000001</v>
          </cell>
          <cell r="M46">
            <v>69.612000000000009</v>
          </cell>
          <cell r="O46">
            <v>4.883</v>
          </cell>
          <cell r="P46">
            <v>51.677</v>
          </cell>
          <cell r="Q46">
            <v>46.793999999999997</v>
          </cell>
        </row>
        <row r="47">
          <cell r="B47" t="str">
            <v>C02MC66</v>
          </cell>
          <cell r="C47" t="str">
            <v>ING.BAS.REEMPL.SIST.AGUA FRESC.RECUP</v>
          </cell>
          <cell r="D47">
            <v>103.248</v>
          </cell>
          <cell r="E47">
            <v>123</v>
          </cell>
          <cell r="F47">
            <v>19.751999999999995</v>
          </cell>
          <cell r="G47">
            <v>84</v>
          </cell>
          <cell r="I47">
            <v>40.662999999999997</v>
          </cell>
          <cell r="K47">
            <v>66.171000000000006</v>
          </cell>
          <cell r="L47">
            <v>40.662999999999997</v>
          </cell>
          <cell r="M47">
            <v>-25.50800000000001</v>
          </cell>
          <cell r="O47">
            <v>12.019</v>
          </cell>
          <cell r="P47">
            <v>0</v>
          </cell>
          <cell r="Q47">
            <v>-12.019</v>
          </cell>
        </row>
        <row r="48">
          <cell r="B48" t="str">
            <v>C01MC02</v>
          </cell>
          <cell r="C48" t="str">
            <v>MODERNIZACION SECADO FILTRADO PTA MO</v>
          </cell>
          <cell r="D48">
            <v>2405.0149999999999</v>
          </cell>
          <cell r="E48">
            <v>2467</v>
          </cell>
          <cell r="F48">
            <v>61.985000000000127</v>
          </cell>
          <cell r="G48">
            <v>97</v>
          </cell>
          <cell r="I48">
            <v>1247.6659999999999</v>
          </cell>
          <cell r="K48">
            <v>1082.0119999999999</v>
          </cell>
          <cell r="L48">
            <v>1247.6659999999999</v>
          </cell>
          <cell r="M48">
            <v>165.654</v>
          </cell>
          <cell r="O48">
            <v>161.29400000000001</v>
          </cell>
          <cell r="P48">
            <v>123.214</v>
          </cell>
          <cell r="Q48">
            <v>-38.080000000000013</v>
          </cell>
        </row>
        <row r="49">
          <cell r="B49" t="str">
            <v>C01MC25</v>
          </cell>
          <cell r="C49" t="str">
            <v>REDIS. CANALETAS EVAC RELAVES CONC A</v>
          </cell>
          <cell r="D49">
            <v>2118.9209999999998</v>
          </cell>
          <cell r="E49">
            <v>2024</v>
          </cell>
          <cell r="F49">
            <v>-94.920999999999822</v>
          </cell>
          <cell r="G49">
            <v>105</v>
          </cell>
          <cell r="I49">
            <v>389.10399999999998</v>
          </cell>
          <cell r="K49">
            <v>359.81400000000002</v>
          </cell>
          <cell r="L49">
            <v>389.10399999999998</v>
          </cell>
          <cell r="M49">
            <v>29.289999999999964</v>
          </cell>
          <cell r="O49">
            <v>197.33</v>
          </cell>
          <cell r="P49">
            <v>0</v>
          </cell>
          <cell r="Q49">
            <v>-197.33</v>
          </cell>
        </row>
        <row r="50">
          <cell r="B50" t="str">
            <v>C02MC48</v>
          </cell>
          <cell r="C50" t="str">
            <v>AUMENTO RECUPERACION AGUA TRANQUE TA</v>
          </cell>
          <cell r="D50">
            <v>5322.1729999999998</v>
          </cell>
          <cell r="E50">
            <v>6381</v>
          </cell>
          <cell r="F50">
            <v>1058.8270000000002</v>
          </cell>
          <cell r="G50">
            <v>83</v>
          </cell>
          <cell r="I50">
            <v>4401.4210000000003</v>
          </cell>
          <cell r="K50">
            <v>2718.8870000000002</v>
          </cell>
          <cell r="L50">
            <v>2856.5450000000001</v>
          </cell>
          <cell r="M50">
            <v>137.6579999999999</v>
          </cell>
          <cell r="O50">
            <v>626.22500000000002</v>
          </cell>
          <cell r="P50">
            <v>1079.3920000000001</v>
          </cell>
          <cell r="Q50">
            <v>453.16700000000003</v>
          </cell>
        </row>
        <row r="51">
          <cell r="B51" t="str">
            <v>N03CC04</v>
          </cell>
          <cell r="C51" t="str">
            <v>HABILIT CANAL BY PASS CANAL RELAV 2:</v>
          </cell>
          <cell r="D51">
            <v>14.842000000000001</v>
          </cell>
          <cell r="E51">
            <v>1640</v>
          </cell>
          <cell r="F51">
            <v>1625.1579999999999</v>
          </cell>
          <cell r="G51">
            <v>1</v>
          </cell>
          <cell r="I51">
            <v>1642.2149999999999</v>
          </cell>
          <cell r="K51">
            <v>14.842000000000001</v>
          </cell>
          <cell r="L51">
            <v>213.215</v>
          </cell>
          <cell r="M51">
            <v>198.37299999999999</v>
          </cell>
          <cell r="O51">
            <v>14.842000000000001</v>
          </cell>
          <cell r="P51">
            <v>213.215</v>
          </cell>
          <cell r="Q51">
            <v>198.37299999999999</v>
          </cell>
        </row>
        <row r="52">
          <cell r="B52" t="str">
            <v xml:space="preserve">FUNDICION </v>
          </cell>
          <cell r="C52" t="str">
            <v xml:space="preserve">                                          SUB - TOTAL</v>
          </cell>
          <cell r="D52">
            <v>77549.616999999998</v>
          </cell>
          <cell r="E52">
            <v>102616</v>
          </cell>
          <cell r="F52">
            <v>25066.383000000002</v>
          </cell>
          <cell r="G52">
            <v>76</v>
          </cell>
          <cell r="I52">
            <v>69196.856999999989</v>
          </cell>
          <cell r="K52">
            <v>39742.045000000013</v>
          </cell>
          <cell r="L52">
            <v>46291.04099999999</v>
          </cell>
          <cell r="M52">
            <v>6548.9960000000028</v>
          </cell>
          <cell r="O52">
            <v>9654.6710000000003</v>
          </cell>
          <cell r="P52">
            <v>7293.7740000000003</v>
          </cell>
          <cell r="Q52">
            <v>-2360.8969999999999</v>
          </cell>
        </row>
        <row r="53">
          <cell r="B53" t="str">
            <v xml:space="preserve">FUNDICION </v>
          </cell>
          <cell r="C53" t="str">
            <v>MEJ.SIST.DRENAJE PLTA.CONTACTO 2 3 4</v>
          </cell>
          <cell r="D53">
            <v>227.815</v>
          </cell>
          <cell r="E53">
            <v>276</v>
          </cell>
          <cell r="F53">
            <v>48.185000000000002</v>
          </cell>
          <cell r="G53">
            <v>83</v>
          </cell>
          <cell r="I53">
            <v>150.96100000000001</v>
          </cell>
          <cell r="K53">
            <v>139.54</v>
          </cell>
          <cell r="L53">
            <v>150.96100000000001</v>
          </cell>
          <cell r="M53">
            <v>11.421000000000021</v>
          </cell>
          <cell r="O53">
            <v>0</v>
          </cell>
          <cell r="P53">
            <v>0</v>
          </cell>
          <cell r="Q53">
            <v>0</v>
          </cell>
        </row>
        <row r="54">
          <cell r="B54" t="str">
            <v>C01FP03</v>
          </cell>
          <cell r="C54" t="str">
            <v>MEJORAMIENTO  COMPETITIVIDAD FUND CO</v>
          </cell>
          <cell r="D54">
            <v>100885.02099999999</v>
          </cell>
          <cell r="E54">
            <v>103402</v>
          </cell>
          <cell r="F54">
            <v>2516.9790000000066</v>
          </cell>
          <cell r="G54">
            <v>98</v>
          </cell>
          <cell r="I54">
            <v>21337.47</v>
          </cell>
          <cell r="K54">
            <v>13852.635</v>
          </cell>
          <cell r="L54">
            <v>16344.47</v>
          </cell>
          <cell r="M54">
            <v>2491.8349999999991</v>
          </cell>
          <cell r="O54">
            <v>2559.92</v>
          </cell>
          <cell r="P54">
            <v>3673.9810000000002</v>
          </cell>
          <cell r="Q54">
            <v>1114.0610000000001</v>
          </cell>
        </row>
        <row r="55">
          <cell r="B55" t="str">
            <v>C01FP08</v>
          </cell>
          <cell r="C55" t="str">
            <v>REEMP SWITHGEAR 24 KV PTA CAL Y SILI</v>
          </cell>
          <cell r="D55">
            <v>627.77099999999996</v>
          </cell>
          <cell r="E55">
            <v>1021</v>
          </cell>
          <cell r="F55">
            <v>393.22900000000004</v>
          </cell>
          <cell r="G55">
            <v>61</v>
          </cell>
          <cell r="I55">
            <v>970.58500000000004</v>
          </cell>
          <cell r="K55">
            <v>485.50200000000001</v>
          </cell>
          <cell r="L55">
            <v>681.58500000000004</v>
          </cell>
          <cell r="M55">
            <v>196.08300000000003</v>
          </cell>
          <cell r="O55">
            <v>390.78100000000001</v>
          </cell>
          <cell r="P55">
            <v>141.27699999999999</v>
          </cell>
          <cell r="Q55">
            <v>-249.50400000000002</v>
          </cell>
        </row>
        <row r="56">
          <cell r="B56" t="str">
            <v>C02FA41</v>
          </cell>
          <cell r="C56" t="str">
            <v>ING.CONCEPTUAL TIE SALVADOR / TENIEN</v>
          </cell>
          <cell r="D56">
            <v>230.61199999999999</v>
          </cell>
          <cell r="E56">
            <v>607</v>
          </cell>
          <cell r="F56">
            <v>376.38800000000003</v>
          </cell>
          <cell r="G56">
            <v>38</v>
          </cell>
          <cell r="I56">
            <v>64.355000000000004</v>
          </cell>
          <cell r="K56">
            <v>60.435000000000002</v>
          </cell>
          <cell r="L56">
            <v>64.355000000000004</v>
          </cell>
          <cell r="M56">
            <v>3.9200000000000017</v>
          </cell>
          <cell r="O56">
            <v>0</v>
          </cell>
          <cell r="P56">
            <v>0</v>
          </cell>
          <cell r="Q56">
            <v>0</v>
          </cell>
        </row>
        <row r="57">
          <cell r="B57" t="str">
            <v>N03FP52</v>
          </cell>
          <cell r="C57" t="str">
            <v>ING CONC MODER SIS CORREAS TRANSP</v>
          </cell>
          <cell r="D57">
            <v>0</v>
          </cell>
          <cell r="E57">
            <v>177</v>
          </cell>
          <cell r="F57">
            <v>177</v>
          </cell>
          <cell r="G57">
            <v>0</v>
          </cell>
          <cell r="I57">
            <v>166</v>
          </cell>
          <cell r="K57">
            <v>0</v>
          </cell>
          <cell r="L57">
            <v>0</v>
          </cell>
          <cell r="M57">
            <v>0</v>
          </cell>
          <cell r="O57">
            <v>0</v>
          </cell>
          <cell r="P57">
            <v>0</v>
          </cell>
          <cell r="Q57">
            <v>0</v>
          </cell>
        </row>
        <row r="58">
          <cell r="B58" t="str">
            <v>C01FA05</v>
          </cell>
          <cell r="C58" t="str">
            <v>MEJ.SIST.DRENAJE PLTA.CONTACTO 2 3 4</v>
          </cell>
          <cell r="D58">
            <v>227.815</v>
          </cell>
          <cell r="E58">
            <v>276</v>
          </cell>
          <cell r="F58">
            <v>48.185000000000002</v>
          </cell>
          <cell r="G58">
            <v>83</v>
          </cell>
          <cell r="I58">
            <v>150.96100000000001</v>
          </cell>
          <cell r="K58">
            <v>139.54</v>
          </cell>
          <cell r="L58">
            <v>150.96100000000001</v>
          </cell>
          <cell r="M58">
            <v>11.421000000000021</v>
          </cell>
          <cell r="O58">
            <v>-65.611000000000004</v>
          </cell>
          <cell r="P58">
            <v>0</v>
          </cell>
          <cell r="Q58">
            <v>65.611000000000004</v>
          </cell>
        </row>
        <row r="59">
          <cell r="B59" t="str">
            <v>C01FP19</v>
          </cell>
          <cell r="C59" t="str">
            <v>DISP.CONTR.REBAJE ACR.GARGANTA H.F.</v>
          </cell>
          <cell r="D59">
            <v>133.47800000000001</v>
          </cell>
          <cell r="E59">
            <v>222</v>
          </cell>
          <cell r="F59">
            <v>88.521999999999991</v>
          </cell>
          <cell r="G59">
            <v>60</v>
          </cell>
          <cell r="I59">
            <v>137.023</v>
          </cell>
          <cell r="K59">
            <v>37.04</v>
          </cell>
          <cell r="L59">
            <v>117.15900000000001</v>
          </cell>
          <cell r="M59">
            <v>80.119</v>
          </cell>
          <cell r="O59">
            <v>3.8170000000000002</v>
          </cell>
          <cell r="P59">
            <v>35.104999999999997</v>
          </cell>
          <cell r="Q59">
            <v>31.287999999999997</v>
          </cell>
        </row>
        <row r="60">
          <cell r="B60" t="str">
            <v>C02FP02</v>
          </cell>
          <cell r="C60" t="str">
            <v>MEJ.COND.SUBEST.FUNDICION DE CONC.</v>
          </cell>
          <cell r="D60">
            <v>129.27099999999999</v>
          </cell>
          <cell r="E60">
            <v>123</v>
          </cell>
          <cell r="F60">
            <v>-6.2709999999999866</v>
          </cell>
          <cell r="G60">
            <v>105</v>
          </cell>
          <cell r="I60">
            <v>23.512</v>
          </cell>
          <cell r="K60">
            <v>24.593</v>
          </cell>
          <cell r="L60">
            <v>23.512</v>
          </cell>
          <cell r="M60">
            <v>-1.0809999999999995</v>
          </cell>
          <cell r="O60">
            <v>0</v>
          </cell>
          <cell r="P60">
            <v>0</v>
          </cell>
          <cell r="Q60">
            <v>0</v>
          </cell>
        </row>
        <row r="61">
          <cell r="B61" t="str">
            <v>C02FP03</v>
          </cell>
          <cell r="C61" t="str">
            <v>CAMB.TEC.CDC 480 V HORNO FLASH FUND</v>
          </cell>
          <cell r="D61">
            <v>243.46299999999999</v>
          </cell>
          <cell r="E61">
            <v>331</v>
          </cell>
          <cell r="F61">
            <v>87.537000000000006</v>
          </cell>
          <cell r="G61">
            <v>74</v>
          </cell>
          <cell r="I61">
            <v>115.071</v>
          </cell>
          <cell r="K61">
            <v>27.524000000000001</v>
          </cell>
          <cell r="L61">
            <v>56.698</v>
          </cell>
          <cell r="M61">
            <v>29.173999999999999</v>
          </cell>
          <cell r="O61">
            <v>4.9660000000000002</v>
          </cell>
          <cell r="P61">
            <v>10.558</v>
          </cell>
          <cell r="Q61">
            <v>5.5919999999999996</v>
          </cell>
        </row>
        <row r="62">
          <cell r="B62" t="str">
            <v>C02FP08</v>
          </cell>
          <cell r="C62" t="str">
            <v>EQ.HOT WORK SECADO HORNOS CONVEC.FOR</v>
          </cell>
          <cell r="D62">
            <v>11.989000000000001</v>
          </cell>
          <cell r="E62">
            <v>178</v>
          </cell>
          <cell r="F62">
            <v>166.011</v>
          </cell>
          <cell r="G62">
            <v>7</v>
          </cell>
          <cell r="I62">
            <v>169.10400000000001</v>
          </cell>
          <cell r="K62">
            <v>7.88</v>
          </cell>
          <cell r="L62">
            <v>7.9029999999999996</v>
          </cell>
          <cell r="M62">
            <v>2.2999999999999687E-2</v>
          </cell>
          <cell r="O62">
            <v>2</v>
          </cell>
          <cell r="P62">
            <v>2.0209999999999999</v>
          </cell>
          <cell r="Q62">
            <v>2.0999999999999908E-2</v>
          </cell>
        </row>
        <row r="63">
          <cell r="B63" t="str">
            <v>C02FP47</v>
          </cell>
          <cell r="C63" t="str">
            <v>ING.CONC.LIMPIEZA TOBERAS CONV.P.S</v>
          </cell>
          <cell r="D63">
            <v>43.414999999999999</v>
          </cell>
          <cell r="E63">
            <v>51</v>
          </cell>
          <cell r="F63">
            <v>7.5850000000000009</v>
          </cell>
          <cell r="G63">
            <v>85</v>
          </cell>
          <cell r="I63">
            <v>43.265999999999998</v>
          </cell>
          <cell r="K63">
            <v>36.752000000000002</v>
          </cell>
          <cell r="L63">
            <v>43.265999999999998</v>
          </cell>
          <cell r="M63">
            <v>6.5139999999999958</v>
          </cell>
          <cell r="O63">
            <v>0</v>
          </cell>
          <cell r="P63">
            <v>0</v>
          </cell>
          <cell r="Q63">
            <v>0</v>
          </cell>
        </row>
        <row r="64">
          <cell r="B64" t="str">
            <v>C02FP49</v>
          </cell>
          <cell r="C64" t="str">
            <v>ING.CONC.MANEJO POLVO HORNO FLASH</v>
          </cell>
          <cell r="D64">
            <v>32.222999999999999</v>
          </cell>
          <cell r="E64">
            <v>58</v>
          </cell>
          <cell r="F64">
            <v>25.777000000000001</v>
          </cell>
          <cell r="G64">
            <v>56</v>
          </cell>
          <cell r="I64">
            <v>57.216999999999999</v>
          </cell>
          <cell r="K64">
            <v>31.216999999999999</v>
          </cell>
          <cell r="L64">
            <v>49.216999999999999</v>
          </cell>
          <cell r="M64">
            <v>18</v>
          </cell>
          <cell r="O64">
            <v>14.787000000000001</v>
          </cell>
          <cell r="P64">
            <v>12.125999999999999</v>
          </cell>
          <cell r="Q64">
            <v>-2.6610000000000014</v>
          </cell>
        </row>
        <row r="65">
          <cell r="B65" t="str">
            <v>C02FP53</v>
          </cell>
          <cell r="C65" t="str">
            <v>ING.BAS.MEJ.COND.SUBEST.FUND.CONC.</v>
          </cell>
          <cell r="D65">
            <v>62.656999999999996</v>
          </cell>
          <cell r="E65">
            <v>86</v>
          </cell>
          <cell r="F65">
            <v>23.343000000000004</v>
          </cell>
          <cell r="G65">
            <v>73</v>
          </cell>
          <cell r="I65">
            <v>53.634999999999998</v>
          </cell>
          <cell r="K65">
            <v>48.348999999999997</v>
          </cell>
          <cell r="L65">
            <v>53.634999999999998</v>
          </cell>
          <cell r="M65">
            <v>5.2860000000000014</v>
          </cell>
          <cell r="O65">
            <v>0</v>
          </cell>
          <cell r="P65">
            <v>0</v>
          </cell>
          <cell r="Q65">
            <v>0</v>
          </cell>
        </row>
        <row r="66">
          <cell r="B66" t="str">
            <v>C02FA02</v>
          </cell>
          <cell r="C66" t="str">
            <v>MEJORAM SISTEMA ALUMB PTAS ACIDO</v>
          </cell>
          <cell r="D66">
            <v>107.846</v>
          </cell>
          <cell r="E66">
            <v>620</v>
          </cell>
          <cell r="F66">
            <v>512.154</v>
          </cell>
          <cell r="G66">
            <v>17</v>
          </cell>
          <cell r="I66">
            <v>626.78300000000002</v>
          </cell>
          <cell r="K66">
            <v>64.009</v>
          </cell>
          <cell r="L66">
            <v>485.78300000000002</v>
          </cell>
          <cell r="M66">
            <v>421.774</v>
          </cell>
          <cell r="O66">
            <v>8.5340000000000007</v>
          </cell>
          <cell r="P66">
            <v>285.67200000000003</v>
          </cell>
          <cell r="Q66">
            <v>277.13800000000003</v>
          </cell>
        </row>
        <row r="67">
          <cell r="B67" t="str">
            <v>C01FA15</v>
          </cell>
          <cell r="C67" t="str">
            <v>REEMPL.S.CI.PLTAS ACIDO 2, 3 Y 4</v>
          </cell>
          <cell r="D67">
            <v>281.91300000000001</v>
          </cell>
          <cell r="E67">
            <v>379</v>
          </cell>
          <cell r="F67">
            <v>97.086999999999989</v>
          </cell>
          <cell r="G67">
            <v>74</v>
          </cell>
          <cell r="I67">
            <v>26.939</v>
          </cell>
          <cell r="K67">
            <v>64.126000000000005</v>
          </cell>
          <cell r="L67">
            <v>26.939</v>
          </cell>
          <cell r="M67">
            <v>-37.187000000000005</v>
          </cell>
          <cell r="O67">
            <v>42</v>
          </cell>
          <cell r="P67">
            <v>0</v>
          </cell>
          <cell r="Q67">
            <v>-42</v>
          </cell>
        </row>
        <row r="68">
          <cell r="B68" t="str">
            <v>C02FA43</v>
          </cell>
          <cell r="C68" t="str">
            <v>ING.PERFIL P.M.DES.PLANTAS DE ACIDO</v>
          </cell>
          <cell r="D68">
            <v>92.870999999999995</v>
          </cell>
          <cell r="E68">
            <v>93</v>
          </cell>
          <cell r="F68">
            <v>0.12900000000000489</v>
          </cell>
          <cell r="G68">
            <v>100</v>
          </cell>
          <cell r="I68">
            <v>64.206999999999994</v>
          </cell>
          <cell r="K68">
            <v>64.33</v>
          </cell>
          <cell r="L68">
            <v>64.206999999999994</v>
          </cell>
          <cell r="M68">
            <v>-0.12300000000000466</v>
          </cell>
          <cell r="O68">
            <v>0</v>
          </cell>
          <cell r="P68">
            <v>0</v>
          </cell>
          <cell r="Q68">
            <v>0</v>
          </cell>
        </row>
        <row r="69">
          <cell r="B69" t="str">
            <v>C01UP02</v>
          </cell>
          <cell r="C69" t="str">
            <v>REEMP SIST INTERC CALOR PTA OXIGENO</v>
          </cell>
          <cell r="D69">
            <v>4915.2460000000001</v>
          </cell>
          <cell r="E69">
            <v>5612</v>
          </cell>
          <cell r="F69">
            <v>696.75399999999991</v>
          </cell>
          <cell r="G69">
            <v>88</v>
          </cell>
          <cell r="I69">
            <v>2017.674</v>
          </cell>
          <cell r="K69">
            <v>1056.7080000000001</v>
          </cell>
          <cell r="L69">
            <v>1110.183</v>
          </cell>
          <cell r="M69">
            <v>53.474999999999909</v>
          </cell>
          <cell r="O69">
            <v>251.333</v>
          </cell>
          <cell r="P69">
            <v>293.13600000000002</v>
          </cell>
          <cell r="Q69">
            <v>41.803000000000026</v>
          </cell>
        </row>
        <row r="70">
          <cell r="B70" t="str">
            <v>C01UL01</v>
          </cell>
          <cell r="C70" t="str">
            <v>ELIM.COND.SUBEST.OP.EQ.ELEC.PLTA.OX</v>
          </cell>
          <cell r="D70">
            <v>141.36000000000001</v>
          </cell>
          <cell r="E70">
            <v>150</v>
          </cell>
          <cell r="F70">
            <v>8.6399999999999864</v>
          </cell>
          <cell r="G70">
            <v>94</v>
          </cell>
          <cell r="I70">
            <v>24.937999999999999</v>
          </cell>
          <cell r="K70">
            <v>21.788</v>
          </cell>
          <cell r="L70">
            <v>22.937999999999999</v>
          </cell>
          <cell r="M70">
            <v>1.1499999999999986</v>
          </cell>
          <cell r="O70">
            <v>0</v>
          </cell>
          <cell r="P70">
            <v>16.167999999999999</v>
          </cell>
          <cell r="Q70">
            <v>16.167999999999999</v>
          </cell>
        </row>
        <row r="71">
          <cell r="B71" t="str">
            <v>C02FP53</v>
          </cell>
          <cell r="C71" t="str">
            <v xml:space="preserve">                                          SUB - TOTAL</v>
          </cell>
          <cell r="D71">
            <v>108166.95099999999</v>
          </cell>
          <cell r="E71">
            <v>113386</v>
          </cell>
          <cell r="F71">
            <v>5219.0490000000136</v>
          </cell>
          <cell r="G71">
            <v>95</v>
          </cell>
          <cell r="I71">
            <v>26048.739999999991</v>
          </cell>
          <cell r="K71">
            <v>16022.428000000004</v>
          </cell>
          <cell r="L71">
            <v>19302.810999999991</v>
          </cell>
          <cell r="M71">
            <v>3280.3829999999994</v>
          </cell>
          <cell r="O71">
            <v>3212.527</v>
          </cell>
          <cell r="P71">
            <v>4470.0440000000008</v>
          </cell>
          <cell r="Q71">
            <v>1257.5170000000003</v>
          </cell>
        </row>
        <row r="72">
          <cell r="B72" t="str">
            <v>C02FP49</v>
          </cell>
          <cell r="C72" t="str">
            <v>(*) PROYECTO CONDICIONADO                           (**)  PRESUPUESTO  AJUSTADO  DE  ACUERDO  AL  IPC  Y  DOLAR  REAL DE CADA MES DEL AÑO 2003</v>
          </cell>
          <cell r="D72">
            <v>35.744</v>
          </cell>
          <cell r="E72">
            <v>58</v>
          </cell>
          <cell r="F72">
            <v>22.256</v>
          </cell>
          <cell r="G72">
            <v>62</v>
          </cell>
          <cell r="I72">
            <v>57.283999999999999</v>
          </cell>
          <cell r="K72">
            <v>34.738</v>
          </cell>
          <cell r="L72">
            <v>57.283999999999999</v>
          </cell>
          <cell r="M72">
            <v>22.545999999999999</v>
          </cell>
          <cell r="O72">
            <v>0.155</v>
          </cell>
          <cell r="P72">
            <v>0</v>
          </cell>
          <cell r="Q72">
            <v>-0.155</v>
          </cell>
        </row>
        <row r="73">
          <cell r="A73" t="str">
            <v xml:space="preserve"> A V A N C E   D E   I N V E R S I O N E S</v>
          </cell>
          <cell r="B73" t="str">
            <v>C02FP47</v>
          </cell>
          <cell r="C73" t="str">
            <v>ING.CONC.LIMPIEZA TOBERAS CONV.P.S</v>
          </cell>
          <cell r="D73">
            <v>51.396999999999998</v>
          </cell>
          <cell r="E73">
            <v>51</v>
          </cell>
          <cell r="F73">
            <v>-0.39699999999999847</v>
          </cell>
          <cell r="G73">
            <v>101</v>
          </cell>
          <cell r="I73">
            <v>43.265999999999998</v>
          </cell>
          <cell r="K73">
            <v>44.734000000000002</v>
          </cell>
          <cell r="L73">
            <v>43.265999999999998</v>
          </cell>
          <cell r="M73">
            <v>-1.4680000000000035</v>
          </cell>
          <cell r="O73">
            <v>0</v>
          </cell>
          <cell r="P73">
            <v>0</v>
          </cell>
          <cell r="Q73">
            <v>0</v>
          </cell>
        </row>
        <row r="74">
          <cell r="A74" t="str">
            <v xml:space="preserve"> A V A N C E   D E   I N V E R S I O N E S</v>
          </cell>
          <cell r="B74" t="str">
            <v>N03FP53</v>
          </cell>
          <cell r="C74" t="str">
            <v>ING.BAS.PROTEC.CONTRA INCENDIO P.CAL</v>
          </cell>
          <cell r="D74">
            <v>0</v>
          </cell>
          <cell r="E74">
            <v>14</v>
          </cell>
          <cell r="F74">
            <v>14</v>
          </cell>
          <cell r="G74">
            <v>0</v>
          </cell>
          <cell r="I74">
            <v>14</v>
          </cell>
          <cell r="K74">
            <v>0</v>
          </cell>
          <cell r="L74">
            <v>0</v>
          </cell>
          <cell r="M74">
            <v>0</v>
          </cell>
          <cell r="O74">
            <v>0</v>
          </cell>
          <cell r="P74">
            <v>0</v>
          </cell>
          <cell r="Q74">
            <v>0</v>
          </cell>
        </row>
        <row r="75">
          <cell r="A75" t="str">
            <v>( Valor en miles de dólares USA )</v>
          </cell>
          <cell r="B75" t="str">
            <v>C02FP47</v>
          </cell>
          <cell r="C75" t="str">
            <v xml:space="preserve">                                          SUB - TOTAL</v>
          </cell>
          <cell r="D75">
            <v>115551.01899999999</v>
          </cell>
          <cell r="E75">
            <v>114245</v>
          </cell>
          <cell r="F75">
            <v>-1306.0189999999857</v>
          </cell>
          <cell r="G75">
            <v>101</v>
          </cell>
          <cell r="I75">
            <v>26444.352999999988</v>
          </cell>
          <cell r="K75">
            <v>23406.496000000003</v>
          </cell>
          <cell r="L75">
            <v>24502.919999999991</v>
          </cell>
          <cell r="M75">
            <v>1096.423999999997</v>
          </cell>
          <cell r="O75">
            <v>5543.3410000000022</v>
          </cell>
          <cell r="P75">
            <v>2416.9169999999999</v>
          </cell>
          <cell r="Q75">
            <v>-3126.4240000000004</v>
          </cell>
        </row>
        <row r="76">
          <cell r="B76" t="str">
            <v>NEGOCIO:</v>
          </cell>
          <cell r="C76" t="str">
            <v>(*) PROYECTO CONDICIONADO                           (**)  PRESUPUESTO  AJUSTADO  DE  ACUERDO  AL  IPC  Y  DOLAR  REAL DE CADA MES DEL AÑO 2003</v>
          </cell>
          <cell r="D76">
            <v>0</v>
          </cell>
          <cell r="E76">
            <v>14</v>
          </cell>
          <cell r="F76">
            <v>14</v>
          </cell>
          <cell r="G76">
            <v>0</v>
          </cell>
          <cell r="I76">
            <v>14</v>
          </cell>
          <cell r="K76">
            <v>0</v>
          </cell>
          <cell r="L76">
            <v>0</v>
          </cell>
          <cell r="M76">
            <v>0</v>
          </cell>
          <cell r="O76">
            <v>0</v>
          </cell>
          <cell r="P76">
            <v>0</v>
          </cell>
          <cell r="Q76">
            <v>0</v>
          </cell>
        </row>
        <row r="77">
          <cell r="B77" t="str">
            <v>NEGOCIO:</v>
          </cell>
          <cell r="C77" t="str">
            <v>GERENCIA PLANTAS  (Cont. ...)</v>
          </cell>
          <cell r="D77">
            <v>118076.67299999998</v>
          </cell>
          <cell r="E77">
            <v>115452</v>
          </cell>
          <cell r="F77">
            <v>-2624.6729999999807</v>
          </cell>
          <cell r="G77">
            <v>102</v>
          </cell>
          <cell r="I77">
            <v>26484.762999999988</v>
          </cell>
          <cell r="K77">
            <v>25932.15</v>
          </cell>
          <cell r="L77">
            <v>25515.441999999988</v>
          </cell>
          <cell r="M77">
            <v>-416.70799999999991</v>
          </cell>
          <cell r="O77">
            <v>2525.6539999999995</v>
          </cell>
          <cell r="P77">
            <v>1016.7329999999998</v>
          </cell>
          <cell r="Q77">
            <v>-1508.921</v>
          </cell>
        </row>
        <row r="78">
          <cell r="A78" t="str">
            <v xml:space="preserve"> A V A N C E   D E   I N V E R S I O N E S</v>
          </cell>
          <cell r="C78" t="str">
            <v>(*) PROYECTO CONDICIONADO                           (**)  PRESUPUESTO  AJUSTADO  DE  ACUERDO  AL  IPC  Y  DOLAR  REAL DE CADA MES DEL AÑO 2003</v>
          </cell>
          <cell r="D78" t="str">
            <v>CONTROL AVANCE DE INVERSIONES GLOBAL</v>
          </cell>
          <cell r="I78" t="str">
            <v xml:space="preserve">PPTO    </v>
          </cell>
          <cell r="K78" t="str">
            <v xml:space="preserve">CONTROL AVANCE DE  INVERSIONES  2003 </v>
          </cell>
        </row>
        <row r="79">
          <cell r="A79" t="str">
            <v>( Valor en miles de dólares USA )</v>
          </cell>
          <cell r="B79" t="str">
            <v>Nº API</v>
          </cell>
          <cell r="C79" t="str">
            <v>D E S C R I P C I O N</v>
          </cell>
          <cell r="D79" t="str">
            <v>CONTROL AVANCE DE INVERSIONES GLOBAL</v>
          </cell>
          <cell r="E79" t="str">
            <v>PPTO.GLOBAL</v>
          </cell>
          <cell r="F79" t="str">
            <v>DISPONIBLE</v>
          </cell>
          <cell r="G79" t="str">
            <v xml:space="preserve"> % CUMPL.</v>
          </cell>
          <cell r="I79" t="str">
            <v xml:space="preserve">PPTO    </v>
          </cell>
          <cell r="K79" t="str">
            <v xml:space="preserve">CONTROL AVANCE DE  INVERSIONES  2003 </v>
          </cell>
          <cell r="O79" t="str">
            <v xml:space="preserve">MES:     AGOSTO </v>
          </cell>
        </row>
        <row r="80">
          <cell r="A80" t="str">
            <v xml:space="preserve"> A V A N C E   D E   I N V E R S I O N E S</v>
          </cell>
          <cell r="B80" t="str">
            <v>Nº API</v>
          </cell>
          <cell r="C80" t="str">
            <v>D E S C R I P C I O N</v>
          </cell>
          <cell r="D80" t="str">
            <v>ACUMULADO **</v>
          </cell>
          <cell r="E80" t="str">
            <v>PPTO.GLOBAL</v>
          </cell>
          <cell r="F80" t="str">
            <v>DISPONIBLE</v>
          </cell>
          <cell r="G80" t="str">
            <v xml:space="preserve"> % CUMPL.</v>
          </cell>
          <cell r="I80" t="str">
            <v>AUTORIZ.</v>
          </cell>
          <cell r="J80" t="str">
            <v xml:space="preserve"> </v>
          </cell>
          <cell r="K80" t="str">
            <v xml:space="preserve">PERIODO : ENERO A  JULIO </v>
          </cell>
          <cell r="L80" t="str">
            <v>PPTO.</v>
          </cell>
          <cell r="M80" t="str">
            <v>DISPONIBLE</v>
          </cell>
          <cell r="O80" t="str">
            <v xml:space="preserve">MES:     JULIO </v>
          </cell>
          <cell r="P80" t="str">
            <v>PPTO.</v>
          </cell>
          <cell r="Q80" t="str">
            <v>DISPONIBLE</v>
          </cell>
        </row>
        <row r="81">
          <cell r="A81" t="str">
            <v>( Valor en miles de dólares USA )</v>
          </cell>
          <cell r="B81" t="str">
            <v>NEGOCIO:</v>
          </cell>
          <cell r="C81" t="str">
            <v>GERENCIA PLANTAS  (Cont. ...)</v>
          </cell>
          <cell r="D81" t="str">
            <v xml:space="preserve">  a  JUL  2003 </v>
          </cell>
          <cell r="E81" t="str">
            <v xml:space="preserve">AJUSTADO   </v>
          </cell>
          <cell r="F81" t="str">
            <v xml:space="preserve">  a  JUL  2003 </v>
          </cell>
          <cell r="G81" t="str">
            <v>GLOBAL</v>
          </cell>
          <cell r="I81" t="str">
            <v xml:space="preserve">2003    </v>
          </cell>
          <cell r="J81" t="str">
            <v xml:space="preserve"> </v>
          </cell>
          <cell r="K81" t="str">
            <v>REAL **</v>
          </cell>
          <cell r="L81" t="str">
            <v>PPTO.</v>
          </cell>
          <cell r="M81" t="str">
            <v>DISPONIBLE</v>
          </cell>
          <cell r="O81" t="str">
            <v>REAL  **</v>
          </cell>
          <cell r="P81" t="str">
            <v>PPTO.</v>
          </cell>
          <cell r="Q81" t="str">
            <v>DISPONIBLE</v>
          </cell>
        </row>
        <row r="82">
          <cell r="B82" t="str">
            <v>REFINERIAS</v>
          </cell>
        </row>
        <row r="83">
          <cell r="B83" t="str">
            <v>REFINERIAS</v>
          </cell>
          <cell r="C83" t="str">
            <v>SIST.FRENADO EMERG.PTES.GRUA REF.2</v>
          </cell>
          <cell r="D83" t="str">
            <v>CONTROL AVANCE DE INVERSIONES GLOBAL</v>
          </cell>
          <cell r="E83">
            <v>164</v>
          </cell>
          <cell r="F83">
            <v>10.015999999999991</v>
          </cell>
          <cell r="G83">
            <v>94</v>
          </cell>
          <cell r="I83">
            <v>146.67500000000001</v>
          </cell>
          <cell r="K83">
            <v>128.494</v>
          </cell>
          <cell r="L83">
            <v>146.67500000000001</v>
          </cell>
          <cell r="M83">
            <v>18.181000000000012</v>
          </cell>
          <cell r="O83">
            <v>19.286999999999999</v>
          </cell>
          <cell r="P83">
            <v>9.2769999999999992</v>
          </cell>
          <cell r="Q83">
            <v>-10.01</v>
          </cell>
        </row>
        <row r="84">
          <cell r="B84" t="str">
            <v>C02RE24</v>
          </cell>
          <cell r="C84" t="str">
            <v>CAMBIO TECNOL PROCESO ELECTRO-REFINA</v>
          </cell>
          <cell r="D84">
            <v>50262</v>
          </cell>
          <cell r="E84">
            <v>142785</v>
          </cell>
          <cell r="F84">
            <v>92523</v>
          </cell>
          <cell r="G84">
            <v>35</v>
          </cell>
          <cell r="I84">
            <v>88495.085999999996</v>
          </cell>
          <cell r="K84">
            <v>35667</v>
          </cell>
          <cell r="L84">
            <v>44386.512000000002</v>
          </cell>
          <cell r="M84">
            <v>8719.5120000000024</v>
          </cell>
          <cell r="O84">
            <v>4442.6729999999998</v>
          </cell>
          <cell r="P84">
            <v>11427.843000000001</v>
          </cell>
          <cell r="Q84">
            <v>6985.170000000001</v>
          </cell>
        </row>
        <row r="85">
          <cell r="A85" t="str">
            <v>*</v>
          </cell>
          <cell r="B85" t="str">
            <v>N03RM01</v>
          </cell>
          <cell r="C85" t="str">
            <v>HEFAC SIST RECIRC CIRC 14,15 Y 16 RE</v>
          </cell>
          <cell r="D85">
            <v>0</v>
          </cell>
          <cell r="E85">
            <v>2486</v>
          </cell>
          <cell r="F85">
            <v>2486</v>
          </cell>
          <cell r="G85">
            <v>0</v>
          </cell>
          <cell r="I85">
            <v>858.17600000000004</v>
          </cell>
          <cell r="K85">
            <v>0</v>
          </cell>
          <cell r="L85">
            <v>64.944000000000003</v>
          </cell>
          <cell r="M85">
            <v>64.944000000000003</v>
          </cell>
          <cell r="O85">
            <v>0</v>
          </cell>
          <cell r="P85">
            <v>25.305</v>
          </cell>
          <cell r="Q85">
            <v>25.305</v>
          </cell>
        </row>
        <row r="86">
          <cell r="B86" t="str">
            <v>N03RM02</v>
          </cell>
          <cell r="C86" t="str">
            <v>NORMALIZ SIST ELECT FUERZ CONT REF N</v>
          </cell>
          <cell r="D86">
            <v>0</v>
          </cell>
          <cell r="E86">
            <v>2428</v>
          </cell>
          <cell r="F86">
            <v>2428</v>
          </cell>
          <cell r="G86">
            <v>0</v>
          </cell>
          <cell r="I86">
            <v>119</v>
          </cell>
          <cell r="K86">
            <v>0</v>
          </cell>
          <cell r="L86">
            <v>0</v>
          </cell>
          <cell r="M86">
            <v>0</v>
          </cell>
          <cell r="O86">
            <v>0</v>
          </cell>
          <cell r="P86">
            <v>0</v>
          </cell>
          <cell r="Q86">
            <v>0</v>
          </cell>
        </row>
        <row r="87">
          <cell r="A87" t="str">
            <v>*</v>
          </cell>
          <cell r="B87" t="str">
            <v>C01RE14</v>
          </cell>
          <cell r="C87" t="str">
            <v>SIST.FRENADO EMERG.PTES.GRUA REF.2</v>
          </cell>
          <cell r="D87">
            <v>134.697</v>
          </cell>
          <cell r="E87">
            <v>164</v>
          </cell>
          <cell r="F87">
            <v>29.302999999999997</v>
          </cell>
          <cell r="G87">
            <v>82</v>
          </cell>
          <cell r="I87">
            <v>146.59800000000001</v>
          </cell>
          <cell r="K87">
            <v>109.20699999999999</v>
          </cell>
          <cell r="L87">
            <v>137.398</v>
          </cell>
          <cell r="M87">
            <v>28.191000000000003</v>
          </cell>
          <cell r="O87">
            <v>12.65</v>
          </cell>
          <cell r="P87">
            <v>25.869</v>
          </cell>
          <cell r="Q87">
            <v>13.218999999999999</v>
          </cell>
        </row>
        <row r="88">
          <cell r="B88" t="str">
            <v>C01RE53</v>
          </cell>
          <cell r="C88" t="str">
            <v>PILOTAJE DE TECNOLOGIA CELDAS EMEW</v>
          </cell>
          <cell r="D88">
            <v>80.084000000000003</v>
          </cell>
          <cell r="E88">
            <v>73</v>
          </cell>
          <cell r="F88">
            <v>-7.0840000000000032</v>
          </cell>
          <cell r="G88">
            <v>110</v>
          </cell>
          <cell r="I88">
            <v>28.428999999999998</v>
          </cell>
          <cell r="K88">
            <v>35.923000000000002</v>
          </cell>
          <cell r="L88">
            <v>28.428999999999998</v>
          </cell>
          <cell r="M88">
            <v>-7.4940000000000033</v>
          </cell>
          <cell r="O88">
            <v>0.21299999999999999</v>
          </cell>
          <cell r="P88">
            <v>0</v>
          </cell>
          <cell r="Q88">
            <v>-0.21299999999999999</v>
          </cell>
        </row>
        <row r="89">
          <cell r="A89" t="str">
            <v>*</v>
          </cell>
          <cell r="B89" t="str">
            <v>N03RE06</v>
          </cell>
          <cell r="C89" t="str">
            <v>ING.BAS.MEJOR.RED AGUA IND.REF.Nº2</v>
          </cell>
          <cell r="D89">
            <v>0.96799999999999997</v>
          </cell>
          <cell r="E89">
            <v>31</v>
          </cell>
          <cell r="F89">
            <v>30.032</v>
          </cell>
          <cell r="G89">
            <v>3</v>
          </cell>
          <cell r="I89">
            <v>26.837</v>
          </cell>
          <cell r="K89">
            <v>0.96799999999999997</v>
          </cell>
          <cell r="L89">
            <v>0.97299999999999998</v>
          </cell>
          <cell r="M89">
            <v>5.0000000000000044E-3</v>
          </cell>
          <cell r="O89">
            <v>0.48399999999999999</v>
          </cell>
          <cell r="P89">
            <v>0.48899999999999999</v>
          </cell>
          <cell r="Q89">
            <v>5.0000000000000044E-3</v>
          </cell>
        </row>
        <row r="90">
          <cell r="B90" t="str">
            <v>HIDRONORTE</v>
          </cell>
          <cell r="C90" t="str">
            <v xml:space="preserve">                                          SUB - TOTAL</v>
          </cell>
          <cell r="D90">
            <v>50477.749000000003</v>
          </cell>
          <cell r="E90">
            <v>147967</v>
          </cell>
          <cell r="F90">
            <v>97489.250999999989</v>
          </cell>
          <cell r="G90">
            <v>34</v>
          </cell>
          <cell r="I90">
            <v>89674.126000000004</v>
          </cell>
          <cell r="K90">
            <v>35813.098000000005</v>
          </cell>
          <cell r="L90">
            <v>44618.256000000001</v>
          </cell>
          <cell r="M90">
            <v>8805.1580000000013</v>
          </cell>
          <cell r="O90">
            <v>4456.0199999999995</v>
          </cell>
          <cell r="P90">
            <v>11479.506000000001</v>
          </cell>
          <cell r="Q90">
            <v>7023.4860000000017</v>
          </cell>
        </row>
        <row r="91">
          <cell r="A91" t="str">
            <v>*</v>
          </cell>
          <cell r="B91" t="str">
            <v>HIDRONORTE</v>
          </cell>
          <cell r="C91" t="str">
            <v>CAMBIO CINTA DE LA CORREA 220 CV-205</v>
          </cell>
          <cell r="D91">
            <v>132.864</v>
          </cell>
          <cell r="E91">
            <v>2069</v>
          </cell>
          <cell r="F91">
            <v>1936.136</v>
          </cell>
          <cell r="G91">
            <v>6</v>
          </cell>
          <cell r="I91">
            <v>2069</v>
          </cell>
          <cell r="K91">
            <v>132.864</v>
          </cell>
          <cell r="L91">
            <v>7</v>
          </cell>
          <cell r="M91">
            <v>-125.864</v>
          </cell>
          <cell r="O91">
            <v>66.432000000000002</v>
          </cell>
          <cell r="P91">
            <v>7</v>
          </cell>
          <cell r="Q91">
            <v>-59.432000000000002</v>
          </cell>
        </row>
        <row r="92">
          <cell r="B92" t="str">
            <v>N03X201</v>
          </cell>
          <cell r="C92" t="str">
            <v>REEMPLAZO DE CATODOS Y ANODOS</v>
          </cell>
          <cell r="D92">
            <v>0</v>
          </cell>
          <cell r="E92">
            <v>4422</v>
          </cell>
          <cell r="F92">
            <v>4422</v>
          </cell>
          <cell r="G92">
            <v>0</v>
          </cell>
          <cell r="I92">
            <v>4422</v>
          </cell>
          <cell r="K92">
            <v>0</v>
          </cell>
          <cell r="L92">
            <v>0</v>
          </cell>
          <cell r="M92">
            <v>0</v>
          </cell>
          <cell r="O92">
            <v>0</v>
          </cell>
          <cell r="P92">
            <v>0</v>
          </cell>
          <cell r="Q92">
            <v>0</v>
          </cell>
        </row>
        <row r="93">
          <cell r="B93" t="str">
            <v>N03XT13</v>
          </cell>
          <cell r="C93" t="str">
            <v>CAMBIO CINTA DE LA CORREA 220 CV-205</v>
          </cell>
          <cell r="D93">
            <v>66.432000000000002</v>
          </cell>
          <cell r="E93">
            <v>2069</v>
          </cell>
          <cell r="F93">
            <v>2002.568</v>
          </cell>
          <cell r="G93">
            <v>3</v>
          </cell>
          <cell r="I93">
            <v>2069</v>
          </cell>
          <cell r="K93">
            <v>66.432000000000002</v>
          </cell>
          <cell r="L93">
            <v>0</v>
          </cell>
          <cell r="M93">
            <v>-66.432000000000002</v>
          </cell>
          <cell r="O93">
            <v>66.432000000000002</v>
          </cell>
          <cell r="P93">
            <v>0</v>
          </cell>
          <cell r="Q93">
            <v>-66.432000000000002</v>
          </cell>
        </row>
        <row r="94">
          <cell r="B94" t="str">
            <v>R02X002</v>
          </cell>
          <cell r="C94" t="str">
            <v>IMPLEMENTACION DE DUMP L. OX. BAJA L</v>
          </cell>
          <cell r="D94">
            <v>5920.973</v>
          </cell>
          <cell r="E94">
            <v>5968</v>
          </cell>
          <cell r="F94">
            <v>47.027000000000044</v>
          </cell>
          <cell r="G94">
            <v>99</v>
          </cell>
          <cell r="I94">
            <v>2482.3679999999999</v>
          </cell>
          <cell r="K94">
            <v>1997.2349999999999</v>
          </cell>
          <cell r="L94">
            <v>2219.598</v>
          </cell>
          <cell r="M94">
            <v>222.36300000000006</v>
          </cell>
          <cell r="O94">
            <v>218.12100000000001</v>
          </cell>
          <cell r="P94">
            <v>384.36799999999999</v>
          </cell>
          <cell r="Q94">
            <v>166.24699999999999</v>
          </cell>
        </row>
        <row r="95">
          <cell r="B95" t="str">
            <v>R02X010</v>
          </cell>
          <cell r="C95" t="str">
            <v>MEJOR SISTEMA DISTRIBUCION AGUA</v>
          </cell>
          <cell r="D95">
            <v>134.411</v>
          </cell>
          <cell r="E95">
            <v>123</v>
          </cell>
          <cell r="F95">
            <v>-11.411000000000001</v>
          </cell>
          <cell r="G95">
            <v>109</v>
          </cell>
          <cell r="I95">
            <v>8.3940000000000001</v>
          </cell>
          <cell r="K95">
            <v>16.981000000000002</v>
          </cell>
          <cell r="L95">
            <v>8.3940000000000001</v>
          </cell>
          <cell r="M95">
            <v>-8.5870000000000015</v>
          </cell>
          <cell r="O95">
            <v>3.657</v>
          </cell>
          <cell r="P95">
            <v>0</v>
          </cell>
          <cell r="Q95">
            <v>-3.657</v>
          </cell>
        </row>
        <row r="96">
          <cell r="B96" t="str">
            <v>R02X013</v>
          </cell>
          <cell r="C96" t="str">
            <v>ILUMIN PATIO TRANSFER Y SIS ALARMAS</v>
          </cell>
          <cell r="D96">
            <v>61.448</v>
          </cell>
          <cell r="E96">
            <v>59</v>
          </cell>
          <cell r="F96">
            <v>-2.4480000000000004</v>
          </cell>
          <cell r="G96">
            <v>104</v>
          </cell>
          <cell r="I96">
            <v>55.564999999999998</v>
          </cell>
          <cell r="K96">
            <v>61.448</v>
          </cell>
          <cell r="L96">
            <v>55.564999999999998</v>
          </cell>
          <cell r="M96">
            <v>-5.8830000000000027</v>
          </cell>
          <cell r="O96">
            <v>0</v>
          </cell>
          <cell r="P96">
            <v>0</v>
          </cell>
          <cell r="Q96">
            <v>0</v>
          </cell>
        </row>
        <row r="97">
          <cell r="B97" t="str">
            <v>R02X015</v>
          </cell>
          <cell r="C97" t="str">
            <v>AUMENTO PRODUCCION 1,3 KT AÑO 2003</v>
          </cell>
          <cell r="D97">
            <v>367.36700000000002</v>
          </cell>
          <cell r="E97">
            <v>338</v>
          </cell>
          <cell r="F97">
            <v>-29.367000000000019</v>
          </cell>
          <cell r="G97">
            <v>109</v>
          </cell>
          <cell r="I97">
            <v>86.238</v>
          </cell>
          <cell r="K97">
            <v>86.325999999999993</v>
          </cell>
          <cell r="L97">
            <v>86.238</v>
          </cell>
          <cell r="M97">
            <v>-8.7999999999993861E-2</v>
          </cell>
          <cell r="O97">
            <v>0</v>
          </cell>
          <cell r="P97">
            <v>0</v>
          </cell>
          <cell r="Q97">
            <v>0</v>
          </cell>
        </row>
        <row r="98">
          <cell r="B98" t="str">
            <v>R02X208</v>
          </cell>
          <cell r="C98" t="str">
            <v>CONSTR.MARCO CORTOCIRCUITO EN NAVE</v>
          </cell>
          <cell r="D98">
            <v>163.691</v>
          </cell>
          <cell r="E98">
            <v>425</v>
          </cell>
          <cell r="F98">
            <v>261.30899999999997</v>
          </cell>
          <cell r="G98">
            <v>39</v>
          </cell>
          <cell r="I98">
            <v>269.05799999999999</v>
          </cell>
          <cell r="K98">
            <v>3.64</v>
          </cell>
          <cell r="L98">
            <v>210.05799999999999</v>
          </cell>
          <cell r="M98">
            <v>206.41800000000001</v>
          </cell>
          <cell r="O98">
            <v>0.26300000000000001</v>
          </cell>
          <cell r="P98">
            <v>58.084000000000003</v>
          </cell>
          <cell r="Q98">
            <v>57.821000000000005</v>
          </cell>
        </row>
        <row r="99">
          <cell r="B99" t="str">
            <v>R02X212</v>
          </cell>
          <cell r="C99" t="str">
            <v>EST SISTEMA PROTECCION ANODOS Y CATO</v>
          </cell>
          <cell r="D99">
            <v>38.090000000000003</v>
          </cell>
          <cell r="E99">
            <v>39</v>
          </cell>
          <cell r="F99">
            <v>0.90999999999999659</v>
          </cell>
          <cell r="G99">
            <v>98</v>
          </cell>
          <cell r="I99">
            <v>33</v>
          </cell>
          <cell r="K99">
            <v>32.514000000000003</v>
          </cell>
          <cell r="L99">
            <v>33</v>
          </cell>
          <cell r="M99">
            <v>0.4859999999999971</v>
          </cell>
          <cell r="O99">
            <v>9.0879999999999992</v>
          </cell>
          <cell r="P99">
            <v>10.622999999999999</v>
          </cell>
          <cell r="Q99">
            <v>1.5350000000000001</v>
          </cell>
        </row>
        <row r="100">
          <cell r="B100" t="str">
            <v>R02X215</v>
          </cell>
          <cell r="C100" t="str">
            <v>REAC ESTRUC COLUM Y DIAG EJES B y C</v>
          </cell>
          <cell r="D100">
            <v>40.418999999999997</v>
          </cell>
          <cell r="E100">
            <v>231</v>
          </cell>
          <cell r="F100">
            <v>190.58100000000002</v>
          </cell>
          <cell r="G100">
            <v>17</v>
          </cell>
          <cell r="I100">
            <v>152.506</v>
          </cell>
          <cell r="K100">
            <v>5.9290000000000003</v>
          </cell>
          <cell r="L100">
            <v>152.506</v>
          </cell>
          <cell r="M100">
            <v>146.577</v>
          </cell>
          <cell r="O100">
            <v>0</v>
          </cell>
          <cell r="P100">
            <v>35.408000000000001</v>
          </cell>
          <cell r="Q100">
            <v>35.408000000000001</v>
          </cell>
        </row>
        <row r="101">
          <cell r="B101" t="str">
            <v>R02X219</v>
          </cell>
          <cell r="C101" t="str">
            <v>ING CONCEP CAPT NEBLINA CIRCUITOS 1</v>
          </cell>
          <cell r="D101">
            <v>125.21899999999999</v>
          </cell>
          <cell r="E101">
            <v>123</v>
          </cell>
          <cell r="F101">
            <v>-2.2189999999999941</v>
          </cell>
          <cell r="G101">
            <v>102</v>
          </cell>
          <cell r="I101">
            <v>76.912999999999997</v>
          </cell>
          <cell r="K101">
            <v>118.158</v>
          </cell>
          <cell r="L101">
            <v>76.912999999999997</v>
          </cell>
          <cell r="M101">
            <v>-41.245000000000005</v>
          </cell>
          <cell r="O101">
            <v>-1.827</v>
          </cell>
          <cell r="P101">
            <v>0</v>
          </cell>
          <cell r="Q101">
            <v>1.827</v>
          </cell>
        </row>
        <row r="102">
          <cell r="B102" t="str">
            <v>R02X220</v>
          </cell>
          <cell r="C102" t="str">
            <v>REEMPLAZO TECHUMBRE TK'S TANK-FARM</v>
          </cell>
          <cell r="D102">
            <v>221.352</v>
          </cell>
          <cell r="E102">
            <v>346</v>
          </cell>
          <cell r="F102">
            <v>124.648</v>
          </cell>
          <cell r="G102">
            <v>64</v>
          </cell>
          <cell r="I102">
            <v>195.96899999999999</v>
          </cell>
          <cell r="K102">
            <v>76.91</v>
          </cell>
          <cell r="L102">
            <v>195.96899999999999</v>
          </cell>
          <cell r="M102">
            <v>119.059</v>
          </cell>
          <cell r="O102">
            <v>19.172000000000001</v>
          </cell>
          <cell r="P102">
            <v>63.908999999999999</v>
          </cell>
          <cell r="Q102">
            <v>44.736999999999995</v>
          </cell>
        </row>
        <row r="103">
          <cell r="B103" t="str">
            <v>R02X223</v>
          </cell>
          <cell r="C103" t="str">
            <v>MANEJO INTEGRAL ACIDO SULF.CHANC.MAN</v>
          </cell>
          <cell r="D103">
            <v>44.436999999999998</v>
          </cell>
          <cell r="E103">
            <v>74</v>
          </cell>
          <cell r="F103">
            <v>29.563000000000002</v>
          </cell>
          <cell r="G103">
            <v>60</v>
          </cell>
          <cell r="I103">
            <v>57.936999999999998</v>
          </cell>
          <cell r="K103">
            <v>28.445</v>
          </cell>
          <cell r="L103">
            <v>57.936999999999998</v>
          </cell>
          <cell r="M103">
            <v>29.491999999999997</v>
          </cell>
          <cell r="O103">
            <v>0</v>
          </cell>
          <cell r="P103">
            <v>0</v>
          </cell>
          <cell r="Q103">
            <v>0</v>
          </cell>
        </row>
        <row r="104">
          <cell r="B104" t="str">
            <v>R02X226</v>
          </cell>
          <cell r="C104" t="str">
            <v>MEJORAS COND.SUB. AREA M.MATERIALES</v>
          </cell>
          <cell r="D104">
            <v>33.783999999999999</v>
          </cell>
          <cell r="E104">
            <v>140</v>
          </cell>
          <cell r="F104">
            <v>106.21600000000001</v>
          </cell>
          <cell r="G104">
            <v>24</v>
          </cell>
          <cell r="I104">
            <v>98.394999999999996</v>
          </cell>
          <cell r="K104">
            <v>23.058</v>
          </cell>
          <cell r="L104">
            <v>98.394999999999996</v>
          </cell>
          <cell r="M104">
            <v>75.336999999999989</v>
          </cell>
          <cell r="O104">
            <v>18.268999999999998</v>
          </cell>
          <cell r="P104">
            <v>0</v>
          </cell>
          <cell r="Q104">
            <v>-18.268999999999998</v>
          </cell>
        </row>
        <row r="105">
          <cell r="B105" t="str">
            <v>R02X227</v>
          </cell>
          <cell r="C105" t="str">
            <v>REEMPLAZO DE PISOS</v>
          </cell>
          <cell r="D105">
            <v>175.285</v>
          </cell>
          <cell r="E105">
            <v>164</v>
          </cell>
          <cell r="F105">
            <v>-11.284999999999997</v>
          </cell>
          <cell r="G105">
            <v>107</v>
          </cell>
          <cell r="I105">
            <v>20.664999999999999</v>
          </cell>
          <cell r="K105">
            <v>21.556999999999999</v>
          </cell>
          <cell r="L105">
            <v>20.664999999999999</v>
          </cell>
          <cell r="M105">
            <v>-0.89199999999999946</v>
          </cell>
          <cell r="O105">
            <v>0</v>
          </cell>
          <cell r="P105">
            <v>0</v>
          </cell>
          <cell r="Q105">
            <v>0</v>
          </cell>
        </row>
        <row r="106">
          <cell r="B106" t="str">
            <v>R02X228</v>
          </cell>
          <cell r="C106" t="str">
            <v>MEJOR. CONDICIONES SUBESTAND: NAVE E</v>
          </cell>
          <cell r="D106">
            <v>98.781999999999996</v>
          </cell>
          <cell r="E106">
            <v>99</v>
          </cell>
          <cell r="F106">
            <v>0.21800000000000352</v>
          </cell>
          <cell r="G106">
            <v>100</v>
          </cell>
          <cell r="I106">
            <v>67.906000000000006</v>
          </cell>
          <cell r="K106">
            <v>68.611999999999995</v>
          </cell>
          <cell r="L106">
            <v>67.906000000000006</v>
          </cell>
          <cell r="M106">
            <v>-0.70599999999998886</v>
          </cell>
          <cell r="O106">
            <v>39.234999999999999</v>
          </cell>
          <cell r="P106">
            <v>0</v>
          </cell>
          <cell r="Q106">
            <v>-39.234999999999999</v>
          </cell>
        </row>
        <row r="107">
          <cell r="B107" t="str">
            <v>R02X229</v>
          </cell>
          <cell r="C107" t="str">
            <v>EST ING AUM FLUJO A CELDAS COMERCIAL</v>
          </cell>
          <cell r="D107">
            <v>12.042</v>
          </cell>
          <cell r="E107">
            <v>41</v>
          </cell>
          <cell r="F107">
            <v>28.957999999999998</v>
          </cell>
          <cell r="G107">
            <v>29</v>
          </cell>
          <cell r="I107">
            <v>29.695</v>
          </cell>
          <cell r="K107">
            <v>1.266</v>
          </cell>
          <cell r="L107">
            <v>29.695</v>
          </cell>
          <cell r="M107">
            <v>28.429000000000002</v>
          </cell>
          <cell r="O107">
            <v>0</v>
          </cell>
          <cell r="P107">
            <v>0</v>
          </cell>
          <cell r="Q107">
            <v>0</v>
          </cell>
        </row>
        <row r="108">
          <cell r="B108" t="str">
            <v>R02X230</v>
          </cell>
          <cell r="C108" t="str">
            <v>REPARAR POR EMERGENCIA Y REACOND.</v>
          </cell>
          <cell r="D108">
            <v>402.70499999999998</v>
          </cell>
          <cell r="E108">
            <v>408</v>
          </cell>
          <cell r="F108">
            <v>5.2950000000000159</v>
          </cell>
          <cell r="G108">
            <v>99</v>
          </cell>
          <cell r="I108">
            <v>0</v>
          </cell>
          <cell r="K108">
            <v>403</v>
          </cell>
          <cell r="L108">
            <v>0</v>
          </cell>
          <cell r="M108">
            <v>-403</v>
          </cell>
          <cell r="N108">
            <v>5.2950000000000159</v>
          </cell>
          <cell r="O108">
            <v>403</v>
          </cell>
          <cell r="P108">
            <v>0</v>
          </cell>
          <cell r="Q108">
            <v>-403</v>
          </cell>
          <cell r="R108">
            <v>5.2950000000000159</v>
          </cell>
        </row>
        <row r="109">
          <cell r="B109" t="str">
            <v>R00X217</v>
          </cell>
          <cell r="C109" t="str">
            <v>REPARACION DE PISOS AREA TANK FARM</v>
          </cell>
          <cell r="D109">
            <v>898.423</v>
          </cell>
          <cell r="E109">
            <v>915</v>
          </cell>
          <cell r="F109">
            <v>16.576999999999998</v>
          </cell>
          <cell r="G109">
            <v>98</v>
          </cell>
          <cell r="I109">
            <v>513.04999999999995</v>
          </cell>
          <cell r="K109">
            <v>515.72199999999998</v>
          </cell>
          <cell r="L109">
            <v>513.04999999999995</v>
          </cell>
          <cell r="M109">
            <v>-2.6720000000000255</v>
          </cell>
          <cell r="O109">
            <v>0</v>
          </cell>
          <cell r="P109">
            <v>0</v>
          </cell>
          <cell r="Q109">
            <v>0</v>
          </cell>
        </row>
        <row r="110">
          <cell r="B110" t="str">
            <v>C02XF03</v>
          </cell>
          <cell r="C110" t="str">
            <v>AUMENTO CAPAC. SBL A 22.526 TON/AQO</v>
          </cell>
          <cell r="D110">
            <v>514.88099999999997</v>
          </cell>
          <cell r="E110">
            <v>5823</v>
          </cell>
          <cell r="F110">
            <v>5308.1189999999997</v>
          </cell>
          <cell r="G110">
            <v>9</v>
          </cell>
          <cell r="I110">
            <v>5396.9960000000001</v>
          </cell>
          <cell r="K110">
            <v>482.738</v>
          </cell>
          <cell r="L110">
            <v>1548.5719999999999</v>
          </cell>
          <cell r="M110">
            <v>1065.8339999999998</v>
          </cell>
          <cell r="O110">
            <v>383.99900000000002</v>
          </cell>
          <cell r="P110">
            <v>850.88900000000001</v>
          </cell>
          <cell r="Q110">
            <v>466.89</v>
          </cell>
        </row>
        <row r="111">
          <cell r="B111" t="str">
            <v>C02XF01</v>
          </cell>
          <cell r="C111" t="str">
            <v>REEMPLAZO ANODOS Y CATODOS  EN SBL</v>
          </cell>
          <cell r="D111">
            <v>472</v>
          </cell>
          <cell r="E111">
            <v>474</v>
          </cell>
          <cell r="F111">
            <v>2</v>
          </cell>
          <cell r="G111">
            <v>100</v>
          </cell>
          <cell r="I111">
            <v>0</v>
          </cell>
          <cell r="K111">
            <v>265.43400000000003</v>
          </cell>
          <cell r="L111">
            <v>0.26700000000000002</v>
          </cell>
          <cell r="M111">
            <v>-265.16700000000003</v>
          </cell>
          <cell r="O111">
            <v>0</v>
          </cell>
          <cell r="P111">
            <v>0.26700000000000002</v>
          </cell>
          <cell r="Q111">
            <v>0.26700000000000002</v>
          </cell>
        </row>
        <row r="112">
          <cell r="B112" t="str">
            <v>C02XX44</v>
          </cell>
          <cell r="C112" t="str">
            <v>ELIMINACION USO DE CERA EN EW SBL</v>
          </cell>
          <cell r="D112">
            <v>184.07300000000001</v>
          </cell>
          <cell r="E112">
            <v>356</v>
          </cell>
          <cell r="F112">
            <v>171.92699999999999</v>
          </cell>
          <cell r="G112">
            <v>52</v>
          </cell>
          <cell r="I112">
            <v>302.95499999999998</v>
          </cell>
          <cell r="K112">
            <v>130.44900000000001</v>
          </cell>
          <cell r="L112">
            <v>302.95499999999998</v>
          </cell>
          <cell r="M112">
            <v>172.50599999999997</v>
          </cell>
          <cell r="O112">
            <v>59.503</v>
          </cell>
          <cell r="P112">
            <v>0</v>
          </cell>
          <cell r="Q112">
            <v>-59.503</v>
          </cell>
        </row>
        <row r="113">
          <cell r="B113" t="str">
            <v>C01XM18</v>
          </cell>
          <cell r="C113" t="str">
            <v xml:space="preserve">                                          SUB - TOTAL</v>
          </cell>
          <cell r="D113">
            <v>9975.8140000000003</v>
          </cell>
          <cell r="E113">
            <v>22637</v>
          </cell>
          <cell r="F113">
            <v>12661.186</v>
          </cell>
          <cell r="G113">
            <v>44</v>
          </cell>
          <cell r="I113">
            <v>16338.609999999999</v>
          </cell>
          <cell r="K113">
            <v>4405.8539999999994</v>
          </cell>
          <cell r="L113">
            <v>5677.6829999999991</v>
          </cell>
          <cell r="M113">
            <v>1271.8289999999997</v>
          </cell>
          <cell r="O113">
            <v>1218.912</v>
          </cell>
          <cell r="P113">
            <v>1403.548</v>
          </cell>
          <cell r="Q113">
            <v>184.63599999999997</v>
          </cell>
        </row>
        <row r="114">
          <cell r="B114" t="str">
            <v>HIDROSUR</v>
          </cell>
          <cell r="C114" t="str">
            <v>MEJOR SIST CONTR E INSTRUM PLANT SX/</v>
          </cell>
          <cell r="D114">
            <v>2305.0720000000001</v>
          </cell>
          <cell r="E114">
            <v>2113</v>
          </cell>
          <cell r="F114">
            <v>-192.07200000000012</v>
          </cell>
          <cell r="G114">
            <v>109</v>
          </cell>
          <cell r="I114">
            <v>165.191</v>
          </cell>
          <cell r="K114">
            <v>191.583</v>
          </cell>
          <cell r="L114">
            <v>165.191</v>
          </cell>
          <cell r="M114">
            <v>-26.391999999999996</v>
          </cell>
          <cell r="O114">
            <v>65.501999999999995</v>
          </cell>
          <cell r="P114">
            <v>0</v>
          </cell>
          <cell r="Q114">
            <v>-65.501999999999995</v>
          </cell>
        </row>
        <row r="115">
          <cell r="B115" t="str">
            <v>C01XM18</v>
          </cell>
          <cell r="C115" t="str">
            <v>READECUACION PIQUE OESTE MINA SUR</v>
          </cell>
          <cell r="D115">
            <v>580.846</v>
          </cell>
          <cell r="E115">
            <v>1134</v>
          </cell>
          <cell r="F115">
            <v>553.154</v>
          </cell>
          <cell r="G115">
            <v>51</v>
          </cell>
          <cell r="I115">
            <v>998.65499999999997</v>
          </cell>
          <cell r="K115">
            <v>400.00700000000001</v>
          </cell>
          <cell r="L115">
            <v>496.87799999999999</v>
          </cell>
          <cell r="M115">
            <v>96.870999999999981</v>
          </cell>
          <cell r="O115">
            <v>26.684999999999999</v>
          </cell>
          <cell r="P115">
            <v>118.971</v>
          </cell>
          <cell r="Q115">
            <v>92.286000000000001</v>
          </cell>
        </row>
        <row r="116">
          <cell r="B116" t="str">
            <v>C01XM28</v>
          </cell>
          <cell r="C116" t="str">
            <v>MEJOR SIST CONTR E INSTRUM PLANT SX/</v>
          </cell>
          <cell r="D116">
            <v>2239.5700000000002</v>
          </cell>
          <cell r="E116">
            <v>2113</v>
          </cell>
          <cell r="F116">
            <v>-126.57000000000016</v>
          </cell>
          <cell r="G116">
            <v>106</v>
          </cell>
          <cell r="I116">
            <v>165.191</v>
          </cell>
          <cell r="K116">
            <v>126.081</v>
          </cell>
          <cell r="L116">
            <v>165.191</v>
          </cell>
          <cell r="M116">
            <v>39.11</v>
          </cell>
          <cell r="O116">
            <v>0.40699999999999997</v>
          </cell>
          <cell r="P116">
            <v>0</v>
          </cell>
          <cell r="Q116">
            <v>-0.40699999999999997</v>
          </cell>
        </row>
        <row r="117">
          <cell r="B117" t="str">
            <v>C02XM44</v>
          </cell>
          <cell r="C117" t="str">
            <v>ING BAS PTA PROCESO MINERALES FUTURO</v>
          </cell>
          <cell r="D117">
            <v>2551.9899999999998</v>
          </cell>
          <cell r="E117">
            <v>2908</v>
          </cell>
          <cell r="F117">
            <v>356.01000000000022</v>
          </cell>
          <cell r="G117">
            <v>88</v>
          </cell>
          <cell r="I117">
            <v>2020.0229999999999</v>
          </cell>
          <cell r="K117">
            <v>1684.931</v>
          </cell>
          <cell r="L117">
            <v>2020.0229999999999</v>
          </cell>
          <cell r="M117">
            <v>335.09199999999987</v>
          </cell>
          <cell r="O117">
            <v>65.465000000000003</v>
          </cell>
          <cell r="P117">
            <v>0</v>
          </cell>
          <cell r="Q117">
            <v>-65.465000000000003</v>
          </cell>
        </row>
        <row r="118">
          <cell r="B118" t="str">
            <v>N03XX04</v>
          </cell>
          <cell r="C118" t="str">
            <v>REEMP ELECT PTA ELECTROOB OXIDOS</v>
          </cell>
          <cell r="D118">
            <v>0</v>
          </cell>
          <cell r="E118">
            <v>1635</v>
          </cell>
          <cell r="F118">
            <v>1635</v>
          </cell>
          <cell r="G118">
            <v>0</v>
          </cell>
          <cell r="I118">
            <v>1635</v>
          </cell>
          <cell r="K118">
            <v>0</v>
          </cell>
          <cell r="L118">
            <v>0</v>
          </cell>
          <cell r="M118">
            <v>0</v>
          </cell>
          <cell r="O118">
            <v>0</v>
          </cell>
          <cell r="P118">
            <v>0</v>
          </cell>
          <cell r="Q118">
            <v>0</v>
          </cell>
        </row>
        <row r="119">
          <cell r="B119" t="str">
            <v>N03XX06</v>
          </cell>
          <cell r="C119" t="str">
            <v>MEJOR RED CONTR INCENDIO PLANTA SX O</v>
          </cell>
          <cell r="D119">
            <v>0</v>
          </cell>
          <cell r="E119">
            <v>2618</v>
          </cell>
          <cell r="F119">
            <v>2618</v>
          </cell>
          <cell r="G119">
            <v>0</v>
          </cell>
          <cell r="I119">
            <v>190.21899999999999</v>
          </cell>
          <cell r="K119">
            <v>0</v>
          </cell>
          <cell r="L119">
            <v>31.219000000000001</v>
          </cell>
          <cell r="M119">
            <v>31.219000000000001</v>
          </cell>
          <cell r="O119">
            <v>0</v>
          </cell>
          <cell r="P119">
            <v>21.22</v>
          </cell>
          <cell r="Q119">
            <v>21.22</v>
          </cell>
        </row>
        <row r="120">
          <cell r="B120" t="str">
            <v>C02XF42</v>
          </cell>
          <cell r="C120" t="str">
            <v>ING.BAS.PLTA.REMOCION CLORO EO OXIDO</v>
          </cell>
          <cell r="D120">
            <v>28.547000000000001</v>
          </cell>
          <cell r="E120">
            <v>60</v>
          </cell>
          <cell r="F120">
            <v>31.452999999999999</v>
          </cell>
          <cell r="G120">
            <v>48</v>
          </cell>
          <cell r="I120">
            <v>59.045000000000002</v>
          </cell>
          <cell r="K120">
            <v>27.806000000000001</v>
          </cell>
          <cell r="L120">
            <v>57.057000000000002</v>
          </cell>
          <cell r="M120">
            <v>29.251000000000001</v>
          </cell>
          <cell r="O120">
            <v>12.487</v>
          </cell>
          <cell r="P120">
            <v>3.3759999999999999</v>
          </cell>
          <cell r="Q120">
            <v>-9.1110000000000007</v>
          </cell>
        </row>
        <row r="121">
          <cell r="B121" t="str">
            <v>C02XM51</v>
          </cell>
          <cell r="C121" t="str">
            <v>ING.BAS.DISP.TRAT.RIPIOS TALUD M.SUR</v>
          </cell>
          <cell r="D121">
            <v>126.29900000000001</v>
          </cell>
          <cell r="E121">
            <v>119</v>
          </cell>
          <cell r="F121">
            <v>-7.2990000000000066</v>
          </cell>
          <cell r="G121">
            <v>106</v>
          </cell>
          <cell r="I121">
            <v>74.192999999999998</v>
          </cell>
          <cell r="K121">
            <v>86.757000000000005</v>
          </cell>
          <cell r="L121">
            <v>74.192999999999998</v>
          </cell>
          <cell r="M121">
            <v>-12.564000000000007</v>
          </cell>
          <cell r="O121">
            <v>7.0999999999999994E-2</v>
          </cell>
          <cell r="P121">
            <v>0</v>
          </cell>
          <cell r="Q121">
            <v>-7.0999999999999994E-2</v>
          </cell>
        </row>
        <row r="122">
          <cell r="B122" t="str">
            <v>C02XX12</v>
          </cell>
          <cell r="C122" t="str">
            <v>INC.EST.FILTR.ORGANICO PLTA.SX OXIDO</v>
          </cell>
          <cell r="D122">
            <v>186.393</v>
          </cell>
          <cell r="E122">
            <v>229</v>
          </cell>
          <cell r="F122">
            <v>42.606999999999999</v>
          </cell>
          <cell r="G122">
            <v>81</v>
          </cell>
          <cell r="I122">
            <v>228.09200000000001</v>
          </cell>
          <cell r="K122">
            <v>186.393</v>
          </cell>
          <cell r="L122">
            <v>228.09200000000001</v>
          </cell>
          <cell r="M122">
            <v>41.699000000000012</v>
          </cell>
          <cell r="O122">
            <v>123.011</v>
          </cell>
          <cell r="P122">
            <v>9.0939999999999994</v>
          </cell>
          <cell r="Q122">
            <v>-113.917</v>
          </cell>
        </row>
        <row r="123">
          <cell r="B123" t="str">
            <v>C01XM18</v>
          </cell>
          <cell r="C123" t="str">
            <v xml:space="preserve">                                          SUB - TOTAL</v>
          </cell>
          <cell r="D123">
            <v>5713.6449999999995</v>
          </cell>
          <cell r="E123">
            <v>10816</v>
          </cell>
          <cell r="F123">
            <v>5102.3550000000005</v>
          </cell>
          <cell r="G123">
            <v>53</v>
          </cell>
          <cell r="I123">
            <v>5370.4179999999997</v>
          </cell>
          <cell r="K123">
            <v>2511.9750000000004</v>
          </cell>
          <cell r="L123">
            <v>3072.6529999999998</v>
          </cell>
          <cell r="M123">
            <v>560.67799999999988</v>
          </cell>
          <cell r="O123">
            <v>228.12599999999998</v>
          </cell>
          <cell r="P123">
            <v>152.661</v>
          </cell>
          <cell r="Q123">
            <v>-75.465000000000003</v>
          </cell>
        </row>
        <row r="124">
          <cell r="B124" t="str">
            <v>C02XX12</v>
          </cell>
          <cell r="C124" t="str">
            <v>T O T A L   P R O G R A M A</v>
          </cell>
          <cell r="D124">
            <v>251883.77599999998</v>
          </cell>
          <cell r="E124">
            <v>397422</v>
          </cell>
          <cell r="F124">
            <v>145538.22400000002</v>
          </cell>
          <cell r="G124">
            <v>63</v>
          </cell>
          <cell r="I124">
            <v>206628.75099999999</v>
          </cell>
          <cell r="K124">
            <v>98495.400000000023</v>
          </cell>
          <cell r="L124">
            <v>118962.44399999999</v>
          </cell>
          <cell r="M124">
            <v>20467.044000000002</v>
          </cell>
          <cell r="O124">
            <v>18770.256000000001</v>
          </cell>
          <cell r="P124">
            <v>24799.532999999999</v>
          </cell>
          <cell r="Q124">
            <v>6029.2770000000019</v>
          </cell>
        </row>
        <row r="125">
          <cell r="B125" t="str">
            <v>C02XM51</v>
          </cell>
          <cell r="C125" t="str">
            <v>(*) PROYECTO CONDICIONADO                           (**)  PRESUPUESTO  AJUSTADO  DE  ACUERDO  AL  IPC  Y  DOLAR  REAL DE CADA MES DEL AÑO 2003</v>
          </cell>
          <cell r="D125">
            <v>126.29900000000001</v>
          </cell>
          <cell r="E125">
            <v>119</v>
          </cell>
          <cell r="F125">
            <v>-7.2990000000000066</v>
          </cell>
          <cell r="G125">
            <v>106</v>
          </cell>
          <cell r="I125">
            <v>74.192999999999998</v>
          </cell>
          <cell r="K125">
            <v>86.757000000000005</v>
          </cell>
          <cell r="L125">
            <v>74.192999999999998</v>
          </cell>
          <cell r="M125">
            <v>-12.564000000000007</v>
          </cell>
          <cell r="O125">
            <v>0</v>
          </cell>
          <cell r="P125">
            <v>0</v>
          </cell>
          <cell r="Q125">
            <v>0</v>
          </cell>
        </row>
        <row r="126">
          <cell r="A126" t="str">
            <v xml:space="preserve"> A V A N C E   D E   I N V E R S I O N E S</v>
          </cell>
          <cell r="B126" t="str">
            <v>C02XF42</v>
          </cell>
          <cell r="C126" t="str">
            <v>ING.BAS.PLTA.REMOCION CLORO EO OXIDO</v>
          </cell>
          <cell r="D126">
            <v>28.645</v>
          </cell>
          <cell r="E126">
            <v>60</v>
          </cell>
          <cell r="F126">
            <v>31.355</v>
          </cell>
          <cell r="G126">
            <v>48</v>
          </cell>
          <cell r="I126">
            <v>59.116</v>
          </cell>
          <cell r="K126">
            <v>27.904</v>
          </cell>
          <cell r="L126">
            <v>59.116</v>
          </cell>
          <cell r="M126">
            <v>31.212</v>
          </cell>
          <cell r="O126">
            <v>0</v>
          </cell>
          <cell r="P126">
            <v>1.3029999999999999</v>
          </cell>
          <cell r="Q126">
            <v>1.3029999999999999</v>
          </cell>
        </row>
        <row r="127">
          <cell r="A127" t="str">
            <v xml:space="preserve"> A V A N C E   D E   I N V E R S I O N E S</v>
          </cell>
          <cell r="B127" t="str">
            <v>C01XM28</v>
          </cell>
          <cell r="C127" t="str">
            <v xml:space="preserve">                                          SUB - TOTAL</v>
          </cell>
          <cell r="D127">
            <v>6177.7759999999998</v>
          </cell>
          <cell r="E127">
            <v>15238</v>
          </cell>
          <cell r="F127">
            <v>9060.2240000000002</v>
          </cell>
          <cell r="G127">
            <v>41</v>
          </cell>
          <cell r="I127">
            <v>9800.5590000000011</v>
          </cell>
          <cell r="K127">
            <v>2976.1059999999998</v>
          </cell>
          <cell r="L127">
            <v>3357.6569999999997</v>
          </cell>
          <cell r="M127">
            <v>381.55099999999999</v>
          </cell>
          <cell r="O127">
            <v>90.805999999999997</v>
          </cell>
          <cell r="P127">
            <v>138.25700000000001</v>
          </cell>
          <cell r="Q127">
            <v>47.451000000000008</v>
          </cell>
        </row>
        <row r="128">
          <cell r="A128" t="str">
            <v>( Valor en miles de dólares USA )</v>
          </cell>
          <cell r="B128" t="str">
            <v>N03XX04</v>
          </cell>
          <cell r="C128" t="str">
            <v>T O T A L   P R O G R A M A</v>
          </cell>
          <cell r="D128">
            <v>288140.43200000003</v>
          </cell>
          <cell r="E128">
            <v>398374</v>
          </cell>
          <cell r="F128">
            <v>110233.56799999997</v>
          </cell>
          <cell r="G128">
            <v>72</v>
          </cell>
          <cell r="I128">
            <v>208037.429</v>
          </cell>
          <cell r="K128">
            <v>134958.033</v>
          </cell>
          <cell r="L128">
            <v>159245.247</v>
          </cell>
          <cell r="M128">
            <v>24287.214</v>
          </cell>
          <cell r="O128">
            <v>17868.361000000004</v>
          </cell>
          <cell r="P128">
            <v>21096.654000000006</v>
          </cell>
          <cell r="Q128">
            <v>3228.2930000000001</v>
          </cell>
        </row>
        <row r="129">
          <cell r="B129" t="str">
            <v>NEGOCIO:</v>
          </cell>
          <cell r="C129" t="str">
            <v>(*) PROYECTO CONDICIONADO                           (**)  PRESUPUESTO  AJUSTADO  DE  ACUERDO  AL  IPC  Y  DOLAR  REAL DE CADA MES DEL AÑO 2003</v>
          </cell>
          <cell r="D129">
            <v>736.34799999999996</v>
          </cell>
          <cell r="E129">
            <v>1134</v>
          </cell>
          <cell r="F129">
            <v>397.65200000000004</v>
          </cell>
          <cell r="G129">
            <v>65</v>
          </cell>
          <cell r="I129">
            <v>1010.039</v>
          </cell>
          <cell r="K129">
            <v>555.50900000000001</v>
          </cell>
          <cell r="L129">
            <v>970.61500000000001</v>
          </cell>
          <cell r="M129">
            <v>415.10599999999999</v>
          </cell>
          <cell r="O129">
            <v>2.6440000000000001</v>
          </cell>
          <cell r="P129">
            <v>253.721</v>
          </cell>
          <cell r="Q129">
            <v>251.077</v>
          </cell>
        </row>
      </sheetData>
      <sheetData sheetId="2"/>
      <sheetData sheetId="3"/>
      <sheetData sheetId="4"/>
      <sheetData sheetId="5"/>
      <sheetData sheetId="6" refreshError="1">
        <row r="3">
          <cell r="A3" t="str">
            <v xml:space="preserve"> A V A N C E   D E   I N V E R S I O N E S</v>
          </cell>
          <cell r="F3" t="str">
            <v xml:space="preserve">  A V A N C E   D E   I N V E R S I O N E S</v>
          </cell>
        </row>
        <row r="4">
          <cell r="A4" t="str">
            <v>( Valor en miles de dólares USA )</v>
          </cell>
          <cell r="F4" t="str">
            <v xml:space="preserve">      ( Valor en miles de dólares USA )</v>
          </cell>
        </row>
        <row r="6">
          <cell r="B6" t="str">
            <v>U. G. A. :</v>
          </cell>
          <cell r="C6" t="str">
            <v xml:space="preserve">  SUBGERENCIA FUNDICION DE CONCENTRADO</v>
          </cell>
        </row>
        <row r="8">
          <cell r="D8" t="str">
            <v>CONTROL AVANCE DE INVERSIONES GLOBAL</v>
          </cell>
          <cell r="I8" t="str">
            <v xml:space="preserve">PPTO    </v>
          </cell>
          <cell r="K8" t="str">
            <v xml:space="preserve">CONTROL AVANCE DE  INVERSIONES  2002 </v>
          </cell>
        </row>
        <row r="9">
          <cell r="B9" t="str">
            <v>Nº API</v>
          </cell>
          <cell r="C9" t="str">
            <v>D E S C R I P C I O N</v>
          </cell>
          <cell r="D9" t="str">
            <v>ACUMULADO **</v>
          </cell>
          <cell r="E9" t="str">
            <v>PPTO.GLOBAL</v>
          </cell>
          <cell r="F9" t="str">
            <v>DISPONIBLE</v>
          </cell>
          <cell r="G9" t="str">
            <v xml:space="preserve"> % CUMPL.</v>
          </cell>
          <cell r="I9" t="str">
            <v>AUTORIZ.</v>
          </cell>
          <cell r="K9" t="str">
            <v xml:space="preserve">PERIODO : ENERO A  SEPTIEMBRE </v>
          </cell>
          <cell r="O9" t="str">
            <v xml:space="preserve">MES:     SEPTIEMBRE </v>
          </cell>
        </row>
        <row r="10">
          <cell r="D10" t="str">
            <v xml:space="preserve">  a  SEP  2002 </v>
          </cell>
          <cell r="E10" t="str">
            <v xml:space="preserve">AJUSTADO   </v>
          </cell>
          <cell r="F10" t="str">
            <v xml:space="preserve">  a  SEP  2002 </v>
          </cell>
          <cell r="G10" t="str">
            <v>GLOBAL</v>
          </cell>
          <cell r="I10" t="str">
            <v xml:space="preserve">2002    </v>
          </cell>
          <cell r="J10" t="str">
            <v xml:space="preserve"> </v>
          </cell>
          <cell r="K10" t="str">
            <v>REAL **</v>
          </cell>
          <cell r="L10" t="str">
            <v>PPTO.</v>
          </cell>
          <cell r="M10" t="str">
            <v>DISPONIBLE</v>
          </cell>
          <cell r="O10" t="str">
            <v>REAL  **</v>
          </cell>
          <cell r="P10" t="str">
            <v>PPTO.</v>
          </cell>
          <cell r="Q10" t="str">
            <v>DISPONIBLE</v>
          </cell>
        </row>
        <row r="11">
          <cell r="B11" t="str">
            <v>MINA CHUQUICAMATA</v>
          </cell>
        </row>
        <row r="12">
          <cell r="A12">
            <v>0</v>
          </cell>
          <cell r="B12" t="str">
            <v>PRINCIPALES</v>
          </cell>
          <cell r="C12" t="str">
            <v>ING.BAS.LOC.INSTAL.MANT.NAV.PATIO 65</v>
          </cell>
          <cell r="D12">
            <v>122.93300000000001</v>
          </cell>
          <cell r="E12">
            <v>123</v>
          </cell>
          <cell r="F12">
            <v>6.6999999999993065E-2</v>
          </cell>
          <cell r="G12">
            <v>100</v>
          </cell>
          <cell r="I12">
            <v>81.319999999999993</v>
          </cell>
          <cell r="K12">
            <v>85.891999999999996</v>
          </cell>
          <cell r="L12">
            <v>81.319999999999993</v>
          </cell>
          <cell r="M12">
            <v>-4.5720000000000027</v>
          </cell>
          <cell r="O12">
            <v>0.61699999999999999</v>
          </cell>
          <cell r="P12">
            <v>0</v>
          </cell>
          <cell r="Q12">
            <v>-0.61699999999999999</v>
          </cell>
        </row>
        <row r="13">
          <cell r="A13">
            <v>0</v>
          </cell>
          <cell r="B13" t="str">
            <v>C01FA12</v>
          </cell>
          <cell r="C13" t="str">
            <v>REFACCIONAM PRETILES ESTANQ ACIDO SU</v>
          </cell>
          <cell r="D13">
            <v>1266.683</v>
          </cell>
          <cell r="E13">
            <v>2327</v>
          </cell>
          <cell r="F13">
            <v>1060.317</v>
          </cell>
          <cell r="G13">
            <v>54</v>
          </cell>
          <cell r="I13">
            <v>2161.944</v>
          </cell>
          <cell r="K13">
            <v>1130.683</v>
          </cell>
          <cell r="L13">
            <v>2031.921</v>
          </cell>
          <cell r="M13">
            <v>901.23800000000006</v>
          </cell>
          <cell r="O13">
            <v>534.55600000000004</v>
          </cell>
          <cell r="P13">
            <v>600</v>
          </cell>
          <cell r="Q13">
            <v>65.44399999999996</v>
          </cell>
        </row>
        <row r="14">
          <cell r="A14">
            <v>0</v>
          </cell>
          <cell r="B14" t="str">
            <v>C01FA42</v>
          </cell>
          <cell r="C14" t="str">
            <v>PLTA.PILOTO E ING.CONC.TRAT.EFLUENTE</v>
          </cell>
          <cell r="D14">
            <v>1116.1880000000001</v>
          </cell>
          <cell r="E14">
            <v>1044</v>
          </cell>
          <cell r="F14">
            <v>-72.188000000000102</v>
          </cell>
          <cell r="G14">
            <v>107</v>
          </cell>
          <cell r="I14">
            <v>682.34400000000005</v>
          </cell>
          <cell r="K14">
            <v>1072.1880000000001</v>
          </cell>
          <cell r="L14">
            <v>637.34400000000005</v>
          </cell>
          <cell r="M14">
            <v>-434.84400000000005</v>
          </cell>
          <cell r="O14">
            <v>16.731999999999999</v>
          </cell>
          <cell r="P14">
            <v>35</v>
          </cell>
          <cell r="Q14">
            <v>18.268000000000001</v>
          </cell>
        </row>
        <row r="15">
          <cell r="A15">
            <v>0</v>
          </cell>
          <cell r="B15" t="str">
            <v>C01FP03</v>
          </cell>
          <cell r="C15" t="str">
            <v>PLAN DESCONTAMINACION FUNDICION II E</v>
          </cell>
          <cell r="D15">
            <v>76251.153999999995</v>
          </cell>
          <cell r="E15">
            <v>80038</v>
          </cell>
          <cell r="F15">
            <v>3786.846000000005</v>
          </cell>
          <cell r="G15">
            <v>95</v>
          </cell>
          <cell r="I15">
            <v>56510.28</v>
          </cell>
          <cell r="K15">
            <v>53690.154000000002</v>
          </cell>
          <cell r="L15">
            <v>47925.851000000002</v>
          </cell>
          <cell r="M15">
            <v>-5764.3029999999999</v>
          </cell>
          <cell r="O15">
            <v>6756.7479999999996</v>
          </cell>
          <cell r="P15">
            <v>4064.2550000000001</v>
          </cell>
          <cell r="Q15">
            <v>-2692.4929999999995</v>
          </cell>
        </row>
        <row r="16">
          <cell r="A16">
            <v>0</v>
          </cell>
          <cell r="B16" t="str">
            <v>C01FP08</v>
          </cell>
          <cell r="C16" t="str">
            <v>REEMPL.SWITHGEAR 24 KV PLTA.CAL Y SI</v>
          </cell>
          <cell r="D16">
            <v>89.05</v>
          </cell>
          <cell r="E16">
            <v>1047</v>
          </cell>
          <cell r="F16">
            <v>957.95</v>
          </cell>
          <cell r="G16">
            <v>9</v>
          </cell>
          <cell r="I16">
            <v>839.303</v>
          </cell>
          <cell r="K16">
            <v>71.05</v>
          </cell>
          <cell r="L16">
            <v>80.682000000000002</v>
          </cell>
          <cell r="M16">
            <v>9.632000000000005</v>
          </cell>
          <cell r="O16">
            <v>11.388999999999999</v>
          </cell>
          <cell r="P16">
            <v>4.9000000000000004</v>
          </cell>
          <cell r="Q16">
            <v>-6.488999999999999</v>
          </cell>
        </row>
        <row r="17">
          <cell r="A17" t="str">
            <v>*</v>
          </cell>
          <cell r="B17" t="str">
            <v>N03ME01</v>
          </cell>
          <cell r="C17" t="str">
            <v xml:space="preserve">                                          SUB - TOTAL</v>
          </cell>
          <cell r="D17">
            <v>78723.074999999997</v>
          </cell>
          <cell r="E17">
            <v>84456</v>
          </cell>
          <cell r="F17">
            <v>5732.9250000000029</v>
          </cell>
          <cell r="G17">
            <v>93</v>
          </cell>
          <cell r="I17">
            <v>60193.870999999999</v>
          </cell>
          <cell r="K17">
            <v>55964.075000000004</v>
          </cell>
          <cell r="L17">
            <v>50675.798000000003</v>
          </cell>
          <cell r="M17">
            <v>-5288.277</v>
          </cell>
          <cell r="O17">
            <v>7319.4250000000002</v>
          </cell>
          <cell r="P17">
            <v>4704.1549999999997</v>
          </cell>
          <cell r="Q17">
            <v>-2615.2699999999995</v>
          </cell>
        </row>
        <row r="18">
          <cell r="A18" t="str">
            <v>*</v>
          </cell>
          <cell r="B18" t="str">
            <v>SECUNDARIOS</v>
          </cell>
          <cell r="C18" t="str">
            <v>REEMPLAZO 4 MOTONIVELADORAS CAT 16</v>
          </cell>
          <cell r="D18">
            <v>0</v>
          </cell>
          <cell r="E18">
            <v>3364</v>
          </cell>
          <cell r="F18">
            <v>3364</v>
          </cell>
          <cell r="G18">
            <v>0</v>
          </cell>
          <cell r="I18">
            <v>3364</v>
          </cell>
          <cell r="K18">
            <v>0</v>
          </cell>
          <cell r="L18">
            <v>0</v>
          </cell>
          <cell r="M18">
            <v>0</v>
          </cell>
          <cell r="O18">
            <v>0</v>
          </cell>
          <cell r="P18">
            <v>0</v>
          </cell>
          <cell r="Q18">
            <v>0</v>
          </cell>
        </row>
        <row r="19">
          <cell r="A19">
            <v>0</v>
          </cell>
          <cell r="B19" t="str">
            <v>C00FP04</v>
          </cell>
          <cell r="C19" t="str">
            <v>TRASLADO CONTROL AC/DC SALA CPS7</v>
          </cell>
          <cell r="D19">
            <v>285.56299999999999</v>
          </cell>
          <cell r="E19">
            <v>258</v>
          </cell>
          <cell r="F19">
            <v>-27.562999999999988</v>
          </cell>
          <cell r="G19">
            <v>111</v>
          </cell>
          <cell r="I19">
            <v>0</v>
          </cell>
          <cell r="K19">
            <v>-40.436999999999998</v>
          </cell>
          <cell r="L19">
            <v>0</v>
          </cell>
          <cell r="M19">
            <v>40.436999999999998</v>
          </cell>
          <cell r="O19">
            <v>0</v>
          </cell>
          <cell r="P19">
            <v>0</v>
          </cell>
          <cell r="Q19">
            <v>0</v>
          </cell>
        </row>
        <row r="20">
          <cell r="A20">
            <v>0</v>
          </cell>
          <cell r="B20" t="str">
            <v>C00FP07</v>
          </cell>
          <cell r="C20" t="str">
            <v>RESPALDO ALIMENT. 480 V.FUNDICION</v>
          </cell>
          <cell r="D20">
            <v>253.04400000000001</v>
          </cell>
          <cell r="E20">
            <v>296</v>
          </cell>
          <cell r="F20">
            <v>42.955999999999989</v>
          </cell>
          <cell r="G20">
            <v>85</v>
          </cell>
          <cell r="I20">
            <v>228.07599999999999</v>
          </cell>
          <cell r="K20">
            <v>185.04400000000001</v>
          </cell>
          <cell r="L20">
            <v>228.07599999999999</v>
          </cell>
          <cell r="M20">
            <v>43.031999999999982</v>
          </cell>
          <cell r="O20">
            <v>1.7190000000000001</v>
          </cell>
          <cell r="P20">
            <v>8.0079999999999991</v>
          </cell>
          <cell r="Q20">
            <v>6.2889999999999988</v>
          </cell>
        </row>
        <row r="21">
          <cell r="A21">
            <v>0</v>
          </cell>
          <cell r="B21" t="str">
            <v>C01FA11</v>
          </cell>
          <cell r="C21" t="str">
            <v>RECUPERAC AISLAC TERM PTA CONTACT 2,</v>
          </cell>
          <cell r="D21">
            <v>559.88</v>
          </cell>
          <cell r="E21">
            <v>844</v>
          </cell>
          <cell r="F21">
            <v>284.12</v>
          </cell>
          <cell r="G21">
            <v>66</v>
          </cell>
          <cell r="I21">
            <v>821.62199999999996</v>
          </cell>
          <cell r="K21">
            <v>542.88</v>
          </cell>
          <cell r="L21">
            <v>799.42200000000003</v>
          </cell>
          <cell r="M21">
            <v>256.54200000000003</v>
          </cell>
          <cell r="O21">
            <v>377.678</v>
          </cell>
          <cell r="P21">
            <v>109.67</v>
          </cell>
          <cell r="Q21">
            <v>-268.00799999999998</v>
          </cell>
        </row>
        <row r="22">
          <cell r="A22">
            <v>0</v>
          </cell>
          <cell r="B22" t="str">
            <v>C02FA02</v>
          </cell>
          <cell r="C22" t="str">
            <v>MEJORAM SISTEMA ALUMB PTAS ACIDO</v>
          </cell>
          <cell r="D22">
            <v>9.4329999999999998</v>
          </cell>
          <cell r="E22">
            <v>635</v>
          </cell>
          <cell r="F22">
            <v>625.56700000000001</v>
          </cell>
          <cell r="G22">
            <v>1</v>
          </cell>
          <cell r="I22">
            <v>91.5</v>
          </cell>
          <cell r="K22">
            <v>9.4329999999999998</v>
          </cell>
          <cell r="L22">
            <v>24.5</v>
          </cell>
          <cell r="M22">
            <v>15.067</v>
          </cell>
          <cell r="O22">
            <v>6.3079999999999998</v>
          </cell>
          <cell r="P22">
            <v>13.5</v>
          </cell>
          <cell r="Q22">
            <v>7.1920000000000002</v>
          </cell>
        </row>
        <row r="23">
          <cell r="A23" t="str">
            <v>*</v>
          </cell>
          <cell r="B23" t="str">
            <v>N03MM25</v>
          </cell>
          <cell r="C23" t="str">
            <v xml:space="preserve">                                          SUB - TOTAL</v>
          </cell>
          <cell r="D23">
            <v>1107.92</v>
          </cell>
          <cell r="E23">
            <v>2033</v>
          </cell>
          <cell r="F23">
            <v>925.07999999999993</v>
          </cell>
          <cell r="G23">
            <v>54</v>
          </cell>
          <cell r="I23">
            <v>1141.1979999999999</v>
          </cell>
          <cell r="K23">
            <v>696.92000000000007</v>
          </cell>
          <cell r="L23">
            <v>1051.998</v>
          </cell>
          <cell r="M23">
            <v>355.07800000000003</v>
          </cell>
          <cell r="O23">
            <v>385.70499999999998</v>
          </cell>
          <cell r="P23">
            <v>131.178</v>
          </cell>
          <cell r="Q23">
            <v>-254.52699999999999</v>
          </cell>
        </row>
        <row r="24">
          <cell r="B24" t="str">
            <v>DIVISIONALES</v>
          </cell>
          <cell r="C24" t="str">
            <v>AUMENTO 8 CAMIONES EXTRACCION MINA C</v>
          </cell>
          <cell r="D24">
            <v>0</v>
          </cell>
          <cell r="E24">
            <v>25929</v>
          </cell>
          <cell r="F24">
            <v>25929</v>
          </cell>
          <cell r="G24">
            <v>0</v>
          </cell>
          <cell r="I24">
            <v>25936.879000000001</v>
          </cell>
          <cell r="K24">
            <v>0</v>
          </cell>
          <cell r="L24">
            <v>0</v>
          </cell>
          <cell r="M24">
            <v>0</v>
          </cell>
          <cell r="O24">
            <v>0</v>
          </cell>
          <cell r="P24">
            <v>0</v>
          </cell>
          <cell r="Q24">
            <v>0</v>
          </cell>
        </row>
        <row r="25">
          <cell r="A25">
            <v>0</v>
          </cell>
          <cell r="B25" t="str">
            <v>C01FA05</v>
          </cell>
          <cell r="C25" t="str">
            <v>MEJ.SIST.DRENAJE PLTA.CONTACTO 2 3 4</v>
          </cell>
          <cell r="D25">
            <v>75.331999999999994</v>
          </cell>
          <cell r="E25">
            <v>282.88600000000002</v>
          </cell>
          <cell r="F25">
            <v>207.55400000000003</v>
          </cell>
          <cell r="G25">
            <v>27</v>
          </cell>
          <cell r="I25">
            <v>280</v>
          </cell>
          <cell r="K25">
            <v>69.331999999999994</v>
          </cell>
          <cell r="L25">
            <v>219.59299999999999</v>
          </cell>
          <cell r="M25">
            <v>150.261</v>
          </cell>
          <cell r="O25">
            <v>15.951000000000001</v>
          </cell>
          <cell r="P25">
            <v>85.25</v>
          </cell>
          <cell r="Q25">
            <v>69.299000000000007</v>
          </cell>
        </row>
        <row r="26">
          <cell r="A26">
            <v>0</v>
          </cell>
          <cell r="B26" t="str">
            <v>C01FA06</v>
          </cell>
          <cell r="C26" t="str">
            <v>REEMPL.DEMISTER TORRES SECADO P.A.2</v>
          </cell>
          <cell r="D26">
            <v>260.68700000000001</v>
          </cell>
          <cell r="E26">
            <v>241.09100000000001</v>
          </cell>
          <cell r="F26">
            <v>-19.596000000000004</v>
          </cell>
          <cell r="G26">
            <v>108</v>
          </cell>
          <cell r="I26">
            <v>85.444000000000003</v>
          </cell>
          <cell r="K26">
            <v>124.687</v>
          </cell>
          <cell r="L26">
            <v>85.444000000000003</v>
          </cell>
          <cell r="M26">
            <v>-39.242999999999995</v>
          </cell>
          <cell r="O26">
            <v>15.656000000000001</v>
          </cell>
          <cell r="P26">
            <v>0</v>
          </cell>
          <cell r="Q26">
            <v>-15.656000000000001</v>
          </cell>
        </row>
        <row r="27">
          <cell r="A27">
            <v>0</v>
          </cell>
          <cell r="B27" t="str">
            <v>C01FA15</v>
          </cell>
          <cell r="C27" t="str">
            <v>REEMPL.S.CI.PLTAS ACIDO 2, 3 Y 4</v>
          </cell>
          <cell r="D27">
            <v>176.625</v>
          </cell>
          <cell r="E27">
            <v>388.78199999999998</v>
          </cell>
          <cell r="F27">
            <v>212.15699999999998</v>
          </cell>
          <cell r="G27">
            <v>45</v>
          </cell>
          <cell r="I27">
            <v>271.60399999999998</v>
          </cell>
          <cell r="K27">
            <v>167.625</v>
          </cell>
          <cell r="L27">
            <v>253.679</v>
          </cell>
          <cell r="M27">
            <v>86.054000000000002</v>
          </cell>
          <cell r="O27">
            <v>2.2429999999999999</v>
          </cell>
          <cell r="P27">
            <v>95.497</v>
          </cell>
          <cell r="Q27">
            <v>93.254000000000005</v>
          </cell>
        </row>
        <row r="28">
          <cell r="A28">
            <v>0</v>
          </cell>
          <cell r="B28" t="str">
            <v>C01FA16</v>
          </cell>
          <cell r="C28" t="str">
            <v>SIST.CI.CONS.LUBR.SOPL.PLTAS 2, 3 Y4</v>
          </cell>
          <cell r="D28">
            <v>62.776000000000003</v>
          </cell>
          <cell r="E28">
            <v>177.18799999999999</v>
          </cell>
          <cell r="F28">
            <v>114.41199999999998</v>
          </cell>
          <cell r="G28">
            <v>35</v>
          </cell>
          <cell r="I28">
            <v>172.60499999999999</v>
          </cell>
          <cell r="K28">
            <v>58.776000000000003</v>
          </cell>
          <cell r="L28">
            <v>149.76499999999999</v>
          </cell>
          <cell r="M28">
            <v>90.988999999999976</v>
          </cell>
          <cell r="O28">
            <v>2.8879999999999999</v>
          </cell>
          <cell r="P28">
            <v>71.497</v>
          </cell>
          <cell r="Q28">
            <v>68.608999999999995</v>
          </cell>
        </row>
        <row r="29">
          <cell r="A29">
            <v>0</v>
          </cell>
          <cell r="B29" t="str">
            <v>C01FP15</v>
          </cell>
          <cell r="C29" t="str">
            <v>ACTUAL.CONSOLAS OPER.FUND.CONCENTR.</v>
          </cell>
          <cell r="D29">
            <v>171.071</v>
          </cell>
          <cell r="E29">
            <v>153.22999999999999</v>
          </cell>
          <cell r="F29">
            <v>-17.841000000000008</v>
          </cell>
          <cell r="G29">
            <v>112</v>
          </cell>
          <cell r="I29">
            <v>152</v>
          </cell>
          <cell r="K29">
            <v>164.071</v>
          </cell>
          <cell r="L29">
            <v>123.297</v>
          </cell>
          <cell r="M29">
            <v>-40.774000000000001</v>
          </cell>
          <cell r="O29">
            <v>44.2</v>
          </cell>
          <cell r="P29">
            <v>18.899999999999999</v>
          </cell>
          <cell r="Q29">
            <v>-25.300000000000004</v>
          </cell>
        </row>
        <row r="30">
          <cell r="A30">
            <v>0</v>
          </cell>
          <cell r="B30" t="str">
            <v>C01FP16</v>
          </cell>
          <cell r="C30" t="str">
            <v>REPARAC.DUCTO BALON CHIMENEA CPS</v>
          </cell>
          <cell r="D30">
            <v>34.231999999999999</v>
          </cell>
          <cell r="E30">
            <v>190.27500000000001</v>
          </cell>
          <cell r="F30">
            <v>156.04300000000001</v>
          </cell>
          <cell r="G30">
            <v>18</v>
          </cell>
          <cell r="I30">
            <v>188.9</v>
          </cell>
          <cell r="K30">
            <v>34.231999999999999</v>
          </cell>
          <cell r="L30">
            <v>147.5</v>
          </cell>
          <cell r="M30">
            <v>113.268</v>
          </cell>
          <cell r="O30">
            <v>3.2080000000000002</v>
          </cell>
          <cell r="P30">
            <v>15.7</v>
          </cell>
          <cell r="Q30">
            <v>12.491999999999999</v>
          </cell>
        </row>
        <row r="31">
          <cell r="A31">
            <v>0</v>
          </cell>
          <cell r="B31" t="str">
            <v>C01FP18</v>
          </cell>
          <cell r="C31" t="str">
            <v>MODERN.CABINAS PTES.GRUAS MORGAN N.C</v>
          </cell>
          <cell r="D31">
            <v>437.53699999999998</v>
          </cell>
          <cell r="E31">
            <v>402.322</v>
          </cell>
          <cell r="F31">
            <v>-35.214999999999975</v>
          </cell>
          <cell r="G31">
            <v>109</v>
          </cell>
          <cell r="I31">
            <v>49.424999999999997</v>
          </cell>
          <cell r="K31">
            <v>54.536999999999999</v>
          </cell>
          <cell r="L31">
            <v>49.424999999999997</v>
          </cell>
          <cell r="M31">
            <v>-5.1120000000000019</v>
          </cell>
          <cell r="O31">
            <v>0</v>
          </cell>
          <cell r="P31">
            <v>0</v>
          </cell>
          <cell r="Q31">
            <v>0</v>
          </cell>
        </row>
        <row r="32">
          <cell r="A32">
            <v>0</v>
          </cell>
          <cell r="B32" t="str">
            <v>C01FP19</v>
          </cell>
          <cell r="C32" t="str">
            <v>DISP.CONTR.REBAJE ACR.GARGANTA H.F.</v>
          </cell>
          <cell r="D32">
            <v>83.292000000000002</v>
          </cell>
          <cell r="E32">
            <v>227.46700000000001</v>
          </cell>
          <cell r="F32">
            <v>144.17500000000001</v>
          </cell>
          <cell r="G32">
            <v>37</v>
          </cell>
          <cell r="I32">
            <v>202.79900000000001</v>
          </cell>
          <cell r="K32">
            <v>48.292000000000002</v>
          </cell>
          <cell r="L32">
            <v>192.58500000000001</v>
          </cell>
          <cell r="M32">
            <v>144.29300000000001</v>
          </cell>
          <cell r="O32">
            <v>21.379000000000001</v>
          </cell>
          <cell r="P32">
            <v>49.125</v>
          </cell>
          <cell r="Q32">
            <v>27.745999999999999</v>
          </cell>
        </row>
        <row r="33">
          <cell r="A33">
            <v>0</v>
          </cell>
          <cell r="B33" t="str">
            <v>C01FP20</v>
          </cell>
          <cell r="C33" t="str">
            <v>REEMPL.DE PLC RUEDA MOLDEO FUND.CONC</v>
          </cell>
          <cell r="D33">
            <v>125.71599999999999</v>
          </cell>
          <cell r="E33">
            <v>114.164</v>
          </cell>
          <cell r="F33">
            <v>-11.551999999999992</v>
          </cell>
          <cell r="G33">
            <v>110</v>
          </cell>
          <cell r="I33">
            <v>20.734000000000002</v>
          </cell>
          <cell r="K33">
            <v>20.716000000000001</v>
          </cell>
          <cell r="L33">
            <v>20.734000000000002</v>
          </cell>
          <cell r="M33">
            <v>1.8000000000000682E-2</v>
          </cell>
          <cell r="O33">
            <v>0</v>
          </cell>
          <cell r="P33">
            <v>0</v>
          </cell>
          <cell r="Q33">
            <v>0</v>
          </cell>
        </row>
        <row r="34">
          <cell r="A34">
            <v>0</v>
          </cell>
          <cell r="B34" t="str">
            <v>C01FP23</v>
          </cell>
          <cell r="C34" t="str">
            <v>MODER.MANEJO POLVOS METAL.TOLVA FUND</v>
          </cell>
          <cell r="D34">
            <v>297.923</v>
          </cell>
          <cell r="E34">
            <v>296.35700000000003</v>
          </cell>
          <cell r="F34">
            <v>-1.5659999999999741</v>
          </cell>
          <cell r="G34">
            <v>101</v>
          </cell>
          <cell r="I34">
            <v>75.307000000000002</v>
          </cell>
          <cell r="K34">
            <v>49.923000000000002</v>
          </cell>
          <cell r="L34">
            <v>75.307000000000002</v>
          </cell>
          <cell r="M34">
            <v>25.384</v>
          </cell>
          <cell r="O34">
            <v>0.96399999999999997</v>
          </cell>
          <cell r="P34">
            <v>0</v>
          </cell>
          <cell r="Q34">
            <v>-0.96399999999999997</v>
          </cell>
        </row>
        <row r="35">
          <cell r="A35">
            <v>0</v>
          </cell>
          <cell r="B35" t="str">
            <v>C01FP25</v>
          </cell>
          <cell r="C35" t="str">
            <v>RECUP.ESTANDARES CAMARA ENFRIAMIENTO</v>
          </cell>
          <cell r="D35">
            <v>177.304</v>
          </cell>
          <cell r="E35">
            <v>199.536</v>
          </cell>
          <cell r="F35">
            <v>22.231999999999999</v>
          </cell>
          <cell r="G35">
            <v>89</v>
          </cell>
          <cell r="I35">
            <v>78.085999999999999</v>
          </cell>
          <cell r="K35">
            <v>40.304000000000002</v>
          </cell>
          <cell r="L35">
            <v>78.085999999999999</v>
          </cell>
          <cell r="M35">
            <v>37.781999999999996</v>
          </cell>
          <cell r="O35">
            <v>0.80400000000000005</v>
          </cell>
          <cell r="P35">
            <v>0</v>
          </cell>
          <cell r="Q35">
            <v>-0.80400000000000005</v>
          </cell>
        </row>
        <row r="36">
          <cell r="A36">
            <v>0</v>
          </cell>
          <cell r="B36" t="str">
            <v>C01FP45</v>
          </cell>
          <cell r="C36" t="str">
            <v>ING.BAS.ELIM.GRUAS GANTRY FUND.CONC.</v>
          </cell>
          <cell r="D36">
            <v>64.233999999999995</v>
          </cell>
          <cell r="E36">
            <v>71.563000000000002</v>
          </cell>
          <cell r="F36">
            <v>7.3290000000000077</v>
          </cell>
          <cell r="G36">
            <v>90</v>
          </cell>
          <cell r="I36">
            <v>32.216000000000001</v>
          </cell>
          <cell r="K36">
            <v>31.234000000000002</v>
          </cell>
          <cell r="L36">
            <v>32.216000000000001</v>
          </cell>
          <cell r="M36">
            <v>0.98199999999999932</v>
          </cell>
          <cell r="O36">
            <v>0</v>
          </cell>
          <cell r="P36">
            <v>0</v>
          </cell>
          <cell r="Q36">
            <v>0</v>
          </cell>
        </row>
        <row r="37">
          <cell r="A37">
            <v>0</v>
          </cell>
          <cell r="B37" t="str">
            <v>C01FP46</v>
          </cell>
          <cell r="C37" t="str">
            <v>ING.BAS.UPGR.PRECIP.ELECTR.CONV.TTE</v>
          </cell>
          <cell r="D37">
            <v>5.5960000000000001</v>
          </cell>
          <cell r="E37">
            <v>25.257999999999999</v>
          </cell>
          <cell r="F37">
            <v>19.661999999999999</v>
          </cell>
          <cell r="G37">
            <v>22</v>
          </cell>
          <cell r="I37">
            <v>24.748000000000001</v>
          </cell>
          <cell r="K37">
            <v>4.5960000000000001</v>
          </cell>
          <cell r="L37">
            <v>24.748000000000001</v>
          </cell>
          <cell r="M37">
            <v>20.152000000000001</v>
          </cell>
          <cell r="O37">
            <v>0</v>
          </cell>
          <cell r="P37">
            <v>0</v>
          </cell>
          <cell r="Q37">
            <v>0</v>
          </cell>
        </row>
        <row r="38">
          <cell r="A38">
            <v>0</v>
          </cell>
          <cell r="B38" t="str">
            <v>C01FP48</v>
          </cell>
          <cell r="C38" t="str">
            <v>ING.CONC.BAS.VIA ESCAPE CABINA PTE.G</v>
          </cell>
          <cell r="D38">
            <v>65.741</v>
          </cell>
          <cell r="E38">
            <v>60.618000000000002</v>
          </cell>
          <cell r="F38">
            <v>-5.1229999999999976</v>
          </cell>
          <cell r="G38">
            <v>108</v>
          </cell>
          <cell r="I38">
            <v>61.015000000000001</v>
          </cell>
          <cell r="K38">
            <v>65.741</v>
          </cell>
          <cell r="L38">
            <v>61.015000000000001</v>
          </cell>
          <cell r="M38">
            <v>-4.7259999999999991</v>
          </cell>
          <cell r="O38">
            <v>0</v>
          </cell>
          <cell r="P38">
            <v>0</v>
          </cell>
          <cell r="Q38">
            <v>0</v>
          </cell>
        </row>
        <row r="39">
          <cell r="A39">
            <v>0</v>
          </cell>
          <cell r="B39" t="str">
            <v>C02FA43</v>
          </cell>
          <cell r="C39" t="str">
            <v>ING.PERFIL P.M.DES.PLANTAS DE ACIDO</v>
          </cell>
          <cell r="D39">
            <v>1.702</v>
          </cell>
          <cell r="E39">
            <v>95</v>
          </cell>
          <cell r="F39">
            <v>93.298000000000002</v>
          </cell>
          <cell r="G39">
            <v>2</v>
          </cell>
          <cell r="I39">
            <v>95</v>
          </cell>
          <cell r="K39">
            <v>1.702</v>
          </cell>
          <cell r="L39">
            <v>37.984999999999999</v>
          </cell>
          <cell r="M39">
            <v>36.283000000000001</v>
          </cell>
          <cell r="O39">
            <v>0</v>
          </cell>
          <cell r="P39">
            <v>21.12</v>
          </cell>
          <cell r="Q39">
            <v>21.12</v>
          </cell>
        </row>
        <row r="40">
          <cell r="A40" t="str">
            <v xml:space="preserve"> A V A N C E   D E   I N V E R S I O N E S</v>
          </cell>
          <cell r="B40" t="str">
            <v>C02FP02</v>
          </cell>
          <cell r="C40" t="str">
            <v>MEJ.COND.SUBEST.FUNDICION DE CONC.</v>
          </cell>
          <cell r="D40">
            <v>18.736000000000001</v>
          </cell>
          <cell r="E40">
            <v>126</v>
          </cell>
          <cell r="F40">
            <v>107.264</v>
          </cell>
          <cell r="G40">
            <v>15</v>
          </cell>
          <cell r="I40">
            <v>126</v>
          </cell>
          <cell r="K40">
            <v>18.736000000000001</v>
          </cell>
          <cell r="L40">
            <v>45</v>
          </cell>
          <cell r="M40">
            <v>26.263999999999999</v>
          </cell>
          <cell r="O40">
            <v>13.494</v>
          </cell>
          <cell r="P40">
            <v>16.899999999999999</v>
          </cell>
          <cell r="Q40">
            <v>3.4059999999999988</v>
          </cell>
        </row>
        <row r="41">
          <cell r="A41" t="str">
            <v>( Valor en miles de dólares USA )</v>
          </cell>
          <cell r="B41" t="str">
            <v>C02FP03</v>
          </cell>
          <cell r="C41" t="str">
            <v>CAMB.TEC.CDC 480 V HORNO FLASH FUND</v>
          </cell>
          <cell r="D41">
            <v>10.63</v>
          </cell>
          <cell r="E41">
            <v>339</v>
          </cell>
          <cell r="F41">
            <v>328.37</v>
          </cell>
          <cell r="G41">
            <v>3</v>
          </cell>
          <cell r="I41">
            <v>141.1</v>
          </cell>
          <cell r="K41">
            <v>10.63</v>
          </cell>
          <cell r="L41">
            <v>38.935000000000002</v>
          </cell>
          <cell r="M41">
            <v>28.305</v>
          </cell>
          <cell r="O41">
            <v>0.33700000000000002</v>
          </cell>
          <cell r="P41">
            <v>3.0310000000000001</v>
          </cell>
          <cell r="Q41">
            <v>2.694</v>
          </cell>
        </row>
        <row r="42">
          <cell r="B42" t="str">
            <v>C02FP08</v>
          </cell>
          <cell r="C42" t="str">
            <v>EQ.HOT WORK SECADO HORNOS CONVEC.FOR</v>
          </cell>
          <cell r="D42">
            <v>0</v>
          </cell>
          <cell r="E42">
            <v>183</v>
          </cell>
          <cell r="F42">
            <v>183</v>
          </cell>
          <cell r="G42">
            <v>0</v>
          </cell>
          <cell r="I42">
            <v>48</v>
          </cell>
          <cell r="K42">
            <v>0</v>
          </cell>
          <cell r="L42">
            <v>0</v>
          </cell>
          <cell r="M42">
            <v>0</v>
          </cell>
          <cell r="O42">
            <v>0</v>
          </cell>
          <cell r="P42">
            <v>0</v>
          </cell>
          <cell r="Q42">
            <v>0</v>
          </cell>
        </row>
        <row r="43">
          <cell r="A43">
            <v>0</v>
          </cell>
          <cell r="B43" t="str">
            <v>C02FP41</v>
          </cell>
          <cell r="C43" t="str">
            <v>ING.PERF.FUNDICION MET.BLANCO GRANAL</v>
          </cell>
          <cell r="D43">
            <v>22.027999999999999</v>
          </cell>
          <cell r="E43">
            <v>54</v>
          </cell>
          <cell r="F43">
            <v>31.972000000000001</v>
          </cell>
          <cell r="G43">
            <v>41</v>
          </cell>
          <cell r="I43">
            <v>114</v>
          </cell>
          <cell r="K43">
            <v>22.027999999999999</v>
          </cell>
          <cell r="L43">
            <v>59.15</v>
          </cell>
          <cell r="M43">
            <v>37.122</v>
          </cell>
          <cell r="O43">
            <v>6.577</v>
          </cell>
          <cell r="P43">
            <v>28.61</v>
          </cell>
          <cell r="Q43">
            <v>22.033000000000001</v>
          </cell>
        </row>
        <row r="44">
          <cell r="B44" t="str">
            <v>C02FP42</v>
          </cell>
          <cell r="C44" t="str">
            <v>ING.BAS.DESCONT.AREAS.ANEXAS H.FLASH</v>
          </cell>
          <cell r="D44">
            <v>1.66</v>
          </cell>
          <cell r="E44">
            <v>30</v>
          </cell>
          <cell r="F44">
            <v>28.34</v>
          </cell>
          <cell r="G44">
            <v>6</v>
          </cell>
          <cell r="I44">
            <v>30</v>
          </cell>
          <cell r="J44" t="str">
            <v xml:space="preserve"> </v>
          </cell>
          <cell r="K44">
            <v>1.66</v>
          </cell>
          <cell r="L44">
            <v>2</v>
          </cell>
          <cell r="M44">
            <v>0.34000000000000008</v>
          </cell>
          <cell r="O44">
            <v>1.069</v>
          </cell>
          <cell r="P44">
            <v>2</v>
          </cell>
          <cell r="Q44">
            <v>0.93100000000000005</v>
          </cell>
        </row>
        <row r="45">
          <cell r="A45">
            <v>0</v>
          </cell>
          <cell r="B45" t="str">
            <v>C02FP43</v>
          </cell>
          <cell r="C45" t="str">
            <v>ING.BAS.CAMB.LAV.GASES A.A.C.CPS-CT2</v>
          </cell>
          <cell r="D45">
            <v>1.1299999999999999</v>
          </cell>
          <cell r="E45">
            <v>30</v>
          </cell>
          <cell r="F45">
            <v>28.87</v>
          </cell>
          <cell r="G45">
            <v>4</v>
          </cell>
          <cell r="I45">
            <v>30</v>
          </cell>
          <cell r="K45">
            <v>1.1299999999999999</v>
          </cell>
          <cell r="L45">
            <v>3</v>
          </cell>
          <cell r="M45">
            <v>1.87</v>
          </cell>
          <cell r="O45">
            <v>0.53900000000000003</v>
          </cell>
          <cell r="P45">
            <v>3</v>
          </cell>
          <cell r="Q45">
            <v>2.4609999999999999</v>
          </cell>
        </row>
        <row r="46">
          <cell r="A46" t="e">
            <v>#REF!</v>
          </cell>
          <cell r="B46" t="str">
            <v>C02FP47</v>
          </cell>
          <cell r="C46" t="str">
            <v>ING.CONC.LIMPIEZA TOBERAS CONV.P.S</v>
          </cell>
          <cell r="D46">
            <v>2.6669999999999998</v>
          </cell>
          <cell r="E46">
            <v>52</v>
          </cell>
          <cell r="F46">
            <v>49.332999999999998</v>
          </cell>
          <cell r="G46">
            <v>5</v>
          </cell>
          <cell r="I46">
            <v>52</v>
          </cell>
          <cell r="K46">
            <v>2.6669999999999998</v>
          </cell>
          <cell r="L46">
            <v>18.745999999999999</v>
          </cell>
          <cell r="M46">
            <v>16.079000000000001</v>
          </cell>
          <cell r="O46">
            <v>1.351</v>
          </cell>
          <cell r="P46">
            <v>17.483000000000001</v>
          </cell>
          <cell r="Q46">
            <v>16.132000000000001</v>
          </cell>
        </row>
        <row r="47">
          <cell r="A47" t="e">
            <v>#REF!</v>
          </cell>
          <cell r="B47" t="str">
            <v>C02FP53</v>
          </cell>
          <cell r="C47" t="str">
            <v>ING.BAS.MEJ.COND.SUBEST.FUND.CONC.</v>
          </cell>
          <cell r="D47">
            <v>0</v>
          </cell>
          <cell r="E47">
            <v>88</v>
          </cell>
          <cell r="F47">
            <v>88</v>
          </cell>
          <cell r="G47">
            <v>0</v>
          </cell>
          <cell r="I47">
            <v>88</v>
          </cell>
          <cell r="J47" t="str">
            <v xml:space="preserve"> </v>
          </cell>
          <cell r="K47">
            <v>0</v>
          </cell>
          <cell r="L47">
            <v>2</v>
          </cell>
          <cell r="M47">
            <v>2</v>
          </cell>
          <cell r="O47">
            <v>0</v>
          </cell>
          <cell r="P47">
            <v>1</v>
          </cell>
          <cell r="Q47">
            <v>1</v>
          </cell>
        </row>
        <row r="48">
          <cell r="A48">
            <v>0</v>
          </cell>
          <cell r="B48" t="str">
            <v>C01MC20</v>
          </cell>
          <cell r="C48" t="str">
            <v xml:space="preserve">                                          SUB - TOTAL</v>
          </cell>
          <cell r="D48">
            <v>2096.6189999999997</v>
          </cell>
          <cell r="E48">
            <v>3827.7370000000005</v>
          </cell>
          <cell r="F48">
            <v>1731.1180000000008</v>
          </cell>
          <cell r="G48">
            <v>55</v>
          </cell>
          <cell r="I48">
            <v>2418.9830000000002</v>
          </cell>
          <cell r="K48">
            <v>992.61900000000003</v>
          </cell>
          <cell r="L48">
            <v>1720.21</v>
          </cell>
          <cell r="M48">
            <v>727.59099999999989</v>
          </cell>
          <cell r="O48">
            <v>130.66</v>
          </cell>
          <cell r="P48">
            <v>429.113</v>
          </cell>
          <cell r="Q48">
            <v>298.45300000000003</v>
          </cell>
        </row>
        <row r="49">
          <cell r="A49">
            <v>0</v>
          </cell>
          <cell r="B49" t="str">
            <v>EXTRAORDINARIOS</v>
          </cell>
          <cell r="C49" t="str">
            <v>NORM.ALIM.ELECTR.13,8 KV C.B.CONC</v>
          </cell>
          <cell r="D49">
            <v>218.03399999999999</v>
          </cell>
          <cell r="E49">
            <v>451</v>
          </cell>
          <cell r="F49">
            <v>232.96600000000001</v>
          </cell>
          <cell r="G49">
            <v>48</v>
          </cell>
          <cell r="I49">
            <v>299.81099999999998</v>
          </cell>
          <cell r="K49">
            <v>66.355999999999995</v>
          </cell>
          <cell r="L49">
            <v>51.381999999999998</v>
          </cell>
          <cell r="M49">
            <v>-14.973999999999997</v>
          </cell>
          <cell r="O49">
            <v>23.463999999999999</v>
          </cell>
          <cell r="P49">
            <v>10.585000000000001</v>
          </cell>
          <cell r="Q49">
            <v>-12.878999999999998</v>
          </cell>
        </row>
        <row r="50">
          <cell r="A50">
            <v>0</v>
          </cell>
          <cell r="B50" t="str">
            <v>C02FA41</v>
          </cell>
          <cell r="C50" t="str">
            <v>ING.CONC.TRAT.EFL.AS.CHUQ.SALV.TTE</v>
          </cell>
          <cell r="D50">
            <v>64.326999999999998</v>
          </cell>
          <cell r="E50">
            <v>621</v>
          </cell>
          <cell r="F50">
            <v>556.673</v>
          </cell>
          <cell r="G50">
            <v>10</v>
          </cell>
          <cell r="I50">
            <v>621</v>
          </cell>
          <cell r="K50">
            <v>64.326999999999998</v>
          </cell>
          <cell r="L50">
            <v>153</v>
          </cell>
          <cell r="M50">
            <v>88.673000000000002</v>
          </cell>
          <cell r="O50">
            <v>64.326999999999998</v>
          </cell>
          <cell r="P50">
            <v>153</v>
          </cell>
          <cell r="Q50">
            <v>88.673000000000002</v>
          </cell>
        </row>
        <row r="51">
          <cell r="A51">
            <v>0</v>
          </cell>
          <cell r="B51">
            <v>0</v>
          </cell>
          <cell r="C51">
            <v>0</v>
          </cell>
          <cell r="D51">
            <v>0</v>
          </cell>
          <cell r="E51">
            <v>0</v>
          </cell>
          <cell r="F51">
            <v>0</v>
          </cell>
          <cell r="G51">
            <v>0</v>
          </cell>
          <cell r="I51">
            <v>0</v>
          </cell>
          <cell r="K51">
            <v>0</v>
          </cell>
          <cell r="L51">
            <v>0</v>
          </cell>
          <cell r="M51">
            <v>0</v>
          </cell>
          <cell r="O51">
            <v>0</v>
          </cell>
          <cell r="P51">
            <v>0</v>
          </cell>
          <cell r="Q51">
            <v>0</v>
          </cell>
        </row>
        <row r="52">
          <cell r="A52">
            <v>0</v>
          </cell>
          <cell r="B52" t="str">
            <v>C01MC63</v>
          </cell>
          <cell r="C52" t="str">
            <v xml:space="preserve">                                          SUB - TOTAL</v>
          </cell>
          <cell r="D52">
            <v>64.326999999999998</v>
          </cell>
          <cell r="E52">
            <v>621</v>
          </cell>
          <cell r="F52">
            <v>556.673</v>
          </cell>
          <cell r="G52">
            <v>10</v>
          </cell>
          <cell r="I52">
            <v>621</v>
          </cell>
          <cell r="K52">
            <v>64.326999999999998</v>
          </cell>
          <cell r="L52">
            <v>153</v>
          </cell>
          <cell r="M52">
            <v>88.673000000000002</v>
          </cell>
          <cell r="O52">
            <v>64.326999999999998</v>
          </cell>
          <cell r="P52">
            <v>153</v>
          </cell>
          <cell r="Q52">
            <v>88.673000000000002</v>
          </cell>
        </row>
        <row r="53">
          <cell r="A53">
            <v>0</v>
          </cell>
          <cell r="B53" t="str">
            <v>SIN PRESUPUESTO</v>
          </cell>
          <cell r="C53" t="str">
            <v>REEM SWITCH GEAR Y SIST SINCR MOL CO</v>
          </cell>
          <cell r="D53">
            <v>1090.992</v>
          </cell>
          <cell r="E53">
            <v>2370</v>
          </cell>
          <cell r="F53">
            <v>1279.008</v>
          </cell>
          <cell r="G53">
            <v>46</v>
          </cell>
          <cell r="I53">
            <v>1340.912</v>
          </cell>
          <cell r="K53">
            <v>187.43600000000001</v>
          </cell>
          <cell r="L53">
            <v>302.27</v>
          </cell>
          <cell r="M53">
            <v>114.83399999999997</v>
          </cell>
          <cell r="O53">
            <v>87.126999999999995</v>
          </cell>
          <cell r="P53">
            <v>182.22300000000001</v>
          </cell>
          <cell r="Q53">
            <v>95.096000000000018</v>
          </cell>
        </row>
        <row r="54">
          <cell r="A54">
            <v>0</v>
          </cell>
          <cell r="B54" t="str">
            <v>C99FA01</v>
          </cell>
          <cell r="C54" t="str">
            <v>SIST.AUTOMATICO CONTROL PH Y CONT.</v>
          </cell>
          <cell r="D54">
            <v>-3.149</v>
          </cell>
          <cell r="E54">
            <v>0</v>
          </cell>
          <cell r="F54">
            <v>3.149</v>
          </cell>
          <cell r="G54">
            <v>0</v>
          </cell>
          <cell r="I54">
            <v>0</v>
          </cell>
          <cell r="K54">
            <v>-3.149</v>
          </cell>
          <cell r="L54">
            <v>0</v>
          </cell>
          <cell r="M54">
            <v>3.149</v>
          </cell>
          <cell r="O54">
            <v>0</v>
          </cell>
          <cell r="P54">
            <v>0</v>
          </cell>
          <cell r="Q54">
            <v>0</v>
          </cell>
        </row>
        <row r="55">
          <cell r="A55">
            <v>0</v>
          </cell>
          <cell r="B55" t="str">
            <v>C99FP11</v>
          </cell>
          <cell r="C55" t="str">
            <v>CAPTAC Y TRAT GASES FUGITIV H.FLASH</v>
          </cell>
          <cell r="D55">
            <v>4.2320000000000002</v>
          </cell>
          <cell r="E55">
            <v>0</v>
          </cell>
          <cell r="F55">
            <v>-4.2320000000000002</v>
          </cell>
          <cell r="G55">
            <v>0</v>
          </cell>
          <cell r="I55">
            <v>0</v>
          </cell>
          <cell r="K55">
            <v>4.2320000000000002</v>
          </cell>
          <cell r="L55">
            <v>0</v>
          </cell>
          <cell r="M55">
            <v>-4.2320000000000002</v>
          </cell>
          <cell r="O55">
            <v>0</v>
          </cell>
          <cell r="P55">
            <v>0</v>
          </cell>
          <cell r="Q55">
            <v>0</v>
          </cell>
        </row>
        <row r="56">
          <cell r="A56">
            <v>0</v>
          </cell>
          <cell r="B56" t="str">
            <v>C99FP12</v>
          </cell>
          <cell r="C56" t="str">
            <v>PRUEBAS FUSION POR LANZAS CT-1 2ETAP</v>
          </cell>
          <cell r="D56">
            <v>-0.57299999999999995</v>
          </cell>
          <cell r="E56">
            <v>0</v>
          </cell>
          <cell r="F56">
            <v>0.57299999999999995</v>
          </cell>
          <cell r="G56">
            <v>0</v>
          </cell>
          <cell r="I56">
            <v>0</v>
          </cell>
          <cell r="K56">
            <v>-0.57299999999999995</v>
          </cell>
          <cell r="L56">
            <v>0</v>
          </cell>
          <cell r="M56">
            <v>0.57299999999999995</v>
          </cell>
          <cell r="O56">
            <v>0</v>
          </cell>
          <cell r="P56">
            <v>0</v>
          </cell>
          <cell r="Q56">
            <v>0</v>
          </cell>
        </row>
        <row r="57">
          <cell r="A57">
            <v>0</v>
          </cell>
          <cell r="B57" t="str">
            <v>C01MC25</v>
          </cell>
          <cell r="C57" t="str">
            <v xml:space="preserve">                                          SUB - TOTAL</v>
          </cell>
          <cell r="D57" t="str">
            <v xml:space="preserve">-  </v>
          </cell>
          <cell r="E57" t="str">
            <v xml:space="preserve">-  </v>
          </cell>
          <cell r="F57" t="str">
            <v xml:space="preserve">-  </v>
          </cell>
          <cell r="G57" t="str">
            <v xml:space="preserve">-  </v>
          </cell>
          <cell r="I57">
            <v>0</v>
          </cell>
          <cell r="K57">
            <v>0.51000000000000023</v>
          </cell>
          <cell r="L57">
            <v>0</v>
          </cell>
          <cell r="M57">
            <v>-0.51000000000000023</v>
          </cell>
          <cell r="O57">
            <v>0</v>
          </cell>
          <cell r="P57">
            <v>0</v>
          </cell>
          <cell r="Q57">
            <v>0</v>
          </cell>
        </row>
        <row r="58">
          <cell r="A58">
            <v>0</v>
          </cell>
          <cell r="B58" t="str">
            <v>C02MC48</v>
          </cell>
          <cell r="C58" t="str">
            <v>AUMENTO RECUPERACION AGUA TRANQUE TA</v>
          </cell>
          <cell r="D58">
            <v>2934.14</v>
          </cell>
          <cell r="E58">
            <v>6381</v>
          </cell>
          <cell r="F58">
            <v>3446.86</v>
          </cell>
          <cell r="G58">
            <v>46</v>
          </cell>
          <cell r="I58">
            <v>4386.7650000000003</v>
          </cell>
          <cell r="K58">
            <v>330.85399999999998</v>
          </cell>
          <cell r="L58">
            <v>605.76400000000001</v>
          </cell>
          <cell r="M58">
            <v>274.91000000000003</v>
          </cell>
          <cell r="O58">
            <v>5.7569999999999997</v>
          </cell>
          <cell r="P58">
            <v>160.22399999999999</v>
          </cell>
          <cell r="Q58">
            <v>154.46699999999998</v>
          </cell>
        </row>
        <row r="59">
          <cell r="A59" t="str">
            <v>*</v>
          </cell>
          <cell r="B59" t="str">
            <v>N03CC04</v>
          </cell>
          <cell r="C59" t="str">
            <v>T O T A L   P R O G R A M A</v>
          </cell>
          <cell r="D59">
            <v>81991.941000000006</v>
          </cell>
          <cell r="E59">
            <v>90937.736999999994</v>
          </cell>
          <cell r="F59">
            <v>8945.7959999999875</v>
          </cell>
          <cell r="G59">
            <v>90</v>
          </cell>
          <cell r="I59">
            <v>64375.051999999996</v>
          </cell>
          <cell r="K59">
            <v>57718.451000000001</v>
          </cell>
          <cell r="L59">
            <v>53601.006000000001</v>
          </cell>
          <cell r="M59">
            <v>-4117.4450000000006</v>
          </cell>
          <cell r="O59">
            <v>7900.1170000000002</v>
          </cell>
          <cell r="P59">
            <v>5417.4459999999999</v>
          </cell>
          <cell r="Q59">
            <v>-2482.6709999999994</v>
          </cell>
        </row>
        <row r="60">
          <cell r="B60" t="str">
            <v>C01MC25</v>
          </cell>
          <cell r="C60" t="str">
            <v>(**)  REAL  AJUSTADO  DE  ACUERDO  AL  IPC  Y  DOLAR  PROMEDIO  PROGRAMADO  PARA  2002</v>
          </cell>
          <cell r="D60">
            <v>53033.675999999999</v>
          </cell>
          <cell r="E60">
            <v>102616</v>
          </cell>
          <cell r="F60">
            <v>49582.324000000001</v>
          </cell>
          <cell r="G60">
            <v>52</v>
          </cell>
          <cell r="I60">
            <v>69070.45</v>
          </cell>
          <cell r="K60">
            <v>15226.104000000001</v>
          </cell>
          <cell r="L60">
            <v>17449.34</v>
          </cell>
          <cell r="M60">
            <v>2223.2359999999994</v>
          </cell>
          <cell r="O60">
            <v>8536.7199999999993</v>
          </cell>
          <cell r="P60">
            <v>9520.5479999999989</v>
          </cell>
          <cell r="Q60">
            <v>983.8280000000002</v>
          </cell>
        </row>
        <row r="61">
          <cell r="B61" t="str">
            <v xml:space="preserve">FUNDICION </v>
          </cell>
          <cell r="C61" t="str">
            <v>AUMENTO RECUPERACION AGUA TRANQUE TA</v>
          </cell>
          <cell r="D61">
            <v>3433.9380000000001</v>
          </cell>
          <cell r="E61">
            <v>6381</v>
          </cell>
          <cell r="F61">
            <v>2947.0619999999999</v>
          </cell>
          <cell r="G61">
            <v>54</v>
          </cell>
          <cell r="I61">
            <v>4390.268</v>
          </cell>
          <cell r="K61">
            <v>830.65200000000004</v>
          </cell>
          <cell r="L61">
            <v>1101.212</v>
          </cell>
          <cell r="M61">
            <v>270.55999999999995</v>
          </cell>
          <cell r="O61">
            <v>499.798</v>
          </cell>
          <cell r="P61">
            <v>495.81700000000001</v>
          </cell>
          <cell r="Q61">
            <v>-3.9809999999999945</v>
          </cell>
        </row>
        <row r="62">
          <cell r="A62">
            <v>0</v>
          </cell>
          <cell r="B62" t="str">
            <v>C01FA05</v>
          </cell>
          <cell r="C62" t="str">
            <v>MEJ.SIST.DRENAJE PLTA.CONTACTO 2 3 4</v>
          </cell>
          <cell r="D62">
            <v>92.113</v>
          </cell>
          <cell r="E62">
            <v>276</v>
          </cell>
          <cell r="F62">
            <v>183.887</v>
          </cell>
          <cell r="G62">
            <v>33</v>
          </cell>
          <cell r="I62">
            <v>150.38</v>
          </cell>
          <cell r="K62">
            <v>3.8380000000000001</v>
          </cell>
          <cell r="L62">
            <v>3.3780000000000001</v>
          </cell>
          <cell r="M62">
            <v>-0.45999999999999996</v>
          </cell>
          <cell r="O62">
            <v>1.351</v>
          </cell>
          <cell r="P62">
            <v>0.99099999999999999</v>
          </cell>
          <cell r="Q62">
            <v>-0.36</v>
          </cell>
        </row>
        <row r="63">
          <cell r="A63">
            <v>0</v>
          </cell>
          <cell r="B63" t="str">
            <v>C01FP03</v>
          </cell>
          <cell r="C63" t="str">
            <v>MEJORAMIENTO  COMPETITIVIDAD FUND CO</v>
          </cell>
          <cell r="D63">
            <v>93969.054000000004</v>
          </cell>
          <cell r="E63">
            <v>103402</v>
          </cell>
          <cell r="F63">
            <v>9432.9459999999963</v>
          </cell>
          <cell r="G63">
            <v>91</v>
          </cell>
          <cell r="I63">
            <v>21294.714</v>
          </cell>
          <cell r="K63">
            <v>6936.6679999999997</v>
          </cell>
          <cell r="L63">
            <v>6891.5150000000003</v>
          </cell>
          <cell r="M63">
            <v>-45.152999999999338</v>
          </cell>
          <cell r="O63">
            <v>2611.86</v>
          </cell>
          <cell r="P63">
            <v>2693.9369999999999</v>
          </cell>
          <cell r="Q63">
            <v>82.076999999999771</v>
          </cell>
        </row>
        <row r="64">
          <cell r="A64">
            <v>0</v>
          </cell>
          <cell r="B64" t="str">
            <v>C01FP08</v>
          </cell>
          <cell r="C64" t="str">
            <v>REEMP SWITHGEAR 24 KV PTA CAL Y SILI</v>
          </cell>
          <cell r="D64">
            <v>231.21199999999999</v>
          </cell>
          <cell r="E64">
            <v>1021</v>
          </cell>
          <cell r="F64" t="str">
            <v xml:space="preserve">  A V A N C E   D E   I N V E R S I O N E S</v>
          </cell>
          <cell r="G64">
            <v>23</v>
          </cell>
          <cell r="I64">
            <v>969.11400000000003</v>
          </cell>
          <cell r="K64">
            <v>88.942999999999998</v>
          </cell>
          <cell r="L64">
            <v>76.027000000000001</v>
          </cell>
          <cell r="M64">
            <v>-12.915999999999997</v>
          </cell>
          <cell r="O64">
            <v>8.1750000000000007</v>
          </cell>
          <cell r="P64">
            <v>39.69</v>
          </cell>
          <cell r="Q64">
            <v>31.514999999999997</v>
          </cell>
        </row>
        <row r="65">
          <cell r="A65">
            <v>0</v>
          </cell>
          <cell r="B65" t="str">
            <v>C01FP19</v>
          </cell>
          <cell r="C65" t="str">
            <v>DISP.CONTR.REBAJE ACR.GARGANTA H.F.</v>
          </cell>
          <cell r="D65">
            <v>96.438000000000002</v>
          </cell>
          <cell r="E65">
            <v>222</v>
          </cell>
          <cell r="F65" t="str">
            <v xml:space="preserve">   ( Valor en miles de dólares USA )</v>
          </cell>
          <cell r="G65">
            <v>43</v>
          </cell>
          <cell r="I65">
            <v>136.864</v>
          </cell>
          <cell r="K65">
            <v>0</v>
          </cell>
          <cell r="L65">
            <v>0</v>
          </cell>
          <cell r="M65">
            <v>0</v>
          </cell>
          <cell r="O65">
            <v>0</v>
          </cell>
          <cell r="P65">
            <v>0</v>
          </cell>
          <cell r="Q65">
            <v>0</v>
          </cell>
        </row>
        <row r="66">
          <cell r="A66">
            <v>0</v>
          </cell>
          <cell r="B66" t="str">
            <v>C02FA41</v>
          </cell>
          <cell r="C66" t="str">
            <v>ING.CONCEPTUAL TIE SALVADOR / TENIEN</v>
          </cell>
          <cell r="D66">
            <v>230.61199999999999</v>
          </cell>
          <cell r="E66">
            <v>607</v>
          </cell>
          <cell r="F66">
            <v>376.38800000000003</v>
          </cell>
          <cell r="G66">
            <v>38</v>
          </cell>
          <cell r="I66">
            <v>64.387</v>
          </cell>
          <cell r="K66">
            <v>60.435000000000002</v>
          </cell>
          <cell r="L66">
            <v>64.387</v>
          </cell>
          <cell r="M66">
            <v>3.9519999999999982</v>
          </cell>
          <cell r="O66">
            <v>0</v>
          </cell>
          <cell r="P66">
            <v>4.9560000000000004</v>
          </cell>
          <cell r="Q66">
            <v>4.9560000000000004</v>
          </cell>
        </row>
        <row r="67">
          <cell r="A67">
            <v>0</v>
          </cell>
          <cell r="B67" t="str">
            <v>U. G. A. :</v>
          </cell>
          <cell r="C67" t="str">
            <v xml:space="preserve">  SUBGERENCIA MINA-CHUQUI </v>
          </cell>
          <cell r="D67">
            <v>129.27099999999999</v>
          </cell>
          <cell r="E67">
            <v>123</v>
          </cell>
          <cell r="F67">
            <v>-6.2709999999999866</v>
          </cell>
          <cell r="G67">
            <v>105</v>
          </cell>
          <cell r="I67">
            <v>23.524999999999999</v>
          </cell>
          <cell r="K67">
            <v>24.593</v>
          </cell>
          <cell r="L67">
            <v>23.524999999999999</v>
          </cell>
          <cell r="M67">
            <v>-1.0680000000000014</v>
          </cell>
          <cell r="O67">
            <v>8.4789999999999992</v>
          </cell>
          <cell r="P67">
            <v>0</v>
          </cell>
          <cell r="Q67">
            <v>-8.4789999999999992</v>
          </cell>
        </row>
        <row r="68">
          <cell r="A68">
            <v>0</v>
          </cell>
          <cell r="B68" t="str">
            <v>C02FP03</v>
          </cell>
          <cell r="C68" t="str">
            <v>CAMB.TEC.CDC 480 V HORNO FLASH FUND</v>
          </cell>
          <cell r="D68">
            <v>220.89</v>
          </cell>
          <cell r="E68">
            <v>331</v>
          </cell>
          <cell r="F68">
            <v>110.11000000000001</v>
          </cell>
          <cell r="G68">
            <v>67</v>
          </cell>
          <cell r="I68">
            <v>114.83</v>
          </cell>
          <cell r="K68">
            <v>4.9509999999999996</v>
          </cell>
          <cell r="L68">
            <v>4.7809999999999997</v>
          </cell>
          <cell r="M68">
            <v>-0.16999999999999993</v>
          </cell>
          <cell r="O68">
            <v>0</v>
          </cell>
          <cell r="P68">
            <v>0</v>
          </cell>
          <cell r="Q68">
            <v>0</v>
          </cell>
        </row>
        <row r="69">
          <cell r="A69">
            <v>0</v>
          </cell>
          <cell r="B69" t="str">
            <v>C02FP08</v>
          </cell>
          <cell r="C69" t="str">
            <v>EQ.HOT WORK SECADO HORNOS CONVEC.FOR</v>
          </cell>
          <cell r="D69" t="str">
            <v>CONTROL AVANCE DE INVERSIONES GLOBAL</v>
          </cell>
          <cell r="E69">
            <v>178</v>
          </cell>
          <cell r="F69">
            <v>172.011</v>
          </cell>
          <cell r="G69">
            <v>3</v>
          </cell>
          <cell r="I69" t="str">
            <v xml:space="preserve">PPTO    </v>
          </cell>
          <cell r="K69" t="str">
            <v xml:space="preserve">CONTROL AVANCE DE  INVERSIONES  2002 </v>
          </cell>
          <cell r="L69">
            <v>1.8660000000000001</v>
          </cell>
          <cell r="M69">
            <v>-1.399999999999979E-2</v>
          </cell>
          <cell r="O69">
            <v>2</v>
          </cell>
          <cell r="P69">
            <v>1.982</v>
          </cell>
          <cell r="Q69">
            <v>-1.8000000000000016E-2</v>
          </cell>
        </row>
        <row r="70">
          <cell r="A70">
            <v>0</v>
          </cell>
          <cell r="B70" t="str">
            <v>Nº API</v>
          </cell>
          <cell r="C70" t="str">
            <v>D E S C R I P C I O N</v>
          </cell>
          <cell r="D70" t="str">
            <v>ACUMULADO **</v>
          </cell>
          <cell r="E70" t="str">
            <v>PPTO.GLOBAL</v>
          </cell>
          <cell r="F70" t="str">
            <v>DISPONIBLE</v>
          </cell>
          <cell r="G70" t="str">
            <v xml:space="preserve"> % CUMPL.</v>
          </cell>
          <cell r="I70" t="str">
            <v>AUTORIZ.</v>
          </cell>
          <cell r="K70" t="str">
            <v xml:space="preserve">PERIODO : ENERO A  SEPTIEMBRE </v>
          </cell>
          <cell r="L70">
            <v>43.268000000000001</v>
          </cell>
          <cell r="M70">
            <v>6.6920000000000002</v>
          </cell>
          <cell r="O70" t="str">
            <v xml:space="preserve">MES:     SEPTIEMBRE </v>
          </cell>
          <cell r="P70">
            <v>22.928000000000001</v>
          </cell>
          <cell r="Q70">
            <v>7.7970000000000006</v>
          </cell>
        </row>
        <row r="71">
          <cell r="A71">
            <v>0</v>
          </cell>
          <cell r="B71" t="str">
            <v>C02FP49</v>
          </cell>
          <cell r="C71" t="str">
            <v>ING.CONC.MANEJO POLVO HORNO FLASH</v>
          </cell>
          <cell r="D71" t="str">
            <v xml:space="preserve">  a  SEP  2002 </v>
          </cell>
          <cell r="E71" t="str">
            <v xml:space="preserve">AJUSTADO   </v>
          </cell>
          <cell r="F71" t="str">
            <v xml:space="preserve">  a  SEP  2002 </v>
          </cell>
          <cell r="G71" t="str">
            <v>GLOBAL</v>
          </cell>
          <cell r="I71" t="str">
            <v xml:space="preserve">2002    </v>
          </cell>
          <cell r="J71" t="str">
            <v xml:space="preserve"> </v>
          </cell>
          <cell r="K71" t="str">
            <v>REAL **</v>
          </cell>
          <cell r="L71" t="str">
            <v>PPTO.</v>
          </cell>
          <cell r="M71" t="str">
            <v>DISPONIBLE</v>
          </cell>
          <cell r="O71" t="str">
            <v>REAL  **</v>
          </cell>
          <cell r="P71" t="str">
            <v>PPTO.</v>
          </cell>
          <cell r="Q71" t="str">
            <v>DISPONIBLE</v>
          </cell>
        </row>
        <row r="72">
          <cell r="A72">
            <v>0</v>
          </cell>
          <cell r="B72" t="str">
            <v>PRINCIPALES</v>
          </cell>
          <cell r="C72" t="str">
            <v>ING.BAS.MEJ.COND.SUBEST.FUND.CONC.</v>
          </cell>
          <cell r="D72">
            <v>59.59</v>
          </cell>
          <cell r="E72">
            <v>86</v>
          </cell>
          <cell r="F72">
            <v>26.409999999999997</v>
          </cell>
          <cell r="G72">
            <v>69</v>
          </cell>
          <cell r="I72">
            <v>53.664999999999999</v>
          </cell>
          <cell r="K72">
            <v>45.281999999999996</v>
          </cell>
          <cell r="L72">
            <v>53.664999999999999</v>
          </cell>
          <cell r="M72">
            <v>8.3830000000000027</v>
          </cell>
          <cell r="O72">
            <v>5.9050000000000002</v>
          </cell>
          <cell r="P72">
            <v>15.781000000000001</v>
          </cell>
          <cell r="Q72">
            <v>9.8760000000000012</v>
          </cell>
        </row>
        <row r="73">
          <cell r="A73">
            <v>0</v>
          </cell>
          <cell r="B73" t="str">
            <v>C01MH03</v>
          </cell>
          <cell r="C73" t="str">
            <v>TRASLADO ESTACION CHANCADO E4 A M1</v>
          </cell>
          <cell r="D73">
            <v>6408.8810000000003</v>
          </cell>
          <cell r="E73">
            <v>61926</v>
          </cell>
          <cell r="F73">
            <v>55517.118999999999</v>
          </cell>
          <cell r="G73">
            <v>10</v>
          </cell>
          <cell r="I73">
            <v>5999.9989999999998</v>
          </cell>
          <cell r="K73">
            <v>6381.8810000000003</v>
          </cell>
          <cell r="L73">
            <v>5939.9989999999998</v>
          </cell>
          <cell r="M73">
            <v>-441.88200000000052</v>
          </cell>
          <cell r="O73">
            <v>5113.134</v>
          </cell>
          <cell r="P73">
            <v>1170</v>
          </cell>
          <cell r="Q73">
            <v>-3943.134</v>
          </cell>
        </row>
        <row r="74">
          <cell r="A74">
            <v>0</v>
          </cell>
          <cell r="B74" t="str">
            <v>C01MM03</v>
          </cell>
          <cell r="C74" t="str">
            <v>ACTUALIZACION FLOTA CAMIONES 2001</v>
          </cell>
          <cell r="D74">
            <v>72234.426999999996</v>
          </cell>
          <cell r="E74">
            <v>79833</v>
          </cell>
          <cell r="F74">
            <v>7598.573000000004</v>
          </cell>
          <cell r="G74">
            <v>90</v>
          </cell>
          <cell r="I74">
            <v>48819.968999999997</v>
          </cell>
          <cell r="K74">
            <v>38982.427000000003</v>
          </cell>
          <cell r="L74">
            <v>47819.968999999997</v>
          </cell>
          <cell r="M74">
            <v>8837.541999999994</v>
          </cell>
          <cell r="O74">
            <v>3448.9749999999999</v>
          </cell>
          <cell r="P74">
            <v>0</v>
          </cell>
          <cell r="Q74">
            <v>-3448.9749999999999</v>
          </cell>
        </row>
        <row r="75">
          <cell r="A75">
            <v>0</v>
          </cell>
          <cell r="B75" t="str">
            <v>C01MM06</v>
          </cell>
          <cell r="C75" t="str">
            <v>REEMPL.4 TRACTORES S/NEUMATICOS CAT.</v>
          </cell>
          <cell r="D75">
            <v>566.15800000000002</v>
          </cell>
          <cell r="E75">
            <v>2376</v>
          </cell>
          <cell r="F75">
            <v>1809.8420000000001</v>
          </cell>
          <cell r="G75">
            <v>24</v>
          </cell>
          <cell r="I75">
            <v>2376</v>
          </cell>
          <cell r="K75">
            <v>566.15800000000002</v>
          </cell>
          <cell r="L75">
            <v>2376</v>
          </cell>
          <cell r="M75">
            <v>1809.8420000000001</v>
          </cell>
          <cell r="O75">
            <v>538.89400000000001</v>
          </cell>
          <cell r="P75">
            <v>0</v>
          </cell>
          <cell r="Q75">
            <v>-538.89400000000001</v>
          </cell>
        </row>
        <row r="76">
          <cell r="A76">
            <v>0</v>
          </cell>
          <cell r="B76" t="str">
            <v>C01MM10</v>
          </cell>
          <cell r="C76" t="str">
            <v>ADQ.6 TRACTORES ORUGA POR REEMPLAZO</v>
          </cell>
          <cell r="D76">
            <v>2704.94</v>
          </cell>
          <cell r="E76">
            <v>4505</v>
          </cell>
          <cell r="F76">
            <v>1800.06</v>
          </cell>
          <cell r="G76">
            <v>60</v>
          </cell>
          <cell r="I76">
            <v>4505</v>
          </cell>
          <cell r="K76">
            <v>2704.94</v>
          </cell>
          <cell r="L76">
            <v>4505</v>
          </cell>
          <cell r="M76">
            <v>1800.06</v>
          </cell>
          <cell r="O76">
            <v>1796.0650000000001</v>
          </cell>
          <cell r="P76">
            <v>0</v>
          </cell>
          <cell r="Q76">
            <v>-1796.0650000000001</v>
          </cell>
        </row>
        <row r="77">
          <cell r="A77">
            <v>0</v>
          </cell>
          <cell r="B77" t="str">
            <v>C01MM27</v>
          </cell>
          <cell r="C77" t="str">
            <v>REEMPL.PERFORADORA PRODUCCION 323</v>
          </cell>
          <cell r="D77">
            <v>0</v>
          </cell>
          <cell r="E77">
            <v>3062</v>
          </cell>
          <cell r="F77">
            <v>3062</v>
          </cell>
          <cell r="G77">
            <v>0</v>
          </cell>
          <cell r="I77">
            <v>3062</v>
          </cell>
          <cell r="K77">
            <v>0</v>
          </cell>
          <cell r="L77">
            <v>56</v>
          </cell>
          <cell r="M77">
            <v>56</v>
          </cell>
          <cell r="O77">
            <v>0</v>
          </cell>
          <cell r="P77">
            <v>0</v>
          </cell>
          <cell r="Q77">
            <v>0</v>
          </cell>
        </row>
        <row r="78">
          <cell r="A78">
            <v>0</v>
          </cell>
          <cell r="B78" t="str">
            <v>C01UL01</v>
          </cell>
          <cell r="C78" t="str">
            <v xml:space="preserve">                                          SUB - TOTAL</v>
          </cell>
          <cell r="D78">
            <v>81914.405999999988</v>
          </cell>
          <cell r="E78">
            <v>151702</v>
          </cell>
          <cell r="F78">
            <v>69787.594000000012</v>
          </cell>
          <cell r="G78">
            <v>54</v>
          </cell>
          <cell r="I78">
            <v>64762.967999999993</v>
          </cell>
          <cell r="K78">
            <v>48635.40600000001</v>
          </cell>
          <cell r="L78">
            <v>60696.967999999993</v>
          </cell>
          <cell r="M78">
            <v>12061.561999999993</v>
          </cell>
          <cell r="O78">
            <v>10897.068000000001</v>
          </cell>
          <cell r="P78">
            <v>1170</v>
          </cell>
          <cell r="Q78">
            <v>-9727.0680000000011</v>
          </cell>
        </row>
        <row r="79">
          <cell r="A79">
            <v>0</v>
          </cell>
          <cell r="B79" t="str">
            <v>SECUNDARIOS</v>
          </cell>
          <cell r="C79" t="str">
            <v>REEMP SIST INTERC CALOR PTA OXIGENO</v>
          </cell>
          <cell r="D79">
            <v>4059.2820000000002</v>
          </cell>
          <cell r="E79">
            <v>5612</v>
          </cell>
          <cell r="F79">
            <v>1552.7179999999998</v>
          </cell>
          <cell r="G79">
            <v>72</v>
          </cell>
          <cell r="I79">
            <v>2013.58</v>
          </cell>
          <cell r="K79">
            <v>200.744</v>
          </cell>
          <cell r="L79">
            <v>203.95</v>
          </cell>
          <cell r="M79">
            <v>3.2059999999999889</v>
          </cell>
          <cell r="O79">
            <v>13.961</v>
          </cell>
          <cell r="P79">
            <v>18.379000000000001</v>
          </cell>
          <cell r="Q79">
            <v>4.418000000000001</v>
          </cell>
        </row>
        <row r="80">
          <cell r="A80">
            <v>0</v>
          </cell>
          <cell r="B80" t="str">
            <v>C00MM09</v>
          </cell>
          <cell r="C80" t="str">
            <v>REEMPLAZO MANIPULADOR NEUMAT AQO 200</v>
          </cell>
          <cell r="D80">
            <v>428.875</v>
          </cell>
          <cell r="E80">
            <v>446</v>
          </cell>
          <cell r="F80">
            <v>17.125</v>
          </cell>
          <cell r="G80">
            <v>96</v>
          </cell>
          <cell r="I80">
            <v>446</v>
          </cell>
          <cell r="K80">
            <v>428.875</v>
          </cell>
          <cell r="L80">
            <v>446</v>
          </cell>
          <cell r="M80">
            <v>17.125</v>
          </cell>
          <cell r="O80">
            <v>0</v>
          </cell>
          <cell r="P80">
            <v>0</v>
          </cell>
          <cell r="Q80">
            <v>0</v>
          </cell>
        </row>
        <row r="81">
          <cell r="B81" t="str">
            <v>C01UL01</v>
          </cell>
          <cell r="C81" t="str">
            <v xml:space="preserve">                                          SUB - TOTAL</v>
          </cell>
          <cell r="D81">
            <v>428.875</v>
          </cell>
          <cell r="E81">
            <v>446</v>
          </cell>
          <cell r="F81">
            <v>17.125</v>
          </cell>
          <cell r="G81">
            <v>96</v>
          </cell>
          <cell r="I81">
            <v>446</v>
          </cell>
          <cell r="K81">
            <v>428.875</v>
          </cell>
          <cell r="L81">
            <v>446</v>
          </cell>
          <cell r="M81">
            <v>17.125</v>
          </cell>
          <cell r="O81">
            <v>0</v>
          </cell>
          <cell r="P81">
            <v>0</v>
          </cell>
          <cell r="Q81">
            <v>0</v>
          </cell>
        </row>
        <row r="82">
          <cell r="B82" t="str">
            <v>DIVISIONALES</v>
          </cell>
          <cell r="C82" t="str">
            <v>REEMP SIST INTERC CALOR PTA OXIGENO</v>
          </cell>
          <cell r="D82">
            <v>4196.4769999999999</v>
          </cell>
          <cell r="E82">
            <v>5612</v>
          </cell>
          <cell r="F82">
            <v>1415.5230000000001</v>
          </cell>
          <cell r="G82">
            <v>75</v>
          </cell>
          <cell r="I82">
            <v>2014.8150000000001</v>
          </cell>
          <cell r="K82">
            <v>337.93900000000002</v>
          </cell>
          <cell r="L82">
            <v>607.24400000000003</v>
          </cell>
          <cell r="M82">
            <v>269.30500000000001</v>
          </cell>
          <cell r="O82">
            <v>137.19499999999999</v>
          </cell>
          <cell r="P82">
            <v>403.28500000000003</v>
          </cell>
          <cell r="Q82">
            <v>266.09000000000003</v>
          </cell>
        </row>
        <row r="83">
          <cell r="A83">
            <v>0</v>
          </cell>
          <cell r="B83" t="str">
            <v>C01AP03</v>
          </cell>
          <cell r="C83" t="str">
            <v>EST.OPTIM.PROC.LINEA SULFUROS</v>
          </cell>
          <cell r="D83">
            <v>28.666</v>
          </cell>
          <cell r="E83">
            <v>157.23099999999999</v>
          </cell>
          <cell r="F83">
            <v>128.565</v>
          </cell>
          <cell r="G83">
            <v>18</v>
          </cell>
          <cell r="I83">
            <v>157</v>
          </cell>
          <cell r="K83">
            <v>28.666</v>
          </cell>
          <cell r="L83">
            <v>110</v>
          </cell>
          <cell r="M83">
            <v>81.334000000000003</v>
          </cell>
          <cell r="O83">
            <v>0</v>
          </cell>
          <cell r="P83">
            <v>8</v>
          </cell>
          <cell r="Q83">
            <v>8</v>
          </cell>
        </row>
        <row r="84">
          <cell r="A84">
            <v>0</v>
          </cell>
          <cell r="B84" t="str">
            <v>C01AP04</v>
          </cell>
          <cell r="C84" t="str">
            <v>EST.INTEGR.SULF.CHUQ, MM, RTOMIC</v>
          </cell>
          <cell r="D84">
            <v>91.813000000000002</v>
          </cell>
          <cell r="E84">
            <v>85.034000000000006</v>
          </cell>
          <cell r="F84">
            <v>-6.7789999999999964</v>
          </cell>
          <cell r="G84">
            <v>108</v>
          </cell>
          <cell r="I84">
            <v>82.86</v>
          </cell>
          <cell r="K84">
            <v>89.813000000000002</v>
          </cell>
          <cell r="L84">
            <v>82.86</v>
          </cell>
          <cell r="M84">
            <v>-6.953000000000003</v>
          </cell>
          <cell r="O84">
            <v>0</v>
          </cell>
          <cell r="P84">
            <v>0</v>
          </cell>
          <cell r="Q84">
            <v>0</v>
          </cell>
        </row>
        <row r="85">
          <cell r="A85">
            <v>0</v>
          </cell>
          <cell r="B85" t="str">
            <v>C01AP45</v>
          </cell>
          <cell r="C85" t="str">
            <v>ING.BAS.ELIM.COND.SUBEST.TUNEL FERR</v>
          </cell>
          <cell r="D85">
            <v>24.951000000000001</v>
          </cell>
          <cell r="E85">
            <v>22.731999999999999</v>
          </cell>
          <cell r="F85">
            <v>-2.2190000000000012</v>
          </cell>
          <cell r="G85">
            <v>110</v>
          </cell>
          <cell r="I85">
            <v>18.962</v>
          </cell>
          <cell r="K85">
            <v>19.951000000000001</v>
          </cell>
          <cell r="L85">
            <v>18.962</v>
          </cell>
          <cell r="M85">
            <v>-0.98900000000000077</v>
          </cell>
          <cell r="O85">
            <v>0</v>
          </cell>
          <cell r="P85">
            <v>0</v>
          </cell>
          <cell r="Q85">
            <v>0</v>
          </cell>
        </row>
        <row r="86">
          <cell r="A86">
            <v>0</v>
          </cell>
          <cell r="B86" t="str">
            <v>C01AP47</v>
          </cell>
          <cell r="C86" t="str">
            <v>ING.CONC.PLANIF MINERA INTEGR.RLIX</v>
          </cell>
          <cell r="D86">
            <v>62.712000000000003</v>
          </cell>
          <cell r="E86">
            <v>127.97199999999999</v>
          </cell>
          <cell r="F86">
            <v>65.259999999999991</v>
          </cell>
          <cell r="G86">
            <v>49</v>
          </cell>
          <cell r="I86">
            <v>107.413</v>
          </cell>
          <cell r="K86">
            <v>34.712000000000003</v>
          </cell>
          <cell r="L86">
            <v>107.413</v>
          </cell>
          <cell r="M86">
            <v>72.700999999999993</v>
          </cell>
          <cell r="O86">
            <v>0</v>
          </cell>
          <cell r="P86">
            <v>40</v>
          </cell>
          <cell r="Q86">
            <v>40</v>
          </cell>
        </row>
        <row r="87">
          <cell r="A87">
            <v>0</v>
          </cell>
          <cell r="B87" t="str">
            <v>C01MG11</v>
          </cell>
          <cell r="C87" t="str">
            <v>ING.CONC.ACC.EXPL.Y DRENAJ.SULF.PROF</v>
          </cell>
          <cell r="D87">
            <v>139.41999999999999</v>
          </cell>
          <cell r="E87">
            <v>126.288</v>
          </cell>
          <cell r="F87">
            <v>-13.131999999999991</v>
          </cell>
          <cell r="G87">
            <v>110</v>
          </cell>
          <cell r="I87">
            <v>103.684</v>
          </cell>
          <cell r="K87">
            <v>112.42</v>
          </cell>
          <cell r="L87">
            <v>103.684</v>
          </cell>
          <cell r="M87">
            <v>-8.7360000000000042</v>
          </cell>
          <cell r="O87">
            <v>0</v>
          </cell>
          <cell r="P87">
            <v>0</v>
          </cell>
          <cell r="Q87">
            <v>0</v>
          </cell>
        </row>
        <row r="88">
          <cell r="A88">
            <v>0</v>
          </cell>
          <cell r="B88" t="str">
            <v>C01MH48</v>
          </cell>
          <cell r="C88" t="str">
            <v>ING.BAS.ELIM.COND.SUBEST.SIST.ELECTR</v>
          </cell>
          <cell r="D88">
            <v>103.655</v>
          </cell>
          <cell r="E88">
            <v>126.288</v>
          </cell>
          <cell r="F88">
            <v>22.632999999999996</v>
          </cell>
          <cell r="G88">
            <v>82</v>
          </cell>
          <cell r="I88">
            <v>125</v>
          </cell>
          <cell r="K88">
            <v>101.655</v>
          </cell>
          <cell r="L88">
            <v>125</v>
          </cell>
          <cell r="M88">
            <v>23.344999999999999</v>
          </cell>
          <cell r="O88">
            <v>33.203000000000003</v>
          </cell>
          <cell r="P88">
            <v>0</v>
          </cell>
          <cell r="Q88">
            <v>-33.203000000000003</v>
          </cell>
        </row>
        <row r="89">
          <cell r="A89">
            <v>0</v>
          </cell>
          <cell r="B89" t="str">
            <v>C01MH49</v>
          </cell>
          <cell r="C89" t="str">
            <v>ING.CONC.INSTAL.TERCER CHANCADOR</v>
          </cell>
          <cell r="D89">
            <v>54.106999999999999</v>
          </cell>
          <cell r="E89">
            <v>49.673000000000002</v>
          </cell>
          <cell r="F89">
            <v>-4.4339999999999975</v>
          </cell>
          <cell r="G89">
            <v>109</v>
          </cell>
          <cell r="I89">
            <v>35.000999999999998</v>
          </cell>
          <cell r="K89">
            <v>38.106999999999999</v>
          </cell>
          <cell r="L89">
            <v>35.000999999999998</v>
          </cell>
          <cell r="M89">
            <v>-3.1060000000000016</v>
          </cell>
          <cell r="O89">
            <v>0</v>
          </cell>
          <cell r="P89">
            <v>0</v>
          </cell>
          <cell r="Q89">
            <v>0</v>
          </cell>
        </row>
        <row r="90">
          <cell r="A90">
            <v>0</v>
          </cell>
          <cell r="B90" t="str">
            <v>C01MM34</v>
          </cell>
          <cell r="C90" t="str">
            <v>TRASLADO CASA CAMBIO CHANCADO PRIM.</v>
          </cell>
          <cell r="D90">
            <v>62.834000000000003</v>
          </cell>
          <cell r="E90">
            <v>424.32900000000001</v>
          </cell>
          <cell r="F90">
            <v>361.495</v>
          </cell>
          <cell r="G90">
            <v>15</v>
          </cell>
          <cell r="I90">
            <v>255.001</v>
          </cell>
          <cell r="J90" t="str">
            <v xml:space="preserve"> </v>
          </cell>
          <cell r="K90">
            <v>58.834000000000003</v>
          </cell>
          <cell r="L90">
            <v>154.345</v>
          </cell>
          <cell r="M90">
            <v>95.510999999999996</v>
          </cell>
          <cell r="O90">
            <v>7.67</v>
          </cell>
          <cell r="P90">
            <v>40</v>
          </cell>
          <cell r="Q90">
            <v>32.33</v>
          </cell>
        </row>
        <row r="91">
          <cell r="A91">
            <v>0</v>
          </cell>
          <cell r="B91" t="str">
            <v>C01MT19</v>
          </cell>
          <cell r="C91" t="str">
            <v>ANALISIS LUGAR INSTAL.EQUIPOS MINERO</v>
          </cell>
          <cell r="D91">
            <v>128.99700000000001</v>
          </cell>
          <cell r="E91">
            <v>127.97199999999999</v>
          </cell>
          <cell r="F91">
            <v>-1.0250000000000199</v>
          </cell>
          <cell r="G91">
            <v>101</v>
          </cell>
          <cell r="I91">
            <v>128.001</v>
          </cell>
          <cell r="K91">
            <v>128.99700000000001</v>
          </cell>
          <cell r="L91">
            <v>128.001</v>
          </cell>
          <cell r="M91">
            <v>-0.99600000000000932</v>
          </cell>
          <cell r="O91">
            <v>0</v>
          </cell>
          <cell r="P91">
            <v>0</v>
          </cell>
          <cell r="Q91">
            <v>0</v>
          </cell>
        </row>
        <row r="92">
          <cell r="A92">
            <v>0</v>
          </cell>
          <cell r="B92" t="str">
            <v>C01MT41</v>
          </cell>
          <cell r="C92" t="str">
            <v>ING.BAS.MODIF.SIST.ELECTR.MINA CHUQ.</v>
          </cell>
          <cell r="D92">
            <v>9.16</v>
          </cell>
          <cell r="E92">
            <v>80.825000000000003</v>
          </cell>
          <cell r="F92">
            <v>71.665000000000006</v>
          </cell>
          <cell r="G92">
            <v>11</v>
          </cell>
          <cell r="I92">
            <v>77.132000000000005</v>
          </cell>
          <cell r="K92">
            <v>7.16</v>
          </cell>
          <cell r="L92">
            <v>77.132000000000005</v>
          </cell>
          <cell r="M92">
            <v>69.972000000000008</v>
          </cell>
          <cell r="O92">
            <v>0</v>
          </cell>
          <cell r="P92">
            <v>0</v>
          </cell>
          <cell r="Q92">
            <v>0</v>
          </cell>
        </row>
        <row r="93">
          <cell r="A93">
            <v>0</v>
          </cell>
          <cell r="B93" t="str">
            <v>C01MT42</v>
          </cell>
          <cell r="C93" t="str">
            <v>DISEÑO PLAN DE NEGOCIOS MANT.MINA</v>
          </cell>
          <cell r="D93">
            <v>70.938000000000002</v>
          </cell>
          <cell r="E93">
            <v>75.772999999999996</v>
          </cell>
          <cell r="F93">
            <v>4.8349999999999937</v>
          </cell>
          <cell r="G93">
            <v>94</v>
          </cell>
          <cell r="I93">
            <v>17</v>
          </cell>
          <cell r="J93" t="str">
            <v xml:space="preserve"> </v>
          </cell>
          <cell r="K93">
            <v>19.937999999999999</v>
          </cell>
          <cell r="L93">
            <v>17.001000000000001</v>
          </cell>
          <cell r="M93">
            <v>-2.9369999999999976</v>
          </cell>
          <cell r="O93">
            <v>0</v>
          </cell>
          <cell r="P93">
            <v>0</v>
          </cell>
          <cell r="Q93">
            <v>0</v>
          </cell>
        </row>
        <row r="94">
          <cell r="A94">
            <v>0</v>
          </cell>
          <cell r="B94" t="str">
            <v>C01MX12</v>
          </cell>
          <cell r="C94" t="str">
            <v>HABILIT.TESTIGOTEGA EX-COLEGIO SJ</v>
          </cell>
          <cell r="D94">
            <v>141.869</v>
          </cell>
          <cell r="E94">
            <v>210.48099999999999</v>
          </cell>
          <cell r="F94">
            <v>68.611999999999995</v>
          </cell>
          <cell r="G94">
            <v>67</v>
          </cell>
          <cell r="I94">
            <v>210</v>
          </cell>
          <cell r="K94">
            <v>141.869</v>
          </cell>
          <cell r="L94">
            <v>188</v>
          </cell>
          <cell r="M94">
            <v>46.131</v>
          </cell>
          <cell r="O94">
            <v>13.170999999999999</v>
          </cell>
          <cell r="P94">
            <v>6</v>
          </cell>
          <cell r="Q94">
            <v>-7.1709999999999994</v>
          </cell>
        </row>
        <row r="95">
          <cell r="A95">
            <v>0</v>
          </cell>
          <cell r="B95" t="str">
            <v>C02AC03</v>
          </cell>
          <cell r="C95" t="str">
            <v>VERTEDERO RESIDUOS PELIGRO MONTECRIS</v>
          </cell>
          <cell r="D95">
            <v>7.2880000000000003</v>
          </cell>
          <cell r="E95">
            <v>280</v>
          </cell>
          <cell r="F95">
            <v>272.71199999999999</v>
          </cell>
          <cell r="G95">
            <v>3</v>
          </cell>
          <cell r="I95">
            <v>280</v>
          </cell>
          <cell r="K95">
            <v>7.2880000000000003</v>
          </cell>
          <cell r="L95">
            <v>5</v>
          </cell>
          <cell r="M95">
            <v>-2.2880000000000003</v>
          </cell>
          <cell r="O95">
            <v>4.141</v>
          </cell>
          <cell r="P95">
            <v>3</v>
          </cell>
          <cell r="Q95">
            <v>-1.141</v>
          </cell>
        </row>
        <row r="96">
          <cell r="A96">
            <v>0</v>
          </cell>
          <cell r="B96" t="str">
            <v>C02AC03</v>
          </cell>
          <cell r="C96" t="str">
            <v xml:space="preserve">                                          SUB - TOTAL</v>
          </cell>
          <cell r="D96">
            <v>926.41</v>
          </cell>
          <cell r="E96">
            <v>1894.598</v>
          </cell>
          <cell r="F96">
            <v>968.18799999999999</v>
          </cell>
          <cell r="G96">
            <v>49</v>
          </cell>
          <cell r="I96">
            <v>1597.0539999999999</v>
          </cell>
          <cell r="K96">
            <v>789.41</v>
          </cell>
          <cell r="L96">
            <v>1152.3989999999999</v>
          </cell>
          <cell r="M96">
            <v>362.98899999999992</v>
          </cell>
          <cell r="O96">
            <v>58.185000000000002</v>
          </cell>
          <cell r="P96">
            <v>97</v>
          </cell>
          <cell r="Q96">
            <v>38.814999999999998</v>
          </cell>
        </row>
        <row r="97">
          <cell r="A97" t="str">
            <v>*</v>
          </cell>
          <cell r="B97" t="str">
            <v>EXTRAORDINARIOS</v>
          </cell>
          <cell r="C97" t="str">
            <v xml:space="preserve">                                          SUB - TOTAL</v>
          </cell>
          <cell r="D97">
            <v>1033.646</v>
          </cell>
          <cell r="E97">
            <v>2020.598</v>
          </cell>
          <cell r="F97">
            <v>986.952</v>
          </cell>
          <cell r="G97">
            <v>51</v>
          </cell>
          <cell r="I97">
            <v>1431.0539999999999</v>
          </cell>
          <cell r="K97">
            <v>896.64599999999996</v>
          </cell>
          <cell r="L97">
            <v>1277.3989999999999</v>
          </cell>
          <cell r="M97">
            <v>380.75300000000004</v>
          </cell>
          <cell r="O97">
            <v>107.23599999999999</v>
          </cell>
          <cell r="P97">
            <v>125</v>
          </cell>
          <cell r="Q97">
            <v>17.764000000000006</v>
          </cell>
        </row>
        <row r="98">
          <cell r="A98">
            <v>0</v>
          </cell>
          <cell r="B98" t="str">
            <v>C02MM29</v>
          </cell>
          <cell r="C98" t="str">
            <v>EXPL.SUBTERRA. SULFUROS PROFUNDOS</v>
          </cell>
          <cell r="D98">
            <v>0</v>
          </cell>
          <cell r="E98">
            <v>19414</v>
          </cell>
          <cell r="F98">
            <v>19414</v>
          </cell>
          <cell r="G98">
            <v>0</v>
          </cell>
          <cell r="I98">
            <v>452</v>
          </cell>
          <cell r="K98">
            <v>0</v>
          </cell>
          <cell r="L98">
            <v>0</v>
          </cell>
          <cell r="M98">
            <v>0</v>
          </cell>
          <cell r="O98">
            <v>0</v>
          </cell>
          <cell r="P98">
            <v>0</v>
          </cell>
          <cell r="Q98">
            <v>0</v>
          </cell>
        </row>
        <row r="99">
          <cell r="B99" t="str">
            <v>C02MM45</v>
          </cell>
          <cell r="C99" t="str">
            <v>ING.CONC.OPTIM.GESTION Y CAPAC.PROD.</v>
          </cell>
          <cell r="D99">
            <v>1.3169999999999999</v>
          </cell>
          <cell r="E99">
            <v>417</v>
          </cell>
          <cell r="F99">
            <v>415.68299999999999</v>
          </cell>
          <cell r="G99">
            <v>0</v>
          </cell>
          <cell r="I99">
            <v>284.63099999999997</v>
          </cell>
          <cell r="K99">
            <v>1.3169999999999999</v>
          </cell>
          <cell r="L99">
            <v>78.286000000000001</v>
          </cell>
          <cell r="M99">
            <v>76.969000000000008</v>
          </cell>
          <cell r="O99">
            <v>0.34</v>
          </cell>
          <cell r="P99">
            <v>78.286000000000001</v>
          </cell>
          <cell r="Q99">
            <v>77.945999999999998</v>
          </cell>
        </row>
        <row r="100">
          <cell r="A100">
            <v>0</v>
          </cell>
          <cell r="B100">
            <v>0</v>
          </cell>
          <cell r="C100">
            <v>0</v>
          </cell>
          <cell r="D100">
            <v>0</v>
          </cell>
          <cell r="E100">
            <v>0</v>
          </cell>
          <cell r="F100">
            <v>0</v>
          </cell>
          <cell r="G100">
            <v>0</v>
          </cell>
          <cell r="I100">
            <v>0</v>
          </cell>
          <cell r="K100">
            <v>0</v>
          </cell>
          <cell r="L100">
            <v>0</v>
          </cell>
          <cell r="M100">
            <v>0</v>
          </cell>
          <cell r="O100">
            <v>0</v>
          </cell>
          <cell r="P100">
            <v>0</v>
          </cell>
          <cell r="Q100">
            <v>0</v>
          </cell>
        </row>
        <row r="101">
          <cell r="A101">
            <v>0</v>
          </cell>
          <cell r="B101">
            <v>0</v>
          </cell>
          <cell r="C101">
            <v>0</v>
          </cell>
          <cell r="D101">
            <v>0</v>
          </cell>
          <cell r="E101">
            <v>0</v>
          </cell>
          <cell r="F101">
            <v>0</v>
          </cell>
          <cell r="G101">
            <v>0</v>
          </cell>
          <cell r="I101">
            <v>0</v>
          </cell>
          <cell r="K101">
            <v>0</v>
          </cell>
          <cell r="L101">
            <v>0</v>
          </cell>
          <cell r="M101">
            <v>0</v>
          </cell>
          <cell r="O101">
            <v>0</v>
          </cell>
          <cell r="P101">
            <v>0</v>
          </cell>
          <cell r="Q101">
            <v>0</v>
          </cell>
        </row>
        <row r="102">
          <cell r="A102">
            <v>0</v>
          </cell>
          <cell r="B102" t="str">
            <v>C02MM45</v>
          </cell>
          <cell r="C102" t="str">
            <v xml:space="preserve">                                          SUB - TOTAL</v>
          </cell>
          <cell r="D102">
            <v>1.3169999999999999</v>
          </cell>
          <cell r="E102">
            <v>19831</v>
          </cell>
          <cell r="F102">
            <v>19829.683000000001</v>
          </cell>
          <cell r="G102">
            <v>0</v>
          </cell>
          <cell r="I102">
            <v>736.63099999999997</v>
          </cell>
          <cell r="K102">
            <v>1.3169999999999999</v>
          </cell>
          <cell r="L102">
            <v>78.286000000000001</v>
          </cell>
          <cell r="M102">
            <v>76.969000000000008</v>
          </cell>
          <cell r="O102">
            <v>0.34</v>
          </cell>
          <cell r="P102">
            <v>78.286000000000001</v>
          </cell>
          <cell r="Q102">
            <v>77.945999999999998</v>
          </cell>
        </row>
        <row r="103">
          <cell r="A103">
            <v>0</v>
          </cell>
          <cell r="B103" t="str">
            <v>SIN PRESUPUESTO</v>
          </cell>
          <cell r="C103" t="str">
            <v>CONSTR.MARCO CORTOCIRCUITO EN NAVE</v>
          </cell>
          <cell r="D103">
            <v>162.35</v>
          </cell>
          <cell r="E103">
            <v>425</v>
          </cell>
          <cell r="F103">
            <v>262.64999999999998</v>
          </cell>
          <cell r="G103">
            <v>38</v>
          </cell>
          <cell r="I103">
            <v>268.97300000000001</v>
          </cell>
          <cell r="K103">
            <v>2.2989999999999999</v>
          </cell>
          <cell r="L103">
            <v>17.972999999999999</v>
          </cell>
          <cell r="M103">
            <v>15.673999999999999</v>
          </cell>
          <cell r="O103">
            <v>2.2989999999999999</v>
          </cell>
          <cell r="P103">
            <v>17.972999999999999</v>
          </cell>
          <cell r="Q103">
            <v>15.673999999999999</v>
          </cell>
        </row>
        <row r="104">
          <cell r="A104">
            <v>0</v>
          </cell>
          <cell r="B104" t="str">
            <v>C00MM22</v>
          </cell>
          <cell r="C104" t="str">
            <v>REEMPL.CAMIONES EXTRACCION AÑO 2000</v>
          </cell>
          <cell r="D104">
            <v>4.55</v>
          </cell>
          <cell r="E104">
            <v>0</v>
          </cell>
          <cell r="F104">
            <v>-4.55</v>
          </cell>
          <cell r="G104">
            <v>0</v>
          </cell>
          <cell r="I104">
            <v>0</v>
          </cell>
          <cell r="K104">
            <v>4.55</v>
          </cell>
          <cell r="L104">
            <v>0</v>
          </cell>
          <cell r="M104">
            <v>-4.55</v>
          </cell>
          <cell r="O104">
            <v>0</v>
          </cell>
          <cell r="P104">
            <v>0</v>
          </cell>
          <cell r="Q104">
            <v>0</v>
          </cell>
        </row>
        <row r="105">
          <cell r="A105">
            <v>0</v>
          </cell>
          <cell r="B105" t="str">
            <v>C00MM23</v>
          </cell>
          <cell r="C105" t="str">
            <v>AUMENTO CAMIONES EXTRACCION 2000</v>
          </cell>
          <cell r="D105">
            <v>44.484999999999999</v>
          </cell>
          <cell r="E105">
            <v>0</v>
          </cell>
          <cell r="F105">
            <v>-44.484999999999999</v>
          </cell>
          <cell r="G105">
            <v>0</v>
          </cell>
          <cell r="I105">
            <v>0</v>
          </cell>
          <cell r="K105">
            <v>44.484999999999999</v>
          </cell>
          <cell r="L105">
            <v>0</v>
          </cell>
          <cell r="M105">
            <v>-44.484999999999999</v>
          </cell>
          <cell r="O105">
            <v>0</v>
          </cell>
          <cell r="P105">
            <v>0</v>
          </cell>
          <cell r="Q105">
            <v>0</v>
          </cell>
        </row>
        <row r="106">
          <cell r="A106">
            <v>0</v>
          </cell>
          <cell r="B106" t="str">
            <v>C00MM24</v>
          </cell>
          <cell r="C106" t="str">
            <v>ACTUALIZ.PALAS ELECTROMECANICAS 2000</v>
          </cell>
          <cell r="D106">
            <v>-18.288</v>
          </cell>
          <cell r="E106">
            <v>0</v>
          </cell>
          <cell r="F106">
            <v>18.288</v>
          </cell>
          <cell r="G106">
            <v>0</v>
          </cell>
          <cell r="I106">
            <v>0</v>
          </cell>
          <cell r="K106">
            <v>-18.288</v>
          </cell>
          <cell r="L106">
            <v>0</v>
          </cell>
          <cell r="M106">
            <v>18.288</v>
          </cell>
          <cell r="O106">
            <v>0</v>
          </cell>
          <cell r="P106">
            <v>0</v>
          </cell>
          <cell r="Q106">
            <v>0</v>
          </cell>
        </row>
        <row r="107">
          <cell r="A107">
            <v>0</v>
          </cell>
          <cell r="B107" t="str">
            <v>C00MM30</v>
          </cell>
          <cell r="C107" t="str">
            <v>REUBIC.ALIM.AGUA IND.FONDO MINA CHUQ</v>
          </cell>
          <cell r="D107">
            <v>0.95899999999999996</v>
          </cell>
          <cell r="E107">
            <v>0</v>
          </cell>
          <cell r="F107">
            <v>-0.95899999999999996</v>
          </cell>
          <cell r="G107">
            <v>0</v>
          </cell>
          <cell r="I107">
            <v>0</v>
          </cell>
          <cell r="K107">
            <v>0.95899999999999996</v>
          </cell>
          <cell r="L107">
            <v>0</v>
          </cell>
          <cell r="M107">
            <v>-0.95899999999999996</v>
          </cell>
          <cell r="O107">
            <v>0</v>
          </cell>
          <cell r="P107">
            <v>0</v>
          </cell>
          <cell r="Q107">
            <v>0</v>
          </cell>
        </row>
        <row r="108">
          <cell r="A108">
            <v>0</v>
          </cell>
          <cell r="B108" t="str">
            <v>C01MT16</v>
          </cell>
          <cell r="C108" t="str">
            <v>ALIN.Y NIV.RIELES PTES.GRUA PATIO 39</v>
          </cell>
          <cell r="D108">
            <v>1.5029999999999999</v>
          </cell>
          <cell r="E108">
            <v>0</v>
          </cell>
          <cell r="F108">
            <v>-1.5029999999999999</v>
          </cell>
          <cell r="G108">
            <v>0</v>
          </cell>
          <cell r="I108">
            <v>0</v>
          </cell>
          <cell r="K108">
            <v>1.5029999999999999</v>
          </cell>
          <cell r="L108">
            <v>0</v>
          </cell>
          <cell r="M108">
            <v>-1.5029999999999999</v>
          </cell>
          <cell r="O108">
            <v>0</v>
          </cell>
          <cell r="P108">
            <v>0</v>
          </cell>
          <cell r="Q108">
            <v>0</v>
          </cell>
        </row>
        <row r="109">
          <cell r="A109">
            <v>0</v>
          </cell>
          <cell r="B109" t="str">
            <v>C6041</v>
          </cell>
          <cell r="C109" t="str">
            <v>TRASLADO ESTACION CHANCADO K1 A E4</v>
          </cell>
          <cell r="D109">
            <v>40.206000000000003</v>
          </cell>
          <cell r="E109">
            <v>0</v>
          </cell>
          <cell r="F109">
            <v>-40.206000000000003</v>
          </cell>
          <cell r="G109">
            <v>0</v>
          </cell>
          <cell r="I109">
            <v>0</v>
          </cell>
          <cell r="K109">
            <v>40.206000000000003</v>
          </cell>
          <cell r="L109">
            <v>0</v>
          </cell>
          <cell r="M109">
            <v>-40.206000000000003</v>
          </cell>
          <cell r="O109">
            <v>0</v>
          </cell>
          <cell r="P109">
            <v>0</v>
          </cell>
          <cell r="Q109">
            <v>0</v>
          </cell>
        </row>
        <row r="110">
          <cell r="A110">
            <v>0</v>
          </cell>
          <cell r="B110" t="str">
            <v>C99MM15</v>
          </cell>
          <cell r="C110" t="str">
            <v>AUMENTO CAMIONES DE EXTRACCION 1999</v>
          </cell>
          <cell r="D110">
            <v>-0.8</v>
          </cell>
          <cell r="E110">
            <v>0</v>
          </cell>
          <cell r="F110">
            <v>0.8</v>
          </cell>
          <cell r="G110">
            <v>0</v>
          </cell>
          <cell r="I110">
            <v>0</v>
          </cell>
          <cell r="K110">
            <v>-0.8</v>
          </cell>
          <cell r="L110">
            <v>0</v>
          </cell>
          <cell r="M110">
            <v>0.8</v>
          </cell>
          <cell r="O110">
            <v>0</v>
          </cell>
          <cell r="P110">
            <v>0</v>
          </cell>
          <cell r="Q110">
            <v>0</v>
          </cell>
        </row>
        <row r="111">
          <cell r="A111">
            <v>0</v>
          </cell>
          <cell r="B111" t="str">
            <v>C01MT16</v>
          </cell>
          <cell r="C111" t="str">
            <v xml:space="preserve">                                          SUB - TOTAL</v>
          </cell>
          <cell r="D111" t="str">
            <v xml:space="preserve">-  </v>
          </cell>
          <cell r="E111" t="str">
            <v xml:space="preserve">-  </v>
          </cell>
          <cell r="F111" t="str">
            <v xml:space="preserve">-  </v>
          </cell>
          <cell r="G111" t="str">
            <v xml:space="preserve">-  </v>
          </cell>
          <cell r="I111">
            <v>0</v>
          </cell>
          <cell r="K111">
            <v>72.614999999999995</v>
          </cell>
          <cell r="L111">
            <v>0</v>
          </cell>
          <cell r="M111">
            <v>-72.614999999999995</v>
          </cell>
          <cell r="O111">
            <v>0</v>
          </cell>
          <cell r="P111">
            <v>0</v>
          </cell>
          <cell r="Q111">
            <v>0</v>
          </cell>
        </row>
        <row r="112">
          <cell r="A112">
            <v>0</v>
          </cell>
          <cell r="B112" t="str">
            <v>C6041</v>
          </cell>
          <cell r="C112" t="str">
            <v>TRASLADO ESTACION CHANCADO K1 A E4</v>
          </cell>
          <cell r="D112">
            <v>40.206000000000003</v>
          </cell>
          <cell r="E112">
            <v>0</v>
          </cell>
          <cell r="F112">
            <v>-40.206000000000003</v>
          </cell>
          <cell r="G112">
            <v>0</v>
          </cell>
          <cell r="I112">
            <v>0</v>
          </cell>
          <cell r="K112">
            <v>40.206000000000003</v>
          </cell>
          <cell r="L112">
            <v>0</v>
          </cell>
          <cell r="M112">
            <v>-40.206000000000003</v>
          </cell>
          <cell r="O112">
            <v>0</v>
          </cell>
          <cell r="P112">
            <v>0</v>
          </cell>
          <cell r="Q112">
            <v>0</v>
          </cell>
        </row>
        <row r="113">
          <cell r="A113">
            <v>0</v>
          </cell>
          <cell r="B113" t="str">
            <v>C99MM15</v>
          </cell>
          <cell r="C113" t="str">
            <v>T O T A L   P R O G R A M A</v>
          </cell>
          <cell r="D113">
            <v>83271.007999999987</v>
          </cell>
          <cell r="E113">
            <v>173873.598</v>
          </cell>
          <cell r="F113">
            <v>90602.590000000011</v>
          </cell>
          <cell r="G113">
            <v>48</v>
          </cell>
          <cell r="I113">
            <v>67542.652999999991</v>
          </cell>
          <cell r="K113">
            <v>49927.623000000014</v>
          </cell>
          <cell r="L113">
            <v>62373.652999999991</v>
          </cell>
          <cell r="M113">
            <v>12446.029999999992</v>
          </cell>
          <cell r="O113">
            <v>10955.593000000001</v>
          </cell>
          <cell r="P113">
            <v>1345.2860000000001</v>
          </cell>
          <cell r="Q113">
            <v>-9610.3070000000007</v>
          </cell>
        </row>
        <row r="114">
          <cell r="A114">
            <v>0</v>
          </cell>
          <cell r="B114" t="str">
            <v>C02XX44</v>
          </cell>
          <cell r="C114" t="str">
            <v>(**)  REAL  AJUSTADO  DE  ACUERDO  AL  IPC  Y  DOLAR  PROMEDIO  PROGRAMADO  PARA  2002</v>
          </cell>
          <cell r="D114" t="str">
            <v xml:space="preserve">-  </v>
          </cell>
          <cell r="E114" t="str">
            <v xml:space="preserve">-  </v>
          </cell>
          <cell r="F114" t="str">
            <v xml:space="preserve">-  </v>
          </cell>
          <cell r="G114" t="str">
            <v xml:space="preserve">-  </v>
          </cell>
          <cell r="I114">
            <v>0</v>
          </cell>
          <cell r="K114">
            <v>72.614999999999995</v>
          </cell>
          <cell r="L114">
            <v>0</v>
          </cell>
          <cell r="M114">
            <v>-72.614999999999995</v>
          </cell>
          <cell r="O114">
            <v>0</v>
          </cell>
          <cell r="P114">
            <v>0</v>
          </cell>
          <cell r="Q114">
            <v>0</v>
          </cell>
        </row>
        <row r="115">
          <cell r="B115" t="str">
            <v>R02X227</v>
          </cell>
          <cell r="C115" t="str">
            <v xml:space="preserve">                                          SUB - TOTAL</v>
          </cell>
          <cell r="D115">
            <v>6219.3230000000003</v>
          </cell>
          <cell r="E115">
            <v>14011</v>
          </cell>
          <cell r="F115">
            <v>7791.6769999999997</v>
          </cell>
          <cell r="G115">
            <v>44</v>
          </cell>
          <cell r="I115">
            <v>9236.8469999999998</v>
          </cell>
          <cell r="K115">
            <v>1519.376</v>
          </cell>
          <cell r="L115">
            <v>2410.6440000000002</v>
          </cell>
          <cell r="M115">
            <v>891.26800000000026</v>
          </cell>
          <cell r="O115">
            <v>386.49099999999987</v>
          </cell>
          <cell r="P115">
            <v>1349.8890000000001</v>
          </cell>
          <cell r="Q115">
            <v>963.39800000000002</v>
          </cell>
        </row>
        <row r="116">
          <cell r="B116" t="str">
            <v>HIDROSUR</v>
          </cell>
          <cell r="C116" t="str">
            <v>T O T A L   P R O G R A M A</v>
          </cell>
          <cell r="D116">
            <v>90651.726999999999</v>
          </cell>
          <cell r="E116">
            <v>179247.598</v>
          </cell>
          <cell r="F116">
            <v>88595.870999999999</v>
          </cell>
          <cell r="G116">
            <v>51</v>
          </cell>
          <cell r="I116">
            <v>67431.652999999991</v>
          </cell>
          <cell r="K116">
            <v>57308.342000000004</v>
          </cell>
          <cell r="L116">
            <v>65333.322999999989</v>
          </cell>
          <cell r="M116">
            <v>8024.9809999999961</v>
          </cell>
          <cell r="O116">
            <v>7402.607</v>
          </cell>
          <cell r="P116">
            <v>2959.67</v>
          </cell>
          <cell r="Q116">
            <v>-4442.9369999999999</v>
          </cell>
        </row>
        <row r="117">
          <cell r="A117">
            <v>0</v>
          </cell>
          <cell r="B117" t="str">
            <v>C01XM28</v>
          </cell>
          <cell r="C117" t="str">
            <v>(**)  REAL  AJUSTADO  DE  ACUERDO  AL  IPC  Y  DOLAR  PROMEDIO  PROGRAMADO  PARA  2002</v>
          </cell>
          <cell r="D117">
            <v>2185.3220000000001</v>
          </cell>
          <cell r="E117">
            <v>2113</v>
          </cell>
          <cell r="F117">
            <v>-72.322000000000116</v>
          </cell>
          <cell r="G117">
            <v>103</v>
          </cell>
          <cell r="I117">
            <v>165.125</v>
          </cell>
          <cell r="K117">
            <v>71.832999999999998</v>
          </cell>
          <cell r="L117">
            <v>66.388999999999996</v>
          </cell>
          <cell r="M117">
            <v>-5.4440000000000026</v>
          </cell>
          <cell r="O117">
            <v>4.4850000000000003</v>
          </cell>
          <cell r="P117">
            <v>0</v>
          </cell>
          <cell r="Q117">
            <v>-4.4850000000000003</v>
          </cell>
        </row>
        <row r="118">
          <cell r="A118">
            <v>0</v>
          </cell>
          <cell r="B118" t="str">
            <v>C02XF42</v>
          </cell>
          <cell r="C118" t="str">
            <v>ING.BAS.PLTA.REMOCION CLORO EO OXIDO</v>
          </cell>
          <cell r="D118">
            <v>13.696999999999999</v>
          </cell>
          <cell r="E118">
            <v>60</v>
          </cell>
          <cell r="F118">
            <v>46.302999999999997</v>
          </cell>
          <cell r="G118">
            <v>23</v>
          </cell>
          <cell r="I118">
            <v>58.883000000000003</v>
          </cell>
          <cell r="K118">
            <v>12.956</v>
          </cell>
          <cell r="L118">
            <v>14.544</v>
          </cell>
          <cell r="M118">
            <v>1.588000000000001</v>
          </cell>
          <cell r="O118">
            <v>5.298</v>
          </cell>
          <cell r="P118">
            <v>7.202</v>
          </cell>
          <cell r="Q118">
            <v>1.9039999999999999</v>
          </cell>
        </row>
        <row r="119">
          <cell r="A119">
            <v>0</v>
          </cell>
          <cell r="B119" t="str">
            <v>C02XX12</v>
          </cell>
          <cell r="C119" t="str">
            <v>INC.EST.FILTR.ORGANICO PLTA.SX OXIDO</v>
          </cell>
          <cell r="D119">
            <v>0</v>
          </cell>
          <cell r="E119">
            <v>229</v>
          </cell>
          <cell r="F119" t="str">
            <v xml:space="preserve">  A V A N C E   D E   I N V E R S I O N E S</v>
          </cell>
          <cell r="G119">
            <v>0</v>
          </cell>
          <cell r="I119">
            <v>228</v>
          </cell>
          <cell r="K119">
            <v>0</v>
          </cell>
          <cell r="L119">
            <v>0</v>
          </cell>
          <cell r="M119">
            <v>0</v>
          </cell>
          <cell r="O119">
            <v>0</v>
          </cell>
          <cell r="P119">
            <v>0</v>
          </cell>
          <cell r="Q119">
            <v>0</v>
          </cell>
        </row>
        <row r="120">
          <cell r="A120" t="str">
            <v>*</v>
          </cell>
          <cell r="B120" t="str">
            <v>N03X201</v>
          </cell>
          <cell r="C120" t="str">
            <v>REEMPLAZO DE CATODOS Y ANODOS</v>
          </cell>
          <cell r="D120">
            <v>0</v>
          </cell>
          <cell r="E120">
            <v>4422</v>
          </cell>
          <cell r="F120" t="str">
            <v xml:space="preserve">      ( Valor en miles de dólares USA )</v>
          </cell>
          <cell r="G120">
            <v>0</v>
          </cell>
          <cell r="I120">
            <v>4422</v>
          </cell>
          <cell r="K120">
            <v>0</v>
          </cell>
          <cell r="L120">
            <v>0</v>
          </cell>
          <cell r="M120">
            <v>0</v>
          </cell>
          <cell r="O120">
            <v>0</v>
          </cell>
          <cell r="P120">
            <v>0</v>
          </cell>
          <cell r="Q120">
            <v>0</v>
          </cell>
        </row>
        <row r="121">
          <cell r="A121" t="str">
            <v>*</v>
          </cell>
          <cell r="B121" t="str">
            <v>N03XX04</v>
          </cell>
          <cell r="C121" t="str">
            <v>REEMP ELECT PTA ELECTROOB OXIDOS</v>
          </cell>
          <cell r="D121">
            <v>0</v>
          </cell>
          <cell r="E121">
            <v>1635</v>
          </cell>
          <cell r="F121">
            <v>1635</v>
          </cell>
          <cell r="G121">
            <v>0</v>
          </cell>
          <cell r="I121">
            <v>1635</v>
          </cell>
          <cell r="K121">
            <v>0</v>
          </cell>
          <cell r="L121">
            <v>0</v>
          </cell>
          <cell r="M121">
            <v>0</v>
          </cell>
          <cell r="O121">
            <v>0</v>
          </cell>
          <cell r="P121">
            <v>0</v>
          </cell>
          <cell r="Q121">
            <v>0</v>
          </cell>
        </row>
        <row r="122">
          <cell r="A122" t="str">
            <v>*</v>
          </cell>
          <cell r="B122" t="str">
            <v>U. G. A. :</v>
          </cell>
          <cell r="C122" t="str">
            <v xml:space="preserve">  SUBGERENCIA  CONCENTRADORA</v>
          </cell>
          <cell r="D122">
            <v>0</v>
          </cell>
          <cell r="E122">
            <v>2618</v>
          </cell>
          <cell r="F122" t="str">
            <v xml:space="preserve">  A V A N C E   D E   I N V E R S I O N E S</v>
          </cell>
          <cell r="G122">
            <v>0</v>
          </cell>
          <cell r="I122">
            <v>184</v>
          </cell>
          <cell r="K122">
            <v>0</v>
          </cell>
          <cell r="L122">
            <v>0</v>
          </cell>
          <cell r="M122">
            <v>0</v>
          </cell>
          <cell r="O122">
            <v>0</v>
          </cell>
          <cell r="P122">
            <v>0</v>
          </cell>
          <cell r="Q122">
            <v>0</v>
          </cell>
        </row>
        <row r="123">
          <cell r="B123" t="str">
            <v>C02XF42</v>
          </cell>
          <cell r="C123" t="str">
            <v xml:space="preserve">                                          SUB - TOTAL</v>
          </cell>
          <cell r="D123">
            <v>2199.0190000000002</v>
          </cell>
          <cell r="E123">
            <v>11077</v>
          </cell>
          <cell r="F123" t="str">
            <v xml:space="preserve">      ( Valor en miles de dólares USA )</v>
          </cell>
          <cell r="G123">
            <v>20</v>
          </cell>
          <cell r="I123">
            <v>6693.0079999999998</v>
          </cell>
          <cell r="K123">
            <v>84.789000000000001</v>
          </cell>
          <cell r="L123">
            <v>80.932999999999993</v>
          </cell>
          <cell r="M123">
            <v>-3.8560000000000016</v>
          </cell>
          <cell r="O123">
            <v>9.7830000000000013</v>
          </cell>
          <cell r="P123">
            <v>7.202</v>
          </cell>
          <cell r="Q123">
            <v>-2.5810000000000004</v>
          </cell>
        </row>
        <row r="124">
          <cell r="B124" t="str">
            <v>C02XX12</v>
          </cell>
          <cell r="C124" t="str">
            <v>T O T A L   P R O G R A M A</v>
          </cell>
          <cell r="D124" t="str">
            <v>CONTROL AVANCE DE INVERSIONES GLOBAL</v>
          </cell>
          <cell r="E124">
            <v>391300</v>
          </cell>
          <cell r="F124">
            <v>203366.96900000001</v>
          </cell>
          <cell r="G124">
            <v>48</v>
          </cell>
          <cell r="I124" t="str">
            <v xml:space="preserve">PPTO    </v>
          </cell>
          <cell r="K124" t="str">
            <v xml:space="preserve">CONTROL AVANCE DE  INVERSIONES  2002 </v>
          </cell>
          <cell r="L124">
            <v>40262.134999999995</v>
          </cell>
          <cell r="M124">
            <v>6411.3410000000003</v>
          </cell>
          <cell r="O124">
            <v>13184.843999999999</v>
          </cell>
          <cell r="P124">
            <v>18424.237000000001</v>
          </cell>
          <cell r="Q124">
            <v>5239.393</v>
          </cell>
        </row>
        <row r="125">
          <cell r="A125" t="str">
            <v>**</v>
          </cell>
          <cell r="B125" t="str">
            <v>Nº API</v>
          </cell>
          <cell r="C125" t="str">
            <v>D E S C R I P C I O N</v>
          </cell>
          <cell r="D125" t="str">
            <v>ACUMULADO **</v>
          </cell>
          <cell r="E125" t="str">
            <v>PPTO.GLOBAL</v>
          </cell>
          <cell r="F125" t="str">
            <v>DISPONIBLE</v>
          </cell>
          <cell r="G125" t="str">
            <v xml:space="preserve"> % CUMPL.</v>
          </cell>
          <cell r="I125" t="str">
            <v>AUTORIZ.</v>
          </cell>
          <cell r="K125" t="str">
            <v xml:space="preserve">PERIODO : ENERO A  SEPTIEMBRE </v>
          </cell>
          <cell r="L125">
            <v>0</v>
          </cell>
          <cell r="M125">
            <v>0</v>
          </cell>
          <cell r="O125" t="str">
            <v xml:space="preserve">MES:     SEPTIEMBRE </v>
          </cell>
          <cell r="P125">
            <v>0</v>
          </cell>
          <cell r="Q125">
            <v>0</v>
          </cell>
        </row>
        <row r="126">
          <cell r="B126" t="str">
            <v>N03XX04</v>
          </cell>
          <cell r="C126" t="str">
            <v>REEMP ELECT PTA ELECTROOB OXIDOS</v>
          </cell>
          <cell r="D126" t="str">
            <v xml:space="preserve">  a  SEP  2002 </v>
          </cell>
          <cell r="E126" t="str">
            <v xml:space="preserve">AJUSTADO   </v>
          </cell>
          <cell r="F126" t="str">
            <v xml:space="preserve">  a  SEP  2002 </v>
          </cell>
          <cell r="G126" t="str">
            <v>GLOBAL</v>
          </cell>
          <cell r="I126" t="str">
            <v xml:space="preserve">2002    </v>
          </cell>
          <cell r="J126" t="str">
            <v xml:space="preserve"> </v>
          </cell>
          <cell r="K126" t="str">
            <v>REAL **</v>
          </cell>
          <cell r="L126" t="str">
            <v>PPTO.</v>
          </cell>
          <cell r="M126" t="str">
            <v>DISPONIBLE</v>
          </cell>
          <cell r="O126" t="str">
            <v>REAL  **</v>
          </cell>
          <cell r="P126" t="str">
            <v>PPTO.</v>
          </cell>
          <cell r="Q126" t="str">
            <v>DISPONIBLE</v>
          </cell>
        </row>
        <row r="127">
          <cell r="A127" t="str">
            <v xml:space="preserve"> A V A N C E   D E   I N V E R S I O N E S</v>
          </cell>
          <cell r="B127" t="str">
            <v>PRINCIPALES</v>
          </cell>
          <cell r="C127" t="str">
            <v>MEJOR RED CONTR INCENDIO PLANTA SX O</v>
          </cell>
          <cell r="D127" t="str">
            <v>CONTROL AVANCE DE INVERSIONES GLOBAL</v>
          </cell>
          <cell r="E127">
            <v>2618</v>
          </cell>
          <cell r="F127">
            <v>2618</v>
          </cell>
          <cell r="G127">
            <v>0</v>
          </cell>
          <cell r="I127" t="str">
            <v xml:space="preserve">PPTO    </v>
          </cell>
          <cell r="K127" t="str">
            <v xml:space="preserve">CONTROL AVANCE DE  INVERSIONES  2002 </v>
          </cell>
          <cell r="L127">
            <v>0</v>
          </cell>
          <cell r="M127">
            <v>0</v>
          </cell>
          <cell r="O127">
            <v>0</v>
          </cell>
          <cell r="P127">
            <v>0</v>
          </cell>
          <cell r="Q127">
            <v>0</v>
          </cell>
        </row>
        <row r="128">
          <cell r="A128">
            <v>0</v>
          </cell>
          <cell r="B128" t="str">
            <v>C01MC02</v>
          </cell>
          <cell r="C128" t="str">
            <v>MODERNIZACION SECADO FILTRADO PTA MO</v>
          </cell>
          <cell r="D128">
            <v>254.476</v>
          </cell>
          <cell r="E128">
            <v>2528</v>
          </cell>
          <cell r="F128">
            <v>2273.5239999999999</v>
          </cell>
          <cell r="G128">
            <v>10</v>
          </cell>
          <cell r="I128">
            <v>1552.84</v>
          </cell>
          <cell r="K128">
            <v>201.476</v>
          </cell>
          <cell r="L128">
            <v>185.06299999999999</v>
          </cell>
          <cell r="M128">
            <v>-16.413000000000011</v>
          </cell>
          <cell r="O128">
            <v>118.929</v>
          </cell>
          <cell r="P128">
            <v>40.1</v>
          </cell>
          <cell r="Q128">
            <v>-78.829000000000008</v>
          </cell>
        </row>
        <row r="129">
          <cell r="A129">
            <v>0</v>
          </cell>
          <cell r="B129" t="str">
            <v>C01MC07</v>
          </cell>
          <cell r="C129" t="str">
            <v>MODERNIZACION CASA REACTIVOS</v>
          </cell>
          <cell r="D129">
            <v>117.995</v>
          </cell>
          <cell r="E129">
            <v>3587</v>
          </cell>
          <cell r="F129">
            <v>3469.0050000000001</v>
          </cell>
          <cell r="G129">
            <v>3</v>
          </cell>
          <cell r="I129">
            <v>3062.1019999999999</v>
          </cell>
          <cell r="J129" t="str">
            <v xml:space="preserve"> </v>
          </cell>
          <cell r="K129">
            <v>103.995</v>
          </cell>
          <cell r="L129">
            <v>1947.2260000000001</v>
          </cell>
          <cell r="M129">
            <v>1843.2310000000002</v>
          </cell>
          <cell r="O129">
            <v>27.513999999999999</v>
          </cell>
          <cell r="P129">
            <v>446.35500000000002</v>
          </cell>
          <cell r="Q129">
            <v>418.84100000000001</v>
          </cell>
        </row>
        <row r="130">
          <cell r="A130">
            <v>0</v>
          </cell>
          <cell r="B130" t="str">
            <v>C01MC10</v>
          </cell>
          <cell r="C130" t="str">
            <v>MEJ SIST ALIMEN/CONTR ELEC MOLIN CON</v>
          </cell>
          <cell r="D130">
            <v>346.88900000000001</v>
          </cell>
          <cell r="E130">
            <v>5574</v>
          </cell>
          <cell r="F130">
            <v>5227.1109999999999</v>
          </cell>
          <cell r="G130">
            <v>6</v>
          </cell>
          <cell r="I130">
            <v>3632.9</v>
          </cell>
          <cell r="K130">
            <v>327.88900000000001</v>
          </cell>
          <cell r="L130">
            <v>576.79999999999995</v>
          </cell>
          <cell r="M130">
            <v>248.91099999999994</v>
          </cell>
          <cell r="O130">
            <v>7.3109999999999999</v>
          </cell>
          <cell r="P130">
            <v>23.9</v>
          </cell>
          <cell r="Q130">
            <v>16.588999999999999</v>
          </cell>
        </row>
        <row r="131">
          <cell r="A131">
            <v>0</v>
          </cell>
          <cell r="B131" t="str">
            <v>C01MC25</v>
          </cell>
          <cell r="C131" t="str">
            <v>CANALES ALTERNATIVOS COLAS PLANTAS C</v>
          </cell>
          <cell r="D131">
            <v>1083.568</v>
          </cell>
          <cell r="E131">
            <v>2071</v>
          </cell>
          <cell r="F131">
            <v>987.43200000000002</v>
          </cell>
          <cell r="G131">
            <v>52</v>
          </cell>
          <cell r="I131">
            <v>1679.1</v>
          </cell>
          <cell r="K131">
            <v>840.56799999999998</v>
          </cell>
          <cell r="L131">
            <v>1010.4</v>
          </cell>
          <cell r="M131">
            <v>169.83199999999999</v>
          </cell>
          <cell r="O131">
            <v>65.483000000000004</v>
          </cell>
          <cell r="P131">
            <v>167.05</v>
          </cell>
          <cell r="Q131">
            <v>101.56700000000001</v>
          </cell>
        </row>
        <row r="132">
          <cell r="A132">
            <v>0</v>
          </cell>
          <cell r="B132" t="str">
            <v>C01MC35</v>
          </cell>
          <cell r="C132" t="str">
            <v>NORMALIZ CONT MOTRS SALAS ELECT PTA</v>
          </cell>
          <cell r="D132">
            <v>305.459</v>
          </cell>
          <cell r="E132">
            <v>1440</v>
          </cell>
          <cell r="F132">
            <v>1134.5409999999999</v>
          </cell>
          <cell r="G132">
            <v>21</v>
          </cell>
          <cell r="I132">
            <v>1198.1849999999999</v>
          </cell>
          <cell r="K132">
            <v>177.459</v>
          </cell>
          <cell r="L132">
            <v>283.53899999999999</v>
          </cell>
          <cell r="M132">
            <v>106.07999999999998</v>
          </cell>
          <cell r="O132">
            <v>95.766999999999996</v>
          </cell>
          <cell r="P132">
            <v>145.9</v>
          </cell>
          <cell r="Q132">
            <v>50.13300000000001</v>
          </cell>
        </row>
        <row r="133">
          <cell r="A133">
            <v>0</v>
          </cell>
          <cell r="B133" t="str">
            <v>C01MC63</v>
          </cell>
          <cell r="C133" t="str">
            <v>AUMENTO TIEMPO FLOTACION PLTAS CONC.</v>
          </cell>
          <cell r="D133">
            <v>11237.504000000001</v>
          </cell>
          <cell r="E133">
            <v>30130</v>
          </cell>
          <cell r="F133">
            <v>18892.495999999999</v>
          </cell>
          <cell r="G133">
            <v>37</v>
          </cell>
          <cell r="I133">
            <v>13688</v>
          </cell>
          <cell r="K133">
            <v>8787.5040000000008</v>
          </cell>
          <cell r="L133">
            <v>11759</v>
          </cell>
          <cell r="M133">
            <v>2971.4959999999992</v>
          </cell>
          <cell r="O133">
            <v>621.49800000000005</v>
          </cell>
          <cell r="P133">
            <v>987</v>
          </cell>
          <cell r="Q133">
            <v>365.50199999999995</v>
          </cell>
        </row>
        <row r="134">
          <cell r="A134">
            <v>0</v>
          </cell>
          <cell r="B134" t="str">
            <v>C01MC65</v>
          </cell>
          <cell r="C134" t="str">
            <v>OPTIM.CAPAC.CONC.POR REUTILIZ.EQUIPO</v>
          </cell>
          <cell r="D134">
            <v>5984.098</v>
          </cell>
          <cell r="E134">
            <v>8761</v>
          </cell>
          <cell r="F134">
            <v>2776.902</v>
          </cell>
          <cell r="G134">
            <v>68</v>
          </cell>
          <cell r="I134">
            <v>8275.0010000000002</v>
          </cell>
          <cell r="J134" t="str">
            <v xml:space="preserve"> </v>
          </cell>
          <cell r="K134">
            <v>5506.098</v>
          </cell>
          <cell r="L134">
            <v>8012.1189999999997</v>
          </cell>
          <cell r="M134">
            <v>2506.0209999999997</v>
          </cell>
          <cell r="O134">
            <v>479.42200000000003</v>
          </cell>
          <cell r="P134">
            <v>34.838000000000001</v>
          </cell>
          <cell r="Q134">
            <v>-444.584</v>
          </cell>
        </row>
        <row r="135">
          <cell r="A135">
            <v>0</v>
          </cell>
          <cell r="B135" t="str">
            <v>C02MC04</v>
          </cell>
          <cell r="C135" t="str">
            <v>REEM SWITCH GEAR Y SIST SINCR MOL CO</v>
          </cell>
          <cell r="D135">
            <v>30.632999999999999</v>
          </cell>
          <cell r="E135">
            <v>2247</v>
          </cell>
          <cell r="F135">
            <v>2216.3670000000002</v>
          </cell>
          <cell r="G135">
            <v>1</v>
          </cell>
          <cell r="I135">
            <v>391</v>
          </cell>
          <cell r="K135">
            <v>30.632999999999999</v>
          </cell>
          <cell r="L135">
            <v>0</v>
          </cell>
          <cell r="M135">
            <v>-30.632999999999999</v>
          </cell>
          <cell r="O135">
            <v>9.3040000000000003</v>
          </cell>
          <cell r="P135">
            <v>0</v>
          </cell>
          <cell r="Q135">
            <v>-9.3040000000000003</v>
          </cell>
        </row>
        <row r="136">
          <cell r="A136">
            <v>0</v>
          </cell>
          <cell r="B136" t="str">
            <v>C02MC22</v>
          </cell>
          <cell r="C136" t="str">
            <v>OPTIM INTEGRAL CONCENTRADORA A-2</v>
          </cell>
          <cell r="D136">
            <v>915.77300000000002</v>
          </cell>
          <cell r="E136">
            <v>47312</v>
          </cell>
          <cell r="F136">
            <v>46396.226999999999</v>
          </cell>
          <cell r="G136">
            <v>2</v>
          </cell>
          <cell r="I136">
            <v>10000.001</v>
          </cell>
          <cell r="K136">
            <v>915.77300000000002</v>
          </cell>
          <cell r="L136">
            <v>362.49200000000002</v>
          </cell>
          <cell r="M136">
            <v>-553.28099999999995</v>
          </cell>
          <cell r="O136">
            <v>288.13200000000001</v>
          </cell>
          <cell r="P136">
            <v>158.82400000000001</v>
          </cell>
          <cell r="Q136">
            <v>-129.30799999999999</v>
          </cell>
        </row>
        <row r="137">
          <cell r="A137">
            <v>0</v>
          </cell>
          <cell r="B137" t="str">
            <v>C02MC48</v>
          </cell>
          <cell r="C137" t="str">
            <v>AUMENTO RECUP.AGUA TRANQUE TALABRE</v>
          </cell>
          <cell r="D137">
            <v>812.97299999999996</v>
          </cell>
          <cell r="E137">
            <v>6541</v>
          </cell>
          <cell r="F137">
            <v>5728.027</v>
          </cell>
          <cell r="G137">
            <v>12</v>
          </cell>
          <cell r="I137">
            <v>2529</v>
          </cell>
          <cell r="K137">
            <v>812.97299999999996</v>
          </cell>
          <cell r="L137">
            <v>495</v>
          </cell>
          <cell r="M137">
            <v>-317.97299999999996</v>
          </cell>
          <cell r="O137">
            <v>754.20899999999995</v>
          </cell>
          <cell r="P137">
            <v>295</v>
          </cell>
          <cell r="Q137">
            <v>-459.20899999999995</v>
          </cell>
        </row>
        <row r="138">
          <cell r="A138">
            <v>0</v>
          </cell>
          <cell r="B138" t="str">
            <v>C02MC04</v>
          </cell>
          <cell r="C138" t="str">
            <v xml:space="preserve">                                          SUB - TOTAL</v>
          </cell>
          <cell r="D138">
            <v>21089.368000000002</v>
          </cell>
          <cell r="E138">
            <v>110191</v>
          </cell>
          <cell r="F138">
            <v>89101.631999999998</v>
          </cell>
          <cell r="G138">
            <v>19</v>
          </cell>
          <cell r="I138">
            <v>46008.129000000001</v>
          </cell>
          <cell r="K138">
            <v>17704.368000000002</v>
          </cell>
          <cell r="L138">
            <v>24631.638999999999</v>
          </cell>
          <cell r="M138">
            <v>6927.2709999999988</v>
          </cell>
          <cell r="O138">
            <v>2467.569</v>
          </cell>
          <cell r="P138">
            <v>2298.9669999999996</v>
          </cell>
          <cell r="Q138">
            <v>-168.60199999999992</v>
          </cell>
        </row>
        <row r="139">
          <cell r="A139">
            <v>0</v>
          </cell>
          <cell r="B139" t="str">
            <v>SECUNDARIOS</v>
          </cell>
          <cell r="C139" t="str">
            <v>OPTIM INTEGRAL CONCENTRADORA A-2</v>
          </cell>
          <cell r="D139">
            <v>1794.0160000000001</v>
          </cell>
          <cell r="E139">
            <v>47312</v>
          </cell>
          <cell r="F139">
            <v>45517.983999999997</v>
          </cell>
          <cell r="G139">
            <v>4</v>
          </cell>
          <cell r="I139">
            <v>10000.001</v>
          </cell>
          <cell r="J139" t="str">
            <v xml:space="preserve"> </v>
          </cell>
          <cell r="K139">
            <v>1794.0160000000001</v>
          </cell>
          <cell r="L139">
            <v>2677.8980000000001</v>
          </cell>
          <cell r="M139">
            <v>883.88200000000006</v>
          </cell>
          <cell r="O139">
            <v>878.50400000000002</v>
          </cell>
          <cell r="P139">
            <v>2315.4059999999999</v>
          </cell>
          <cell r="Q139">
            <v>1436.902</v>
          </cell>
        </row>
        <row r="140">
          <cell r="A140">
            <v>0</v>
          </cell>
          <cell r="B140" t="str">
            <v>C00MC13</v>
          </cell>
          <cell r="C140" t="str">
            <v>ACCION LENT MOLI BARRAS Y BOL CONCA1</v>
          </cell>
          <cell r="D140">
            <v>260.64800000000002</v>
          </cell>
          <cell r="E140">
            <v>267</v>
          </cell>
          <cell r="F140">
            <v>6.3519999999999754</v>
          </cell>
          <cell r="G140">
            <v>98</v>
          </cell>
          <cell r="I140">
            <v>57.341999999999999</v>
          </cell>
          <cell r="K140">
            <v>50.648000000000003</v>
          </cell>
          <cell r="L140">
            <v>57.341999999999999</v>
          </cell>
          <cell r="M140">
            <v>6.6939999999999955</v>
          </cell>
          <cell r="O140">
            <v>2.371</v>
          </cell>
          <cell r="P140">
            <v>1.4119999999999999</v>
          </cell>
          <cell r="Q140">
            <v>-0.95900000000000007</v>
          </cell>
        </row>
        <row r="141">
          <cell r="A141">
            <v>0</v>
          </cell>
          <cell r="B141" t="str">
            <v>C01MC08</v>
          </cell>
          <cell r="C141" t="str">
            <v>NORMAL SIST MANEJ BARRAS Y BOLAS CON</v>
          </cell>
          <cell r="D141">
            <v>481.92700000000002</v>
          </cell>
          <cell r="E141">
            <v>570</v>
          </cell>
          <cell r="F141">
            <v>88.072999999999979</v>
          </cell>
          <cell r="G141">
            <v>85</v>
          </cell>
          <cell r="I141">
            <v>418.92399999999998</v>
          </cell>
          <cell r="K141">
            <v>457.92700000000002</v>
          </cell>
          <cell r="L141">
            <v>418.92399999999998</v>
          </cell>
          <cell r="M141">
            <v>-39.003000000000043</v>
          </cell>
          <cell r="O141">
            <v>24.015999999999998</v>
          </cell>
          <cell r="P141">
            <v>0</v>
          </cell>
          <cell r="Q141">
            <v>-24.015999999999998</v>
          </cell>
        </row>
        <row r="142">
          <cell r="A142">
            <v>0</v>
          </cell>
          <cell r="B142" t="str">
            <v>C01MC20</v>
          </cell>
          <cell r="C142" t="str">
            <v>VEN.EXTRAC.GASES CONTR.CONTAM.NAVE F</v>
          </cell>
          <cell r="D142">
            <v>163.536</v>
          </cell>
          <cell r="E142">
            <v>539</v>
          </cell>
          <cell r="F142">
            <v>375.464</v>
          </cell>
          <cell r="G142">
            <v>30</v>
          </cell>
          <cell r="I142">
            <v>533.57500000000005</v>
          </cell>
          <cell r="K142">
            <v>158.536</v>
          </cell>
          <cell r="L142">
            <v>405.35899999999998</v>
          </cell>
          <cell r="M142">
            <v>246.82299999999998</v>
          </cell>
          <cell r="O142">
            <v>62.872</v>
          </cell>
          <cell r="P142">
            <v>76.486000000000004</v>
          </cell>
          <cell r="Q142">
            <v>13.614000000000004</v>
          </cell>
        </row>
        <row r="143">
          <cell r="A143">
            <v>0</v>
          </cell>
          <cell r="B143" t="str">
            <v>C01MC27</v>
          </cell>
          <cell r="C143" t="str">
            <v>AUMENTO CAPACIDAD FILTROS LAROX</v>
          </cell>
          <cell r="D143">
            <v>633.47699999999998</v>
          </cell>
          <cell r="E143">
            <v>597</v>
          </cell>
          <cell r="F143">
            <v>-36.476999999999975</v>
          </cell>
          <cell r="G143">
            <v>106</v>
          </cell>
          <cell r="I143">
            <v>72.929000000000002</v>
          </cell>
          <cell r="K143">
            <v>76.477000000000004</v>
          </cell>
          <cell r="L143">
            <v>72.929000000000002</v>
          </cell>
          <cell r="M143">
            <v>-3.5480000000000018</v>
          </cell>
          <cell r="O143">
            <v>-5.8000000000000003E-2</v>
          </cell>
          <cell r="P143">
            <v>0</v>
          </cell>
          <cell r="Q143">
            <v>5.8000000000000003E-2</v>
          </cell>
        </row>
        <row r="144">
          <cell r="A144">
            <v>0</v>
          </cell>
          <cell r="B144" t="str">
            <v>C01MC34</v>
          </cell>
          <cell r="C144" t="str">
            <v>NORMALIZ CONT MOTS SALA ELECT N1 PTA</v>
          </cell>
          <cell r="D144">
            <v>188.89500000000001</v>
          </cell>
          <cell r="E144">
            <v>686</v>
          </cell>
          <cell r="F144">
            <v>497.10500000000002</v>
          </cell>
          <cell r="G144">
            <v>28</v>
          </cell>
          <cell r="I144">
            <v>427.99799999999999</v>
          </cell>
          <cell r="K144">
            <v>163.89500000000001</v>
          </cell>
          <cell r="L144">
            <v>400.06099999999998</v>
          </cell>
          <cell r="M144">
            <v>236.16599999999997</v>
          </cell>
          <cell r="O144">
            <v>72.97</v>
          </cell>
          <cell r="P144">
            <v>5.3929999999999998</v>
          </cell>
          <cell r="Q144">
            <v>-67.576999999999998</v>
          </cell>
        </row>
        <row r="145">
          <cell r="A145">
            <v>0</v>
          </cell>
          <cell r="B145" t="str">
            <v>C01MC50</v>
          </cell>
          <cell r="C145" t="str">
            <v>ING BAS TRANSFORMACION PLANTA ESCORI</v>
          </cell>
          <cell r="D145">
            <v>565.63</v>
          </cell>
          <cell r="E145">
            <v>555</v>
          </cell>
          <cell r="F145">
            <v>-10.629999999999995</v>
          </cell>
          <cell r="G145">
            <v>102</v>
          </cell>
          <cell r="I145">
            <v>352.67500000000001</v>
          </cell>
          <cell r="K145">
            <v>397.63</v>
          </cell>
          <cell r="L145">
            <v>352.67500000000001</v>
          </cell>
          <cell r="M145">
            <v>-44.954999999999984</v>
          </cell>
          <cell r="O145">
            <v>1.08</v>
          </cell>
          <cell r="P145">
            <v>0</v>
          </cell>
          <cell r="Q145">
            <v>-1.08</v>
          </cell>
        </row>
        <row r="146">
          <cell r="A146">
            <v>0</v>
          </cell>
          <cell r="B146" t="str">
            <v>C01MC68</v>
          </cell>
          <cell r="C146" t="str">
            <v>ING BAS MEJ CONC A2 MOLIEN CHANC PEB</v>
          </cell>
          <cell r="D146">
            <v>630.21799999999996</v>
          </cell>
          <cell r="E146">
            <v>586</v>
          </cell>
          <cell r="F146">
            <v>-44.217999999999961</v>
          </cell>
          <cell r="G146">
            <v>108</v>
          </cell>
          <cell r="I146">
            <v>219.99700000000001</v>
          </cell>
          <cell r="K146">
            <v>313.21800000000002</v>
          </cell>
          <cell r="L146">
            <v>219.99700000000001</v>
          </cell>
          <cell r="M146">
            <v>-93.221000000000004</v>
          </cell>
          <cell r="O146">
            <v>0.432</v>
          </cell>
          <cell r="P146">
            <v>0</v>
          </cell>
          <cell r="Q146">
            <v>-0.432</v>
          </cell>
        </row>
        <row r="147">
          <cell r="A147">
            <v>0</v>
          </cell>
          <cell r="B147" t="str">
            <v>C01MC34</v>
          </cell>
          <cell r="C147" t="str">
            <v xml:space="preserve">                                          SUB - TOTAL</v>
          </cell>
          <cell r="D147">
            <v>2924.3310000000001</v>
          </cell>
          <cell r="E147">
            <v>3800</v>
          </cell>
          <cell r="F147">
            <v>875.66899999999987</v>
          </cell>
          <cell r="G147">
            <v>77</v>
          </cell>
          <cell r="I147">
            <v>2083.44</v>
          </cell>
          <cell r="K147">
            <v>1618.3310000000001</v>
          </cell>
          <cell r="L147">
            <v>1927.287</v>
          </cell>
          <cell r="M147">
            <v>308.9559999999999</v>
          </cell>
          <cell r="O147">
            <v>163.68299999999999</v>
          </cell>
          <cell r="P147">
            <v>83.291000000000011</v>
          </cell>
          <cell r="Q147">
            <v>-80.391999999999996</v>
          </cell>
        </row>
        <row r="148">
          <cell r="A148">
            <v>0</v>
          </cell>
          <cell r="B148" t="str">
            <v>DIVISIONALES</v>
          </cell>
          <cell r="C148" t="str">
            <v>ING BAS TRANSFORMACION PLANTA ESCORI</v>
          </cell>
          <cell r="D148">
            <v>565.63</v>
          </cell>
          <cell r="E148">
            <v>555</v>
          </cell>
          <cell r="F148">
            <v>-10.629999999999995</v>
          </cell>
          <cell r="G148">
            <v>102</v>
          </cell>
          <cell r="I148">
            <v>352.67500000000001</v>
          </cell>
          <cell r="K148">
            <v>397.63</v>
          </cell>
          <cell r="L148">
            <v>352.67500000000001</v>
          </cell>
          <cell r="M148">
            <v>-44.954999999999984</v>
          </cell>
          <cell r="O148">
            <v>0</v>
          </cell>
          <cell r="P148">
            <v>0</v>
          </cell>
          <cell r="Q148">
            <v>0</v>
          </cell>
        </row>
        <row r="149">
          <cell r="A149">
            <v>0</v>
          </cell>
          <cell r="B149" t="str">
            <v>C01MC28</v>
          </cell>
          <cell r="C149" t="str">
            <v>NORM.ALIM.ELECTR.13,8 KV C.B.CONC</v>
          </cell>
          <cell r="D149">
            <v>41.813000000000002</v>
          </cell>
          <cell r="E149">
            <v>461.76600000000002</v>
          </cell>
          <cell r="F149">
            <v>419.95300000000003</v>
          </cell>
          <cell r="G149">
            <v>9</v>
          </cell>
          <cell r="I149">
            <v>313.89999999999998</v>
          </cell>
          <cell r="K149">
            <v>31.812999999999999</v>
          </cell>
          <cell r="L149">
            <v>41.966999999999999</v>
          </cell>
          <cell r="M149">
            <v>10.154</v>
          </cell>
          <cell r="O149">
            <v>1.9139999999999999</v>
          </cell>
          <cell r="P149">
            <v>1</v>
          </cell>
          <cell r="Q149">
            <v>-0.91399999999999992</v>
          </cell>
        </row>
        <row r="150">
          <cell r="A150">
            <v>0</v>
          </cell>
          <cell r="B150" t="str">
            <v>C01MC41</v>
          </cell>
          <cell r="C150" t="str">
            <v>SIST.AGUA CALIENTE C.CAMBIO MEC.CONC</v>
          </cell>
          <cell r="D150">
            <v>146.97999999999999</v>
          </cell>
          <cell r="E150">
            <v>133.86600000000001</v>
          </cell>
          <cell r="F150">
            <v>-13.113999999999976</v>
          </cell>
          <cell r="G150">
            <v>110</v>
          </cell>
          <cell r="I150">
            <v>108.111</v>
          </cell>
          <cell r="K150">
            <v>116.98</v>
          </cell>
          <cell r="L150">
            <v>108.111</v>
          </cell>
          <cell r="M150">
            <v>-8.8689999999999998</v>
          </cell>
          <cell r="O150">
            <v>0</v>
          </cell>
          <cell r="P150">
            <v>0</v>
          </cell>
          <cell r="Q150">
            <v>0</v>
          </cell>
        </row>
        <row r="151">
          <cell r="A151">
            <v>0</v>
          </cell>
          <cell r="B151" t="str">
            <v>C01MC43</v>
          </cell>
          <cell r="C151" t="str">
            <v>CAMBIO PUENTE GRUA CASA DE BOMBAS 1</v>
          </cell>
          <cell r="D151">
            <v>31.213999999999999</v>
          </cell>
          <cell r="E151">
            <v>134.20699999999999</v>
          </cell>
          <cell r="F151">
            <v>102.99299999999999</v>
          </cell>
          <cell r="G151">
            <v>23</v>
          </cell>
          <cell r="I151">
            <v>133.001</v>
          </cell>
          <cell r="K151">
            <v>30.213999999999999</v>
          </cell>
          <cell r="L151">
            <v>89.233999999999995</v>
          </cell>
          <cell r="M151">
            <v>59.019999999999996</v>
          </cell>
          <cell r="O151">
            <v>8.4179999999999993</v>
          </cell>
          <cell r="P151">
            <v>40</v>
          </cell>
          <cell r="Q151">
            <v>31.582000000000001</v>
          </cell>
        </row>
        <row r="152">
          <cell r="A152">
            <v>0</v>
          </cell>
          <cell r="B152" t="str">
            <v>C01MC45</v>
          </cell>
          <cell r="C152" t="str">
            <v>ING.CONC.REMPL.PTE.GRUA 100/100 CONC</v>
          </cell>
          <cell r="D152">
            <v>40.165999999999997</v>
          </cell>
          <cell r="E152">
            <v>47.99</v>
          </cell>
          <cell r="F152">
            <v>7.8240000000000052</v>
          </cell>
          <cell r="G152">
            <v>84</v>
          </cell>
          <cell r="I152">
            <v>45.982999999999997</v>
          </cell>
          <cell r="K152">
            <v>38.165999999999997</v>
          </cell>
          <cell r="L152">
            <v>45.982999999999997</v>
          </cell>
          <cell r="M152">
            <v>7.8170000000000002</v>
          </cell>
          <cell r="O152">
            <v>9.3309999999999995</v>
          </cell>
          <cell r="P152">
            <v>0</v>
          </cell>
          <cell r="Q152">
            <v>-9.3309999999999995</v>
          </cell>
        </row>
        <row r="153">
          <cell r="A153">
            <v>0</v>
          </cell>
          <cell r="B153" t="str">
            <v>C01MC54</v>
          </cell>
          <cell r="C153" t="str">
            <v>ING.BAS.MEJOR.SIST.ELECTR.FLOT.CONC</v>
          </cell>
          <cell r="D153">
            <v>115.714</v>
          </cell>
          <cell r="E153">
            <v>120.395</v>
          </cell>
          <cell r="F153">
            <v>4.6809999999999974</v>
          </cell>
          <cell r="G153">
            <v>96</v>
          </cell>
          <cell r="I153">
            <v>113.6</v>
          </cell>
          <cell r="K153">
            <v>108.714</v>
          </cell>
          <cell r="L153">
            <v>113.6</v>
          </cell>
          <cell r="M153">
            <v>4.8859999999999957</v>
          </cell>
          <cell r="O153">
            <v>26.282</v>
          </cell>
          <cell r="P153">
            <v>0</v>
          </cell>
          <cell r="Q153">
            <v>-26.282</v>
          </cell>
        </row>
        <row r="154">
          <cell r="A154">
            <v>0</v>
          </cell>
          <cell r="B154" t="str">
            <v>C01MC60</v>
          </cell>
          <cell r="C154" t="str">
            <v>ELIM.COND.SUBEST.C.CAMBIO 8 P.MOLY</v>
          </cell>
          <cell r="D154">
            <v>110.458</v>
          </cell>
          <cell r="E154">
            <v>215.715</v>
          </cell>
          <cell r="F154">
            <v>105.25700000000001</v>
          </cell>
          <cell r="G154">
            <v>51</v>
          </cell>
          <cell r="I154">
            <v>207.25299999999999</v>
          </cell>
          <cell r="K154">
            <v>103.458</v>
          </cell>
          <cell r="L154">
            <v>207.25299999999999</v>
          </cell>
          <cell r="M154">
            <v>103.79499999999999</v>
          </cell>
          <cell r="O154">
            <v>24.344000000000001</v>
          </cell>
          <cell r="P154">
            <v>28.954999999999998</v>
          </cell>
          <cell r="Q154">
            <v>4.6109999999999971</v>
          </cell>
        </row>
        <row r="155">
          <cell r="A155" t="e">
            <v>#REF!</v>
          </cell>
          <cell r="B155" t="str">
            <v>C02MC53</v>
          </cell>
          <cell r="C155" t="str">
            <v>ING.CONC.REEMPL.PRECIPITADORES ELECT</v>
          </cell>
          <cell r="D155">
            <v>23.202999999999999</v>
          </cell>
          <cell r="E155">
            <v>42</v>
          </cell>
          <cell r="F155">
            <v>18.797000000000001</v>
          </cell>
          <cell r="G155">
            <v>55</v>
          </cell>
          <cell r="I155">
            <v>42</v>
          </cell>
          <cell r="K155">
            <v>23.202999999999999</v>
          </cell>
          <cell r="L155">
            <v>42</v>
          </cell>
          <cell r="M155">
            <v>18.797000000000001</v>
          </cell>
          <cell r="O155">
            <v>17.288</v>
          </cell>
          <cell r="P155">
            <v>0</v>
          </cell>
          <cell r="Q155">
            <v>-17.288</v>
          </cell>
        </row>
        <row r="156">
          <cell r="A156" t="e">
            <v>#REF!</v>
          </cell>
          <cell r="B156" t="str">
            <v>C02MC64</v>
          </cell>
          <cell r="C156" t="str">
            <v>ING.CONC.SIST.AISLAM.SILOS MOL.CONV.</v>
          </cell>
          <cell r="D156">
            <v>2.4660000000000002</v>
          </cell>
          <cell r="E156">
            <v>29</v>
          </cell>
          <cell r="F156">
            <v>26.533999999999999</v>
          </cell>
          <cell r="G156">
            <v>9</v>
          </cell>
          <cell r="I156">
            <v>29</v>
          </cell>
          <cell r="K156">
            <v>2.4660000000000002</v>
          </cell>
          <cell r="L156">
            <v>13</v>
          </cell>
          <cell r="M156">
            <v>10.533999999999999</v>
          </cell>
          <cell r="O156">
            <v>2.1389999999999998</v>
          </cell>
          <cell r="P156">
            <v>12</v>
          </cell>
          <cell r="Q156">
            <v>9.8610000000000007</v>
          </cell>
        </row>
        <row r="157">
          <cell r="A157">
            <v>0</v>
          </cell>
          <cell r="B157" t="str">
            <v>C01MC60</v>
          </cell>
          <cell r="C157" t="str">
            <v xml:space="preserve">                                          SUB - TOTAL</v>
          </cell>
          <cell r="D157">
            <v>512.01400000000001</v>
          </cell>
          <cell r="E157">
            <v>1184.9390000000001</v>
          </cell>
          <cell r="F157">
            <v>672.92500000000007</v>
          </cell>
          <cell r="G157">
            <v>43</v>
          </cell>
          <cell r="I157">
            <v>992.84799999999996</v>
          </cell>
          <cell r="K157">
            <v>455.01400000000001</v>
          </cell>
          <cell r="L157">
            <v>661.14799999999991</v>
          </cell>
          <cell r="M157">
            <v>206.13399999999996</v>
          </cell>
          <cell r="O157">
            <v>89.71599999999998</v>
          </cell>
          <cell r="P157">
            <v>81.954999999999998</v>
          </cell>
          <cell r="Q157">
            <v>-7.7610000000000028</v>
          </cell>
        </row>
        <row r="158">
          <cell r="B158" t="str">
            <v xml:space="preserve">EXTRAORDINARIOS  </v>
          </cell>
          <cell r="C158" t="str">
            <v>ING.BAS.REEMPL.SIST.AGUA FRE.Y RECUP. C</v>
          </cell>
          <cell r="D158">
            <v>0</v>
          </cell>
          <cell r="E158">
            <v>126</v>
          </cell>
          <cell r="F158">
            <v>126</v>
          </cell>
          <cell r="G158">
            <v>0</v>
          </cell>
          <cell r="I158">
            <v>84</v>
          </cell>
          <cell r="K158">
            <v>0</v>
          </cell>
          <cell r="L158">
            <v>0</v>
          </cell>
          <cell r="M158">
            <v>0</v>
          </cell>
          <cell r="O158">
            <v>0</v>
          </cell>
          <cell r="P158">
            <v>0</v>
          </cell>
          <cell r="Q158">
            <v>0</v>
          </cell>
        </row>
        <row r="159">
          <cell r="A159">
            <v>0</v>
          </cell>
          <cell r="B159" t="str">
            <v>C02MC42</v>
          </cell>
          <cell r="C159" t="str">
            <v>ING.CONC.OPTIM.PLTAS.CHANC.Y CONCENT</v>
          </cell>
          <cell r="D159">
            <v>1.337</v>
          </cell>
          <cell r="E159">
            <v>920</v>
          </cell>
          <cell r="F159">
            <v>918.66300000000001</v>
          </cell>
          <cell r="G159">
            <v>0</v>
          </cell>
          <cell r="I159">
            <v>624</v>
          </cell>
          <cell r="J159" t="str">
            <v xml:space="preserve"> </v>
          </cell>
          <cell r="K159">
            <v>1.337</v>
          </cell>
          <cell r="L159">
            <v>190</v>
          </cell>
          <cell r="M159">
            <v>188.66300000000001</v>
          </cell>
          <cell r="O159">
            <v>1.306</v>
          </cell>
          <cell r="P159">
            <v>146</v>
          </cell>
          <cell r="Q159">
            <v>144.69399999999999</v>
          </cell>
        </row>
        <row r="160">
          <cell r="A160" t="e">
            <v>#REF!</v>
          </cell>
          <cell r="B160">
            <v>0</v>
          </cell>
          <cell r="C160">
            <v>0</v>
          </cell>
          <cell r="D160">
            <v>0</v>
          </cell>
          <cell r="E160">
            <v>0</v>
          </cell>
          <cell r="F160">
            <v>0</v>
          </cell>
          <cell r="G160">
            <v>0</v>
          </cell>
          <cell r="I160">
            <v>0</v>
          </cell>
          <cell r="K160">
            <v>0</v>
          </cell>
          <cell r="L160">
            <v>0</v>
          </cell>
          <cell r="M160">
            <v>0</v>
          </cell>
          <cell r="O160">
            <v>0</v>
          </cell>
          <cell r="P160">
            <v>0</v>
          </cell>
          <cell r="Q160">
            <v>0</v>
          </cell>
        </row>
        <row r="161">
          <cell r="A161">
            <v>0</v>
          </cell>
          <cell r="B161">
            <v>0</v>
          </cell>
          <cell r="C161">
            <v>0</v>
          </cell>
          <cell r="D161">
            <v>0</v>
          </cell>
          <cell r="E161">
            <v>0</v>
          </cell>
          <cell r="F161">
            <v>0</v>
          </cell>
          <cell r="G161">
            <v>0</v>
          </cell>
          <cell r="I161">
            <v>0</v>
          </cell>
          <cell r="K161">
            <v>0</v>
          </cell>
          <cell r="L161">
            <v>0</v>
          </cell>
          <cell r="M161">
            <v>0</v>
          </cell>
          <cell r="O161">
            <v>0</v>
          </cell>
          <cell r="P161">
            <v>0</v>
          </cell>
          <cell r="Q161">
            <v>0</v>
          </cell>
        </row>
        <row r="162">
          <cell r="A162">
            <v>0</v>
          </cell>
          <cell r="B162">
            <v>0</v>
          </cell>
          <cell r="C162">
            <v>0</v>
          </cell>
          <cell r="D162">
            <v>0</v>
          </cell>
          <cell r="E162">
            <v>0</v>
          </cell>
          <cell r="F162">
            <v>0</v>
          </cell>
          <cell r="G162">
            <v>0</v>
          </cell>
          <cell r="I162">
            <v>0</v>
          </cell>
          <cell r="K162">
            <v>0</v>
          </cell>
          <cell r="L162">
            <v>0</v>
          </cell>
          <cell r="M162">
            <v>0</v>
          </cell>
          <cell r="O162">
            <v>0</v>
          </cell>
          <cell r="P162">
            <v>0</v>
          </cell>
          <cell r="Q162">
            <v>0</v>
          </cell>
        </row>
        <row r="163">
          <cell r="A163">
            <v>0</v>
          </cell>
          <cell r="B163">
            <v>0</v>
          </cell>
          <cell r="C163">
            <v>0</v>
          </cell>
          <cell r="D163">
            <v>0</v>
          </cell>
          <cell r="E163">
            <v>0</v>
          </cell>
          <cell r="F163">
            <v>0</v>
          </cell>
          <cell r="G163">
            <v>0</v>
          </cell>
          <cell r="I163">
            <v>0</v>
          </cell>
          <cell r="J163" t="str">
            <v xml:space="preserve"> </v>
          </cell>
          <cell r="K163">
            <v>0</v>
          </cell>
          <cell r="L163">
            <v>0</v>
          </cell>
          <cell r="M163">
            <v>0</v>
          </cell>
          <cell r="O163">
            <v>0</v>
          </cell>
          <cell r="P163">
            <v>0</v>
          </cell>
          <cell r="Q163">
            <v>0</v>
          </cell>
        </row>
        <row r="164">
          <cell r="A164">
            <v>0</v>
          </cell>
          <cell r="B164">
            <v>0</v>
          </cell>
          <cell r="C164" t="str">
            <v xml:space="preserve">                                          SUB - TOTAL</v>
          </cell>
          <cell r="D164">
            <v>1.337</v>
          </cell>
          <cell r="E164">
            <v>920</v>
          </cell>
          <cell r="F164">
            <v>918.66300000000001</v>
          </cell>
          <cell r="G164">
            <v>0</v>
          </cell>
          <cell r="I164">
            <v>624</v>
          </cell>
          <cell r="K164">
            <v>1.337</v>
          </cell>
          <cell r="L164">
            <v>190</v>
          </cell>
          <cell r="M164">
            <v>188.66300000000001</v>
          </cell>
          <cell r="O164">
            <v>1.306</v>
          </cell>
          <cell r="P164">
            <v>146</v>
          </cell>
          <cell r="Q164">
            <v>144.69399999999999</v>
          </cell>
        </row>
        <row r="165">
          <cell r="A165">
            <v>0</v>
          </cell>
          <cell r="B165" t="str">
            <v>SIN PRESUPUESTO</v>
          </cell>
          <cell r="C165">
            <v>0</v>
          </cell>
          <cell r="D165">
            <v>0</v>
          </cell>
          <cell r="E165">
            <v>0</v>
          </cell>
          <cell r="F165">
            <v>0</v>
          </cell>
          <cell r="G165">
            <v>0</v>
          </cell>
          <cell r="I165">
            <v>0</v>
          </cell>
          <cell r="K165">
            <v>0</v>
          </cell>
          <cell r="L165">
            <v>0</v>
          </cell>
          <cell r="M165">
            <v>0</v>
          </cell>
          <cell r="O165">
            <v>0</v>
          </cell>
          <cell r="P165">
            <v>0</v>
          </cell>
          <cell r="Q165">
            <v>0</v>
          </cell>
        </row>
        <row r="166">
          <cell r="A166">
            <v>0</v>
          </cell>
          <cell r="B166" t="str">
            <v>C00MC45</v>
          </cell>
          <cell r="C166" t="str">
            <v>ING.BAS.HABIL.LIN.BY.PASS RELAVES 2T</v>
          </cell>
          <cell r="D166">
            <v>-5.3380000000000001</v>
          </cell>
          <cell r="E166">
            <v>0</v>
          </cell>
          <cell r="F166">
            <v>5.3380000000000001</v>
          </cell>
          <cell r="G166">
            <v>0</v>
          </cell>
          <cell r="I166">
            <v>0</v>
          </cell>
          <cell r="K166">
            <v>-5.3380000000000001</v>
          </cell>
          <cell r="L166">
            <v>0</v>
          </cell>
          <cell r="M166">
            <v>5.3380000000000001</v>
          </cell>
          <cell r="O166">
            <v>0</v>
          </cell>
          <cell r="P166">
            <v>0</v>
          </cell>
          <cell r="Q166">
            <v>0</v>
          </cell>
        </row>
        <row r="167">
          <cell r="A167">
            <v>0</v>
          </cell>
          <cell r="B167" t="str">
            <v>C7115</v>
          </cell>
          <cell r="C167" t="str">
            <v>SIST.CONTRA INCEND.LUBRIC.CHANCADO</v>
          </cell>
          <cell r="D167">
            <v>-1.143</v>
          </cell>
          <cell r="E167">
            <v>0</v>
          </cell>
          <cell r="F167">
            <v>1.143</v>
          </cell>
          <cell r="G167">
            <v>0</v>
          </cell>
          <cell r="I167">
            <v>0</v>
          </cell>
          <cell r="K167">
            <v>-1.143</v>
          </cell>
          <cell r="L167">
            <v>0</v>
          </cell>
          <cell r="M167">
            <v>1.143</v>
          </cell>
          <cell r="O167">
            <v>0</v>
          </cell>
          <cell r="P167">
            <v>0</v>
          </cell>
          <cell r="Q167">
            <v>0</v>
          </cell>
        </row>
        <row r="168">
          <cell r="A168">
            <v>0</v>
          </cell>
          <cell r="B168" t="str">
            <v>C99MC15</v>
          </cell>
          <cell r="C168" t="str">
            <v>SIST MUESTREO PLANTA MOLIBDENO</v>
          </cell>
          <cell r="D168">
            <v>-3.3490000000000002</v>
          </cell>
          <cell r="E168">
            <v>0</v>
          </cell>
          <cell r="F168">
            <v>3.3490000000000002</v>
          </cell>
          <cell r="G168">
            <v>0</v>
          </cell>
          <cell r="I168">
            <v>0</v>
          </cell>
          <cell r="K168">
            <v>-3.3490000000000002</v>
          </cell>
          <cell r="L168">
            <v>0</v>
          </cell>
          <cell r="M168">
            <v>3.3490000000000002</v>
          </cell>
          <cell r="O168">
            <v>5.8000000000000003E-2</v>
          </cell>
          <cell r="P168">
            <v>0</v>
          </cell>
          <cell r="Q168">
            <v>-5.8000000000000003E-2</v>
          </cell>
        </row>
        <row r="169">
          <cell r="A169">
            <v>0</v>
          </cell>
          <cell r="B169" t="str">
            <v>C99MC40</v>
          </cell>
          <cell r="C169" t="str">
            <v>ING BASICA AUMENTO REC CU Y MO</v>
          </cell>
          <cell r="D169">
            <v>2.7919999999999998</v>
          </cell>
          <cell r="E169">
            <v>0</v>
          </cell>
          <cell r="F169">
            <v>-2.7919999999999998</v>
          </cell>
          <cell r="G169">
            <v>0</v>
          </cell>
          <cell r="I169">
            <v>0</v>
          </cell>
          <cell r="K169">
            <v>2.7919999999999998</v>
          </cell>
          <cell r="L169">
            <v>0</v>
          </cell>
          <cell r="M169">
            <v>-2.7919999999999998</v>
          </cell>
          <cell r="O169">
            <v>0</v>
          </cell>
          <cell r="P169">
            <v>0</v>
          </cell>
          <cell r="Q169">
            <v>0</v>
          </cell>
        </row>
        <row r="170">
          <cell r="A170">
            <v>0</v>
          </cell>
          <cell r="B170" t="str">
            <v>C99MC47</v>
          </cell>
          <cell r="C170" t="str">
            <v>REV.ING.CONC.Y BAS.M.AREA FILTR/SEC</v>
          </cell>
          <cell r="D170">
            <v>-10.933999999999999</v>
          </cell>
          <cell r="E170">
            <v>0</v>
          </cell>
          <cell r="F170">
            <v>10.933999999999999</v>
          </cell>
          <cell r="G170">
            <v>0</v>
          </cell>
          <cell r="I170">
            <v>0</v>
          </cell>
          <cell r="K170">
            <v>-10.933999999999999</v>
          </cell>
          <cell r="L170">
            <v>0</v>
          </cell>
          <cell r="M170">
            <v>10.933999999999999</v>
          </cell>
          <cell r="O170">
            <v>10.824</v>
          </cell>
          <cell r="P170">
            <v>0</v>
          </cell>
          <cell r="Q170">
            <v>-10.824</v>
          </cell>
        </row>
        <row r="171">
          <cell r="A171">
            <v>0</v>
          </cell>
          <cell r="B171" t="str">
            <v>C99MT02</v>
          </cell>
          <cell r="C171" t="str">
            <v>MEJORAM CONDIC SUBEST MODER PUENT G</v>
          </cell>
          <cell r="D171">
            <v>-3.6469999999999998</v>
          </cell>
          <cell r="E171">
            <v>0</v>
          </cell>
          <cell r="F171">
            <v>3.6469999999999998</v>
          </cell>
          <cell r="G171">
            <v>0</v>
          </cell>
          <cell r="I171">
            <v>0</v>
          </cell>
          <cell r="K171">
            <v>-3.6469999999999998</v>
          </cell>
          <cell r="L171">
            <v>0</v>
          </cell>
          <cell r="M171">
            <v>3.6469999999999998</v>
          </cell>
          <cell r="O171">
            <v>0</v>
          </cell>
          <cell r="P171">
            <v>0</v>
          </cell>
          <cell r="Q171">
            <v>0</v>
          </cell>
        </row>
        <row r="172">
          <cell r="A172">
            <v>0</v>
          </cell>
          <cell r="B172" t="str">
            <v>C99MC15</v>
          </cell>
          <cell r="C172" t="str">
            <v xml:space="preserve">                                          SUB - TOTAL</v>
          </cell>
          <cell r="D172" t="str">
            <v xml:space="preserve">-  </v>
          </cell>
          <cell r="E172" t="str">
            <v xml:space="preserve">-  </v>
          </cell>
          <cell r="F172" t="str">
            <v xml:space="preserve">-  </v>
          </cell>
          <cell r="G172" t="str">
            <v xml:space="preserve">-  </v>
          </cell>
          <cell r="I172">
            <v>0</v>
          </cell>
          <cell r="K172">
            <v>-21.619</v>
          </cell>
          <cell r="L172">
            <v>0</v>
          </cell>
          <cell r="M172">
            <v>21.619</v>
          </cell>
          <cell r="O172">
            <v>10.882</v>
          </cell>
          <cell r="P172">
            <v>0</v>
          </cell>
          <cell r="Q172">
            <v>-10.882</v>
          </cell>
        </row>
        <row r="173">
          <cell r="A173">
            <v>0</v>
          </cell>
          <cell r="B173" t="str">
            <v>C99MC40</v>
          </cell>
          <cell r="C173" t="str">
            <v>ING BASICA AUMENTO REC CU Y MO</v>
          </cell>
          <cell r="D173">
            <v>2.7919999999999998</v>
          </cell>
          <cell r="E173">
            <v>0</v>
          </cell>
          <cell r="F173">
            <v>-2.7919999999999998</v>
          </cell>
          <cell r="G173">
            <v>0</v>
          </cell>
          <cell r="I173">
            <v>0</v>
          </cell>
          <cell r="K173">
            <v>2.7919999999999998</v>
          </cell>
          <cell r="L173">
            <v>0</v>
          </cell>
          <cell r="M173">
            <v>-2.7919999999999998</v>
          </cell>
          <cell r="O173">
            <v>0</v>
          </cell>
          <cell r="P173">
            <v>0</v>
          </cell>
          <cell r="Q173">
            <v>0</v>
          </cell>
        </row>
        <row r="174">
          <cell r="A174">
            <v>0</v>
          </cell>
          <cell r="B174" t="str">
            <v>C99MC47</v>
          </cell>
          <cell r="C174" t="str">
            <v>T O T A L   P R O G R A M A</v>
          </cell>
          <cell r="D174">
            <v>24527.05</v>
          </cell>
          <cell r="E174">
            <v>116095.939</v>
          </cell>
          <cell r="F174">
            <v>91568.888999999996</v>
          </cell>
          <cell r="G174">
            <v>21</v>
          </cell>
          <cell r="I174">
            <v>49708.417000000001</v>
          </cell>
          <cell r="K174">
            <v>19757.431</v>
          </cell>
          <cell r="L174">
            <v>27410.074000000001</v>
          </cell>
          <cell r="M174">
            <v>7652.6429999999982</v>
          </cell>
          <cell r="O174">
            <v>2733.1559999999999</v>
          </cell>
          <cell r="P174">
            <v>2610.2129999999997</v>
          </cell>
          <cell r="Q174">
            <v>-122.94299999999996</v>
          </cell>
        </row>
        <row r="175">
          <cell r="A175">
            <v>0</v>
          </cell>
          <cell r="B175" t="str">
            <v>C99MT02</v>
          </cell>
          <cell r="C175" t="str">
            <v>(**)  REAL  AJUSTADO  DE  ACUERDO  AL  IPC  Y  DOLAR  PROMEDIO  PROGRAMADO  PARA  2002</v>
          </cell>
          <cell r="D175">
            <v>-3.6469999999999998</v>
          </cell>
          <cell r="E175">
            <v>0</v>
          </cell>
          <cell r="F175">
            <v>3.6469999999999998</v>
          </cell>
          <cell r="G175">
            <v>0</v>
          </cell>
          <cell r="I175">
            <v>0</v>
          </cell>
          <cell r="K175">
            <v>-3.6469999999999998</v>
          </cell>
          <cell r="L175">
            <v>0</v>
          </cell>
          <cell r="M175">
            <v>3.6469999999999998</v>
          </cell>
          <cell r="O175">
            <v>0</v>
          </cell>
          <cell r="P175">
            <v>0</v>
          </cell>
          <cell r="Q175">
            <v>0</v>
          </cell>
        </row>
        <row r="176">
          <cell r="A176" t="str">
            <v>*</v>
          </cell>
          <cell r="B176" t="str">
            <v>N03UH04</v>
          </cell>
          <cell r="C176" t="str">
            <v xml:space="preserve">         </v>
          </cell>
          <cell r="D176" t="str">
            <v xml:space="preserve">-  </v>
          </cell>
          <cell r="E176" t="str">
            <v xml:space="preserve">-  </v>
          </cell>
          <cell r="F176" t="str">
            <v xml:space="preserve">-  </v>
          </cell>
          <cell r="G176" t="str">
            <v xml:space="preserve">-  </v>
          </cell>
          <cell r="I176">
            <v>0</v>
          </cell>
          <cell r="K176">
            <v>-21.619</v>
          </cell>
          <cell r="L176">
            <v>0</v>
          </cell>
          <cell r="M176">
            <v>21.619</v>
          </cell>
          <cell r="O176">
            <v>0</v>
          </cell>
          <cell r="P176">
            <v>0</v>
          </cell>
          <cell r="Q176">
            <v>0</v>
          </cell>
        </row>
        <row r="177">
          <cell r="A177">
            <v>0</v>
          </cell>
          <cell r="B177" t="str">
            <v>C01UM11</v>
          </cell>
          <cell r="C177" t="str">
            <v>COMEDOR Y MEJ.CASA CAMBIO MAESTR.CEN</v>
          </cell>
          <cell r="D177">
            <v>71.433999999999997</v>
          </cell>
          <cell r="E177">
            <v>295</v>
          </cell>
          <cell r="F177">
            <v>223.566</v>
          </cell>
          <cell r="G177">
            <v>24</v>
          </cell>
          <cell r="I177">
            <v>218.61600000000001</v>
          </cell>
          <cell r="K177">
            <v>13.845000000000001</v>
          </cell>
          <cell r="L177">
            <v>218.61600000000001</v>
          </cell>
          <cell r="M177">
            <v>204.77100000000002</v>
          </cell>
          <cell r="O177">
            <v>6.3E-2</v>
          </cell>
          <cell r="P177">
            <v>205.374</v>
          </cell>
          <cell r="Q177">
            <v>205.31100000000001</v>
          </cell>
        </row>
        <row r="178">
          <cell r="A178" t="str">
            <v>*</v>
          </cell>
          <cell r="B178" t="str">
            <v>N03UL03</v>
          </cell>
          <cell r="C178" t="str">
            <v>T O T A L   P R O G R A M A</v>
          </cell>
          <cell r="D178">
            <v>32361.465000000004</v>
          </cell>
          <cell r="E178">
            <v>116221.939</v>
          </cell>
          <cell r="F178" t="str">
            <v xml:space="preserve">  A V A N C E   D E   I N V E R S I O N E S</v>
          </cell>
          <cell r="G178">
            <v>28</v>
          </cell>
          <cell r="I178">
            <v>49792.417000000001</v>
          </cell>
          <cell r="K178">
            <v>27591.846000000005</v>
          </cell>
          <cell r="L178">
            <v>35677.341</v>
          </cell>
          <cell r="M178">
            <v>8085.4950000000008</v>
          </cell>
          <cell r="O178">
            <v>7835.3589999999995</v>
          </cell>
          <cell r="P178">
            <v>8267.2669999999998</v>
          </cell>
          <cell r="Q178">
            <v>431.90800000000013</v>
          </cell>
        </row>
        <row r="179">
          <cell r="C179" t="str">
            <v>(**)  REAL  AJUSTADO  DE  ACUERDO  AL  IPC  Y  DOLAR  PROMEDIO  PROGRAMADO  PARA  2002</v>
          </cell>
          <cell r="D179">
            <v>17726.490999999998</v>
          </cell>
          <cell r="E179">
            <v>25010</v>
          </cell>
          <cell r="F179" t="str">
            <v xml:space="preserve">   ( Valor en miles de dólares USA )</v>
          </cell>
          <cell r="G179">
            <v>71</v>
          </cell>
          <cell r="I179">
            <v>5916.0540000000001</v>
          </cell>
          <cell r="K179">
            <v>1924.7059999999999</v>
          </cell>
          <cell r="L179">
            <v>1978.702</v>
          </cell>
          <cell r="M179">
            <v>53.996000000000095</v>
          </cell>
          <cell r="O179">
            <v>536.36299999999994</v>
          </cell>
          <cell r="P179">
            <v>805.65000000000009</v>
          </cell>
          <cell r="Q179">
            <v>269.28700000000015</v>
          </cell>
        </row>
        <row r="180">
          <cell r="B180" t="str">
            <v>COMBUSTIBLES Y OTROS</v>
          </cell>
          <cell r="C180" t="str">
            <v xml:space="preserve">         </v>
          </cell>
        </row>
        <row r="181">
          <cell r="B181" t="str">
            <v>U. G. A. :</v>
          </cell>
          <cell r="C181" t="str">
            <v>SUBGERENCIA MINA SUR OXIDOS</v>
          </cell>
          <cell r="D181">
            <v>0</v>
          </cell>
          <cell r="E181">
            <v>777</v>
          </cell>
          <cell r="F181">
            <v>777</v>
          </cell>
          <cell r="G181">
            <v>0</v>
          </cell>
          <cell r="I181">
            <v>59.5</v>
          </cell>
          <cell r="K181">
            <v>0</v>
          </cell>
          <cell r="L181">
            <v>0</v>
          </cell>
          <cell r="M181">
            <v>0</v>
          </cell>
          <cell r="O181">
            <v>0</v>
          </cell>
          <cell r="P181">
            <v>0</v>
          </cell>
          <cell r="Q181">
            <v>0</v>
          </cell>
        </row>
        <row r="182">
          <cell r="A182" t="str">
            <v xml:space="preserve"> A V A N C E   D E   I N V E R S I O N E S</v>
          </cell>
          <cell r="B182" t="str">
            <v>C01UM11</v>
          </cell>
          <cell r="C182" t="str">
            <v>COMEDOR Y MEJ.CASA CAMBIO MAESTR.CEN</v>
          </cell>
          <cell r="D182">
            <v>101.303</v>
          </cell>
          <cell r="E182">
            <v>295</v>
          </cell>
          <cell r="F182" t="str">
            <v xml:space="preserve">  A V A N C E   D E   I N V E R S I O N E S</v>
          </cell>
          <cell r="G182">
            <v>34</v>
          </cell>
          <cell r="I182">
            <v>218.61799999999999</v>
          </cell>
          <cell r="K182">
            <v>43.713999999999999</v>
          </cell>
          <cell r="L182">
            <v>218.61799999999999</v>
          </cell>
          <cell r="M182">
            <v>174.904</v>
          </cell>
          <cell r="O182">
            <v>29.869</v>
          </cell>
          <cell r="P182">
            <v>0</v>
          </cell>
          <cell r="Q182">
            <v>-29.869</v>
          </cell>
        </row>
        <row r="183">
          <cell r="A183" t="str">
            <v>( Valor en miles de dólares USA )</v>
          </cell>
          <cell r="B183" t="str">
            <v>N03UM01</v>
          </cell>
          <cell r="C183" t="str">
            <v>REP.ESTRUC.PTES.GRUA MAESTR.CENTRAL</v>
          </cell>
          <cell r="D183" t="str">
            <v>CONTROL AVANCE DE INVERSIONES GLOBAL</v>
          </cell>
          <cell r="E183">
            <v>486</v>
          </cell>
          <cell r="F183" t="str">
            <v xml:space="preserve">   ( Valor en miles de dólares USA )</v>
          </cell>
          <cell r="G183">
            <v>0</v>
          </cell>
          <cell r="I183" t="str">
            <v xml:space="preserve">PPTO    </v>
          </cell>
          <cell r="K183" t="str">
            <v xml:space="preserve">CONTROL AVANCE DE  INVERSIONES  2002 </v>
          </cell>
          <cell r="L183">
            <v>0</v>
          </cell>
          <cell r="M183">
            <v>0</v>
          </cell>
          <cell r="O183">
            <v>0</v>
          </cell>
          <cell r="P183">
            <v>0</v>
          </cell>
          <cell r="Q183">
            <v>0</v>
          </cell>
        </row>
        <row r="184">
          <cell r="B184" t="str">
            <v>Nº API</v>
          </cell>
          <cell r="C184" t="str">
            <v>D E S C R I P C I O N</v>
          </cell>
          <cell r="D184" t="str">
            <v>ACUMULADO **</v>
          </cell>
          <cell r="E184" t="str">
            <v>PPTO.GLOBAL</v>
          </cell>
          <cell r="F184" t="str">
            <v>DISPONIBLE</v>
          </cell>
          <cell r="G184" t="str">
            <v xml:space="preserve"> % CUMPL.</v>
          </cell>
          <cell r="I184" t="str">
            <v>AUTORIZ.</v>
          </cell>
          <cell r="K184" t="str">
            <v xml:space="preserve">PERIODO : ENERO A  SEPTIEMBRE </v>
          </cell>
          <cell r="L184">
            <v>218.61799999999999</v>
          </cell>
          <cell r="M184">
            <v>174.904</v>
          </cell>
          <cell r="O184" t="str">
            <v xml:space="preserve">MES:     SEPTIEMBRE </v>
          </cell>
          <cell r="P184">
            <v>0</v>
          </cell>
          <cell r="Q184">
            <v>-29.869</v>
          </cell>
        </row>
        <row r="185">
          <cell r="B185" t="str">
            <v>U. G. A. :</v>
          </cell>
          <cell r="C185" t="str">
            <v>SUBGERENCIA MINA SUR OXIDOS</v>
          </cell>
          <cell r="D185" t="str">
            <v xml:space="preserve">  a  SEP  2002 </v>
          </cell>
          <cell r="E185" t="str">
            <v xml:space="preserve">AJUSTADO   </v>
          </cell>
          <cell r="F185" t="str">
            <v xml:space="preserve">  a  SEP  2002 </v>
          </cell>
          <cell r="G185" t="str">
            <v>GLOBAL</v>
          </cell>
          <cell r="I185" t="str">
            <v xml:space="preserve">2002    </v>
          </cell>
          <cell r="J185" t="str">
            <v xml:space="preserve"> </v>
          </cell>
          <cell r="K185" t="str">
            <v>REAL **</v>
          </cell>
          <cell r="L185" t="str">
            <v>PPTO.</v>
          </cell>
          <cell r="M185" t="str">
            <v>DISPONIBLE</v>
          </cell>
          <cell r="O185" t="str">
            <v>REAL  **</v>
          </cell>
          <cell r="P185" t="str">
            <v>PPTO.</v>
          </cell>
          <cell r="Q185" t="str">
            <v>DISPONIBLE</v>
          </cell>
        </row>
        <row r="186">
          <cell r="B186" t="str">
            <v>PRINCIPALES</v>
          </cell>
          <cell r="C186" t="str">
            <v>(*) PROYECTO CONDICIONADO                           (**)  PRESUPUESTO  AJUSTADO  DE  ACUERDO  AL  IPC  Y  DOLAR  REAL DE CADA MES DEL AÑO 2003</v>
          </cell>
        </row>
        <row r="187">
          <cell r="A187">
            <v>0</v>
          </cell>
          <cell r="B187" t="str">
            <v>C01XM06</v>
          </cell>
          <cell r="C187" t="str">
            <v>REPARACION PISO SUBTERRANEO PLANTA E</v>
          </cell>
          <cell r="D187">
            <v>516.98500000000001</v>
          </cell>
          <cell r="E187">
            <v>1128</v>
          </cell>
          <cell r="F187">
            <v>611.01499999999999</v>
          </cell>
          <cell r="G187">
            <v>46</v>
          </cell>
          <cell r="I187">
            <v>1068</v>
          </cell>
          <cell r="K187">
            <v>474.98500000000001</v>
          </cell>
          <cell r="L187">
            <v>555.98099999999999</v>
          </cell>
          <cell r="M187">
            <v>80.995999999999981</v>
          </cell>
          <cell r="O187">
            <v>196.10900000000001</v>
          </cell>
          <cell r="P187">
            <v>125.15900000000001</v>
          </cell>
          <cell r="Q187">
            <v>-70.95</v>
          </cell>
        </row>
        <row r="188">
          <cell r="A188">
            <v>0</v>
          </cell>
          <cell r="B188" t="str">
            <v>C01XM18</v>
          </cell>
          <cell r="C188" t="str">
            <v>READECUACION PIQUE OESTE MINA SUR</v>
          </cell>
          <cell r="D188">
            <v>64.248999999999995</v>
          </cell>
          <cell r="E188">
            <v>1161</v>
          </cell>
          <cell r="F188">
            <v>1096.751</v>
          </cell>
          <cell r="G188">
            <v>6</v>
          </cell>
          <cell r="I188">
            <v>482.80200000000002</v>
          </cell>
          <cell r="K188">
            <v>61.249000000000002</v>
          </cell>
          <cell r="L188">
            <v>121.95399999999999</v>
          </cell>
          <cell r="M188">
            <v>60.704999999999991</v>
          </cell>
          <cell r="O188">
            <v>13.169</v>
          </cell>
          <cell r="P188">
            <v>15.067</v>
          </cell>
          <cell r="Q188">
            <v>1.8979999999999997</v>
          </cell>
        </row>
        <row r="189">
          <cell r="A189" t="str">
            <v>( Valor en miles de dólares USA )</v>
          </cell>
          <cell r="B189" t="str">
            <v>C01XM26</v>
          </cell>
          <cell r="C189" t="str">
            <v>REEMPLAZO TRACTOR NEUMATICO 23 YD3</v>
          </cell>
          <cell r="D189">
            <v>1156.54</v>
          </cell>
          <cell r="E189">
            <v>1274</v>
          </cell>
          <cell r="F189">
            <v>117.46000000000004</v>
          </cell>
          <cell r="G189">
            <v>91</v>
          </cell>
          <cell r="I189">
            <v>1270</v>
          </cell>
          <cell r="J189" t="str">
            <v xml:space="preserve"> </v>
          </cell>
          <cell r="K189">
            <v>1156.54</v>
          </cell>
          <cell r="L189">
            <v>1270</v>
          </cell>
          <cell r="M189">
            <v>113.46000000000004</v>
          </cell>
          <cell r="O189">
            <v>0</v>
          </cell>
          <cell r="P189">
            <v>0</v>
          </cell>
          <cell r="Q189">
            <v>0</v>
          </cell>
        </row>
        <row r="190">
          <cell r="A190">
            <v>0</v>
          </cell>
          <cell r="B190" t="str">
            <v>C01XM27</v>
          </cell>
          <cell r="C190" t="str">
            <v>REEMPLAZO  CARGADOR  FRONTRAL  28 YD</v>
          </cell>
          <cell r="D190">
            <v>3445</v>
          </cell>
          <cell r="E190">
            <v>3159</v>
          </cell>
          <cell r="F190">
            <v>-286</v>
          </cell>
          <cell r="G190">
            <v>109</v>
          </cell>
          <cell r="I190">
            <v>3151</v>
          </cell>
          <cell r="K190">
            <v>3445</v>
          </cell>
          <cell r="L190">
            <v>3151</v>
          </cell>
          <cell r="M190">
            <v>-294</v>
          </cell>
          <cell r="O190">
            <v>0</v>
          </cell>
          <cell r="P190">
            <v>0</v>
          </cell>
          <cell r="Q190">
            <v>0</v>
          </cell>
        </row>
        <row r="191">
          <cell r="A191">
            <v>0</v>
          </cell>
          <cell r="B191" t="str">
            <v>C01XM28</v>
          </cell>
          <cell r="C191" t="str">
            <v>MEJOR SIST CONTR E INSTRUM PLANT SX/</v>
          </cell>
          <cell r="D191">
            <v>1760.009</v>
          </cell>
          <cell r="E191">
            <v>2166</v>
          </cell>
          <cell r="F191">
            <v>405.99099999999999</v>
          </cell>
          <cell r="G191">
            <v>81</v>
          </cell>
          <cell r="I191">
            <v>1359.9970000000001</v>
          </cell>
          <cell r="K191">
            <v>1170.009</v>
          </cell>
          <cell r="L191">
            <v>1268.8800000000001</v>
          </cell>
          <cell r="M191">
            <v>98.871000000000095</v>
          </cell>
          <cell r="O191">
            <v>495.33</v>
          </cell>
          <cell r="P191">
            <v>65.915999999999997</v>
          </cell>
          <cell r="Q191">
            <v>-429.41399999999999</v>
          </cell>
        </row>
        <row r="192">
          <cell r="A192">
            <v>0</v>
          </cell>
          <cell r="B192" t="str">
            <v>C01XX01</v>
          </cell>
          <cell r="C192" t="str">
            <v>REEMPLAZO ANODOS ELECTROOBTENCION OX</v>
          </cell>
          <cell r="D192">
            <v>1233.5429999999999</v>
          </cell>
          <cell r="E192">
            <v>1277</v>
          </cell>
          <cell r="F192">
            <v>43.457000000000107</v>
          </cell>
          <cell r="G192">
            <v>97</v>
          </cell>
          <cell r="I192">
            <v>1047</v>
          </cell>
          <cell r="K192">
            <v>1233.5429999999999</v>
          </cell>
          <cell r="L192">
            <v>1047</v>
          </cell>
          <cell r="M192">
            <v>-186.54299999999989</v>
          </cell>
          <cell r="O192">
            <v>0</v>
          </cell>
          <cell r="P192">
            <v>0</v>
          </cell>
          <cell r="Q192">
            <v>0</v>
          </cell>
        </row>
        <row r="193">
          <cell r="A193">
            <v>0</v>
          </cell>
          <cell r="B193" t="str">
            <v>C02XM10</v>
          </cell>
          <cell r="C193" t="str">
            <v>RECUPERACION SOLUCIONES BOTADERO RIP</v>
          </cell>
          <cell r="D193">
            <v>19.035</v>
          </cell>
          <cell r="E193">
            <v>1006</v>
          </cell>
          <cell r="F193">
            <v>986.96500000000003</v>
          </cell>
          <cell r="G193">
            <v>2</v>
          </cell>
          <cell r="I193">
            <v>230.55</v>
          </cell>
          <cell r="K193">
            <v>19.035</v>
          </cell>
          <cell r="L193">
            <v>46.247999999999998</v>
          </cell>
          <cell r="M193">
            <v>27.212999999999997</v>
          </cell>
          <cell r="O193">
            <v>5.21</v>
          </cell>
          <cell r="P193">
            <v>17.654</v>
          </cell>
          <cell r="Q193">
            <v>12.443999999999999</v>
          </cell>
        </row>
        <row r="194">
          <cell r="A194">
            <v>0</v>
          </cell>
          <cell r="B194" t="str">
            <v>C01XM27</v>
          </cell>
          <cell r="C194" t="str">
            <v xml:space="preserve">                                          SUB - TOTAL</v>
          </cell>
          <cell r="D194">
            <v>8195.360999999999</v>
          </cell>
          <cell r="E194">
            <v>11171</v>
          </cell>
          <cell r="F194">
            <v>2975.639000000001</v>
          </cell>
          <cell r="G194">
            <v>73</v>
          </cell>
          <cell r="I194">
            <v>8609.3489999999983</v>
          </cell>
          <cell r="K194">
            <v>7560.360999999999</v>
          </cell>
          <cell r="L194">
            <v>7461.0629999999992</v>
          </cell>
          <cell r="M194">
            <v>-99.297999999999803</v>
          </cell>
          <cell r="O194">
            <v>709.81799999999998</v>
          </cell>
          <cell r="P194">
            <v>223.79599999999999</v>
          </cell>
          <cell r="Q194">
            <v>-486.02199999999999</v>
          </cell>
        </row>
        <row r="195">
          <cell r="A195">
            <v>0</v>
          </cell>
          <cell r="B195" t="str">
            <v>SECUNDARIOS</v>
          </cell>
          <cell r="C195" t="str">
            <v>MEJOR SIST CONTR E INSTRUM PLANT SX/</v>
          </cell>
          <cell r="D195">
            <v>1921.77</v>
          </cell>
          <cell r="E195">
            <v>2166</v>
          </cell>
          <cell r="F195">
            <v>244.23000000000002</v>
          </cell>
          <cell r="G195">
            <v>89</v>
          </cell>
          <cell r="I195">
            <v>1359.9970000000001</v>
          </cell>
          <cell r="J195" t="str">
            <v xml:space="preserve"> </v>
          </cell>
          <cell r="K195">
            <v>1331.77</v>
          </cell>
          <cell r="L195">
            <v>1325.0150000000001</v>
          </cell>
          <cell r="M195">
            <v>-6.7549999999998818</v>
          </cell>
          <cell r="O195">
            <v>163.316</v>
          </cell>
          <cell r="P195">
            <v>56.134999999999998</v>
          </cell>
          <cell r="Q195">
            <v>-107.18100000000001</v>
          </cell>
        </row>
        <row r="196">
          <cell r="A196">
            <v>0</v>
          </cell>
          <cell r="B196" t="str">
            <v>C00XX04</v>
          </cell>
          <cell r="C196" t="str">
            <v>RECUPERACION ORGANICO DE BORRAS SX</v>
          </cell>
          <cell r="D196">
            <v>663.399</v>
          </cell>
          <cell r="E196">
            <v>691</v>
          </cell>
          <cell r="F196">
            <v>27.600999999999999</v>
          </cell>
          <cell r="G196">
            <v>96</v>
          </cell>
          <cell r="I196">
            <v>194.001</v>
          </cell>
          <cell r="K196">
            <v>224.399</v>
          </cell>
          <cell r="L196">
            <v>193.80099999999999</v>
          </cell>
          <cell r="M196">
            <v>-30.598000000000013</v>
          </cell>
          <cell r="O196">
            <v>12.641999999999999</v>
          </cell>
          <cell r="P196">
            <v>0.1</v>
          </cell>
          <cell r="Q196">
            <v>-12.542</v>
          </cell>
        </row>
        <row r="197">
          <cell r="A197">
            <v>0</v>
          </cell>
          <cell r="B197" t="str">
            <v>C01XF04</v>
          </cell>
          <cell r="C197" t="str">
            <v>REEMPLAZO ELECTRODOS SBL</v>
          </cell>
          <cell r="D197">
            <v>589.71199999999999</v>
          </cell>
          <cell r="E197">
            <v>639</v>
          </cell>
          <cell r="F197">
            <v>49.288000000000011</v>
          </cell>
          <cell r="G197">
            <v>92</v>
          </cell>
          <cell r="I197">
            <v>575</v>
          </cell>
          <cell r="K197">
            <v>589.71199999999999</v>
          </cell>
          <cell r="L197">
            <v>575</v>
          </cell>
          <cell r="M197">
            <v>-14.711999999999989</v>
          </cell>
          <cell r="O197">
            <v>0</v>
          </cell>
          <cell r="P197">
            <v>0</v>
          </cell>
          <cell r="Q197">
            <v>0</v>
          </cell>
        </row>
        <row r="198">
          <cell r="A198">
            <v>0</v>
          </cell>
          <cell r="B198" t="str">
            <v>C01XL44</v>
          </cell>
          <cell r="C198" t="str">
            <v>ING CONCEP EXT NORTE MINA SUR-ETAPA</v>
          </cell>
          <cell r="D198">
            <v>482.55099999999999</v>
          </cell>
          <cell r="E198">
            <v>451</v>
          </cell>
          <cell r="F198">
            <v>-31.550999999999988</v>
          </cell>
          <cell r="G198">
            <v>107</v>
          </cell>
          <cell r="I198">
            <v>163.21899999999999</v>
          </cell>
          <cell r="K198">
            <v>312.55099999999999</v>
          </cell>
          <cell r="L198">
            <v>163.21899999999999</v>
          </cell>
          <cell r="M198">
            <v>-149.33199999999999</v>
          </cell>
          <cell r="O198">
            <v>3.9329999999999998</v>
          </cell>
          <cell r="P198">
            <v>0</v>
          </cell>
          <cell r="Q198">
            <v>-3.9329999999999998</v>
          </cell>
        </row>
        <row r="199">
          <cell r="A199">
            <v>0</v>
          </cell>
          <cell r="B199" t="str">
            <v>C02XF01</v>
          </cell>
          <cell r="C199" t="str">
            <v>REEMPLAZO ANODOS Y CATODOS  EN SBL</v>
          </cell>
          <cell r="D199">
            <v>0</v>
          </cell>
          <cell r="E199">
            <v>583</v>
          </cell>
          <cell r="F199">
            <v>583</v>
          </cell>
          <cell r="G199">
            <v>0</v>
          </cell>
          <cell r="I199">
            <v>583</v>
          </cell>
          <cell r="K199">
            <v>0</v>
          </cell>
          <cell r="L199">
            <v>0</v>
          </cell>
          <cell r="M199">
            <v>0</v>
          </cell>
          <cell r="O199">
            <v>0</v>
          </cell>
          <cell r="P199">
            <v>0</v>
          </cell>
          <cell r="Q199">
            <v>0</v>
          </cell>
        </row>
        <row r="200">
          <cell r="A200">
            <v>0</v>
          </cell>
          <cell r="B200" t="str">
            <v>C00XX04</v>
          </cell>
          <cell r="C200" t="str">
            <v xml:space="preserve">                                          SUB - TOTAL</v>
          </cell>
          <cell r="D200">
            <v>1735.6619999999998</v>
          </cell>
          <cell r="E200">
            <v>2364</v>
          </cell>
          <cell r="F200">
            <v>628.33800000000019</v>
          </cell>
          <cell r="G200">
            <v>73</v>
          </cell>
          <cell r="I200">
            <v>1515.22</v>
          </cell>
          <cell r="K200">
            <v>1126.662</v>
          </cell>
          <cell r="L200">
            <v>932.02</v>
          </cell>
          <cell r="M200">
            <v>-194.642</v>
          </cell>
          <cell r="O200">
            <v>16.574999999999999</v>
          </cell>
          <cell r="P200">
            <v>0.1</v>
          </cell>
          <cell r="Q200">
            <v>-16.475000000000001</v>
          </cell>
        </row>
        <row r="201">
          <cell r="A201">
            <v>0</v>
          </cell>
          <cell r="B201" t="str">
            <v>DIVISIONALES</v>
          </cell>
          <cell r="C201" t="str">
            <v>REEMPLAZO ELECTRODOS SBL</v>
          </cell>
          <cell r="D201">
            <v>589.71199999999999</v>
          </cell>
          <cell r="E201">
            <v>639</v>
          </cell>
          <cell r="F201">
            <v>49.288000000000011</v>
          </cell>
          <cell r="G201">
            <v>92</v>
          </cell>
          <cell r="I201">
            <v>575</v>
          </cell>
          <cell r="K201">
            <v>589.71199999999999</v>
          </cell>
          <cell r="L201">
            <v>575</v>
          </cell>
          <cell r="M201">
            <v>-14.711999999999989</v>
          </cell>
          <cell r="O201">
            <v>0</v>
          </cell>
          <cell r="P201">
            <v>0</v>
          </cell>
          <cell r="Q201">
            <v>0</v>
          </cell>
        </row>
        <row r="202">
          <cell r="A202">
            <v>0</v>
          </cell>
          <cell r="B202" t="str">
            <v>C01XL44</v>
          </cell>
          <cell r="C202" t="str">
            <v>ING CONCEP EXT NORTE MINA SUR-ETAPA</v>
          </cell>
          <cell r="D202">
            <v>492.642</v>
          </cell>
          <cell r="E202">
            <v>451</v>
          </cell>
          <cell r="F202">
            <v>-41.641999999999996</v>
          </cell>
          <cell r="G202">
            <v>109</v>
          </cell>
          <cell r="I202">
            <v>163.21899999999999</v>
          </cell>
          <cell r="K202">
            <v>322.642</v>
          </cell>
          <cell r="L202">
            <v>163.21899999999999</v>
          </cell>
          <cell r="M202">
            <v>-159.423</v>
          </cell>
          <cell r="O202">
            <v>10.090999999999999</v>
          </cell>
          <cell r="P202">
            <v>0</v>
          </cell>
          <cell r="Q202">
            <v>-10.090999999999999</v>
          </cell>
        </row>
        <row r="203">
          <cell r="A203">
            <v>0</v>
          </cell>
          <cell r="B203" t="str">
            <v>C02XF01</v>
          </cell>
          <cell r="C203" t="str">
            <v>REEMPLAZO ANODOS Y CATODOS  EN SBL</v>
          </cell>
          <cell r="D203">
            <v>0</v>
          </cell>
          <cell r="E203">
            <v>583</v>
          </cell>
          <cell r="F203">
            <v>583</v>
          </cell>
          <cell r="G203">
            <v>0</v>
          </cell>
          <cell r="I203">
            <v>583</v>
          </cell>
          <cell r="K203">
            <v>0</v>
          </cell>
          <cell r="L203">
            <v>0</v>
          </cell>
          <cell r="M203">
            <v>0</v>
          </cell>
          <cell r="O203">
            <v>0</v>
          </cell>
          <cell r="P203">
            <v>0</v>
          </cell>
          <cell r="Q203">
            <v>0</v>
          </cell>
        </row>
        <row r="204">
          <cell r="A204" t="str">
            <v xml:space="preserve"> A V A N C E   D E   I N V E R S I O N E S</v>
          </cell>
          <cell r="B204" t="str">
            <v>Nº API</v>
          </cell>
          <cell r="C204" t="str">
            <v xml:space="preserve">                                          SUB - TOTAL</v>
          </cell>
          <cell r="D204">
            <v>1842.0740000000001</v>
          </cell>
          <cell r="E204">
            <v>2364</v>
          </cell>
          <cell r="F204">
            <v>521.92599999999993</v>
          </cell>
          <cell r="G204">
            <v>78</v>
          </cell>
          <cell r="I204">
            <v>1515.22</v>
          </cell>
          <cell r="K204">
            <v>1233.0740000000001</v>
          </cell>
          <cell r="L204">
            <v>932.22</v>
          </cell>
          <cell r="M204">
            <v>-300.85400000000004</v>
          </cell>
          <cell r="O204">
            <v>106.41199999999999</v>
          </cell>
          <cell r="P204">
            <v>0.2</v>
          </cell>
          <cell r="Q204">
            <v>-106.21199999999999</v>
          </cell>
        </row>
        <row r="205">
          <cell r="A205">
            <v>0</v>
          </cell>
          <cell r="B205" t="str">
            <v>C01XF41</v>
          </cell>
          <cell r="C205" t="str">
            <v>ING.BAS.PLTA.REMOCION CLORO EO SBL</v>
          </cell>
          <cell r="D205">
            <v>28.062000000000001</v>
          </cell>
          <cell r="E205">
            <v>74.531999999999996</v>
          </cell>
          <cell r="F205">
            <v>46.47</v>
          </cell>
          <cell r="G205">
            <v>38</v>
          </cell>
          <cell r="I205">
            <v>4</v>
          </cell>
          <cell r="J205" t="str">
            <v xml:space="preserve"> </v>
          </cell>
          <cell r="K205">
            <v>4.0620000000000003</v>
          </cell>
          <cell r="L205">
            <v>4</v>
          </cell>
          <cell r="M205">
            <v>-6.2000000000000277E-2</v>
          </cell>
          <cell r="O205">
            <v>0</v>
          </cell>
          <cell r="P205">
            <v>0</v>
          </cell>
          <cell r="Q205">
            <v>0</v>
          </cell>
        </row>
        <row r="206">
          <cell r="A206">
            <v>0</v>
          </cell>
          <cell r="B206" t="str">
            <v>C01XF43</v>
          </cell>
          <cell r="C206" t="str">
            <v>PRUEB.METAL.AMPL.CAPAC.PROD SBL</v>
          </cell>
          <cell r="D206">
            <v>117.277</v>
          </cell>
          <cell r="E206">
            <v>115.343</v>
          </cell>
          <cell r="F206">
            <v>-1.9339999999999975</v>
          </cell>
          <cell r="G206">
            <v>102</v>
          </cell>
          <cell r="I206">
            <v>67</v>
          </cell>
          <cell r="K206">
            <v>104.277</v>
          </cell>
          <cell r="L206">
            <v>67</v>
          </cell>
          <cell r="M206">
            <v>-37.277000000000001</v>
          </cell>
          <cell r="O206">
            <v>0</v>
          </cell>
          <cell r="P206">
            <v>0</v>
          </cell>
          <cell r="Q206">
            <v>0</v>
          </cell>
        </row>
        <row r="207">
          <cell r="A207">
            <v>0</v>
          </cell>
          <cell r="B207" t="str">
            <v>C01XF44</v>
          </cell>
          <cell r="C207" t="str">
            <v>ING.BAS.AUMENTO CAPACIDAD EN SBL</v>
          </cell>
          <cell r="D207">
            <v>118.44799999999999</v>
          </cell>
          <cell r="E207">
            <v>127.97199999999999</v>
          </cell>
          <cell r="F207">
            <v>9.5240000000000009</v>
          </cell>
          <cell r="G207">
            <v>93</v>
          </cell>
          <cell r="I207">
            <v>47.405000000000001</v>
          </cell>
          <cell r="K207">
            <v>48.448</v>
          </cell>
          <cell r="L207">
            <v>47.405000000000001</v>
          </cell>
          <cell r="M207">
            <v>-1.0429999999999993</v>
          </cell>
          <cell r="O207">
            <v>0.56299999999999994</v>
          </cell>
          <cell r="P207">
            <v>0</v>
          </cell>
          <cell r="Q207">
            <v>-0.56299999999999994</v>
          </cell>
        </row>
        <row r="208">
          <cell r="A208">
            <v>0</v>
          </cell>
          <cell r="B208" t="str">
            <v>C01XL45</v>
          </cell>
          <cell r="C208" t="str">
            <v>LIXIV.RIPIOS SUBYACENTES PRUEBA EXP.</v>
          </cell>
          <cell r="D208">
            <v>15.047000000000001</v>
          </cell>
          <cell r="E208">
            <v>127.97199999999999</v>
          </cell>
          <cell r="F208">
            <v>112.925</v>
          </cell>
          <cell r="G208">
            <v>12</v>
          </cell>
          <cell r="I208">
            <v>122</v>
          </cell>
          <cell r="K208">
            <v>13.047000000000001</v>
          </cell>
          <cell r="L208">
            <v>96.158000000000001</v>
          </cell>
          <cell r="M208">
            <v>83.111000000000004</v>
          </cell>
          <cell r="O208">
            <v>6.2709999999999999</v>
          </cell>
          <cell r="P208">
            <v>14</v>
          </cell>
          <cell r="Q208">
            <v>7.7290000000000001</v>
          </cell>
        </row>
        <row r="209">
          <cell r="A209">
            <v>0</v>
          </cell>
          <cell r="B209" t="str">
            <v>C01XM01</v>
          </cell>
          <cell r="C209" t="str">
            <v>DISPOSITIVO PORTALON CAMIONES EXTRAC</v>
          </cell>
          <cell r="D209">
            <v>86.521000000000001</v>
          </cell>
          <cell r="E209">
            <v>280.82</v>
          </cell>
          <cell r="F209">
            <v>194.29899999999998</v>
          </cell>
          <cell r="G209">
            <v>31</v>
          </cell>
          <cell r="I209">
            <v>260</v>
          </cell>
          <cell r="K209">
            <v>74.521000000000001</v>
          </cell>
          <cell r="L209">
            <v>245.892</v>
          </cell>
          <cell r="M209">
            <v>171.37099999999998</v>
          </cell>
          <cell r="O209">
            <v>0.29199999999999998</v>
          </cell>
          <cell r="P209">
            <v>171.572</v>
          </cell>
          <cell r="Q209">
            <v>171.28</v>
          </cell>
        </row>
        <row r="210">
          <cell r="A210">
            <v>0</v>
          </cell>
          <cell r="B210" t="str">
            <v>C01XM44</v>
          </cell>
          <cell r="C210" t="str">
            <v>PROTOTIPO INSP.DIG.CATODOS PLTA.EW</v>
          </cell>
          <cell r="D210">
            <v>59.331000000000003</v>
          </cell>
          <cell r="E210">
            <v>69.971000000000004</v>
          </cell>
          <cell r="F210">
            <v>10.64</v>
          </cell>
          <cell r="G210">
            <v>85</v>
          </cell>
          <cell r="I210">
            <v>26.77</v>
          </cell>
          <cell r="K210">
            <v>16.331</v>
          </cell>
          <cell r="L210">
            <v>26.77</v>
          </cell>
          <cell r="M210">
            <v>10.439</v>
          </cell>
          <cell r="O210">
            <v>0.56899999999999995</v>
          </cell>
          <cell r="P210">
            <v>0</v>
          </cell>
          <cell r="Q210">
            <v>-0.56899999999999995</v>
          </cell>
        </row>
        <row r="211">
          <cell r="A211">
            <v>0</v>
          </cell>
          <cell r="B211" t="str">
            <v>C01XM45</v>
          </cell>
          <cell r="C211" t="str">
            <v>ING.BAS.CTRL.EFLUENTES TUNEL ESTE MS</v>
          </cell>
          <cell r="D211">
            <v>29.228000000000002</v>
          </cell>
          <cell r="E211">
            <v>34.518999999999998</v>
          </cell>
          <cell r="F211">
            <v>5.2909999999999968</v>
          </cell>
          <cell r="G211">
            <v>85</v>
          </cell>
          <cell r="I211">
            <v>32</v>
          </cell>
          <cell r="J211" t="str">
            <v xml:space="preserve"> </v>
          </cell>
          <cell r="K211">
            <v>27.228000000000002</v>
          </cell>
          <cell r="L211">
            <v>32</v>
          </cell>
          <cell r="M211">
            <v>4.7719999999999985</v>
          </cell>
          <cell r="O211">
            <v>0</v>
          </cell>
          <cell r="P211">
            <v>0</v>
          </cell>
          <cell r="Q211">
            <v>0</v>
          </cell>
        </row>
        <row r="212">
          <cell r="A212">
            <v>0</v>
          </cell>
          <cell r="B212" t="str">
            <v>C01XM46</v>
          </cell>
          <cell r="C212" t="str">
            <v>CONS.ING.CONC.PLTA.PROC.MIN.FUT.M.S.</v>
          </cell>
          <cell r="D212">
            <v>131.773</v>
          </cell>
          <cell r="E212">
            <v>127.97199999999999</v>
          </cell>
          <cell r="F212">
            <v>-3.8010000000000019</v>
          </cell>
          <cell r="G212">
            <v>103</v>
          </cell>
          <cell r="I212">
            <v>13.747999999999999</v>
          </cell>
          <cell r="K212">
            <v>13.773</v>
          </cell>
          <cell r="L212">
            <v>13.747999999999999</v>
          </cell>
          <cell r="M212">
            <v>-2.5000000000000355E-2</v>
          </cell>
          <cell r="O212">
            <v>0</v>
          </cell>
          <cell r="P212">
            <v>0</v>
          </cell>
          <cell r="Q212">
            <v>0</v>
          </cell>
        </row>
        <row r="213">
          <cell r="A213">
            <v>0</v>
          </cell>
          <cell r="B213" t="str">
            <v>C01XM47</v>
          </cell>
          <cell r="C213" t="str">
            <v>ING.CONC.BALANCE SOLUC.MINA SUR OXID</v>
          </cell>
          <cell r="D213">
            <v>129.95599999999999</v>
          </cell>
          <cell r="E213">
            <v>124.605</v>
          </cell>
          <cell r="F213">
            <v>-5.3509999999999849</v>
          </cell>
          <cell r="G213">
            <v>104</v>
          </cell>
          <cell r="I213">
            <v>120.379</v>
          </cell>
          <cell r="K213">
            <v>127.956</v>
          </cell>
          <cell r="L213">
            <v>120.379</v>
          </cell>
          <cell r="M213">
            <v>-7.5769999999999982</v>
          </cell>
          <cell r="O213">
            <v>0</v>
          </cell>
          <cell r="P213">
            <v>0</v>
          </cell>
          <cell r="Q213">
            <v>0</v>
          </cell>
        </row>
        <row r="214">
          <cell r="A214">
            <v>0</v>
          </cell>
          <cell r="B214" t="str">
            <v>C01XX10</v>
          </cell>
          <cell r="C214" t="str">
            <v>AUTOMAT.FILTROS PLTA.INDUSTRIAL SX</v>
          </cell>
          <cell r="D214">
            <v>66.742999999999995</v>
          </cell>
          <cell r="E214">
            <v>105.68300000000001</v>
          </cell>
          <cell r="F214">
            <v>38.940000000000012</v>
          </cell>
          <cell r="G214">
            <v>63</v>
          </cell>
          <cell r="I214">
            <v>84.462000000000003</v>
          </cell>
          <cell r="K214">
            <v>44.743000000000002</v>
          </cell>
          <cell r="L214">
            <v>84.462000000000003</v>
          </cell>
          <cell r="M214">
            <v>39.719000000000001</v>
          </cell>
          <cell r="O214">
            <v>22.940999999999999</v>
          </cell>
          <cell r="P214">
            <v>24</v>
          </cell>
          <cell r="Q214">
            <v>1.0590000000000011</v>
          </cell>
        </row>
        <row r="215">
          <cell r="A215">
            <v>0</v>
          </cell>
          <cell r="B215" t="str">
            <v>C02XF45</v>
          </cell>
          <cell r="C215" t="str">
            <v>BALANCE SOLUCIONES EN SBL</v>
          </cell>
          <cell r="D215">
            <v>0</v>
          </cell>
          <cell r="E215">
            <v>120</v>
          </cell>
          <cell r="F215">
            <v>120</v>
          </cell>
          <cell r="G215">
            <v>0</v>
          </cell>
          <cell r="I215">
            <v>120</v>
          </cell>
          <cell r="K215">
            <v>0</v>
          </cell>
          <cell r="L215">
            <v>20</v>
          </cell>
          <cell r="M215">
            <v>20</v>
          </cell>
          <cell r="O215">
            <v>0</v>
          </cell>
          <cell r="P215">
            <v>20</v>
          </cell>
          <cell r="Q215">
            <v>20</v>
          </cell>
        </row>
        <row r="216">
          <cell r="A216">
            <v>0</v>
          </cell>
          <cell r="B216" t="str">
            <v>C02XX42</v>
          </cell>
          <cell r="C216" t="str">
            <v>ING.BAS.RECUP.CAPAC.OPERATIVA E.W.</v>
          </cell>
          <cell r="D216">
            <v>2.012</v>
          </cell>
          <cell r="E216">
            <v>126</v>
          </cell>
          <cell r="F216">
            <v>123.988</v>
          </cell>
          <cell r="G216">
            <v>2</v>
          </cell>
          <cell r="I216">
            <v>126.22799999999999</v>
          </cell>
          <cell r="K216">
            <v>2.012</v>
          </cell>
          <cell r="L216">
            <v>36</v>
          </cell>
          <cell r="M216">
            <v>33.988</v>
          </cell>
          <cell r="O216">
            <v>2.012</v>
          </cell>
          <cell r="P216">
            <v>23</v>
          </cell>
          <cell r="Q216">
            <v>20.988</v>
          </cell>
        </row>
        <row r="217">
          <cell r="B217" t="str">
            <v>C01XM47</v>
          </cell>
          <cell r="C217" t="str">
            <v xml:space="preserve">                                          SUB - TOTAL</v>
          </cell>
          <cell r="D217">
            <v>784.39799999999991</v>
          </cell>
          <cell r="E217">
            <v>1435.3889999999999</v>
          </cell>
          <cell r="F217">
            <v>650.99099999999999</v>
          </cell>
          <cell r="G217">
            <v>55</v>
          </cell>
          <cell r="I217">
            <v>1023.992</v>
          </cell>
          <cell r="K217">
            <v>476.39800000000008</v>
          </cell>
          <cell r="L217">
            <v>793.81399999999996</v>
          </cell>
          <cell r="M217">
            <v>317.416</v>
          </cell>
          <cell r="O217">
            <v>32.647999999999996</v>
          </cell>
          <cell r="P217">
            <v>252.572</v>
          </cell>
          <cell r="Q217">
            <v>219.92400000000001</v>
          </cell>
        </row>
        <row r="218">
          <cell r="A218">
            <v>0</v>
          </cell>
          <cell r="B218" t="str">
            <v>EXTRAORDINARIOS</v>
          </cell>
          <cell r="C218" t="str">
            <v>ING.BAS.RIPIOS TALUD REMOVID.POR  ENMS</v>
          </cell>
          <cell r="D218">
            <v>0</v>
          </cell>
          <cell r="E218">
            <v>134</v>
          </cell>
          <cell r="F218">
            <v>134</v>
          </cell>
          <cell r="G218">
            <v>0</v>
          </cell>
          <cell r="I218">
            <v>63</v>
          </cell>
          <cell r="K218">
            <v>0</v>
          </cell>
          <cell r="L218">
            <v>0</v>
          </cell>
          <cell r="M218">
            <v>0</v>
          </cell>
          <cell r="O218">
            <v>0</v>
          </cell>
          <cell r="P218">
            <v>0</v>
          </cell>
          <cell r="Q218">
            <v>0</v>
          </cell>
        </row>
        <row r="219">
          <cell r="A219">
            <v>0</v>
          </cell>
          <cell r="B219" t="str">
            <v>C02XL41</v>
          </cell>
          <cell r="C219" t="str">
            <v>ING.CONC.TRATAM.MINERAL ALTERADO M.S</v>
          </cell>
          <cell r="D219">
            <v>134.596</v>
          </cell>
          <cell r="E219">
            <v>769</v>
          </cell>
          <cell r="F219">
            <v>634.404</v>
          </cell>
          <cell r="G219">
            <v>18</v>
          </cell>
          <cell r="I219">
            <v>500</v>
          </cell>
          <cell r="K219">
            <v>134.596</v>
          </cell>
          <cell r="L219">
            <v>262</v>
          </cell>
          <cell r="M219">
            <v>127.404</v>
          </cell>
          <cell r="O219">
            <v>54.49</v>
          </cell>
          <cell r="P219">
            <v>154</v>
          </cell>
          <cell r="Q219">
            <v>99.509999999999991</v>
          </cell>
        </row>
        <row r="220">
          <cell r="A220">
            <v>0</v>
          </cell>
          <cell r="B220" t="str">
            <v>C02XF45</v>
          </cell>
          <cell r="C220" t="str">
            <v xml:space="preserve">                                          SUB - TOTAL</v>
          </cell>
          <cell r="D220">
            <v>134.596</v>
          </cell>
          <cell r="E220">
            <v>769</v>
          </cell>
          <cell r="F220">
            <v>634.404</v>
          </cell>
          <cell r="G220">
            <v>18</v>
          </cell>
          <cell r="I220">
            <v>500</v>
          </cell>
          <cell r="K220">
            <v>134.596</v>
          </cell>
          <cell r="L220">
            <v>262</v>
          </cell>
          <cell r="M220">
            <v>127.404</v>
          </cell>
          <cell r="O220">
            <v>54.49</v>
          </cell>
          <cell r="P220">
            <v>154</v>
          </cell>
          <cell r="Q220">
            <v>99.509999999999991</v>
          </cell>
        </row>
        <row r="221">
          <cell r="A221">
            <v>0</v>
          </cell>
          <cell r="B221" t="str">
            <v>SIN PRESUPUESTO</v>
          </cell>
          <cell r="C221" t="str">
            <v>ING.BAS.RECUP.CAPAC.OPERATIVA E.W.</v>
          </cell>
          <cell r="D221">
            <v>2.2610000000000001</v>
          </cell>
          <cell r="E221">
            <v>126</v>
          </cell>
          <cell r="F221">
            <v>123.739</v>
          </cell>
          <cell r="G221">
            <v>2</v>
          </cell>
          <cell r="I221">
            <v>126.22799999999999</v>
          </cell>
          <cell r="K221">
            <v>2.2610000000000001</v>
          </cell>
          <cell r="L221">
            <v>59</v>
          </cell>
          <cell r="M221">
            <v>56.738999999999997</v>
          </cell>
          <cell r="O221">
            <v>0.249</v>
          </cell>
          <cell r="P221">
            <v>23</v>
          </cell>
          <cell r="Q221">
            <v>22.751000000000001</v>
          </cell>
        </row>
        <row r="222">
          <cell r="A222">
            <v>0</v>
          </cell>
          <cell r="B222" t="str">
            <v>C00XL41</v>
          </cell>
          <cell r="C222" t="str">
            <v>ING.CONC.TRAT.MINERAL ALTER,MINA SUR</v>
          </cell>
          <cell r="D222">
            <v>2.5720000000000001</v>
          </cell>
          <cell r="E222">
            <v>0</v>
          </cell>
          <cell r="F222">
            <v>-2.5720000000000001</v>
          </cell>
          <cell r="G222">
            <v>0</v>
          </cell>
          <cell r="I222">
            <v>0</v>
          </cell>
          <cell r="K222">
            <v>2.5720000000000001</v>
          </cell>
          <cell r="L222">
            <v>0</v>
          </cell>
          <cell r="M222">
            <v>-2.5720000000000001</v>
          </cell>
          <cell r="O222">
            <v>0</v>
          </cell>
          <cell r="P222">
            <v>0</v>
          </cell>
          <cell r="Q222">
            <v>0</v>
          </cell>
        </row>
        <row r="223">
          <cell r="A223">
            <v>0</v>
          </cell>
          <cell r="B223" t="str">
            <v>C00XL44</v>
          </cell>
          <cell r="C223" t="str">
            <v>ING.CONC.EXT.NORTE MINA SUR ETAPA II</v>
          </cell>
          <cell r="D223">
            <v>39.548000000000002</v>
          </cell>
          <cell r="E223">
            <v>0</v>
          </cell>
          <cell r="F223">
            <v>-39.548000000000002</v>
          </cell>
          <cell r="G223">
            <v>0</v>
          </cell>
          <cell r="I223">
            <v>0</v>
          </cell>
          <cell r="K223">
            <v>39.548000000000002</v>
          </cell>
          <cell r="L223">
            <v>0</v>
          </cell>
          <cell r="M223">
            <v>-39.548000000000002</v>
          </cell>
          <cell r="O223">
            <v>0</v>
          </cell>
          <cell r="P223">
            <v>0</v>
          </cell>
          <cell r="Q223">
            <v>0</v>
          </cell>
        </row>
        <row r="224">
          <cell r="A224">
            <v>0</v>
          </cell>
          <cell r="B224" t="str">
            <v>C01XM43</v>
          </cell>
          <cell r="C224" t="str">
            <v>ING.CONC.MODERNIZACION PLANTA EW</v>
          </cell>
          <cell r="D224">
            <v>-21.561</v>
          </cell>
          <cell r="E224">
            <v>0</v>
          </cell>
          <cell r="F224">
            <v>21.561</v>
          </cell>
          <cell r="G224">
            <v>0</v>
          </cell>
          <cell r="I224">
            <v>0</v>
          </cell>
          <cell r="K224">
            <v>-21.561</v>
          </cell>
          <cell r="L224">
            <v>0</v>
          </cell>
          <cell r="M224">
            <v>21.561</v>
          </cell>
          <cell r="O224">
            <v>0</v>
          </cell>
          <cell r="P224">
            <v>0</v>
          </cell>
          <cell r="Q224">
            <v>0</v>
          </cell>
        </row>
        <row r="225">
          <cell r="A225">
            <v>0</v>
          </cell>
          <cell r="B225" t="str">
            <v>C01XX40</v>
          </cell>
          <cell r="C225" t="str">
            <v>INVEST.SIST.CONTROL AVANZADO CATODOS</v>
          </cell>
          <cell r="D225">
            <v>-4.2190000000000003</v>
          </cell>
          <cell r="E225">
            <v>0</v>
          </cell>
          <cell r="F225">
            <v>4.2190000000000003</v>
          </cell>
          <cell r="G225">
            <v>0</v>
          </cell>
          <cell r="I225">
            <v>0</v>
          </cell>
          <cell r="K225">
            <v>-4.2190000000000003</v>
          </cell>
          <cell r="L225">
            <v>0</v>
          </cell>
          <cell r="M225">
            <v>4.2190000000000003</v>
          </cell>
          <cell r="O225">
            <v>0</v>
          </cell>
          <cell r="P225">
            <v>0</v>
          </cell>
          <cell r="Q225">
            <v>0</v>
          </cell>
        </row>
        <row r="226">
          <cell r="A226">
            <v>0</v>
          </cell>
          <cell r="B226" t="str">
            <v>C7971</v>
          </cell>
          <cell r="C226" t="str">
            <v>EST OPTIMIZACION TRATAM SBL</v>
          </cell>
          <cell r="D226">
            <v>5.4729999999999999</v>
          </cell>
          <cell r="E226">
            <v>0</v>
          </cell>
          <cell r="F226">
            <v>-5.4729999999999999</v>
          </cell>
          <cell r="G226">
            <v>0</v>
          </cell>
          <cell r="I226">
            <v>0</v>
          </cell>
          <cell r="K226">
            <v>5.4729999999999999</v>
          </cell>
          <cell r="L226">
            <v>0</v>
          </cell>
          <cell r="M226">
            <v>-5.4729999999999999</v>
          </cell>
          <cell r="O226">
            <v>0</v>
          </cell>
          <cell r="P226">
            <v>0</v>
          </cell>
          <cell r="Q226">
            <v>0</v>
          </cell>
        </row>
        <row r="227">
          <cell r="B227" t="str">
            <v>RECURSOS MINEROS Y DESARROLLO</v>
          </cell>
          <cell r="C227" t="str">
            <v xml:space="preserve">                                          SUB - TOTAL</v>
          </cell>
          <cell r="D227" t="str">
            <v xml:space="preserve">-  </v>
          </cell>
          <cell r="E227" t="str">
            <v xml:space="preserve">-  </v>
          </cell>
          <cell r="F227" t="str">
            <v xml:space="preserve">-  </v>
          </cell>
          <cell r="G227" t="str">
            <v xml:space="preserve">-  </v>
          </cell>
          <cell r="I227">
            <v>0</v>
          </cell>
          <cell r="K227">
            <v>21.813000000000002</v>
          </cell>
          <cell r="L227">
            <v>0</v>
          </cell>
          <cell r="M227">
            <v>-21.813000000000002</v>
          </cell>
          <cell r="O227">
            <v>0</v>
          </cell>
          <cell r="P227">
            <v>0</v>
          </cell>
          <cell r="Q227">
            <v>0</v>
          </cell>
        </row>
        <row r="228">
          <cell r="A228">
            <v>0</v>
          </cell>
          <cell r="B228" t="str">
            <v>SIN PRESUPUESTO</v>
          </cell>
          <cell r="C228" t="str">
            <v>DELIN.YACIM.DESCARTE AREA DIV.CHUQUI</v>
          </cell>
          <cell r="D228">
            <v>5259.9009999999998</v>
          </cell>
          <cell r="E228">
            <v>6362</v>
          </cell>
          <cell r="F228">
            <v>1102.0990000000002</v>
          </cell>
          <cell r="G228">
            <v>83</v>
          </cell>
          <cell r="I228">
            <v>0</v>
          </cell>
          <cell r="K228">
            <v>819.27800000000002</v>
          </cell>
          <cell r="L228">
            <v>0</v>
          </cell>
          <cell r="M228">
            <v>-819.27800000000002</v>
          </cell>
          <cell r="O228">
            <v>86.483000000000004</v>
          </cell>
          <cell r="P228">
            <v>0</v>
          </cell>
          <cell r="Q228">
            <v>-86.483000000000004</v>
          </cell>
        </row>
        <row r="229">
          <cell r="A229">
            <v>0</v>
          </cell>
          <cell r="B229" t="str">
            <v>C00XL41</v>
          </cell>
          <cell r="C229" t="str">
            <v>T O T A L   P R O G R A M A</v>
          </cell>
          <cell r="D229">
            <v>10850.016999999998</v>
          </cell>
          <cell r="E229">
            <v>15739.388999999999</v>
          </cell>
          <cell r="F229">
            <v>4889.3720000000012</v>
          </cell>
          <cell r="G229">
            <v>69</v>
          </cell>
          <cell r="I229">
            <v>11648.560999999998</v>
          </cell>
          <cell r="K229">
            <v>9319.8299999999981</v>
          </cell>
          <cell r="L229">
            <v>9448.896999999999</v>
          </cell>
          <cell r="M229">
            <v>129.06700000000018</v>
          </cell>
          <cell r="O229">
            <v>813.53100000000006</v>
          </cell>
          <cell r="P229">
            <v>630.46799999999996</v>
          </cell>
          <cell r="Q229">
            <v>-183.06299999999999</v>
          </cell>
        </row>
        <row r="230">
          <cell r="A230">
            <v>0</v>
          </cell>
          <cell r="B230" t="str">
            <v>C00XL44</v>
          </cell>
          <cell r="C230" t="str">
            <v>(**)  REAL  AJUSTADO  DE  ACUERDO  AL  IPC  Y  DOLAR  PROMEDIO  PROGRAMADO  PARA  2002</v>
          </cell>
          <cell r="D230">
            <v>39.548000000000002</v>
          </cell>
          <cell r="E230">
            <v>0</v>
          </cell>
          <cell r="F230">
            <v>-39.548000000000002</v>
          </cell>
          <cell r="G230">
            <v>0</v>
          </cell>
          <cell r="I230">
            <v>0</v>
          </cell>
          <cell r="K230">
            <v>39.548000000000002</v>
          </cell>
          <cell r="L230">
            <v>0</v>
          </cell>
          <cell r="M230">
            <v>-39.548000000000002</v>
          </cell>
          <cell r="O230">
            <v>0</v>
          </cell>
          <cell r="P230">
            <v>0</v>
          </cell>
          <cell r="Q230">
            <v>0</v>
          </cell>
        </row>
        <row r="231">
          <cell r="A231">
            <v>0</v>
          </cell>
          <cell r="B231" t="str">
            <v>C01XM43</v>
          </cell>
          <cell r="C231" t="str">
            <v>ING.CONC.MODERNIZACION PLANTA EW</v>
          </cell>
          <cell r="D231">
            <v>-21.561</v>
          </cell>
          <cell r="E231">
            <v>0</v>
          </cell>
          <cell r="F231">
            <v>21.561</v>
          </cell>
          <cell r="G231">
            <v>0</v>
          </cell>
          <cell r="I231">
            <v>0</v>
          </cell>
          <cell r="K231">
            <v>-21.561</v>
          </cell>
          <cell r="L231">
            <v>0</v>
          </cell>
          <cell r="M231">
            <v>21.561</v>
          </cell>
          <cell r="O231">
            <v>0</v>
          </cell>
          <cell r="P231">
            <v>0</v>
          </cell>
          <cell r="Q231">
            <v>0</v>
          </cell>
        </row>
        <row r="232">
          <cell r="A232">
            <v>0</v>
          </cell>
          <cell r="B232" t="str">
            <v>C01XX40</v>
          </cell>
          <cell r="C232" t="str">
            <v>INVEST.SIST.CONTROL AVANZADO CATODOS</v>
          </cell>
          <cell r="D232">
            <v>-4.2190000000000003</v>
          </cell>
          <cell r="E232">
            <v>0</v>
          </cell>
          <cell r="F232">
            <v>4.2190000000000003</v>
          </cell>
          <cell r="G232">
            <v>0</v>
          </cell>
          <cell r="I232">
            <v>0</v>
          </cell>
          <cell r="K232">
            <v>-4.2190000000000003</v>
          </cell>
          <cell r="L232">
            <v>0</v>
          </cell>
          <cell r="M232">
            <v>4.2190000000000003</v>
          </cell>
          <cell r="O232">
            <v>0</v>
          </cell>
          <cell r="P232">
            <v>0</v>
          </cell>
          <cell r="Q232">
            <v>0</v>
          </cell>
        </row>
        <row r="233">
          <cell r="A233">
            <v>0</v>
          </cell>
          <cell r="B233" t="str">
            <v>C7971</v>
          </cell>
          <cell r="C233" t="str">
            <v>EST OPTIMIZACION TRATAM SBL</v>
          </cell>
          <cell r="D233">
            <v>5.4729999999999999</v>
          </cell>
          <cell r="E233">
            <v>0</v>
          </cell>
          <cell r="F233" t="str">
            <v xml:space="preserve">  A V A N C E   D E   I N V E R S I O N E S</v>
          </cell>
          <cell r="G233">
            <v>0</v>
          </cell>
          <cell r="I233">
            <v>0</v>
          </cell>
          <cell r="K233">
            <v>5.4729999999999999</v>
          </cell>
          <cell r="L233">
            <v>0</v>
          </cell>
          <cell r="M233">
            <v>-5.4729999999999999</v>
          </cell>
          <cell r="O233">
            <v>0</v>
          </cell>
          <cell r="P233">
            <v>0</v>
          </cell>
          <cell r="Q233">
            <v>0</v>
          </cell>
        </row>
        <row r="234">
          <cell r="A234">
            <v>0</v>
          </cell>
          <cell r="B234" t="str">
            <v>C02MX74</v>
          </cell>
          <cell r="C234" t="str">
            <v xml:space="preserve">                                          SUB - TOTAL</v>
          </cell>
          <cell r="D234" t="str">
            <v xml:space="preserve">-  </v>
          </cell>
          <cell r="E234" t="str">
            <v xml:space="preserve">-  </v>
          </cell>
          <cell r="F234" t="str">
            <v xml:space="preserve">     ( Valor en miles de dólares USA )</v>
          </cell>
          <cell r="G234" t="str">
            <v xml:space="preserve">-  </v>
          </cell>
          <cell r="I234">
            <v>0</v>
          </cell>
          <cell r="K234">
            <v>21.813000000000002</v>
          </cell>
          <cell r="L234">
            <v>0</v>
          </cell>
          <cell r="M234">
            <v>-21.813000000000002</v>
          </cell>
          <cell r="O234">
            <v>0</v>
          </cell>
          <cell r="P234">
            <v>0</v>
          </cell>
          <cell r="Q234">
            <v>0</v>
          </cell>
        </row>
        <row r="235">
          <cell r="A235">
            <v>0</v>
          </cell>
          <cell r="B235" t="str">
            <v>C02MX75</v>
          </cell>
          <cell r="C235" t="str">
            <v>BASES GEOLOGICAS  YACIMIENTO CHUQUIC</v>
          </cell>
          <cell r="D235">
            <v>628.97</v>
          </cell>
          <cell r="E235">
            <v>1201</v>
          </cell>
          <cell r="F235">
            <v>572.03</v>
          </cell>
          <cell r="G235">
            <v>52</v>
          </cell>
          <cell r="I235">
            <v>0</v>
          </cell>
          <cell r="K235">
            <v>144.28299999999999</v>
          </cell>
          <cell r="L235">
            <v>0</v>
          </cell>
          <cell r="M235">
            <v>-144.28299999999999</v>
          </cell>
          <cell r="O235">
            <v>50.991</v>
          </cell>
          <cell r="P235">
            <v>0</v>
          </cell>
          <cell r="Q235">
            <v>-50.991</v>
          </cell>
        </row>
        <row r="236">
          <cell r="B236" t="str">
            <v>U. G. A. :</v>
          </cell>
          <cell r="C236" t="str">
            <v xml:space="preserve">  SUBGERENCIA REFINERIAS</v>
          </cell>
          <cell r="D236">
            <v>11336.234</v>
          </cell>
          <cell r="E236">
            <v>18853.388999999999</v>
          </cell>
          <cell r="F236">
            <v>7517.1549999999988</v>
          </cell>
          <cell r="G236">
            <v>60</v>
          </cell>
          <cell r="I236">
            <v>12557.560999999998</v>
          </cell>
          <cell r="K236">
            <v>9806.0469999999987</v>
          </cell>
          <cell r="L236">
            <v>9828.7340000000004</v>
          </cell>
          <cell r="M236">
            <v>22.687000000000253</v>
          </cell>
          <cell r="O236">
            <v>442.447</v>
          </cell>
          <cell r="P236">
            <v>379.83699999999999</v>
          </cell>
          <cell r="Q236">
            <v>-62.609999999999971</v>
          </cell>
        </row>
        <row r="237">
          <cell r="B237" t="str">
            <v>SUMINISTROS</v>
          </cell>
          <cell r="C237" t="str">
            <v>(**)  REAL  AJUSTADO  DE  ACUERDO  AL  IPC  Y  DOLAR  PROMEDIO  PROGRAMADO  PARA  2002</v>
          </cell>
          <cell r="D237">
            <v>2167.36</v>
          </cell>
          <cell r="E237">
            <v>2435</v>
          </cell>
          <cell r="F237">
            <v>267.63999999999987</v>
          </cell>
          <cell r="G237">
            <v>89</v>
          </cell>
          <cell r="I237">
            <v>1182.913</v>
          </cell>
          <cell r="K237">
            <v>908.73800000000006</v>
          </cell>
          <cell r="L237">
            <v>1005.899</v>
          </cell>
          <cell r="M237">
            <v>97.160999999999945</v>
          </cell>
          <cell r="O237">
            <v>120.634</v>
          </cell>
          <cell r="P237">
            <v>217.88399999999999</v>
          </cell>
          <cell r="Q237">
            <v>97.249999999999986</v>
          </cell>
        </row>
        <row r="238">
          <cell r="A238">
            <v>0</v>
          </cell>
          <cell r="B238" t="str">
            <v>C99AP74</v>
          </cell>
          <cell r="C238" t="str">
            <v>ING.CONTRAPARTE - PROY. CONVERSION A</v>
          </cell>
          <cell r="D238" t="str">
            <v>CONTROL AVANCE DE INVERSIONES GLOBAL</v>
          </cell>
          <cell r="E238">
            <v>424</v>
          </cell>
          <cell r="F238">
            <v>185.34899999999999</v>
          </cell>
          <cell r="G238">
            <v>56</v>
          </cell>
          <cell r="I238" t="str">
            <v xml:space="preserve">PPTO    </v>
          </cell>
          <cell r="K238" t="str">
            <v xml:space="preserve">CONTROL AVANCE DE  INVERSIONES  2002 </v>
          </cell>
          <cell r="L238">
            <v>0</v>
          </cell>
          <cell r="M238">
            <v>-16.838999999999999</v>
          </cell>
          <cell r="O238">
            <v>6.4630000000000001</v>
          </cell>
          <cell r="P238">
            <v>0</v>
          </cell>
          <cell r="Q238">
            <v>-6.4630000000000001</v>
          </cell>
        </row>
        <row r="239">
          <cell r="B239" t="str">
            <v>Nº API</v>
          </cell>
          <cell r="C239" t="str">
            <v>D E S C R I P C I O N</v>
          </cell>
          <cell r="D239" t="str">
            <v>ACUMULADO **</v>
          </cell>
          <cell r="E239" t="str">
            <v>PPTO.GLOBAL</v>
          </cell>
          <cell r="F239" t="str">
            <v>DISPONIBLE</v>
          </cell>
          <cell r="G239" t="str">
            <v xml:space="preserve"> % CUMPL.</v>
          </cell>
          <cell r="I239" t="str">
            <v>AUTORIZ.</v>
          </cell>
          <cell r="K239" t="str">
            <v xml:space="preserve">PERIODO : ENERO A  SEPTIEMBRE </v>
          </cell>
          <cell r="L239">
            <v>0</v>
          </cell>
          <cell r="M239">
            <v>-16.838999999999999</v>
          </cell>
          <cell r="O239" t="str">
            <v xml:space="preserve">MES:     SEPTIEMBRE </v>
          </cell>
          <cell r="P239">
            <v>0</v>
          </cell>
          <cell r="Q239">
            <v>-6.4630000000000001</v>
          </cell>
        </row>
        <row r="240">
          <cell r="B240" t="str">
            <v>PROYECTOS SIN PRESUPUESTO</v>
          </cell>
          <cell r="C240" t="str">
            <v>RECONOC. MINERALIZACION PROFUNDA MIN</v>
          </cell>
          <cell r="D240" t="str">
            <v xml:space="preserve">  a  SEP  2002 </v>
          </cell>
          <cell r="E240" t="str">
            <v xml:space="preserve">AJUSTADO   </v>
          </cell>
          <cell r="F240" t="str">
            <v xml:space="preserve">  a  SEP  2002 </v>
          </cell>
          <cell r="G240" t="str">
            <v>GLOBAL</v>
          </cell>
          <cell r="I240" t="str">
            <v xml:space="preserve">2002    </v>
          </cell>
          <cell r="J240" t="str">
            <v xml:space="preserve"> </v>
          </cell>
          <cell r="K240" t="str">
            <v>REAL **</v>
          </cell>
          <cell r="L240" t="str">
            <v>PPTO.</v>
          </cell>
          <cell r="M240" t="str">
            <v>DISPONIBLE</v>
          </cell>
          <cell r="O240" t="str">
            <v>REAL  **</v>
          </cell>
          <cell r="P240" t="str">
            <v>PPTO.</v>
          </cell>
          <cell r="Q240" t="str">
            <v>DISPONIBLE</v>
          </cell>
        </row>
        <row r="241">
          <cell r="A241">
            <v>0</v>
          </cell>
          <cell r="B241" t="str">
            <v>PRINCIPALES</v>
          </cell>
          <cell r="C241" t="str">
            <v>PLANTA TRAT. As  MOD-B.O.T. CAMPAMEN</v>
          </cell>
          <cell r="D241">
            <v>3.6040000000000001</v>
          </cell>
          <cell r="E241">
            <v>0</v>
          </cell>
          <cell r="F241" t="str">
            <v xml:space="preserve">     ( Valor en miles de dólares USA )</v>
          </cell>
          <cell r="G241">
            <v>0</v>
          </cell>
          <cell r="I241">
            <v>0</v>
          </cell>
          <cell r="K241">
            <v>3.6040000000000001</v>
          </cell>
          <cell r="L241">
            <v>0</v>
          </cell>
          <cell r="M241">
            <v>-3.6040000000000001</v>
          </cell>
          <cell r="O241">
            <v>0</v>
          </cell>
          <cell r="P241">
            <v>0</v>
          </cell>
          <cell r="Q241">
            <v>0</v>
          </cell>
        </row>
        <row r="242">
          <cell r="A242">
            <v>0</v>
          </cell>
          <cell r="B242" t="str">
            <v>C00RE02</v>
          </cell>
          <cell r="C242" t="str">
            <v>REFACCION INTEGRAL PISOS SUBTERR REF</v>
          </cell>
          <cell r="D242">
            <v>2630.1320000000001</v>
          </cell>
          <cell r="E242">
            <v>2763</v>
          </cell>
          <cell r="F242">
            <v>132.86799999999994</v>
          </cell>
          <cell r="G242">
            <v>95</v>
          </cell>
          <cell r="I242">
            <v>1382</v>
          </cell>
          <cell r="K242">
            <v>1249.1320000000001</v>
          </cell>
          <cell r="L242">
            <v>1363.9110000000001</v>
          </cell>
          <cell r="M242">
            <v>114.779</v>
          </cell>
          <cell r="O242">
            <v>101.851</v>
          </cell>
          <cell r="P242">
            <v>182.5</v>
          </cell>
          <cell r="Q242">
            <v>80.649000000000001</v>
          </cell>
        </row>
        <row r="243">
          <cell r="A243">
            <v>0</v>
          </cell>
          <cell r="B243" t="str">
            <v>C00RE41</v>
          </cell>
          <cell r="C243" t="str">
            <v>FACT.CAMBIO TECNOLOGICO REFINERIA</v>
          </cell>
          <cell r="D243">
            <v>2348.136</v>
          </cell>
          <cell r="E243">
            <v>2316</v>
          </cell>
          <cell r="F243">
            <v>-32.135999999999967</v>
          </cell>
          <cell r="G243">
            <v>101</v>
          </cell>
          <cell r="I243">
            <v>274.55500000000001</v>
          </cell>
          <cell r="K243">
            <v>134.136</v>
          </cell>
          <cell r="L243">
            <v>274.55500000000001</v>
          </cell>
          <cell r="M243">
            <v>140.41900000000001</v>
          </cell>
          <cell r="O243">
            <v>6.0629999999999997</v>
          </cell>
          <cell r="P243">
            <v>0</v>
          </cell>
          <cell r="Q243">
            <v>-6.0629999999999997</v>
          </cell>
        </row>
        <row r="244">
          <cell r="A244">
            <v>0</v>
          </cell>
          <cell r="B244" t="str">
            <v>C01RE01</v>
          </cell>
          <cell r="C244" t="str">
            <v>REEMP CELDAS CIRCUITOS 16  Y SEC.13-</v>
          </cell>
          <cell r="D244">
            <v>1856.8040000000001</v>
          </cell>
          <cell r="E244">
            <v>2234</v>
          </cell>
          <cell r="F244">
            <v>377.19599999999991</v>
          </cell>
          <cell r="G244">
            <v>83</v>
          </cell>
          <cell r="I244">
            <v>1163.607</v>
          </cell>
          <cell r="K244">
            <v>786.80399999999997</v>
          </cell>
          <cell r="L244">
            <v>1163.607</v>
          </cell>
          <cell r="M244">
            <v>376.803</v>
          </cell>
          <cell r="O244">
            <v>30.777000000000001</v>
          </cell>
          <cell r="P244">
            <v>0</v>
          </cell>
          <cell r="Q244">
            <v>-30.777000000000001</v>
          </cell>
        </row>
        <row r="245">
          <cell r="A245">
            <v>0</v>
          </cell>
          <cell r="B245" t="str">
            <v>C01RE13</v>
          </cell>
          <cell r="C245" t="str">
            <v>REEMP CELDAS Y SIST HIDRAUL CIRC 15</v>
          </cell>
          <cell r="D245">
            <v>2581.6950000000002</v>
          </cell>
          <cell r="E245">
            <v>5173</v>
          </cell>
          <cell r="F245">
            <v>2591.3049999999998</v>
          </cell>
          <cell r="G245">
            <v>50</v>
          </cell>
          <cell r="I245">
            <v>4825</v>
          </cell>
          <cell r="K245">
            <v>2441.6950000000002</v>
          </cell>
          <cell r="L245">
            <v>3237.8009999999999</v>
          </cell>
          <cell r="M245">
            <v>796.10599999999977</v>
          </cell>
          <cell r="O245">
            <v>306.161</v>
          </cell>
          <cell r="P245">
            <v>451.75</v>
          </cell>
          <cell r="Q245">
            <v>145.589</v>
          </cell>
        </row>
        <row r="246">
          <cell r="A246">
            <v>0</v>
          </cell>
          <cell r="B246" t="str">
            <v>C02RE24</v>
          </cell>
          <cell r="C246" t="str">
            <v>CAMBIO TECNOL PROCESO ELECTRO-REFINA</v>
          </cell>
          <cell r="D246">
            <v>6887.4589999999998</v>
          </cell>
          <cell r="E246">
            <v>146360</v>
          </cell>
          <cell r="F246">
            <v>139472.541</v>
          </cell>
          <cell r="G246">
            <v>5</v>
          </cell>
          <cell r="I246">
            <v>2000</v>
          </cell>
          <cell r="K246">
            <v>6887.4589999999998</v>
          </cell>
          <cell r="L246">
            <v>2000</v>
          </cell>
          <cell r="M246">
            <v>-4887.4589999999998</v>
          </cell>
          <cell r="O246">
            <v>126.185</v>
          </cell>
          <cell r="P246">
            <v>0</v>
          </cell>
          <cell r="Q246">
            <v>-126.185</v>
          </cell>
        </row>
        <row r="247">
          <cell r="A247">
            <v>0</v>
          </cell>
          <cell r="B247" t="str">
            <v>RGASDIFM</v>
          </cell>
          <cell r="C247" t="str">
            <v xml:space="preserve">                                          SUB - TOTAL</v>
          </cell>
          <cell r="D247">
            <v>16304.225999999999</v>
          </cell>
          <cell r="E247">
            <v>158846</v>
          </cell>
          <cell r="F247">
            <v>142541.774</v>
          </cell>
          <cell r="G247">
            <v>10</v>
          </cell>
          <cell r="I247">
            <v>9645.1620000000003</v>
          </cell>
          <cell r="J247" t="str">
            <v xml:space="preserve"> </v>
          </cell>
          <cell r="K247">
            <v>11499.225999999999</v>
          </cell>
          <cell r="L247">
            <v>8039.8739999999998</v>
          </cell>
          <cell r="M247">
            <v>-3459.3519999999999</v>
          </cell>
          <cell r="O247">
            <v>571.03700000000003</v>
          </cell>
          <cell r="P247">
            <v>634.25</v>
          </cell>
          <cell r="Q247">
            <v>63.212999999999994</v>
          </cell>
        </row>
        <row r="248">
          <cell r="A248">
            <v>0</v>
          </cell>
          <cell r="B248" t="str">
            <v>SECUNDARIOS</v>
          </cell>
          <cell r="C248" t="str">
            <v>SINIESTRO APILADOR</v>
          </cell>
          <cell r="D248">
            <v>-280.47199999999998</v>
          </cell>
          <cell r="E248">
            <v>0</v>
          </cell>
          <cell r="F248">
            <v>280.47199999999998</v>
          </cell>
          <cell r="G248">
            <v>0</v>
          </cell>
          <cell r="I248">
            <v>0</v>
          </cell>
          <cell r="K248">
            <v>-280.47199999999998</v>
          </cell>
          <cell r="L248">
            <v>0</v>
          </cell>
          <cell r="M248">
            <v>280.47199999999998</v>
          </cell>
          <cell r="O248">
            <v>7.18</v>
          </cell>
          <cell r="P248">
            <v>0</v>
          </cell>
          <cell r="Q248">
            <v>-7.18</v>
          </cell>
        </row>
        <row r="249">
          <cell r="A249">
            <v>0</v>
          </cell>
          <cell r="B249" t="str">
            <v>C00RE04</v>
          </cell>
          <cell r="C249" t="str">
            <v>REPRAC.LOSAS PASILLOS MAQ.ORIE/PONIE</v>
          </cell>
          <cell r="D249">
            <v>690.98299999999995</v>
          </cell>
          <cell r="E249">
            <v>657</v>
          </cell>
          <cell r="F249">
            <v>-33.982999999999947</v>
          </cell>
          <cell r="G249">
            <v>105</v>
          </cell>
          <cell r="I249">
            <v>214.49100000000001</v>
          </cell>
          <cell r="K249">
            <v>247.983</v>
          </cell>
          <cell r="L249">
            <v>214.49100000000001</v>
          </cell>
          <cell r="M249">
            <v>-33.49199999999999</v>
          </cell>
          <cell r="O249">
            <v>0</v>
          </cell>
          <cell r="P249">
            <v>0</v>
          </cell>
          <cell r="Q249">
            <v>0</v>
          </cell>
        </row>
        <row r="250">
          <cell r="A250">
            <v>0</v>
          </cell>
          <cell r="B250" t="str">
            <v>C01RE11</v>
          </cell>
          <cell r="C250" t="str">
            <v>REPARACION ESTRUCTURAL EDIFICIO REF</v>
          </cell>
          <cell r="D250">
            <v>856.96699999999998</v>
          </cell>
          <cell r="E250">
            <v>848</v>
          </cell>
          <cell r="F250">
            <v>-8.9669999999999845</v>
          </cell>
          <cell r="G250">
            <v>101</v>
          </cell>
          <cell r="I250">
            <v>457.00099999999998</v>
          </cell>
          <cell r="K250">
            <v>543.96699999999998</v>
          </cell>
          <cell r="L250">
            <v>457.00099999999998</v>
          </cell>
          <cell r="M250">
            <v>-86.966000000000008</v>
          </cell>
          <cell r="O250">
            <v>0</v>
          </cell>
          <cell r="P250">
            <v>0</v>
          </cell>
          <cell r="Q250">
            <v>0</v>
          </cell>
        </row>
        <row r="251">
          <cell r="A251">
            <v>0</v>
          </cell>
          <cell r="B251" t="str">
            <v>C01RE19</v>
          </cell>
          <cell r="C251" t="str">
            <v>REEMP CELDAS SIST HIDRAUL ASOC CIRC</v>
          </cell>
          <cell r="D251">
            <v>514.89700000000005</v>
          </cell>
          <cell r="E251">
            <v>578</v>
          </cell>
          <cell r="F251">
            <v>63.102999999999952</v>
          </cell>
          <cell r="G251">
            <v>89</v>
          </cell>
          <cell r="I251">
            <v>57.000999999999998</v>
          </cell>
          <cell r="K251">
            <v>59.896999999999998</v>
          </cell>
          <cell r="L251">
            <v>57.000999999999998</v>
          </cell>
          <cell r="M251">
            <v>-2.8960000000000008</v>
          </cell>
          <cell r="O251">
            <v>0</v>
          </cell>
          <cell r="P251">
            <v>0</v>
          </cell>
          <cell r="Q251">
            <v>0</v>
          </cell>
        </row>
      </sheetData>
      <sheetData sheetId="7" refreshError="1"/>
      <sheetData sheetId="8"/>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ida Informe"/>
      <sheetName val="Soporte"/>
      <sheetName val="Detalle fideicomiso"/>
      <sheetName val="Austria"/>
      <sheetName val="Saldos  Eur-Cad"/>
      <sheetName val="TC"/>
      <sheetName val="Prefinanciaciones"/>
      <sheetName val="Forwards"/>
      <sheetName val="Mov fwrd del mes"/>
      <sheetName val="CCF"/>
      <sheetName val="Lecops-patacones"/>
      <sheetName val="Aplicacion rdo forward"/>
      <sheetName val="RF sept"/>
      <sheetName val="BASE"/>
      <sheetName val="CUADROS PATR."/>
      <sheetName val="Sheet1"/>
      <sheetName val="ANEXOA"/>
      <sheetName val="SAP_DOWNLOAD"/>
      <sheetName val="Accesorios"/>
      <sheetName val="fittings"/>
      <sheetName val="Cash Flows"/>
      <sheetName val="Plant &amp; Mine CAPX"/>
      <sheetName val="Propuesta"/>
      <sheetName val="Anexo VI"/>
      <sheetName val="Arch. INFO"/>
      <sheetName val="Datos1"/>
      <sheetName val="Stand By Accesos"/>
      <sheetName val="rencst0599"/>
      <sheetName val="Base Cuadros"/>
      <sheetName val="CSUOM3"/>
      <sheetName val="OCTG-Market Outlook"/>
      <sheetName val="Histograma"/>
      <sheetName val="LEGEND"/>
      <sheetName val="Quantity"/>
      <sheetName val="BDG'S"/>
      <sheetName val="Validation"/>
      <sheetName val="07"/>
      <sheetName val="Hoja1"/>
      <sheetName val="Datos"/>
      <sheetName val="Personnel"/>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encia"/>
      <sheetName val="Tapa"/>
      <sheetName val="Resumen Ejecutivo"/>
      <sheetName val="Cartera Global"/>
      <sheetName val="Tapa (2)"/>
      <sheetName val="Avances Financieros"/>
      <sheetName val="Avances Físicos"/>
      <sheetName val="Tapa (3)"/>
      <sheetName val="Avance DPI"/>
      <sheetName val="Tapa (4)"/>
      <sheetName val="Post Evaluación"/>
      <sheetName val="Tapa (5)"/>
      <sheetName val="Cierres"/>
      <sheetName val="Tapa (6)"/>
      <sheetName val="Proyección Inversional"/>
      <sheetName val="Resumen API"/>
      <sheetName val="Proyeccción Inversional (2)"/>
      <sheetName val="PSI"/>
      <sheetName val="API"/>
      <sheetName val="UGAS_INF"/>
      <sheetName val="NEG_INF"/>
      <sheetName val="Resumen_Ejecutivo"/>
      <sheetName val="Cartera_Global"/>
      <sheetName val="Tapa_(2)"/>
      <sheetName val="Avances_Financieros"/>
      <sheetName val="Avances_Físicos"/>
      <sheetName val="Tapa_(3)"/>
      <sheetName val="Avance_DPI"/>
      <sheetName val="Tapa_(4)"/>
      <sheetName val="Post_Evaluación"/>
      <sheetName val="Tapa_(5)"/>
      <sheetName val="Tapa_(6)"/>
      <sheetName val="Proyección_Inversional"/>
      <sheetName val="Resumen_API"/>
      <sheetName val="Proyeccción_Inversional_(2)"/>
      <sheetName val="Resumen_Ejecutivo1"/>
      <sheetName val="Cartera_Global1"/>
      <sheetName val="Tapa_(2)1"/>
      <sheetName val="Avances_Financieros1"/>
      <sheetName val="Avances_Físicos1"/>
      <sheetName val="Tapa_(3)1"/>
      <sheetName val="Avance_DPI1"/>
      <sheetName val="Tapa_(4)1"/>
      <sheetName val="Post_Evaluación1"/>
      <sheetName val="Tapa_(5)1"/>
      <sheetName val="Tapa_(6)1"/>
      <sheetName val="Proyección_Inversional1"/>
      <sheetName val="Resumen_API1"/>
      <sheetName val="Proyeccción_Inversional_(2)1"/>
      <sheetName val="Unit_prices1"/>
      <sheetName val="Resumen_Ejecutivo2"/>
      <sheetName val="Cartera_Global2"/>
      <sheetName val="Tapa_(2)2"/>
      <sheetName val="Avances_Financieros2"/>
      <sheetName val="Avances_Físicos2"/>
      <sheetName val="Tapa_(3)2"/>
      <sheetName val="Avance_DPI2"/>
      <sheetName val="Tapa_(4)2"/>
      <sheetName val="Post_Evaluación2"/>
      <sheetName val="Tapa_(5)2"/>
      <sheetName val="Tapa_(6)2"/>
      <sheetName val="Proyección_Inversional2"/>
      <sheetName val="Resumen_API2"/>
      <sheetName val="Proyeccción_Inversional_(2)2"/>
      <sheetName val="Resumen_Ejecutivo3"/>
      <sheetName val="Cartera_Global3"/>
      <sheetName val="Tapa_(2)3"/>
      <sheetName val="Avances_Financieros3"/>
      <sheetName val="Avances_Físicos3"/>
      <sheetName val="Tapa_(3)3"/>
      <sheetName val="Avance_DPI3"/>
      <sheetName val="Tapa_(4)3"/>
      <sheetName val="Post_Evaluación3"/>
      <sheetName val="Tapa_(5)3"/>
      <sheetName val="Tapa_(6)3"/>
      <sheetName val="Proyección_Inversional3"/>
      <sheetName val="Resumen_API3"/>
      <sheetName val="Proyeccción_Inversional_(2)3"/>
      <sheetName val="Resumen_Ejecutivo4"/>
      <sheetName val="Cartera_Global4"/>
      <sheetName val="Tapa_(2)4"/>
      <sheetName val="Avances_Financieros4"/>
      <sheetName val="Avances_Físicos4"/>
      <sheetName val="Tapa_(3)4"/>
      <sheetName val="Avance_DPI4"/>
      <sheetName val="Tapa_(4)4"/>
      <sheetName val="Post_Evaluación4"/>
      <sheetName val="Tapa_(5)4"/>
      <sheetName val="Tapa_(6)4"/>
      <sheetName val="Proyección_Inversional4"/>
      <sheetName val="Resumen_API4"/>
      <sheetName val="Proyeccción_Inversional_(2)4"/>
      <sheetName val="Resumen_Ejecutivo5"/>
      <sheetName val="Cartera_Global5"/>
      <sheetName val="Tapa_(2)5"/>
      <sheetName val="Avances_Financieros5"/>
      <sheetName val="Avances_Físicos5"/>
      <sheetName val="Tapa_(3)5"/>
      <sheetName val="Avance_DPI5"/>
      <sheetName val="Tapa_(4)5"/>
      <sheetName val="Post_Evaluación5"/>
      <sheetName val="Tapa_(5)5"/>
      <sheetName val="Tapa_(6)5"/>
      <sheetName val="Proyección_Inversional5"/>
      <sheetName val="Resumen_API5"/>
      <sheetName val="Proyeccción_Inversional_(2)5"/>
      <sheetName val="Resumen_Ejecutivo6"/>
      <sheetName val="Cartera_Global6"/>
      <sheetName val="Tapa_(2)6"/>
      <sheetName val="Avances_Financieros6"/>
      <sheetName val="Avances_Físicos6"/>
      <sheetName val="Tapa_(3)6"/>
      <sheetName val="Avance_DPI6"/>
      <sheetName val="Tapa_(4)6"/>
      <sheetName val="Post_Evaluación6"/>
      <sheetName val="Tapa_(5)6"/>
      <sheetName val="Tapa_(6)6"/>
      <sheetName val="Proyección_Inversional6"/>
      <sheetName val="Resumen_API6"/>
      <sheetName val="Proyeccción_Inversional_(2)6"/>
      <sheetName val="Resumen_Ejecutivo7"/>
      <sheetName val="Cartera_Global7"/>
      <sheetName val="Tapa_(2)7"/>
      <sheetName val="Avances_Financieros7"/>
      <sheetName val="Avances_Físicos7"/>
      <sheetName val="Tapa_(3)7"/>
      <sheetName val="Avance_DPI7"/>
      <sheetName val="Tapa_(4)7"/>
      <sheetName val="Post_Evaluación7"/>
      <sheetName val="Tapa_(5)7"/>
      <sheetName val="Tapa_(6)7"/>
      <sheetName val="Proyección_Inversional7"/>
      <sheetName val="Resumen_API7"/>
      <sheetName val="Proyeccción_Inversional_(2)7"/>
      <sheetName val="Resumen_Ejecutivo10"/>
      <sheetName val="Cartera_Global10"/>
      <sheetName val="Tapa_(2)10"/>
      <sheetName val="Avances_Financieros10"/>
      <sheetName val="Avances_Físicos10"/>
      <sheetName val="Tapa_(3)10"/>
      <sheetName val="Avance_DPI10"/>
      <sheetName val="Tapa_(4)10"/>
      <sheetName val="Post_Evaluación10"/>
      <sheetName val="Tapa_(5)10"/>
      <sheetName val="Tapa_(6)10"/>
      <sheetName val="Proyección_Inversional10"/>
      <sheetName val="Resumen_API10"/>
      <sheetName val="Proyeccción_Inversional_(2)10"/>
      <sheetName val="Resumen_Ejecutivo8"/>
      <sheetName val="Cartera_Global8"/>
      <sheetName val="Tapa_(2)8"/>
      <sheetName val="Avances_Financieros8"/>
      <sheetName val="Avances_Físicos8"/>
      <sheetName val="Tapa_(3)8"/>
      <sheetName val="Avance_DPI8"/>
      <sheetName val="Tapa_(4)8"/>
      <sheetName val="Post_Evaluación8"/>
      <sheetName val="Tapa_(5)8"/>
      <sheetName val="Tapa_(6)8"/>
      <sheetName val="Proyección_Inversional8"/>
      <sheetName val="Resumen_API8"/>
      <sheetName val="Proyeccción_Inversional_(2)8"/>
      <sheetName val="Resumen_Ejecutivo9"/>
      <sheetName val="Cartera_Global9"/>
      <sheetName val="Tapa_(2)9"/>
      <sheetName val="Avances_Financieros9"/>
      <sheetName val="Avances_Físicos9"/>
      <sheetName val="Tapa_(3)9"/>
      <sheetName val="Avance_DPI9"/>
      <sheetName val="Tapa_(4)9"/>
      <sheetName val="Post_Evaluación9"/>
      <sheetName val="Tapa_(5)9"/>
      <sheetName val="Tapa_(6)9"/>
      <sheetName val="Proyección_Inversional9"/>
      <sheetName val="Resumen_API9"/>
      <sheetName val="Proyeccción_Inversional_(2)9"/>
      <sheetName val="Resumen_Ejecutivo11"/>
      <sheetName val="Cartera_Global11"/>
      <sheetName val="Tapa_(2)11"/>
      <sheetName val="Avances_Financieros11"/>
      <sheetName val="Avances_Físicos11"/>
      <sheetName val="Tapa_(3)11"/>
      <sheetName val="Avance_DPI11"/>
      <sheetName val="Tapa_(4)11"/>
      <sheetName val="Post_Evaluación11"/>
      <sheetName val="Tapa_(5)11"/>
      <sheetName val="Tapa_(6)11"/>
      <sheetName val="Proyección_Inversional11"/>
      <sheetName val="Resumen_API11"/>
      <sheetName val="Proyeccción_Inversional_(2)11"/>
      <sheetName val="Resumen_Ejecutivo13"/>
      <sheetName val="Cartera_Global13"/>
      <sheetName val="Tapa_(2)13"/>
      <sheetName val="Avances_Financieros13"/>
      <sheetName val="Avances_Físicos13"/>
      <sheetName val="Tapa_(3)13"/>
      <sheetName val="Avance_DPI13"/>
      <sheetName val="Tapa_(4)13"/>
      <sheetName val="Post_Evaluación13"/>
      <sheetName val="Tapa_(5)13"/>
      <sheetName val="Tapa_(6)13"/>
      <sheetName val="Proyección_Inversional13"/>
      <sheetName val="Resumen_API13"/>
      <sheetName val="Proyeccción_Inversional_(2)13"/>
      <sheetName val="Resumen_Ejecutivo12"/>
      <sheetName val="Cartera_Global12"/>
      <sheetName val="Tapa_(2)12"/>
      <sheetName val="Avances_Financieros12"/>
      <sheetName val="Avances_Físicos12"/>
      <sheetName val="Tapa_(3)12"/>
      <sheetName val="Avance_DPI12"/>
      <sheetName val="Tapa_(4)12"/>
      <sheetName val="Post_Evaluación12"/>
      <sheetName val="Tapa_(5)12"/>
      <sheetName val="Tapa_(6)12"/>
      <sheetName val="Proyección_Inversional12"/>
      <sheetName val="Resumen_API12"/>
      <sheetName val="Proyeccción_Inversional_(2)12"/>
      <sheetName val="Resumen_Ejecutivo14"/>
      <sheetName val="Cartera_Global14"/>
      <sheetName val="Tapa_(2)14"/>
      <sheetName val="Avances_Financieros14"/>
      <sheetName val="Avances_Físicos14"/>
      <sheetName val="Tapa_(3)14"/>
      <sheetName val="Avance_DPI14"/>
      <sheetName val="Tapa_(4)14"/>
      <sheetName val="Post_Evaluación14"/>
      <sheetName val="Tapa_(5)14"/>
      <sheetName val="Tapa_(6)14"/>
      <sheetName val="Proyección_Inversional14"/>
      <sheetName val="Resumen_API14"/>
      <sheetName val="Proyeccción_Inversional_(2)14"/>
      <sheetName val="Resumen_Ejecutivo15"/>
      <sheetName val="Cartera_Global15"/>
      <sheetName val="Tapa_(2)15"/>
      <sheetName val="Avances_Financieros15"/>
      <sheetName val="Avances_Físicos15"/>
      <sheetName val="Tapa_(3)15"/>
      <sheetName val="Avance_DPI15"/>
      <sheetName val="Tapa_(4)15"/>
      <sheetName val="Post_Evaluación15"/>
      <sheetName val="Tapa_(5)15"/>
      <sheetName val="Tapa_(6)15"/>
      <sheetName val="Proyección_Inversional15"/>
      <sheetName val="Resumen_API15"/>
      <sheetName val="Proyeccción_Inversional_(2)15"/>
      <sheetName val="Resumen_Ejecutivo16"/>
      <sheetName val="Cartera_Global16"/>
      <sheetName val="Tapa_(2)16"/>
      <sheetName val="Avances_Financieros16"/>
      <sheetName val="Avances_Físicos16"/>
      <sheetName val="Tapa_(3)16"/>
      <sheetName val="Avance_DPI16"/>
      <sheetName val="Tapa_(4)16"/>
      <sheetName val="Post_Evaluación16"/>
      <sheetName val="Tapa_(5)16"/>
      <sheetName val="Tapa_(6)16"/>
      <sheetName val="Proyección_Inversional16"/>
      <sheetName val="Resumen_API16"/>
      <sheetName val="Proyeccción_Inversional_(2)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D5" t="str">
            <v>ING. BAS. MEJORAMIENTO COND. SUBESTANDARES, SIST. CONTROL Y SEG., HORNO VERTICAL. FUCO</v>
          </cell>
        </row>
        <row r="6">
          <cell r="D6" t="str">
            <v>C01RF42</v>
          </cell>
          <cell r="E6" t="str">
            <v>Tipo</v>
          </cell>
          <cell r="F6" t="str">
            <v>DIVISIONAL</v>
          </cell>
          <cell r="H6" t="str">
            <v>Jefe Proy.</v>
          </cell>
          <cell r="I6" t="str">
            <v>FELIX ROJAS VEGA</v>
          </cell>
        </row>
        <row r="7">
          <cell r="D7" t="e">
            <v>#REF!</v>
          </cell>
          <cell r="E7" t="str">
            <v>Clasificación</v>
          </cell>
          <cell r="F7" t="str">
            <v>ANTIGUO</v>
          </cell>
          <cell r="H7" t="str">
            <v>Coordin.</v>
          </cell>
          <cell r="I7" t="str">
            <v>RAUL MORALES SANGUINETTI</v>
          </cell>
        </row>
        <row r="8">
          <cell r="D8" t="str">
            <v>REEMPLAZO EQUIPOS</v>
          </cell>
          <cell r="H8" t="str">
            <v>Estado</v>
          </cell>
          <cell r="I8" t="str">
            <v>AUTORIZADO</v>
          </cell>
        </row>
        <row r="9">
          <cell r="D9" t="str">
            <v>SEGURIDAD</v>
          </cell>
          <cell r="H9" t="str">
            <v>Sub UGA</v>
          </cell>
          <cell r="I9" t="str">
            <v>FUNDICION DE COBRE</v>
          </cell>
        </row>
        <row r="26">
          <cell r="F26">
            <v>8</v>
          </cell>
          <cell r="G26">
            <v>12.5</v>
          </cell>
          <cell r="H26">
            <v>12.555</v>
          </cell>
          <cell r="I26">
            <v>3.2970000000000002</v>
          </cell>
          <cell r="J26">
            <v>2.9039999999999999</v>
          </cell>
          <cell r="K26">
            <v>0.35</v>
          </cell>
          <cell r="L26">
            <v>6.3940000000000001</v>
          </cell>
          <cell r="M26">
            <v>0</v>
          </cell>
          <cell r="N26">
            <v>0</v>
          </cell>
          <cell r="O26">
            <v>0</v>
          </cell>
          <cell r="P26">
            <v>0</v>
          </cell>
          <cell r="Q26">
            <v>0</v>
          </cell>
          <cell r="R26">
            <v>0</v>
          </cell>
          <cell r="S26">
            <v>49.716999999999999</v>
          </cell>
        </row>
        <row r="27">
          <cell r="F27">
            <v>8</v>
          </cell>
          <cell r="G27">
            <v>20.5</v>
          </cell>
          <cell r="H27">
            <v>33.055</v>
          </cell>
          <cell r="I27">
            <v>36.351999999999997</v>
          </cell>
          <cell r="J27">
            <v>39.256</v>
          </cell>
          <cell r="K27">
            <v>39.606000000000002</v>
          </cell>
          <cell r="L27">
            <v>46</v>
          </cell>
          <cell r="M27">
            <v>46</v>
          </cell>
          <cell r="N27">
            <v>46</v>
          </cell>
          <cell r="O27">
            <v>46</v>
          </cell>
          <cell r="P27">
            <v>46</v>
          </cell>
          <cell r="Q27">
            <v>46</v>
          </cell>
          <cell r="R27">
            <v>46</v>
          </cell>
          <cell r="S27">
            <v>95.716999999999999</v>
          </cell>
        </row>
        <row r="28">
          <cell r="F28">
            <v>8</v>
          </cell>
          <cell r="G28">
            <v>12.585000000000001</v>
          </cell>
          <cell r="H28">
            <v>12.858000000000001</v>
          </cell>
          <cell r="I28">
            <v>3.282</v>
          </cell>
          <cell r="J28">
            <v>22.048999999999999</v>
          </cell>
          <cell r="K28">
            <v>0.127</v>
          </cell>
          <cell r="L28">
            <v>23.68</v>
          </cell>
          <cell r="M28">
            <v>0</v>
          </cell>
          <cell r="N28">
            <v>0</v>
          </cell>
          <cell r="O28">
            <v>0</v>
          </cell>
          <cell r="P28">
            <v>0</v>
          </cell>
          <cell r="Q28">
            <v>0</v>
          </cell>
          <cell r="R28">
            <v>0</v>
          </cell>
          <cell r="S28">
            <v>0</v>
          </cell>
        </row>
        <row r="29">
          <cell r="F29">
            <v>8</v>
          </cell>
          <cell r="G29">
            <v>12.585000000000001</v>
          </cell>
          <cell r="H29">
            <v>12.858000000000001</v>
          </cell>
          <cell r="I29">
            <v>3.282</v>
          </cell>
          <cell r="J29">
            <v>22.048999999999999</v>
          </cell>
          <cell r="K29">
            <v>0.127</v>
          </cell>
          <cell r="L29">
            <v>23.68</v>
          </cell>
          <cell r="M29">
            <v>0</v>
          </cell>
          <cell r="N29">
            <v>0</v>
          </cell>
          <cell r="O29">
            <v>0</v>
          </cell>
          <cell r="P29">
            <v>0</v>
          </cell>
          <cell r="Q29">
            <v>0</v>
          </cell>
          <cell r="R29">
            <v>0</v>
          </cell>
          <cell r="S29">
            <v>0</v>
          </cell>
        </row>
        <row r="30">
          <cell r="F30">
            <v>8.3579719381092182E-2</v>
          </cell>
          <cell r="G30">
            <v>0.21417303091404871</v>
          </cell>
          <cell r="H30">
            <v>0.34534095301775025</v>
          </cell>
          <cell r="I30">
            <v>0.37978624486768281</v>
          </cell>
          <cell r="J30">
            <v>0.41012568300301933</v>
          </cell>
          <cell r="K30">
            <v>0.41378229572594211</v>
          </cell>
          <cell r="L30">
            <v>0.48058338644128001</v>
          </cell>
          <cell r="M30">
            <v>0.48058338644128001</v>
          </cell>
          <cell r="N30">
            <v>0.48058338644128001</v>
          </cell>
          <cell r="O30">
            <v>0.48058338644128001</v>
          </cell>
          <cell r="P30">
            <v>0.48058338644128001</v>
          </cell>
          <cell r="Q30">
            <v>0.48058338644128001</v>
          </cell>
          <cell r="R30">
            <v>0.48058338644128001</v>
          </cell>
          <cell r="S30">
            <v>1</v>
          </cell>
        </row>
        <row r="31">
          <cell r="F31">
            <v>0</v>
          </cell>
          <cell r="G31">
            <v>0</v>
          </cell>
          <cell r="H31">
            <v>0</v>
          </cell>
          <cell r="I31">
            <v>0</v>
          </cell>
          <cell r="J31">
            <v>0</v>
          </cell>
          <cell r="K31">
            <v>0</v>
          </cell>
          <cell r="L31">
            <v>0</v>
          </cell>
          <cell r="M31">
            <v>0</v>
          </cell>
          <cell r="N31">
            <v>0</v>
          </cell>
          <cell r="O31">
            <v>0</v>
          </cell>
          <cell r="P31">
            <v>0</v>
          </cell>
          <cell r="Q31">
            <v>0</v>
          </cell>
          <cell r="R31">
            <v>0</v>
          </cell>
          <cell r="S31">
            <v>0</v>
          </cell>
        </row>
        <row r="32">
          <cell r="F32">
            <v>8.1219999999999999</v>
          </cell>
          <cell r="G32">
            <v>2</v>
          </cell>
          <cell r="H32">
            <v>1</v>
          </cell>
          <cell r="I32">
            <v>0</v>
          </cell>
          <cell r="J32">
            <v>0</v>
          </cell>
          <cell r="K32">
            <v>0</v>
          </cell>
          <cell r="L32">
            <v>0</v>
          </cell>
          <cell r="M32">
            <v>0</v>
          </cell>
          <cell r="N32">
            <v>0</v>
          </cell>
          <cell r="O32">
            <v>0</v>
          </cell>
          <cell r="P32">
            <v>0</v>
          </cell>
          <cell r="Q32">
            <v>0</v>
          </cell>
          <cell r="R32">
            <v>0</v>
          </cell>
          <cell r="S32">
            <v>0</v>
          </cell>
        </row>
        <row r="33">
          <cell r="F33">
            <v>8.1219999999999999</v>
          </cell>
          <cell r="G33">
            <v>10.122</v>
          </cell>
          <cell r="H33">
            <v>11.122</v>
          </cell>
          <cell r="I33">
            <v>11.122</v>
          </cell>
          <cell r="J33">
            <v>11.122</v>
          </cell>
          <cell r="K33">
            <v>11.122</v>
          </cell>
          <cell r="L33">
            <v>11.122</v>
          </cell>
          <cell r="M33">
            <v>11.122</v>
          </cell>
          <cell r="N33">
            <v>11.122</v>
          </cell>
          <cell r="O33">
            <v>11.122</v>
          </cell>
          <cell r="P33">
            <v>11.122</v>
          </cell>
          <cell r="Q33">
            <v>11.122</v>
          </cell>
          <cell r="R33">
            <v>11.122</v>
          </cell>
          <cell r="S33">
            <v>11.122</v>
          </cell>
        </row>
        <row r="34">
          <cell r="F34">
            <v>8.1219999999999999</v>
          </cell>
          <cell r="G34">
            <v>2</v>
          </cell>
          <cell r="H34">
            <v>1</v>
          </cell>
          <cell r="I34">
            <v>0</v>
          </cell>
          <cell r="J34">
            <v>0</v>
          </cell>
          <cell r="K34">
            <v>0</v>
          </cell>
          <cell r="L34">
            <v>0</v>
          </cell>
          <cell r="M34">
            <v>0</v>
          </cell>
          <cell r="N34">
            <v>0</v>
          </cell>
          <cell r="O34">
            <v>0</v>
          </cell>
          <cell r="P34">
            <v>0</v>
          </cell>
          <cell r="Q34">
            <v>0</v>
          </cell>
          <cell r="R34">
            <v>0</v>
          </cell>
          <cell r="S34">
            <v>0</v>
          </cell>
        </row>
        <row r="35">
          <cell r="F35">
            <v>8.1219999999999999</v>
          </cell>
          <cell r="G35">
            <v>10.122</v>
          </cell>
          <cell r="H35">
            <v>11.122</v>
          </cell>
          <cell r="I35">
            <v>11.122</v>
          </cell>
          <cell r="J35">
            <v>11.122</v>
          </cell>
          <cell r="K35">
            <v>11.122</v>
          </cell>
          <cell r="L35">
            <v>11.122</v>
          </cell>
          <cell r="M35">
            <v>11.122</v>
          </cell>
          <cell r="N35">
            <v>11.122</v>
          </cell>
          <cell r="O35">
            <v>11.122</v>
          </cell>
          <cell r="P35">
            <v>11.122</v>
          </cell>
          <cell r="Q35">
            <v>11.122</v>
          </cell>
          <cell r="R35">
            <v>11.122</v>
          </cell>
          <cell r="S35">
            <v>11.122</v>
          </cell>
        </row>
        <row r="36">
          <cell r="F36">
            <v>1</v>
          </cell>
          <cell r="G36">
            <v>1</v>
          </cell>
          <cell r="H36">
            <v>1</v>
          </cell>
          <cell r="I36">
            <v>1</v>
          </cell>
          <cell r="J36">
            <v>1</v>
          </cell>
          <cell r="K36">
            <v>1</v>
          </cell>
          <cell r="L36">
            <v>1</v>
          </cell>
          <cell r="M36">
            <v>1</v>
          </cell>
          <cell r="N36">
            <v>1</v>
          </cell>
          <cell r="O36">
            <v>1</v>
          </cell>
          <cell r="P36">
            <v>1</v>
          </cell>
          <cell r="Q36">
            <v>1</v>
          </cell>
          <cell r="R36">
            <v>1</v>
          </cell>
          <cell r="S36">
            <v>1</v>
          </cell>
        </row>
        <row r="50">
          <cell r="C50">
            <v>37035.333333333336</v>
          </cell>
          <cell r="D50">
            <v>37035</v>
          </cell>
        </row>
        <row r="52">
          <cell r="C52">
            <v>37280.75</v>
          </cell>
          <cell r="D52">
            <v>37452</v>
          </cell>
        </row>
        <row r="53">
          <cell r="F53">
            <v>0.98199999999999998</v>
          </cell>
          <cell r="G53">
            <v>0</v>
          </cell>
          <cell r="H53">
            <v>0</v>
          </cell>
          <cell r="I53">
            <v>0</v>
          </cell>
          <cell r="J53">
            <v>0</v>
          </cell>
          <cell r="K53">
            <v>9.000000000000008E-3</v>
          </cell>
          <cell r="L53">
            <v>9.000000000000008E-3</v>
          </cell>
          <cell r="M53">
            <v>0</v>
          </cell>
          <cell r="N53">
            <v>0</v>
          </cell>
          <cell r="O53">
            <v>0</v>
          </cell>
          <cell r="P53">
            <v>0</v>
          </cell>
          <cell r="Q53">
            <v>0</v>
          </cell>
          <cell r="R53">
            <v>0</v>
          </cell>
          <cell r="S53">
            <v>1.8000000000000016E-2</v>
          </cell>
        </row>
        <row r="54">
          <cell r="F54">
            <v>0.98199999999999998</v>
          </cell>
          <cell r="G54">
            <v>0.98199999999999998</v>
          </cell>
          <cell r="H54">
            <v>0.98199999999999998</v>
          </cell>
          <cell r="I54">
            <v>0.98199999999999998</v>
          </cell>
          <cell r="J54">
            <v>0.98199999999999998</v>
          </cell>
          <cell r="K54">
            <v>0.99099999999999999</v>
          </cell>
          <cell r="L54">
            <v>1</v>
          </cell>
          <cell r="M54">
            <v>1</v>
          </cell>
          <cell r="N54">
            <v>1</v>
          </cell>
          <cell r="O54">
            <v>1</v>
          </cell>
          <cell r="P54">
            <v>1</v>
          </cell>
          <cell r="Q54">
            <v>1</v>
          </cell>
          <cell r="R54">
            <v>1</v>
          </cell>
          <cell r="S54">
            <v>1.018</v>
          </cell>
        </row>
        <row r="55">
          <cell r="F55">
            <v>0.35950000000000004</v>
          </cell>
          <cell r="G55">
            <v>0.14449999999999996</v>
          </cell>
          <cell r="H55">
            <v>0.19999999999999996</v>
          </cell>
          <cell r="I55">
            <v>0.11899999999999999</v>
          </cell>
          <cell r="J55">
            <v>7.900000000000007E-2</v>
          </cell>
          <cell r="K55">
            <v>7.8999999999999959E-2</v>
          </cell>
          <cell r="L55">
            <v>1.9000000000000017E-2</v>
          </cell>
          <cell r="M55">
            <v>0</v>
          </cell>
          <cell r="N55">
            <v>0</v>
          </cell>
          <cell r="O55">
            <v>0</v>
          </cell>
          <cell r="P55">
            <v>0</v>
          </cell>
          <cell r="Q55">
            <v>0</v>
          </cell>
          <cell r="R55">
            <v>0</v>
          </cell>
          <cell r="S55">
            <v>0.64049999999999996</v>
          </cell>
        </row>
        <row r="56">
          <cell r="F56">
            <v>0.35950000000000004</v>
          </cell>
          <cell r="G56">
            <v>0.504</v>
          </cell>
          <cell r="H56">
            <v>0.70399999999999996</v>
          </cell>
          <cell r="I56">
            <v>0.82299999999999995</v>
          </cell>
          <cell r="J56">
            <v>0.90200000000000002</v>
          </cell>
          <cell r="K56">
            <v>0.98099999999999998</v>
          </cell>
          <cell r="L56">
            <v>1</v>
          </cell>
          <cell r="M56">
            <v>1</v>
          </cell>
          <cell r="N56">
            <v>1</v>
          </cell>
          <cell r="O56">
            <v>1</v>
          </cell>
          <cell r="P56">
            <v>1</v>
          </cell>
          <cell r="Q56">
            <v>1</v>
          </cell>
          <cell r="R56">
            <v>1</v>
          </cell>
          <cell r="S56">
            <v>1.6404999999999998</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row r="5">
          <cell r="D5" t="str">
            <v>ING. BAS. MEJORAMIENTO COND. SUBESTANDARES, SIST. CONTROL Y SEG., HORNO VERTICAL. FUCO</v>
          </cell>
        </row>
      </sheetData>
      <sheetData sheetId="62">
        <row r="5">
          <cell r="D5" t="str">
            <v>ING. BAS. MEJORAMIENTO COND. SUBESTANDARES, SIST. CONTROL Y SEG., HORNO VERTICAL. FUCO</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ow r="5">
          <cell r="D5" t="str">
            <v>ING. BAS. MEJORAMIENTO COND. SUBESTANDARES, SIST. CONTROL Y SEG., HORNO VERTICAL. FUCO</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5">
          <cell r="D5" t="str">
            <v>ING. BAS. MEJORAMIENTO COND. SUBESTANDARES, SIST. CONTROL Y SEG., HORNO VERTICAL. FUCO</v>
          </cell>
        </row>
      </sheetData>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ow r="5">
          <cell r="D5" t="str">
            <v>ING. BAS. MEJORAMIENTO COND. SUBESTANDARES, SIST. CONTROL Y SEG., HORNO VERTICAL. FUCO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5">
          <cell r="D5" t="str">
            <v>ING. BAS. MEJORAMIENTO COND. SUBESTANDARES, SIST. CONTROL Y SEG., HORNO VERTICAL. FUCO</v>
          </cell>
        </row>
      </sheetData>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5">
          <cell r="D5" t="str">
            <v>ING. BAS. MEJORAMIENTO COND. SUBESTANDARES, SIST. CONTROL Y SEG., HORNO VERTICAL. FUCO</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 borrrar"/>
      <sheetName val="FICHA"/>
      <sheetName val="Hoja1"/>
      <sheetName val="CTTOS"/>
    </sheetNames>
    <sheetDataSet>
      <sheetData sheetId="0" refreshError="1">
        <row r="2">
          <cell r="B2" t="str">
            <v>Pedido</v>
          </cell>
          <cell r="C2">
            <v>1</v>
          </cell>
          <cell r="D2" t="str">
            <v>PEDIDO</v>
          </cell>
        </row>
        <row r="3">
          <cell r="B3" t="str">
            <v>Nombre del contrato</v>
          </cell>
          <cell r="C3">
            <v>2</v>
          </cell>
          <cell r="D3" t="str">
            <v>NOMBRE</v>
          </cell>
        </row>
        <row r="4">
          <cell r="B4" t="str">
            <v>EMPRESA</v>
          </cell>
          <cell r="C4">
            <v>3</v>
          </cell>
          <cell r="D4" t="str">
            <v>EMPRESA</v>
          </cell>
        </row>
        <row r="5">
          <cell r="B5" t="str">
            <v xml:space="preserve">Administrador Andina </v>
          </cell>
          <cell r="C5">
            <v>4</v>
          </cell>
          <cell r="D5" t="str">
            <v>RANDINA</v>
          </cell>
        </row>
        <row r="6">
          <cell r="B6" t="str">
            <v>Acta de entrega de terreno</v>
          </cell>
          <cell r="C6">
            <v>5</v>
          </cell>
          <cell r="D6" t="str">
            <v>ES</v>
          </cell>
        </row>
        <row r="7">
          <cell r="B7" t="str">
            <v>Plazo original</v>
          </cell>
          <cell r="C7">
            <v>6</v>
          </cell>
          <cell r="D7" t="str">
            <v>OD</v>
          </cell>
        </row>
        <row r="8">
          <cell r="B8" t="str">
            <v>Aumento Plazo</v>
          </cell>
          <cell r="C8">
            <v>7</v>
          </cell>
          <cell r="D8" t="str">
            <v>AOD</v>
          </cell>
        </row>
        <row r="9">
          <cell r="B9" t="str">
            <v>Plazo actual</v>
          </cell>
          <cell r="C9">
            <v>8</v>
          </cell>
          <cell r="D9" t="str">
            <v>EF</v>
          </cell>
        </row>
        <row r="10">
          <cell r="B10" t="str">
            <v>Monto original</v>
          </cell>
          <cell r="C10">
            <v>9</v>
          </cell>
          <cell r="D10" t="str">
            <v>BUDGET</v>
          </cell>
        </row>
        <row r="11">
          <cell r="B11" t="str">
            <v>Nota de cambio</v>
          </cell>
          <cell r="C11">
            <v>10</v>
          </cell>
          <cell r="D11" t="str">
            <v>NOC</v>
          </cell>
        </row>
        <row r="12">
          <cell r="B12" t="str">
            <v>Monto actual</v>
          </cell>
          <cell r="C12">
            <v>11</v>
          </cell>
          <cell r="D12" t="str">
            <v>BUDGETVIG</v>
          </cell>
        </row>
        <row r="13">
          <cell r="B13" t="str">
            <v>Monto Pagado Base</v>
          </cell>
          <cell r="C13">
            <v>12</v>
          </cell>
          <cell r="D13" t="str">
            <v>CTD</v>
          </cell>
        </row>
        <row r="14">
          <cell r="C14">
            <v>13</v>
          </cell>
          <cell r="D14" t="str">
            <v>AF</v>
          </cell>
        </row>
        <row r="15">
          <cell r="C15">
            <v>14</v>
          </cell>
          <cell r="D15" t="str">
            <v>ESTIMATE</v>
          </cell>
        </row>
        <row r="16">
          <cell r="C16">
            <v>15</v>
          </cell>
          <cell r="D16" t="str">
            <v>EEF</v>
          </cell>
        </row>
        <row r="17">
          <cell r="C17">
            <v>16</v>
          </cell>
          <cell r="D17" t="str">
            <v>AVF</v>
          </cell>
        </row>
        <row r="18">
          <cell r="C18">
            <v>17</v>
          </cell>
          <cell r="D18" t="str">
            <v>CREC</v>
          </cell>
        </row>
        <row r="19">
          <cell r="C19">
            <v>18</v>
          </cell>
          <cell r="D19" t="str">
            <v>FCRE</v>
          </cell>
        </row>
        <row r="20">
          <cell r="C20">
            <v>19</v>
          </cell>
          <cell r="D20" t="str">
            <v>PC</v>
          </cell>
        </row>
        <row r="21">
          <cell r="C21">
            <v>20</v>
          </cell>
          <cell r="D21" t="str">
            <v>ACTAS</v>
          </cell>
        </row>
        <row r="22">
          <cell r="C22">
            <v>21</v>
          </cell>
          <cell r="D22" t="str">
            <v>OC</v>
          </cell>
        </row>
        <row r="23">
          <cell r="C23">
            <v>22</v>
          </cell>
          <cell r="D23" t="str">
            <v>MODIF</v>
          </cell>
        </row>
        <row r="24">
          <cell r="C24">
            <v>23</v>
          </cell>
          <cell r="D24" t="str">
            <v>OBS1</v>
          </cell>
        </row>
        <row r="25">
          <cell r="C25">
            <v>24</v>
          </cell>
          <cell r="D25" t="str">
            <v>OBS2</v>
          </cell>
        </row>
        <row r="26">
          <cell r="C26">
            <v>25</v>
          </cell>
          <cell r="D26" t="str">
            <v>DEFIN</v>
          </cell>
        </row>
        <row r="27">
          <cell r="C27">
            <v>26</v>
          </cell>
          <cell r="D27" t="str">
            <v>EVA</v>
          </cell>
        </row>
        <row r="28">
          <cell r="C28">
            <v>27</v>
          </cell>
          <cell r="D28" t="str">
            <v>FINIQ</v>
          </cell>
        </row>
        <row r="29">
          <cell r="C29">
            <v>28</v>
          </cell>
          <cell r="D29" t="str">
            <v>VENCE</v>
          </cell>
        </row>
        <row r="30">
          <cell r="C30">
            <v>29</v>
          </cell>
          <cell r="D30" t="str">
            <v>BMON</v>
          </cell>
        </row>
        <row r="31">
          <cell r="C31">
            <v>30</v>
          </cell>
          <cell r="D31" t="str">
            <v>BTOT</v>
          </cell>
        </row>
        <row r="32">
          <cell r="C32">
            <v>31</v>
          </cell>
          <cell r="D32" t="str">
            <v>RETEN</v>
          </cell>
        </row>
        <row r="33">
          <cell r="C33">
            <v>32</v>
          </cell>
          <cell r="D33" t="str">
            <v>RESP</v>
          </cell>
        </row>
        <row r="34">
          <cell r="B34" t="str">
            <v>Tipo de contrato</v>
          </cell>
          <cell r="C34">
            <v>33</v>
          </cell>
          <cell r="D34" t="str">
            <v>TIP</v>
          </cell>
        </row>
        <row r="35">
          <cell r="C35">
            <v>34</v>
          </cell>
          <cell r="D35" t="str">
            <v>ST</v>
          </cell>
        </row>
        <row r="36">
          <cell r="B36" t="str">
            <v>Alcance</v>
          </cell>
          <cell r="C36">
            <v>35</v>
          </cell>
          <cell r="D36" t="str">
            <v>ALCAN</v>
          </cell>
        </row>
        <row r="37">
          <cell r="C37">
            <v>36</v>
          </cell>
          <cell r="D37" t="str">
            <v>TC</v>
          </cell>
        </row>
        <row r="38">
          <cell r="B38" t="str">
            <v>Método de adjudicación del ctto.</v>
          </cell>
          <cell r="C38">
            <v>37</v>
          </cell>
          <cell r="D38" t="str">
            <v>MAD</v>
          </cell>
        </row>
        <row r="39">
          <cell r="C39">
            <v>38</v>
          </cell>
          <cell r="D39" t="str">
            <v>HHEXPMES</v>
          </cell>
        </row>
        <row r="40">
          <cell r="B40" t="str">
            <v>HH expuestas</v>
          </cell>
          <cell r="C40">
            <v>39</v>
          </cell>
          <cell r="D40" t="str">
            <v>HHEXPAC</v>
          </cell>
        </row>
        <row r="41">
          <cell r="C41">
            <v>40</v>
          </cell>
          <cell r="D41" t="str">
            <v>IGMES</v>
          </cell>
        </row>
        <row r="42">
          <cell r="B42" t="str">
            <v>I. De Gravedad</v>
          </cell>
          <cell r="C42">
            <v>41</v>
          </cell>
          <cell r="D42" t="str">
            <v>IGAC</v>
          </cell>
        </row>
        <row r="43">
          <cell r="C43">
            <v>42</v>
          </cell>
          <cell r="D43" t="str">
            <v>IFMES</v>
          </cell>
        </row>
        <row r="44">
          <cell r="B44" t="str">
            <v>I. De Frecuencia</v>
          </cell>
          <cell r="C44">
            <v>43</v>
          </cell>
          <cell r="D44" t="str">
            <v>IFAC</v>
          </cell>
        </row>
        <row r="45">
          <cell r="C45">
            <v>44</v>
          </cell>
          <cell r="D45" t="str">
            <v>CTPMES</v>
          </cell>
        </row>
        <row r="46">
          <cell r="B46" t="str">
            <v>Accidentes CTP (Nº)</v>
          </cell>
          <cell r="C46">
            <v>45</v>
          </cell>
          <cell r="D46" t="str">
            <v>CTPAC</v>
          </cell>
        </row>
        <row r="47">
          <cell r="C47">
            <v>46</v>
          </cell>
          <cell r="D47" t="str">
            <v>STPMES</v>
          </cell>
        </row>
        <row r="48">
          <cell r="B48" t="str">
            <v>Accidentes STP (Nº)</v>
          </cell>
          <cell r="C48">
            <v>47</v>
          </cell>
          <cell r="D48" t="str">
            <v>STPAC</v>
          </cell>
        </row>
        <row r="49">
          <cell r="C49">
            <v>48</v>
          </cell>
          <cell r="D49" t="str">
            <v>DPMES</v>
          </cell>
        </row>
        <row r="50">
          <cell r="B50" t="str">
            <v>Días perdidos</v>
          </cell>
          <cell r="C50">
            <v>49</v>
          </cell>
          <cell r="D50" t="str">
            <v>DPAC</v>
          </cell>
        </row>
        <row r="51">
          <cell r="C51">
            <v>50</v>
          </cell>
          <cell r="D51" t="str">
            <v>AFA</v>
          </cell>
        </row>
        <row r="52">
          <cell r="C52">
            <v>51</v>
          </cell>
          <cell r="D52" t="str">
            <v>ENTMES</v>
          </cell>
        </row>
        <row r="53">
          <cell r="B53" t="str">
            <v>Entrenamiento (HH)</v>
          </cell>
          <cell r="C53">
            <v>52</v>
          </cell>
          <cell r="D53" t="str">
            <v>ENTAC</v>
          </cell>
        </row>
        <row r="54">
          <cell r="B54" t="str">
            <v>Foto1</v>
          </cell>
          <cell r="C54">
            <v>53</v>
          </cell>
          <cell r="D54" t="str">
            <v>FT01</v>
          </cell>
        </row>
        <row r="55">
          <cell r="B55" t="str">
            <v>Foto2</v>
          </cell>
          <cell r="C55">
            <v>54</v>
          </cell>
          <cell r="D55" t="str">
            <v>FT02</v>
          </cell>
        </row>
      </sheetData>
      <sheetData sheetId="1" refreshError="1"/>
      <sheetData sheetId="2" refreshError="1"/>
      <sheetData sheetId="3" refreshError="1">
        <row r="10">
          <cell r="D10">
            <v>4600000410</v>
          </cell>
          <cell r="E10" t="str">
            <v>CONTRATO ABIERTO DE SERVICIOS VARIOS DE CONSTRUCCION</v>
          </cell>
          <cell r="F10" t="str">
            <v>LAS LILAS</v>
          </cell>
          <cell r="G10" t="str">
            <v>C G V</v>
          </cell>
          <cell r="H10">
            <v>35961</v>
          </cell>
          <cell r="I10">
            <v>730</v>
          </cell>
          <cell r="J10" t="str">
            <v>*</v>
          </cell>
          <cell r="K10">
            <v>36691</v>
          </cell>
          <cell r="L10">
            <v>538323925</v>
          </cell>
          <cell r="M10">
            <v>0</v>
          </cell>
          <cell r="N10">
            <v>538323925</v>
          </cell>
          <cell r="O10">
            <v>569544887</v>
          </cell>
          <cell r="P10">
            <v>1.0579966086404204</v>
          </cell>
          <cell r="V10" t="str">
            <v>LB</v>
          </cell>
          <cell r="W10" t="str">
            <v>N°1 26/08/99</v>
          </cell>
          <cell r="X10" t="str">
            <v>*</v>
          </cell>
          <cell r="Y10" t="str">
            <v>*</v>
          </cell>
          <cell r="Z10" t="str">
            <v>*</v>
          </cell>
          <cell r="AA10" t="str">
            <v>*</v>
          </cell>
          <cell r="AB10">
            <v>36844</v>
          </cell>
          <cell r="AD10">
            <v>36864</v>
          </cell>
          <cell r="AE10">
            <v>36784</v>
          </cell>
          <cell r="AF10" t="str">
            <v>UF</v>
          </cell>
          <cell r="AG10">
            <v>1065</v>
          </cell>
          <cell r="AI10" t="str">
            <v>AB</v>
          </cell>
          <cell r="AJ10" t="str">
            <v>General de construcción, modalidad a  serie de precios unitarios que incluyen gastos generales y utilidades. Se incluye además un  ítem correspondiente a gasto de apoyo a costo efectivo (gastos reembolsables) El monto del contrato está afecto a I.V.A.</v>
          </cell>
          <cell r="AK10" t="str">
            <v>T</v>
          </cell>
          <cell r="AL10" t="str">
            <v>Ejecución de trabajos menores que consideran actividades tales como obras de construcción general, construcciones mecánicas, instalaciones eléctricas de baja tensión e instrumentación, entre otras, que se ejecutarán en las diferentes áreas de la División.</v>
          </cell>
          <cell r="AN10">
            <v>0</v>
          </cell>
          <cell r="AO10">
            <v>6156</v>
          </cell>
          <cell r="AP10">
            <v>35346</v>
          </cell>
          <cell r="AQ10">
            <v>0</v>
          </cell>
          <cell r="AR10">
            <v>0</v>
          </cell>
          <cell r="AS10">
            <v>0</v>
          </cell>
          <cell r="AT10">
            <v>0</v>
          </cell>
          <cell r="AU10">
            <v>0</v>
          </cell>
          <cell r="AV10">
            <v>0</v>
          </cell>
          <cell r="AW10">
            <v>1</v>
          </cell>
          <cell r="AX10">
            <v>1</v>
          </cell>
          <cell r="AY10">
            <v>0</v>
          </cell>
          <cell r="AZ10">
            <v>0</v>
          </cell>
          <cell r="BA10">
            <v>0</v>
          </cell>
          <cell r="BB10">
            <v>79</v>
          </cell>
          <cell r="BC10">
            <v>446</v>
          </cell>
          <cell r="BD10" t="str">
            <v>\\jesvarg\pedidos\4600000410F01.JPG</v>
          </cell>
          <cell r="BE10" t="str">
            <v>\\jesvarg\pedidos\4600000410F02.JPG</v>
          </cell>
        </row>
        <row r="11">
          <cell r="D11" t="str">
            <v>4600000869</v>
          </cell>
          <cell r="E11" t="str">
            <v>CONTRATO ABIERTO SERVICIOS VARIOS DE CONSTRUCCION.</v>
          </cell>
          <cell r="F11" t="str">
            <v>LAS LILAS</v>
          </cell>
          <cell r="G11" t="str">
            <v>C S G</v>
          </cell>
          <cell r="H11">
            <v>36480</v>
          </cell>
          <cell r="I11">
            <v>730</v>
          </cell>
          <cell r="J11" t="str">
            <v>*</v>
          </cell>
          <cell r="K11">
            <v>37210</v>
          </cell>
          <cell r="L11">
            <v>486956050</v>
          </cell>
          <cell r="N11">
            <v>486956050</v>
          </cell>
          <cell r="O11">
            <v>128242001</v>
          </cell>
          <cell r="P11">
            <v>0.26335436432096898</v>
          </cell>
          <cell r="V11" t="str">
            <v>LB</v>
          </cell>
          <cell r="W11" t="str">
            <v>*</v>
          </cell>
          <cell r="X11" t="str">
            <v>*</v>
          </cell>
          <cell r="Y11" t="str">
            <v>*</v>
          </cell>
          <cell r="Z11" t="str">
            <v>Parcial anual     11-12-2000</v>
          </cell>
          <cell r="AA11" t="str">
            <v>*</v>
          </cell>
          <cell r="AB11">
            <v>37210</v>
          </cell>
          <cell r="AC11" t="str">
            <v>*</v>
          </cell>
          <cell r="AD11" t="str">
            <v>*</v>
          </cell>
          <cell r="AE11">
            <v>37315</v>
          </cell>
          <cell r="AF11" t="str">
            <v>UF</v>
          </cell>
          <cell r="AG11">
            <v>834</v>
          </cell>
          <cell r="AI11" t="str">
            <v>AB</v>
          </cell>
          <cell r="AJ11" t="str">
            <v xml:space="preserve">General de construcción, modalidad a serie de precios unitarios con gastos generales y utilidades incluidos. </v>
          </cell>
          <cell r="AK11" t="str">
            <v>V</v>
          </cell>
          <cell r="AL11" t="str">
            <v xml:space="preserve">El mandante encomienda al Contratista ejecutar trabajos menores diversos de construcción, reparación o mantención de edificios e instalaciones, que mediante órdenes de servicio la División requiera en sus diferentes áreas: Mina Sur-Sur, Mina Subterránea, </v>
          </cell>
          <cell r="AO11">
            <v>7949</v>
          </cell>
          <cell r="AP11">
            <v>78507</v>
          </cell>
          <cell r="AQ11">
            <v>0</v>
          </cell>
          <cell r="AR11">
            <v>0</v>
          </cell>
          <cell r="AS11">
            <v>0</v>
          </cell>
          <cell r="AT11">
            <v>0</v>
          </cell>
          <cell r="AU11">
            <v>0</v>
          </cell>
          <cell r="AV11">
            <v>0</v>
          </cell>
          <cell r="AW11">
            <v>0</v>
          </cell>
          <cell r="AX11">
            <v>2</v>
          </cell>
          <cell r="AY11">
            <v>0</v>
          </cell>
          <cell r="AZ11">
            <v>0</v>
          </cell>
          <cell r="BA11">
            <v>0</v>
          </cell>
          <cell r="BB11">
            <v>60</v>
          </cell>
          <cell r="BC11">
            <v>897</v>
          </cell>
          <cell r="BD11" t="str">
            <v>\\jesvarg\pedidos\4600000869F01.JPG</v>
          </cell>
          <cell r="BE11" t="str">
            <v>\\jesvarg\pedidos\4600000869F02.JPG</v>
          </cell>
        </row>
        <row r="12">
          <cell r="D12" t="str">
            <v>4500004706</v>
          </cell>
          <cell r="E12" t="str">
            <v>SERVICIOS DE INGENIERIA</v>
          </cell>
          <cell r="F12" t="str">
            <v>INGENDESA</v>
          </cell>
          <cell r="G12" t="str">
            <v>E M M</v>
          </cell>
          <cell r="H12">
            <v>35827</v>
          </cell>
          <cell r="I12">
            <v>915</v>
          </cell>
          <cell r="J12" t="str">
            <v>*</v>
          </cell>
          <cell r="K12">
            <v>36742</v>
          </cell>
          <cell r="L12">
            <v>1571299882</v>
          </cell>
          <cell r="M12">
            <v>56929023</v>
          </cell>
          <cell r="N12">
            <v>1628228905</v>
          </cell>
          <cell r="O12">
            <v>1335139327</v>
          </cell>
          <cell r="P12">
            <v>0.81999485631290892</v>
          </cell>
          <cell r="V12" t="str">
            <v>MF</v>
          </cell>
          <cell r="W12" t="str">
            <v>N°1 01/06/99</v>
          </cell>
          <cell r="X12" t="str">
            <v>N°1,2,3,4,5</v>
          </cell>
          <cell r="Y12" t="str">
            <v>*</v>
          </cell>
          <cell r="Z12" t="str">
            <v>Recepción parcial anual 16/07/99</v>
          </cell>
          <cell r="AA12" t="str">
            <v>*</v>
          </cell>
          <cell r="AB12">
            <v>36823</v>
          </cell>
          <cell r="AD12">
            <v>36824</v>
          </cell>
          <cell r="AE12">
            <v>36847</v>
          </cell>
          <cell r="AF12" t="str">
            <v>UF</v>
          </cell>
          <cell r="AG12">
            <v>3209.4</v>
          </cell>
          <cell r="AH12">
            <v>8443894.0941036008</v>
          </cell>
          <cell r="AI12" t="str">
            <v>AB</v>
          </cell>
          <cell r="AJ12" t="str">
            <v>Prestación de servicios profesionales de ingeniería, modalidad a serie de precios unitarios para los ítems correspondientes a servicios profesionales, las que incluyen utilidades. Se consulta además, partidas correspondientes a gasto de apoyo a tarifa con</v>
          </cell>
          <cell r="AK12" t="str">
            <v>T</v>
          </cell>
          <cell r="AL12" t="str">
            <v>Servicios de desarrollo de ingeniería y apoyo en las actividades de programación, control y coordinación técnica de proyectos y asesoría en control de riesgos para la División</v>
          </cell>
          <cell r="AN12" t="str">
            <v>Licitación Privada</v>
          </cell>
          <cell r="AO12">
            <v>2822</v>
          </cell>
          <cell r="AP12">
            <v>20506</v>
          </cell>
          <cell r="AQ12">
            <v>0</v>
          </cell>
          <cell r="AR12">
            <v>0</v>
          </cell>
          <cell r="AS12">
            <v>0</v>
          </cell>
          <cell r="AT12">
            <v>0</v>
          </cell>
          <cell r="AU12">
            <v>0</v>
          </cell>
          <cell r="AV12">
            <v>0</v>
          </cell>
          <cell r="AW12">
            <v>0</v>
          </cell>
          <cell r="AX12">
            <v>0</v>
          </cell>
          <cell r="AY12">
            <v>0</v>
          </cell>
          <cell r="AZ12">
            <v>0</v>
          </cell>
          <cell r="BA12">
            <v>0</v>
          </cell>
          <cell r="BB12">
            <v>16</v>
          </cell>
          <cell r="BC12">
            <v>325</v>
          </cell>
          <cell r="BD12" t="str">
            <v>\\jesvarg\pedidos\4500004706F01.JPG</v>
          </cell>
          <cell r="BE12" t="str">
            <v>\\jesvarg\pedidos\4500004706F02.JPG</v>
          </cell>
        </row>
        <row r="13">
          <cell r="D13" t="str">
            <v>4500057057</v>
          </cell>
          <cell r="E13" t="str">
            <v>INSPECCION TECNICA DE OBRAS.</v>
          </cell>
          <cell r="F13" t="str">
            <v>MARTINEZ Y CUEVAS</v>
          </cell>
          <cell r="G13" t="str">
            <v>E M M</v>
          </cell>
          <cell r="H13">
            <v>36123</v>
          </cell>
          <cell r="I13">
            <v>540</v>
          </cell>
          <cell r="J13" t="str">
            <v>*</v>
          </cell>
          <cell r="K13">
            <v>36663</v>
          </cell>
          <cell r="L13">
            <v>467138500</v>
          </cell>
          <cell r="N13">
            <v>467138500</v>
          </cell>
          <cell r="O13">
            <v>447701126</v>
          </cell>
          <cell r="P13">
            <v>0.9583905544073118</v>
          </cell>
          <cell r="V13" t="str">
            <v>MF</v>
          </cell>
          <cell r="W13" t="str">
            <v>*</v>
          </cell>
          <cell r="X13" t="str">
            <v>N°1,2,3,       4,5</v>
          </cell>
          <cell r="Y13" t="str">
            <v xml:space="preserve"> Nº1 07/07/99        N°2 07/04/00</v>
          </cell>
          <cell r="Z13" t="str">
            <v>CTTO. NO CONTEMPLA</v>
          </cell>
          <cell r="AA13" t="str">
            <v>CTTO. NO CONTEMPLA</v>
          </cell>
          <cell r="AB13">
            <v>36692</v>
          </cell>
          <cell r="AC13">
            <v>36962</v>
          </cell>
          <cell r="AD13">
            <v>36970</v>
          </cell>
          <cell r="AE13">
            <v>36950</v>
          </cell>
          <cell r="AF13" t="str">
            <v>UFE</v>
          </cell>
          <cell r="AG13" t="str">
            <v>730,1    109,52</v>
          </cell>
          <cell r="AI13" t="str">
            <v>AB</v>
          </cell>
          <cell r="AJ13" t="str">
            <v>Servicios generales modalidad a serie de precios unitarios, con suma alzada mensual de gastos generales y utilidades. Se consulta además, una partida correspondiente a gastos de apoyo a costo efectivo (gastos reembolsable)</v>
          </cell>
          <cell r="AK13" t="str">
            <v>V</v>
          </cell>
          <cell r="AL13" t="str">
            <v xml:space="preserve">Servicios de inspección técnica de obras para la Superintendencia de Ingeniería </v>
          </cell>
          <cell r="AN13" t="str">
            <v>Licitación Privada</v>
          </cell>
          <cell r="AO13">
            <v>1144</v>
          </cell>
          <cell r="AP13">
            <v>11614</v>
          </cell>
          <cell r="AQ13">
            <v>0</v>
          </cell>
          <cell r="AR13">
            <v>0</v>
          </cell>
          <cell r="AS13">
            <v>0</v>
          </cell>
          <cell r="AT13">
            <v>0</v>
          </cell>
          <cell r="AU13">
            <v>0</v>
          </cell>
          <cell r="AV13">
            <v>0</v>
          </cell>
          <cell r="AW13">
            <v>0</v>
          </cell>
          <cell r="AX13">
            <v>0</v>
          </cell>
          <cell r="AY13">
            <v>0</v>
          </cell>
          <cell r="AZ13">
            <v>0</v>
          </cell>
          <cell r="BA13">
            <v>0</v>
          </cell>
          <cell r="BB13">
            <v>0</v>
          </cell>
          <cell r="BC13">
            <v>0</v>
          </cell>
          <cell r="BD13" t="str">
            <v>\\jesvarg\pedidos\4500057057F01.JPG</v>
          </cell>
          <cell r="BE13" t="str">
            <v>\\jesvarg\pedidos\4500057057F02.JPG</v>
          </cell>
        </row>
        <row r="14">
          <cell r="D14" t="str">
            <v>4500059253</v>
          </cell>
          <cell r="E14" t="str">
            <v>SERVICIOS LABORATORIOS SUELOS Y HORMIGON.</v>
          </cell>
          <cell r="F14" t="str">
            <v>TECNOLAB</v>
          </cell>
          <cell r="G14" t="str">
            <v>EMM</v>
          </cell>
          <cell r="H14">
            <v>36122</v>
          </cell>
          <cell r="I14">
            <v>730</v>
          </cell>
          <cell r="J14">
            <v>404</v>
          </cell>
          <cell r="K14">
            <v>37256</v>
          </cell>
          <cell r="L14">
            <v>31905500</v>
          </cell>
          <cell r="N14">
            <v>31905500</v>
          </cell>
          <cell r="O14">
            <v>2647500</v>
          </cell>
          <cell r="P14">
            <v>8.2979423610349309E-2</v>
          </cell>
          <cell r="V14" t="str">
            <v>JRH</v>
          </cell>
          <cell r="W14" t="str">
            <v>*</v>
          </cell>
          <cell r="X14" t="str">
            <v>N°1</v>
          </cell>
          <cell r="Y14" t="str">
            <v>N°1</v>
          </cell>
          <cell r="Z14" t="str">
            <v>CTTO. NO CONTEMPLA</v>
          </cell>
          <cell r="AA14" t="str">
            <v>CTTO. NO CONTEMPLA</v>
          </cell>
          <cell r="AB14">
            <v>37256</v>
          </cell>
          <cell r="AD14" t="str">
            <v>*</v>
          </cell>
          <cell r="AE14" t="str">
            <v>Debe ampliar por plazo</v>
          </cell>
          <cell r="AF14" t="str">
            <v>UFE</v>
          </cell>
          <cell r="AG14">
            <v>66.44</v>
          </cell>
          <cell r="AI14" t="str">
            <v>AB</v>
          </cell>
          <cell r="AJ14" t="str">
            <v>Servicios Generales, modalidad a serie de precios unitarios, los que incluyen gastos generales y utilidades</v>
          </cell>
          <cell r="AK14" t="str">
            <v>V</v>
          </cell>
          <cell r="AL14" t="str">
            <v>Los servicios referidos a ensayos y análisis de laboratorio para muestras de suelos y hormigones, correspondientes a obras de construcción que se ejecutan en la División</v>
          </cell>
          <cell r="AN14" t="str">
            <v>Licitación Privada</v>
          </cell>
          <cell r="AO14" t="str">
            <v>S/I</v>
          </cell>
          <cell r="AP14" t="str">
            <v>S/I</v>
          </cell>
          <cell r="AQ14" t="str">
            <v>S/I</v>
          </cell>
          <cell r="AR14" t="str">
            <v>S/I</v>
          </cell>
          <cell r="AS14" t="str">
            <v>S/I</v>
          </cell>
          <cell r="AT14" t="str">
            <v>S/I</v>
          </cell>
          <cell r="AU14" t="str">
            <v>S/I</v>
          </cell>
          <cell r="AV14" t="str">
            <v>S/I</v>
          </cell>
          <cell r="AW14" t="str">
            <v>S/I</v>
          </cell>
          <cell r="AX14" t="str">
            <v>S/I</v>
          </cell>
          <cell r="AY14" t="str">
            <v>S/I</v>
          </cell>
          <cell r="AZ14" t="str">
            <v>S/I</v>
          </cell>
          <cell r="BA14" t="str">
            <v>S/I</v>
          </cell>
          <cell r="BB14" t="str">
            <v>S/I</v>
          </cell>
          <cell r="BC14" t="str">
            <v>S/I</v>
          </cell>
          <cell r="BD14" t="str">
            <v>\\jesvarg\pedidos\4500059253F01.JPG</v>
          </cell>
          <cell r="BE14" t="str">
            <v>\\jesvarg\pedidos\4500059253F02.JPG</v>
          </cell>
        </row>
        <row r="15">
          <cell r="D15" t="str">
            <v>4500071440</v>
          </cell>
          <cell r="E15" t="str">
            <v>PLANTA DE CAL Y PLANTA DE REACTIVOS</v>
          </cell>
          <cell r="F15" t="str">
            <v>C.V.V.</v>
          </cell>
          <cell r="G15" t="str">
            <v>P F C</v>
          </cell>
          <cell r="H15">
            <v>36206</v>
          </cell>
          <cell r="I15">
            <v>150</v>
          </cell>
          <cell r="J15">
            <v>106</v>
          </cell>
          <cell r="K15">
            <v>36462</v>
          </cell>
          <cell r="L15">
            <v>772446993</v>
          </cell>
          <cell r="M15">
            <v>223299925</v>
          </cell>
          <cell r="N15">
            <v>995746918</v>
          </cell>
          <cell r="O15">
            <v>994639899</v>
          </cell>
          <cell r="P15">
            <v>0.99888825264734593</v>
          </cell>
          <cell r="V15" t="str">
            <v>HBR</v>
          </cell>
          <cell r="W15" t="str">
            <v>N°1 22/07/99    N°2 25/11/99  Acta cierre parcial</v>
          </cell>
          <cell r="X15" t="str">
            <v>N°1,2,3,4,         5,6,7,8</v>
          </cell>
          <cell r="Y15" t="str">
            <v>N°1 15/09/99</v>
          </cell>
          <cell r="Z15" t="str">
            <v>*</v>
          </cell>
          <cell r="AA15">
            <v>36455</v>
          </cell>
          <cell r="AB15">
            <v>36790</v>
          </cell>
          <cell r="AD15">
            <v>36836</v>
          </cell>
          <cell r="AE15">
            <v>36845</v>
          </cell>
          <cell r="AF15" t="str">
            <v>CLP</v>
          </cell>
          <cell r="AG15">
            <v>48979979</v>
          </cell>
          <cell r="AI15" t="str">
            <v>PYC</v>
          </cell>
          <cell r="AJ15" t="str">
            <v>General de construcción, modalidad a serie de precios unitarios con suma alzada de gastos generales y utilidades. Además se considera valores proforma como provisión para las partidas servicio de compras, paralización por cierre de caminos y uso de recurs</v>
          </cell>
          <cell r="AK15" t="str">
            <v>T</v>
          </cell>
          <cell r="AL15" t="str">
            <v>Montaje de la planta de cal y la planta de reactivos en el Concentrador, que incluye también montajes de equipos eléctricos, de canalización eléctrica e instrumentación, de iluminación, de malla a tierra, y obras de saneamiento y misceláneas, además del s</v>
          </cell>
          <cell r="AN15" t="str">
            <v>Licitación Privada</v>
          </cell>
          <cell r="AO15" t="str">
            <v>S/I</v>
          </cell>
          <cell r="AP15" t="str">
            <v>S/I</v>
          </cell>
          <cell r="AQ15" t="str">
            <v>S/I</v>
          </cell>
          <cell r="AR15" t="str">
            <v>S/I</v>
          </cell>
          <cell r="AS15" t="str">
            <v>S/I</v>
          </cell>
          <cell r="AT15" t="str">
            <v>S/I</v>
          </cell>
          <cell r="AU15" t="str">
            <v>S/I</v>
          </cell>
          <cell r="AV15" t="str">
            <v>S/I</v>
          </cell>
          <cell r="AW15" t="str">
            <v>S/I</v>
          </cell>
          <cell r="AX15" t="str">
            <v>S/I</v>
          </cell>
          <cell r="AY15" t="str">
            <v>S/I</v>
          </cell>
          <cell r="AZ15" t="str">
            <v>S/I</v>
          </cell>
          <cell r="BA15" t="str">
            <v>S/I</v>
          </cell>
          <cell r="BB15" t="str">
            <v>S/I</v>
          </cell>
          <cell r="BC15" t="str">
            <v>S/I</v>
          </cell>
          <cell r="BD15" t="str">
            <v>\\jesvarg\pedidos\4500071440F01.JPG</v>
          </cell>
          <cell r="BE15" t="str">
            <v>\\jesvarg\pedidos\4500071440F02.JPG</v>
          </cell>
        </row>
        <row r="16">
          <cell r="D16" t="str">
            <v>4500072719</v>
          </cell>
          <cell r="E16" t="str">
            <v>ESTUDIO OPTIMIZACION  PXP</v>
          </cell>
          <cell r="F16" t="str">
            <v>JRI</v>
          </cell>
          <cell r="G16" t="str">
            <v>E T U</v>
          </cell>
          <cell r="H16">
            <v>36227</v>
          </cell>
          <cell r="I16">
            <v>137</v>
          </cell>
          <cell r="J16">
            <v>191</v>
          </cell>
          <cell r="K16">
            <v>36556</v>
          </cell>
          <cell r="L16">
            <v>121142000</v>
          </cell>
          <cell r="M16">
            <v>47070720</v>
          </cell>
          <cell r="N16">
            <v>168212720</v>
          </cell>
          <cell r="O16">
            <v>167858060</v>
          </cell>
          <cell r="P16">
            <v>0.99789159820969542</v>
          </cell>
          <cell r="V16" t="str">
            <v>MF</v>
          </cell>
          <cell r="W16" t="str">
            <v>*</v>
          </cell>
          <cell r="X16" t="str">
            <v>N°1</v>
          </cell>
          <cell r="Y16" t="str">
            <v>N°1 30/09/99</v>
          </cell>
          <cell r="Z16">
            <v>36556</v>
          </cell>
          <cell r="AA16" t="str">
            <v>*</v>
          </cell>
          <cell r="AB16">
            <v>36677</v>
          </cell>
          <cell r="AD16">
            <v>36692</v>
          </cell>
          <cell r="AE16" t="str">
            <v>No tiene</v>
          </cell>
          <cell r="AI16" t="str">
            <v>MYC</v>
          </cell>
          <cell r="AJ16" t="str">
            <v>Prestación de servicios profesionales de ingeniería, modalidad a serie de precios unitarios con suma alzada de gastos generales y utilidades. Además se considera una partida de gastos de apoyo a costo efectivo (gastos reembolsables)</v>
          </cell>
          <cell r="AK16" t="str">
            <v>T</v>
          </cell>
          <cell r="AL16" t="str">
            <v>Estudio consistente en la identificación a lo largo de todo el proceso de la planta concentradora de todas aquellas mejoras, ya sea de diseño, operacionales o de cambio de tecnología, que permitan obtener altas rentabilidades de corto plazo, disminuir cos</v>
          </cell>
          <cell r="AN16" t="str">
            <v>Cotización única</v>
          </cell>
          <cell r="AO16" t="str">
            <v>S/I</v>
          </cell>
          <cell r="AP16" t="str">
            <v>S/I</v>
          </cell>
          <cell r="AQ16" t="str">
            <v>S/I</v>
          </cell>
          <cell r="AR16" t="str">
            <v>S/I</v>
          </cell>
          <cell r="AS16" t="str">
            <v>S/I</v>
          </cell>
          <cell r="AT16" t="str">
            <v>S/I</v>
          </cell>
          <cell r="AU16" t="str">
            <v>S/I</v>
          </cell>
          <cell r="AV16" t="str">
            <v>S/I</v>
          </cell>
          <cell r="AW16" t="str">
            <v>S/I</v>
          </cell>
          <cell r="AX16" t="str">
            <v>S/I</v>
          </cell>
          <cell r="AY16" t="str">
            <v>S/I</v>
          </cell>
          <cell r="AZ16" t="str">
            <v>S/I</v>
          </cell>
          <cell r="BA16" t="str">
            <v>S/I</v>
          </cell>
          <cell r="BB16" t="str">
            <v>S/I</v>
          </cell>
          <cell r="BC16" t="str">
            <v>S/I</v>
          </cell>
          <cell r="BD16" t="str">
            <v>\\jesvarg\pedidos\4500072719F01.JPG</v>
          </cell>
          <cell r="BE16" t="str">
            <v>\\jesvarg\pedidos\4500072719F02.JPG</v>
          </cell>
        </row>
        <row r="17">
          <cell r="D17">
            <v>4500111050</v>
          </cell>
          <cell r="E17" t="str">
            <v>AMPLIACION OFICINAS SOAS</v>
          </cell>
          <cell r="F17" t="str">
            <v>LUIS HURTADO</v>
          </cell>
          <cell r="G17" t="str">
            <v>EMM</v>
          </cell>
          <cell r="H17">
            <v>36432</v>
          </cell>
          <cell r="I17">
            <v>45</v>
          </cell>
          <cell r="J17">
            <v>45</v>
          </cell>
          <cell r="K17">
            <v>36522</v>
          </cell>
          <cell r="L17">
            <v>13341870</v>
          </cell>
          <cell r="M17">
            <v>3118433</v>
          </cell>
          <cell r="N17">
            <v>16460303</v>
          </cell>
          <cell r="O17">
            <v>16460303</v>
          </cell>
          <cell r="P17">
            <v>1</v>
          </cell>
          <cell r="V17" t="str">
            <v>RYO</v>
          </cell>
          <cell r="W17" t="str">
            <v>*</v>
          </cell>
          <cell r="X17" t="str">
            <v>N°1</v>
          </cell>
          <cell r="Y17" t="str">
            <v>*</v>
          </cell>
          <cell r="Z17" t="str">
            <v>*</v>
          </cell>
          <cell r="AA17">
            <v>36523</v>
          </cell>
          <cell r="AI17" t="str">
            <v>PYC</v>
          </cell>
          <cell r="AK17" t="str">
            <v>T</v>
          </cell>
        </row>
        <row r="18">
          <cell r="D18" t="str">
            <v>4500082384</v>
          </cell>
          <cell r="E18" t="str">
            <v>INFRAESTRUCTURA CARGUIO CO EN CAMIONES</v>
          </cell>
          <cell r="F18" t="str">
            <v>COYMSA</v>
          </cell>
          <cell r="G18" t="str">
            <v>C G V</v>
          </cell>
          <cell r="H18">
            <v>36314</v>
          </cell>
          <cell r="I18">
            <v>105</v>
          </cell>
          <cell r="J18">
            <v>58</v>
          </cell>
          <cell r="K18">
            <v>36477</v>
          </cell>
          <cell r="L18">
            <v>268708078</v>
          </cell>
          <cell r="M18">
            <v>46417078</v>
          </cell>
          <cell r="N18">
            <v>315125156</v>
          </cell>
          <cell r="O18">
            <v>315125156</v>
          </cell>
          <cell r="P18">
            <v>1</v>
          </cell>
          <cell r="V18" t="str">
            <v>RYO</v>
          </cell>
          <cell r="W18" t="str">
            <v>N°1                 15/04/99</v>
          </cell>
          <cell r="X18" t="str">
            <v>N°1, 2, 3</v>
          </cell>
          <cell r="Y18" t="str">
            <v>N°1 13/10/99</v>
          </cell>
          <cell r="Z18">
            <v>36477</v>
          </cell>
          <cell r="AA18">
            <v>36509</v>
          </cell>
          <cell r="AB18">
            <v>36571</v>
          </cell>
          <cell r="AD18">
            <v>36571</v>
          </cell>
          <cell r="AE18" t="str">
            <v>Tramitada</v>
          </cell>
          <cell r="AF18" t="str">
            <v>CLP</v>
          </cell>
          <cell r="AG18">
            <v>9102880</v>
          </cell>
          <cell r="AI18" t="str">
            <v>MYC</v>
          </cell>
          <cell r="AJ18" t="str">
            <v>General de construcción modalidad a precios unitarios con suma alzada de gastos generales y utilidades</v>
          </cell>
          <cell r="AK18" t="str">
            <v>T</v>
          </cell>
          <cell r="AL18" t="str">
            <v>Modificación de la infraestructura para el carguío de concentrado en camiones en la Planta Area Superficie del Concentrador, que incluye entre otros, desmontar y montar estructuras, instalaciones, equipos y componentes mecánicos, eléctricos, cañerías, ins</v>
          </cell>
          <cell r="AN18" t="str">
            <v>Licitación Privada</v>
          </cell>
          <cell r="AO18" t="str">
            <v>S/I</v>
          </cell>
          <cell r="AP18" t="str">
            <v>S/I</v>
          </cell>
          <cell r="AQ18" t="str">
            <v>S/I</v>
          </cell>
          <cell r="AR18" t="str">
            <v>S/I</v>
          </cell>
          <cell r="AS18" t="str">
            <v>S/I</v>
          </cell>
          <cell r="AT18" t="str">
            <v>S/I</v>
          </cell>
          <cell r="AU18" t="str">
            <v>S/I</v>
          </cell>
          <cell r="AV18" t="str">
            <v>S/I</v>
          </cell>
          <cell r="AW18" t="str">
            <v>S/I</v>
          </cell>
          <cell r="AX18" t="str">
            <v>S/I</v>
          </cell>
          <cell r="AY18" t="str">
            <v>S/I</v>
          </cell>
          <cell r="AZ18" t="str">
            <v>S/I</v>
          </cell>
          <cell r="BA18" t="str">
            <v>S/I</v>
          </cell>
          <cell r="BB18" t="str">
            <v>S/I</v>
          </cell>
          <cell r="BC18" t="str">
            <v>S/I</v>
          </cell>
          <cell r="BD18" t="str">
            <v>\\jesvarg\pedidos\4500082384F01.JPG</v>
          </cell>
          <cell r="BE18" t="str">
            <v>\\jesvarg\pedidos\4500082384F02.JPG</v>
          </cell>
        </row>
        <row r="19">
          <cell r="D19" t="str">
            <v>4500089193</v>
          </cell>
          <cell r="E19" t="str">
            <v>SERV. ING.  ITO  Y  PYC   DE PROYECTOS.</v>
          </cell>
          <cell r="F19" t="str">
            <v>INGENDESA - MINMETAL</v>
          </cell>
          <cell r="G19" t="str">
            <v>C S G</v>
          </cell>
          <cell r="H19">
            <v>36312</v>
          </cell>
          <cell r="I19">
            <v>730</v>
          </cell>
          <cell r="J19">
            <v>-30</v>
          </cell>
          <cell r="K19">
            <v>37012</v>
          </cell>
          <cell r="L19">
            <v>2023773908</v>
          </cell>
          <cell r="M19">
            <v>475115994</v>
          </cell>
          <cell r="N19">
            <v>2498889779</v>
          </cell>
          <cell r="O19">
            <v>1065363326</v>
          </cell>
          <cell r="P19">
            <v>0.24534881370034131</v>
          </cell>
          <cell r="V19" t="str">
            <v>MF</v>
          </cell>
          <cell r="W19" t="str">
            <v>*</v>
          </cell>
          <cell r="X19" t="str">
            <v>N°1, N°2, N°3, N°4,5</v>
          </cell>
          <cell r="Y19" t="str">
            <v>N°1</v>
          </cell>
          <cell r="Z19" t="str">
            <v>Recepción parcial anual</v>
          </cell>
          <cell r="AA19" t="str">
            <v>*</v>
          </cell>
          <cell r="AB19">
            <v>37012</v>
          </cell>
          <cell r="AD19" t="str">
            <v>*</v>
          </cell>
          <cell r="AE19" t="str">
            <v>30-06-01    31-07-01   30-06-01</v>
          </cell>
          <cell r="AF19" t="str">
            <v>UF</v>
          </cell>
          <cell r="AG19" t="str">
            <v>467,72       1992       2460</v>
          </cell>
          <cell r="AI19" t="str">
            <v>AB</v>
          </cell>
          <cell r="AJ19" t="str">
            <v>Contrato de Ingeniería modalidad a precio unitarios con gastos generales y utilidades incluidas para los servicios de ingeniería y a precios unitarios con utilidades incluidas y gastos generales y de apoyo fijos mensuales para los demás servicios</v>
          </cell>
          <cell r="AK19" t="str">
            <v>V</v>
          </cell>
          <cell r="AL19" t="str">
            <v>Encomienda a los consultores los servicios de ingeniería multidisciplinaria para nuevos proyectos y proyectos en ejecución, de inspección técnica de obras mineras y de actividades de apoyo para la ejecución de proyectos en las áreas de administración, coo</v>
          </cell>
          <cell r="AN19" t="str">
            <v>Licitación Privada</v>
          </cell>
          <cell r="AO19">
            <v>13178</v>
          </cell>
          <cell r="AP19">
            <v>142373</v>
          </cell>
          <cell r="AQ19">
            <v>0</v>
          </cell>
          <cell r="AR19">
            <v>0</v>
          </cell>
          <cell r="AS19">
            <v>0</v>
          </cell>
          <cell r="AT19">
            <v>0</v>
          </cell>
          <cell r="AU19">
            <v>0</v>
          </cell>
          <cell r="AV19">
            <v>0</v>
          </cell>
          <cell r="AW19">
            <v>0</v>
          </cell>
          <cell r="AX19">
            <v>1</v>
          </cell>
          <cell r="AY19">
            <v>0</v>
          </cell>
          <cell r="AZ19">
            <v>0</v>
          </cell>
          <cell r="BA19">
            <v>0</v>
          </cell>
          <cell r="BB19">
            <v>412.5</v>
          </cell>
          <cell r="BC19">
            <v>2774.6000000000004</v>
          </cell>
          <cell r="BD19" t="str">
            <v>\\jesvarg\pedidos\4500089193F01.JPG</v>
          </cell>
          <cell r="BE19" t="str">
            <v>\\jesvarg\pedidos\4500089193F02.JPG</v>
          </cell>
        </row>
        <row r="20">
          <cell r="D20" t="str">
            <v>4500093295</v>
          </cell>
          <cell r="E20" t="str">
            <v>INSTALACION NUEVO GRUPO GENERADOR DE EMERGENCIA EN MINA RAJO ABIERTO</v>
          </cell>
          <cell r="F20" t="str">
            <v>INCOMIN</v>
          </cell>
          <cell r="G20" t="str">
            <v>C G V</v>
          </cell>
          <cell r="H20">
            <v>36346</v>
          </cell>
          <cell r="I20">
            <v>60</v>
          </cell>
          <cell r="J20">
            <v>31</v>
          </cell>
          <cell r="K20">
            <v>36437</v>
          </cell>
          <cell r="L20">
            <v>59705348</v>
          </cell>
          <cell r="M20">
            <v>5936302</v>
          </cell>
          <cell r="N20">
            <v>65641650</v>
          </cell>
          <cell r="O20">
            <v>65641650</v>
          </cell>
          <cell r="P20">
            <v>1</v>
          </cell>
          <cell r="V20" t="str">
            <v>HBR</v>
          </cell>
          <cell r="W20" t="str">
            <v>N°1 19/08/99</v>
          </cell>
          <cell r="X20" t="str">
            <v>N°1,2</v>
          </cell>
          <cell r="Y20" t="str">
            <v>N°1 21/09/99</v>
          </cell>
          <cell r="Z20">
            <v>36437</v>
          </cell>
          <cell r="AA20">
            <v>36524</v>
          </cell>
          <cell r="AB20">
            <v>36555</v>
          </cell>
          <cell r="AD20">
            <v>36683</v>
          </cell>
          <cell r="AE20" t="str">
            <v>Tramitada</v>
          </cell>
          <cell r="AF20" t="str">
            <v>CLP</v>
          </cell>
          <cell r="AG20">
            <v>2985267</v>
          </cell>
          <cell r="AI20" t="str">
            <v>PYC</v>
          </cell>
          <cell r="AJ20" t="str">
            <v>General de Construcción modalidad a  suma alzada, la que incluye gastos generales y utilidades, y a serie de precio unitario que incluyen gastos generales y utilidades para las partidas relacionadas con la señalética y la partida referencial</v>
          </cell>
          <cell r="AK20" t="str">
            <v>T</v>
          </cell>
          <cell r="AL20" t="str">
            <v>Montaje y puesta en marcha de equipo generador en Mina Rajo Abierto, incluyendo la construcción de losa de apoyo para el equipo y montaje de estanque de petróleo</v>
          </cell>
          <cell r="AN20" t="str">
            <v>Cotización privada</v>
          </cell>
          <cell r="AO20" t="str">
            <v>S/I</v>
          </cell>
          <cell r="AP20" t="str">
            <v>S/I</v>
          </cell>
          <cell r="AQ20" t="str">
            <v>S/I</v>
          </cell>
          <cell r="AR20" t="str">
            <v>S/I</v>
          </cell>
          <cell r="AS20" t="str">
            <v>S/I</v>
          </cell>
          <cell r="AT20" t="str">
            <v>S/I</v>
          </cell>
          <cell r="AU20" t="str">
            <v>S/I</v>
          </cell>
          <cell r="AV20" t="str">
            <v>S/I</v>
          </cell>
          <cell r="AW20" t="str">
            <v>S/I</v>
          </cell>
          <cell r="AX20" t="str">
            <v>S/I</v>
          </cell>
          <cell r="AY20" t="str">
            <v>S/I</v>
          </cell>
          <cell r="AZ20" t="str">
            <v>S/I</v>
          </cell>
          <cell r="BA20" t="str">
            <v>S/I</v>
          </cell>
          <cell r="BB20" t="str">
            <v>S/I</v>
          </cell>
          <cell r="BC20" t="str">
            <v>S/I</v>
          </cell>
          <cell r="BD20" t="str">
            <v>\\jesvarg\pedidos\4500093295F01.JPG</v>
          </cell>
          <cell r="BE20" t="str">
            <v>\\jesvarg\pedidos\4500093295F02.JPG</v>
          </cell>
        </row>
        <row r="21">
          <cell r="D21">
            <v>4500096361</v>
          </cell>
          <cell r="E21" t="str">
            <v>SISTEMA DE ALMACENAMIENTO Y DISTIBUCION DE PETROLEO SGEE CONCENTRADOR</v>
          </cell>
          <cell r="F21" t="str">
            <v>LAS LILAS</v>
          </cell>
          <cell r="G21" t="str">
            <v>PF</v>
          </cell>
          <cell r="H21">
            <v>36361</v>
          </cell>
          <cell r="I21">
            <v>45</v>
          </cell>
          <cell r="J21">
            <v>134</v>
          </cell>
          <cell r="K21">
            <v>36540</v>
          </cell>
          <cell r="L21">
            <v>53635750</v>
          </cell>
          <cell r="M21">
            <v>37378357</v>
          </cell>
          <cell r="N21">
            <v>91014107</v>
          </cell>
          <cell r="O21">
            <v>85993657</v>
          </cell>
          <cell r="P21">
            <v>0.94483877098305213</v>
          </cell>
          <cell r="V21" t="str">
            <v>HBR</v>
          </cell>
          <cell r="W21" t="str">
            <v>N°1 10/09/99</v>
          </cell>
          <cell r="X21" t="str">
            <v>N°1,  N°2,  N°3</v>
          </cell>
          <cell r="Y21" t="str">
            <v>N°1 02/10/99            N°2  30/12/99</v>
          </cell>
          <cell r="Z21">
            <v>36540</v>
          </cell>
          <cell r="AA21">
            <v>36540</v>
          </cell>
          <cell r="AB21">
            <v>36571</v>
          </cell>
          <cell r="AD21">
            <v>36571</v>
          </cell>
          <cell r="AE21" t="str">
            <v>Tramitada</v>
          </cell>
          <cell r="AF21" t="str">
            <v>CLP</v>
          </cell>
          <cell r="AG21">
            <v>4550705</v>
          </cell>
          <cell r="AI21" t="str">
            <v>MYC</v>
          </cell>
          <cell r="AJ21" t="str">
            <v>General de Construcción modalidad a suma alzada con gastos generales y utilidades incluidas. Además se incluye partidas referenciales a precios unitarios que incluyen gastos generales y utilidades</v>
          </cell>
          <cell r="AK21" t="str">
            <v>T</v>
          </cell>
          <cell r="AL21" t="str">
            <v>Instalación de dos estanques de 60 metros cúbicos de capacidad, con sala de bombas y sistema de impulsión de petróleo hacia estanque diario ubicado en sala de generación de energía de emergencia del concentrador</v>
          </cell>
          <cell r="AN21" t="str">
            <v>Cotización privada</v>
          </cell>
          <cell r="AO21">
            <v>0</v>
          </cell>
          <cell r="AP21">
            <v>1800</v>
          </cell>
          <cell r="AQ21">
            <v>0</v>
          </cell>
          <cell r="AR21">
            <v>0</v>
          </cell>
          <cell r="AS21">
            <v>0</v>
          </cell>
          <cell r="AT21">
            <v>0</v>
          </cell>
          <cell r="AU21">
            <v>0</v>
          </cell>
          <cell r="AV21">
            <v>0</v>
          </cell>
          <cell r="AW21">
            <v>0</v>
          </cell>
          <cell r="AX21">
            <v>0</v>
          </cell>
          <cell r="AY21">
            <v>0</v>
          </cell>
          <cell r="AZ21">
            <v>0</v>
          </cell>
          <cell r="BA21">
            <v>0</v>
          </cell>
          <cell r="BD21" t="str">
            <v>\\jesvarg\pedidos\4500096361F01.JPG</v>
          </cell>
          <cell r="BE21" t="str">
            <v>\\jesvarg\pedidos\4500096361F02.JPG</v>
          </cell>
        </row>
        <row r="22">
          <cell r="D22" t="str">
            <v>4500100261</v>
          </cell>
          <cell r="E22" t="str">
            <v>ESTUDIO FUNDACION Y PERNOS DE ANCLAJE M.SAG</v>
          </cell>
          <cell r="F22" t="str">
            <v>R.F.A</v>
          </cell>
          <cell r="G22" t="str">
            <v>C.A</v>
          </cell>
          <cell r="H22">
            <v>36374</v>
          </cell>
          <cell r="I22">
            <v>30</v>
          </cell>
          <cell r="J22">
            <v>121</v>
          </cell>
          <cell r="K22">
            <v>36525</v>
          </cell>
          <cell r="L22">
            <v>14877500</v>
          </cell>
          <cell r="M22">
            <v>-2000</v>
          </cell>
          <cell r="N22">
            <v>14875500</v>
          </cell>
          <cell r="O22">
            <v>14875500</v>
          </cell>
          <cell r="P22">
            <v>1</v>
          </cell>
          <cell r="V22" t="str">
            <v>HBR</v>
          </cell>
          <cell r="W22" t="str">
            <v>*</v>
          </cell>
          <cell r="X22" t="str">
            <v>N°1             N°2</v>
          </cell>
          <cell r="Y22" t="str">
            <v>N°1                 N°2</v>
          </cell>
          <cell r="Z22" t="str">
            <v>CTTO. NO CONTEMPLA</v>
          </cell>
          <cell r="AA22" t="str">
            <v>CTTO. NO CONTEMPLA</v>
          </cell>
          <cell r="AB22">
            <v>36525</v>
          </cell>
          <cell r="AC22">
            <v>36525</v>
          </cell>
          <cell r="AD22">
            <v>36525</v>
          </cell>
          <cell r="AE22" t="str">
            <v>No tiene</v>
          </cell>
          <cell r="AI22" t="str">
            <v>PYC</v>
          </cell>
          <cell r="AJ22" t="str">
            <v>General de Ingeniería modalidad a serie de precios unitarios que incluyen gastos generales y utilidades. Además considera una partida de gastos de apoyo</v>
          </cell>
          <cell r="AK22" t="str">
            <v>T</v>
          </cell>
          <cell r="AL22" t="str">
            <v>Un estudio de ingeniería de las fundaciones y los pernos de anclaje del sistema de anclaje del estator del motor anillo del Molino SAG, de la Planta Concentradora, para determinar la causa que produce la soltura de pernos y entregar recomendaciones tendie</v>
          </cell>
          <cell r="AN22" t="str">
            <v>Cotización Unica</v>
          </cell>
          <cell r="AO22" t="str">
            <v>S/I</v>
          </cell>
          <cell r="AP22" t="str">
            <v>S/I</v>
          </cell>
          <cell r="AQ22" t="str">
            <v>S/I</v>
          </cell>
          <cell r="AR22" t="str">
            <v>S/I</v>
          </cell>
          <cell r="AS22" t="str">
            <v>S/I</v>
          </cell>
          <cell r="AT22" t="str">
            <v>S/I</v>
          </cell>
          <cell r="AU22" t="str">
            <v>S/I</v>
          </cell>
          <cell r="AV22" t="str">
            <v>S/I</v>
          </cell>
          <cell r="AW22" t="str">
            <v>S/I</v>
          </cell>
          <cell r="AX22" t="str">
            <v>S/I</v>
          </cell>
          <cell r="AY22" t="str">
            <v>S/I</v>
          </cell>
          <cell r="AZ22" t="str">
            <v>S/I</v>
          </cell>
          <cell r="BA22" t="str">
            <v>S/I</v>
          </cell>
          <cell r="BB22" t="str">
            <v>S/I</v>
          </cell>
          <cell r="BC22" t="str">
            <v>S/I</v>
          </cell>
          <cell r="BD22" t="str">
            <v>\\jesvarg\pedidos\4500100261F01.JPG</v>
          </cell>
          <cell r="BE22" t="str">
            <v>\\jesvarg\pedidos\4500100261F02.JPG</v>
          </cell>
        </row>
        <row r="23">
          <cell r="D23" t="str">
            <v>4500108002</v>
          </cell>
          <cell r="E23" t="str">
            <v>ASESORIA ADMINISTRACION DE RIESGOS A LA SUP. ING. Y CONST.</v>
          </cell>
          <cell r="F23" t="str">
            <v>AR CONSULTORES</v>
          </cell>
          <cell r="G23" t="str">
            <v>C S G</v>
          </cell>
          <cell r="H23">
            <v>36420</v>
          </cell>
          <cell r="I23">
            <v>546</v>
          </cell>
          <cell r="J23" t="str">
            <v>*</v>
          </cell>
          <cell r="K23">
            <v>36966</v>
          </cell>
          <cell r="L23">
            <v>33607368</v>
          </cell>
          <cell r="N23">
            <v>33607368</v>
          </cell>
          <cell r="O23">
            <v>30433339</v>
          </cell>
          <cell r="P23">
            <v>0.90555556150663152</v>
          </cell>
          <cell r="V23" t="str">
            <v>MF</v>
          </cell>
          <cell r="W23" t="str">
            <v>*</v>
          </cell>
          <cell r="X23" t="str">
            <v>*</v>
          </cell>
          <cell r="Y23" t="str">
            <v>*</v>
          </cell>
          <cell r="Z23" t="str">
            <v>CTTO. NO CONTEMPLA</v>
          </cell>
          <cell r="AA23" t="str">
            <v>CTTO. NO CONTEMPLA</v>
          </cell>
          <cell r="AB23">
            <v>36967</v>
          </cell>
          <cell r="AD23">
            <v>36976</v>
          </cell>
          <cell r="AE23" t="str">
            <v>No tiene</v>
          </cell>
          <cell r="AI23" t="str">
            <v>AB</v>
          </cell>
          <cell r="AJ23" t="str">
            <v>General de Ingeniería modalidad a suma alzada mensual</v>
          </cell>
          <cell r="AK23" t="str">
            <v>V</v>
          </cell>
          <cell r="AL23" t="str">
            <v>Asesoría en la administración de riesgos a la Superintendencia de Ingeniería y Construcción de la División Andina, que se desarrolle en conformidad con las políticas divisionales, de modo de obtener niveles de riesgos aceptables, mediante la aplicación de</v>
          </cell>
          <cell r="AN23" t="str">
            <v>Cotización Unica</v>
          </cell>
          <cell r="AO23">
            <v>135</v>
          </cell>
          <cell r="AP23">
            <v>875</v>
          </cell>
          <cell r="AQ23">
            <v>0</v>
          </cell>
          <cell r="AR23">
            <v>0</v>
          </cell>
          <cell r="AS23">
            <v>0</v>
          </cell>
          <cell r="AT23">
            <v>0</v>
          </cell>
          <cell r="AU23">
            <v>0</v>
          </cell>
          <cell r="AV23">
            <v>0</v>
          </cell>
          <cell r="AW23">
            <v>0</v>
          </cell>
          <cell r="AX23">
            <v>0</v>
          </cell>
          <cell r="AY23">
            <v>0</v>
          </cell>
          <cell r="AZ23">
            <v>0</v>
          </cell>
          <cell r="BA23">
            <v>0</v>
          </cell>
          <cell r="BB23">
            <v>0</v>
          </cell>
          <cell r="BC23">
            <v>0</v>
          </cell>
          <cell r="BD23" t="str">
            <v>\\jesvarg\pedidos\4500108002F01.JPG</v>
          </cell>
          <cell r="BE23" t="str">
            <v>\\jesvarg\pedidos\4500108002F02.JPG</v>
          </cell>
        </row>
        <row r="24">
          <cell r="D24" t="str">
            <v>4500116123</v>
          </cell>
          <cell r="E24" t="str">
            <v>REINSTALACION DE ANALIZADORES DE LEYES XRA EN PLANTA DE MOLY</v>
          </cell>
          <cell r="F24" t="str">
            <v>SIITEC ING. LTDA.</v>
          </cell>
          <cell r="G24" t="str">
            <v>L E A</v>
          </cell>
          <cell r="H24">
            <v>36460</v>
          </cell>
          <cell r="I24">
            <v>63</v>
          </cell>
          <cell r="J24" t="str">
            <v>*</v>
          </cell>
          <cell r="K24">
            <v>36523</v>
          </cell>
          <cell r="L24">
            <v>4402700</v>
          </cell>
          <cell r="M24" t="str">
            <v>*</v>
          </cell>
          <cell r="N24">
            <v>4402700</v>
          </cell>
          <cell r="O24">
            <v>4402700</v>
          </cell>
          <cell r="P24">
            <v>1</v>
          </cell>
          <cell r="V24" t="str">
            <v>RYO</v>
          </cell>
          <cell r="W24" t="str">
            <v>*</v>
          </cell>
          <cell r="X24" t="str">
            <v>*</v>
          </cell>
          <cell r="Y24" t="str">
            <v>*</v>
          </cell>
          <cell r="Z24" t="str">
            <v>CTTO. NO CONTEMPLA</v>
          </cell>
          <cell r="AA24" t="str">
            <v>CTTO. NO CONTEMPLA</v>
          </cell>
          <cell r="AB24">
            <v>36523</v>
          </cell>
          <cell r="AD24">
            <v>36553</v>
          </cell>
          <cell r="AE24" t="str">
            <v>No tiene</v>
          </cell>
          <cell r="AI24" t="str">
            <v>MYC</v>
          </cell>
          <cell r="AJ24" t="str">
            <v>Servicios generales, modalidad a suma alzada</v>
          </cell>
          <cell r="AK24" t="str">
            <v>T</v>
          </cell>
          <cell r="AL24" t="str">
            <v>Efectuar una ingeniería de detalle para instalación de equipo analizador de leyes XRA en Planta de Moly. Efectuar un diagnóstico del estado del equipo, mediante pruebas con muestras patrones. Finalmente, efectuar una puesta en servicio y calibración del e</v>
          </cell>
          <cell r="AN24" t="str">
            <v>Cotización privada</v>
          </cell>
          <cell r="AO24" t="str">
            <v>S/I</v>
          </cell>
          <cell r="AP24" t="str">
            <v>S/I</v>
          </cell>
          <cell r="AQ24" t="str">
            <v>S/I</v>
          </cell>
          <cell r="AR24" t="str">
            <v>S/I</v>
          </cell>
          <cell r="AS24" t="str">
            <v>S/I</v>
          </cell>
          <cell r="AT24" t="str">
            <v>S/I</v>
          </cell>
          <cell r="AU24" t="str">
            <v>S/I</v>
          </cell>
          <cell r="AV24" t="str">
            <v>S/I</v>
          </cell>
          <cell r="AW24" t="str">
            <v>S/I</v>
          </cell>
          <cell r="AX24" t="str">
            <v>S/I</v>
          </cell>
          <cell r="AY24" t="str">
            <v>S/I</v>
          </cell>
          <cell r="AZ24" t="str">
            <v>S/I</v>
          </cell>
          <cell r="BA24" t="str">
            <v>S/I</v>
          </cell>
          <cell r="BB24" t="str">
            <v>S/I</v>
          </cell>
          <cell r="BC24" t="str">
            <v>S/I</v>
          </cell>
          <cell r="BD24" t="str">
            <v>\\jesvarg\pedidos\4500116123F01.JPG</v>
          </cell>
          <cell r="BE24" t="str">
            <v>\\jesvarg\pedidos\4500116123F02.JPG</v>
          </cell>
        </row>
        <row r="25">
          <cell r="D25" t="str">
            <v>4500116401</v>
          </cell>
          <cell r="E25" t="str">
            <v>REEMPLAZO DE CAÑERIAS DE RELAVES 1999 - 2000 TRAMO1</v>
          </cell>
          <cell r="F25" t="str">
            <v>INCOMIN</v>
          </cell>
          <cell r="G25" t="str">
            <v>C G V</v>
          </cell>
          <cell r="H25">
            <v>36453</v>
          </cell>
          <cell r="I25">
            <v>60</v>
          </cell>
          <cell r="J25">
            <v>25</v>
          </cell>
          <cell r="K25">
            <v>36539</v>
          </cell>
          <cell r="L25">
            <v>79332101</v>
          </cell>
          <cell r="M25">
            <v>2466251</v>
          </cell>
          <cell r="N25">
            <v>81798352</v>
          </cell>
          <cell r="O25">
            <v>76905047</v>
          </cell>
          <cell r="P25">
            <v>0.94017844026979913</v>
          </cell>
          <cell r="V25" t="str">
            <v>JRH</v>
          </cell>
          <cell r="W25" t="str">
            <v>*</v>
          </cell>
          <cell r="X25" t="str">
            <v>N°1</v>
          </cell>
          <cell r="Y25" t="str">
            <v>N°1</v>
          </cell>
          <cell r="Z25" t="str">
            <v>*</v>
          </cell>
          <cell r="AA25">
            <v>36539</v>
          </cell>
          <cell r="AB25">
            <v>36600</v>
          </cell>
          <cell r="AD25">
            <v>36600</v>
          </cell>
          <cell r="AE25" t="str">
            <v>Tramitada</v>
          </cell>
          <cell r="AF25" t="str">
            <v>CLP</v>
          </cell>
          <cell r="AG25">
            <v>2379963</v>
          </cell>
          <cell r="AI25" t="str">
            <v>MYC</v>
          </cell>
          <cell r="AJ25" t="str">
            <v>General de construcción, modalidad a serie de precios unitarios con suma alzada de gastos generales y utilidades. Además considera una partida referencial correspondiente a "Paralización parcial por cierre de caminos"</v>
          </cell>
          <cell r="AK25" t="str">
            <v>T</v>
          </cell>
          <cell r="AL25" t="str">
            <v>Efectuar el reemplazo de tuberías de conducción de relaves correspondientes al tramo 1, incluyendo la construcción de dos cámaras de hormigón para estaciones disipadoras</v>
          </cell>
          <cell r="AN25" t="str">
            <v>Licitación Privada</v>
          </cell>
          <cell r="AO25" t="str">
            <v>S/I</v>
          </cell>
          <cell r="AP25" t="str">
            <v>S/I</v>
          </cell>
          <cell r="AQ25" t="str">
            <v>S/I</v>
          </cell>
          <cell r="AR25" t="str">
            <v>S/I</v>
          </cell>
          <cell r="AS25" t="str">
            <v>S/I</v>
          </cell>
          <cell r="AT25" t="str">
            <v>S/I</v>
          </cell>
          <cell r="AU25" t="str">
            <v>S/I</v>
          </cell>
          <cell r="AV25" t="str">
            <v>S/I</v>
          </cell>
          <cell r="AW25" t="str">
            <v>S/I</v>
          </cell>
          <cell r="AX25" t="str">
            <v>S/I</v>
          </cell>
          <cell r="AY25" t="str">
            <v>S/I</v>
          </cell>
          <cell r="AZ25" t="str">
            <v>S/I</v>
          </cell>
          <cell r="BA25" t="str">
            <v>S/I</v>
          </cell>
          <cell r="BB25" t="str">
            <v>S/I</v>
          </cell>
          <cell r="BC25" t="str">
            <v>S/I</v>
          </cell>
          <cell r="BD25" t="str">
            <v>\\jesvarg\pedidos\4500116401F01.JPG</v>
          </cell>
          <cell r="BE25" t="str">
            <v>\\jesvarg\pedidos\4500116401F02.JPG</v>
          </cell>
        </row>
        <row r="26">
          <cell r="D26" t="str">
            <v>4500122700</v>
          </cell>
          <cell r="E26" t="str">
            <v>INGENIERIA PARA LA IMPLEMENTACION DE RECOMENDACIONES CONSTRUCTIVAS LINEA 220 KV</v>
          </cell>
          <cell r="F26" t="str">
            <v>ESEDEI</v>
          </cell>
          <cell r="G26" t="str">
            <v>L E A</v>
          </cell>
          <cell r="H26">
            <v>36480</v>
          </cell>
          <cell r="I26">
            <v>120</v>
          </cell>
          <cell r="J26" t="str">
            <v>*</v>
          </cell>
          <cell r="K26">
            <v>36600</v>
          </cell>
          <cell r="L26">
            <v>15070816</v>
          </cell>
          <cell r="M26">
            <v>2945600</v>
          </cell>
          <cell r="N26">
            <v>18016416</v>
          </cell>
          <cell r="O26">
            <v>18016416</v>
          </cell>
          <cell r="P26">
            <v>1</v>
          </cell>
          <cell r="V26" t="str">
            <v>FAV</v>
          </cell>
          <cell r="W26" t="str">
            <v>*</v>
          </cell>
          <cell r="X26" t="str">
            <v>N°1</v>
          </cell>
          <cell r="Y26" t="str">
            <v>N°1</v>
          </cell>
          <cell r="Z26" t="str">
            <v>CTTO. NO CONTEMPLA</v>
          </cell>
          <cell r="AA26" t="str">
            <v>CTTO. NO CONTEMPLA</v>
          </cell>
          <cell r="AB26">
            <v>36600</v>
          </cell>
          <cell r="AC26">
            <v>36600</v>
          </cell>
          <cell r="AD26">
            <v>36608</v>
          </cell>
          <cell r="AE26" t="str">
            <v>Tramitada</v>
          </cell>
          <cell r="AF26" t="str">
            <v>UF</v>
          </cell>
          <cell r="AG26">
            <v>30.15</v>
          </cell>
          <cell r="AI26" t="str">
            <v>MYC</v>
          </cell>
          <cell r="AJ26" t="str">
            <v>General de ingeniería modalidad a serie de precios unitarios con una partida de suma alzada</v>
          </cell>
          <cell r="AK26" t="str">
            <v>T</v>
          </cell>
          <cell r="AL26" t="str">
            <v>Preparación de bases y especificaciones para implementar las recomendaciones resultantes del estudio realizado con ocasión de una falla en el sistema de transmisión en 220 Kv. que suministra energía desde la S/E Polpaico. Incluye también el apoyo en la ge</v>
          </cell>
          <cell r="AN26" t="str">
            <v>Cotización única</v>
          </cell>
          <cell r="AO26" t="str">
            <v>S/I</v>
          </cell>
          <cell r="AP26" t="str">
            <v>S/I</v>
          </cell>
          <cell r="AQ26" t="str">
            <v>S/I</v>
          </cell>
          <cell r="AR26" t="str">
            <v>S/I</v>
          </cell>
          <cell r="AS26" t="str">
            <v>S/I</v>
          </cell>
          <cell r="AT26" t="str">
            <v>S/I</v>
          </cell>
          <cell r="AU26" t="str">
            <v>S/I</v>
          </cell>
          <cell r="AV26" t="str">
            <v>S/I</v>
          </cell>
          <cell r="AW26" t="str">
            <v>S/I</v>
          </cell>
          <cell r="AX26" t="str">
            <v>S/I</v>
          </cell>
          <cell r="AY26" t="str">
            <v>S/I</v>
          </cell>
          <cell r="AZ26" t="str">
            <v>S/I</v>
          </cell>
          <cell r="BA26" t="str">
            <v>S/I</v>
          </cell>
          <cell r="BB26" t="str">
            <v>S/I</v>
          </cell>
          <cell r="BC26" t="str">
            <v>S/I</v>
          </cell>
          <cell r="BD26" t="str">
            <v>\\jesvarg\pedidos\4500122700F01.JPG</v>
          </cell>
          <cell r="BE26" t="str">
            <v>\\jesvarg\pedidos\4500122700F02.JPG</v>
          </cell>
        </row>
        <row r="27">
          <cell r="D27" t="str">
            <v>4500122992</v>
          </cell>
          <cell r="E27" t="str">
            <v>INSTALACION ELECTRICA  Y CONTROL PARTIDORES BOMBAS POZOS DE ALIVIO EMBALSE LOS PIUQUENES</v>
          </cell>
          <cell r="F27" t="str">
            <v>POLLUX</v>
          </cell>
          <cell r="G27" t="str">
            <v>L E A</v>
          </cell>
          <cell r="H27">
            <v>36501</v>
          </cell>
          <cell r="I27">
            <v>25</v>
          </cell>
          <cell r="J27" t="str">
            <v>*</v>
          </cell>
          <cell r="K27">
            <v>36526</v>
          </cell>
          <cell r="L27">
            <v>997863</v>
          </cell>
          <cell r="M27" t="str">
            <v>*</v>
          </cell>
          <cell r="N27">
            <v>997863</v>
          </cell>
          <cell r="O27">
            <v>997863</v>
          </cell>
          <cell r="P27">
            <v>1</v>
          </cell>
          <cell r="V27" t="str">
            <v>HBR</v>
          </cell>
          <cell r="W27" t="str">
            <v>*</v>
          </cell>
          <cell r="X27" t="str">
            <v>*</v>
          </cell>
          <cell r="Y27" t="str">
            <v>*</v>
          </cell>
          <cell r="Z27" t="str">
            <v>CTTO. NO CONTEMPLA</v>
          </cell>
          <cell r="AA27" t="str">
            <v>CTTO. NO CONTEMPLA</v>
          </cell>
          <cell r="AB27">
            <v>36515</v>
          </cell>
          <cell r="AD27">
            <v>36522</v>
          </cell>
          <cell r="AE27" t="str">
            <v>Tramitada</v>
          </cell>
          <cell r="AF27" t="str">
            <v>CLP</v>
          </cell>
          <cell r="AG27">
            <v>29936</v>
          </cell>
          <cell r="AI27" t="str">
            <v>MYC</v>
          </cell>
          <cell r="AJ27" t="str">
            <v>General de construcción, modalidad a suma alzada, que incluye gastos generales y utilidades</v>
          </cell>
          <cell r="AK27" t="str">
            <v>T</v>
          </cell>
          <cell r="AL27" t="str">
            <v>Suministro y montaje de tres relés de control de nivel pozo, además del suministro y montaje de banco de condensadores partidor bomba N°1</v>
          </cell>
          <cell r="AN27" t="str">
            <v>Cotización privada</v>
          </cell>
          <cell r="AO27" t="str">
            <v>S/I</v>
          </cell>
          <cell r="AP27" t="str">
            <v>S/I</v>
          </cell>
          <cell r="AQ27" t="str">
            <v>S/I</v>
          </cell>
          <cell r="AR27" t="str">
            <v>S/I</v>
          </cell>
          <cell r="AS27" t="str">
            <v>S/I</v>
          </cell>
          <cell r="AT27" t="str">
            <v>S/I</v>
          </cell>
          <cell r="AU27" t="str">
            <v>S/I</v>
          </cell>
          <cell r="AV27" t="str">
            <v>S/I</v>
          </cell>
          <cell r="AW27" t="str">
            <v>S/I</v>
          </cell>
          <cell r="AX27" t="str">
            <v>S/I</v>
          </cell>
          <cell r="AY27" t="str">
            <v>S/I</v>
          </cell>
          <cell r="AZ27" t="str">
            <v>S/I</v>
          </cell>
          <cell r="BA27" t="str">
            <v>S/I</v>
          </cell>
          <cell r="BB27" t="str">
            <v>S/I</v>
          </cell>
          <cell r="BC27" t="str">
            <v>S/I</v>
          </cell>
          <cell r="BD27" t="str">
            <v>\\jesvarg\pedidos\4500122992F01.JPG</v>
          </cell>
          <cell r="BE27" t="str">
            <v>\\jesvarg\pedidos\4500122992F02.JPG</v>
          </cell>
        </row>
        <row r="28">
          <cell r="D28" t="str">
            <v>4500124010</v>
          </cell>
          <cell r="E28" t="str">
            <v>ESTUDIO DE BENCHMARKING SISTEMA  DE CAPTACIÓN DE POLVO</v>
          </cell>
          <cell r="F28" t="str">
            <v>JRI</v>
          </cell>
          <cell r="G28" t="str">
            <v>ETU</v>
          </cell>
          <cell r="H28">
            <v>36496</v>
          </cell>
          <cell r="I28">
            <v>90</v>
          </cell>
          <cell r="J28" t="str">
            <v>*</v>
          </cell>
          <cell r="K28">
            <v>36586</v>
          </cell>
          <cell r="L28">
            <v>15590000</v>
          </cell>
          <cell r="M28" t="str">
            <v>*</v>
          </cell>
          <cell r="N28">
            <v>15590000</v>
          </cell>
          <cell r="O28">
            <v>15015449</v>
          </cell>
          <cell r="P28">
            <v>0.96314618345093006</v>
          </cell>
          <cell r="V28" t="str">
            <v>MF</v>
          </cell>
          <cell r="W28" t="str">
            <v>*</v>
          </cell>
          <cell r="X28" t="str">
            <v>*</v>
          </cell>
          <cell r="Y28" t="str">
            <v>*</v>
          </cell>
          <cell r="Z28" t="str">
            <v>CTTO. NO CONTEMPLA</v>
          </cell>
          <cell r="AA28" t="str">
            <v>CTTO. NO CONTEMPLA</v>
          </cell>
          <cell r="AB28">
            <v>36586</v>
          </cell>
          <cell r="AC28">
            <v>36586</v>
          </cell>
          <cell r="AD28">
            <v>36590</v>
          </cell>
          <cell r="AE28" t="str">
            <v>No tiene</v>
          </cell>
          <cell r="AI28" t="str">
            <v>PYC</v>
          </cell>
          <cell r="AJ28" t="str">
            <v>General de Ingeniería a suma alzada, incluyendo una partida de gastos reembolsables</v>
          </cell>
          <cell r="AK28" t="str">
            <v>T</v>
          </cell>
          <cell r="AL28" t="str">
            <v>Desarrollar un estudio de benchmarking, para la recopilación de antecedentes de operación de los sistemas de captación de polvo utilizados por un conjunto de empresas de la mediana y gran minería del país, tendiente a determinar soluciones, técnico económ</v>
          </cell>
          <cell r="AN28" t="str">
            <v>Cotización única</v>
          </cell>
          <cell r="AO28" t="str">
            <v>S/I</v>
          </cell>
          <cell r="AP28" t="str">
            <v>S/I</v>
          </cell>
          <cell r="AQ28" t="str">
            <v>S/I</v>
          </cell>
          <cell r="AR28" t="str">
            <v>S/I</v>
          </cell>
          <cell r="AS28" t="str">
            <v>S/I</v>
          </cell>
          <cell r="AT28" t="str">
            <v>S/I</v>
          </cell>
          <cell r="AU28" t="str">
            <v>S/I</v>
          </cell>
          <cell r="AV28" t="str">
            <v>S/I</v>
          </cell>
          <cell r="AW28" t="str">
            <v>S/I</v>
          </cell>
          <cell r="AX28" t="str">
            <v>S/I</v>
          </cell>
          <cell r="AY28" t="str">
            <v>S/I</v>
          </cell>
          <cell r="AZ28" t="str">
            <v>S/I</v>
          </cell>
          <cell r="BA28" t="str">
            <v>S/I</v>
          </cell>
          <cell r="BB28" t="str">
            <v>S/I</v>
          </cell>
          <cell r="BC28" t="str">
            <v>S/I</v>
          </cell>
          <cell r="BD28" t="str">
            <v>\\jesvarg\pedidos\4500124010F01.JPG</v>
          </cell>
          <cell r="BE28" t="str">
            <v>\\jesvarg\pedidos\4500124010F02.JPG</v>
          </cell>
        </row>
        <row r="29">
          <cell r="D29" t="str">
            <v>4500125594</v>
          </cell>
          <cell r="E29" t="str">
            <v>CORREA AUXILIAR 4F Y OBRAS ANEXAS</v>
          </cell>
          <cell r="F29" t="str">
            <v>SERCOIN</v>
          </cell>
          <cell r="G29" t="str">
            <v>PF</v>
          </cell>
          <cell r="H29">
            <v>36507</v>
          </cell>
          <cell r="I29">
            <v>30</v>
          </cell>
          <cell r="J29" t="str">
            <v>*</v>
          </cell>
          <cell r="K29">
            <v>36537</v>
          </cell>
          <cell r="L29">
            <v>52600197</v>
          </cell>
          <cell r="M29" t="str">
            <v>*</v>
          </cell>
          <cell r="N29">
            <v>52600197</v>
          </cell>
          <cell r="O29">
            <v>52600197</v>
          </cell>
          <cell r="P29">
            <v>1</v>
          </cell>
          <cell r="V29" t="str">
            <v>HBR</v>
          </cell>
          <cell r="W29" t="str">
            <v>*</v>
          </cell>
          <cell r="X29" t="str">
            <v>*</v>
          </cell>
          <cell r="Y29" t="str">
            <v>*</v>
          </cell>
          <cell r="Z29">
            <v>36538</v>
          </cell>
          <cell r="AA29">
            <v>36551</v>
          </cell>
          <cell r="AB29">
            <v>36582</v>
          </cell>
          <cell r="AC29">
            <v>36581</v>
          </cell>
          <cell r="AD29">
            <v>36588</v>
          </cell>
          <cell r="AE29" t="str">
            <v>Tramitada</v>
          </cell>
          <cell r="AF29" t="str">
            <v>CLP</v>
          </cell>
          <cell r="AG29">
            <v>1278006</v>
          </cell>
          <cell r="AI29" t="str">
            <v>MYC</v>
          </cell>
          <cell r="AJ29" t="str">
            <v>General de construcción, modalidad a precios unitarios con suma alzada de utilidades. Además se incluye una partida de gastos reembolsables</v>
          </cell>
          <cell r="AK29" t="str">
            <v>T</v>
          </cell>
          <cell r="AL29" t="str">
            <v>Ejecutar trabajos de especialidad minera, obras civiles, mecánica, eléctrica y de instrumentación, básicamente en la cola de la correa A-6, consistente principalmente en la habilitación de correas 4-D y 4-E, alargue de la correa 4-E, montaje de correa aux</v>
          </cell>
          <cell r="AN29" t="str">
            <v>Cotización única</v>
          </cell>
          <cell r="AO29" t="str">
            <v>S/I</v>
          </cell>
          <cell r="AP29" t="str">
            <v>S/I</v>
          </cell>
          <cell r="AQ29" t="str">
            <v>S/I</v>
          </cell>
          <cell r="AR29" t="str">
            <v>S/I</v>
          </cell>
          <cell r="AS29" t="str">
            <v>S/I</v>
          </cell>
          <cell r="AT29" t="str">
            <v>S/I</v>
          </cell>
          <cell r="AU29" t="str">
            <v>S/I</v>
          </cell>
          <cell r="AV29" t="str">
            <v>S/I</v>
          </cell>
          <cell r="AW29" t="str">
            <v>S/I</v>
          </cell>
          <cell r="AX29" t="str">
            <v>S/I</v>
          </cell>
          <cell r="AY29" t="str">
            <v>S/I</v>
          </cell>
          <cell r="AZ29" t="str">
            <v>S/I</v>
          </cell>
          <cell r="BA29" t="str">
            <v>S/I</v>
          </cell>
          <cell r="BB29" t="str">
            <v>S/I</v>
          </cell>
          <cell r="BC29" t="str">
            <v>S/I</v>
          </cell>
          <cell r="BD29" t="str">
            <v>\\jesvarg\pedidos\4500125594F01.JPG</v>
          </cell>
          <cell r="BE29" t="str">
            <v>\\jesvarg\pedidos\4500125594F02.JPG</v>
          </cell>
        </row>
        <row r="30">
          <cell r="D30" t="str">
            <v>4500127590</v>
          </cell>
          <cell r="E30" t="str">
            <v>SISTEMA DRENAJES MINA CORTO PLAZO</v>
          </cell>
          <cell r="F30" t="str">
            <v>INCOMIN</v>
          </cell>
          <cell r="G30" t="str">
            <v>C G V</v>
          </cell>
          <cell r="H30">
            <v>36440</v>
          </cell>
          <cell r="I30">
            <v>63</v>
          </cell>
          <cell r="J30" t="str">
            <v>*</v>
          </cell>
          <cell r="K30">
            <v>36503</v>
          </cell>
          <cell r="L30">
            <v>41521495</v>
          </cell>
          <cell r="M30" t="str">
            <v>*</v>
          </cell>
          <cell r="N30">
            <v>41521495</v>
          </cell>
          <cell r="O30">
            <v>41521495</v>
          </cell>
          <cell r="P30">
            <v>1</v>
          </cell>
          <cell r="V30" t="str">
            <v>JRH</v>
          </cell>
          <cell r="W30" t="str">
            <v>N°1 29/10/99</v>
          </cell>
          <cell r="X30" t="str">
            <v>N°1</v>
          </cell>
          <cell r="Y30" t="str">
            <v>*</v>
          </cell>
          <cell r="Z30">
            <v>36503</v>
          </cell>
          <cell r="AA30">
            <v>36533</v>
          </cell>
          <cell r="AB30">
            <v>36533</v>
          </cell>
          <cell r="AD30">
            <v>36683</v>
          </cell>
          <cell r="AE30" t="str">
            <v>No tiene</v>
          </cell>
          <cell r="AI30" t="str">
            <v>PYC</v>
          </cell>
          <cell r="AJ30" t="str">
            <v>General de construcción, modalidad a suma alzada con gastos generales y utilidades incluidas</v>
          </cell>
          <cell r="AK30" t="str">
            <v>T</v>
          </cell>
          <cell r="AL30" t="str">
            <v>La construcción de las obras denominadas " Sistema de drenaje Nv.18 a túnel H-1 por rampa" y "Sistema de drenajes chimenea Snv. 17 a Nv.18".</v>
          </cell>
          <cell r="AN30" t="str">
            <v>Cotización única</v>
          </cell>
          <cell r="AO30" t="str">
            <v>S/I</v>
          </cell>
          <cell r="AP30" t="str">
            <v>S/I</v>
          </cell>
          <cell r="AQ30" t="str">
            <v>S/I</v>
          </cell>
          <cell r="AR30" t="str">
            <v>S/I</v>
          </cell>
          <cell r="AS30" t="str">
            <v>S/I</v>
          </cell>
          <cell r="AT30" t="str">
            <v>S/I</v>
          </cell>
          <cell r="AU30" t="str">
            <v>S/I</v>
          </cell>
          <cell r="AV30" t="str">
            <v>S/I</v>
          </cell>
          <cell r="AW30" t="str">
            <v>S/I</v>
          </cell>
          <cell r="AX30" t="str">
            <v>S/I</v>
          </cell>
          <cell r="AY30" t="str">
            <v>S/I</v>
          </cell>
          <cell r="AZ30" t="str">
            <v>S/I</v>
          </cell>
          <cell r="BA30" t="str">
            <v>S/I</v>
          </cell>
          <cell r="BB30" t="str">
            <v>S/I</v>
          </cell>
          <cell r="BC30" t="str">
            <v>S/I</v>
          </cell>
          <cell r="BD30" t="str">
            <v>\\jesvarg\pedidos\4500127590F01.JPG</v>
          </cell>
          <cell r="BE30" t="str">
            <v>\\jesvarg\pedidos\4500127590F02.JPG</v>
          </cell>
        </row>
        <row r="31">
          <cell r="D31" t="str">
            <v>4500127635</v>
          </cell>
          <cell r="E31" t="str">
            <v>MONTAJE SENSORES NASH AREA DE FLOTACION  PLANTA  AREA SUPERFICIE</v>
          </cell>
          <cell r="F31" t="str">
            <v>POLLUX</v>
          </cell>
          <cell r="G31" t="str">
            <v>L E A</v>
          </cell>
          <cell r="H31">
            <v>36521</v>
          </cell>
          <cell r="I31">
            <v>45</v>
          </cell>
          <cell r="J31" t="str">
            <v>*</v>
          </cell>
          <cell r="K31">
            <v>36566</v>
          </cell>
          <cell r="L31">
            <v>1976731</v>
          </cell>
          <cell r="M31">
            <v>529895</v>
          </cell>
          <cell r="N31">
            <v>2506626</v>
          </cell>
          <cell r="O31">
            <v>2506626</v>
          </cell>
          <cell r="P31">
            <v>1</v>
          </cell>
          <cell r="V31" t="str">
            <v>FAV</v>
          </cell>
          <cell r="W31" t="str">
            <v>*</v>
          </cell>
          <cell r="X31" t="str">
            <v>N°1</v>
          </cell>
          <cell r="Y31" t="str">
            <v>N°1</v>
          </cell>
          <cell r="Z31">
            <v>36551</v>
          </cell>
          <cell r="AA31">
            <v>36566</v>
          </cell>
          <cell r="AB31">
            <v>36588</v>
          </cell>
          <cell r="AD31">
            <v>36588</v>
          </cell>
          <cell r="AE31" t="str">
            <v>Tramitada</v>
          </cell>
          <cell r="AF31" t="str">
            <v>CLP</v>
          </cell>
          <cell r="AG31">
            <v>59301.93</v>
          </cell>
          <cell r="AI31" t="str">
            <v>OS</v>
          </cell>
          <cell r="AJ31" t="str">
            <v>Orden de servicio</v>
          </cell>
          <cell r="AK31" t="str">
            <v>T</v>
          </cell>
          <cell r="AL31" t="str">
            <v>Reemplazo de 6 sensores de potencial por igual cantidad de sensores de Nash nuevos en el área de flotación PAS y la instalación de tres sensores del mismo tipo en las celdas columnas de la misma área</v>
          </cell>
          <cell r="AN31" t="str">
            <v>Cotización privada</v>
          </cell>
          <cell r="AO31" t="str">
            <v>S/I</v>
          </cell>
          <cell r="AP31" t="str">
            <v>S/I</v>
          </cell>
          <cell r="AQ31" t="str">
            <v>S/I</v>
          </cell>
          <cell r="AR31" t="str">
            <v>S/I</v>
          </cell>
          <cell r="AS31" t="str">
            <v>S/I</v>
          </cell>
          <cell r="AT31" t="str">
            <v>S/I</v>
          </cell>
          <cell r="AU31" t="str">
            <v>S/I</v>
          </cell>
          <cell r="AV31" t="str">
            <v>S/I</v>
          </cell>
          <cell r="AW31" t="str">
            <v>S/I</v>
          </cell>
          <cell r="AX31" t="str">
            <v>S/I</v>
          </cell>
          <cell r="AY31" t="str">
            <v>S/I</v>
          </cell>
          <cell r="AZ31" t="str">
            <v>S/I</v>
          </cell>
          <cell r="BA31" t="str">
            <v>S/I</v>
          </cell>
          <cell r="BB31" t="str">
            <v>S/I</v>
          </cell>
          <cell r="BC31" t="str">
            <v>S/I</v>
          </cell>
          <cell r="BD31" t="str">
            <v>\\jesvarg\pedidos\4500127635F01.JPG</v>
          </cell>
          <cell r="BE31" t="str">
            <v>\\jesvarg\pedidos\4500127635F02.JPG</v>
          </cell>
        </row>
        <row r="32">
          <cell r="D32" t="str">
            <v>4500130541</v>
          </cell>
          <cell r="E32" t="str">
            <v>TRABAJO DE REPARACION LINEA 220 KV POLPAICO-SAG</v>
          </cell>
          <cell r="F32" t="str">
            <v>ESEDEI</v>
          </cell>
          <cell r="G32" t="str">
            <v>L E A</v>
          </cell>
          <cell r="H32">
            <v>36522</v>
          </cell>
          <cell r="I32">
            <v>45</v>
          </cell>
          <cell r="J32" t="str">
            <v>*</v>
          </cell>
          <cell r="K32">
            <v>36567</v>
          </cell>
          <cell r="L32">
            <v>62842164</v>
          </cell>
          <cell r="M32" t="str">
            <v>*</v>
          </cell>
          <cell r="N32">
            <v>62842164</v>
          </cell>
          <cell r="O32">
            <v>62842164</v>
          </cell>
          <cell r="P32">
            <v>1</v>
          </cell>
          <cell r="V32" t="str">
            <v>FAV</v>
          </cell>
          <cell r="W32" t="str">
            <v>*</v>
          </cell>
          <cell r="X32" t="str">
            <v>*</v>
          </cell>
          <cell r="Y32" t="str">
            <v>*</v>
          </cell>
          <cell r="Z32">
            <v>36564</v>
          </cell>
          <cell r="AA32">
            <v>36580</v>
          </cell>
          <cell r="AB32">
            <v>36580</v>
          </cell>
          <cell r="AD32">
            <v>36607</v>
          </cell>
          <cell r="AE32" t="str">
            <v>Tramitada</v>
          </cell>
          <cell r="AF32" t="str">
            <v>CLP</v>
          </cell>
          <cell r="AG32">
            <v>1885265</v>
          </cell>
          <cell r="AI32" t="str">
            <v>MYC</v>
          </cell>
          <cell r="AJ32" t="str">
            <v>General de construcción, modalidad a  suma alzada con gastos generales y utilidades incluidas</v>
          </cell>
          <cell r="AK32" t="str">
            <v>T</v>
          </cell>
          <cell r="AL32" t="str">
            <v>Construcción, montaje y puesta en servicio de dos estructuras de anclaje tipo 22C2T.1+3, incluyendo aquellas obras provisionales o accesorios que son necesarios para la ejecución de las obras</v>
          </cell>
          <cell r="AN32" t="str">
            <v>Cotización única</v>
          </cell>
          <cell r="AO32">
            <v>0</v>
          </cell>
          <cell r="AP32">
            <v>5700</v>
          </cell>
          <cell r="AQ32">
            <v>0</v>
          </cell>
          <cell r="AR32">
            <v>0</v>
          </cell>
          <cell r="AS32">
            <v>0</v>
          </cell>
          <cell r="AT32">
            <v>0</v>
          </cell>
          <cell r="AU32">
            <v>0</v>
          </cell>
          <cell r="AV32">
            <v>0</v>
          </cell>
          <cell r="AW32">
            <v>0</v>
          </cell>
          <cell r="AX32">
            <v>0</v>
          </cell>
          <cell r="AY32">
            <v>0</v>
          </cell>
          <cell r="AZ32">
            <v>0</v>
          </cell>
          <cell r="BA32">
            <v>0</v>
          </cell>
          <cell r="BB32">
            <v>0</v>
          </cell>
          <cell r="BC32">
            <v>12.66</v>
          </cell>
          <cell r="BD32" t="str">
            <v>\\jesvarg\pedidos\4500130541F01.JPG</v>
          </cell>
          <cell r="BE32" t="str">
            <v>\\jesvarg\pedidos\4500130541F02.JPG</v>
          </cell>
        </row>
        <row r="33">
          <cell r="D33" t="str">
            <v>4500131258</v>
          </cell>
          <cell r="E33" t="str">
            <v>REEMPLAZO DE CAÑERIAS DE RELAVES 1999 - 2000 TRAMO2</v>
          </cell>
          <cell r="F33" t="str">
            <v>INCOMIN</v>
          </cell>
          <cell r="G33" t="str">
            <v>E M M</v>
          </cell>
          <cell r="H33">
            <v>36542</v>
          </cell>
          <cell r="I33">
            <v>60</v>
          </cell>
          <cell r="J33" t="str">
            <v>*</v>
          </cell>
          <cell r="K33">
            <v>36602</v>
          </cell>
          <cell r="L33">
            <v>57368048</v>
          </cell>
          <cell r="M33">
            <v>1453267</v>
          </cell>
          <cell r="N33">
            <v>58821315</v>
          </cell>
          <cell r="O33">
            <v>55815590</v>
          </cell>
          <cell r="P33">
            <v>0.94890075136878527</v>
          </cell>
          <cell r="V33" t="str">
            <v>JRH</v>
          </cell>
          <cell r="W33" t="str">
            <v>*</v>
          </cell>
          <cell r="X33" t="str">
            <v>N°1</v>
          </cell>
          <cell r="Y33" t="str">
            <v>*</v>
          </cell>
          <cell r="Z33">
            <v>36602</v>
          </cell>
          <cell r="AA33">
            <v>36617</v>
          </cell>
          <cell r="AB33">
            <v>36656</v>
          </cell>
          <cell r="AD33">
            <v>36663</v>
          </cell>
          <cell r="AE33">
            <v>36696</v>
          </cell>
          <cell r="AF33" t="str">
            <v>CLP</v>
          </cell>
          <cell r="AG33">
            <v>1721041</v>
          </cell>
          <cell r="AI33" t="str">
            <v>MYC</v>
          </cell>
          <cell r="AJ33" t="str">
            <v>General de construcción, modalidad a serie de precios unitarios con suma alzada de gastos generales y utilidades. Además considera un partida referencial correspondiente a "Paralización parcial de cierres de caminos"</v>
          </cell>
          <cell r="AK33" t="str">
            <v>T</v>
          </cell>
          <cell r="AL33" t="str">
            <v>Efectuar el reemplazo de tuberías de consucción de relaves correspondientes al tramo 2 señalado en las bases de licitación</v>
          </cell>
          <cell r="AN33" t="str">
            <v>Licitación Privada</v>
          </cell>
          <cell r="AO33">
            <v>0</v>
          </cell>
          <cell r="AP33">
            <v>10844</v>
          </cell>
          <cell r="AQ33">
            <v>0</v>
          </cell>
          <cell r="AR33">
            <v>0</v>
          </cell>
          <cell r="AS33">
            <v>0</v>
          </cell>
          <cell r="AT33">
            <v>0</v>
          </cell>
          <cell r="AU33">
            <v>0</v>
          </cell>
          <cell r="AV33">
            <v>0</v>
          </cell>
          <cell r="AW33">
            <v>1</v>
          </cell>
          <cell r="AX33">
            <v>1</v>
          </cell>
          <cell r="AY33">
            <v>0</v>
          </cell>
          <cell r="AZ33">
            <v>0</v>
          </cell>
          <cell r="BA33">
            <v>0</v>
          </cell>
          <cell r="BD33" t="str">
            <v>\\jesvarg\pedidos\4500131258F01.JPG</v>
          </cell>
          <cell r="BE33" t="str">
            <v>\\jesvarg\pedidos\4500131258F02.JPG</v>
          </cell>
        </row>
        <row r="34">
          <cell r="D34" t="str">
            <v>4500137036</v>
          </cell>
          <cell r="E34" t="str">
            <v>FAB., MONT. Y P. EN S.  CORREA ALMAC.Y CARGA DE CO.</v>
          </cell>
          <cell r="F34" t="str">
            <v>EDYCE</v>
          </cell>
          <cell r="G34" t="str">
            <v>M D V</v>
          </cell>
          <cell r="H34">
            <v>36565</v>
          </cell>
          <cell r="I34">
            <v>100</v>
          </cell>
          <cell r="J34">
            <v>11</v>
          </cell>
          <cell r="K34">
            <v>36676</v>
          </cell>
          <cell r="L34">
            <v>86166960</v>
          </cell>
          <cell r="M34">
            <v>21563253</v>
          </cell>
          <cell r="N34">
            <v>107730213</v>
          </cell>
          <cell r="O34">
            <v>107730213</v>
          </cell>
          <cell r="P34">
            <v>1</v>
          </cell>
          <cell r="V34" t="str">
            <v>RYO</v>
          </cell>
          <cell r="W34" t="str">
            <v>N°1</v>
          </cell>
          <cell r="X34" t="str">
            <v>N°1           N°2</v>
          </cell>
          <cell r="Y34" t="str">
            <v>N°1</v>
          </cell>
          <cell r="Z34">
            <v>36690</v>
          </cell>
          <cell r="AA34">
            <v>36734</v>
          </cell>
          <cell r="AB34">
            <v>36880</v>
          </cell>
          <cell r="AD34">
            <v>36896</v>
          </cell>
          <cell r="AE34">
            <v>36890</v>
          </cell>
          <cell r="AF34" t="str">
            <v>CLP</v>
          </cell>
          <cell r="AG34">
            <v>5386297</v>
          </cell>
          <cell r="AI34" t="str">
            <v>MYC</v>
          </cell>
          <cell r="AJ34" t="str">
            <v>General de Construcción modalidad a suma alzada</v>
          </cell>
          <cell r="AK34" t="str">
            <v>V</v>
          </cell>
          <cell r="AL34" t="str">
            <v>La fabricación, el montaje y la puesta en servicio sistema de correas para almacenaje y cargas de concentrados en camiones P.A.S.</v>
          </cell>
          <cell r="AN34" t="str">
            <v>Cotización única</v>
          </cell>
          <cell r="AO34">
            <v>1152</v>
          </cell>
          <cell r="AP34">
            <v>13153</v>
          </cell>
          <cell r="AQ34">
            <v>0</v>
          </cell>
          <cell r="AR34">
            <v>0</v>
          </cell>
          <cell r="AS34">
            <v>0</v>
          </cell>
          <cell r="AT34">
            <v>0</v>
          </cell>
          <cell r="AU34">
            <v>0</v>
          </cell>
          <cell r="AV34">
            <v>0</v>
          </cell>
          <cell r="AW34">
            <v>0</v>
          </cell>
          <cell r="AX34">
            <v>2</v>
          </cell>
          <cell r="AY34">
            <v>0</v>
          </cell>
          <cell r="AZ34">
            <v>0</v>
          </cell>
          <cell r="BA34">
            <v>0</v>
          </cell>
          <cell r="BB34">
            <v>116</v>
          </cell>
          <cell r="BC34">
            <v>318</v>
          </cell>
          <cell r="BD34" t="str">
            <v>\\jesvarg\pedidos\4500137036F01.JPG</v>
          </cell>
          <cell r="BE34" t="str">
            <v>\\jesvarg\pedidos\4500137036F02.JPG</v>
          </cell>
        </row>
        <row r="35">
          <cell r="D35" t="str">
            <v>4500132633</v>
          </cell>
          <cell r="E35" t="str">
            <v>SERVICIO DIGITALIZACION DOCUMENTOS PXP</v>
          </cell>
          <cell r="F35" t="str">
            <v>MICROSISTEM</v>
          </cell>
          <cell r="G35" t="str">
            <v>J M O</v>
          </cell>
          <cell r="H35" t="str">
            <v>No aplica</v>
          </cell>
          <cell r="J35" t="str">
            <v>*</v>
          </cell>
          <cell r="K35" t="str">
            <v>*</v>
          </cell>
          <cell r="L35">
            <v>1080000</v>
          </cell>
          <cell r="M35" t="str">
            <v>*</v>
          </cell>
          <cell r="N35">
            <v>1080000</v>
          </cell>
          <cell r="O35">
            <v>841896</v>
          </cell>
          <cell r="P35">
            <v>0.7795333333333333</v>
          </cell>
          <cell r="V35" t="str">
            <v>J V B</v>
          </cell>
          <cell r="W35" t="str">
            <v>*</v>
          </cell>
          <cell r="X35" t="str">
            <v>*</v>
          </cell>
          <cell r="Y35" t="str">
            <v>*</v>
          </cell>
          <cell r="Z35" t="str">
            <v>No aplica</v>
          </cell>
          <cell r="AA35" t="str">
            <v>No aplica</v>
          </cell>
          <cell r="AB35" t="str">
            <v>No aplica</v>
          </cell>
          <cell r="AD35" t="str">
            <v>No aplica</v>
          </cell>
          <cell r="AE35" t="str">
            <v>No tiene</v>
          </cell>
          <cell r="AI35" t="str">
            <v>OS</v>
          </cell>
          <cell r="AJ35" t="str">
            <v>Orden de servicio</v>
          </cell>
          <cell r="AK35" t="str">
            <v>T</v>
          </cell>
          <cell r="AL35" t="str">
            <v>Digitalización de 1000 Hojas</v>
          </cell>
          <cell r="AO35" t="str">
            <v>S/I</v>
          </cell>
          <cell r="AP35" t="str">
            <v>S/I</v>
          </cell>
          <cell r="AQ35" t="str">
            <v>S/I</v>
          </cell>
          <cell r="AR35" t="str">
            <v>S/I</v>
          </cell>
          <cell r="AS35" t="str">
            <v>S/I</v>
          </cell>
          <cell r="AT35" t="str">
            <v>S/I</v>
          </cell>
          <cell r="AU35" t="str">
            <v>S/I</v>
          </cell>
          <cell r="AV35" t="str">
            <v>S/I</v>
          </cell>
          <cell r="AW35" t="str">
            <v>S/I</v>
          </cell>
          <cell r="AX35" t="str">
            <v>S/I</v>
          </cell>
          <cell r="AY35" t="str">
            <v>S/I</v>
          </cell>
          <cell r="AZ35" t="str">
            <v>S/I</v>
          </cell>
          <cell r="BA35" t="str">
            <v>S/I</v>
          </cell>
          <cell r="BB35" t="str">
            <v>S/I</v>
          </cell>
          <cell r="BC35" t="str">
            <v>S/I</v>
          </cell>
          <cell r="BD35" t="str">
            <v>\\jesvarg\pedidos\4500132633F01.JPG</v>
          </cell>
          <cell r="BE35" t="str">
            <v>\\jesvarg\pedidos\4500132633F02.JPG</v>
          </cell>
        </row>
        <row r="36">
          <cell r="D36" t="str">
            <v>4500133242</v>
          </cell>
          <cell r="E36" t="str">
            <v>ANALISIS LINEA 220 KV POLPAICO-SAG ZONA MONTAÑA</v>
          </cell>
          <cell r="F36" t="str">
            <v>ESEDEI</v>
          </cell>
          <cell r="G36" t="str">
            <v>L E A</v>
          </cell>
          <cell r="H36">
            <v>36557</v>
          </cell>
          <cell r="I36">
            <v>60</v>
          </cell>
          <cell r="J36">
            <v>46</v>
          </cell>
          <cell r="K36">
            <v>36663</v>
          </cell>
          <cell r="L36">
            <v>10436580</v>
          </cell>
          <cell r="M36">
            <v>6213600</v>
          </cell>
          <cell r="N36">
            <v>16650180</v>
          </cell>
          <cell r="O36">
            <v>16650180</v>
          </cell>
          <cell r="P36">
            <v>1</v>
          </cell>
          <cell r="V36" t="str">
            <v>FAV</v>
          </cell>
          <cell r="W36" t="str">
            <v>*</v>
          </cell>
          <cell r="X36" t="str">
            <v>N°1     N°2</v>
          </cell>
          <cell r="Y36" t="str">
            <v>N°1                 N°2</v>
          </cell>
          <cell r="Z36">
            <v>36663</v>
          </cell>
          <cell r="AA36">
            <v>36686</v>
          </cell>
          <cell r="AB36">
            <v>36686</v>
          </cell>
          <cell r="AD36" t="str">
            <v>*</v>
          </cell>
          <cell r="AE36" t="str">
            <v>No tiene</v>
          </cell>
          <cell r="AI36" t="str">
            <v>OS</v>
          </cell>
          <cell r="AJ36" t="str">
            <v>Orden de servicio</v>
          </cell>
          <cell r="AK36" t="str">
            <v>T</v>
          </cell>
          <cell r="AL36" t="str">
            <v>Estudio de ingeniería para revisar la línea de 220 KV polpaico-SAG, que suministra energía eléctrica a las instalaciones de DAND, en el tramo normal con hielo y zona de alta montaña en donde se puedan encontrar condiciones similares a las que originaron l</v>
          </cell>
          <cell r="AN36" t="str">
            <v>Cotización única</v>
          </cell>
          <cell r="AO36">
            <v>0</v>
          </cell>
          <cell r="AP36">
            <v>655</v>
          </cell>
          <cell r="AQ36">
            <v>0</v>
          </cell>
          <cell r="AR36">
            <v>0</v>
          </cell>
          <cell r="AS36">
            <v>0</v>
          </cell>
          <cell r="AT36">
            <v>0</v>
          </cell>
          <cell r="AU36">
            <v>0</v>
          </cell>
          <cell r="AV36">
            <v>0</v>
          </cell>
          <cell r="AW36">
            <v>0</v>
          </cell>
          <cell r="AX36">
            <v>0</v>
          </cell>
          <cell r="AY36">
            <v>0</v>
          </cell>
          <cell r="AZ36">
            <v>0</v>
          </cell>
          <cell r="BA36">
            <v>0</v>
          </cell>
          <cell r="BB36">
            <v>0</v>
          </cell>
          <cell r="BC36">
            <v>40</v>
          </cell>
          <cell r="BD36" t="str">
            <v>\\jesvarg\pedidos\4500133242F01.JPG</v>
          </cell>
          <cell r="BE36" t="str">
            <v>\\jesvarg\pedidos\4500133242F02.JPG</v>
          </cell>
        </row>
        <row r="37">
          <cell r="D37" t="str">
            <v>4500135530</v>
          </cell>
          <cell r="E37" t="str">
            <v>EST. DE OPT. MANEJO DE CONC. Y DERRAMES CONCENTRADOR</v>
          </cell>
          <cell r="F37" t="str">
            <v>IDESOL</v>
          </cell>
          <cell r="G37" t="str">
            <v>C A R</v>
          </cell>
          <cell r="H37">
            <v>36565</v>
          </cell>
          <cell r="I37">
            <v>45</v>
          </cell>
          <cell r="J37">
            <v>41</v>
          </cell>
          <cell r="K37">
            <v>36651</v>
          </cell>
          <cell r="L37">
            <v>16991800</v>
          </cell>
          <cell r="M37" t="str">
            <v>*</v>
          </cell>
          <cell r="N37">
            <v>16991800</v>
          </cell>
          <cell r="O37">
            <v>16991799</v>
          </cell>
          <cell r="P37">
            <v>0.99999994114808322</v>
          </cell>
          <cell r="V37" t="str">
            <v>MF</v>
          </cell>
          <cell r="W37" t="str">
            <v>*</v>
          </cell>
          <cell r="X37" t="str">
            <v>N°1</v>
          </cell>
          <cell r="Y37" t="str">
            <v>N°1</v>
          </cell>
          <cell r="Z37">
            <v>36651</v>
          </cell>
          <cell r="AA37" t="str">
            <v>*</v>
          </cell>
          <cell r="AB37">
            <v>36681</v>
          </cell>
          <cell r="AD37">
            <v>36697</v>
          </cell>
          <cell r="AE37">
            <v>36786</v>
          </cell>
          <cell r="AF37" t="str">
            <v>CLP</v>
          </cell>
          <cell r="AG37">
            <v>509754</v>
          </cell>
          <cell r="AI37" t="str">
            <v>MYC</v>
          </cell>
          <cell r="AJ37" t="str">
            <v>General de Ingeniería modalidad a serie de precios unitarios con gastos generales y utilidades incluidas. Además se incluye una partida de gastos de apoyo a costo efectivo (gastos reembolsables)</v>
          </cell>
          <cell r="AK37" t="str">
            <v>T</v>
          </cell>
          <cell r="AL37" t="str">
            <v>Efectuar estudios de ingeniería sobre temas relacionados con el manejo de concentrado de cobre y el manejo de los derrames de la planta concentradora de la División</v>
          </cell>
          <cell r="AN37" t="str">
            <v>Cotización privada</v>
          </cell>
          <cell r="AO37">
            <v>620</v>
          </cell>
          <cell r="AP37">
            <v>1322</v>
          </cell>
          <cell r="AQ37">
            <v>0</v>
          </cell>
          <cell r="AR37">
            <v>0</v>
          </cell>
          <cell r="AS37">
            <v>0</v>
          </cell>
          <cell r="AT37">
            <v>0</v>
          </cell>
          <cell r="AU37">
            <v>0</v>
          </cell>
          <cell r="AV37">
            <v>0</v>
          </cell>
          <cell r="AW37">
            <v>0</v>
          </cell>
          <cell r="AX37">
            <v>0</v>
          </cell>
          <cell r="AY37">
            <v>0</v>
          </cell>
          <cell r="AZ37">
            <v>0</v>
          </cell>
          <cell r="BA37">
            <v>0</v>
          </cell>
          <cell r="BB37">
            <v>0</v>
          </cell>
          <cell r="BC37">
            <v>0</v>
          </cell>
          <cell r="BD37" t="str">
            <v>\\jesvarg\pedidos\4500135530F01.JPG</v>
          </cell>
          <cell r="BE37" t="str">
            <v>\\jesvarg\pedidos\4500135530F02.JPG</v>
          </cell>
        </row>
        <row r="38">
          <cell r="D38">
            <v>4500137976</v>
          </cell>
          <cell r="E38" t="str">
            <v>LIMPIEZA ESTANQUE AGUA SAG.</v>
          </cell>
          <cell r="F38" t="str">
            <v>INCOMIN</v>
          </cell>
          <cell r="G38" t="str">
            <v>CSG</v>
          </cell>
          <cell r="H38" t="str">
            <v>No aplica</v>
          </cell>
          <cell r="I38">
            <v>4</v>
          </cell>
          <cell r="J38" t="str">
            <v>*</v>
          </cell>
          <cell r="K38" t="str">
            <v>*</v>
          </cell>
          <cell r="L38">
            <v>2833180</v>
          </cell>
          <cell r="M38" t="str">
            <v>*</v>
          </cell>
          <cell r="N38">
            <v>2833180</v>
          </cell>
          <cell r="O38">
            <v>0</v>
          </cell>
          <cell r="P38">
            <v>0</v>
          </cell>
          <cell r="V38" t="str">
            <v>JRH</v>
          </cell>
          <cell r="W38" t="str">
            <v>*</v>
          </cell>
          <cell r="X38" t="str">
            <v>*</v>
          </cell>
          <cell r="Y38" t="str">
            <v>*</v>
          </cell>
          <cell r="Z38" t="str">
            <v>No aplica</v>
          </cell>
          <cell r="AA38" t="str">
            <v>No aplica</v>
          </cell>
          <cell r="AB38" t="str">
            <v>No aplica</v>
          </cell>
          <cell r="AC38" t="str">
            <v>No aplica</v>
          </cell>
          <cell r="AD38" t="str">
            <v>No aplica</v>
          </cell>
          <cell r="AE38" t="str">
            <v>No aplica</v>
          </cell>
          <cell r="AI38" t="str">
            <v>PMI</v>
          </cell>
          <cell r="AJ38" t="str">
            <v>Orden de servicio</v>
          </cell>
          <cell r="AK38" t="str">
            <v>V</v>
          </cell>
          <cell r="AL38" t="str">
            <v>Preparación de la superficie interior del estanque para posteriormente poder realizar los trabajos de impermeabilización, lo cual será ejecutado por una empresa especialista</v>
          </cell>
          <cell r="AN38" t="str">
            <v>Cotización Privada</v>
          </cell>
          <cell r="AO38" t="str">
            <v>S/I</v>
          </cell>
          <cell r="AP38" t="str">
            <v>S/I</v>
          </cell>
          <cell r="AQ38" t="str">
            <v>S/I</v>
          </cell>
          <cell r="AR38" t="str">
            <v>S/I</v>
          </cell>
          <cell r="AS38" t="str">
            <v>S/I</v>
          </cell>
          <cell r="AT38" t="str">
            <v>S/I</v>
          </cell>
          <cell r="AU38" t="str">
            <v>S/I</v>
          </cell>
          <cell r="AV38" t="str">
            <v>S/I</v>
          </cell>
          <cell r="AW38" t="str">
            <v>S/I</v>
          </cell>
          <cell r="AX38" t="str">
            <v>S/I</v>
          </cell>
          <cell r="AY38" t="str">
            <v>S/I</v>
          </cell>
          <cell r="AZ38" t="str">
            <v>S/I</v>
          </cell>
          <cell r="BA38" t="str">
            <v>S/I</v>
          </cell>
          <cell r="BB38" t="str">
            <v>S/I</v>
          </cell>
          <cell r="BC38" t="str">
            <v>S/I</v>
          </cell>
          <cell r="BD38" t="str">
            <v>\\jesvarg\pedidos\4500137976F01.JPG</v>
          </cell>
          <cell r="BE38" t="str">
            <v>\\jesvarg\pedidos\4500137976F02.JPG</v>
          </cell>
        </row>
        <row r="39">
          <cell r="D39">
            <v>4500139254</v>
          </cell>
          <cell r="E39" t="str">
            <v>EST. PLAN DE DESARROLLO SISTEMA ELECTRICO</v>
          </cell>
          <cell r="F39" t="str">
            <v>ESEDEI</v>
          </cell>
          <cell r="G39" t="str">
            <v>P F C</v>
          </cell>
          <cell r="H39">
            <v>36620</v>
          </cell>
          <cell r="I39">
            <v>120</v>
          </cell>
          <cell r="J39" t="str">
            <v>*</v>
          </cell>
          <cell r="K39">
            <v>36740</v>
          </cell>
          <cell r="L39">
            <v>27028130</v>
          </cell>
          <cell r="N39">
            <v>27028130</v>
          </cell>
          <cell r="O39">
            <v>26109403</v>
          </cell>
          <cell r="P39">
            <v>0.96600848819359686</v>
          </cell>
          <cell r="V39" t="str">
            <v>HBR</v>
          </cell>
          <cell r="W39" t="str">
            <v>*</v>
          </cell>
          <cell r="X39" t="str">
            <v>*</v>
          </cell>
          <cell r="Y39" t="str">
            <v>*</v>
          </cell>
          <cell r="Z39">
            <v>36740</v>
          </cell>
          <cell r="AA39">
            <v>36767</v>
          </cell>
          <cell r="AB39">
            <v>36767</v>
          </cell>
          <cell r="AD39">
            <v>36792</v>
          </cell>
          <cell r="AE39">
            <v>36800</v>
          </cell>
          <cell r="AF39" t="str">
            <v>CLP</v>
          </cell>
          <cell r="AG39">
            <v>810844</v>
          </cell>
          <cell r="AI39" t="str">
            <v>PYC</v>
          </cell>
          <cell r="AJ39" t="str">
            <v>General de Ingeniería modalidad a precio unitarios con gastos generales y utilidades incluidas</v>
          </cell>
          <cell r="AK39" t="str">
            <v>T</v>
          </cell>
          <cell r="AL39" t="str">
            <v xml:space="preserve">Elaborar un plan de desarrollo del sistema eléctrico de la división, que contenga los siguiente temas: Situación actual del sistema eléctrico, análisis de vulnerabilidad y estrategias de crecimiento. En dichos temas, se deberán establecer las directrices </v>
          </cell>
          <cell r="AN39" t="str">
            <v>Licitación privada</v>
          </cell>
          <cell r="AO39">
            <v>353</v>
          </cell>
          <cell r="AP39">
            <v>1853</v>
          </cell>
          <cell r="AQ39">
            <v>0</v>
          </cell>
          <cell r="AR39">
            <v>0</v>
          </cell>
          <cell r="AS39">
            <v>0</v>
          </cell>
          <cell r="AT39">
            <v>0</v>
          </cell>
          <cell r="AU39">
            <v>0</v>
          </cell>
          <cell r="AV39">
            <v>0</v>
          </cell>
          <cell r="AW39">
            <v>0</v>
          </cell>
          <cell r="AX39">
            <v>0</v>
          </cell>
          <cell r="AY39">
            <v>0</v>
          </cell>
          <cell r="AZ39">
            <v>0</v>
          </cell>
          <cell r="BA39">
            <v>0</v>
          </cell>
          <cell r="BB39">
            <v>0</v>
          </cell>
          <cell r="BC39">
            <v>63</v>
          </cell>
          <cell r="BD39" t="str">
            <v>\\jesvarg\pedidos\4500139254F01.JPG</v>
          </cell>
          <cell r="BE39" t="str">
            <v>\\jesvarg\pedidos\4500139254F02.JPG</v>
          </cell>
        </row>
        <row r="40">
          <cell r="D40">
            <v>4500141686</v>
          </cell>
          <cell r="E40" t="str">
            <v xml:space="preserve">CAMBIO DE GRILLETES TORRES DE SUSPENSIÓN LÍNEA 220 KV </v>
          </cell>
          <cell r="F40" t="str">
            <v>ESEDEI</v>
          </cell>
          <cell r="G40" t="str">
            <v>L E A</v>
          </cell>
          <cell r="H40">
            <v>36570</v>
          </cell>
          <cell r="I40">
            <v>60</v>
          </cell>
          <cell r="J40" t="str">
            <v>*</v>
          </cell>
          <cell r="K40">
            <v>36630</v>
          </cell>
          <cell r="L40">
            <v>48249305</v>
          </cell>
          <cell r="M40">
            <v>9004050</v>
          </cell>
          <cell r="N40">
            <v>57253355</v>
          </cell>
          <cell r="O40">
            <v>51121475</v>
          </cell>
          <cell r="P40">
            <v>0.89289920215155949</v>
          </cell>
          <cell r="V40" t="str">
            <v>FAV</v>
          </cell>
          <cell r="W40" t="str">
            <v>*</v>
          </cell>
          <cell r="X40" t="str">
            <v>N°1</v>
          </cell>
          <cell r="Y40" t="str">
            <v>N°1  N°2</v>
          </cell>
          <cell r="Z40">
            <v>36616</v>
          </cell>
          <cell r="AA40">
            <v>36616</v>
          </cell>
          <cell r="AB40">
            <v>36646</v>
          </cell>
          <cell r="AD40">
            <v>36656</v>
          </cell>
          <cell r="AE40">
            <v>36675</v>
          </cell>
          <cell r="AF40" t="str">
            <v>CLP</v>
          </cell>
          <cell r="AG40">
            <v>1717600</v>
          </cell>
          <cell r="AI40" t="str">
            <v>MYC</v>
          </cell>
          <cell r="AJ40" t="str">
            <v xml:space="preserve">General de construcción modalidad a precio unitarios con gastos generales y utilidades incluidas </v>
          </cell>
          <cell r="AK40" t="str">
            <v>T</v>
          </cell>
          <cell r="AL40" t="str">
            <v>El reemplazo de grilletes existente en las estructuras de suspensión de la línea 220 KV S/E Polpaico - S/E SAG, por grilletes nuevos suministrados por Andina.</v>
          </cell>
          <cell r="AN40" t="str">
            <v>Cotización única</v>
          </cell>
          <cell r="BD40" t="str">
            <v>\\jesvarg\pedidos\4500141686F01.JPG</v>
          </cell>
          <cell r="BE40" t="str">
            <v>\\jesvarg\pedidos\4500141686F02.JPG</v>
          </cell>
        </row>
        <row r="41">
          <cell r="D41">
            <v>4500140453</v>
          </cell>
          <cell r="E41" t="str">
            <v>MEJORAS SISTEMA ALCANTARILLADO MINA RAJO</v>
          </cell>
          <cell r="F41" t="str">
            <v>HERMAN ROJAS</v>
          </cell>
          <cell r="G41" t="str">
            <v>C G V</v>
          </cell>
          <cell r="H41" t="str">
            <v>No aplica</v>
          </cell>
          <cell r="I41">
            <v>7</v>
          </cell>
          <cell r="J41" t="str">
            <v>*</v>
          </cell>
          <cell r="K41" t="str">
            <v>*</v>
          </cell>
          <cell r="L41">
            <v>1138630</v>
          </cell>
          <cell r="M41" t="str">
            <v>*</v>
          </cell>
          <cell r="N41">
            <v>1138630</v>
          </cell>
          <cell r="O41">
            <v>1138630</v>
          </cell>
          <cell r="P41">
            <v>1</v>
          </cell>
          <cell r="V41" t="str">
            <v>HBR</v>
          </cell>
          <cell r="W41" t="str">
            <v>*</v>
          </cell>
          <cell r="X41" t="str">
            <v>*</v>
          </cell>
          <cell r="Y41" t="str">
            <v>*</v>
          </cell>
          <cell r="Z41" t="str">
            <v>No aplica</v>
          </cell>
          <cell r="AA41" t="str">
            <v>No aplica</v>
          </cell>
          <cell r="AB41">
            <v>36605</v>
          </cell>
          <cell r="AD41" t="str">
            <v>No aplica</v>
          </cell>
          <cell r="AI41" t="str">
            <v>OS</v>
          </cell>
          <cell r="AJ41" t="str">
            <v>Orden de servicio</v>
          </cell>
          <cell r="AK41" t="str">
            <v>T</v>
          </cell>
          <cell r="AL41" t="str">
            <v>Realizar demolición de 02 cámaras, construcción de 02 tapa cámara, delimitación planta tratamiento aguas servidas con cañerías de 6" y protección cañerías de 6" con rieles</v>
          </cell>
          <cell r="AO41" t="str">
            <v>S/I</v>
          </cell>
          <cell r="AP41" t="str">
            <v>S/I</v>
          </cell>
          <cell r="AQ41" t="str">
            <v>S/I</v>
          </cell>
          <cell r="AR41" t="str">
            <v>S/I</v>
          </cell>
          <cell r="AS41" t="str">
            <v>S/I</v>
          </cell>
          <cell r="AT41" t="str">
            <v>S/I</v>
          </cell>
          <cell r="AU41" t="str">
            <v>S/I</v>
          </cell>
          <cell r="AV41" t="str">
            <v>S/I</v>
          </cell>
          <cell r="AW41" t="str">
            <v>S/I</v>
          </cell>
          <cell r="AX41" t="str">
            <v>S/I</v>
          </cell>
          <cell r="AY41" t="str">
            <v>S/I</v>
          </cell>
          <cell r="AZ41" t="str">
            <v>S/I</v>
          </cell>
          <cell r="BA41" t="str">
            <v>S/I</v>
          </cell>
          <cell r="BB41" t="str">
            <v>S/I</v>
          </cell>
          <cell r="BC41" t="str">
            <v>S/I</v>
          </cell>
          <cell r="BD41" t="str">
            <v>\\jesvarg\pedidos\4500140453F01.JPG</v>
          </cell>
          <cell r="BE41" t="str">
            <v>\\jesvarg\pedidos\4500140453F02.JPG</v>
          </cell>
        </row>
        <row r="42">
          <cell r="D42">
            <v>4500140630</v>
          </cell>
          <cell r="E42" t="str">
            <v>AUTOMATIZACION GRUPO ELECTROGENO MINA RAJO</v>
          </cell>
          <cell r="F42" t="str">
            <v>VIDAURRE</v>
          </cell>
          <cell r="G42" t="str">
            <v>C G V</v>
          </cell>
          <cell r="H42" t="str">
            <v>No aplica</v>
          </cell>
          <cell r="I42">
            <v>7</v>
          </cell>
          <cell r="J42" t="str">
            <v>*</v>
          </cell>
          <cell r="K42" t="str">
            <v>*</v>
          </cell>
          <cell r="L42">
            <v>1463849</v>
          </cell>
          <cell r="M42" t="str">
            <v>*</v>
          </cell>
          <cell r="N42">
            <v>1463849</v>
          </cell>
          <cell r="O42">
            <v>1463849</v>
          </cell>
          <cell r="P42">
            <v>1</v>
          </cell>
          <cell r="V42" t="str">
            <v>HBR</v>
          </cell>
          <cell r="W42" t="str">
            <v>*</v>
          </cell>
          <cell r="X42" t="str">
            <v>*</v>
          </cell>
          <cell r="Y42" t="str">
            <v>*</v>
          </cell>
          <cell r="Z42" t="str">
            <v>No aplica</v>
          </cell>
          <cell r="AA42" t="str">
            <v>No aplica</v>
          </cell>
          <cell r="AB42">
            <v>36605</v>
          </cell>
          <cell r="AD42" t="str">
            <v>No aplica</v>
          </cell>
          <cell r="AE42" t="str">
            <v>No aplica</v>
          </cell>
          <cell r="AI42" t="str">
            <v>PYC</v>
          </cell>
          <cell r="AJ42" t="str">
            <v>Orden de servicio</v>
          </cell>
          <cell r="AK42" t="str">
            <v>T</v>
          </cell>
          <cell r="AL42" t="str">
            <v>Montaje, canalizaciones, cableado y conexionado y protección barras TDF</v>
          </cell>
          <cell r="AN42" t="str">
            <v>Cotización única</v>
          </cell>
          <cell r="AO42" t="str">
            <v>S/I</v>
          </cell>
          <cell r="AP42" t="str">
            <v>S/I</v>
          </cell>
          <cell r="AQ42" t="str">
            <v>S/I</v>
          </cell>
          <cell r="AR42" t="str">
            <v>S/I</v>
          </cell>
          <cell r="AS42" t="str">
            <v>S/I</v>
          </cell>
          <cell r="AT42" t="str">
            <v>S/I</v>
          </cell>
          <cell r="AU42" t="str">
            <v>S/I</v>
          </cell>
          <cell r="AV42" t="str">
            <v>S/I</v>
          </cell>
          <cell r="AW42" t="str">
            <v>S/I</v>
          </cell>
          <cell r="AX42" t="str">
            <v>S/I</v>
          </cell>
          <cell r="AY42" t="str">
            <v>S/I</v>
          </cell>
          <cell r="AZ42" t="str">
            <v>S/I</v>
          </cell>
          <cell r="BA42" t="str">
            <v>S/I</v>
          </cell>
          <cell r="BB42" t="str">
            <v>S/I</v>
          </cell>
          <cell r="BC42" t="str">
            <v>S/I</v>
          </cell>
          <cell r="BD42" t="str">
            <v>\\jesvarg\pedidos\4500140630F01.JPG</v>
          </cell>
          <cell r="BE42" t="str">
            <v>\\jesvarg\pedidos\4500140630F02.JPG</v>
          </cell>
        </row>
        <row r="43">
          <cell r="D43">
            <v>4500143651</v>
          </cell>
          <cell r="E43" t="str">
            <v>OBRAS VARIAS HILTON HYATT</v>
          </cell>
          <cell r="F43" t="str">
            <v>RGR</v>
          </cell>
          <cell r="G43" t="str">
            <v>P F V</v>
          </cell>
          <cell r="H43">
            <v>36600</v>
          </cell>
          <cell r="I43">
            <v>45</v>
          </cell>
          <cell r="J43">
            <v>15</v>
          </cell>
          <cell r="K43">
            <v>36660</v>
          </cell>
          <cell r="L43">
            <v>16548215</v>
          </cell>
          <cell r="M43">
            <v>850604</v>
          </cell>
          <cell r="N43">
            <v>17398819</v>
          </cell>
          <cell r="O43">
            <v>17398819</v>
          </cell>
          <cell r="P43">
            <v>1</v>
          </cell>
          <cell r="V43" t="str">
            <v>HT</v>
          </cell>
          <cell r="W43" t="str">
            <v>*</v>
          </cell>
          <cell r="X43" t="str">
            <v>N°1</v>
          </cell>
          <cell r="Y43" t="str">
            <v>N°1</v>
          </cell>
          <cell r="Z43" t="str">
            <v>*</v>
          </cell>
          <cell r="AA43" t="str">
            <v>*</v>
          </cell>
          <cell r="AB43">
            <v>36662</v>
          </cell>
          <cell r="AD43">
            <v>36678</v>
          </cell>
          <cell r="AE43" t="str">
            <v>No tiene</v>
          </cell>
          <cell r="AI43" t="str">
            <v>PYC</v>
          </cell>
          <cell r="AJ43" t="str">
            <v>General de construcción modalidad a serie de precios unitarios con suma alzada de gastos generales y utilidades</v>
          </cell>
          <cell r="AK43" t="str">
            <v>T</v>
          </cell>
          <cell r="AL43" t="str">
            <v>Ejecutar obras de mantención y reparación de instalaciones en edificios Hilton Hyatt, ubicados en el área Industrial de la División</v>
          </cell>
          <cell r="AN43" t="str">
            <v>Cotización privada</v>
          </cell>
          <cell r="AO43">
            <v>1094</v>
          </cell>
          <cell r="AP43">
            <v>3139</v>
          </cell>
          <cell r="AQ43">
            <v>0</v>
          </cell>
          <cell r="AR43">
            <v>0</v>
          </cell>
          <cell r="AS43">
            <v>0</v>
          </cell>
          <cell r="AT43">
            <v>0</v>
          </cell>
          <cell r="AU43">
            <v>0</v>
          </cell>
          <cell r="AV43">
            <v>0</v>
          </cell>
          <cell r="AW43">
            <v>0</v>
          </cell>
          <cell r="AX43">
            <v>1</v>
          </cell>
          <cell r="AY43">
            <v>0</v>
          </cell>
          <cell r="AZ43">
            <v>0</v>
          </cell>
          <cell r="BA43">
            <v>0</v>
          </cell>
          <cell r="BB43">
            <v>4</v>
          </cell>
          <cell r="BC43">
            <v>84</v>
          </cell>
          <cell r="BD43" t="str">
            <v>\\jesvarg\pedidos\4500143651F01.JPG</v>
          </cell>
          <cell r="BE43" t="str">
            <v>\\jesvarg\pedidos\4500143651F02.JPG</v>
          </cell>
        </row>
        <row r="44">
          <cell r="D44">
            <v>4500144087</v>
          </cell>
          <cell r="E44" t="str">
            <v>DRENAJES SUPERFICIAL MINAS RAJO, TRAMO 5 Y 6</v>
          </cell>
          <cell r="F44" t="str">
            <v>INCOMIN</v>
          </cell>
          <cell r="G44" t="str">
            <v>M D V</v>
          </cell>
          <cell r="H44">
            <v>36579</v>
          </cell>
          <cell r="I44">
            <v>45</v>
          </cell>
          <cell r="J44">
            <v>32</v>
          </cell>
          <cell r="K44">
            <v>36656</v>
          </cell>
          <cell r="L44">
            <v>82921329</v>
          </cell>
          <cell r="N44">
            <v>82921329</v>
          </cell>
          <cell r="V44" t="str">
            <v>HBR</v>
          </cell>
          <cell r="W44" t="str">
            <v>*</v>
          </cell>
          <cell r="X44" t="str">
            <v>N°1          N°2</v>
          </cell>
          <cell r="Y44" t="str">
            <v xml:space="preserve">N°1                 </v>
          </cell>
          <cell r="Z44">
            <v>36656</v>
          </cell>
          <cell r="AA44" t="str">
            <v>*</v>
          </cell>
          <cell r="AB44">
            <v>36737</v>
          </cell>
          <cell r="AD44">
            <v>36875</v>
          </cell>
          <cell r="AE44">
            <v>36754</v>
          </cell>
          <cell r="AF44" t="str">
            <v>CLP</v>
          </cell>
          <cell r="AG44">
            <v>3292659</v>
          </cell>
          <cell r="AI44" t="str">
            <v>MYC</v>
          </cell>
          <cell r="AJ44" t="str">
            <v>Contrato de construcción modalidad a precio unitario con suma alzada de gastos generales y utilidades. Además se contempla las partidas referenciales 7 "Paralización por cierre de caminos" y 8 "entibiaciones"</v>
          </cell>
          <cell r="AK44" t="str">
            <v>T</v>
          </cell>
          <cell r="AL44" t="str">
            <v>Instalación de 1490m. De cañerías de HDPE en zanja con su respectivos rellenos y obras de captación, en la mina Rajo. Estos 1.490m. Son parte del Proyecto "Drenaje superficial Minas Rajo, manejo cuencas afluentes a área producción", específicamente los de</v>
          </cell>
          <cell r="AN44" t="str">
            <v>Cotización privada</v>
          </cell>
          <cell r="AO44">
            <v>584</v>
          </cell>
          <cell r="AP44">
            <v>13068</v>
          </cell>
          <cell r="AQ44">
            <v>0</v>
          </cell>
          <cell r="AR44">
            <v>0</v>
          </cell>
          <cell r="AS44">
            <v>0</v>
          </cell>
          <cell r="AT44">
            <v>0</v>
          </cell>
          <cell r="AU44">
            <v>0</v>
          </cell>
          <cell r="AV44">
            <v>0</v>
          </cell>
          <cell r="AW44">
            <v>0</v>
          </cell>
          <cell r="AX44">
            <v>1</v>
          </cell>
          <cell r="AY44">
            <v>0</v>
          </cell>
          <cell r="AZ44">
            <v>0</v>
          </cell>
          <cell r="BA44">
            <v>0</v>
          </cell>
          <cell r="BB44">
            <v>50.5</v>
          </cell>
          <cell r="BC44">
            <v>281.8</v>
          </cell>
          <cell r="BD44" t="str">
            <v>\\jesvarg\pedidos\4500144087F01.JPG</v>
          </cell>
          <cell r="BE44" t="str">
            <v>\\jesvarg\pedidos\4500144087F02.JPG</v>
          </cell>
        </row>
        <row r="45">
          <cell r="D45">
            <v>4500144634</v>
          </cell>
          <cell r="E45" t="str">
            <v>SUMINISTRO Y MONTAJE CAMPANA EXTRACCION DE GASES CAMIONES ALTO TONELAJE I.M.R.A.</v>
          </cell>
          <cell r="F45" t="str">
            <v>ENERCHILE</v>
          </cell>
          <cell r="G45" t="str">
            <v>C G V</v>
          </cell>
          <cell r="H45">
            <v>36605</v>
          </cell>
          <cell r="I45">
            <v>10</v>
          </cell>
          <cell r="J45" t="str">
            <v>*</v>
          </cell>
          <cell r="K45">
            <v>36615</v>
          </cell>
          <cell r="L45">
            <v>1368000</v>
          </cell>
          <cell r="M45" t="str">
            <v>*</v>
          </cell>
          <cell r="N45">
            <v>1368000</v>
          </cell>
          <cell r="O45">
            <v>1368000</v>
          </cell>
          <cell r="P45">
            <v>1</v>
          </cell>
          <cell r="V45" t="str">
            <v>HBR</v>
          </cell>
          <cell r="W45" t="str">
            <v>*</v>
          </cell>
          <cell r="X45" t="str">
            <v>*</v>
          </cell>
          <cell r="Y45" t="str">
            <v>*</v>
          </cell>
          <cell r="Z45" t="str">
            <v>No aplica</v>
          </cell>
          <cell r="AA45" t="str">
            <v>No aplica</v>
          </cell>
          <cell r="AB45">
            <v>36615</v>
          </cell>
          <cell r="AD45" t="str">
            <v>No aplica</v>
          </cell>
          <cell r="AE45" t="str">
            <v>No aplica</v>
          </cell>
          <cell r="AI45" t="str">
            <v>OS</v>
          </cell>
          <cell r="AJ45" t="str">
            <v>Orden de servicio</v>
          </cell>
          <cell r="AK45" t="str">
            <v>T</v>
          </cell>
          <cell r="AL45" t="str">
            <v>Suministro de campana extractora de gases para camiones de alto tonelaje I.M.R.A. Perforar tolva a nueve camiones para instalar campanas extractoras en mina Sur Sur</v>
          </cell>
          <cell r="AN45" t="str">
            <v>Cotización privada</v>
          </cell>
          <cell r="AO45" t="str">
            <v>S/I</v>
          </cell>
          <cell r="AP45" t="str">
            <v>S/I</v>
          </cell>
          <cell r="AQ45" t="str">
            <v>S/I</v>
          </cell>
          <cell r="AR45" t="str">
            <v>S/I</v>
          </cell>
          <cell r="AS45" t="str">
            <v>S/I</v>
          </cell>
          <cell r="AT45" t="str">
            <v>S/I</v>
          </cell>
          <cell r="AU45" t="str">
            <v>S/I</v>
          </cell>
          <cell r="AV45" t="str">
            <v>S/I</v>
          </cell>
          <cell r="AW45" t="str">
            <v>S/I</v>
          </cell>
          <cell r="AX45" t="str">
            <v>S/I</v>
          </cell>
          <cell r="AY45" t="str">
            <v>S/I</v>
          </cell>
          <cell r="AZ45" t="str">
            <v>S/I</v>
          </cell>
          <cell r="BA45" t="str">
            <v>S/I</v>
          </cell>
          <cell r="BB45" t="str">
            <v>S/I</v>
          </cell>
          <cell r="BC45" t="str">
            <v>S/I</v>
          </cell>
          <cell r="BD45" t="str">
            <v>\\jesvarg\pedidos\4500144634F01.JPG</v>
          </cell>
          <cell r="BE45" t="str">
            <v>\\jesvarg\pedidos\4500144634F02.JPG</v>
          </cell>
        </row>
        <row r="46">
          <cell r="D46">
            <v>4500146044</v>
          </cell>
          <cell r="E46" t="str">
            <v>INGENIERIA BASICA PRECIPITADOR CONTINUO</v>
          </cell>
          <cell r="F46" t="str">
            <v>EQIIP</v>
          </cell>
          <cell r="G46" t="str">
            <v>E M M</v>
          </cell>
          <cell r="H46">
            <v>36622</v>
          </cell>
          <cell r="I46">
            <v>15</v>
          </cell>
          <cell r="J46" t="str">
            <v>*</v>
          </cell>
          <cell r="K46">
            <v>36637</v>
          </cell>
          <cell r="L46">
            <v>1410000</v>
          </cell>
          <cell r="M46" t="str">
            <v>*</v>
          </cell>
          <cell r="N46">
            <v>1410000</v>
          </cell>
          <cell r="O46">
            <v>1410000</v>
          </cell>
          <cell r="P46">
            <v>1</v>
          </cell>
          <cell r="V46" t="str">
            <v>RYO</v>
          </cell>
          <cell r="W46" t="str">
            <v>*</v>
          </cell>
          <cell r="X46" t="str">
            <v>*</v>
          </cell>
          <cell r="Y46" t="str">
            <v>*</v>
          </cell>
          <cell r="Z46" t="str">
            <v>No aplica</v>
          </cell>
          <cell r="AA46" t="str">
            <v>No aplica</v>
          </cell>
          <cell r="AB46">
            <v>36637</v>
          </cell>
          <cell r="AD46" t="str">
            <v>No aplica</v>
          </cell>
          <cell r="AE46" t="str">
            <v>No aplica</v>
          </cell>
          <cell r="AI46" t="str">
            <v>OS</v>
          </cell>
          <cell r="AJ46" t="str">
            <v>Orden de servicio</v>
          </cell>
          <cell r="AK46" t="str">
            <v>T</v>
          </cell>
          <cell r="AL46" t="str">
            <v>Solicita realizar un estudio que indique la estimación de capacidad de tratamiento, metodología operacional y el costo operacional</v>
          </cell>
          <cell r="AN46" t="str">
            <v>Cotización única</v>
          </cell>
          <cell r="AO46">
            <v>150</v>
          </cell>
          <cell r="AP46">
            <v>150</v>
          </cell>
          <cell r="AQ46">
            <v>0</v>
          </cell>
          <cell r="AR46">
            <v>0</v>
          </cell>
          <cell r="AS46">
            <v>0</v>
          </cell>
          <cell r="AT46">
            <v>0</v>
          </cell>
          <cell r="AU46">
            <v>0</v>
          </cell>
          <cell r="AV46">
            <v>0</v>
          </cell>
          <cell r="AW46">
            <v>0</v>
          </cell>
          <cell r="AX46">
            <v>0</v>
          </cell>
          <cell r="AY46">
            <v>0</v>
          </cell>
          <cell r="AZ46">
            <v>0</v>
          </cell>
          <cell r="BA46">
            <v>0</v>
          </cell>
          <cell r="BB46">
            <v>0</v>
          </cell>
          <cell r="BC46">
            <v>0</v>
          </cell>
          <cell r="BD46" t="str">
            <v>\\jesvarg\pedidos\4500146044F01.JPG</v>
          </cell>
          <cell r="BE46" t="str">
            <v>\\jesvarg\pedidos\4500146044F02.JPG</v>
          </cell>
        </row>
        <row r="47">
          <cell r="D47">
            <v>4500146688</v>
          </cell>
          <cell r="E47" t="str">
            <v>DRENAJES SUPERFICIAL MINAS RAJO, TRAMO 3 Y 4</v>
          </cell>
          <cell r="F47" t="str">
            <v>INCOMIN</v>
          </cell>
          <cell r="G47" t="str">
            <v>M D V</v>
          </cell>
          <cell r="H47">
            <v>36614</v>
          </cell>
          <cell r="I47">
            <v>25</v>
          </cell>
          <cell r="J47">
            <v>17</v>
          </cell>
          <cell r="K47">
            <v>36656</v>
          </cell>
          <cell r="L47">
            <v>48955578</v>
          </cell>
          <cell r="N47">
            <v>48955578</v>
          </cell>
          <cell r="V47" t="str">
            <v>HBR</v>
          </cell>
          <cell r="W47" t="str">
            <v>*</v>
          </cell>
          <cell r="X47" t="str">
            <v>N°1</v>
          </cell>
          <cell r="Y47" t="str">
            <v>N°1</v>
          </cell>
          <cell r="Z47">
            <v>36656</v>
          </cell>
          <cell r="AA47" t="str">
            <v>*</v>
          </cell>
          <cell r="AB47">
            <v>36737</v>
          </cell>
          <cell r="AD47">
            <v>36875</v>
          </cell>
          <cell r="AE47">
            <v>36700</v>
          </cell>
          <cell r="AF47" t="str">
            <v>CLP</v>
          </cell>
          <cell r="AG47">
            <v>1468667</v>
          </cell>
          <cell r="AI47" t="str">
            <v>MYC</v>
          </cell>
          <cell r="AJ47" t="str">
            <v>General de construcción, modalidad a precios unitarios con suma alzada de utilidades. Además se contempla las partidas referenciales 7 "paralizaciones por cierre de caminos" y 8 "entibiaciones"</v>
          </cell>
          <cell r="AK47" t="str">
            <v>T</v>
          </cell>
          <cell r="AL47" t="str">
            <v>Construcción del sistema de drenajes de la Mina Rajo para encauzar las aguas superficiales afluentes al río Blanco en los tramos denominados 3 y 4. Los trabajos comprenden la colocación de tuberías de HDPE de 500 mm. De diámetro, con una longitud aproxima</v>
          </cell>
          <cell r="AN47" t="str">
            <v>Cotización única</v>
          </cell>
          <cell r="AO47">
            <v>920</v>
          </cell>
          <cell r="AP47">
            <v>7206</v>
          </cell>
          <cell r="AQ47">
            <v>0</v>
          </cell>
          <cell r="AR47">
            <v>0</v>
          </cell>
          <cell r="AS47">
            <v>0</v>
          </cell>
          <cell r="AT47">
            <v>0</v>
          </cell>
          <cell r="AU47">
            <v>0</v>
          </cell>
          <cell r="AV47">
            <v>0</v>
          </cell>
          <cell r="AW47">
            <v>0</v>
          </cell>
          <cell r="AX47">
            <v>0</v>
          </cell>
          <cell r="AY47">
            <v>0</v>
          </cell>
          <cell r="AZ47">
            <v>0</v>
          </cell>
          <cell r="BA47">
            <v>0</v>
          </cell>
          <cell r="BB47">
            <v>12.5</v>
          </cell>
          <cell r="BC47">
            <v>205.2</v>
          </cell>
          <cell r="BD47" t="str">
            <v>\\jesvarg\pedidos\4500146688F01.JPG</v>
          </cell>
          <cell r="BE47" t="str">
            <v>\\jesvarg\pedidos\4500146688F02.JPG</v>
          </cell>
        </row>
        <row r="48">
          <cell r="D48">
            <v>4500146938</v>
          </cell>
          <cell r="E48" t="str">
            <v>MONTAJE MANEJADORAS DE AIRE</v>
          </cell>
          <cell r="F48" t="str">
            <v>PRISSMA</v>
          </cell>
          <cell r="G48" t="str">
            <v>E M M</v>
          </cell>
          <cell r="H48">
            <v>36642</v>
          </cell>
          <cell r="I48">
            <v>60</v>
          </cell>
          <cell r="J48" t="str">
            <v>*</v>
          </cell>
          <cell r="K48">
            <v>36702</v>
          </cell>
          <cell r="L48">
            <v>11880000</v>
          </cell>
          <cell r="M48" t="str">
            <v>*</v>
          </cell>
          <cell r="N48">
            <v>11880000</v>
          </cell>
          <cell r="O48">
            <v>11880000</v>
          </cell>
          <cell r="P48">
            <v>1</v>
          </cell>
          <cell r="V48" t="str">
            <v>RYO</v>
          </cell>
          <cell r="W48" t="str">
            <v>*</v>
          </cell>
          <cell r="X48" t="str">
            <v>*</v>
          </cell>
          <cell r="Y48" t="str">
            <v>*</v>
          </cell>
          <cell r="Z48" t="str">
            <v>*</v>
          </cell>
          <cell r="AA48">
            <v>36714</v>
          </cell>
          <cell r="AB48">
            <v>36745</v>
          </cell>
          <cell r="AD48">
            <v>36746</v>
          </cell>
          <cell r="AE48" t="str">
            <v>No tiene</v>
          </cell>
          <cell r="AI48" t="str">
            <v>MYC</v>
          </cell>
          <cell r="AJ48" t="str">
            <v>General de construcción, modalidad a suma alzada</v>
          </cell>
          <cell r="AK48" t="str">
            <v>T</v>
          </cell>
          <cell r="AL48" t="str">
            <v>Suministro, montaje y puesta en servicio de dos unidades manejadoras de aire, de operación independiente la una de la otra, instaladas en los extremos norte y sur de la pared este, al nivel del panel de control del edificio de la planta de flotación selec</v>
          </cell>
          <cell r="AN48" t="str">
            <v>Cotización privada</v>
          </cell>
          <cell r="AO48">
            <v>32</v>
          </cell>
          <cell r="AP48">
            <v>32</v>
          </cell>
          <cell r="AQ48">
            <v>0</v>
          </cell>
          <cell r="AR48">
            <v>0</v>
          </cell>
          <cell r="AS48">
            <v>0</v>
          </cell>
          <cell r="AT48">
            <v>0</v>
          </cell>
          <cell r="AU48">
            <v>0</v>
          </cell>
          <cell r="AV48">
            <v>0</v>
          </cell>
          <cell r="AW48">
            <v>0</v>
          </cell>
          <cell r="AX48">
            <v>0</v>
          </cell>
          <cell r="AY48">
            <v>0</v>
          </cell>
          <cell r="AZ48">
            <v>0</v>
          </cell>
          <cell r="BA48">
            <v>0</v>
          </cell>
          <cell r="BB48">
            <v>0</v>
          </cell>
          <cell r="BC48">
            <v>0</v>
          </cell>
          <cell r="BD48" t="str">
            <v>\\jesvarg\pedidos\4500146938F01.JPG</v>
          </cell>
          <cell r="BE48" t="str">
            <v>\\jesvarg\pedidos\4500146938F02.JPG</v>
          </cell>
        </row>
        <row r="49">
          <cell r="D49">
            <v>4500147495</v>
          </cell>
          <cell r="E49" t="str">
            <v>MEJORAMIENTO SISTEMA DE BOMBEO Y RECUPERACION DE DERRAMES, P.A.S.</v>
          </cell>
          <cell r="F49" t="str">
            <v>JAIME LOPEZ V.</v>
          </cell>
          <cell r="G49" t="str">
            <v>E M M</v>
          </cell>
          <cell r="H49">
            <v>36628</v>
          </cell>
          <cell r="I49">
            <v>90</v>
          </cell>
          <cell r="J49">
            <v>40</v>
          </cell>
          <cell r="K49">
            <v>36758</v>
          </cell>
          <cell r="L49">
            <v>33494994</v>
          </cell>
          <cell r="M49">
            <v>363101</v>
          </cell>
          <cell r="N49">
            <v>33131893</v>
          </cell>
          <cell r="O49">
            <v>33131893</v>
          </cell>
          <cell r="P49">
            <v>1</v>
          </cell>
          <cell r="V49" t="str">
            <v>RYO</v>
          </cell>
          <cell r="W49" t="str">
            <v xml:space="preserve">N°1 </v>
          </cell>
          <cell r="X49" t="str">
            <v>N°1             N°2</v>
          </cell>
          <cell r="Y49" t="str">
            <v>*</v>
          </cell>
          <cell r="Z49">
            <v>36719</v>
          </cell>
          <cell r="AA49">
            <v>36754</v>
          </cell>
          <cell r="AB49">
            <v>36780</v>
          </cell>
          <cell r="AD49">
            <v>36783</v>
          </cell>
          <cell r="AE49">
            <v>36792</v>
          </cell>
          <cell r="AF49" t="str">
            <v>CLP</v>
          </cell>
          <cell r="AG49">
            <v>1004850</v>
          </cell>
          <cell r="AI49" t="str">
            <v>MYC</v>
          </cell>
          <cell r="AJ49" t="str">
            <v>General de construcción, modalidad a serie de precios unitarios en algunas partidas y a suma alzada en otras con gastos generales y utilidades a suma alzada</v>
          </cell>
          <cell r="AK49" t="str">
            <v>T</v>
          </cell>
          <cell r="AL49" t="str">
            <v>Reemplazar las bombas estacionarias ubicadas en los pozos decantadores y la actual bomba bomba sumergible del pozo de residencia N°1, por dos bombas sumergibles aptas para su uso en todos los puntos que se requiere bombeo y la habilitación de una estructu</v>
          </cell>
          <cell r="AN49" t="str">
            <v>Cotización privada</v>
          </cell>
          <cell r="AO49">
            <v>2496</v>
          </cell>
          <cell r="AP49">
            <v>7776</v>
          </cell>
          <cell r="AQ49">
            <v>0</v>
          </cell>
          <cell r="AR49">
            <v>0</v>
          </cell>
          <cell r="AS49">
            <v>0</v>
          </cell>
          <cell r="AT49">
            <v>0</v>
          </cell>
          <cell r="AU49">
            <v>0</v>
          </cell>
          <cell r="AV49">
            <v>0</v>
          </cell>
          <cell r="AW49">
            <v>0</v>
          </cell>
          <cell r="AX49">
            <v>0</v>
          </cell>
          <cell r="AY49">
            <v>0</v>
          </cell>
          <cell r="AZ49">
            <v>0</v>
          </cell>
          <cell r="BA49">
            <v>0</v>
          </cell>
          <cell r="BB49">
            <v>28.5</v>
          </cell>
          <cell r="BC49">
            <v>84.5</v>
          </cell>
          <cell r="BD49" t="str">
            <v>\\jesvarg\pedidos\4500147495F01.JPG</v>
          </cell>
          <cell r="BE49" t="str">
            <v>\\jesvarg\pedidos\4500147495F02.JPG</v>
          </cell>
        </row>
        <row r="50">
          <cell r="D50">
            <v>4500147636</v>
          </cell>
          <cell r="E50" t="str">
            <v>INSTALACION DE COMB. PARA EL SUMIN. DE PETROLEO A GENERADORES DE EMERGENCIA</v>
          </cell>
          <cell r="F50" t="str">
            <v>CEYGE</v>
          </cell>
          <cell r="G50" t="str">
            <v>C S G</v>
          </cell>
          <cell r="H50">
            <v>36621</v>
          </cell>
          <cell r="I50">
            <v>45</v>
          </cell>
          <cell r="J50" t="str">
            <v>*</v>
          </cell>
          <cell r="K50">
            <v>36666</v>
          </cell>
          <cell r="L50">
            <v>17069222</v>
          </cell>
          <cell r="N50">
            <v>17069222</v>
          </cell>
          <cell r="O50">
            <v>16576222</v>
          </cell>
          <cell r="P50">
            <v>0.97111760571161354</v>
          </cell>
          <cell r="V50" t="str">
            <v>HBR</v>
          </cell>
          <cell r="W50" t="str">
            <v>*</v>
          </cell>
          <cell r="X50" t="str">
            <v>*</v>
          </cell>
          <cell r="Y50" t="str">
            <v>*</v>
          </cell>
          <cell r="Z50">
            <v>36668</v>
          </cell>
          <cell r="AA50" t="str">
            <v>*</v>
          </cell>
          <cell r="AB50">
            <v>36698</v>
          </cell>
          <cell r="AD50" t="str">
            <v>*</v>
          </cell>
          <cell r="AE50">
            <v>36710</v>
          </cell>
          <cell r="AF50" t="str">
            <v>CLP</v>
          </cell>
          <cell r="AG50">
            <v>512076</v>
          </cell>
          <cell r="AI50" t="str">
            <v>MYC</v>
          </cell>
          <cell r="AJ50" t="str">
            <v>General de Construcción modalidad a serie de precios unitarios con gastos generales y utilidades incluidas</v>
          </cell>
          <cell r="AK50" t="str">
            <v>V</v>
          </cell>
          <cell r="AL50" t="str">
            <v>Ejecutar una serie de trabajos tendientes a dar término a las obras de instalaciones de combustible para el suministro de petróleo a generadores de emergencia, correspondientes al proyecto Desarrollo Mina</v>
          </cell>
          <cell r="AN50" t="str">
            <v>Cotización única</v>
          </cell>
          <cell r="AO50">
            <v>384</v>
          </cell>
          <cell r="AP50">
            <v>806</v>
          </cell>
          <cell r="AQ50">
            <v>0</v>
          </cell>
          <cell r="AR50">
            <v>0</v>
          </cell>
          <cell r="AS50">
            <v>0</v>
          </cell>
          <cell r="AT50">
            <v>0</v>
          </cell>
          <cell r="AU50">
            <v>0</v>
          </cell>
          <cell r="AV50">
            <v>0</v>
          </cell>
          <cell r="AW50">
            <v>0</v>
          </cell>
          <cell r="AX50">
            <v>0</v>
          </cell>
          <cell r="AY50">
            <v>0</v>
          </cell>
          <cell r="AZ50">
            <v>0</v>
          </cell>
          <cell r="BA50">
            <v>0</v>
          </cell>
          <cell r="BB50">
            <v>0</v>
          </cell>
          <cell r="BC50">
            <v>0</v>
          </cell>
          <cell r="BD50" t="str">
            <v>\\jesvarg\pedidos\4500147636F01.JPG</v>
          </cell>
          <cell r="BE50" t="str">
            <v>\\jesvarg\pedidos\4500147636F02.JPG</v>
          </cell>
        </row>
        <row r="51">
          <cell r="D51">
            <v>4500147795</v>
          </cell>
          <cell r="E51" t="str">
            <v>MANTENCION FACHADAS OFICINAS GENERALES</v>
          </cell>
          <cell r="F51" t="str">
            <v>ONIEL HENRIQUEZ</v>
          </cell>
          <cell r="G51" t="str">
            <v>P F V</v>
          </cell>
          <cell r="H51">
            <v>36621</v>
          </cell>
          <cell r="I51">
            <v>30</v>
          </cell>
          <cell r="J51" t="str">
            <v>*</v>
          </cell>
          <cell r="K51">
            <v>36651</v>
          </cell>
          <cell r="L51">
            <v>6199634</v>
          </cell>
          <cell r="N51">
            <v>6199634</v>
          </cell>
          <cell r="V51" t="str">
            <v>JRH</v>
          </cell>
          <cell r="W51" t="str">
            <v>*</v>
          </cell>
          <cell r="X51" t="str">
            <v>*</v>
          </cell>
          <cell r="Y51" t="str">
            <v>*</v>
          </cell>
          <cell r="Z51">
            <v>36654</v>
          </cell>
          <cell r="AA51">
            <v>36654</v>
          </cell>
          <cell r="AB51">
            <v>36814</v>
          </cell>
          <cell r="AD51">
            <v>36814</v>
          </cell>
          <cell r="AE51">
            <v>36822</v>
          </cell>
          <cell r="AF51" t="str">
            <v>CLP</v>
          </cell>
          <cell r="AG51">
            <v>185989</v>
          </cell>
          <cell r="AI51" t="str">
            <v>MYC</v>
          </cell>
          <cell r="AJ51" t="str">
            <v>General de Construcción con suma alzada de gastos generales y utilidades. Además se considera la partida referencial "Paralización por lluvia"</v>
          </cell>
          <cell r="AK51" t="str">
            <v>T</v>
          </cell>
          <cell r="AL51" t="str">
            <v>Ejecutar la mantención de la fachada y techumbre del edificio en donde se encuentran ubicadas las oficinas Generales de la División, en Saladillo</v>
          </cell>
          <cell r="AN51" t="str">
            <v>Cotización privada</v>
          </cell>
          <cell r="AO51">
            <v>1814.4</v>
          </cell>
          <cell r="AP51">
            <v>1814.4</v>
          </cell>
          <cell r="AQ51">
            <v>0</v>
          </cell>
          <cell r="AR51">
            <v>0</v>
          </cell>
          <cell r="AS51">
            <v>0</v>
          </cell>
          <cell r="AT51">
            <v>0</v>
          </cell>
          <cell r="AU51">
            <v>0</v>
          </cell>
          <cell r="AV51">
            <v>0</v>
          </cell>
          <cell r="AW51">
            <v>0</v>
          </cell>
          <cell r="AX51">
            <v>0</v>
          </cell>
          <cell r="AY51">
            <v>0</v>
          </cell>
          <cell r="AZ51">
            <v>0</v>
          </cell>
          <cell r="BA51">
            <v>0</v>
          </cell>
          <cell r="BB51">
            <v>5</v>
          </cell>
          <cell r="BC51">
            <v>5</v>
          </cell>
          <cell r="BD51" t="str">
            <v>\\jesvarg\pedidos\4500147795F01.JPG</v>
          </cell>
          <cell r="BE51" t="str">
            <v>\\jesvarg\pedidos\4500147795F02.JPG</v>
          </cell>
        </row>
        <row r="52">
          <cell r="D52">
            <v>4500148163</v>
          </cell>
          <cell r="E52" t="str">
            <v>IMPERMEABILIZACIÓN ESTANQUE AGUA SAG</v>
          </cell>
          <cell r="F52" t="str">
            <v>REPES</v>
          </cell>
          <cell r="G52" t="str">
            <v>C S G</v>
          </cell>
          <cell r="H52">
            <v>36619</v>
          </cell>
          <cell r="I52">
            <v>23</v>
          </cell>
          <cell r="J52">
            <v>308</v>
          </cell>
          <cell r="K52">
            <v>36950</v>
          </cell>
          <cell r="L52">
            <v>23163519</v>
          </cell>
          <cell r="M52">
            <v>1500000</v>
          </cell>
          <cell r="N52">
            <v>24663519</v>
          </cell>
          <cell r="V52" t="str">
            <v>J A G</v>
          </cell>
          <cell r="W52" t="str">
            <v>N°1                 N°2</v>
          </cell>
          <cell r="X52" t="str">
            <v>*</v>
          </cell>
          <cell r="Y52" t="str">
            <v>N°1</v>
          </cell>
          <cell r="Z52" t="str">
            <v>*</v>
          </cell>
          <cell r="AA52">
            <v>36950</v>
          </cell>
          <cell r="AB52">
            <v>36980</v>
          </cell>
          <cell r="AE52" t="str">
            <v>12-03-2001      31-01-2002</v>
          </cell>
          <cell r="AF52" t="str">
            <v>CLP</v>
          </cell>
          <cell r="AG52" t="str">
            <v>739.906        3.805.500</v>
          </cell>
          <cell r="AI52" t="str">
            <v>PMI</v>
          </cell>
          <cell r="AJ52" t="str">
            <v>General de construcción, modalidad a suma alzada incluyendo gastos generales y utilidades</v>
          </cell>
          <cell r="AK52" t="str">
            <v>V</v>
          </cell>
          <cell r="AL52" t="str">
            <v>Preparar solución a las filtraciones en el manto del estanque de agua potable para la nueva planta SAG del Proyecto Expansión. Además, se incluye el suministro y la aplicación del sistema de impermeabilización propuesto</v>
          </cell>
          <cell r="AN52" t="str">
            <v>Cotización privada</v>
          </cell>
          <cell r="AO52" t="str">
            <v>S/I</v>
          </cell>
          <cell r="AP52" t="str">
            <v>S/I</v>
          </cell>
          <cell r="AQ52" t="str">
            <v>S/I</v>
          </cell>
          <cell r="AR52" t="str">
            <v>S/I</v>
          </cell>
          <cell r="AS52" t="str">
            <v>S/I</v>
          </cell>
          <cell r="AT52" t="str">
            <v>S/I</v>
          </cell>
          <cell r="AU52" t="str">
            <v>S/I</v>
          </cell>
          <cell r="AV52" t="str">
            <v>S/I</v>
          </cell>
          <cell r="AW52" t="str">
            <v>S/I</v>
          </cell>
          <cell r="AX52" t="str">
            <v>S/I</v>
          </cell>
          <cell r="AY52" t="str">
            <v>S/I</v>
          </cell>
          <cell r="AZ52" t="str">
            <v>S/I</v>
          </cell>
          <cell r="BA52" t="str">
            <v>S/I</v>
          </cell>
          <cell r="BB52" t="str">
            <v>S/I</v>
          </cell>
          <cell r="BC52" t="str">
            <v>S/I</v>
          </cell>
          <cell r="BD52" t="str">
            <v>\\jesvarg\pedidos\4500148163F01.JPG</v>
          </cell>
          <cell r="BE52" t="str">
            <v>\\jesvarg\pedidos\4500148163F02.JPG</v>
          </cell>
        </row>
        <row r="53">
          <cell r="D53">
            <v>4500148846</v>
          </cell>
          <cell r="E53" t="str">
            <v>POSICIONADOR CARRETES DE CORREA EN PLATAFORMA POLIN 3.200</v>
          </cell>
          <cell r="F53" t="str">
            <v>ONIEL HENRIQUEZ</v>
          </cell>
          <cell r="G53" t="str">
            <v>C S G</v>
          </cell>
          <cell r="H53">
            <v>36613</v>
          </cell>
          <cell r="I53">
            <v>40</v>
          </cell>
          <cell r="J53" t="str">
            <v>*</v>
          </cell>
          <cell r="K53">
            <v>36653</v>
          </cell>
          <cell r="L53">
            <v>9917723</v>
          </cell>
          <cell r="M53">
            <v>203340</v>
          </cell>
          <cell r="N53">
            <v>10121063</v>
          </cell>
          <cell r="O53">
            <v>10121063</v>
          </cell>
          <cell r="P53">
            <v>1</v>
          </cell>
          <cell r="V53" t="str">
            <v>NR</v>
          </cell>
          <cell r="W53" t="str">
            <v>*</v>
          </cell>
          <cell r="X53" t="str">
            <v>N°1</v>
          </cell>
          <cell r="Y53" t="str">
            <v>*</v>
          </cell>
          <cell r="Z53">
            <v>36656</v>
          </cell>
          <cell r="AA53">
            <v>36666</v>
          </cell>
          <cell r="AB53">
            <v>36677</v>
          </cell>
          <cell r="AD53">
            <v>36683</v>
          </cell>
          <cell r="AE53">
            <v>36698</v>
          </cell>
          <cell r="AF53" t="str">
            <v>CLP</v>
          </cell>
          <cell r="AG53">
            <v>297532</v>
          </cell>
          <cell r="AI53" t="str">
            <v>PYC</v>
          </cell>
          <cell r="AJ53" t="str">
            <v>General de construcción modalida a suma alzada</v>
          </cell>
          <cell r="AK53" t="str">
            <v>T</v>
          </cell>
          <cell r="AL53" t="str">
            <v>Construcción, montaje y puesta en servicio de las siguientes obras: Fabricación y montaje de carretes, modificación en plataforma existente, refuerzo en carretes de correas y defensas</v>
          </cell>
          <cell r="AN53" t="str">
            <v>Cotización privada</v>
          </cell>
          <cell r="AO53">
            <v>1385.5</v>
          </cell>
          <cell r="AP53">
            <v>3347.6</v>
          </cell>
          <cell r="AQ53">
            <v>0</v>
          </cell>
          <cell r="AR53">
            <v>0</v>
          </cell>
          <cell r="AS53">
            <v>0</v>
          </cell>
          <cell r="AT53">
            <v>0</v>
          </cell>
          <cell r="AU53">
            <v>0</v>
          </cell>
          <cell r="AV53">
            <v>0</v>
          </cell>
          <cell r="AW53">
            <v>0</v>
          </cell>
          <cell r="AX53">
            <v>0</v>
          </cell>
          <cell r="AY53">
            <v>0</v>
          </cell>
          <cell r="AZ53">
            <v>0</v>
          </cell>
          <cell r="BA53">
            <v>0</v>
          </cell>
          <cell r="BB53">
            <v>12</v>
          </cell>
          <cell r="BC53">
            <v>18</v>
          </cell>
          <cell r="BD53" t="str">
            <v>\\jesvarg\pedidos\4500148846F01.JPG</v>
          </cell>
          <cell r="BE53" t="str">
            <v>\\jesvarg\pedidos\4500148846F02.JPG</v>
          </cell>
        </row>
        <row r="54">
          <cell r="D54">
            <v>4500073013</v>
          </cell>
          <cell r="E54" t="str">
            <v>CONSTRUCCION PROYECTO OPTIMIZACION PLANTA LR</v>
          </cell>
          <cell r="F54" t="str">
            <v>CLARO VICUÑA</v>
          </cell>
          <cell r="G54" t="str">
            <v>E M M</v>
          </cell>
          <cell r="H54">
            <v>36573</v>
          </cell>
          <cell r="I54">
            <v>180</v>
          </cell>
          <cell r="J54">
            <v>17</v>
          </cell>
          <cell r="K54">
            <v>36753</v>
          </cell>
          <cell r="L54">
            <v>373100704</v>
          </cell>
          <cell r="M54">
            <v>96916426</v>
          </cell>
          <cell r="N54">
            <v>470017130</v>
          </cell>
          <cell r="O54">
            <v>470017130</v>
          </cell>
          <cell r="P54">
            <v>1</v>
          </cell>
          <cell r="V54" t="str">
            <v>RYO</v>
          </cell>
          <cell r="W54" t="str">
            <v>*</v>
          </cell>
          <cell r="X54" t="str">
            <v>N°1 a 5</v>
          </cell>
          <cell r="Y54" t="str">
            <v>N°1</v>
          </cell>
          <cell r="Z54" t="str">
            <v>*</v>
          </cell>
          <cell r="AA54">
            <v>36404</v>
          </cell>
          <cell r="AB54">
            <v>36464</v>
          </cell>
          <cell r="AD54">
            <v>36464</v>
          </cell>
          <cell r="AI54" t="str">
            <v>PYC</v>
          </cell>
          <cell r="AJ54" t="str">
            <v>General de construcción modalida a suma alzada</v>
          </cell>
          <cell r="AK54" t="str">
            <v>T</v>
          </cell>
        </row>
        <row r="55">
          <cell r="D55">
            <v>4500150567</v>
          </cell>
          <cell r="E55" t="str">
            <v>REPARACION VENTILADORES PLANTA DE MOLY</v>
          </cell>
          <cell r="F55" t="str">
            <v>JOSE VILLANUEVA</v>
          </cell>
          <cell r="G55" t="str">
            <v>E M M</v>
          </cell>
          <cell r="H55">
            <v>36661</v>
          </cell>
          <cell r="I55">
            <v>45</v>
          </cell>
          <cell r="J55" t="str">
            <v>*</v>
          </cell>
          <cell r="K55">
            <v>36706</v>
          </cell>
          <cell r="L55">
            <v>4769570</v>
          </cell>
          <cell r="M55">
            <v>-508062</v>
          </cell>
          <cell r="N55">
            <v>4261508</v>
          </cell>
          <cell r="O55">
            <v>4261508</v>
          </cell>
          <cell r="P55">
            <v>1</v>
          </cell>
          <cell r="V55" t="str">
            <v>RYO</v>
          </cell>
          <cell r="W55" t="str">
            <v>*</v>
          </cell>
          <cell r="X55" t="str">
            <v>N°1</v>
          </cell>
          <cell r="Y55" t="str">
            <v>*</v>
          </cell>
          <cell r="Z55" t="str">
            <v>No aplica</v>
          </cell>
          <cell r="AA55" t="str">
            <v>No aplica</v>
          </cell>
          <cell r="AB55">
            <v>36706</v>
          </cell>
          <cell r="AD55" t="str">
            <v>No aplica</v>
          </cell>
          <cell r="AE55" t="str">
            <v>No aplica</v>
          </cell>
          <cell r="AI55" t="str">
            <v>OS</v>
          </cell>
          <cell r="AJ55" t="str">
            <v>Orden de servicio</v>
          </cell>
          <cell r="AK55" t="str">
            <v>T</v>
          </cell>
          <cell r="AL55" t="str">
            <v>En Nave de flotación Rougher se dispone de cuatro ventiladores axiales, en naves de flotación intermedia y naves de lixiviación son tres  de los cuales se realizará evaluación del estado de éstos, reparación mecánica del ventiladores y montaje del ventila</v>
          </cell>
          <cell r="AN55" t="str">
            <v>Cotización privada</v>
          </cell>
          <cell r="AP55" t="str">
            <v>S/I</v>
          </cell>
          <cell r="AQ55" t="str">
            <v>S/I</v>
          </cell>
          <cell r="AR55" t="str">
            <v>S/I</v>
          </cell>
          <cell r="AS55" t="str">
            <v>S/I</v>
          </cell>
          <cell r="AT55" t="str">
            <v>S/I</v>
          </cell>
          <cell r="AU55" t="str">
            <v>S/I</v>
          </cell>
          <cell r="AV55" t="str">
            <v>S/I</v>
          </cell>
          <cell r="AW55" t="str">
            <v>S/I</v>
          </cell>
          <cell r="AX55" t="str">
            <v>S/I</v>
          </cell>
          <cell r="AY55" t="str">
            <v>S/I</v>
          </cell>
          <cell r="AZ55" t="str">
            <v>S/I</v>
          </cell>
          <cell r="BA55" t="str">
            <v>S/I</v>
          </cell>
          <cell r="BB55" t="str">
            <v>S/I</v>
          </cell>
          <cell r="BC55" t="str">
            <v>S/I</v>
          </cell>
          <cell r="BD55" t="str">
            <v>\\jesvarg\pedidos\4500150567F01.JPG</v>
          </cell>
          <cell r="BE55" t="str">
            <v>\\jesvarg\pedidos\4500150567F02.JPG</v>
          </cell>
        </row>
        <row r="56">
          <cell r="D56">
            <v>4500151007</v>
          </cell>
          <cell r="E56" t="str">
            <v>SANEAMIENTO OFICINAS SOAS Y OBRAS VARIAS P.A.S.</v>
          </cell>
          <cell r="F56" t="str">
            <v>JAIME LOPEZ V</v>
          </cell>
          <cell r="G56" t="str">
            <v>E M M</v>
          </cell>
          <cell r="H56">
            <v>36661</v>
          </cell>
          <cell r="I56">
            <v>30</v>
          </cell>
          <cell r="J56">
            <v>31</v>
          </cell>
          <cell r="K56">
            <v>36722</v>
          </cell>
          <cell r="L56">
            <v>10911449</v>
          </cell>
          <cell r="M56">
            <v>1356741</v>
          </cell>
          <cell r="N56">
            <v>12268190</v>
          </cell>
          <cell r="O56">
            <v>12268190</v>
          </cell>
          <cell r="P56">
            <v>1</v>
          </cell>
          <cell r="V56" t="str">
            <v>RYO</v>
          </cell>
          <cell r="W56" t="str">
            <v>*</v>
          </cell>
          <cell r="X56" t="str">
            <v xml:space="preserve">N°1 </v>
          </cell>
          <cell r="Y56" t="str">
            <v xml:space="preserve">N°1 </v>
          </cell>
          <cell r="Z56">
            <v>36725</v>
          </cell>
          <cell r="AA56" t="str">
            <v>*</v>
          </cell>
          <cell r="AB56">
            <v>36731</v>
          </cell>
          <cell r="AD56">
            <v>36741</v>
          </cell>
          <cell r="AE56" t="str">
            <v>No tiene</v>
          </cell>
          <cell r="AI56" t="str">
            <v>MYC</v>
          </cell>
          <cell r="AJ56" t="str">
            <v>General de construcción modalida a suma alzada</v>
          </cell>
          <cell r="AK56" t="str">
            <v>T</v>
          </cell>
          <cell r="AL56" t="str">
            <v>Ejecutar las obras para estándarizar instalaciones eléctricas y de comunicaciones, además de retiro de elementos sin uso de las de las antiguas oficinas de la Superintendencia Operaciones Area Superficie y realizar reparaciones al edificio de planta de Mo</v>
          </cell>
          <cell r="AN56" t="str">
            <v>Cotización privada</v>
          </cell>
          <cell r="AO56">
            <v>1296</v>
          </cell>
          <cell r="AP56">
            <v>2124</v>
          </cell>
          <cell r="AQ56">
            <v>0</v>
          </cell>
          <cell r="AR56">
            <v>0</v>
          </cell>
          <cell r="AS56">
            <v>0</v>
          </cell>
          <cell r="AT56">
            <v>0</v>
          </cell>
          <cell r="AU56">
            <v>0</v>
          </cell>
          <cell r="AV56">
            <v>0</v>
          </cell>
          <cell r="AW56">
            <v>0</v>
          </cell>
          <cell r="AX56">
            <v>0</v>
          </cell>
          <cell r="AY56">
            <v>0</v>
          </cell>
          <cell r="AZ56">
            <v>0</v>
          </cell>
          <cell r="BA56">
            <v>0</v>
          </cell>
          <cell r="BB56">
            <v>10</v>
          </cell>
          <cell r="BC56">
            <v>16</v>
          </cell>
          <cell r="BD56" t="str">
            <v>\\jesvarg\pedidos\4500151007F01.JPG</v>
          </cell>
          <cell r="BE56" t="str">
            <v>\\jesvarg\pedidos\4500151007F02.JPG</v>
          </cell>
        </row>
        <row r="57">
          <cell r="D57">
            <v>4500142615</v>
          </cell>
          <cell r="E57" t="str">
            <v>REPARACION SALA ELECTRICA SOAS</v>
          </cell>
          <cell r="F57" t="str">
            <v>ONIEL HENRIQUEZ</v>
          </cell>
          <cell r="G57" t="str">
            <v>E M M</v>
          </cell>
          <cell r="H57">
            <v>36612</v>
          </cell>
          <cell r="I57">
            <v>15</v>
          </cell>
          <cell r="J57" t="str">
            <v>*</v>
          </cell>
          <cell r="K57">
            <v>36627</v>
          </cell>
          <cell r="L57">
            <v>2589567</v>
          </cell>
          <cell r="M57" t="str">
            <v>*</v>
          </cell>
          <cell r="N57">
            <v>2589567</v>
          </cell>
          <cell r="O57">
            <v>2589567</v>
          </cell>
          <cell r="P57">
            <v>1</v>
          </cell>
          <cell r="V57" t="str">
            <v>RYO</v>
          </cell>
          <cell r="W57" t="str">
            <v>*</v>
          </cell>
          <cell r="X57" t="str">
            <v>*</v>
          </cell>
          <cell r="Y57" t="str">
            <v>*</v>
          </cell>
          <cell r="Z57" t="str">
            <v>No aplica</v>
          </cell>
          <cell r="AA57" t="str">
            <v>No aplica</v>
          </cell>
          <cell r="AB57">
            <v>36627</v>
          </cell>
          <cell r="AD57" t="str">
            <v>No aplica</v>
          </cell>
          <cell r="AE57" t="str">
            <v>No aplica</v>
          </cell>
          <cell r="AI57" t="str">
            <v>OS</v>
          </cell>
          <cell r="AJ57" t="str">
            <v>Orden de servicio</v>
          </cell>
          <cell r="AK57" t="str">
            <v>T</v>
          </cell>
          <cell r="AL57" t="str">
            <v>Trabajos varios</v>
          </cell>
          <cell r="AN57" t="str">
            <v>Cotización privada</v>
          </cell>
          <cell r="AO57">
            <v>96</v>
          </cell>
          <cell r="AP57">
            <v>336</v>
          </cell>
          <cell r="AQ57">
            <v>0</v>
          </cell>
          <cell r="AR57">
            <v>0</v>
          </cell>
          <cell r="AS57">
            <v>0</v>
          </cell>
          <cell r="AT57">
            <v>0</v>
          </cell>
          <cell r="AU57">
            <v>0</v>
          </cell>
          <cell r="AV57">
            <v>0</v>
          </cell>
          <cell r="AW57">
            <v>0</v>
          </cell>
          <cell r="AX57">
            <v>0</v>
          </cell>
          <cell r="AY57">
            <v>0</v>
          </cell>
          <cell r="AZ57">
            <v>0</v>
          </cell>
          <cell r="BA57">
            <v>0</v>
          </cell>
          <cell r="BB57">
            <v>3</v>
          </cell>
          <cell r="BC57">
            <v>8</v>
          </cell>
          <cell r="BD57" t="str">
            <v>\\jesvarg\pedidos\4500142615F01.JPG</v>
          </cell>
          <cell r="BE57" t="str">
            <v>\\jesvarg\pedidos\4500142615F02.JPG</v>
          </cell>
        </row>
        <row r="58">
          <cell r="D58">
            <v>4500128144</v>
          </cell>
          <cell r="E58" t="str">
            <v>MODIFICACION BOQUILLA DE REBOSE ESTANQUE ACONDICIONADOR DE PH Y BY-PASS</v>
          </cell>
          <cell r="F58" t="str">
            <v>JOSE VILLANUEVA</v>
          </cell>
          <cell r="G58" t="str">
            <v>C A R</v>
          </cell>
          <cell r="H58" t="str">
            <v>*</v>
          </cell>
          <cell r="I58">
            <v>4</v>
          </cell>
          <cell r="J58" t="str">
            <v>*</v>
          </cell>
          <cell r="K58" t="str">
            <v>*</v>
          </cell>
          <cell r="L58">
            <v>720000</v>
          </cell>
          <cell r="M58" t="str">
            <v>*</v>
          </cell>
          <cell r="N58">
            <v>720000</v>
          </cell>
          <cell r="O58">
            <v>720000</v>
          </cell>
          <cell r="P58">
            <v>1</v>
          </cell>
          <cell r="V58" t="str">
            <v>RYO</v>
          </cell>
          <cell r="W58" t="str">
            <v>*</v>
          </cell>
          <cell r="X58" t="str">
            <v>*</v>
          </cell>
          <cell r="Y58" t="str">
            <v>*</v>
          </cell>
          <cell r="Z58" t="str">
            <v>No aplica</v>
          </cell>
          <cell r="AA58" t="str">
            <v>No aplica</v>
          </cell>
          <cell r="AB58" t="str">
            <v>No aplica</v>
          </cell>
          <cell r="AD58" t="str">
            <v>No aplica</v>
          </cell>
          <cell r="AE58" t="str">
            <v>No aplica</v>
          </cell>
          <cell r="AI58" t="str">
            <v>PYC</v>
          </cell>
          <cell r="AJ58" t="str">
            <v>Orden de servicio</v>
          </cell>
          <cell r="AK58" t="str">
            <v>T</v>
          </cell>
          <cell r="AL58" t="str">
            <v>Modificación boquilla de rebose estanque acondicionador de PH y By-pass líneas de concentrado 1 y 2, incluye modificación cajón de descarga</v>
          </cell>
          <cell r="AN58" t="str">
            <v>Cotización privada</v>
          </cell>
          <cell r="AO58" t="str">
            <v>S/I</v>
          </cell>
          <cell r="AP58" t="str">
            <v>S/I</v>
          </cell>
          <cell r="AQ58" t="str">
            <v>S/I</v>
          </cell>
          <cell r="AR58" t="str">
            <v>S/I</v>
          </cell>
          <cell r="AS58" t="str">
            <v>S/I</v>
          </cell>
          <cell r="AT58" t="str">
            <v>S/I</v>
          </cell>
          <cell r="AU58" t="str">
            <v>S/I</v>
          </cell>
          <cell r="AV58" t="str">
            <v>S/I</v>
          </cell>
          <cell r="AW58" t="str">
            <v>S/I</v>
          </cell>
          <cell r="AX58" t="str">
            <v>S/I</v>
          </cell>
          <cell r="AY58" t="str">
            <v>S/I</v>
          </cell>
          <cell r="AZ58" t="str">
            <v>S/I</v>
          </cell>
          <cell r="BA58" t="str">
            <v>S/I</v>
          </cell>
          <cell r="BB58" t="str">
            <v>S/I</v>
          </cell>
          <cell r="BC58" t="str">
            <v>S/I</v>
          </cell>
          <cell r="BD58" t="str">
            <v>\\jesvarg\pedidos\4500128144F01.JPG</v>
          </cell>
          <cell r="BE58" t="str">
            <v>\\jesvarg\pedidos\4500128144F02.JPG</v>
          </cell>
        </row>
        <row r="59">
          <cell r="D59">
            <v>4500110823</v>
          </cell>
          <cell r="E59" t="str">
            <v>SANEAMIENTOS VARIOS LR</v>
          </cell>
          <cell r="F59" t="str">
            <v>RGR</v>
          </cell>
          <cell r="G59" t="str">
            <v>EMM</v>
          </cell>
          <cell r="H59">
            <v>36439</v>
          </cell>
          <cell r="I59">
            <v>45</v>
          </cell>
          <cell r="J59" t="str">
            <v>*</v>
          </cell>
          <cell r="K59">
            <v>36484</v>
          </cell>
          <cell r="L59">
            <v>10756000</v>
          </cell>
          <cell r="M59" t="str">
            <v>*</v>
          </cell>
          <cell r="N59">
            <v>10756000</v>
          </cell>
          <cell r="O59">
            <v>10756000</v>
          </cell>
          <cell r="P59">
            <v>1</v>
          </cell>
          <cell r="V59" t="str">
            <v>RYO</v>
          </cell>
          <cell r="W59" t="str">
            <v>*</v>
          </cell>
          <cell r="X59" t="str">
            <v>*</v>
          </cell>
          <cell r="Y59" t="str">
            <v>*</v>
          </cell>
          <cell r="Z59" t="str">
            <v>*</v>
          </cell>
          <cell r="AA59">
            <v>36524</v>
          </cell>
          <cell r="AB59" t="str">
            <v>*</v>
          </cell>
          <cell r="AD59" t="str">
            <v>*</v>
          </cell>
          <cell r="AI59" t="str">
            <v>PYC</v>
          </cell>
          <cell r="AK59" t="str">
            <v>T</v>
          </cell>
        </row>
        <row r="60">
          <cell r="D60">
            <v>4500152055</v>
          </cell>
          <cell r="E60" t="str">
            <v>OBRAS VARIAS TERCER PISO, ALA NORTE HILTON</v>
          </cell>
          <cell r="F60" t="str">
            <v>RGR</v>
          </cell>
          <cell r="G60" t="str">
            <v>P F V</v>
          </cell>
          <cell r="H60">
            <v>36643</v>
          </cell>
          <cell r="I60">
            <v>30</v>
          </cell>
          <cell r="J60" t="str">
            <v>*</v>
          </cell>
          <cell r="K60">
            <v>36673</v>
          </cell>
          <cell r="L60">
            <v>9372360</v>
          </cell>
          <cell r="M60" t="str">
            <v>*</v>
          </cell>
          <cell r="N60">
            <v>9372360</v>
          </cell>
          <cell r="O60">
            <v>9237388</v>
          </cell>
          <cell r="P60">
            <v>0.98559893132572796</v>
          </cell>
          <cell r="V60" t="str">
            <v xml:space="preserve">HT </v>
          </cell>
          <cell r="W60" t="str">
            <v>*</v>
          </cell>
          <cell r="X60" t="str">
            <v>*</v>
          </cell>
          <cell r="Y60" t="str">
            <v>*</v>
          </cell>
          <cell r="Z60" t="str">
            <v>No aplica</v>
          </cell>
          <cell r="AA60" t="str">
            <v>No aplica</v>
          </cell>
          <cell r="AB60">
            <v>36673</v>
          </cell>
          <cell r="AC60" t="str">
            <v>No aplica</v>
          </cell>
          <cell r="AD60" t="str">
            <v>No aplica</v>
          </cell>
          <cell r="AE60" t="str">
            <v>No aplica</v>
          </cell>
          <cell r="AI60" t="str">
            <v>OS</v>
          </cell>
          <cell r="AJ60" t="str">
            <v>Orden de servicio</v>
          </cell>
          <cell r="AK60" t="str">
            <v>T</v>
          </cell>
          <cell r="AL60" t="str">
            <v>Se destino el Ala Norte del Tercer Piso del Hilton como habitaciones del personal de Andina, los cual indica trabajos de pintura y reparación de baños.</v>
          </cell>
          <cell r="AN60" t="str">
            <v>Cotización única</v>
          </cell>
          <cell r="BD60" t="str">
            <v>\\jesvarg\pedidos\4500152055F01.JPG</v>
          </cell>
          <cell r="BE60" t="str">
            <v>\\jesvarg\pedidos\4500152055F02.JPG</v>
          </cell>
        </row>
        <row r="61">
          <cell r="D61">
            <v>4500152210</v>
          </cell>
          <cell r="E61" t="str">
            <v>MANTENCION FACHADAS OFICINAS DRH</v>
          </cell>
          <cell r="F61" t="str">
            <v>ONIEL HENRIQUEZ</v>
          </cell>
          <cell r="G61" t="str">
            <v>P F V</v>
          </cell>
          <cell r="H61">
            <v>36657</v>
          </cell>
          <cell r="I61">
            <v>30</v>
          </cell>
          <cell r="J61" t="str">
            <v>*</v>
          </cell>
          <cell r="K61">
            <v>36688</v>
          </cell>
          <cell r="L61">
            <v>2475648</v>
          </cell>
          <cell r="M61" t="str">
            <v>*</v>
          </cell>
          <cell r="N61">
            <v>2475648</v>
          </cell>
          <cell r="O61">
            <v>2364127</v>
          </cell>
          <cell r="P61">
            <v>0.95495280427589058</v>
          </cell>
          <cell r="V61" t="str">
            <v xml:space="preserve">HT </v>
          </cell>
          <cell r="W61" t="str">
            <v>*</v>
          </cell>
          <cell r="X61" t="str">
            <v>*</v>
          </cell>
          <cell r="Y61" t="str">
            <v>*</v>
          </cell>
          <cell r="Z61" t="str">
            <v>No aplica</v>
          </cell>
          <cell r="AA61">
            <v>36670</v>
          </cell>
          <cell r="AB61">
            <v>36693</v>
          </cell>
          <cell r="AC61" t="str">
            <v>No aplica</v>
          </cell>
          <cell r="AD61" t="str">
            <v>No aplica</v>
          </cell>
          <cell r="AE61" t="str">
            <v>No aplica</v>
          </cell>
          <cell r="AI61" t="str">
            <v>OS</v>
          </cell>
          <cell r="AJ61" t="str">
            <v>Orden de servicio</v>
          </cell>
          <cell r="AK61" t="str">
            <v>T</v>
          </cell>
          <cell r="AL61" t="str">
            <v>Ejecutar la mantención de la fachada y techumbre del edificio en donde se encuentran ubicadas las oficinas de recursos humanos de la División, en Saladillo</v>
          </cell>
          <cell r="AN61" t="str">
            <v>Cotización única</v>
          </cell>
          <cell r="AO61">
            <v>460.8</v>
          </cell>
          <cell r="AP61">
            <v>460.8</v>
          </cell>
          <cell r="AQ61">
            <v>0</v>
          </cell>
          <cell r="AR61">
            <v>0</v>
          </cell>
          <cell r="AS61">
            <v>0</v>
          </cell>
          <cell r="AT61">
            <v>0</v>
          </cell>
          <cell r="AU61">
            <v>0</v>
          </cell>
          <cell r="AV61">
            <v>0</v>
          </cell>
          <cell r="AW61">
            <v>0</v>
          </cell>
          <cell r="AX61">
            <v>0</v>
          </cell>
          <cell r="AY61">
            <v>0</v>
          </cell>
          <cell r="AZ61">
            <v>0</v>
          </cell>
          <cell r="BA61">
            <v>0</v>
          </cell>
          <cell r="BB61">
            <v>0.5</v>
          </cell>
          <cell r="BC61">
            <v>0.5</v>
          </cell>
          <cell r="BD61" t="str">
            <v>\\jesvarg\pedidos\4500152210F01.JPG</v>
          </cell>
          <cell r="BE61" t="str">
            <v>\\jesvarg\pedidos\4500152210F02.JPG</v>
          </cell>
        </row>
        <row r="62">
          <cell r="D62">
            <v>4500154027</v>
          </cell>
          <cell r="E62" t="str">
            <v>INSPECCION TECNICA DE OBRAS</v>
          </cell>
          <cell r="F62" t="str">
            <v>MyC</v>
          </cell>
          <cell r="G62" t="str">
            <v>M D V</v>
          </cell>
          <cell r="H62">
            <v>36633</v>
          </cell>
          <cell r="I62">
            <v>730</v>
          </cell>
          <cell r="J62" t="str">
            <v>*</v>
          </cell>
          <cell r="K62">
            <v>37363</v>
          </cell>
          <cell r="L62">
            <v>847761200</v>
          </cell>
          <cell r="N62">
            <v>847761200</v>
          </cell>
          <cell r="O62">
            <v>100348569</v>
          </cell>
          <cell r="P62">
            <v>0.11836890978261332</v>
          </cell>
          <cell r="V62" t="str">
            <v>RYO</v>
          </cell>
          <cell r="W62" t="str">
            <v>*</v>
          </cell>
          <cell r="X62" t="str">
            <v>N°1</v>
          </cell>
          <cell r="Y62" t="str">
            <v>*</v>
          </cell>
          <cell r="Z62" t="str">
            <v>*</v>
          </cell>
          <cell r="AA62">
            <v>37363</v>
          </cell>
          <cell r="AB62">
            <v>37363</v>
          </cell>
          <cell r="AD62" t="str">
            <v>*</v>
          </cell>
          <cell r="AE62">
            <v>37454</v>
          </cell>
          <cell r="AF62" t="str">
            <v>UF</v>
          </cell>
          <cell r="AG62">
            <v>1587.22</v>
          </cell>
          <cell r="AI62" t="str">
            <v>AB</v>
          </cell>
          <cell r="AJ62" t="str">
            <v>Prestación de servicios generales, modalidad a serie de precios unitarios que incluyen gastos generales de terreno, a suma alzada mensual . Se incluye además, partidas de gastos generales de terreno, a suma alzada mensual. Se incluye además partidas de ga</v>
          </cell>
          <cell r="AK62" t="str">
            <v>V</v>
          </cell>
          <cell r="AL62" t="str">
            <v>Otorgar un servicio de inspección técnica de los contratos administrados por la Superintendencia de Ingeniería y Construcción de Andina, sin perjuicio de los servicios de inspección que pueden ser solicitados por otras áreas de la División, a través de es</v>
          </cell>
          <cell r="AN62" t="str">
            <v>Licitación privada</v>
          </cell>
          <cell r="AO62">
            <v>2724</v>
          </cell>
          <cell r="AP62">
            <v>22644.6</v>
          </cell>
          <cell r="AQ62">
            <v>0</v>
          </cell>
          <cell r="AR62">
            <v>0</v>
          </cell>
          <cell r="AS62">
            <v>0</v>
          </cell>
          <cell r="AT62">
            <v>0</v>
          </cell>
          <cell r="AU62">
            <v>0</v>
          </cell>
          <cell r="AV62">
            <v>0</v>
          </cell>
          <cell r="AW62">
            <v>0</v>
          </cell>
          <cell r="AX62">
            <v>0</v>
          </cell>
          <cell r="AY62">
            <v>0</v>
          </cell>
          <cell r="AZ62">
            <v>0</v>
          </cell>
          <cell r="BA62">
            <v>0</v>
          </cell>
          <cell r="BB62">
            <v>50</v>
          </cell>
          <cell r="BC62">
            <v>309</v>
          </cell>
          <cell r="BD62" t="str">
            <v>\\jesvarg\pedidos\4500154027F01.JPG</v>
          </cell>
          <cell r="BE62" t="str">
            <v>\\jesvarg\pedidos\4500154027F02.JPG</v>
          </cell>
        </row>
        <row r="63">
          <cell r="D63">
            <v>4500154386</v>
          </cell>
          <cell r="E63" t="str">
            <v>MONTAJE SISTEMA LAVADO DE GASES</v>
          </cell>
          <cell r="F63" t="str">
            <v>JOSE VILLANUEVA</v>
          </cell>
          <cell r="G63" t="str">
            <v>E M M</v>
          </cell>
          <cell r="H63">
            <v>36672</v>
          </cell>
          <cell r="I63">
            <v>60</v>
          </cell>
          <cell r="J63" t="str">
            <v>*</v>
          </cell>
          <cell r="K63">
            <v>36732</v>
          </cell>
          <cell r="L63">
            <v>14154000</v>
          </cell>
          <cell r="M63" t="str">
            <v>*</v>
          </cell>
          <cell r="N63">
            <v>14154000</v>
          </cell>
          <cell r="O63">
            <v>5842191</v>
          </cell>
          <cell r="P63">
            <v>0.4127590080542603</v>
          </cell>
          <cell r="V63" t="str">
            <v>RYO</v>
          </cell>
          <cell r="W63" t="str">
            <v>*</v>
          </cell>
          <cell r="X63" t="str">
            <v>*</v>
          </cell>
          <cell r="Y63" t="str">
            <v>*</v>
          </cell>
          <cell r="Z63">
            <v>36732</v>
          </cell>
          <cell r="AA63">
            <v>36732</v>
          </cell>
          <cell r="AB63">
            <v>36774</v>
          </cell>
          <cell r="AD63">
            <v>36829</v>
          </cell>
          <cell r="AE63">
            <v>36852</v>
          </cell>
          <cell r="AF63" t="str">
            <v>CLP</v>
          </cell>
          <cell r="AG63">
            <v>424620</v>
          </cell>
          <cell r="AI63" t="str">
            <v>MYC</v>
          </cell>
          <cell r="AJ63" t="str">
            <v>General de construcción, modalidad a suma alzada</v>
          </cell>
          <cell r="AK63" t="str">
            <v>T</v>
          </cell>
          <cell r="AL63" t="str">
            <v>Suministro y montaje de estructura, montaje de equipos, suministrados por Andina, suministro, canalización y cableado de la alimentación eléctrica y de control de PH de las torres, para ambos sistemas de lavado de gases de la planta Area Superficie de Div</v>
          </cell>
          <cell r="AN63" t="str">
            <v>Cotización privada</v>
          </cell>
          <cell r="AO63">
            <v>1152</v>
          </cell>
          <cell r="AP63">
            <v>2304</v>
          </cell>
          <cell r="AQ63">
            <v>0</v>
          </cell>
          <cell r="AR63">
            <v>0</v>
          </cell>
          <cell r="AS63">
            <v>0</v>
          </cell>
          <cell r="AT63">
            <v>0</v>
          </cell>
          <cell r="AU63">
            <v>0</v>
          </cell>
          <cell r="AV63">
            <v>0</v>
          </cell>
          <cell r="AW63">
            <v>0</v>
          </cell>
          <cell r="AX63">
            <v>0</v>
          </cell>
          <cell r="AY63">
            <v>0</v>
          </cell>
          <cell r="AZ63">
            <v>0</v>
          </cell>
          <cell r="BA63">
            <v>0</v>
          </cell>
          <cell r="BB63">
            <v>10</v>
          </cell>
          <cell r="BC63">
            <v>20</v>
          </cell>
          <cell r="BD63" t="str">
            <v>\\jesvarg\pedidos\4500154386F01.JPG</v>
          </cell>
          <cell r="BE63" t="str">
            <v>\\jesvarg\pedidos\4500154386F02.JPG</v>
          </cell>
        </row>
        <row r="64">
          <cell r="D64">
            <v>4500155750</v>
          </cell>
          <cell r="E64" t="str">
            <v>PLAN DE MEJORAMIENTO INFRAESTRUCTURA PLANTAS DE CHANCADO</v>
          </cell>
          <cell r="F64" t="str">
            <v>VIDAURRE</v>
          </cell>
          <cell r="G64" t="str">
            <v>P F V</v>
          </cell>
          <cell r="H64">
            <v>36678</v>
          </cell>
          <cell r="I64">
            <v>150</v>
          </cell>
          <cell r="J64">
            <v>45</v>
          </cell>
          <cell r="K64">
            <v>36873</v>
          </cell>
          <cell r="L64">
            <v>179999263</v>
          </cell>
          <cell r="M64">
            <v>24409363</v>
          </cell>
          <cell r="N64">
            <v>204408626</v>
          </cell>
          <cell r="V64" t="str">
            <v>JRH</v>
          </cell>
          <cell r="W64" t="str">
            <v>*</v>
          </cell>
          <cell r="X64" t="str">
            <v>N°1         N°2</v>
          </cell>
          <cell r="Y64" t="str">
            <v>N°1</v>
          </cell>
          <cell r="Z64">
            <v>36873</v>
          </cell>
          <cell r="AA64">
            <v>36873</v>
          </cell>
          <cell r="AB64">
            <v>36933</v>
          </cell>
          <cell r="AD64" t="str">
            <v>*</v>
          </cell>
          <cell r="AE64">
            <v>36964</v>
          </cell>
          <cell r="AF64" t="str">
            <v>UFE</v>
          </cell>
          <cell r="AG64">
            <v>6132259</v>
          </cell>
          <cell r="AI64" t="str">
            <v>MYC</v>
          </cell>
          <cell r="AJ64" t="str">
            <v xml:space="preserve">General de construcción a serie de precios unitarios con suma alzada de gastos generales y utilidades. Además se incluye la partida referencial "Paralización por cierre de camino" </v>
          </cell>
          <cell r="AK64" t="str">
            <v>V</v>
          </cell>
          <cell r="AL64" t="str">
            <v>Desarrollo de la Ingeniería necesaria para implementar la infraestructura de las cavernas ubicadas en el sector de las plantas de chancado Don Luis y Chancado Norte, en los niveles 18 y 19 de la Mina Subterránea, y el suministro, construcción, montaje y p</v>
          </cell>
          <cell r="AO64">
            <v>2648</v>
          </cell>
          <cell r="AP64">
            <v>30380</v>
          </cell>
          <cell r="AQ64">
            <v>0</v>
          </cell>
          <cell r="AR64">
            <v>0</v>
          </cell>
          <cell r="AS64">
            <v>0</v>
          </cell>
          <cell r="AT64">
            <v>0</v>
          </cell>
          <cell r="AU64">
            <v>0</v>
          </cell>
          <cell r="AV64">
            <v>0</v>
          </cell>
          <cell r="AW64">
            <v>0</v>
          </cell>
          <cell r="AX64">
            <v>2</v>
          </cell>
          <cell r="AY64">
            <v>0</v>
          </cell>
          <cell r="AZ64">
            <v>0</v>
          </cell>
          <cell r="BA64">
            <v>0</v>
          </cell>
          <cell r="BB64">
            <v>15</v>
          </cell>
          <cell r="BC64">
            <v>146.80000000000001</v>
          </cell>
          <cell r="BD64" t="str">
            <v>\\jesvarg\pedidos\4500155750F01.JPG</v>
          </cell>
          <cell r="BE64" t="str">
            <v>\\jesvarg\pedidos\4500155750F02.JPG</v>
          </cell>
        </row>
        <row r="65">
          <cell r="D65">
            <v>4500156013</v>
          </cell>
          <cell r="E65" t="str">
            <v>NUEVO TENDIDO CABLE MEDIA TENSION (13,2 KV), MINA RAJO ABIERTO</v>
          </cell>
          <cell r="F65" t="str">
            <v>VIDAURRE</v>
          </cell>
          <cell r="G65" t="str">
            <v>L E A</v>
          </cell>
          <cell r="H65" t="str">
            <v>20-05-2000    09-01-2001</v>
          </cell>
          <cell r="I65">
            <v>35</v>
          </cell>
          <cell r="J65">
            <v>221</v>
          </cell>
          <cell r="K65">
            <v>36922</v>
          </cell>
          <cell r="L65">
            <v>18352542</v>
          </cell>
          <cell r="M65">
            <v>16436639</v>
          </cell>
          <cell r="N65">
            <v>34789181</v>
          </cell>
          <cell r="V65" t="str">
            <v>HBR</v>
          </cell>
          <cell r="W65" t="str">
            <v>N°1</v>
          </cell>
          <cell r="X65" t="str">
            <v>N°1      N°2</v>
          </cell>
          <cell r="Y65" t="str">
            <v>N°1          N°2</v>
          </cell>
          <cell r="Z65">
            <v>36922</v>
          </cell>
          <cell r="AA65">
            <v>36934</v>
          </cell>
          <cell r="AB65">
            <v>36982</v>
          </cell>
          <cell r="AD65" t="str">
            <v>*</v>
          </cell>
          <cell r="AE65">
            <v>36950</v>
          </cell>
          <cell r="AF65" t="str">
            <v>UFE</v>
          </cell>
          <cell r="AG65">
            <v>550576</v>
          </cell>
          <cell r="AI65" t="str">
            <v>MYC</v>
          </cell>
          <cell r="AJ65" t="str">
            <v>General de construcción a serie de precios unitarios con suma alzada de gastos generales y utilidades. Además se incluye las partidas referenciales "Paralización por cierre de camino" y "retiro de nieve"</v>
          </cell>
          <cell r="AK65" t="str">
            <v>V</v>
          </cell>
          <cell r="AL65" t="str">
            <v>Reubicar y proteger un tramo subterráneo del cable de media tensión (13,2KV) correspondiente al único alimentador del área Sur-Sur, de modo de garantizar la operatividad de las Minas Rajo</v>
          </cell>
          <cell r="AN65" t="str">
            <v>Cotización privada</v>
          </cell>
          <cell r="AO65">
            <v>930</v>
          </cell>
          <cell r="AP65">
            <v>930</v>
          </cell>
          <cell r="AQ65">
            <v>0</v>
          </cell>
          <cell r="AR65">
            <v>0</v>
          </cell>
          <cell r="AS65">
            <v>0</v>
          </cell>
          <cell r="AT65">
            <v>0</v>
          </cell>
          <cell r="AU65">
            <v>0</v>
          </cell>
          <cell r="AV65">
            <v>0</v>
          </cell>
          <cell r="AW65">
            <v>0</v>
          </cell>
          <cell r="AX65">
            <v>0</v>
          </cell>
          <cell r="AY65">
            <v>0</v>
          </cell>
          <cell r="AZ65">
            <v>0</v>
          </cell>
          <cell r="BA65">
            <v>0</v>
          </cell>
          <cell r="BB65">
            <v>118</v>
          </cell>
          <cell r="BC65">
            <v>118</v>
          </cell>
          <cell r="BD65" t="str">
            <v>\\jesvarg\pedidos\4500156013F01.JPG</v>
          </cell>
          <cell r="BE65" t="str">
            <v>\\jesvarg\pedidos\4500156013F02.JPG</v>
          </cell>
        </row>
        <row r="66">
          <cell r="D66" t="str">
            <v>NULO</v>
          </cell>
          <cell r="E66" t="str">
            <v xml:space="preserve">MONTAJE CAÑERIAS DE 20" DE VENTEO </v>
          </cell>
          <cell r="F66" t="str">
            <v>INCOMIN</v>
          </cell>
          <cell r="G66" t="str">
            <v>J M O</v>
          </cell>
          <cell r="H66" t="str">
            <v>No aplica</v>
          </cell>
          <cell r="J66" t="str">
            <v>*</v>
          </cell>
          <cell r="K66" t="str">
            <v>*</v>
          </cell>
          <cell r="M66" t="str">
            <v>*</v>
          </cell>
          <cell r="V66" t="str">
            <v>HBR</v>
          </cell>
          <cell r="W66" t="str">
            <v>*</v>
          </cell>
          <cell r="X66" t="str">
            <v>*</v>
          </cell>
          <cell r="Y66" t="str">
            <v>*</v>
          </cell>
          <cell r="Z66" t="str">
            <v>No aplica</v>
          </cell>
          <cell r="AA66" t="str">
            <v>No aplica</v>
          </cell>
          <cell r="AB66" t="str">
            <v>No aplica</v>
          </cell>
          <cell r="AD66" t="str">
            <v>No aplica</v>
          </cell>
          <cell r="AE66" t="str">
            <v>No aplica</v>
          </cell>
          <cell r="AI66" t="str">
            <v>OS</v>
          </cell>
          <cell r="AJ66" t="str">
            <v>Orden de servicio</v>
          </cell>
          <cell r="AK66" t="str">
            <v>N</v>
          </cell>
          <cell r="AL66" t="str">
            <v xml:space="preserve">Montaje cañerías de 20" de venteo </v>
          </cell>
          <cell r="AN66" t="str">
            <v>Cotización única</v>
          </cell>
          <cell r="BD66" t="str">
            <v>\\jesvarg\pedidos\NULOF01.JPG</v>
          </cell>
          <cell r="BE66" t="str">
            <v>\\jesvarg\pedidos\NULOF02.JPG</v>
          </cell>
        </row>
        <row r="67">
          <cell r="D67">
            <v>4500153111</v>
          </cell>
          <cell r="E67" t="str">
            <v>ESTACION DE AFOROS AGUAS MINA PUNTO 32"</v>
          </cell>
          <cell r="F67" t="str">
            <v>INCOMIN</v>
          </cell>
          <cell r="G67" t="str">
            <v>M D V</v>
          </cell>
          <cell r="H67">
            <v>36645</v>
          </cell>
          <cell r="I67">
            <v>30</v>
          </cell>
          <cell r="K67">
            <v>36675</v>
          </cell>
          <cell r="L67">
            <v>7841212</v>
          </cell>
          <cell r="M67">
            <v>1432418</v>
          </cell>
          <cell r="N67">
            <v>9273630</v>
          </cell>
          <cell r="O67">
            <v>9273630</v>
          </cell>
          <cell r="P67">
            <v>1</v>
          </cell>
          <cell r="V67" t="str">
            <v>HBR</v>
          </cell>
          <cell r="W67" t="str">
            <v>*</v>
          </cell>
          <cell r="X67" t="str">
            <v>N°1</v>
          </cell>
          <cell r="Y67" t="str">
            <v>N°1</v>
          </cell>
          <cell r="Z67" t="str">
            <v>No aplica</v>
          </cell>
          <cell r="AA67" t="str">
            <v>No aplica</v>
          </cell>
          <cell r="AB67">
            <v>36737</v>
          </cell>
          <cell r="AD67" t="str">
            <v>No aplica</v>
          </cell>
          <cell r="AE67" t="str">
            <v>No aplica</v>
          </cell>
          <cell r="AI67" t="str">
            <v>OS</v>
          </cell>
          <cell r="AJ67" t="str">
            <v>Orden de servicio</v>
          </cell>
          <cell r="AK67" t="str">
            <v>T</v>
          </cell>
          <cell r="AL67" t="str">
            <v>Construir estación de aforos aguas Mina pto. 32, aportando suministro de materialesy mano de obra calificada</v>
          </cell>
          <cell r="AN67" t="str">
            <v>Cotización única</v>
          </cell>
          <cell r="AO67">
            <v>440</v>
          </cell>
          <cell r="AP67">
            <v>440</v>
          </cell>
          <cell r="AQ67">
            <v>0</v>
          </cell>
          <cell r="AR67">
            <v>0</v>
          </cell>
          <cell r="AS67">
            <v>0</v>
          </cell>
          <cell r="AT67">
            <v>0</v>
          </cell>
          <cell r="AU67">
            <v>0</v>
          </cell>
          <cell r="AV67">
            <v>0</v>
          </cell>
          <cell r="AW67">
            <v>0</v>
          </cell>
          <cell r="AX67">
            <v>0</v>
          </cell>
          <cell r="AY67">
            <v>0</v>
          </cell>
          <cell r="AZ67">
            <v>0</v>
          </cell>
          <cell r="BA67">
            <v>0</v>
          </cell>
          <cell r="BB67">
            <v>8.5</v>
          </cell>
          <cell r="BC67">
            <v>8.5</v>
          </cell>
        </row>
        <row r="68">
          <cell r="D68">
            <v>4500160356</v>
          </cell>
          <cell r="E68" t="str">
            <v>SERVICIO EVALUACION LABORATORIO HUECHUN</v>
          </cell>
          <cell r="F68" t="str">
            <v>SERVILAB</v>
          </cell>
          <cell r="G68" t="str">
            <v>M D V</v>
          </cell>
          <cell r="H68">
            <v>36693</v>
          </cell>
          <cell r="I68">
            <v>7</v>
          </cell>
          <cell r="J68" t="str">
            <v>*</v>
          </cell>
          <cell r="K68">
            <v>36700</v>
          </cell>
          <cell r="L68">
            <v>550000</v>
          </cell>
          <cell r="M68" t="str">
            <v>*</v>
          </cell>
          <cell r="N68">
            <v>550000</v>
          </cell>
          <cell r="O68">
            <v>550000</v>
          </cell>
          <cell r="P68">
            <v>1</v>
          </cell>
          <cell r="V68" t="str">
            <v>J R H</v>
          </cell>
          <cell r="W68" t="str">
            <v>*</v>
          </cell>
          <cell r="X68" t="str">
            <v>*</v>
          </cell>
          <cell r="Y68" t="str">
            <v>*</v>
          </cell>
          <cell r="Z68" t="str">
            <v>No aplica</v>
          </cell>
          <cell r="AA68" t="str">
            <v>No aplica</v>
          </cell>
          <cell r="AB68">
            <v>36700</v>
          </cell>
          <cell r="AD68" t="str">
            <v>No aplica</v>
          </cell>
          <cell r="AE68" t="str">
            <v>No aplica</v>
          </cell>
          <cell r="AI68" t="str">
            <v>OS</v>
          </cell>
          <cell r="AJ68" t="str">
            <v>Orden de servicio</v>
          </cell>
          <cell r="AK68" t="str">
            <v>T</v>
          </cell>
          <cell r="AL68" t="str">
            <v>Evaluar metodología de tomas de muestras y de análisis empleados por ORSA, en su Laboratio de Arenas de Huechum para granulometrías y densidades de compactación del muro, evaluar el equipamiento del laboratorio, evaluar idoneidad de laboratoristas, person</v>
          </cell>
          <cell r="AN68" t="str">
            <v>Cotización privada</v>
          </cell>
        </row>
        <row r="69">
          <cell r="D69">
            <v>4500171139</v>
          </cell>
          <cell r="E69" t="str">
            <v>TRABAJOS MENORES BAÑOS SOAS</v>
          </cell>
          <cell r="F69" t="str">
            <v>JAIME LOPEZ</v>
          </cell>
          <cell r="G69" t="str">
            <v>E M M</v>
          </cell>
          <cell r="I69">
            <v>7</v>
          </cell>
          <cell r="J69" t="str">
            <v>*</v>
          </cell>
          <cell r="L69">
            <v>1299099</v>
          </cell>
          <cell r="M69" t="str">
            <v>*</v>
          </cell>
          <cell r="N69">
            <v>1299099</v>
          </cell>
          <cell r="O69">
            <v>1299099</v>
          </cell>
          <cell r="P69">
            <v>1</v>
          </cell>
          <cell r="V69" t="str">
            <v>RYO</v>
          </cell>
          <cell r="W69" t="str">
            <v>*</v>
          </cell>
          <cell r="X69" t="str">
            <v>*</v>
          </cell>
          <cell r="Y69" t="str">
            <v>*</v>
          </cell>
          <cell r="Z69" t="str">
            <v>No aplica</v>
          </cell>
          <cell r="AA69" t="str">
            <v>No aplica</v>
          </cell>
          <cell r="AD69" t="str">
            <v>No aplica</v>
          </cell>
          <cell r="AE69" t="str">
            <v>No aplica</v>
          </cell>
          <cell r="AI69" t="str">
            <v>OS</v>
          </cell>
          <cell r="AJ69" t="str">
            <v>Orden de servicio</v>
          </cell>
          <cell r="AK69" t="str">
            <v>T</v>
          </cell>
          <cell r="AL69" t="str">
            <v>Trabajos varios</v>
          </cell>
          <cell r="AN69" t="str">
            <v>Cotización única</v>
          </cell>
        </row>
        <row r="70">
          <cell r="D70">
            <v>4500162143</v>
          </cell>
          <cell r="E70" t="str">
            <v>ESTANDARIZACION ELECTRICA CASINO CENTRAL</v>
          </cell>
          <cell r="F70" t="str">
            <v>IPS</v>
          </cell>
          <cell r="G70" t="str">
            <v>LEA</v>
          </cell>
          <cell r="H70">
            <v>36707</v>
          </cell>
          <cell r="I70">
            <v>60</v>
          </cell>
          <cell r="J70">
            <v>40</v>
          </cell>
          <cell r="K70">
            <v>36806</v>
          </cell>
          <cell r="L70">
            <v>7446062</v>
          </cell>
          <cell r="M70">
            <v>3750453</v>
          </cell>
          <cell r="N70">
            <v>11196515</v>
          </cell>
          <cell r="O70">
            <v>3547181</v>
          </cell>
          <cell r="P70">
            <v>0.3168111684751907</v>
          </cell>
          <cell r="V70" t="str">
            <v>JRH</v>
          </cell>
          <cell r="W70" t="str">
            <v>*</v>
          </cell>
          <cell r="X70" t="str">
            <v>Nº1</v>
          </cell>
          <cell r="Y70" t="str">
            <v>Nº1</v>
          </cell>
          <cell r="Z70">
            <v>36809</v>
          </cell>
          <cell r="AA70">
            <v>36817</v>
          </cell>
          <cell r="AB70">
            <v>36852</v>
          </cell>
          <cell r="AD70">
            <v>36857</v>
          </cell>
          <cell r="AE70">
            <v>36867</v>
          </cell>
          <cell r="AF70" t="str">
            <v>CLP</v>
          </cell>
          <cell r="AG70">
            <v>396357</v>
          </cell>
          <cell r="AI70" t="str">
            <v>OS</v>
          </cell>
          <cell r="AJ70" t="str">
            <v>Orden de servicio</v>
          </cell>
          <cell r="AK70" t="str">
            <v>T</v>
          </cell>
          <cell r="AL70" t="str">
            <v>Mejorar el estándar de las instalaciones eléctricas del casino central de saladillo, Además permite levantar una serie de problemas de instalaciones que se encuentran en situiación irregular</v>
          </cell>
          <cell r="AN70" t="str">
            <v>Cotización privada</v>
          </cell>
          <cell r="AO70">
            <v>384</v>
          </cell>
          <cell r="AP70">
            <v>1202</v>
          </cell>
          <cell r="AQ70">
            <v>0</v>
          </cell>
          <cell r="AR70">
            <v>0</v>
          </cell>
          <cell r="AS70">
            <v>0</v>
          </cell>
          <cell r="AT70">
            <v>0</v>
          </cell>
          <cell r="AU70">
            <v>0</v>
          </cell>
          <cell r="AV70">
            <v>0</v>
          </cell>
          <cell r="AW70">
            <v>0</v>
          </cell>
          <cell r="AX70">
            <v>0</v>
          </cell>
          <cell r="AY70">
            <v>0</v>
          </cell>
          <cell r="AZ70">
            <v>0</v>
          </cell>
          <cell r="BA70">
            <v>0</v>
          </cell>
          <cell r="BB70">
            <v>12</v>
          </cell>
          <cell r="BC70">
            <v>48</v>
          </cell>
        </row>
        <row r="71">
          <cell r="D71">
            <v>4500172294</v>
          </cell>
          <cell r="E71" t="str">
            <v>CONSULTORIA DE CONTRAPARTE LINEA 220 KV.</v>
          </cell>
          <cell r="F71" t="str">
            <v>OUTOKUMPU - INDEPRO</v>
          </cell>
          <cell r="G71" t="str">
            <v>L E A</v>
          </cell>
          <cell r="H71">
            <v>36752</v>
          </cell>
          <cell r="I71">
            <v>90</v>
          </cell>
          <cell r="J71">
            <v>49</v>
          </cell>
          <cell r="K71">
            <v>36891</v>
          </cell>
          <cell r="L71">
            <v>9278500</v>
          </cell>
          <cell r="M71" t="str">
            <v>*</v>
          </cell>
          <cell r="N71">
            <v>9278500</v>
          </cell>
          <cell r="V71" t="str">
            <v>M A P</v>
          </cell>
          <cell r="W71" t="str">
            <v>*</v>
          </cell>
          <cell r="X71" t="str">
            <v>N°1</v>
          </cell>
          <cell r="Y71" t="str">
            <v>N°1</v>
          </cell>
          <cell r="Z71">
            <v>36891</v>
          </cell>
          <cell r="AA71">
            <v>36981</v>
          </cell>
          <cell r="AB71" t="str">
            <v>*</v>
          </cell>
          <cell r="AD71" t="str">
            <v>*</v>
          </cell>
          <cell r="AE71" t="str">
            <v>No tiene</v>
          </cell>
          <cell r="AF71" t="str">
            <v>*</v>
          </cell>
          <cell r="AG71" t="str">
            <v>*</v>
          </cell>
          <cell r="AI71" t="str">
            <v>PYC</v>
          </cell>
          <cell r="AJ71" t="str">
            <v>Orden de servicio</v>
          </cell>
          <cell r="AK71" t="str">
            <v>V</v>
          </cell>
          <cell r="AL71" t="str">
            <v>Servicios de contraparte, referente a la solución definitiva de los problemas ocurridos en el sistema de transmisióm 220KV., a ser elaborado por otra empresa consultora</v>
          </cell>
          <cell r="AN71" t="str">
            <v>Cotización única</v>
          </cell>
        </row>
        <row r="72">
          <cell r="D72">
            <v>4500172313</v>
          </cell>
          <cell r="E72" t="str">
            <v>ASESORIA TECNICA REVISION LINEA 220 KV POLPAICO - SAG</v>
          </cell>
          <cell r="F72" t="str">
            <v>BORIS J. ORJIKH</v>
          </cell>
          <cell r="G72" t="str">
            <v>L E A</v>
          </cell>
          <cell r="H72">
            <v>36732</v>
          </cell>
          <cell r="I72">
            <v>150</v>
          </cell>
          <cell r="J72" t="str">
            <v>*</v>
          </cell>
          <cell r="K72">
            <v>36882</v>
          </cell>
          <cell r="L72">
            <v>7865000</v>
          </cell>
          <cell r="M72" t="str">
            <v>*</v>
          </cell>
          <cell r="N72">
            <v>7865000</v>
          </cell>
          <cell r="V72" t="str">
            <v>F A V</v>
          </cell>
          <cell r="W72" t="str">
            <v>*</v>
          </cell>
          <cell r="X72" t="str">
            <v>*</v>
          </cell>
          <cell r="Y72" t="str">
            <v>*</v>
          </cell>
          <cell r="Z72" t="str">
            <v>*</v>
          </cell>
          <cell r="AA72" t="str">
            <v>*</v>
          </cell>
          <cell r="AB72">
            <v>36882</v>
          </cell>
          <cell r="AC72">
            <v>36882</v>
          </cell>
          <cell r="AD72" t="str">
            <v>*</v>
          </cell>
          <cell r="AE72" t="str">
            <v>No tiene</v>
          </cell>
          <cell r="AF72" t="str">
            <v>*</v>
          </cell>
          <cell r="AG72" t="str">
            <v>*</v>
          </cell>
          <cell r="AI72" t="str">
            <v>PYC</v>
          </cell>
          <cell r="AJ72" t="str">
            <v>General de servicios, modalidad a suma alzada con gastos generales y utilidades incluidas</v>
          </cell>
          <cell r="AK72" t="str">
            <v>V</v>
          </cell>
          <cell r="AL72" t="str">
            <v>Realizar estudios tendientes a definir las ingenierías para reparar y volver a poner en servicio la línea antes del próximo año</v>
          </cell>
          <cell r="AN72" t="str">
            <v>Cotización única</v>
          </cell>
        </row>
        <row r="73">
          <cell r="D73">
            <v>4500173987</v>
          </cell>
          <cell r="E73" t="str">
            <v>IMPERMEABILIZACION TECHO Y SELLADO VENTANA EDIFICIO DE INGENIERIA</v>
          </cell>
          <cell r="F73" t="str">
            <v>GRACIELA GHSOLFO</v>
          </cell>
          <cell r="G73" t="str">
            <v>C S G</v>
          </cell>
          <cell r="L73">
            <v>720750</v>
          </cell>
          <cell r="M73" t="str">
            <v>*</v>
          </cell>
          <cell r="N73">
            <v>720750</v>
          </cell>
          <cell r="O73">
            <v>720750</v>
          </cell>
          <cell r="P73">
            <v>1</v>
          </cell>
          <cell r="V73" t="str">
            <v>FAV</v>
          </cell>
          <cell r="W73" t="str">
            <v>*</v>
          </cell>
          <cell r="X73" t="str">
            <v>*</v>
          </cell>
          <cell r="Y73" t="str">
            <v>*</v>
          </cell>
          <cell r="Z73" t="str">
            <v>*</v>
          </cell>
          <cell r="AA73" t="str">
            <v>*</v>
          </cell>
          <cell r="AB73" t="str">
            <v>*</v>
          </cell>
          <cell r="AD73" t="str">
            <v>*</v>
          </cell>
          <cell r="AE73" t="str">
            <v>No tiene</v>
          </cell>
          <cell r="AI73" t="str">
            <v>OS</v>
          </cell>
          <cell r="AK73" t="str">
            <v>T</v>
          </cell>
        </row>
        <row r="74">
          <cell r="D74">
            <v>4500173780</v>
          </cell>
          <cell r="E74" t="str">
            <v>REPARACION TOLVA OP - 4</v>
          </cell>
          <cell r="F74" t="str">
            <v>INCOMIN</v>
          </cell>
          <cell r="G74" t="str">
            <v>CSG</v>
          </cell>
          <cell r="H74">
            <v>36748</v>
          </cell>
          <cell r="I74">
            <v>45</v>
          </cell>
          <cell r="J74">
            <v>30</v>
          </cell>
          <cell r="K74">
            <v>36824</v>
          </cell>
          <cell r="L74">
            <v>42119204</v>
          </cell>
          <cell r="M74">
            <v>11638354</v>
          </cell>
          <cell r="N74">
            <v>53757558</v>
          </cell>
          <cell r="O74">
            <v>14418772</v>
          </cell>
          <cell r="P74">
            <v>0.26821850799100661</v>
          </cell>
          <cell r="V74" t="str">
            <v>HBR</v>
          </cell>
          <cell r="W74" t="str">
            <v>*</v>
          </cell>
          <cell r="X74" t="str">
            <v>N°1        N°2</v>
          </cell>
          <cell r="Y74" t="str">
            <v>N°1                N°2</v>
          </cell>
          <cell r="Z74">
            <v>36826</v>
          </cell>
          <cell r="AA74">
            <v>36845</v>
          </cell>
          <cell r="AB74">
            <v>36845</v>
          </cell>
          <cell r="AD74">
            <v>36854</v>
          </cell>
          <cell r="AE74">
            <v>36853</v>
          </cell>
          <cell r="AF74" t="str">
            <v>UF</v>
          </cell>
          <cell r="AG74">
            <v>81.599999999999994</v>
          </cell>
          <cell r="AI74" t="str">
            <v>MYC</v>
          </cell>
          <cell r="AJ74" t="str">
            <v>General de construcción, modalidad a precios unitarios con suma alzada de gastos generales y utilidades</v>
          </cell>
          <cell r="AK74" t="str">
            <v>V</v>
          </cell>
          <cell r="AL74" t="str">
            <v>Reparación de Tolva de mineral grueso en el sector de Chancado Primario Norte de Mina Subterránea</v>
          </cell>
          <cell r="AN74" t="str">
            <v>Cotización privada</v>
          </cell>
        </row>
        <row r="75">
          <cell r="D75">
            <v>4500153097</v>
          </cell>
          <cell r="E75" t="str">
            <v>INSTALACION VENTILADORES NAVES MANTENCION IMRA</v>
          </cell>
          <cell r="F75" t="str">
            <v>LUIS HURTADO</v>
          </cell>
          <cell r="G75" t="str">
            <v>C S G</v>
          </cell>
          <cell r="H75">
            <v>36655</v>
          </cell>
          <cell r="I75">
            <v>30</v>
          </cell>
          <cell r="J75" t="str">
            <v>*</v>
          </cell>
          <cell r="K75">
            <v>36679</v>
          </cell>
          <cell r="L75">
            <v>1796470</v>
          </cell>
          <cell r="M75">
            <v>291445</v>
          </cell>
          <cell r="N75">
            <v>2087915</v>
          </cell>
          <cell r="O75">
            <v>2087915</v>
          </cell>
          <cell r="P75">
            <v>1</v>
          </cell>
          <cell r="V75" t="str">
            <v>HBR</v>
          </cell>
          <cell r="W75" t="str">
            <v>*</v>
          </cell>
          <cell r="X75" t="str">
            <v>N°1</v>
          </cell>
          <cell r="Y75" t="str">
            <v>N°1</v>
          </cell>
          <cell r="Z75" t="str">
            <v>No aplica</v>
          </cell>
          <cell r="AA75">
            <v>36679</v>
          </cell>
          <cell r="AB75" t="str">
            <v>*</v>
          </cell>
          <cell r="AC75" t="str">
            <v>No aplica</v>
          </cell>
          <cell r="AD75" t="str">
            <v>No aplica</v>
          </cell>
          <cell r="AE75" t="str">
            <v>No aplica</v>
          </cell>
          <cell r="AI75" t="str">
            <v>OS</v>
          </cell>
          <cell r="AJ75" t="str">
            <v>Orden de servicio</v>
          </cell>
          <cell r="AK75" t="str">
            <v>T</v>
          </cell>
          <cell r="AL75" t="str">
            <v>Instalación de cuatro ventiladores, para la extracción de los gases  de combustión de los camiones de alto tonelaje de la Mina Rajo Abierto, con el fin de evitar su acymulación en el interior de las naves de mantención</v>
          </cell>
          <cell r="AN75" t="str">
            <v>Cotización Privada</v>
          </cell>
          <cell r="AO75">
            <v>173</v>
          </cell>
          <cell r="AP75">
            <v>173</v>
          </cell>
          <cell r="AQ75">
            <v>0</v>
          </cell>
          <cell r="AR75">
            <v>0</v>
          </cell>
          <cell r="AS75">
            <v>0</v>
          </cell>
          <cell r="AT75">
            <v>0</v>
          </cell>
          <cell r="AU75">
            <v>0</v>
          </cell>
          <cell r="AV75">
            <v>0</v>
          </cell>
          <cell r="AW75">
            <v>0</v>
          </cell>
          <cell r="AX75">
            <v>0</v>
          </cell>
          <cell r="AY75">
            <v>0</v>
          </cell>
          <cell r="AZ75">
            <v>0</v>
          </cell>
          <cell r="BA75">
            <v>0</v>
          </cell>
          <cell r="BB75">
            <v>1</v>
          </cell>
          <cell r="BC75">
            <v>1</v>
          </cell>
          <cell r="BD75" t="str">
            <v>\\jesvarg\pedidos\4500153097F01.JPG</v>
          </cell>
          <cell r="BE75" t="str">
            <v>\\jesvarg\pedidos\4500153097F02.JPG</v>
          </cell>
        </row>
        <row r="76">
          <cell r="D76" t="str">
            <v>4500036889</v>
          </cell>
          <cell r="E76" t="str">
            <v>PROGRAMACION SISTEMA SIC CONCENTRADOR</v>
          </cell>
          <cell r="F76" t="str">
            <v>SIITEC ING. LTDA.</v>
          </cell>
          <cell r="G76" t="str">
            <v>L E A</v>
          </cell>
          <cell r="H76">
            <v>36039</v>
          </cell>
          <cell r="I76">
            <v>270</v>
          </cell>
          <cell r="J76">
            <v>90</v>
          </cell>
          <cell r="K76">
            <v>36399</v>
          </cell>
          <cell r="L76">
            <v>18160000</v>
          </cell>
          <cell r="M76">
            <v>0</v>
          </cell>
          <cell r="N76">
            <v>18160000</v>
          </cell>
          <cell r="O76">
            <v>18160000</v>
          </cell>
          <cell r="P76">
            <v>1</v>
          </cell>
          <cell r="V76" t="str">
            <v>RYO</v>
          </cell>
          <cell r="W76" t="str">
            <v>*</v>
          </cell>
          <cell r="X76" t="str">
            <v>N°1</v>
          </cell>
          <cell r="Y76" t="str">
            <v>N°1 28/05/99</v>
          </cell>
          <cell r="Z76">
            <v>36399</v>
          </cell>
          <cell r="AA76" t="str">
            <v>*</v>
          </cell>
          <cell r="AB76">
            <v>36448</v>
          </cell>
          <cell r="AD76">
            <v>36472</v>
          </cell>
          <cell r="AE76" t="str">
            <v>Tramitada</v>
          </cell>
          <cell r="AI76" t="str">
            <v>MYC</v>
          </cell>
          <cell r="AJ76" t="str">
            <v>Servicios generales, modalidad a suma alzada, que incluye gastos generales y utilidades. El monto del contrato esta afecto a I.V.A.</v>
          </cell>
          <cell r="AK76" t="str">
            <v>T</v>
          </cell>
          <cell r="AL76" t="str">
            <v xml:space="preserve">Programación de cuatro controladores programables (PLC) y de cuatro sistemas de monitoreo FIX Intellution en el Concentrador </v>
          </cell>
          <cell r="AN76" t="str">
            <v>Cotización única</v>
          </cell>
          <cell r="AO76" t="str">
            <v>S/I</v>
          </cell>
          <cell r="AP76" t="str">
            <v>S/I</v>
          </cell>
          <cell r="AQ76" t="str">
            <v>S/I</v>
          </cell>
          <cell r="AR76" t="str">
            <v>S/I</v>
          </cell>
          <cell r="AS76" t="str">
            <v>S/I</v>
          </cell>
          <cell r="AT76" t="str">
            <v>S/I</v>
          </cell>
          <cell r="AU76" t="str">
            <v>S/I</v>
          </cell>
          <cell r="AV76" t="str">
            <v>S/I</v>
          </cell>
          <cell r="AW76" t="str">
            <v>S/I</v>
          </cell>
          <cell r="AX76" t="str">
            <v>S/I</v>
          </cell>
          <cell r="AY76" t="str">
            <v>S/I</v>
          </cell>
          <cell r="AZ76" t="str">
            <v>S/I</v>
          </cell>
          <cell r="BA76" t="str">
            <v>S/I</v>
          </cell>
          <cell r="BB76" t="str">
            <v>S/I</v>
          </cell>
          <cell r="BC76" t="str">
            <v>S/I</v>
          </cell>
          <cell r="BD76" t="str">
            <v>\\jesvarg\pedidos\4500036889F01.JPG</v>
          </cell>
          <cell r="BE76" t="str">
            <v>\\jesvarg\pedidos\4500036889F02.JPG</v>
          </cell>
        </row>
        <row r="77">
          <cell r="D77">
            <v>4500064972</v>
          </cell>
          <cell r="E77" t="str">
            <v>MONTAJE SIC CHANCADO PRIMARIO, TERCIARIO Y CUATERNARIO</v>
          </cell>
          <cell r="F77" t="str">
            <v>EMELECTRI</v>
          </cell>
          <cell r="G77" t="str">
            <v>L E A</v>
          </cell>
          <cell r="H77">
            <v>36194</v>
          </cell>
          <cell r="I77">
            <v>150</v>
          </cell>
          <cell r="J77">
            <v>20</v>
          </cell>
          <cell r="K77">
            <v>36364</v>
          </cell>
          <cell r="L77">
            <v>121600080</v>
          </cell>
          <cell r="M77">
            <v>-3370793</v>
          </cell>
          <cell r="N77">
            <v>118229287</v>
          </cell>
          <cell r="O77">
            <v>118229287</v>
          </cell>
          <cell r="P77">
            <v>1</v>
          </cell>
          <cell r="V77" t="str">
            <v>RYO</v>
          </cell>
          <cell r="W77" t="str">
            <v>*</v>
          </cell>
          <cell r="X77" t="str">
            <v>N°1, 2,3,4,5,6,7,8</v>
          </cell>
          <cell r="Y77" t="str">
            <v>N°1 23/07/99</v>
          </cell>
          <cell r="Z77">
            <v>36416</v>
          </cell>
          <cell r="AA77" t="str">
            <v>*</v>
          </cell>
          <cell r="AB77">
            <v>36437</v>
          </cell>
          <cell r="AC77">
            <v>36439</v>
          </cell>
          <cell r="AD77">
            <v>36459</v>
          </cell>
          <cell r="AE77" t="str">
            <v>Tramitada</v>
          </cell>
          <cell r="AI77" t="str">
            <v>MYC</v>
          </cell>
          <cell r="AJ77" t="str">
            <v>General de construcción modalidad a serie de precios unitarios con suma alzada de gastos generales y utilidades. El contrato está afecto a I.V.A.</v>
          </cell>
          <cell r="AK77" t="str">
            <v>T</v>
          </cell>
          <cell r="AL77" t="str">
            <v>Ejecución de  las interconexiones de señales necesarias para el control y supervisión de los sistemas ubicados en las áreas de chancado primario, terciario y cuaternario, mediante un sistema de monitoreo desde la concentradora, a través de estaciones de t</v>
          </cell>
          <cell r="AN77" t="str">
            <v>Licitación privada</v>
          </cell>
          <cell r="AO77" t="str">
            <v>S/I</v>
          </cell>
          <cell r="AP77" t="str">
            <v>S/I</v>
          </cell>
          <cell r="AQ77" t="str">
            <v>S/I</v>
          </cell>
          <cell r="AR77" t="str">
            <v>S/I</v>
          </cell>
          <cell r="AS77" t="str">
            <v>S/I</v>
          </cell>
          <cell r="AT77" t="str">
            <v>S/I</v>
          </cell>
          <cell r="AU77" t="str">
            <v>S/I</v>
          </cell>
          <cell r="AV77" t="str">
            <v>S/I</v>
          </cell>
          <cell r="AW77" t="str">
            <v>S/I</v>
          </cell>
          <cell r="AX77" t="str">
            <v>S/I</v>
          </cell>
          <cell r="AY77" t="str">
            <v>S/I</v>
          </cell>
          <cell r="AZ77" t="str">
            <v>S/I</v>
          </cell>
          <cell r="BA77" t="str">
            <v>S/I</v>
          </cell>
          <cell r="BB77" t="str">
            <v>S/I</v>
          </cell>
          <cell r="BC77" t="str">
            <v>S/I</v>
          </cell>
          <cell r="BD77" t="str">
            <v>\\jesvarg\pedidos\4500064972F01.JPG</v>
          </cell>
          <cell r="BE77" t="str">
            <v>\\jesvarg\pedidos\4500064972F02.JPG</v>
          </cell>
        </row>
        <row r="78">
          <cell r="D78" t="str">
            <v>4500080295</v>
          </cell>
          <cell r="E78" t="str">
            <v xml:space="preserve">SISTEMA DE EXTINCION MANUAL DE INCENDIOS S.E. </v>
          </cell>
          <cell r="F78" t="str">
            <v>INTERSEC</v>
          </cell>
          <cell r="G78" t="str">
            <v>L E A</v>
          </cell>
          <cell r="H78">
            <v>36300</v>
          </cell>
          <cell r="I78">
            <v>100</v>
          </cell>
          <cell r="J78">
            <v>44</v>
          </cell>
          <cell r="K78">
            <v>36444</v>
          </cell>
          <cell r="L78">
            <v>47526699</v>
          </cell>
          <cell r="M78">
            <v>3925289</v>
          </cell>
          <cell r="N78">
            <v>51451988</v>
          </cell>
          <cell r="O78">
            <v>51451988</v>
          </cell>
          <cell r="P78">
            <v>1</v>
          </cell>
          <cell r="V78" t="str">
            <v>RYO</v>
          </cell>
          <cell r="W78" t="str">
            <v>*</v>
          </cell>
          <cell r="X78" t="str">
            <v>N°1</v>
          </cell>
          <cell r="Y78" t="str">
            <v>N°1 29/09/99</v>
          </cell>
          <cell r="Z78">
            <v>36444</v>
          </cell>
          <cell r="AA78">
            <v>36459</v>
          </cell>
          <cell r="AB78" t="str">
            <v>*</v>
          </cell>
          <cell r="AD78">
            <v>36474</v>
          </cell>
          <cell r="AE78" t="str">
            <v>Tramitada</v>
          </cell>
          <cell r="AI78" t="str">
            <v>MYC</v>
          </cell>
          <cell r="AJ78" t="str">
            <v>General de construcción modalidad a serie de precios unitarios con suma alzada de gastos generales y utilidades. El contrato está afecto a I.V.A.</v>
          </cell>
          <cell r="AK78" t="str">
            <v>T</v>
          </cell>
          <cell r="AL78" t="str">
            <v>Instalación de un sistema de extinción manual de incendio para diferentes salas eléctricas, subestaciones y salas de control ubicadas en diferentes áreas de la División</v>
          </cell>
          <cell r="AN78" t="str">
            <v>Licitación privada</v>
          </cell>
          <cell r="AO78" t="str">
            <v>S/I</v>
          </cell>
          <cell r="AP78" t="str">
            <v>S/I</v>
          </cell>
          <cell r="AQ78" t="str">
            <v>S/I</v>
          </cell>
          <cell r="AR78" t="str">
            <v>S/I</v>
          </cell>
          <cell r="AS78" t="str">
            <v>S/I</v>
          </cell>
          <cell r="AT78" t="str">
            <v>S/I</v>
          </cell>
          <cell r="AU78" t="str">
            <v>S/I</v>
          </cell>
          <cell r="AV78" t="str">
            <v>S/I</v>
          </cell>
          <cell r="AW78" t="str">
            <v>S/I</v>
          </cell>
          <cell r="AX78" t="str">
            <v>S/I</v>
          </cell>
          <cell r="AY78" t="str">
            <v>S/I</v>
          </cell>
          <cell r="AZ78" t="str">
            <v>S/I</v>
          </cell>
          <cell r="BA78" t="str">
            <v>S/I</v>
          </cell>
          <cell r="BB78" t="str">
            <v>S/I</v>
          </cell>
          <cell r="BC78" t="str">
            <v>S/I</v>
          </cell>
          <cell r="BD78" t="str">
            <v>\\jesvarg\pedidos\4500080295F01.JPG</v>
          </cell>
          <cell r="BE78" t="str">
            <v>\\jesvarg\pedidos\4500080295F02.JPG</v>
          </cell>
        </row>
        <row r="79">
          <cell r="D79" t="str">
            <v>4500063513</v>
          </cell>
          <cell r="E79" t="str">
            <v>SIST. DETECCION DE INCENDIO S.E.</v>
          </cell>
          <cell r="F79" t="str">
            <v>SIEMENS BUILDING TECHNOLOGIES</v>
          </cell>
          <cell r="G79" t="str">
            <v>L E A</v>
          </cell>
          <cell r="H79">
            <v>36123</v>
          </cell>
          <cell r="I79">
            <v>180</v>
          </cell>
          <cell r="J79">
            <v>51</v>
          </cell>
          <cell r="K79">
            <v>36354</v>
          </cell>
          <cell r="L79">
            <v>231115499</v>
          </cell>
          <cell r="M79">
            <v>-76287953</v>
          </cell>
          <cell r="N79">
            <v>154827546</v>
          </cell>
          <cell r="O79">
            <v>150829913</v>
          </cell>
          <cell r="P79">
            <v>0.9741800919585718</v>
          </cell>
          <cell r="V79" t="str">
            <v>RYO</v>
          </cell>
          <cell r="W79" t="str">
            <v>*</v>
          </cell>
          <cell r="X79" t="str">
            <v>N°1, 2,3</v>
          </cell>
          <cell r="Y79" t="str">
            <v>N°1 03/06/99,           N°2 23/07/99,       N°3 31/08/99</v>
          </cell>
          <cell r="Z79" t="str">
            <v>a) 13-07-99                b) 27/08/99               cierre cam.</v>
          </cell>
          <cell r="AA79" t="str">
            <v>CTTO. NO CONTEMPLA</v>
          </cell>
          <cell r="AB79">
            <v>36460</v>
          </cell>
          <cell r="AD79">
            <v>36460</v>
          </cell>
          <cell r="AE79" t="str">
            <v>Tramitada</v>
          </cell>
          <cell r="AI79" t="str">
            <v>MYC</v>
          </cell>
          <cell r="AJ79" t="str">
            <v>General de construcción modalidad a serie de precios unitarios con suma alzada de gastos generales y utilidades. El contrato está afecto a I.V.A.</v>
          </cell>
          <cell r="AK79" t="str">
            <v>T</v>
          </cell>
          <cell r="AL79" t="str">
            <v>Instalación de un sistema de detección y extinción de incendio en salas eléctricas y de control</v>
          </cell>
          <cell r="AN79" t="str">
            <v>Cotización única</v>
          </cell>
          <cell r="AO79" t="str">
            <v>S/I</v>
          </cell>
          <cell r="AP79" t="str">
            <v>S/I</v>
          </cell>
          <cell r="AQ79" t="str">
            <v>S/I</v>
          </cell>
          <cell r="AR79" t="str">
            <v>S/I</v>
          </cell>
          <cell r="AS79" t="str">
            <v>S/I</v>
          </cell>
          <cell r="AT79" t="str">
            <v>S/I</v>
          </cell>
          <cell r="AU79" t="str">
            <v>S/I</v>
          </cell>
          <cell r="AV79" t="str">
            <v>S/I</v>
          </cell>
          <cell r="AW79" t="str">
            <v>S/I</v>
          </cell>
          <cell r="AX79" t="str">
            <v>S/I</v>
          </cell>
          <cell r="AY79" t="str">
            <v>S/I</v>
          </cell>
          <cell r="AZ79" t="str">
            <v>S/I</v>
          </cell>
          <cell r="BA79" t="str">
            <v>S/I</v>
          </cell>
          <cell r="BB79" t="str">
            <v>S/I</v>
          </cell>
          <cell r="BC79" t="str">
            <v>S/I</v>
          </cell>
          <cell r="BD79" t="str">
            <v>\\jesvarg\pedidos\4500063513F01.JPG</v>
          </cell>
          <cell r="BE79" t="str">
            <v>\\jesvarg\pedidos\4500063513F02.JPG</v>
          </cell>
        </row>
        <row r="80">
          <cell r="D80" t="str">
            <v>4500067366</v>
          </cell>
          <cell r="E80" t="str">
            <v>APOYO A LA CAPACITACION DEL PROYECTO DE DETECCION Y EXTINCION DE INCENDIOS EN SALAS ELECTRICAS</v>
          </cell>
          <cell r="F80" t="str">
            <v>EMILIO AGUILERA C.</v>
          </cell>
          <cell r="G80" t="str">
            <v>L E A</v>
          </cell>
          <cell r="H80">
            <v>36206</v>
          </cell>
          <cell r="I80">
            <v>195</v>
          </cell>
          <cell r="J80">
            <v>93</v>
          </cell>
          <cell r="K80">
            <v>36494</v>
          </cell>
          <cell r="L80">
            <v>3762944</v>
          </cell>
          <cell r="M80" t="str">
            <v>*</v>
          </cell>
          <cell r="N80">
            <v>3762944</v>
          </cell>
          <cell r="O80">
            <v>3762944</v>
          </cell>
          <cell r="P80">
            <v>1</v>
          </cell>
          <cell r="V80" t="str">
            <v>RYO</v>
          </cell>
          <cell r="W80" t="str">
            <v>*</v>
          </cell>
          <cell r="X80" t="str">
            <v>N°1, N°2</v>
          </cell>
          <cell r="Y80" t="str">
            <v>N°1 17/08/99     N°2 16/11/99</v>
          </cell>
          <cell r="Z80" t="str">
            <v>CTTO. NO CONTEMPLA</v>
          </cell>
          <cell r="AA80" t="str">
            <v>CTTO. NO CONTEMPLA</v>
          </cell>
          <cell r="AB80">
            <v>36494</v>
          </cell>
          <cell r="AD80">
            <v>36509</v>
          </cell>
          <cell r="AE80" t="str">
            <v>No tiene</v>
          </cell>
          <cell r="AI80" t="str">
            <v>MYC</v>
          </cell>
          <cell r="AJ80" t="str">
            <v>Serie de precios unitarios con gastos generales y utilidades incluidas</v>
          </cell>
          <cell r="AK80" t="str">
            <v>T</v>
          </cell>
          <cell r="AL80" t="str">
            <v>Prestar apoyo a la coordinación para la capacitación del personal que operará los equipos de detección y extinción de incendios en las Salas Eléctricas</v>
          </cell>
          <cell r="AN80" t="str">
            <v>Cotización única</v>
          </cell>
          <cell r="AO80" t="str">
            <v>S/I</v>
          </cell>
          <cell r="AP80" t="str">
            <v>S/I</v>
          </cell>
          <cell r="AQ80" t="str">
            <v>S/I</v>
          </cell>
          <cell r="AR80" t="str">
            <v>S/I</v>
          </cell>
          <cell r="AS80" t="str">
            <v>S/I</v>
          </cell>
          <cell r="AT80" t="str">
            <v>S/I</v>
          </cell>
          <cell r="AU80" t="str">
            <v>S/I</v>
          </cell>
          <cell r="AV80" t="str">
            <v>S/I</v>
          </cell>
          <cell r="AW80" t="str">
            <v>S/I</v>
          </cell>
          <cell r="AX80" t="str">
            <v>S/I</v>
          </cell>
          <cell r="AY80" t="str">
            <v>S/I</v>
          </cell>
          <cell r="AZ80" t="str">
            <v>S/I</v>
          </cell>
          <cell r="BA80" t="str">
            <v>S/I</v>
          </cell>
          <cell r="BB80" t="str">
            <v>S/I</v>
          </cell>
          <cell r="BC80" t="str">
            <v>S/I</v>
          </cell>
          <cell r="BD80" t="str">
            <v>\\jesvarg\pedidos\4500067366F01.JPG</v>
          </cell>
          <cell r="BE80" t="str">
            <v>\\jesvarg\pedidos\4500067366F02.JPG</v>
          </cell>
        </row>
        <row r="81">
          <cell r="D81" t="str">
            <v>4500080300</v>
          </cell>
          <cell r="E81" t="str">
            <v>CONSTRUCCIÓN MURO TIERRA ARMADA</v>
          </cell>
          <cell r="F81" t="str">
            <v>RINASA</v>
          </cell>
          <cell r="G81" t="str">
            <v>P F C</v>
          </cell>
          <cell r="H81">
            <v>36272</v>
          </cell>
          <cell r="I81">
            <v>40</v>
          </cell>
          <cell r="J81">
            <v>206</v>
          </cell>
          <cell r="K81">
            <v>36518</v>
          </cell>
          <cell r="L81">
            <v>39597957</v>
          </cell>
          <cell r="M81">
            <v>9318632</v>
          </cell>
          <cell r="N81">
            <v>48916589</v>
          </cell>
          <cell r="O81">
            <v>48916589</v>
          </cell>
          <cell r="P81">
            <v>1</v>
          </cell>
          <cell r="V81" t="str">
            <v>HBR</v>
          </cell>
          <cell r="W81" t="str">
            <v>*</v>
          </cell>
          <cell r="X81" t="str">
            <v>N°1            N°2           N°3</v>
          </cell>
          <cell r="Y81" t="str">
            <v>N°1 06/07/99   N°2</v>
          </cell>
          <cell r="Z81">
            <v>36518</v>
          </cell>
          <cell r="AA81" t="str">
            <v>*</v>
          </cell>
          <cell r="AB81">
            <v>36524</v>
          </cell>
          <cell r="AD81">
            <v>36524</v>
          </cell>
          <cell r="AE81" t="str">
            <v>Tramitada</v>
          </cell>
          <cell r="AI81" t="str">
            <v>MYC</v>
          </cell>
          <cell r="AJ81" t="str">
            <v>General de construcción, modalidad a suma alzada incluyendo gastos generales y utilidades</v>
          </cell>
          <cell r="AK81" t="str">
            <v>T</v>
          </cell>
          <cell r="AL81" t="str">
            <v>Construcción de un muro de contención y su respectivo relleno en sector de los estanques de cabeza de concentrado de la Planta Concentradora</v>
          </cell>
          <cell r="AN81" t="str">
            <v>Cotización única</v>
          </cell>
          <cell r="AO81" t="str">
            <v>S/I</v>
          </cell>
          <cell r="AP81" t="str">
            <v>S/I</v>
          </cell>
          <cell r="AQ81" t="str">
            <v>S/I</v>
          </cell>
          <cell r="AR81" t="str">
            <v>S/I</v>
          </cell>
          <cell r="AS81" t="str">
            <v>S/I</v>
          </cell>
          <cell r="AT81" t="str">
            <v>S/I</v>
          </cell>
          <cell r="AU81" t="str">
            <v>S/I</v>
          </cell>
          <cell r="AV81" t="str">
            <v>S/I</v>
          </cell>
          <cell r="AW81" t="str">
            <v>S/I</v>
          </cell>
          <cell r="AX81" t="str">
            <v>S/I</v>
          </cell>
          <cell r="AY81" t="str">
            <v>S/I</v>
          </cell>
          <cell r="AZ81" t="str">
            <v>S/I</v>
          </cell>
          <cell r="BA81" t="str">
            <v>S/I</v>
          </cell>
          <cell r="BB81" t="str">
            <v>S/I</v>
          </cell>
          <cell r="BC81" t="str">
            <v>S/I</v>
          </cell>
          <cell r="BD81" t="str">
            <v>\\jesvarg\pedidos\4500080300F01.JPG</v>
          </cell>
          <cell r="BE81" t="str">
            <v>\\jesvarg\pedidos\4500080300F02.JPG</v>
          </cell>
        </row>
        <row r="82">
          <cell r="D82" t="str">
            <v>4500083228</v>
          </cell>
          <cell r="E82" t="str">
            <v>HABILITACIÓN GALPON BODEGA DE SAL Y TRABAJOS ANEXOS</v>
          </cell>
          <cell r="F82" t="str">
            <v>VIDAURRE</v>
          </cell>
          <cell r="G82" t="str">
            <v>C G V</v>
          </cell>
          <cell r="H82">
            <v>36290</v>
          </cell>
          <cell r="I82">
            <v>60</v>
          </cell>
          <cell r="J82">
            <v>36</v>
          </cell>
          <cell r="K82">
            <v>36386</v>
          </cell>
          <cell r="L82">
            <v>93953520</v>
          </cell>
          <cell r="M82">
            <v>14015265</v>
          </cell>
          <cell r="N82">
            <v>107968785</v>
          </cell>
          <cell r="O82">
            <v>107968785</v>
          </cell>
          <cell r="P82">
            <v>1</v>
          </cell>
          <cell r="V82" t="str">
            <v>HBR</v>
          </cell>
          <cell r="W82" t="str">
            <v>*</v>
          </cell>
          <cell r="X82" t="str">
            <v>N°1,2,3</v>
          </cell>
          <cell r="Y82" t="str">
            <v>N°1 06/10/99</v>
          </cell>
          <cell r="AA82">
            <v>36386</v>
          </cell>
          <cell r="AB82">
            <v>36417</v>
          </cell>
          <cell r="AD82">
            <v>36427</v>
          </cell>
          <cell r="AE82">
            <v>36478</v>
          </cell>
          <cell r="AF82" t="str">
            <v>CLP</v>
          </cell>
          <cell r="AG82">
            <v>3242000</v>
          </cell>
          <cell r="AI82" t="str">
            <v>PYC</v>
          </cell>
          <cell r="AJ82" t="str">
            <v xml:space="preserve">General de construcción y montaje , modalidad a suma alzada la que incluye gastos generales y utilidades </v>
          </cell>
          <cell r="AK82" t="str">
            <v>T</v>
          </cell>
          <cell r="AL82" t="str">
            <v>El suministro y montaje de las estructuras metálicas, las demoliciones y desmontajes necesarios, la construcción de obras civiles y los montajes electromecánicos del proyecto "Infraestructura Mina a Rajo Abierto". Además, se incluye varios trabajos anexos</v>
          </cell>
          <cell r="AN82" t="str">
            <v>Cotización Unica</v>
          </cell>
          <cell r="AO82" t="str">
            <v>S/I</v>
          </cell>
          <cell r="AP82" t="str">
            <v>S/I</v>
          </cell>
          <cell r="AQ82" t="str">
            <v>S/I</v>
          </cell>
          <cell r="AR82" t="str">
            <v>S/I</v>
          </cell>
          <cell r="AS82" t="str">
            <v>S/I</v>
          </cell>
          <cell r="AT82" t="str">
            <v>S/I</v>
          </cell>
          <cell r="AU82" t="str">
            <v>S/I</v>
          </cell>
          <cell r="AV82" t="str">
            <v>S/I</v>
          </cell>
          <cell r="AW82" t="str">
            <v>S/I</v>
          </cell>
          <cell r="AX82" t="str">
            <v>S/I</v>
          </cell>
          <cell r="AY82" t="str">
            <v>S/I</v>
          </cell>
          <cell r="AZ82" t="str">
            <v>S/I</v>
          </cell>
          <cell r="BA82" t="str">
            <v>S/I</v>
          </cell>
          <cell r="BB82" t="str">
            <v>S/I</v>
          </cell>
          <cell r="BC82" t="str">
            <v>S/I</v>
          </cell>
          <cell r="BD82" t="str">
            <v>\\jesvarg\pedidos\4500083228F01.JPG</v>
          </cell>
          <cell r="BE82" t="str">
            <v>\\jesvarg\pedidos\4500083228F02.JPG</v>
          </cell>
        </row>
        <row r="83">
          <cell r="D83" t="str">
            <v>4500087670</v>
          </cell>
          <cell r="E83" t="str">
            <v>MONTAJE SISTEMA  VENTILACION AREA  MOLIENDA  Y FLOTACION CONCENTRADOR</v>
          </cell>
          <cell r="F83" t="str">
            <v xml:space="preserve">C.D.S </v>
          </cell>
          <cell r="G83" t="str">
            <v>N R M</v>
          </cell>
          <cell r="H83">
            <v>36318</v>
          </cell>
          <cell r="I83">
            <v>105</v>
          </cell>
          <cell r="J83">
            <v>61</v>
          </cell>
          <cell r="K83">
            <v>36484</v>
          </cell>
          <cell r="L83">
            <v>118347248</v>
          </cell>
          <cell r="M83">
            <v>1276120</v>
          </cell>
          <cell r="N83">
            <v>119623368</v>
          </cell>
          <cell r="O83">
            <v>116439013</v>
          </cell>
          <cell r="P83">
            <v>0.97338015930131649</v>
          </cell>
          <cell r="V83" t="str">
            <v>HBR</v>
          </cell>
          <cell r="W83" t="str">
            <v>*</v>
          </cell>
          <cell r="X83" t="str">
            <v xml:space="preserve">N°1,2      N°3    </v>
          </cell>
          <cell r="Y83" t="str">
            <v>N°1 01/10/99 N°2</v>
          </cell>
          <cell r="Z83">
            <v>36484</v>
          </cell>
          <cell r="AA83">
            <v>36484</v>
          </cell>
          <cell r="AB83">
            <v>36514</v>
          </cell>
          <cell r="AD83">
            <v>36514</v>
          </cell>
          <cell r="AE83" t="str">
            <v>TRAMITADA</v>
          </cell>
          <cell r="AF83" t="str">
            <v>CLP</v>
          </cell>
          <cell r="AG83">
            <v>3550417</v>
          </cell>
          <cell r="AI83" t="str">
            <v>MYC</v>
          </cell>
          <cell r="AJ83" t="str">
            <v>General de construcción, modalidad a serie de precios unitarios con suma alzada de gastos generales y utilidades</v>
          </cell>
          <cell r="AK83" t="str">
            <v>T</v>
          </cell>
          <cell r="AL83" t="str">
            <v>Montaje y puesta en marcha de siete ventiladores en el subnivel de ventilación del concentrador</v>
          </cell>
          <cell r="AN83" t="str">
            <v>Licitación privada</v>
          </cell>
          <cell r="AO83" t="str">
            <v>S/I</v>
          </cell>
          <cell r="AP83" t="str">
            <v>S/I</v>
          </cell>
          <cell r="AQ83" t="str">
            <v>S/I</v>
          </cell>
          <cell r="AR83" t="str">
            <v>S/I</v>
          </cell>
          <cell r="AS83" t="str">
            <v>S/I</v>
          </cell>
          <cell r="AT83" t="str">
            <v>S/I</v>
          </cell>
          <cell r="AU83" t="str">
            <v>S/I</v>
          </cell>
          <cell r="AV83" t="str">
            <v>S/I</v>
          </cell>
          <cell r="AW83" t="str">
            <v>S/I</v>
          </cell>
          <cell r="AX83" t="str">
            <v>S/I</v>
          </cell>
          <cell r="AY83" t="str">
            <v>S/I</v>
          </cell>
          <cell r="AZ83" t="str">
            <v>S/I</v>
          </cell>
          <cell r="BA83" t="str">
            <v>S/I</v>
          </cell>
          <cell r="BB83" t="str">
            <v>S/I</v>
          </cell>
          <cell r="BC83" t="str">
            <v>S/I</v>
          </cell>
          <cell r="BD83" t="str">
            <v>\\jesvarg\pedidos\4500087670F01.JPG</v>
          </cell>
          <cell r="BE83" t="str">
            <v>\\jesvarg\pedidos\4500087670F02.JPG</v>
          </cell>
        </row>
        <row r="84">
          <cell r="D84" t="str">
            <v>4500087690</v>
          </cell>
          <cell r="E84" t="str">
            <v>VARIANTE CAMINO DE ACCESO ESPESADOR N°2 Y PLATAFORMA PARA INSTALACION DE ESTANQUE DE PETROLEO</v>
          </cell>
          <cell r="F84" t="str">
            <v>INCOMIN</v>
          </cell>
          <cell r="G84" t="str">
            <v>C G V</v>
          </cell>
          <cell r="H84">
            <v>36311</v>
          </cell>
          <cell r="I84">
            <v>30</v>
          </cell>
          <cell r="J84">
            <v>31</v>
          </cell>
          <cell r="K84">
            <v>36372</v>
          </cell>
          <cell r="L84">
            <v>41766762</v>
          </cell>
          <cell r="M84">
            <v>12955971</v>
          </cell>
          <cell r="N84">
            <v>54722733</v>
          </cell>
          <cell r="O84">
            <v>54720058</v>
          </cell>
          <cell r="P84">
            <v>0.99995111720754148</v>
          </cell>
          <cell r="V84" t="str">
            <v>HBR</v>
          </cell>
          <cell r="X84" t="str">
            <v>N°1</v>
          </cell>
          <cell r="Y84" t="str">
            <v>N°1 04/08/99</v>
          </cell>
          <cell r="Z84">
            <v>36369</v>
          </cell>
          <cell r="AA84">
            <v>36371</v>
          </cell>
          <cell r="AB84">
            <v>36402</v>
          </cell>
          <cell r="AD84">
            <v>36423</v>
          </cell>
          <cell r="AE84" t="str">
            <v>No tiene</v>
          </cell>
          <cell r="AI84" t="str">
            <v>MYC</v>
          </cell>
          <cell r="AJ84" t="str">
            <v>General de construcción, modalidad a serie de precios unitarios con gastos generales y utilidades incluidos.</v>
          </cell>
          <cell r="AK84" t="str">
            <v>T</v>
          </cell>
          <cell r="AL84" t="str">
            <v>Ejecución de variante camino de acceso a espesador N°2, excavación y obtención de plataforma de trabajo para instalación de estanque de petróleo en Concentrador</v>
          </cell>
          <cell r="AN84" t="str">
            <v>Cotización Privada</v>
          </cell>
          <cell r="AO84" t="str">
            <v>S/I</v>
          </cell>
          <cell r="AP84" t="str">
            <v>S/I</v>
          </cell>
          <cell r="AQ84" t="str">
            <v>S/I</v>
          </cell>
          <cell r="AR84" t="str">
            <v>S/I</v>
          </cell>
          <cell r="AS84" t="str">
            <v>S/I</v>
          </cell>
          <cell r="AT84" t="str">
            <v>S/I</v>
          </cell>
          <cell r="AU84" t="str">
            <v>S/I</v>
          </cell>
          <cell r="AV84" t="str">
            <v>S/I</v>
          </cell>
          <cell r="AW84" t="str">
            <v>S/I</v>
          </cell>
          <cell r="AX84" t="str">
            <v>S/I</v>
          </cell>
          <cell r="AY84" t="str">
            <v>S/I</v>
          </cell>
          <cell r="AZ84" t="str">
            <v>S/I</v>
          </cell>
          <cell r="BA84" t="str">
            <v>S/I</v>
          </cell>
          <cell r="BB84" t="str">
            <v>S/I</v>
          </cell>
          <cell r="BC84" t="str">
            <v>S/I</v>
          </cell>
          <cell r="BD84" t="str">
            <v>\\jesvarg\pedidos\4500087690F01.JPG</v>
          </cell>
          <cell r="BE84" t="str">
            <v>\\jesvarg\pedidos\4500087690F02.JPG</v>
          </cell>
        </row>
        <row r="85">
          <cell r="D85" t="str">
            <v>4500089954</v>
          </cell>
          <cell r="E85" t="str">
            <v>REPARACION BOCATOMA - ADUCCION BLANCO Y CONSTRUCCION DRENAJE ESTANQUE SAG</v>
          </cell>
          <cell r="F85" t="str">
            <v>INCOMIN</v>
          </cell>
          <cell r="G85" t="str">
            <v>P F C</v>
          </cell>
          <cell r="H85">
            <v>36313</v>
          </cell>
          <cell r="I85">
            <v>40</v>
          </cell>
          <cell r="J85">
            <v>95</v>
          </cell>
          <cell r="K85">
            <v>36448</v>
          </cell>
          <cell r="L85">
            <v>58562780</v>
          </cell>
          <cell r="M85">
            <v>0</v>
          </cell>
          <cell r="N85">
            <v>58562780</v>
          </cell>
          <cell r="O85">
            <v>58440479</v>
          </cell>
          <cell r="P85">
            <v>0.99791162578006032</v>
          </cell>
          <cell r="V85" t="str">
            <v>HBR</v>
          </cell>
          <cell r="W85" t="str">
            <v>*</v>
          </cell>
          <cell r="X85" t="str">
            <v>N°1,2</v>
          </cell>
          <cell r="Y85" t="str">
            <v>N°1 03/08/99         N°2 01/09/99</v>
          </cell>
          <cell r="Z85" t="str">
            <v>*</v>
          </cell>
          <cell r="AA85">
            <v>36451</v>
          </cell>
          <cell r="AB85">
            <v>36451</v>
          </cell>
          <cell r="AD85">
            <v>36476</v>
          </cell>
          <cell r="AE85" t="str">
            <v>Tramitada</v>
          </cell>
          <cell r="AF85" t="str">
            <v>CLP</v>
          </cell>
          <cell r="AG85">
            <v>1156883</v>
          </cell>
          <cell r="AI85" t="str">
            <v>MYC</v>
          </cell>
          <cell r="AJ85" t="str">
            <v>General de Construcción, modalidad a serie de precios unitarios con suma alzada, de gastos generales y utilidades.</v>
          </cell>
          <cell r="AK85" t="str">
            <v>T</v>
          </cell>
          <cell r="AL85" t="str">
            <v>En Bocatoma y Aducción Blanco: reparar y completar obras civiles, estructura, piping, trabajos eléctricos, instrumentación. Diseño, suministro y montaje del accionamiento compuerta desripiadora. Reemplazo pieza Y en unión aducciones Blanco y Morado. Cambi</v>
          </cell>
          <cell r="AN85" t="str">
            <v>Licitación privada</v>
          </cell>
          <cell r="AO85" t="str">
            <v>S/I</v>
          </cell>
          <cell r="AP85" t="str">
            <v>S/I</v>
          </cell>
          <cell r="AQ85" t="str">
            <v>S/I</v>
          </cell>
          <cell r="AR85" t="str">
            <v>S/I</v>
          </cell>
          <cell r="AS85" t="str">
            <v>S/I</v>
          </cell>
          <cell r="AT85" t="str">
            <v>S/I</v>
          </cell>
          <cell r="AU85" t="str">
            <v>S/I</v>
          </cell>
          <cell r="AV85" t="str">
            <v>S/I</v>
          </cell>
          <cell r="AW85" t="str">
            <v>S/I</v>
          </cell>
          <cell r="AX85" t="str">
            <v>S/I</v>
          </cell>
          <cell r="AY85" t="str">
            <v>S/I</v>
          </cell>
          <cell r="AZ85" t="str">
            <v>S/I</v>
          </cell>
          <cell r="BA85" t="str">
            <v>S/I</v>
          </cell>
          <cell r="BB85" t="str">
            <v>S/I</v>
          </cell>
          <cell r="BC85" t="str">
            <v>S/I</v>
          </cell>
          <cell r="BD85" t="str">
            <v>\\jesvarg\pedidos\4500089954F01.JPG</v>
          </cell>
          <cell r="BE85" t="str">
            <v>\\jesvarg\pedidos\4500089954F02.JPG</v>
          </cell>
        </row>
        <row r="86">
          <cell r="D86" t="str">
            <v>4500091993</v>
          </cell>
          <cell r="E86" t="str">
            <v>OBRAS VARIAS EN PLANTA AREA SUPERFICIE</v>
          </cell>
          <cell r="F86" t="str">
            <v>HERMAN ROJAS</v>
          </cell>
          <cell r="G86" t="str">
            <v>C G V</v>
          </cell>
          <cell r="H86">
            <v>36342</v>
          </cell>
          <cell r="I86">
            <v>45</v>
          </cell>
          <cell r="J86">
            <v>15</v>
          </cell>
          <cell r="K86">
            <v>36402</v>
          </cell>
          <cell r="L86">
            <v>11367280</v>
          </cell>
          <cell r="M86">
            <v>2605226</v>
          </cell>
          <cell r="N86">
            <v>14000896</v>
          </cell>
          <cell r="O86">
            <v>14000896</v>
          </cell>
          <cell r="P86">
            <v>1</v>
          </cell>
          <cell r="V86" t="str">
            <v>RYO</v>
          </cell>
          <cell r="W86" t="str">
            <v>*</v>
          </cell>
          <cell r="X86" t="str">
            <v>N°1,2</v>
          </cell>
          <cell r="Y86" t="str">
            <v>N°1 07/09/99</v>
          </cell>
          <cell r="Z86" t="str">
            <v>CTTO. NO CONTEMPLA</v>
          </cell>
          <cell r="AA86" t="str">
            <v>CTTO. NO CONTEMPLA</v>
          </cell>
          <cell r="AB86">
            <v>36416</v>
          </cell>
          <cell r="AD86">
            <v>36437</v>
          </cell>
          <cell r="AE86">
            <v>36468</v>
          </cell>
          <cell r="AF86" t="str">
            <v>CLP</v>
          </cell>
          <cell r="AG86">
            <v>341018</v>
          </cell>
          <cell r="AI86" t="str">
            <v>MYC</v>
          </cell>
          <cell r="AJ86" t="str">
            <v>General de Construcción, modalidad a suma alzada, que incluye  gastos generales y utilidades.</v>
          </cell>
          <cell r="AK86" t="str">
            <v>T</v>
          </cell>
          <cell r="AL86" t="str">
            <v>Instalación de protección de espesadores de concentrado de cobre y molibdeno. La construcción de una caseta de control para la romana de camiones. La construcción de un murete en el contorno superior del pozo de trabajo y escalera de acceso al fondo de és</v>
          </cell>
          <cell r="AN86" t="str">
            <v>Cotización Privada</v>
          </cell>
          <cell r="AO86" t="str">
            <v>S/I</v>
          </cell>
          <cell r="AP86" t="str">
            <v>S/I</v>
          </cell>
          <cell r="AQ86" t="str">
            <v>S/I</v>
          </cell>
          <cell r="AR86" t="str">
            <v>S/I</v>
          </cell>
          <cell r="AS86" t="str">
            <v>S/I</v>
          </cell>
          <cell r="AT86" t="str">
            <v>S/I</v>
          </cell>
          <cell r="AU86" t="str">
            <v>S/I</v>
          </cell>
          <cell r="AV86" t="str">
            <v>S/I</v>
          </cell>
          <cell r="AW86" t="str">
            <v>S/I</v>
          </cell>
          <cell r="AX86" t="str">
            <v>S/I</v>
          </cell>
          <cell r="AY86" t="str">
            <v>S/I</v>
          </cell>
          <cell r="AZ86" t="str">
            <v>S/I</v>
          </cell>
          <cell r="BA86" t="str">
            <v>S/I</v>
          </cell>
          <cell r="BB86" t="str">
            <v>S/I</v>
          </cell>
          <cell r="BC86" t="str">
            <v>S/I</v>
          </cell>
          <cell r="BD86" t="str">
            <v>\\jesvarg\pedidos\4500091993F01.JPG</v>
          </cell>
          <cell r="BE86" t="str">
            <v>\\jesvarg\pedidos\4500091993F02.JPG</v>
          </cell>
        </row>
        <row r="87">
          <cell r="D87" t="str">
            <v>4500094195</v>
          </cell>
          <cell r="E87" t="str">
            <v>CONSTRUCCION TRAMPA DE PIEDRA EMBALSE LOS LEONES</v>
          </cell>
          <cell r="F87" t="str">
            <v>INCOLUR</v>
          </cell>
          <cell r="G87" t="str">
            <v>C G V</v>
          </cell>
          <cell r="H87">
            <v>36366</v>
          </cell>
          <cell r="I87">
            <v>60</v>
          </cell>
          <cell r="J87">
            <v>37</v>
          </cell>
          <cell r="K87">
            <v>36463</v>
          </cell>
          <cell r="L87">
            <v>151918918</v>
          </cell>
          <cell r="M87">
            <v>13224740</v>
          </cell>
          <cell r="N87">
            <v>165143658</v>
          </cell>
          <cell r="O87">
            <v>159388806</v>
          </cell>
          <cell r="P87">
            <v>0.96515244926935073</v>
          </cell>
          <cell r="V87" t="str">
            <v>JRH</v>
          </cell>
          <cell r="W87" t="str">
            <v>*</v>
          </cell>
          <cell r="X87" t="str">
            <v>N°1</v>
          </cell>
          <cell r="Y87" t="str">
            <v>N°1 01/10/99</v>
          </cell>
          <cell r="Z87" t="str">
            <v>*</v>
          </cell>
          <cell r="AA87">
            <v>36463</v>
          </cell>
          <cell r="AB87">
            <v>36524</v>
          </cell>
          <cell r="AD87">
            <v>36524</v>
          </cell>
          <cell r="AE87" t="str">
            <v>Tramitada</v>
          </cell>
          <cell r="AF87" t="str">
            <v>CLP</v>
          </cell>
          <cell r="AG87">
            <v>4215513</v>
          </cell>
          <cell r="AI87" t="str">
            <v>MYC</v>
          </cell>
          <cell r="AJ87" t="str">
            <v>General de construcción modalidad a serie de precios unitarios con suma alzada de gastos generales y utilidades. Además considera partidas referenciales a precio unitario que incluyen gastos generales y utilidades</v>
          </cell>
          <cell r="AK87" t="str">
            <v>T</v>
          </cell>
          <cell r="AL87" t="str">
            <v>Construcción de una trampa de piedras en el cauce del río Los Leones</v>
          </cell>
          <cell r="AN87" t="str">
            <v>Licitación privada</v>
          </cell>
          <cell r="AO87" t="str">
            <v>S/I</v>
          </cell>
          <cell r="AP87" t="str">
            <v>S/I</v>
          </cell>
          <cell r="AQ87" t="str">
            <v>S/I</v>
          </cell>
          <cell r="AR87" t="str">
            <v>S/I</v>
          </cell>
          <cell r="AS87" t="str">
            <v>S/I</v>
          </cell>
          <cell r="AT87" t="str">
            <v>S/I</v>
          </cell>
          <cell r="AU87" t="str">
            <v>S/I</v>
          </cell>
          <cell r="AV87" t="str">
            <v>S/I</v>
          </cell>
          <cell r="AW87" t="str">
            <v>S/I</v>
          </cell>
          <cell r="AX87" t="str">
            <v>S/I</v>
          </cell>
          <cell r="AY87" t="str">
            <v>S/I</v>
          </cell>
          <cell r="AZ87" t="str">
            <v>S/I</v>
          </cell>
          <cell r="BA87" t="str">
            <v>S/I</v>
          </cell>
          <cell r="BB87" t="str">
            <v>S/I</v>
          </cell>
          <cell r="BC87" t="str">
            <v>S/I</v>
          </cell>
          <cell r="BD87" t="str">
            <v>\\jesvarg\pedidos\4500094195F01.JPG</v>
          </cell>
          <cell r="BE87" t="str">
            <v>\\jesvarg\pedidos\4500094195F02.JPG</v>
          </cell>
        </row>
        <row r="88">
          <cell r="D88" t="str">
            <v>4500096622</v>
          </cell>
          <cell r="E88" t="str">
            <v>OBRAS REMANENTES PROYECTO EXPANSION</v>
          </cell>
          <cell r="F88" t="str">
            <v>RINASA</v>
          </cell>
          <cell r="G88" t="str">
            <v>P F C</v>
          </cell>
          <cell r="H88">
            <v>36371</v>
          </cell>
          <cell r="I88">
            <v>130</v>
          </cell>
          <cell r="J88">
            <v>21</v>
          </cell>
          <cell r="K88">
            <v>36522</v>
          </cell>
          <cell r="L88">
            <v>151074435</v>
          </cell>
          <cell r="M88">
            <v>29167309</v>
          </cell>
          <cell r="N88">
            <v>180241744</v>
          </cell>
          <cell r="O88">
            <v>178720232</v>
          </cell>
          <cell r="P88">
            <v>0.99155849268746532</v>
          </cell>
          <cell r="V88" t="str">
            <v>HBR</v>
          </cell>
          <cell r="W88" t="str">
            <v>*</v>
          </cell>
          <cell r="X88" t="str">
            <v>N°1</v>
          </cell>
          <cell r="Y88" t="str">
            <v>N°1</v>
          </cell>
          <cell r="Z88">
            <v>36522</v>
          </cell>
          <cell r="AA88">
            <v>36552</v>
          </cell>
          <cell r="AB88">
            <v>36552</v>
          </cell>
          <cell r="AD88">
            <v>36552</v>
          </cell>
          <cell r="AE88" t="str">
            <v>Tramitada</v>
          </cell>
          <cell r="AF88" t="str">
            <v>CLP</v>
          </cell>
          <cell r="AG88">
            <v>3332233</v>
          </cell>
          <cell r="AI88" t="str">
            <v>MYC</v>
          </cell>
          <cell r="AJ88" t="str">
            <v>General de construcción, modalidad a serie de precios unitarios con suma alzada, de gastos generales y utilidades</v>
          </cell>
          <cell r="AK88" t="str">
            <v>T</v>
          </cell>
          <cell r="AL88" t="str">
            <v>Ejecución de trabajos pendientes en proyecto expansión, en diferentes especialidades. Proporcionar recursos para la puesta en marcha del mismo proyecto.</v>
          </cell>
          <cell r="AN88" t="str">
            <v>Licitación privada</v>
          </cell>
          <cell r="AO88" t="str">
            <v>S/I</v>
          </cell>
          <cell r="AP88">
            <v>3000</v>
          </cell>
          <cell r="AQ88">
            <v>0</v>
          </cell>
          <cell r="AR88">
            <v>0</v>
          </cell>
          <cell r="AS88">
            <v>0</v>
          </cell>
          <cell r="AT88">
            <v>0</v>
          </cell>
          <cell r="AU88">
            <v>0</v>
          </cell>
          <cell r="AV88">
            <v>0</v>
          </cell>
          <cell r="AW88">
            <v>0</v>
          </cell>
          <cell r="AX88">
            <v>0</v>
          </cell>
          <cell r="AY88">
            <v>0</v>
          </cell>
          <cell r="AZ88">
            <v>0</v>
          </cell>
          <cell r="BA88">
            <v>0</v>
          </cell>
          <cell r="BB88">
            <v>0</v>
          </cell>
          <cell r="BC88">
            <v>40</v>
          </cell>
          <cell r="BD88" t="str">
            <v>\\jesvarg\pedidos\4500096622F01.JPG</v>
          </cell>
          <cell r="BE88" t="str">
            <v>\\jesvarg\pedidos\4500096622F02.JPG</v>
          </cell>
        </row>
        <row r="89">
          <cell r="D89" t="str">
            <v>4500096999</v>
          </cell>
          <cell r="E89" t="str">
            <v>APERTURA Y MANTENCION CAMINO  DE ACCESO TRAMPA DE PIEDRA RIOS LOS LEONES</v>
          </cell>
          <cell r="F89" t="str">
            <v>INCOLUR</v>
          </cell>
          <cell r="G89" t="str">
            <v>C G V</v>
          </cell>
          <cell r="H89">
            <v>36364</v>
          </cell>
          <cell r="I89">
            <v>70</v>
          </cell>
          <cell r="J89" t="str">
            <v>*</v>
          </cell>
          <cell r="K89">
            <v>36434</v>
          </cell>
          <cell r="L89">
            <v>14597176</v>
          </cell>
          <cell r="M89" t="str">
            <v>*</v>
          </cell>
          <cell r="N89">
            <v>14597176</v>
          </cell>
          <cell r="O89">
            <v>14597176</v>
          </cell>
          <cell r="P89">
            <v>1</v>
          </cell>
          <cell r="V89" t="str">
            <v>JRH</v>
          </cell>
          <cell r="W89" t="str">
            <v>*</v>
          </cell>
          <cell r="X89" t="str">
            <v>*</v>
          </cell>
          <cell r="Y89" t="str">
            <v>*</v>
          </cell>
          <cell r="Z89" t="str">
            <v>CTTO. NO CONTEMPLA</v>
          </cell>
          <cell r="AA89" t="str">
            <v>CTTO. NO CONTEMPLA</v>
          </cell>
          <cell r="AB89">
            <v>36472</v>
          </cell>
          <cell r="AD89">
            <v>36472</v>
          </cell>
          <cell r="AE89" t="str">
            <v>No tiene</v>
          </cell>
          <cell r="AI89" t="str">
            <v>MYC</v>
          </cell>
          <cell r="AJ89" t="str">
            <v>General de construcción modalidad a serie de precios unitarios con  de gastos generales y utilidades incluidas. Además considera una partida de gastos reembolsables</v>
          </cell>
          <cell r="AK89" t="str">
            <v>T</v>
          </cell>
          <cell r="AL89" t="str">
            <v>Realizar los trabajos necesarios para mantener operativo el camino de acceso al lugar en donde se construirá la trampa de piedras en río Los Leones</v>
          </cell>
          <cell r="AN89" t="str">
            <v>Licitación privada</v>
          </cell>
          <cell r="AO89" t="str">
            <v>S/I</v>
          </cell>
          <cell r="AP89" t="str">
            <v>S/I</v>
          </cell>
          <cell r="AQ89" t="str">
            <v>S/I</v>
          </cell>
          <cell r="AR89" t="str">
            <v>S/I</v>
          </cell>
          <cell r="AS89" t="str">
            <v>S/I</v>
          </cell>
          <cell r="AT89" t="str">
            <v>S/I</v>
          </cell>
          <cell r="AU89" t="str">
            <v>S/I</v>
          </cell>
          <cell r="AV89" t="str">
            <v>S/I</v>
          </cell>
          <cell r="AW89" t="str">
            <v>S/I</v>
          </cell>
          <cell r="AX89" t="str">
            <v>S/I</v>
          </cell>
          <cell r="AY89" t="str">
            <v>S/I</v>
          </cell>
          <cell r="AZ89" t="str">
            <v>S/I</v>
          </cell>
          <cell r="BA89" t="str">
            <v>S/I</v>
          </cell>
          <cell r="BB89" t="str">
            <v>S/I</v>
          </cell>
          <cell r="BC89" t="str">
            <v>S/I</v>
          </cell>
          <cell r="BD89" t="str">
            <v>\\jesvarg\pedidos\4500096999F01.JPG</v>
          </cell>
          <cell r="BE89" t="str">
            <v>\\jesvarg\pedidos\4500096999F02.JPG</v>
          </cell>
        </row>
        <row r="90">
          <cell r="D90" t="str">
            <v>4500099176</v>
          </cell>
          <cell r="E90" t="str">
            <v>PROCESAMIENTO MODELO AGUA OPTIMIZACION EXPANSION</v>
          </cell>
          <cell r="F90" t="str">
            <v>CADE IDEPE</v>
          </cell>
          <cell r="G90" t="str">
            <v>C.A</v>
          </cell>
          <cell r="H90">
            <v>36342</v>
          </cell>
          <cell r="I90">
            <v>60</v>
          </cell>
          <cell r="J90">
            <v>31</v>
          </cell>
          <cell r="K90">
            <v>36433</v>
          </cell>
          <cell r="L90">
            <v>5886135</v>
          </cell>
          <cell r="M90">
            <v>2378237</v>
          </cell>
          <cell r="N90">
            <v>8264372</v>
          </cell>
          <cell r="O90">
            <v>8145461</v>
          </cell>
          <cell r="P90">
            <v>0.98561161090038052</v>
          </cell>
          <cell r="V90" t="str">
            <v>HBR</v>
          </cell>
          <cell r="W90" t="str">
            <v>*</v>
          </cell>
          <cell r="X90" t="str">
            <v>N°1</v>
          </cell>
          <cell r="Y90" t="str">
            <v>N°1 27/09/99</v>
          </cell>
          <cell r="Z90" t="str">
            <v>CTTO. NO CONTEMPLA</v>
          </cell>
          <cell r="AA90" t="str">
            <v>CTTO. NO CONTEMPLA</v>
          </cell>
          <cell r="AB90">
            <v>36433</v>
          </cell>
          <cell r="AD90">
            <v>36433</v>
          </cell>
          <cell r="AE90" t="str">
            <v>No tiene</v>
          </cell>
          <cell r="AI90" t="str">
            <v>PYC</v>
          </cell>
          <cell r="AJ90" t="str">
            <v>Contrato de Ingeniería modalidad a suma alzada con gastos generales y utilidades incluidas. Además, se considera una partida a serie de precios unitarios con gastos generales y utilidades incluidas</v>
          </cell>
          <cell r="AK90" t="str">
            <v>T</v>
          </cell>
          <cell r="AL90" t="str">
            <v>Realizar un procesamiento del modelo de Oferta Demanda de agua, con el objeto de efectuar una estimación de nuevas obras de abastecimiento de agua a planta concentradora</v>
          </cell>
          <cell r="AN90" t="str">
            <v>Cotización Unica</v>
          </cell>
          <cell r="AO90" t="str">
            <v>S/I</v>
          </cell>
          <cell r="AP90" t="str">
            <v>S/I</v>
          </cell>
          <cell r="AQ90" t="str">
            <v>S/I</v>
          </cell>
          <cell r="AR90" t="str">
            <v>S/I</v>
          </cell>
          <cell r="AS90" t="str">
            <v>S/I</v>
          </cell>
          <cell r="AT90" t="str">
            <v>S/I</v>
          </cell>
          <cell r="AU90" t="str">
            <v>S/I</v>
          </cell>
          <cell r="AV90" t="str">
            <v>S/I</v>
          </cell>
          <cell r="AW90" t="str">
            <v>S/I</v>
          </cell>
          <cell r="AX90" t="str">
            <v>S/I</v>
          </cell>
          <cell r="AY90" t="str">
            <v>S/I</v>
          </cell>
          <cell r="AZ90" t="str">
            <v>S/I</v>
          </cell>
          <cell r="BA90" t="str">
            <v>S/I</v>
          </cell>
          <cell r="BB90" t="str">
            <v>S/I</v>
          </cell>
          <cell r="BC90" t="str">
            <v>S/I</v>
          </cell>
          <cell r="BD90" t="str">
            <v>\\jesvarg\pedidos\4500099176F01.JPG</v>
          </cell>
          <cell r="BE90" t="str">
            <v>\\jesvarg\pedidos\4500099176F02.JPG</v>
          </cell>
        </row>
        <row r="91">
          <cell r="D91" t="str">
            <v>4500100248</v>
          </cell>
          <cell r="E91" t="str">
            <v>ESTUDIO DE SOLTURA DE PERNOS SISTEMA DE ESTATOR MOTOR ANILLO MOLINO SAG</v>
          </cell>
          <cell r="F91" t="str">
            <v>U.T.F.S.M.</v>
          </cell>
          <cell r="G91" t="str">
            <v>P F C</v>
          </cell>
          <cell r="H91">
            <v>36374</v>
          </cell>
          <cell r="I91">
            <v>20</v>
          </cell>
          <cell r="K91">
            <v>36394</v>
          </cell>
          <cell r="L91">
            <v>14289000</v>
          </cell>
          <cell r="M91" t="str">
            <v>*</v>
          </cell>
          <cell r="N91">
            <v>14289000</v>
          </cell>
          <cell r="O91">
            <v>14529000</v>
          </cell>
          <cell r="P91">
            <v>1.0167961368885157</v>
          </cell>
          <cell r="V91" t="str">
            <v>HBR</v>
          </cell>
          <cell r="W91" t="str">
            <v>*</v>
          </cell>
          <cell r="X91" t="str">
            <v>*</v>
          </cell>
          <cell r="Y91" t="str">
            <v>*</v>
          </cell>
          <cell r="Z91" t="str">
            <v>CTTO. NO CONTEMPLA</v>
          </cell>
          <cell r="AA91" t="str">
            <v>CTTO. NO CONTEMPLA</v>
          </cell>
          <cell r="AB91">
            <v>36433</v>
          </cell>
          <cell r="AD91">
            <v>36433</v>
          </cell>
          <cell r="AE91" t="str">
            <v>No tiene</v>
          </cell>
          <cell r="AI91" t="str">
            <v>PYC</v>
          </cell>
          <cell r="AJ91" t="str">
            <v>Contrato de Ingeniería modalidad a suma alzada con gastos generales y utilidades incluidas. Además considera una partida de gastos de apoyo a costo efectivo (gastos reembolsables)</v>
          </cell>
          <cell r="AK91" t="str">
            <v>T</v>
          </cell>
          <cell r="AL91" t="str">
            <v xml:space="preserve">Un estudio de ingeniería para determinar la causa que produce la soltura de pernos en el sistema de anclaje del stator del motor anillo del molino SAG de la Planta concentradora y entregar recomendaciones tendientes a evitar, reducir, mitigar o controlar </v>
          </cell>
          <cell r="AN91" t="str">
            <v>Cotización única</v>
          </cell>
          <cell r="AO91" t="str">
            <v>S/I</v>
          </cell>
          <cell r="AP91" t="str">
            <v>S/I</v>
          </cell>
          <cell r="AQ91" t="str">
            <v>S/I</v>
          </cell>
          <cell r="AR91" t="str">
            <v>S/I</v>
          </cell>
          <cell r="AS91" t="str">
            <v>S/I</v>
          </cell>
          <cell r="AT91" t="str">
            <v>S/I</v>
          </cell>
          <cell r="AU91" t="str">
            <v>S/I</v>
          </cell>
          <cell r="AV91" t="str">
            <v>S/I</v>
          </cell>
          <cell r="AW91" t="str">
            <v>S/I</v>
          </cell>
          <cell r="AX91" t="str">
            <v>S/I</v>
          </cell>
          <cell r="AY91" t="str">
            <v>S/I</v>
          </cell>
          <cell r="AZ91" t="str">
            <v>S/I</v>
          </cell>
          <cell r="BA91" t="str">
            <v>S/I</v>
          </cell>
          <cell r="BB91" t="str">
            <v>S/I</v>
          </cell>
          <cell r="BC91" t="str">
            <v>S/I</v>
          </cell>
          <cell r="BD91" t="str">
            <v>\\jesvarg\pedidos\4500100248F01.JPG</v>
          </cell>
          <cell r="BE91" t="str">
            <v>\\jesvarg\pedidos\4500100248F02.JPG</v>
          </cell>
        </row>
        <row r="92">
          <cell r="D92" t="str">
            <v>4500102336</v>
          </cell>
          <cell r="E92" t="str">
            <v>CAPACITACION PRACTICA PARA OPERADORES DEL SISTEMA FIX INTERLLUTION</v>
          </cell>
          <cell r="F92" t="str">
            <v>SIITEC ING. LTDA.</v>
          </cell>
          <cell r="G92" t="str">
            <v>LEA</v>
          </cell>
          <cell r="H92">
            <v>36410</v>
          </cell>
          <cell r="I92">
            <v>60</v>
          </cell>
          <cell r="K92">
            <v>36470</v>
          </cell>
          <cell r="L92">
            <v>1518000</v>
          </cell>
          <cell r="M92" t="str">
            <v>*</v>
          </cell>
          <cell r="N92">
            <v>1518000</v>
          </cell>
          <cell r="O92">
            <v>1518000</v>
          </cell>
          <cell r="P92">
            <v>1</v>
          </cell>
          <cell r="V92" t="str">
            <v>RYO</v>
          </cell>
          <cell r="W92" t="str">
            <v>*</v>
          </cell>
          <cell r="X92" t="str">
            <v>*</v>
          </cell>
          <cell r="Y92" t="str">
            <v>*</v>
          </cell>
          <cell r="Z92" t="str">
            <v>CTTO. NO CONTEMPLA</v>
          </cell>
          <cell r="AA92" t="str">
            <v>CTTO. NO CONTEMPLA</v>
          </cell>
          <cell r="AB92">
            <v>36467</v>
          </cell>
          <cell r="AD92">
            <v>36470</v>
          </cell>
          <cell r="AE92" t="str">
            <v>No tiene</v>
          </cell>
          <cell r="AI92" t="str">
            <v>MYC</v>
          </cell>
          <cell r="AJ92" t="str">
            <v>Contrato de servicios modalidad a precios unitarios con gastos generales y utilidades incluidas</v>
          </cell>
          <cell r="AK92" t="str">
            <v>T</v>
          </cell>
          <cell r="AL92" t="str">
            <v>Capacitar a cuatro grupo de operadores del concentrador, en el manejo y uso de los despliegues, tanto para comandos de partida y parada de máquinas, como para la operación de los controladores PID que están configurados en las consolas de operación y la e</v>
          </cell>
          <cell r="AN92" t="str">
            <v>Cotización Unica</v>
          </cell>
          <cell r="AO92" t="str">
            <v>S/I</v>
          </cell>
          <cell r="AP92" t="str">
            <v>S/I</v>
          </cell>
          <cell r="AQ92" t="str">
            <v>S/I</v>
          </cell>
          <cell r="AR92" t="str">
            <v>S/I</v>
          </cell>
          <cell r="AS92" t="str">
            <v>S/I</v>
          </cell>
          <cell r="AT92" t="str">
            <v>S/I</v>
          </cell>
          <cell r="AU92" t="str">
            <v>S/I</v>
          </cell>
          <cell r="AV92" t="str">
            <v>S/I</v>
          </cell>
          <cell r="AW92" t="str">
            <v>S/I</v>
          </cell>
          <cell r="AX92" t="str">
            <v>S/I</v>
          </cell>
          <cell r="AY92" t="str">
            <v>S/I</v>
          </cell>
          <cell r="AZ92" t="str">
            <v>S/I</v>
          </cell>
          <cell r="BA92" t="str">
            <v>S/I</v>
          </cell>
          <cell r="BB92" t="str">
            <v>S/I</v>
          </cell>
          <cell r="BC92" t="str">
            <v>S/I</v>
          </cell>
          <cell r="BD92" t="str">
            <v>\\jesvarg\pedidos\4500102336F01.JPG</v>
          </cell>
          <cell r="BE92" t="str">
            <v>\\jesvarg\pedidos\4500102336F02.JPG</v>
          </cell>
        </row>
        <row r="93">
          <cell r="D93" t="str">
            <v>4500109644</v>
          </cell>
          <cell r="E93" t="str">
            <v>INSTALACION ELECTRICA DE BOMBA DE PISO TECLE ELECTRICO</v>
          </cell>
          <cell r="F93" t="str">
            <v>H.ROJAS</v>
          </cell>
          <cell r="G93" t="str">
            <v>N R M</v>
          </cell>
          <cell r="H93">
            <v>36424</v>
          </cell>
          <cell r="I93">
            <v>15</v>
          </cell>
          <cell r="K93">
            <v>36439</v>
          </cell>
          <cell r="L93">
            <v>5601632</v>
          </cell>
          <cell r="M93" t="str">
            <v>*</v>
          </cell>
          <cell r="N93">
            <v>5601632</v>
          </cell>
          <cell r="O93">
            <v>4474016</v>
          </cell>
          <cell r="P93">
            <v>0.79869866496049724</v>
          </cell>
          <cell r="V93" t="str">
            <v>HBR</v>
          </cell>
          <cell r="W93" t="str">
            <v>*</v>
          </cell>
          <cell r="X93" t="str">
            <v>*</v>
          </cell>
          <cell r="Y93" t="str">
            <v>*</v>
          </cell>
          <cell r="Z93" t="str">
            <v>CTTO. NO CONTEMPLA</v>
          </cell>
          <cell r="AA93" t="str">
            <v>CTTO. NO CONTEMPLA</v>
          </cell>
          <cell r="AB93">
            <v>36439</v>
          </cell>
          <cell r="AD93">
            <v>36439</v>
          </cell>
          <cell r="AE93" t="str">
            <v>No tiene</v>
          </cell>
          <cell r="AI93" t="str">
            <v>PYC</v>
          </cell>
          <cell r="AJ93" t="str">
            <v>General de Construcción modalidad a  suma alzada considerando una partida de gastos reembolsables</v>
          </cell>
          <cell r="AK93" t="str">
            <v>T</v>
          </cell>
          <cell r="AL93" t="str">
            <v>Suministro e instalación de materiales para poner en operación un motor de bomba de piso y un tecle eléctrico en el sector flotación del Concentrador</v>
          </cell>
          <cell r="AN93" t="str">
            <v>Cotización Unica</v>
          </cell>
          <cell r="AO93" t="str">
            <v>S/I</v>
          </cell>
          <cell r="AP93" t="str">
            <v>S/I</v>
          </cell>
          <cell r="AQ93" t="str">
            <v>S/I</v>
          </cell>
          <cell r="AR93" t="str">
            <v>S/I</v>
          </cell>
          <cell r="AS93" t="str">
            <v>S/I</v>
          </cell>
          <cell r="AT93" t="str">
            <v>S/I</v>
          </cell>
          <cell r="AU93" t="str">
            <v>S/I</v>
          </cell>
          <cell r="AV93" t="str">
            <v>S/I</v>
          </cell>
          <cell r="AW93" t="str">
            <v>S/I</v>
          </cell>
          <cell r="AX93" t="str">
            <v>S/I</v>
          </cell>
          <cell r="AY93" t="str">
            <v>S/I</v>
          </cell>
          <cell r="AZ93" t="str">
            <v>S/I</v>
          </cell>
          <cell r="BA93" t="str">
            <v>S/I</v>
          </cell>
          <cell r="BB93" t="str">
            <v>S/I</v>
          </cell>
          <cell r="BC93" t="str">
            <v>S/I</v>
          </cell>
          <cell r="BD93" t="str">
            <v>\\jesvarg\pedidos\4500109644F01.JPG</v>
          </cell>
          <cell r="BE93" t="str">
            <v>\\jesvarg\pedidos\4500109644F02.JPG</v>
          </cell>
        </row>
        <row r="94">
          <cell r="D94" t="str">
            <v>4500111296</v>
          </cell>
          <cell r="E94" t="str">
            <v>ESTUDIO DE FALLA LINEA 220 KV.</v>
          </cell>
          <cell r="F94" t="str">
            <v>ESEDEI</v>
          </cell>
          <cell r="G94" t="str">
            <v>L E A</v>
          </cell>
          <cell r="H94">
            <v>36423</v>
          </cell>
          <cell r="I94">
            <v>28</v>
          </cell>
          <cell r="K94">
            <v>36451</v>
          </cell>
          <cell r="L94">
            <v>9696000</v>
          </cell>
          <cell r="M94" t="str">
            <v>*</v>
          </cell>
          <cell r="N94">
            <v>9696000</v>
          </cell>
          <cell r="O94">
            <v>9696000</v>
          </cell>
          <cell r="P94">
            <v>1</v>
          </cell>
          <cell r="V94" t="str">
            <v>RYO</v>
          </cell>
          <cell r="W94" t="str">
            <v>*</v>
          </cell>
          <cell r="X94" t="str">
            <v>*</v>
          </cell>
          <cell r="Y94" t="str">
            <v>*</v>
          </cell>
          <cell r="Z94" t="str">
            <v>CTTO. NO CONTEMPLA</v>
          </cell>
          <cell r="AA94" t="str">
            <v>CTTO. NO CONTEMPLA</v>
          </cell>
          <cell r="AB94">
            <v>36451</v>
          </cell>
          <cell r="AD94">
            <v>36451</v>
          </cell>
          <cell r="AI94" t="str">
            <v>PYC</v>
          </cell>
          <cell r="AJ94" t="str">
            <v>Contrato de Ingeniería modalidad a suma alzada con gastos generales y utilidades incluidas</v>
          </cell>
          <cell r="AK94" t="str">
            <v>T</v>
          </cell>
          <cell r="AL94" t="str">
            <v>Efectuar un estudio para determinar las causas que originaron la falla de la línea 220Kv, que suministra energía eléctrica a la División desde la S/E Polpaico, que significo quedar fuera de servicio y por lo tanto interrumpido el suministro, y definir acc</v>
          </cell>
          <cell r="AN94" t="str">
            <v>Cotización Unica</v>
          </cell>
          <cell r="AO94" t="str">
            <v>S/I</v>
          </cell>
          <cell r="AP94" t="str">
            <v>S/I</v>
          </cell>
          <cell r="AQ94" t="str">
            <v>S/I</v>
          </cell>
          <cell r="AR94" t="str">
            <v>S/I</v>
          </cell>
          <cell r="AS94" t="str">
            <v>S/I</v>
          </cell>
          <cell r="AT94" t="str">
            <v>S/I</v>
          </cell>
          <cell r="AU94" t="str">
            <v>S/I</v>
          </cell>
          <cell r="AV94" t="str">
            <v>S/I</v>
          </cell>
          <cell r="AW94" t="str">
            <v>S/I</v>
          </cell>
          <cell r="AX94" t="str">
            <v>S/I</v>
          </cell>
          <cell r="AY94" t="str">
            <v>S/I</v>
          </cell>
          <cell r="AZ94" t="str">
            <v>S/I</v>
          </cell>
          <cell r="BA94" t="str">
            <v>S/I</v>
          </cell>
          <cell r="BB94" t="str">
            <v>S/I</v>
          </cell>
          <cell r="BC94" t="str">
            <v>S/I</v>
          </cell>
          <cell r="BD94" t="str">
            <v>\\jesvarg\pedidos\4500111296F01.JPG</v>
          </cell>
          <cell r="BE94" t="str">
            <v>\\jesvarg\pedidos\4500111296F02.JPG</v>
          </cell>
        </row>
        <row r="95">
          <cell r="D95" t="str">
            <v>4500120235</v>
          </cell>
          <cell r="E95" t="str">
            <v>RELLENO DE EDIFICIO SALA DE BOMBAS 2A</v>
          </cell>
          <cell r="F95" t="str">
            <v>INCOMIN</v>
          </cell>
          <cell r="G95" t="str">
            <v>N R M</v>
          </cell>
          <cell r="H95">
            <v>36472</v>
          </cell>
          <cell r="I95">
            <v>10</v>
          </cell>
          <cell r="K95">
            <v>36482</v>
          </cell>
          <cell r="L95">
            <v>3972022</v>
          </cell>
          <cell r="M95" t="str">
            <v>*</v>
          </cell>
          <cell r="N95">
            <v>3972022</v>
          </cell>
          <cell r="O95">
            <v>3971809</v>
          </cell>
          <cell r="P95">
            <v>0.99994637491937355</v>
          </cell>
          <cell r="V95" t="str">
            <v>HBR</v>
          </cell>
          <cell r="W95" t="str">
            <v>*</v>
          </cell>
          <cell r="X95" t="str">
            <v>*</v>
          </cell>
          <cell r="Y95" t="str">
            <v>*</v>
          </cell>
          <cell r="Z95" t="str">
            <v>CTTO. NO CONTEMPLA</v>
          </cell>
          <cell r="AA95" t="str">
            <v>CTTO. NO CONTEMPLA</v>
          </cell>
          <cell r="AB95">
            <v>36482</v>
          </cell>
          <cell r="AD95">
            <v>36482</v>
          </cell>
          <cell r="AE95" t="str">
            <v>No tiene</v>
          </cell>
          <cell r="AI95" t="str">
            <v>MYC</v>
          </cell>
          <cell r="AJ95" t="str">
            <v>General de Construcción modalidad a precios unitarios con gastos generales y utilidades incluidas. Además se considera la partida referencial "Paralización parcial por cierre de caminos" a precio unitario con gastos generales y utilidades incluidas</v>
          </cell>
          <cell r="AK95" t="str">
            <v>T</v>
          </cell>
          <cell r="AL95" t="str">
            <v>Efectuar rellenos con material integral TM8 al área que rodea el edificio Sala de Bombas 2A y la entrega de 2 juegos de planos as-built al término de la obra</v>
          </cell>
          <cell r="AN95" t="str">
            <v>Cotización privada</v>
          </cell>
          <cell r="AO95" t="str">
            <v>S/I</v>
          </cell>
          <cell r="AP95" t="str">
            <v>S/I</v>
          </cell>
          <cell r="AQ95" t="str">
            <v>S/I</v>
          </cell>
          <cell r="AR95" t="str">
            <v>S/I</v>
          </cell>
          <cell r="AS95" t="str">
            <v>S/I</v>
          </cell>
          <cell r="AT95" t="str">
            <v>S/I</v>
          </cell>
          <cell r="AU95" t="str">
            <v>S/I</v>
          </cell>
          <cell r="AV95" t="str">
            <v>S/I</v>
          </cell>
          <cell r="AW95" t="str">
            <v>S/I</v>
          </cell>
          <cell r="AX95" t="str">
            <v>S/I</v>
          </cell>
          <cell r="AY95" t="str">
            <v>S/I</v>
          </cell>
          <cell r="AZ95" t="str">
            <v>S/I</v>
          </cell>
          <cell r="BA95" t="str">
            <v>S/I</v>
          </cell>
          <cell r="BB95" t="str">
            <v>S/I</v>
          </cell>
          <cell r="BC95" t="str">
            <v>S/I</v>
          </cell>
          <cell r="BD95" t="str">
            <v>\\jesvarg\pedidos\4500120235F01.JPG</v>
          </cell>
          <cell r="BE95" t="str">
            <v>\\jesvarg\pedidos\4500120235F02.JPG</v>
          </cell>
        </row>
        <row r="96">
          <cell r="D96" t="str">
            <v>4500088959</v>
          </cell>
          <cell r="E96" t="str">
            <v>CAPACITACION EN SISTEMAS DE DETECCION Y EXTINCION DE INCENDIOS EN SALAS ELECTRICAS</v>
          </cell>
          <cell r="F96" t="str">
            <v>NEW TECH FIRE</v>
          </cell>
          <cell r="G96" t="str">
            <v>L E A</v>
          </cell>
          <cell r="H96">
            <v>36326</v>
          </cell>
          <cell r="I96">
            <v>120</v>
          </cell>
          <cell r="J96">
            <v>48</v>
          </cell>
          <cell r="K96">
            <v>36494</v>
          </cell>
          <cell r="L96">
            <v>11025000</v>
          </cell>
          <cell r="M96">
            <v>0</v>
          </cell>
          <cell r="N96">
            <v>11025000</v>
          </cell>
          <cell r="O96">
            <v>11025000</v>
          </cell>
          <cell r="P96">
            <v>1</v>
          </cell>
          <cell r="V96" t="str">
            <v>RYO</v>
          </cell>
          <cell r="W96" t="str">
            <v>*</v>
          </cell>
          <cell r="X96" t="str">
            <v>N°1</v>
          </cell>
          <cell r="Y96" t="str">
            <v>N°1 26/10/99</v>
          </cell>
          <cell r="Z96" t="str">
            <v>CTTO. NO CONTEMPLA</v>
          </cell>
          <cell r="AA96" t="str">
            <v>CTTO. NO CONTEMPLA</v>
          </cell>
          <cell r="AB96">
            <v>36494</v>
          </cell>
          <cell r="AD96">
            <v>36509</v>
          </cell>
          <cell r="AE96" t="str">
            <v>No tiene</v>
          </cell>
          <cell r="AI96" t="str">
            <v>MYC</v>
          </cell>
          <cell r="AJ96" t="str">
            <v>Contrato de servicios modalidad a precios unitarios con gastos generales y utilidades incluidas</v>
          </cell>
          <cell r="AK96" t="str">
            <v>T</v>
          </cell>
          <cell r="AL96" t="str">
            <v>Desarrollar un servicio de capacitación en sistemas de detección y extinción de incendios en salas eléctricas al personal pasivo y/o activo (grupos de rescate de la División)</v>
          </cell>
          <cell r="AN96" t="str">
            <v>Licitación privada</v>
          </cell>
          <cell r="AO96" t="str">
            <v>S/I</v>
          </cell>
          <cell r="AP96" t="str">
            <v>S/I</v>
          </cell>
          <cell r="AQ96" t="str">
            <v>S/I</v>
          </cell>
          <cell r="AR96" t="str">
            <v>S/I</v>
          </cell>
          <cell r="AS96" t="str">
            <v>S/I</v>
          </cell>
          <cell r="AT96" t="str">
            <v>S/I</v>
          </cell>
          <cell r="AU96" t="str">
            <v>S/I</v>
          </cell>
          <cell r="AV96" t="str">
            <v>S/I</v>
          </cell>
          <cell r="AW96" t="str">
            <v>S/I</v>
          </cell>
          <cell r="AX96" t="str">
            <v>S/I</v>
          </cell>
          <cell r="AY96" t="str">
            <v>S/I</v>
          </cell>
          <cell r="AZ96" t="str">
            <v>S/I</v>
          </cell>
          <cell r="BA96" t="str">
            <v>S/I</v>
          </cell>
          <cell r="BB96" t="str">
            <v>S/I</v>
          </cell>
          <cell r="BC96" t="str">
            <v>S/I</v>
          </cell>
          <cell r="BD96" t="str">
            <v>\\jesvarg\pedidos\4500088959F01.JPG</v>
          </cell>
          <cell r="BE96" t="str">
            <v>\\jesvarg\pedidos\4500088959F02.JPG</v>
          </cell>
        </row>
        <row r="97">
          <cell r="D97" t="str">
            <v>4500111177</v>
          </cell>
          <cell r="E97" t="str">
            <v>PROYECTO ELECTRICO MODIFICACION LINEA DE ALIMENTOS CASINO CENTRAL</v>
          </cell>
          <cell r="F97" t="str">
            <v>JULIO GUTIERREZ</v>
          </cell>
          <cell r="G97" t="str">
            <v>L E A</v>
          </cell>
          <cell r="H97">
            <v>36432</v>
          </cell>
          <cell r="I97">
            <v>18</v>
          </cell>
          <cell r="J97">
            <v>29</v>
          </cell>
          <cell r="K97">
            <v>36479</v>
          </cell>
          <cell r="L97">
            <v>4798223</v>
          </cell>
          <cell r="M97">
            <v>412223</v>
          </cell>
          <cell r="N97">
            <v>5210446</v>
          </cell>
          <cell r="O97">
            <v>5210446</v>
          </cell>
          <cell r="P97">
            <v>1</v>
          </cell>
          <cell r="V97" t="str">
            <v>RYO</v>
          </cell>
          <cell r="W97" t="str">
            <v>*</v>
          </cell>
          <cell r="X97" t="str">
            <v>N°1</v>
          </cell>
          <cell r="Y97" t="str">
            <v>N°1 08/11/99</v>
          </cell>
          <cell r="Z97">
            <v>36479</v>
          </cell>
          <cell r="AA97">
            <v>36486</v>
          </cell>
          <cell r="AB97">
            <v>36516</v>
          </cell>
          <cell r="AD97">
            <v>36522</v>
          </cell>
          <cell r="AE97" t="str">
            <v>TRAMITADA</v>
          </cell>
          <cell r="AF97" t="str">
            <v>CLP</v>
          </cell>
          <cell r="AG97">
            <v>156313</v>
          </cell>
          <cell r="AI97" t="str">
            <v>MYC</v>
          </cell>
          <cell r="AJ97" t="str">
            <v>General de construcción, modalidad a suma alzada incluyendo gastos generales y utilidades</v>
          </cell>
          <cell r="AK97" t="str">
            <v>T</v>
          </cell>
          <cell r="AL97" t="str">
            <v>Realizar las modificaciones necesarias en las instalaciones eléctricas, que permitan el cambio en el concepto de atención de la línea de alimentos del Casino Central de División Andina en Saladillo</v>
          </cell>
          <cell r="AN97" t="str">
            <v>Cotización privada</v>
          </cell>
          <cell r="AO97" t="str">
            <v>S/I</v>
          </cell>
          <cell r="AP97" t="str">
            <v>S/I</v>
          </cell>
          <cell r="AQ97" t="str">
            <v>S/I</v>
          </cell>
          <cell r="AR97" t="str">
            <v>S/I</v>
          </cell>
          <cell r="AS97" t="str">
            <v>S/I</v>
          </cell>
          <cell r="AT97" t="str">
            <v>S/I</v>
          </cell>
          <cell r="AU97" t="str">
            <v>S/I</v>
          </cell>
          <cell r="AV97" t="str">
            <v>S/I</v>
          </cell>
          <cell r="AW97" t="str">
            <v>S/I</v>
          </cell>
          <cell r="AX97" t="str">
            <v>S/I</v>
          </cell>
          <cell r="AY97" t="str">
            <v>S/I</v>
          </cell>
          <cell r="AZ97" t="str">
            <v>S/I</v>
          </cell>
          <cell r="BA97" t="str">
            <v>S/I</v>
          </cell>
          <cell r="BB97" t="str">
            <v>S/I</v>
          </cell>
          <cell r="BC97" t="str">
            <v>S/I</v>
          </cell>
          <cell r="BD97" t="str">
            <v>\\jesvarg\pedidos\4500111177F01.JPG</v>
          </cell>
          <cell r="BE97" t="str">
            <v>\\jesvarg\pedidos\4500111177F02.JPG</v>
          </cell>
        </row>
        <row r="98">
          <cell r="D98" t="str">
            <v>4500080283</v>
          </cell>
          <cell r="E98" t="str">
            <v>TAPON DE CIERRE TORRENº3 LOS LEONES</v>
          </cell>
          <cell r="F98" t="str">
            <v>INCOMIN</v>
          </cell>
          <cell r="G98" t="str">
            <v>C G V</v>
          </cell>
          <cell r="H98">
            <v>36286</v>
          </cell>
          <cell r="I98">
            <v>90</v>
          </cell>
          <cell r="J98">
            <v>67</v>
          </cell>
          <cell r="K98">
            <v>36443</v>
          </cell>
          <cell r="L98">
            <v>36970292</v>
          </cell>
          <cell r="M98">
            <v>12188034</v>
          </cell>
          <cell r="N98">
            <v>49158326</v>
          </cell>
          <cell r="O98">
            <v>48273998</v>
          </cell>
          <cell r="P98">
            <v>0.98201061606532325</v>
          </cell>
          <cell r="V98" t="str">
            <v>JRH</v>
          </cell>
          <cell r="W98" t="str">
            <v>*</v>
          </cell>
          <cell r="X98" t="str">
            <v>N°1, 2</v>
          </cell>
          <cell r="Y98" t="str">
            <v>N°1 13/06/99           N°2 06/10/99</v>
          </cell>
          <cell r="Z98">
            <v>36447</v>
          </cell>
          <cell r="AA98">
            <v>36447</v>
          </cell>
          <cell r="AB98">
            <v>36529</v>
          </cell>
          <cell r="AD98">
            <v>36535</v>
          </cell>
          <cell r="AE98" t="str">
            <v>Tramitada</v>
          </cell>
          <cell r="AF98" t="str">
            <v>CLP</v>
          </cell>
          <cell r="AG98">
            <v>1342022</v>
          </cell>
          <cell r="AI98" t="str">
            <v>MYC</v>
          </cell>
          <cell r="AJ98" t="str">
            <v>General de Construcción modalidad a precios unitarios con gastos generales y utilidades incluidas. El monto del contrato está afecto a I.V.A.</v>
          </cell>
          <cell r="AK98" t="str">
            <v>T</v>
          </cell>
          <cell r="AL98" t="str">
            <v>Construcción del tapón de cierre proyectado para sellar la descarga de la torre N°3 del sistema de evacuación de aguas claras del embalse Los Leones</v>
          </cell>
          <cell r="AN98" t="str">
            <v>Licitación privada</v>
          </cell>
          <cell r="AO98" t="str">
            <v>S/I</v>
          </cell>
          <cell r="AP98" t="str">
            <v>S/I</v>
          </cell>
          <cell r="AQ98" t="str">
            <v>S/I</v>
          </cell>
          <cell r="AR98" t="str">
            <v>S/I</v>
          </cell>
          <cell r="AS98" t="str">
            <v>S/I</v>
          </cell>
          <cell r="AT98" t="str">
            <v>S/I</v>
          </cell>
          <cell r="AU98" t="str">
            <v>S/I</v>
          </cell>
          <cell r="AV98" t="str">
            <v>S/I</v>
          </cell>
          <cell r="AW98" t="str">
            <v>S/I</v>
          </cell>
          <cell r="AX98" t="str">
            <v>S/I</v>
          </cell>
          <cell r="AY98" t="str">
            <v>S/I</v>
          </cell>
          <cell r="AZ98" t="str">
            <v>S/I</v>
          </cell>
          <cell r="BA98" t="str">
            <v>S/I</v>
          </cell>
          <cell r="BB98" t="str">
            <v>S/I</v>
          </cell>
          <cell r="BC98" t="str">
            <v>S/I</v>
          </cell>
          <cell r="BD98" t="str">
            <v>\\jesvarg\pedidos\4500080283F01.JPG</v>
          </cell>
          <cell r="BE98" t="str">
            <v>\\jesvarg\pedidos\4500080283F02.JPG</v>
          </cell>
        </row>
        <row r="99">
          <cell r="D99" t="str">
            <v>4500124526</v>
          </cell>
          <cell r="E99" t="str">
            <v>MONTAJE ANALIZADOR DE LEYES EN PLANTA DE MOLY</v>
          </cell>
          <cell r="F99" t="str">
            <v>RyP</v>
          </cell>
          <cell r="G99" t="str">
            <v>L E A</v>
          </cell>
          <cell r="H99">
            <v>36501</v>
          </cell>
          <cell r="I99">
            <v>30</v>
          </cell>
          <cell r="K99">
            <v>36531</v>
          </cell>
          <cell r="L99">
            <v>5498597</v>
          </cell>
          <cell r="M99">
            <v>544895</v>
          </cell>
          <cell r="N99">
            <v>6043492</v>
          </cell>
          <cell r="O99">
            <v>6043492</v>
          </cell>
          <cell r="P99">
            <v>1</v>
          </cell>
          <cell r="V99" t="str">
            <v>RYO</v>
          </cell>
          <cell r="W99" t="str">
            <v>*</v>
          </cell>
          <cell r="X99" t="str">
            <v>N°1</v>
          </cell>
          <cell r="Y99" t="str">
            <v>*</v>
          </cell>
          <cell r="Z99">
            <v>36531</v>
          </cell>
          <cell r="AA99">
            <v>36546</v>
          </cell>
          <cell r="AB99">
            <v>36577</v>
          </cell>
          <cell r="AD99">
            <v>36577</v>
          </cell>
          <cell r="AE99">
            <v>36591</v>
          </cell>
          <cell r="AF99" t="str">
            <v>CLP</v>
          </cell>
          <cell r="AG99">
            <v>164957.91</v>
          </cell>
          <cell r="AI99" t="str">
            <v>MYC</v>
          </cell>
          <cell r="AJ99" t="str">
            <v>General de construcción modalidad a precios unitarios con suma alzada de gastos generales y utilidades</v>
          </cell>
          <cell r="AK99" t="str">
            <v>T</v>
          </cell>
          <cell r="AL99" t="str">
            <v>Reinstalación de analizador de leyes XRA-1600, el cual se instalará en la Planta de Moly</v>
          </cell>
          <cell r="AN99" t="str">
            <v>Cotización privada</v>
          </cell>
          <cell r="AO99" t="str">
            <v>S/I</v>
          </cell>
          <cell r="AP99" t="str">
            <v>S/I</v>
          </cell>
          <cell r="AQ99" t="str">
            <v>S/I</v>
          </cell>
          <cell r="AR99" t="str">
            <v>S/I</v>
          </cell>
          <cell r="AS99" t="str">
            <v>S/I</v>
          </cell>
          <cell r="AT99" t="str">
            <v>S/I</v>
          </cell>
          <cell r="AU99" t="str">
            <v>S/I</v>
          </cell>
          <cell r="AV99" t="str">
            <v>S/I</v>
          </cell>
          <cell r="AW99" t="str">
            <v>S/I</v>
          </cell>
          <cell r="AX99" t="str">
            <v>S/I</v>
          </cell>
          <cell r="AY99" t="str">
            <v>S/I</v>
          </cell>
          <cell r="AZ99" t="str">
            <v>S/I</v>
          </cell>
          <cell r="BA99" t="str">
            <v>S/I</v>
          </cell>
          <cell r="BB99" t="str">
            <v>S/I</v>
          </cell>
          <cell r="BC99" t="str">
            <v>S/I</v>
          </cell>
          <cell r="BD99" t="str">
            <v>\\jesvarg\pedidos\4500124526F01.JPG</v>
          </cell>
          <cell r="BE99" t="str">
            <v>\\jesvarg\pedidos\4500124526F02.JPG</v>
          </cell>
        </row>
        <row r="100">
          <cell r="D100" t="str">
            <v>4500118382</v>
          </cell>
          <cell r="E100" t="str">
            <v>CONFIGURACION SISTEMA DE CONTROL PLANTA DE CAL Y PLANTA DE REACTIVOS</v>
          </cell>
          <cell r="F100" t="str">
            <v>CONTAC</v>
          </cell>
          <cell r="G100" t="str">
            <v>NR</v>
          </cell>
          <cell r="H100">
            <v>36373</v>
          </cell>
          <cell r="I100">
            <v>121</v>
          </cell>
          <cell r="J100" t="str">
            <v>*</v>
          </cell>
          <cell r="K100">
            <v>36494</v>
          </cell>
          <cell r="L100">
            <v>27319072</v>
          </cell>
          <cell r="M100" t="str">
            <v>*</v>
          </cell>
          <cell r="N100">
            <v>27319072</v>
          </cell>
          <cell r="O100">
            <v>27319072</v>
          </cell>
          <cell r="P100">
            <v>1</v>
          </cell>
          <cell r="V100" t="str">
            <v>HBR</v>
          </cell>
          <cell r="W100" t="str">
            <v>*</v>
          </cell>
          <cell r="X100" t="str">
            <v>*</v>
          </cell>
          <cell r="Y100" t="str">
            <v>*</v>
          </cell>
          <cell r="Z100" t="str">
            <v>CTTO. NO CONTEMPLA</v>
          </cell>
          <cell r="AA100" t="str">
            <v>CTTO. NO CONTEMPLA</v>
          </cell>
          <cell r="AB100">
            <v>36494</v>
          </cell>
          <cell r="AD100">
            <v>36494</v>
          </cell>
          <cell r="AE100" t="str">
            <v>No tiene</v>
          </cell>
          <cell r="AI100" t="str">
            <v>PYC</v>
          </cell>
          <cell r="AJ100" t="str">
            <v>Contrato de Ingeniería, modalidad a serie de precios unitarios, con  gastos generales y utilidades incluidas</v>
          </cell>
          <cell r="AK100" t="str">
            <v>T</v>
          </cell>
          <cell r="AL100" t="str">
            <v>Programar y configurar el sistema de control de las Plantas de Cal y de Reactivos, además de asistencia en la puesta en marcha del sistema</v>
          </cell>
          <cell r="AN100" t="str">
            <v>Cotización Unica</v>
          </cell>
          <cell r="AO100" t="str">
            <v>S/I</v>
          </cell>
          <cell r="AP100" t="str">
            <v>S/I</v>
          </cell>
          <cell r="AQ100" t="str">
            <v>S/I</v>
          </cell>
          <cell r="AR100" t="str">
            <v>S/I</v>
          </cell>
          <cell r="AS100" t="str">
            <v>S/I</v>
          </cell>
          <cell r="AT100" t="str">
            <v>S/I</v>
          </cell>
          <cell r="AU100" t="str">
            <v>S/I</v>
          </cell>
          <cell r="AV100" t="str">
            <v>S/I</v>
          </cell>
          <cell r="AW100" t="str">
            <v>S/I</v>
          </cell>
          <cell r="AX100" t="str">
            <v>S/I</v>
          </cell>
          <cell r="AY100" t="str">
            <v>S/I</v>
          </cell>
          <cell r="AZ100" t="str">
            <v>S/I</v>
          </cell>
          <cell r="BA100" t="str">
            <v>S/I</v>
          </cell>
          <cell r="BB100" t="str">
            <v>S/I</v>
          </cell>
          <cell r="BC100" t="str">
            <v>S/I</v>
          </cell>
          <cell r="BD100" t="str">
            <v>\\jesvarg\pedidos\4500118382F01.JPG</v>
          </cell>
          <cell r="BE100" t="str">
            <v>\\jesvarg\pedidos\4500118382F02.JPG</v>
          </cell>
        </row>
        <row r="101">
          <cell r="D101" t="str">
            <v>4500089422</v>
          </cell>
          <cell r="E101" t="str">
            <v>OBRAS PARA RECUP. DERRAMES  SECTOR FLOTACION  CONCENTRADOR</v>
          </cell>
          <cell r="F101" t="str">
            <v>HERMAN ROJAS</v>
          </cell>
          <cell r="G101" t="str">
            <v>PF</v>
          </cell>
          <cell r="H101">
            <v>36318</v>
          </cell>
          <cell r="I101">
            <v>45</v>
          </cell>
          <cell r="J101">
            <v>141</v>
          </cell>
          <cell r="K101">
            <v>36504</v>
          </cell>
          <cell r="L101">
            <v>15701548</v>
          </cell>
          <cell r="M101">
            <v>14057432</v>
          </cell>
          <cell r="N101">
            <v>29758980</v>
          </cell>
          <cell r="O101">
            <v>29705179</v>
          </cell>
          <cell r="P101">
            <v>0.9981921087349096</v>
          </cell>
          <cell r="V101" t="str">
            <v>HBR</v>
          </cell>
          <cell r="W101" t="str">
            <v>*</v>
          </cell>
          <cell r="X101" t="str">
            <v xml:space="preserve">N°1            N°2    </v>
          </cell>
          <cell r="Y101" t="str">
            <v>Nª1 06/09/99        N°2 06/12/99</v>
          </cell>
          <cell r="Z101" t="str">
            <v>*</v>
          </cell>
          <cell r="AA101">
            <v>36504</v>
          </cell>
          <cell r="AB101">
            <v>36534</v>
          </cell>
          <cell r="AD101">
            <v>36534</v>
          </cell>
          <cell r="AE101" t="str">
            <v>No tiene</v>
          </cell>
          <cell r="AI101" t="str">
            <v>MYC</v>
          </cell>
          <cell r="AJ101" t="str">
            <v>General de Construcción, modalidad  a suma alzada, con gastos generales y utilidades incluidos, además se considera una partida referencial a serie de precios unitarios con gastos generales y utilidades incluidas</v>
          </cell>
          <cell r="AK101" t="str">
            <v>T</v>
          </cell>
          <cell r="AL101" t="str">
            <v>Realizar la construcción de una piscina de contención, una canaleta de recuperación de los derrames bajo las celdas de flotación, el retiro de equipos en desuso y obras varias en el sector flotación</v>
          </cell>
          <cell r="AN101" t="str">
            <v>Cotización Privada</v>
          </cell>
          <cell r="AO101" t="str">
            <v>S/I</v>
          </cell>
          <cell r="AP101" t="str">
            <v>S/I</v>
          </cell>
          <cell r="AQ101" t="str">
            <v>S/I</v>
          </cell>
          <cell r="AR101" t="str">
            <v>S/I</v>
          </cell>
          <cell r="AS101" t="str">
            <v>S/I</v>
          </cell>
          <cell r="AT101" t="str">
            <v>S/I</v>
          </cell>
          <cell r="AU101" t="str">
            <v>S/I</v>
          </cell>
          <cell r="AV101" t="str">
            <v>S/I</v>
          </cell>
          <cell r="AW101" t="str">
            <v>S/I</v>
          </cell>
          <cell r="AX101" t="str">
            <v>S/I</v>
          </cell>
          <cell r="AY101" t="str">
            <v>S/I</v>
          </cell>
          <cell r="AZ101" t="str">
            <v>S/I</v>
          </cell>
          <cell r="BA101" t="str">
            <v>S/I</v>
          </cell>
          <cell r="BB101" t="str">
            <v>S/I</v>
          </cell>
          <cell r="BC101" t="str">
            <v>S/I</v>
          </cell>
          <cell r="BD101" t="str">
            <v>\\jesvarg\pedidos\4500089422F01.JPG</v>
          </cell>
          <cell r="BE101" t="str">
            <v>\\jesvarg\pedidos\4500089422F02.JPG</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P P0 Rev0"/>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
      <sheetName val="Compra Fortificador"/>
      <sheetName val="Compra Jumbo"/>
      <sheetName val="Datos"/>
      <sheetName val="EPP"/>
      <sheetName val="E_EPP"/>
      <sheetName val="R1 (OFF)"/>
      <sheetName val="R1"/>
      <sheetName val="R2"/>
      <sheetName val="exp-02"/>
      <sheetName val="R3"/>
      <sheetName val="(MRP)"/>
      <sheetName val="Lista Oficial BTK"/>
      <sheetName val="GG"/>
      <sheetName val="IF"/>
      <sheetName val="EXP"/>
      <sheetName val="HERRAM"/>
      <sheetName val="COD"/>
      <sheetName val="ORD"/>
      <sheetName val="macro"/>
      <sheetName val="BlindHole"/>
      <sheetName val="Reporte 2"/>
      <sheetName val="RRHH"/>
      <sheetName val="MAT"/>
      <sheetName val="EQU"/>
      <sheetName val="OTROS"/>
      <sheetName val="MOV"/>
      <sheetName val="PI"/>
      <sheetName val="CIERRE (old)"/>
      <sheetName val="GEN"/>
      <sheetName val="A1_1"/>
      <sheetName val="A1_2"/>
      <sheetName val="A2"/>
      <sheetName val="A3"/>
      <sheetName val="B1"/>
      <sheetName val="PARETO"/>
      <sheetName val="D1"/>
      <sheetName val="CIERRE"/>
      <sheetName val="FICHA"/>
      <sheetName val="MPP"/>
      <sheetName val="MAP"/>
      <sheetName val="BASE."/>
      <sheetName val="BASE"/>
      <sheetName val="BASE (2)"/>
      <sheetName val="PROGRAMA"/>
      <sheetName val="MRN"/>
      <sheetName val="MRS"/>
      <sheetName val="Parametros"/>
      <sheetName val="Matriz Riesgos"/>
    </sheetNames>
    <sheetDataSet>
      <sheetData sheetId="0"/>
      <sheetData sheetId="1"/>
      <sheetData sheetId="2"/>
      <sheetData sheetId="3">
        <row r="2">
          <cell r="D2" t="str">
            <v>CODELCO DIVISIÓN EL TENIENTE</v>
          </cell>
        </row>
        <row r="12">
          <cell r="E12">
            <v>746.03</v>
          </cell>
        </row>
        <row r="15">
          <cell r="E15">
            <v>129240</v>
          </cell>
        </row>
        <row r="16">
          <cell r="E16">
            <v>2450314.537</v>
          </cell>
        </row>
        <row r="17">
          <cell r="E17">
            <v>3679970.5470000003</v>
          </cell>
        </row>
        <row r="18">
          <cell r="E18">
            <v>2699244.9</v>
          </cell>
        </row>
        <row r="27">
          <cell r="D27">
            <v>0</v>
          </cell>
        </row>
        <row r="28">
          <cell r="E28">
            <v>20</v>
          </cell>
        </row>
        <row r="31">
          <cell r="D31">
            <v>6</v>
          </cell>
        </row>
        <row r="36">
          <cell r="D36">
            <v>4</v>
          </cell>
        </row>
        <row r="37">
          <cell r="D37">
            <v>129240</v>
          </cell>
        </row>
        <row r="44">
          <cell r="D44">
            <v>0</v>
          </cell>
        </row>
        <row r="45">
          <cell r="D45">
            <v>0</v>
          </cell>
        </row>
        <row r="47">
          <cell r="D47">
            <v>11150</v>
          </cell>
        </row>
        <row r="48">
          <cell r="D48">
            <v>0</v>
          </cell>
        </row>
        <row r="50">
          <cell r="D50">
            <v>0</v>
          </cell>
        </row>
        <row r="51">
          <cell r="D51">
            <v>4036.5335380000001</v>
          </cell>
        </row>
        <row r="52">
          <cell r="D52">
            <v>8000</v>
          </cell>
        </row>
        <row r="57">
          <cell r="D57">
            <v>0.02</v>
          </cell>
        </row>
        <row r="62">
          <cell r="D62">
            <v>17994.966</v>
          </cell>
        </row>
        <row r="65">
          <cell r="D65">
            <v>0</v>
          </cell>
        </row>
        <row r="66">
          <cell r="D66">
            <v>0</v>
          </cell>
        </row>
        <row r="75">
          <cell r="D75">
            <v>0</v>
          </cell>
        </row>
        <row r="108">
          <cell r="D108">
            <v>364321.96849081945</v>
          </cell>
        </row>
        <row r="118">
          <cell r="D118">
            <v>300000</v>
          </cell>
        </row>
        <row r="119">
          <cell r="D119">
            <v>300000</v>
          </cell>
        </row>
        <row r="120">
          <cell r="D120">
            <v>300000</v>
          </cell>
        </row>
      </sheetData>
      <sheetData sheetId="4"/>
      <sheetData sheetId="5"/>
      <sheetData sheetId="6"/>
      <sheetData sheetId="7">
        <row r="4">
          <cell r="AW4">
            <v>0.05</v>
          </cell>
        </row>
        <row r="14">
          <cell r="AX14">
            <v>2.9400000000000003E-2</v>
          </cell>
        </row>
        <row r="15">
          <cell r="AX15">
            <v>2.9400000000000003E-2</v>
          </cell>
        </row>
        <row r="16">
          <cell r="AX16">
            <v>2.9400000000000003E-2</v>
          </cell>
        </row>
        <row r="17">
          <cell r="AM17">
            <v>2.4E-2</v>
          </cell>
        </row>
        <row r="18">
          <cell r="AM18">
            <v>6.0000000000000001E-3</v>
          </cell>
        </row>
        <row r="20">
          <cell r="AM20">
            <v>2.3E-2</v>
          </cell>
        </row>
      </sheetData>
      <sheetData sheetId="8"/>
      <sheetData sheetId="9"/>
      <sheetData sheetId="10">
        <row r="1">
          <cell r="P1" t="str">
            <v>APRETAR GO</v>
          </cell>
        </row>
      </sheetData>
      <sheetData sheetId="11"/>
      <sheetData sheetId="12"/>
      <sheetData sheetId="13"/>
      <sheetData sheetId="14"/>
      <sheetData sheetId="15"/>
      <sheetData sheetId="16"/>
      <sheetData sheetId="17"/>
      <sheetData sheetId="18"/>
      <sheetData sheetId="19"/>
      <sheetData sheetId="20"/>
      <sheetData sheetId="21">
        <row r="2">
          <cell r="BJ2">
            <v>413</v>
          </cell>
        </row>
      </sheetData>
      <sheetData sheetId="22">
        <row r="11">
          <cell r="HF11">
            <v>84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8">
          <cell r="C8">
            <v>18116516427.040688</v>
          </cell>
        </row>
      </sheetData>
      <sheetData sheetId="37"/>
      <sheetData sheetId="38"/>
      <sheetData sheetId="39"/>
      <sheetData sheetId="40">
        <row r="1">
          <cell r="I1" t="str">
            <v>LOS 413 PRIMEROS ITEMS VIENEN DE LA PLANILLA REPORTE 2</v>
          </cell>
        </row>
      </sheetData>
      <sheetData sheetId="41"/>
      <sheetData sheetId="42"/>
      <sheetData sheetId="43"/>
      <sheetData sheetId="44"/>
      <sheetData sheetId="45"/>
      <sheetData sheetId="46"/>
      <sheetData sheetId="47"/>
      <sheetData sheetId="4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Estatus Ejecución"/>
      <sheetName val="Lookahead"/>
      <sheetName val="Plan por turnos"/>
      <sheetName val="actividades diarias"/>
      <sheetName val="Listas"/>
      <sheetName val="Auxiliar"/>
      <sheetName val="TEMPLATE EDIFICIO 1_CONTROL#49"/>
    </sheetNames>
    <sheetDataSet>
      <sheetData sheetId="0" refreshError="1">
        <row r="2">
          <cell r="A2" t="str">
            <v>Administrador</v>
          </cell>
        </row>
        <row r="85">
          <cell r="B85" t="str">
            <v>Control #1</v>
          </cell>
        </row>
        <row r="86">
          <cell r="B86" t="str">
            <v>Control #2</v>
          </cell>
        </row>
        <row r="87">
          <cell r="B87" t="str">
            <v>Control #3</v>
          </cell>
        </row>
        <row r="88">
          <cell r="B88" t="str">
            <v>Control #4</v>
          </cell>
        </row>
        <row r="89">
          <cell r="B89" t="str">
            <v>Control #5</v>
          </cell>
        </row>
        <row r="90">
          <cell r="B90" t="str">
            <v>Control #6</v>
          </cell>
        </row>
        <row r="91">
          <cell r="B91" t="str">
            <v>Control #7</v>
          </cell>
        </row>
        <row r="92">
          <cell r="B92" t="str">
            <v>Control #8</v>
          </cell>
        </row>
        <row r="93">
          <cell r="B93" t="str">
            <v>Control #9</v>
          </cell>
        </row>
        <row r="94">
          <cell r="B94" t="str">
            <v>Control #10</v>
          </cell>
        </row>
        <row r="95">
          <cell r="B95" t="str">
            <v>Control #11</v>
          </cell>
        </row>
        <row r="96">
          <cell r="B96" t="str">
            <v>Control #12</v>
          </cell>
        </row>
        <row r="97">
          <cell r="B97" t="str">
            <v>Control #13</v>
          </cell>
        </row>
        <row r="98">
          <cell r="B98" t="str">
            <v>Control #14</v>
          </cell>
        </row>
        <row r="99">
          <cell r="B99" t="str">
            <v>Control #15</v>
          </cell>
        </row>
        <row r="100">
          <cell r="B100" t="str">
            <v>Control #16</v>
          </cell>
        </row>
        <row r="101">
          <cell r="B101" t="str">
            <v>Control #17</v>
          </cell>
        </row>
        <row r="102">
          <cell r="B102" t="str">
            <v>Control #18</v>
          </cell>
        </row>
        <row r="103">
          <cell r="B103" t="str">
            <v>Control #19</v>
          </cell>
        </row>
        <row r="104">
          <cell r="B104" t="str">
            <v>Control #20</v>
          </cell>
        </row>
        <row r="105">
          <cell r="B105" t="str">
            <v>Control #21</v>
          </cell>
        </row>
        <row r="106">
          <cell r="B106" t="str">
            <v>Control #22</v>
          </cell>
        </row>
        <row r="107">
          <cell r="B107" t="str">
            <v>Control #23</v>
          </cell>
        </row>
        <row r="108">
          <cell r="B108" t="str">
            <v>Control #24</v>
          </cell>
        </row>
        <row r="109">
          <cell r="B109" t="str">
            <v>Control #25</v>
          </cell>
        </row>
        <row r="110">
          <cell r="B110" t="str">
            <v>Control #26</v>
          </cell>
        </row>
        <row r="111">
          <cell r="B111" t="str">
            <v>Control #27</v>
          </cell>
        </row>
        <row r="112">
          <cell r="B112" t="str">
            <v>Control #28</v>
          </cell>
        </row>
        <row r="113">
          <cell r="B113" t="str">
            <v>Control #29</v>
          </cell>
        </row>
        <row r="114">
          <cell r="B114" t="str">
            <v>Control #30</v>
          </cell>
        </row>
        <row r="115">
          <cell r="B115" t="str">
            <v>Control #31</v>
          </cell>
        </row>
        <row r="116">
          <cell r="B116" t="str">
            <v>Control #32</v>
          </cell>
        </row>
        <row r="117">
          <cell r="B117" t="str">
            <v>Control #33</v>
          </cell>
        </row>
        <row r="118">
          <cell r="B118" t="str">
            <v>Control #34</v>
          </cell>
        </row>
        <row r="119">
          <cell r="B119" t="str">
            <v>Control #35</v>
          </cell>
        </row>
        <row r="120">
          <cell r="B120" t="str">
            <v>Control #36</v>
          </cell>
        </row>
        <row r="121">
          <cell r="B121" t="str">
            <v>Control #37</v>
          </cell>
        </row>
        <row r="122">
          <cell r="B122" t="str">
            <v>Control #38</v>
          </cell>
        </row>
        <row r="123">
          <cell r="B123" t="str">
            <v>Control #39</v>
          </cell>
        </row>
        <row r="124">
          <cell r="B124" t="str">
            <v>Control #40</v>
          </cell>
        </row>
        <row r="125">
          <cell r="B125" t="str">
            <v>Control #41</v>
          </cell>
        </row>
        <row r="126">
          <cell r="B126" t="str">
            <v>Control #42</v>
          </cell>
        </row>
        <row r="127">
          <cell r="B127" t="str">
            <v>Control #43</v>
          </cell>
        </row>
        <row r="128">
          <cell r="B128" t="str">
            <v>Control #44</v>
          </cell>
        </row>
        <row r="129">
          <cell r="B129" t="str">
            <v>Control #45</v>
          </cell>
        </row>
        <row r="130">
          <cell r="B130" t="str">
            <v>Control #46</v>
          </cell>
        </row>
        <row r="131">
          <cell r="B131" t="str">
            <v>Control #47</v>
          </cell>
        </row>
        <row r="132">
          <cell r="B132" t="str">
            <v>Control #48</v>
          </cell>
        </row>
        <row r="133">
          <cell r="B133" t="str">
            <v>Control #49</v>
          </cell>
        </row>
        <row r="134">
          <cell r="B134" t="str">
            <v>Control #50</v>
          </cell>
        </row>
        <row r="135">
          <cell r="B135" t="str">
            <v>Control #51</v>
          </cell>
        </row>
        <row r="136">
          <cell r="B136" t="str">
            <v>Control #52</v>
          </cell>
        </row>
        <row r="137">
          <cell r="B137" t="str">
            <v>Control #53</v>
          </cell>
        </row>
      </sheetData>
      <sheetData sheetId="1">
        <row r="5">
          <cell r="J5" t="str">
            <v>Control #49</v>
          </cell>
        </row>
      </sheetData>
      <sheetData sheetId="2"/>
      <sheetData sheetId="3"/>
      <sheetData sheetId="4" refreshError="1">
        <row r="2">
          <cell r="A2" t="str">
            <v>Administrador</v>
          </cell>
        </row>
        <row r="3">
          <cell r="A3" t="str">
            <v>Jefe de Terreno</v>
          </cell>
        </row>
        <row r="4">
          <cell r="A4" t="str">
            <v>Jefe O.T.</v>
          </cell>
        </row>
        <row r="5">
          <cell r="A5" t="str">
            <v>Jefe de P&amp;C</v>
          </cell>
        </row>
        <row r="6">
          <cell r="A6" t="str">
            <v>Jefe Bodega</v>
          </cell>
        </row>
        <row r="7">
          <cell r="A7" t="str">
            <v>Jefe HSEC</v>
          </cell>
        </row>
        <row r="8">
          <cell r="A8" t="str">
            <v>Jefe Calidad</v>
          </cell>
        </row>
        <row r="9">
          <cell r="A9" t="str">
            <v>S. Enfierradura</v>
          </cell>
        </row>
        <row r="10">
          <cell r="A10" t="str">
            <v>S. Carpintería</v>
          </cell>
        </row>
        <row r="11">
          <cell r="A11" t="str">
            <v>S. Albañilería</v>
          </cell>
        </row>
        <row r="12">
          <cell r="A12" t="str">
            <v>S. Obras Civiles</v>
          </cell>
        </row>
        <row r="13">
          <cell r="A13" t="str">
            <v>S. Eléctrico</v>
          </cell>
        </row>
        <row r="14">
          <cell r="A14" t="str">
            <v>S. Estructura</v>
          </cell>
        </row>
        <row r="15">
          <cell r="A15" t="str">
            <v>S. Pipping</v>
          </cell>
        </row>
        <row r="16">
          <cell r="A16" t="str">
            <v>S. Mecánico</v>
          </cell>
        </row>
        <row r="17">
          <cell r="A17" t="str">
            <v>IOI</v>
          </cell>
        </row>
        <row r="18">
          <cell r="A18" t="str">
            <v>SPA</v>
          </cell>
        </row>
        <row r="19">
          <cell r="A19" t="str">
            <v>ITO</v>
          </cell>
        </row>
        <row r="20">
          <cell r="A20" t="str">
            <v>Planner</v>
          </cell>
        </row>
      </sheetData>
      <sheetData sheetId="5"/>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14"/>
      <sheetName val="categ14"/>
      <sheetName val="conv14"/>
      <sheetName val="GGene14"/>
      <sheetName val="ep Mar14 "/>
      <sheetName val="resumen"/>
      <sheetName val="no borrrar"/>
      <sheetName val="Indice Precos Mes"/>
      <sheetName val="ep_Mar14_"/>
      <sheetName val="no_borrrar"/>
      <sheetName val="Unit prices"/>
      <sheetName val="5. Troya"/>
      <sheetName val="escenario 1"/>
      <sheetName val="SA"/>
      <sheetName val="MAT"/>
      <sheetName val="ep_Mar14_1"/>
      <sheetName val="no_borrrar1"/>
      <sheetName val="Indice_Precos_Mes"/>
      <sheetName val="5__Troya"/>
      <sheetName val="Inputs"/>
      <sheetName val="Facility Rev Build"/>
      <sheetName val="Obras_civil_ESENER"/>
      <sheetName val="Directs"/>
      <sheetName val="FORM_05"/>
      <sheetName val="ITEMIZADO"/>
      <sheetName val="Labor Summary"/>
      <sheetName val="Product"/>
      <sheetName val="Hoja1"/>
      <sheetName val="Retail"/>
      <sheetName val="Tax"/>
      <sheetName val="Unit_prices"/>
      <sheetName val="4. Vehiculos"/>
      <sheetName val="1. Personal"/>
      <sheetName val="PRESUPUESTO"/>
      <sheetName val="CMO"/>
      <sheetName val="ep_Mar14_2"/>
      <sheetName val="Indice_Precos_Mes1"/>
      <sheetName val="no_borrrar2"/>
      <sheetName val="Unit_prices1"/>
      <sheetName val="escenario_1"/>
      <sheetName val="Facility_Rev_Build"/>
      <sheetName val="Labor_Summary"/>
      <sheetName val="5__Troya1"/>
      <sheetName val="ep_Mar14_3"/>
      <sheetName val="no_borrrar3"/>
      <sheetName val="Indice_Precos_Mes2"/>
      <sheetName val="Unit_prices2"/>
      <sheetName val="escenario_11"/>
      <sheetName val="Facility_Rev_Build1"/>
      <sheetName val="Labor_Summary1"/>
      <sheetName val="5__Troya2"/>
      <sheetName val="Parametros"/>
      <sheetName val="BASES"/>
      <sheetName val="borrador"/>
      <sheetName val="4__Vehiculos"/>
      <sheetName val="1__Personal"/>
      <sheetName val="ep_Mar14_4"/>
      <sheetName val="Indice_Precos_Mes3"/>
      <sheetName val="no_borrrar4"/>
      <sheetName val="Unit_prices3"/>
      <sheetName val="escenario_12"/>
      <sheetName val="Facility_Rev_Build2"/>
      <sheetName val="Labor_Summary2"/>
      <sheetName val="5__Troya3"/>
      <sheetName val="ep_Mar14_5"/>
      <sheetName val="Indice_Precos_Mes4"/>
      <sheetName val="no_borrrar5"/>
      <sheetName val="Unit_prices4"/>
      <sheetName val="escenario_13"/>
      <sheetName val="Facility_Rev_Build3"/>
      <sheetName val="Labor_Summary3"/>
      <sheetName val="5__Troya4"/>
      <sheetName val="ep_Mar14_6"/>
      <sheetName val="Indice_Precos_Mes5"/>
      <sheetName val="no_borrrar6"/>
      <sheetName val="Unit_prices5"/>
      <sheetName val="escenario_14"/>
      <sheetName val="Facility_Rev_Build4"/>
      <sheetName val="Labor_Summary4"/>
      <sheetName val="5__Troya5"/>
      <sheetName val="ep_Mar14_7"/>
      <sheetName val="Indice_Precos_Mes6"/>
      <sheetName val="no_borrrar7"/>
      <sheetName val="Unit_prices6"/>
      <sheetName val="escenario_15"/>
      <sheetName val="Facility_Rev_Build5"/>
      <sheetName val="Labor_Summary5"/>
      <sheetName val="5__Troya6"/>
      <sheetName val="ep_Mar14_8"/>
      <sheetName val="no_borrrar8"/>
      <sheetName val="Indice_Precos_Mes7"/>
      <sheetName val="escenario_16"/>
      <sheetName val="Unit_prices7"/>
      <sheetName val="Facility_Rev_Build6"/>
      <sheetName val="Labor_Summary6"/>
      <sheetName val="5__Troya7"/>
      <sheetName val="Categorias"/>
      <sheetName val="ep_Mar14_9"/>
      <sheetName val="Indice_Precos_Mes8"/>
      <sheetName val="no_borrrar9"/>
      <sheetName val="Unit_prices8"/>
      <sheetName val="escenario_17"/>
      <sheetName val="Facility_Rev_Build7"/>
      <sheetName val="Labor_Summary7"/>
      <sheetName val="5__Troya8"/>
      <sheetName val="ep_Mar14_10"/>
      <sheetName val="Indice_Precos_Mes9"/>
      <sheetName val="no_borrrar10"/>
      <sheetName val="Unit_prices9"/>
      <sheetName val="escenario_18"/>
      <sheetName val="Facility_Rev_Build8"/>
      <sheetName val="Labor_Summary8"/>
      <sheetName val="5__Troya9"/>
      <sheetName val="ep_Mar14_11"/>
      <sheetName val="Indice_Precos_Mes10"/>
      <sheetName val="no_borrrar11"/>
      <sheetName val="Unit_prices10"/>
      <sheetName val="escenario_19"/>
      <sheetName val="Facility_Rev_Build9"/>
      <sheetName val="Labor_Summary9"/>
      <sheetName val="5__Troya10"/>
      <sheetName val="Named_Lists1"/>
      <sheetName val="Info"/>
      <sheetName val="ep_Mar14_12"/>
      <sheetName val="Indice_Precos_Mes11"/>
      <sheetName val="no_borrrar12"/>
      <sheetName val="Unit_prices11"/>
      <sheetName val="escenario_110"/>
      <sheetName val="Facility_Rev_Build10"/>
      <sheetName val="Labor_Summary10"/>
      <sheetName val="5__Troya11"/>
      <sheetName val="ep_Mar14_13"/>
      <sheetName val="Indice_Precos_Mes12"/>
      <sheetName val="no_borrrar13"/>
      <sheetName val="Unit_prices12"/>
      <sheetName val="escenario_111"/>
      <sheetName val="Facility_Rev_Build11"/>
      <sheetName val="Labor_Summary11"/>
      <sheetName val="5__Troya12"/>
      <sheetName val="ep_Mar14_14"/>
      <sheetName val="Indice_Precos_Mes13"/>
      <sheetName val="no_borrrar14"/>
      <sheetName val="Unit_prices13"/>
      <sheetName val="escenario_112"/>
      <sheetName val="Facility_Rev_Build12"/>
      <sheetName val="Labor_Summary12"/>
      <sheetName val="5__Troya13"/>
      <sheetName val="ep_Mar14_16"/>
      <sheetName val="Indice_Precos_Mes15"/>
      <sheetName val="no_borrrar16"/>
      <sheetName val="Unit_prices15"/>
      <sheetName val="escenario_114"/>
      <sheetName val="Facility_Rev_Build14"/>
      <sheetName val="Labor_Summary14"/>
      <sheetName val="5__Troya15"/>
      <sheetName val="ep_Mar14_15"/>
      <sheetName val="Indice_Precos_Mes14"/>
      <sheetName val="no_borrrar15"/>
      <sheetName val="Unit_prices14"/>
      <sheetName val="escenario_113"/>
      <sheetName val="Facility_Rev_Build13"/>
      <sheetName val="Labor_Summary13"/>
      <sheetName val="5__Troya14"/>
      <sheetName val="ep_Mar14_17"/>
      <sheetName val="Indice_Precos_Mes16"/>
      <sheetName val="no_borrrar17"/>
      <sheetName val="Unit_prices16"/>
      <sheetName val="escenario_115"/>
      <sheetName val="Facility_Rev_Build15"/>
      <sheetName val="Labor_Summary15"/>
      <sheetName val="5__Troya16"/>
      <sheetName val="ep_Mar14_18"/>
      <sheetName val="Indice_Precos_Mes17"/>
      <sheetName val="no_borrrar18"/>
      <sheetName val="Unit_prices17"/>
      <sheetName val="escenario_116"/>
      <sheetName val="Facility_Rev_Build16"/>
      <sheetName val="Labor_Summary16"/>
      <sheetName val="5__Troya17"/>
      <sheetName val="Tapa"/>
      <sheetName val="ep_Mar14_19"/>
      <sheetName val="Indice_Precos_Mes18"/>
      <sheetName val="no_borrrar19"/>
      <sheetName val="Unit_prices18"/>
      <sheetName val="escenario_117"/>
      <sheetName val="Facility_Rev_Build17"/>
      <sheetName val="Labor_Summary17"/>
      <sheetName val="5__Troya18"/>
      <sheetName val="CTTOS"/>
      <sheetName val="Metrados Fabricacion"/>
      <sheetName val="TC"/>
      <sheetName val="ep_Mar14_20"/>
      <sheetName val="Indice_Precos_Mes19"/>
      <sheetName val="no_borrrar20"/>
      <sheetName val="Unit_prices19"/>
      <sheetName val="escenario_118"/>
      <sheetName val="Facility_Rev_Build18"/>
      <sheetName val="Labor_Summary18"/>
      <sheetName val="5__Troya19"/>
      <sheetName val="ep_Mar14_21"/>
      <sheetName val="no_borrrar21"/>
      <sheetName val="Indice_Precos_Mes20"/>
      <sheetName val="5__Troya20"/>
      <sheetName val="Unit_prices20"/>
      <sheetName val="escenario_119"/>
      <sheetName val="Facility_Rev_Build19"/>
      <sheetName val="Labor_Summary19"/>
      <sheetName val="Base"/>
      <sheetName val="ep_Mar14_22"/>
      <sheetName val="no_borrrar22"/>
      <sheetName val="Indice_Precos_Mes21"/>
      <sheetName val="5__Troya21"/>
      <sheetName val="Unit_prices21"/>
      <sheetName val="escenario_120"/>
      <sheetName val="Facility_Rev_Build20"/>
      <sheetName val="Labor_Summary20"/>
      <sheetName val="4__Vehiculos1"/>
      <sheetName val="1__Personal1"/>
      <sheetName val="2_2"/>
      <sheetName val="ECO-02 1.1"/>
      <sheetName val="ECO-02 1.2"/>
      <sheetName val="ECO-02 1.3"/>
      <sheetName val="ECO-02 1.4"/>
      <sheetName val="ECO-02 1.5"/>
      <sheetName val="ECO-02 1.6"/>
      <sheetName val="ECO-02 1.7"/>
      <sheetName val="ECO-02 1.8"/>
      <sheetName val="ECO-02 1.9"/>
      <sheetName val="ECO-02 1.10"/>
      <sheetName val="ECO-02 1.11"/>
      <sheetName val="ECO-02 1.12"/>
      <sheetName val="ECO-02 1.13"/>
      <sheetName val="ECO-02 1.14"/>
      <sheetName val="ECO-02 1.15"/>
      <sheetName val="ECO-02 1.16"/>
      <sheetName val="ECO-02 1.17"/>
      <sheetName val="ECO-02 1.18"/>
      <sheetName val="ECO-02 1.19"/>
      <sheetName val="ep14-ingendesa"/>
      <sheetName val="ep_Mar14_24"/>
      <sheetName val="no_borrrar24"/>
      <sheetName val="Indice_Precos_Mes23"/>
      <sheetName val="Unit_prices23"/>
      <sheetName val="5__Troya23"/>
      <sheetName val="escenario_122"/>
      <sheetName val="Facility_Rev_Build22"/>
      <sheetName val="Labor_Summary22"/>
      <sheetName val="4__Vehiculos3"/>
      <sheetName val="1__Personal3"/>
      <sheetName val="ep_Mar14_23"/>
      <sheetName val="no_borrrar23"/>
      <sheetName val="Indice_Precos_Mes22"/>
      <sheetName val="5__Troya22"/>
      <sheetName val="Unit_prices22"/>
      <sheetName val="escenario_121"/>
      <sheetName val="Facility_Rev_Build21"/>
      <sheetName val="Labor_Summary21"/>
      <sheetName val="4__Vehiculos2"/>
      <sheetName val="1__Personal2"/>
      <sheetName val="Carta Navegacion Alta Gerencia"/>
      <sheetName val="Resumen Acumulado"/>
      <sheetName val="Resumen Mensual"/>
      <sheetName val="Tendencias"/>
      <sheetName val="Metrados_Fabricacion1"/>
      <sheetName val="Metrados_Fabricacion"/>
      <sheetName val="ep_Mar14_25"/>
      <sheetName val="no_borrrar25"/>
      <sheetName val="Indice_Precos_Mes24"/>
      <sheetName val="Facility_Rev_Build23"/>
      <sheetName val="Labor_Summary23"/>
      <sheetName val="escenario_123"/>
      <sheetName val="Unit_prices24"/>
      <sheetName val="5__Troya24"/>
      <sheetName val="4__Vehiculos4"/>
      <sheetName val="1__Personal4"/>
      <sheetName val="Metrados_Fabricacion2"/>
      <sheetName val="ep_Mar14_26"/>
      <sheetName val="no_borrrar26"/>
      <sheetName val="Indice_Precos_Mes25"/>
      <sheetName val="5__Troya25"/>
      <sheetName val="Unit_prices25"/>
      <sheetName val="escenario_124"/>
      <sheetName val="Facility_Rev_Build24"/>
      <sheetName val="Labor_Summary24"/>
      <sheetName val="4__Vehiculos5"/>
      <sheetName val="1__Personal5"/>
      <sheetName val="Metrados_Fabricacion3"/>
      <sheetName val="Carta_Navegacion_Alta_Gerencia"/>
      <sheetName val="Resumen_Acumulado"/>
      <sheetName val="Resumen_Mensual"/>
      <sheetName val="ECO-02_1_1"/>
      <sheetName val="ECO-02_1_2"/>
      <sheetName val="ECO-02_1_3"/>
      <sheetName val="ECO-02_1_4"/>
      <sheetName val="ECO-02_1_5"/>
      <sheetName val="ECO-02_1_6"/>
      <sheetName val="ECO-02_1_7"/>
      <sheetName val="ECO-02_1_8"/>
      <sheetName val="ECO-02_1_9"/>
      <sheetName val="ECO-02_1_10"/>
      <sheetName val="ECO-02_1_11"/>
      <sheetName val="ECO-02_1_12"/>
      <sheetName val="ECO-02_1_13"/>
      <sheetName val="ECO-02_1_14"/>
      <sheetName val="ECO-02_1_15"/>
      <sheetName val="ECO-02_1_16"/>
      <sheetName val="ECO-02_1_17"/>
      <sheetName val="ECO-02_1_18"/>
      <sheetName val="ECO-02_1_19"/>
      <sheetName val="ep_Mar14_27"/>
      <sheetName val="no_borrrar27"/>
      <sheetName val="Indice_Precos_Mes26"/>
      <sheetName val="Unit_prices26"/>
      <sheetName val="5__Troya26"/>
      <sheetName val="escenario_125"/>
      <sheetName val="Facility_Rev_Build25"/>
      <sheetName val="Labor_Summary25"/>
      <sheetName val="4__Vehiculos6"/>
      <sheetName val="1__Personal6"/>
      <sheetName val="Metrados_Fabricacion4"/>
      <sheetName val="Carta_Navegacion_Alta_Gerencia1"/>
      <sheetName val="Resumen_Acumulado1"/>
      <sheetName val="Resumen_Mensual1"/>
      <sheetName val="ECO-02_1_110"/>
      <sheetName val="ECO-02_1_21"/>
      <sheetName val="ECO-02_1_31"/>
      <sheetName val="ECO-02_1_41"/>
      <sheetName val="ECO-02_1_51"/>
      <sheetName val="ECO-02_1_61"/>
      <sheetName val="ECO-02_1_71"/>
      <sheetName val="ECO-02_1_81"/>
      <sheetName val="ECO-02_1_91"/>
      <sheetName val="ECO-02_1_101"/>
      <sheetName val="ECO-02_1_111"/>
      <sheetName val="ECO-02_1_121"/>
      <sheetName val="ECO-02_1_131"/>
      <sheetName val="ECO-02_1_141"/>
      <sheetName val="ECO-02_1_151"/>
      <sheetName val="ECO-02_1_161"/>
      <sheetName val="ECO-02_1_171"/>
      <sheetName val="ECO-02_1_181"/>
      <sheetName val="ECO-02_1_191"/>
      <sheetName val="Inversiones"/>
      <sheetName val="Programa Producción"/>
      <sheetName val="Desarrollo"/>
      <sheetName val="Leyes"/>
      <sheetName val="Fab. 15"/>
      <sheetName val="ep_Mar14_28"/>
      <sheetName val="no_borrrar28"/>
      <sheetName val="Indice_Precos_Mes27"/>
      <sheetName val="5__Troya27"/>
      <sheetName val="escenario_126"/>
      <sheetName val="Unit_prices27"/>
      <sheetName val="Facility_Rev_Build26"/>
      <sheetName val="Labor_Summary26"/>
      <sheetName val="4__Vehiculos7"/>
      <sheetName val="1__Personal7"/>
      <sheetName val="Metrados_Fabricacion5"/>
      <sheetName val="Carta_Navegacion_Alta_Gerencia2"/>
      <sheetName val="Resumen_Acumulado2"/>
      <sheetName val="Resumen_Mensual2"/>
      <sheetName val="ECO-02_1_112"/>
      <sheetName val="ECO-02_1_22"/>
      <sheetName val="ECO-02_1_32"/>
      <sheetName val="ECO-02_1_42"/>
      <sheetName val="ECO-02_1_52"/>
      <sheetName val="ECO-02_1_62"/>
      <sheetName val="ECO-02_1_72"/>
      <sheetName val="ECO-02_1_82"/>
      <sheetName val="ECO-02_1_92"/>
      <sheetName val="ECO-02_1_102"/>
      <sheetName val="ECO-02_1_113"/>
      <sheetName val="ECO-02_1_122"/>
      <sheetName val="ECO-02_1_132"/>
      <sheetName val="ECO-02_1_142"/>
      <sheetName val="ECO-02_1_152"/>
      <sheetName val="ECO-02_1_162"/>
      <sheetName val="ECO-02_1_172"/>
      <sheetName val="ECO-02_1_182"/>
      <sheetName val="ECO-02_1_192"/>
      <sheetName val="ep_Mar14_30"/>
      <sheetName val="no_borrrar30"/>
      <sheetName val="Indice_Precos_Mes29"/>
      <sheetName val="5__Troya29"/>
      <sheetName val="escenario_128"/>
      <sheetName val="Unit_prices29"/>
      <sheetName val="Facility_Rev_Build28"/>
      <sheetName val="Labor_Summary28"/>
      <sheetName val="4__Vehiculos9"/>
      <sheetName val="1__Personal9"/>
      <sheetName val="Metrados_Fabricacion7"/>
      <sheetName val="Carta_Navegacion_Alta_Gerencia4"/>
      <sheetName val="Resumen_Acumulado4"/>
      <sheetName val="Resumen_Mensual4"/>
      <sheetName val="ECO-02_1_116"/>
      <sheetName val="ECO-02_1_24"/>
      <sheetName val="ECO-02_1_34"/>
      <sheetName val="ECO-02_1_44"/>
      <sheetName val="ECO-02_1_54"/>
      <sheetName val="ECO-02_1_64"/>
      <sheetName val="ECO-02_1_74"/>
      <sheetName val="ECO-02_1_84"/>
      <sheetName val="ECO-02_1_94"/>
      <sheetName val="ECO-02_1_104"/>
      <sheetName val="ECO-02_1_117"/>
      <sheetName val="ECO-02_1_124"/>
      <sheetName val="ECO-02_1_134"/>
      <sheetName val="ECO-02_1_144"/>
      <sheetName val="ECO-02_1_154"/>
      <sheetName val="ECO-02_1_164"/>
      <sheetName val="ECO-02_1_174"/>
      <sheetName val="ECO-02_1_184"/>
      <sheetName val="ECO-02_1_194"/>
      <sheetName val="ep_Mar14_29"/>
      <sheetName val="no_borrrar29"/>
      <sheetName val="Indice_Precos_Mes28"/>
      <sheetName val="5__Troya28"/>
      <sheetName val="escenario_127"/>
      <sheetName val="Unit_prices28"/>
      <sheetName val="Facility_Rev_Build27"/>
      <sheetName val="Labor_Summary27"/>
      <sheetName val="4__Vehiculos8"/>
      <sheetName val="1__Personal8"/>
      <sheetName val="Metrados_Fabricacion6"/>
      <sheetName val="Carta_Navegacion_Alta_Gerencia3"/>
      <sheetName val="Resumen_Acumulado3"/>
      <sheetName val="Resumen_Mensual3"/>
      <sheetName val="ECO-02_1_114"/>
      <sheetName val="ECO-02_1_23"/>
      <sheetName val="ECO-02_1_33"/>
      <sheetName val="ECO-02_1_43"/>
      <sheetName val="ECO-02_1_53"/>
      <sheetName val="ECO-02_1_63"/>
      <sheetName val="ECO-02_1_73"/>
      <sheetName val="ECO-02_1_83"/>
      <sheetName val="ECO-02_1_93"/>
      <sheetName val="ECO-02_1_103"/>
      <sheetName val="ECO-02_1_115"/>
      <sheetName val="ECO-02_1_123"/>
      <sheetName val="ECO-02_1_133"/>
      <sheetName val="ECO-02_1_143"/>
      <sheetName val="ECO-02_1_153"/>
      <sheetName val="ECO-02_1_163"/>
      <sheetName val="ECO-02_1_173"/>
      <sheetName val="ECO-02_1_183"/>
      <sheetName val="ECO-02_1_193"/>
      <sheetName val="ep_Mar14_31"/>
      <sheetName val="no_borrrar31"/>
      <sheetName val="Indice_Precos_Mes30"/>
      <sheetName val="Unit_prices30"/>
      <sheetName val="escenario_129"/>
      <sheetName val="5__Troya30"/>
      <sheetName val="Facility_Rev_Build29"/>
      <sheetName val="Labor_Summary29"/>
      <sheetName val="4__Vehiculos10"/>
      <sheetName val="1__Personal10"/>
      <sheetName val="Metrados_Fabricacion8"/>
      <sheetName val="ECO-02_1_118"/>
      <sheetName val="ECO-02_1_25"/>
      <sheetName val="ECO-02_1_35"/>
      <sheetName val="ECO-02_1_45"/>
      <sheetName val="ECO-02_1_55"/>
      <sheetName val="ECO-02_1_65"/>
      <sheetName val="ECO-02_1_75"/>
      <sheetName val="ECO-02_1_85"/>
      <sheetName val="ECO-02_1_95"/>
      <sheetName val="ECO-02_1_105"/>
      <sheetName val="ECO-02_1_119"/>
      <sheetName val="ECO-02_1_125"/>
      <sheetName val="ECO-02_1_135"/>
      <sheetName val="ECO-02_1_145"/>
      <sheetName val="ECO-02_1_155"/>
      <sheetName val="ECO-02_1_165"/>
      <sheetName val="ECO-02_1_175"/>
      <sheetName val="ECO-02_1_185"/>
      <sheetName val="ECO-02_1_195"/>
      <sheetName val="Carta_Navegacion_Alta_Gerencia5"/>
      <sheetName val="Resumen_Acumulado5"/>
      <sheetName val="Resumen_Mensual5"/>
      <sheetName val="Condicion"/>
      <sheetName val="TAG"/>
      <sheetName val="#MASTER#"/>
      <sheetName val="SHEET1"/>
      <sheetName val="Detail Estimate"/>
      <sheetName val="Calendario"/>
      <sheetName val="Interface de programacion "/>
      <sheetName val="UGAS_INF"/>
      <sheetName val="NEG_INF"/>
      <sheetName val="EDP Parada de Planta"/>
      <sheetName val="Provisiones Agosto19 "/>
      <sheetName val="GFF"/>
      <sheetName val="Costo MP"/>
      <sheetName val="Facturacion Codelco jun19"/>
      <sheetName val="EDP 106 AGOSTO"/>
      <sheetName val="Facturacion cttas"/>
      <sheetName val="Ultimos dias contratistas"/>
      <sheetName val="Ultimos días Codelco 16 a 31"/>
      <sheetName val="Facturador cttas jun19"/>
      <sheetName val="Cttas cobros"/>
      <sheetName val="GENERAL"/>
      <sheetName val="Basis"/>
      <sheetName val="PROJ_MGMT"/>
      <sheetName val="Salary Schedules"/>
      <sheetName val="Attach 4-18"/>
      <sheetName val="Table 1"/>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resupuesto"/>
      <sheetName val="AnalisisUsados jujuy"/>
      <sheetName val="AnalisisUsados"/>
      <sheetName val="Items"/>
      <sheetName val="Analisis Nuevo"/>
      <sheetName val="Actualizar HP"/>
      <sheetName val="Tabla de Hierros"/>
      <sheetName val="Insumos"/>
      <sheetName val="Abelson"/>
      <sheetName val="Detalle M de O"/>
      <sheetName val="Analisis"/>
      <sheetName val="Explosion"/>
      <sheetName val="ImportarAnalisis"/>
      <sheetName val="UNIDADES"/>
      <sheetName val="RUBROS"/>
      <sheetName val="SUBRUBROS"/>
      <sheetName val="Analisis Vista"/>
      <sheetName val="ListaCambios"/>
      <sheetName val="SISTEMA"/>
      <sheetName val="Componentes"/>
      <sheetName val="Panel"/>
      <sheetName val="Lista"/>
      <sheetName val="Copete"/>
      <sheetName val="ListaUsados"/>
      <sheetName val="Ver Analisis"/>
      <sheetName val="Formulas"/>
      <sheetName val="Constantes"/>
      <sheetName val="Mano de obra"/>
      <sheetName val="MEMO"/>
      <sheetName val="PATRONES"/>
      <sheetName val="GRUPOS"/>
      <sheetName val="Secciones"/>
      <sheetName val="Divisiones"/>
    </sheetNames>
    <sheetDataSet>
      <sheetData sheetId="0" refreshError="1"/>
      <sheetData sheetId="1" refreshError="1"/>
      <sheetData sheetId="2" refreshError="1"/>
      <sheetData sheetId="3" refreshError="1"/>
      <sheetData sheetId="4" refreshError="1">
        <row r="3">
          <cell r="A3" t="str">
            <v>codigo</v>
          </cell>
          <cell r="B3" t="str">
            <v>tipo</v>
          </cell>
          <cell r="C3" t="str">
            <v>TAREAS</v>
          </cell>
          <cell r="D3" t="str">
            <v>Unidad</v>
          </cell>
          <cell r="E3" t="str">
            <v>Costo Unit</v>
          </cell>
          <cell r="F3" t="str">
            <v>Especificaciones Tecnicas</v>
          </cell>
          <cell r="G3" t="str">
            <v>Nivel</v>
          </cell>
        </row>
        <row r="4">
          <cell r="A4" t="str">
            <v>MM00000</v>
          </cell>
          <cell r="B4" t="str">
            <v>D</v>
          </cell>
          <cell r="C4" t="str">
            <v>MOVIMIENTO DE MATERIALES</v>
          </cell>
        </row>
        <row r="5">
          <cell r="A5" t="str">
            <v>MMEN0000</v>
          </cell>
          <cell r="B5" t="str">
            <v>D</v>
          </cell>
          <cell r="C5" t="str">
            <v>MOVIMIENTO DE MATERIALES - ENVASADOS</v>
          </cell>
        </row>
        <row r="6">
          <cell r="A6" t="str">
            <v>MMEN0010</v>
          </cell>
          <cell r="B6" t="str">
            <v>A</v>
          </cell>
          <cell r="C6" t="str">
            <v xml:space="preserve">Tomar elemento hasta 25 kg </v>
          </cell>
          <cell r="D6" t="str">
            <v>TON</v>
          </cell>
          <cell r="E6">
            <v>0.2940740740740741</v>
          </cell>
          <cell r="F6" t="str">
            <v>Tomar un envase con las manos, se considera la aproximacion y la sujecion</v>
          </cell>
          <cell r="G6">
            <v>1</v>
          </cell>
        </row>
        <row r="7">
          <cell r="A7" t="str">
            <v>MMEN0011</v>
          </cell>
          <cell r="B7" t="str">
            <v>A</v>
          </cell>
          <cell r="C7" t="str">
            <v>Tomar elemento de 30 a 50 kg</v>
          </cell>
          <cell r="D7" t="str">
            <v>TON</v>
          </cell>
          <cell r="E7">
            <v>0.14703703703703705</v>
          </cell>
          <cell r="F7" t="str">
            <v>Tomar un envase con las manos, se considera la aproximacion y la sujecion</v>
          </cell>
          <cell r="G7">
            <v>1</v>
          </cell>
        </row>
        <row r="8">
          <cell r="A8" t="str">
            <v>MMEN0015</v>
          </cell>
          <cell r="B8" t="str">
            <v>A</v>
          </cell>
          <cell r="C8" t="str">
            <v>Elevacion elemento hasta 25 kg a cintura</v>
          </cell>
          <cell r="D8" t="str">
            <v>TON</v>
          </cell>
          <cell r="E8">
            <v>0.14703703703703705</v>
          </cell>
          <cell r="F8" t="str">
            <v>Levantar un envase  hasta altura de la cintura</v>
          </cell>
          <cell r="G8">
            <v>1</v>
          </cell>
        </row>
        <row r="9">
          <cell r="A9" t="str">
            <v>MMEN0016</v>
          </cell>
          <cell r="B9" t="str">
            <v>A</v>
          </cell>
          <cell r="C9" t="str">
            <v xml:space="preserve">Elevacion elemento hasta 25 kg a hombro </v>
          </cell>
          <cell r="D9" t="str">
            <v>TON</v>
          </cell>
          <cell r="E9">
            <v>0.2940740740740741</v>
          </cell>
          <cell r="F9" t="str">
            <v>Levantar un envase al hombro</v>
          </cell>
          <cell r="G9">
            <v>1</v>
          </cell>
        </row>
        <row r="10">
          <cell r="A10" t="str">
            <v>MMEN0017</v>
          </cell>
          <cell r="B10" t="str">
            <v>A</v>
          </cell>
          <cell r="C10" t="str">
            <v>Elevacion elemento de 30 a 50 kg a cintura</v>
          </cell>
          <cell r="D10" t="str">
            <v>TON</v>
          </cell>
          <cell r="E10">
            <v>9.1898148148148145E-2</v>
          </cell>
          <cell r="F10" t="str">
            <v>Levantar un envase  hasta altura de la cintura</v>
          </cell>
          <cell r="G10">
            <v>1</v>
          </cell>
        </row>
        <row r="11">
          <cell r="A11" t="str">
            <v>MMEN0018</v>
          </cell>
          <cell r="B11" t="str">
            <v>A</v>
          </cell>
          <cell r="C11" t="str">
            <v xml:space="preserve">Elevacion elemento de 30 a 50 kg a hombro </v>
          </cell>
          <cell r="D11" t="str">
            <v>TON</v>
          </cell>
          <cell r="E11">
            <v>0.18379629629629629</v>
          </cell>
          <cell r="F11" t="str">
            <v>Levantar un envase al hombro</v>
          </cell>
          <cell r="G11">
            <v>1</v>
          </cell>
        </row>
        <row r="12">
          <cell r="A12" t="str">
            <v>MMEN0020</v>
          </cell>
          <cell r="B12" t="str">
            <v>A</v>
          </cell>
          <cell r="C12" t="str">
            <v>Transp horiz elemento hasta 25 kg (manual)</v>
          </cell>
          <cell r="D12" t="str">
            <v>TON/M</v>
          </cell>
          <cell r="E12">
            <v>0.26256613756613756</v>
          </cell>
          <cell r="F12" t="str">
            <v>Transporte de envasado Dist = 1M, 1 bolsa p/viaje</v>
          </cell>
          <cell r="G12">
            <v>1</v>
          </cell>
        </row>
        <row r="13">
          <cell r="A13" t="str">
            <v>MMEN0021</v>
          </cell>
          <cell r="B13" t="str">
            <v>A</v>
          </cell>
          <cell r="C13" t="str">
            <v>Transp horiz elemento de 30 a 50 kg (manual)</v>
          </cell>
          <cell r="D13" t="str">
            <v>TON/M</v>
          </cell>
          <cell r="E13">
            <v>0.14703703703703705</v>
          </cell>
          <cell r="F13" t="str">
            <v>Transporte de envasado Dist = 1M, 1 bolsa p/viaje</v>
          </cell>
          <cell r="G13">
            <v>1</v>
          </cell>
        </row>
        <row r="14">
          <cell r="A14" t="str">
            <v>MMEN0030</v>
          </cell>
          <cell r="B14" t="str">
            <v>A</v>
          </cell>
          <cell r="C14" t="str">
            <v xml:space="preserve">Descarga elemento hasta 25 kg desde cintura </v>
          </cell>
          <cell r="D14" t="str">
            <v>TON</v>
          </cell>
          <cell r="E14">
            <v>0.14703703703703705</v>
          </cell>
          <cell r="F14" t="str">
            <v>Descargar la bolsa desde la cintura al piso o estiba</v>
          </cell>
          <cell r="G14">
            <v>1</v>
          </cell>
        </row>
        <row r="15">
          <cell r="A15" t="str">
            <v>MMEN0031</v>
          </cell>
          <cell r="B15" t="str">
            <v>A</v>
          </cell>
          <cell r="C15" t="str">
            <v>Descarga elemento de 30 a 50 kg desde cintura</v>
          </cell>
          <cell r="D15" t="str">
            <v>TON</v>
          </cell>
          <cell r="E15">
            <v>7.3518518518518525E-2</v>
          </cell>
          <cell r="F15" t="str">
            <v>Descargar la bolsa desde el cintura al piso o estiba</v>
          </cell>
          <cell r="G15">
            <v>1</v>
          </cell>
        </row>
        <row r="16">
          <cell r="A16" t="str">
            <v>MMEN0032</v>
          </cell>
          <cell r="B16" t="str">
            <v>A</v>
          </cell>
          <cell r="C16" t="str">
            <v>Descarga elemento hasta 25 kg desde hombro</v>
          </cell>
          <cell r="D16" t="str">
            <v>TON</v>
          </cell>
          <cell r="E16">
            <v>0.2940740740740741</v>
          </cell>
          <cell r="F16" t="str">
            <v>Descargar la bolsa desde el hombro al piso o estiba</v>
          </cell>
          <cell r="G16">
            <v>1</v>
          </cell>
        </row>
        <row r="17">
          <cell r="A17" t="str">
            <v>MMEN0033</v>
          </cell>
          <cell r="B17" t="str">
            <v>A</v>
          </cell>
          <cell r="C17" t="str">
            <v>Descarga elemento de 30 a 50 kg desde hombro</v>
          </cell>
          <cell r="D17" t="str">
            <v>TON</v>
          </cell>
          <cell r="E17">
            <v>0.14703703703703705</v>
          </cell>
          <cell r="F17" t="str">
            <v>Descargar la bolsa desde el hombro al piso o estiba</v>
          </cell>
          <cell r="G17">
            <v>1</v>
          </cell>
        </row>
        <row r="18">
          <cell r="A18" t="str">
            <v>MMEN0040</v>
          </cell>
          <cell r="B18" t="str">
            <v>A</v>
          </cell>
          <cell r="C18" t="str">
            <v>Acomodar elemento hasta 25 kg en estiba</v>
          </cell>
          <cell r="D18" t="str">
            <v>TON</v>
          </cell>
          <cell r="E18">
            <v>0.73518518518518516</v>
          </cell>
          <cell r="F18" t="str">
            <v>Luego de descargar, el acomodado de la bolsa</v>
          </cell>
          <cell r="G18">
            <v>1</v>
          </cell>
        </row>
        <row r="19">
          <cell r="A19" t="str">
            <v>MMEN0041</v>
          </cell>
          <cell r="B19" t="str">
            <v>A</v>
          </cell>
          <cell r="C19" t="str">
            <v>Acomodar elemento de 30 a 50 kg en estiba</v>
          </cell>
          <cell r="D19" t="str">
            <v>TON</v>
          </cell>
          <cell r="E19">
            <v>0.51462962962962966</v>
          </cell>
          <cell r="F19" t="str">
            <v>Luego de descargar, el acomodado de la bolsa</v>
          </cell>
          <cell r="G19">
            <v>1</v>
          </cell>
        </row>
        <row r="20">
          <cell r="A20" t="str">
            <v>MMEN0500</v>
          </cell>
          <cell r="B20" t="str">
            <v>A</v>
          </cell>
          <cell r="C20" t="str">
            <v>Descarga de elemento hasta 25 kg (Camion a hombro peon)</v>
          </cell>
          <cell r="D20" t="str">
            <v>TON</v>
          </cell>
          <cell r="E20">
            <v>1.4940013227513229</v>
          </cell>
          <cell r="F20" t="str">
            <v>Operario s/camion descargando bolsas a hombro de peon</v>
          </cell>
          <cell r="G20">
            <v>2</v>
          </cell>
        </row>
        <row r="21">
          <cell r="A21" t="str">
            <v>MMEN0501</v>
          </cell>
          <cell r="B21" t="str">
            <v>A</v>
          </cell>
          <cell r="C21" t="str">
            <v>Descarga de elemento de 30 a 50 kg (Camion a hombro peon)</v>
          </cell>
          <cell r="D21" t="str">
            <v>TON</v>
          </cell>
          <cell r="E21">
            <v>0.81973148148148156</v>
          </cell>
          <cell r="F21" t="str">
            <v>Operario s/camion descargando bolsas a hombro de peon</v>
          </cell>
          <cell r="G21">
            <v>2</v>
          </cell>
        </row>
        <row r="22">
          <cell r="A22" t="str">
            <v>MMEN0510</v>
          </cell>
          <cell r="B22" t="str">
            <v>A</v>
          </cell>
          <cell r="C22" t="str">
            <v>Transp de bolsas hasta 25 kg (Camion a Dep Bolsas)(manual)</v>
          </cell>
          <cell r="D22" t="str">
            <v>TON</v>
          </cell>
          <cell r="E22">
            <v>8.9062433862433856</v>
          </cell>
          <cell r="F22" t="str">
            <v>Transporte y estiba, 1 bolsa por viaje</v>
          </cell>
          <cell r="G22">
            <v>2</v>
          </cell>
        </row>
        <row r="23">
          <cell r="A23" t="str">
            <v>MMEN0511</v>
          </cell>
          <cell r="B23" t="str">
            <v>A</v>
          </cell>
          <cell r="C23" t="str">
            <v>Transp de bolsas de 30 a 50 kg (Camion a Dep Bolsas)(manual)</v>
          </cell>
          <cell r="D23" t="str">
            <v>TON</v>
          </cell>
          <cell r="E23">
            <v>5.0727777777777776</v>
          </cell>
          <cell r="F23" t="str">
            <v>Transporte y estiba, 1 bolsa por viaje</v>
          </cell>
          <cell r="G23">
            <v>2</v>
          </cell>
        </row>
        <row r="24">
          <cell r="A24" t="str">
            <v>MMEN0550</v>
          </cell>
          <cell r="B24" t="str">
            <v>A</v>
          </cell>
          <cell r="C24" t="str">
            <v>Transp de bolsas de 30 a 50 kg (Dep Bolsas a Pie Mezcladora)(Manual)</v>
          </cell>
          <cell r="D24" t="str">
            <v>TON</v>
          </cell>
          <cell r="E24">
            <v>6.3593518518518524</v>
          </cell>
          <cell r="F24" t="str">
            <v>Se transporta bolsa a hombro</v>
          </cell>
          <cell r="G24">
            <v>2</v>
          </cell>
        </row>
        <row r="25">
          <cell r="A25" t="str">
            <v>MMEN0600</v>
          </cell>
          <cell r="B25" t="str">
            <v>A</v>
          </cell>
          <cell r="C25" t="str">
            <v>Transp y Vaciado bolsa hasta 25 kg (Pie Mezc - Boca Mezc) (manual)</v>
          </cell>
          <cell r="D25" t="str">
            <v>TON</v>
          </cell>
          <cell r="E25">
            <v>0.68053252988438184</v>
          </cell>
          <cell r="F25" t="str">
            <v>Traslado y vaciado en mezcladora</v>
          </cell>
          <cell r="G25">
            <v>2</v>
          </cell>
        </row>
        <row r="26">
          <cell r="A26" t="str">
            <v>MMEN0605</v>
          </cell>
          <cell r="B26" t="str">
            <v>A</v>
          </cell>
          <cell r="C26" t="str">
            <v>Transp y Vaciado bolsa hasta 50 kg (Pie Mezc - Boca Mezc) (manual)</v>
          </cell>
          <cell r="D26" t="str">
            <v>TON</v>
          </cell>
          <cell r="E26">
            <v>0.658652018420537</v>
          </cell>
          <cell r="F26" t="str">
            <v>Traslado y vaciado en mezcladora</v>
          </cell>
          <cell r="G26">
            <v>2</v>
          </cell>
        </row>
        <row r="27">
          <cell r="A27" t="str">
            <v>MMGR0000</v>
          </cell>
          <cell r="B27" t="str">
            <v>D</v>
          </cell>
          <cell r="C27" t="str">
            <v>MOVIMIENTO DE MATERIALES - A GRANEL</v>
          </cell>
          <cell r="D27" t="str">
            <v/>
          </cell>
        </row>
        <row r="28">
          <cell r="A28" t="str">
            <v>MMGR0005</v>
          </cell>
          <cell r="B28" t="str">
            <v>A</v>
          </cell>
          <cell r="C28" t="str">
            <v>Paleo Granel (piso - monticulo)</v>
          </cell>
          <cell r="D28" t="str">
            <v>TON</v>
          </cell>
          <cell r="E28">
            <v>3.00411877394636</v>
          </cell>
          <cell r="F28" t="str">
            <v>Palear granel y generar monticulo</v>
          </cell>
          <cell r="G28">
            <v>1</v>
          </cell>
        </row>
        <row r="29">
          <cell r="A29" t="str">
            <v>MMGR0006</v>
          </cell>
          <cell r="B29" t="str">
            <v>A</v>
          </cell>
          <cell r="C29" t="str">
            <v>Paleo Granel (monticulo - canasto)</v>
          </cell>
          <cell r="D29" t="str">
            <v>TON</v>
          </cell>
          <cell r="E29">
            <v>1.736558109833972</v>
          </cell>
          <cell r="F29" t="str">
            <v>Paleo del monticulo al canasto</v>
          </cell>
          <cell r="G29">
            <v>1</v>
          </cell>
        </row>
        <row r="30">
          <cell r="A30" t="str">
            <v>MMGR0010</v>
          </cell>
          <cell r="B30" t="str">
            <v>A</v>
          </cell>
          <cell r="C30" t="str">
            <v>Carga de granel paleando a carretilla (monticulo - carretilla)</v>
          </cell>
          <cell r="D30" t="str">
            <v>TON</v>
          </cell>
          <cell r="E30">
            <v>2.3703384418901661</v>
          </cell>
          <cell r="F30" t="str">
            <v>Carga de aridos a pala de monticulo a carretilla</v>
          </cell>
          <cell r="G30">
            <v>1</v>
          </cell>
        </row>
        <row r="31">
          <cell r="A31" t="str">
            <v>MMGR0020</v>
          </cell>
          <cell r="B31" t="str">
            <v>A</v>
          </cell>
          <cell r="C31" t="str">
            <v>Carga de granel paleando a balde/canasto (Dep Arido - balde)</v>
          </cell>
          <cell r="D31" t="str">
            <v>TON</v>
          </cell>
          <cell r="E31">
            <v>1.4196679438058748</v>
          </cell>
          <cell r="F31" t="str">
            <v>Cargar balde a pala</v>
          </cell>
          <cell r="G31">
            <v>1</v>
          </cell>
        </row>
        <row r="32">
          <cell r="A32" t="str">
            <v>MMGR0100</v>
          </cell>
          <cell r="B32" t="str">
            <v>A</v>
          </cell>
          <cell r="C32" t="str">
            <v>Transporte granel a balde (1 x viaje)</v>
          </cell>
          <cell r="D32" t="str">
            <v>TON/M</v>
          </cell>
          <cell r="E32">
            <v>0.30632716049382719</v>
          </cell>
          <cell r="F32" t="str">
            <v>Transporte aridos a balde (por metro)</v>
          </cell>
          <cell r="G32">
            <v>1</v>
          </cell>
        </row>
        <row r="33">
          <cell r="A33" t="str">
            <v>MMGR0101</v>
          </cell>
          <cell r="B33" t="str">
            <v>A</v>
          </cell>
          <cell r="C33" t="str">
            <v>Transporte granel a balde (2 x viaje)</v>
          </cell>
          <cell r="D33" t="str">
            <v>TON/M</v>
          </cell>
          <cell r="E33">
            <v>0.18379629629629632</v>
          </cell>
          <cell r="F33" t="str">
            <v>Transporte aridos a balde (por metro)</v>
          </cell>
          <cell r="G33">
            <v>1</v>
          </cell>
        </row>
        <row r="34">
          <cell r="A34" t="str">
            <v>MMGR0110</v>
          </cell>
          <cell r="B34" t="str">
            <v>A</v>
          </cell>
          <cell r="C34" t="str">
            <v>Transporte granel a canasto (1x viaje)</v>
          </cell>
          <cell r="D34" t="str">
            <v>TON/M</v>
          </cell>
          <cell r="E34">
            <v>0.24506172839506177</v>
          </cell>
          <cell r="F34" t="str">
            <v>Transporte aridos a canasto (por metro)</v>
          </cell>
          <cell r="G34">
            <v>1</v>
          </cell>
        </row>
        <row r="35">
          <cell r="A35" t="str">
            <v>MMGR0120</v>
          </cell>
          <cell r="B35" t="str">
            <v>A</v>
          </cell>
          <cell r="C35" t="str">
            <v>Transporte granel a carretilla (hasta 50 kg)</v>
          </cell>
          <cell r="D35" t="str">
            <v>TON/M</v>
          </cell>
          <cell r="E35">
            <v>8.7522045855379191E-2</v>
          </cell>
          <cell r="F35" t="str">
            <v>Transporte a carretilla por metro</v>
          </cell>
          <cell r="G35">
            <v>1</v>
          </cell>
        </row>
        <row r="36">
          <cell r="A36" t="str">
            <v>MMGR0130</v>
          </cell>
          <cell r="B36" t="str">
            <v>A</v>
          </cell>
          <cell r="C36" t="str">
            <v>Transporte granel a carrito basculante (hasta 100 kg/ 1 persona)</v>
          </cell>
          <cell r="D36" t="str">
            <v>TON/M</v>
          </cell>
          <cell r="E36">
            <v>4.5949074074074073E-2</v>
          </cell>
          <cell r="F36" t="str">
            <v>Transporte a carrito por metro, 1 persona 100 kg</v>
          </cell>
          <cell r="G36">
            <v>1</v>
          </cell>
        </row>
        <row r="37">
          <cell r="A37" t="str">
            <v>MMGR0131</v>
          </cell>
          <cell r="B37" t="str">
            <v>A</v>
          </cell>
          <cell r="C37" t="str">
            <v>Transporte granel a carrito basculante (hasta 100 kg/ 2 personas)</v>
          </cell>
          <cell r="D37" t="str">
            <v>TON/M</v>
          </cell>
          <cell r="E37">
            <v>6.1265432098765435E-2</v>
          </cell>
          <cell r="F37" t="str">
            <v>Transporte a carrito por metro, 2 personas 150 kg</v>
          </cell>
          <cell r="G37">
            <v>1</v>
          </cell>
        </row>
        <row r="38">
          <cell r="A38" t="str">
            <v>MMGR0200</v>
          </cell>
          <cell r="B38" t="str">
            <v>A</v>
          </cell>
          <cell r="C38" t="str">
            <v>Descarga granel (balde a monticulo)</v>
          </cell>
          <cell r="D38" t="str">
            <v>TON</v>
          </cell>
          <cell r="E38">
            <v>0.36759259259259264</v>
          </cell>
          <cell r="F38" t="str">
            <v>Descargar volcando balde en monticulo</v>
          </cell>
          <cell r="G38">
            <v>1</v>
          </cell>
        </row>
        <row r="39">
          <cell r="A39" t="str">
            <v>MMGR0210</v>
          </cell>
          <cell r="B39" t="str">
            <v>A</v>
          </cell>
          <cell r="C39" t="str">
            <v>Descarga granel (balde a mezcladora)</v>
          </cell>
          <cell r="D39" t="str">
            <v>TON</v>
          </cell>
          <cell r="E39">
            <v>0.73518518518518527</v>
          </cell>
          <cell r="F39" t="str">
            <v>Elevar a hombro y descargar volcando balde en mezcladora</v>
          </cell>
          <cell r="G39">
            <v>1</v>
          </cell>
        </row>
        <row r="40">
          <cell r="A40" t="str">
            <v>MMGR0211</v>
          </cell>
          <cell r="B40" t="str">
            <v>A</v>
          </cell>
          <cell r="C40" t="str">
            <v>Descarga granel (canasto a mezcladora)</v>
          </cell>
          <cell r="D40" t="str">
            <v>TON</v>
          </cell>
          <cell r="E40">
            <v>0.73518518518518516</v>
          </cell>
          <cell r="F40" t="str">
            <v>Elevar a hombro y descargar volcando balde en mezcladora</v>
          </cell>
          <cell r="G40">
            <v>1</v>
          </cell>
        </row>
        <row r="41">
          <cell r="A41" t="str">
            <v>MMGR0212</v>
          </cell>
          <cell r="B41" t="str">
            <v>A</v>
          </cell>
          <cell r="C41" t="str">
            <v>Descarga granel volcando carretilla</v>
          </cell>
          <cell r="D41" t="str">
            <v>TON</v>
          </cell>
          <cell r="E41">
            <v>0.33083333333333331</v>
          </cell>
          <cell r="F41" t="str">
            <v>Volcar contenido de carretilla</v>
          </cell>
          <cell r="G41">
            <v>1</v>
          </cell>
        </row>
        <row r="42">
          <cell r="A42" t="str">
            <v>MMGR0213</v>
          </cell>
          <cell r="B42" t="str">
            <v>A</v>
          </cell>
          <cell r="C42" t="str">
            <v>Descarga granel volcando carrito</v>
          </cell>
          <cell r="D42" t="str">
            <v>TON</v>
          </cell>
          <cell r="E42">
            <v>0.40435185185185185</v>
          </cell>
          <cell r="F42" t="str">
            <v>Volcar contenido del carrito</v>
          </cell>
          <cell r="G42">
            <v>1</v>
          </cell>
        </row>
        <row r="43">
          <cell r="A43" t="str">
            <v>MMGR0214</v>
          </cell>
          <cell r="B43" t="str">
            <v>A</v>
          </cell>
          <cell r="C43" t="str">
            <v xml:space="preserve">Descarga granel volcando canasto </v>
          </cell>
          <cell r="D43" t="str">
            <v>TON</v>
          </cell>
          <cell r="E43">
            <v>0.5881481481481482</v>
          </cell>
          <cell r="F43" t="str">
            <v>Se considera Canasto volcando en boca de mezcladora</v>
          </cell>
          <cell r="G43">
            <v>1</v>
          </cell>
        </row>
        <row r="44">
          <cell r="A44" t="str">
            <v>MMGR0900</v>
          </cell>
          <cell r="B44" t="str">
            <v>A</v>
          </cell>
          <cell r="C44" t="str">
            <v>Transp Granel  carretilla (Pto Descarga a Deposito Granel)</v>
          </cell>
          <cell r="D44" t="str">
            <v>TON</v>
          </cell>
          <cell r="E44">
            <v>14.457495134707777</v>
          </cell>
          <cell r="F44" t="str">
            <v>Se supone descarga distante del deposito de aridos</v>
          </cell>
          <cell r="G44">
            <v>2</v>
          </cell>
        </row>
        <row r="45">
          <cell r="A45" t="str">
            <v>MMGR0910</v>
          </cell>
          <cell r="B45" t="str">
            <v>A</v>
          </cell>
          <cell r="C45" t="str">
            <v>Transp Granel canasto y descarga (Dep Arido - Boca Mezcladora)</v>
          </cell>
          <cell r="D45" t="str">
            <v>TON</v>
          </cell>
          <cell r="E45">
            <v>5.24444170771757</v>
          </cell>
          <cell r="F45" t="str">
            <v>Transportar canasto y vaciar su contenido en mezcladora</v>
          </cell>
          <cell r="G45">
            <v>2</v>
          </cell>
        </row>
        <row r="46">
          <cell r="A46" t="str">
            <v>MMAG0000</v>
          </cell>
          <cell r="B46" t="str">
            <v>D</v>
          </cell>
          <cell r="C46" t="str">
            <v>MOVIMIENTO DE MATERIALES - AGUA</v>
          </cell>
          <cell r="D46" t="str">
            <v/>
          </cell>
        </row>
        <row r="47">
          <cell r="A47" t="str">
            <v>MMAG0010</v>
          </cell>
          <cell r="B47" t="str">
            <v>A</v>
          </cell>
          <cell r="C47" t="str">
            <v>Carga de Agua en balde (Tambor a Boca Mezcladora)</v>
          </cell>
          <cell r="D47" t="str">
            <v>TON</v>
          </cell>
          <cell r="E47">
            <v>2.083024691358025</v>
          </cell>
          <cell r="F47" t="str">
            <v>Ir al Tambor, cargar agua, volver y descargar en mezcladora</v>
          </cell>
          <cell r="G47">
            <v>2</v>
          </cell>
        </row>
        <row r="48">
          <cell r="A48" t="str">
            <v>ME00000</v>
          </cell>
          <cell r="B48" t="str">
            <v>D</v>
          </cell>
          <cell r="C48" t="str">
            <v>MEZCLAS</v>
          </cell>
          <cell r="D48" t="str">
            <v/>
          </cell>
        </row>
        <row r="49">
          <cell r="A49" t="str">
            <v>MEMO0000</v>
          </cell>
          <cell r="B49" t="str">
            <v>D</v>
          </cell>
          <cell r="C49" t="str">
            <v>MORTEROS</v>
          </cell>
          <cell r="D49" t="str">
            <v/>
          </cell>
        </row>
        <row r="50">
          <cell r="A50" t="str">
            <v>MEMO0010</v>
          </cell>
          <cell r="B50" t="str">
            <v>A</v>
          </cell>
          <cell r="C50" t="str">
            <v>MC 1:3 (Solo Material)</v>
          </cell>
          <cell r="D50" t="str">
            <v>M3</v>
          </cell>
          <cell r="E50">
            <v>158.66776859504131</v>
          </cell>
          <cell r="F50" t="str">
            <v>sin transp</v>
          </cell>
          <cell r="G50">
            <v>1</v>
          </cell>
        </row>
        <row r="51">
          <cell r="A51" t="str">
            <v>MEMO0015</v>
          </cell>
          <cell r="B51" t="str">
            <v>A</v>
          </cell>
          <cell r="C51" t="str">
            <v>MC 1:4 (Solo Material)</v>
          </cell>
          <cell r="D51" t="str">
            <v>M3</v>
          </cell>
          <cell r="E51">
            <v>129.38842975206612</v>
          </cell>
          <cell r="F51" t="str">
            <v>sin transp</v>
          </cell>
          <cell r="G51">
            <v>1</v>
          </cell>
        </row>
        <row r="52">
          <cell r="A52" t="str">
            <v>MEMO0016</v>
          </cell>
          <cell r="B52" t="str">
            <v>A</v>
          </cell>
          <cell r="C52" t="str">
            <v>MHR 1/4:1:4 (Solo Material)</v>
          </cell>
          <cell r="D52" t="str">
            <v>M3</v>
          </cell>
          <cell r="E52">
            <v>45.047300826446282</v>
          </cell>
          <cell r="F52" t="str">
            <v>sin transp</v>
          </cell>
          <cell r="G52">
            <v>1</v>
          </cell>
        </row>
        <row r="53">
          <cell r="A53" t="str">
            <v>MEHS0000</v>
          </cell>
          <cell r="B53" t="str">
            <v>D</v>
          </cell>
          <cell r="C53" t="str">
            <v>HORMIGON SIMPLE</v>
          </cell>
          <cell r="D53" t="str">
            <v/>
          </cell>
        </row>
        <row r="54">
          <cell r="A54" t="str">
            <v>MEHS0010</v>
          </cell>
          <cell r="B54" t="str">
            <v>A</v>
          </cell>
          <cell r="C54" t="str">
            <v>Hormigon Simple 1:3:3 (Solo Material)</v>
          </cell>
          <cell r="D54" t="str">
            <v>M3</v>
          </cell>
          <cell r="E54">
            <v>140.6611570247934</v>
          </cell>
          <cell r="F54" t="str">
            <v>Solo Material 300 kg cem + 0,65 arena +0,65 Canto rodado</v>
          </cell>
          <cell r="G54">
            <v>1</v>
          </cell>
        </row>
        <row r="55">
          <cell r="A55" t="str">
            <v>MEHS0100</v>
          </cell>
          <cell r="B55" t="str">
            <v>A</v>
          </cell>
          <cell r="C55" t="str">
            <v>Elaboracion de hormigon en obra (Mano de obra+Equipo)</v>
          </cell>
          <cell r="D55" t="str">
            <v>M3</v>
          </cell>
          <cell r="E55">
            <v>12.012144642857145</v>
          </cell>
          <cell r="F55" t="str">
            <v>sin obs.</v>
          </cell>
          <cell r="G55">
            <v>2</v>
          </cell>
        </row>
        <row r="56">
          <cell r="A56" t="str">
            <v>MEHS0200</v>
          </cell>
          <cell r="B56" t="str">
            <v>A</v>
          </cell>
          <cell r="C56" t="str">
            <v>Hormigon 1:3:3 elab in situ (Mat+M.O.+Equ)</v>
          </cell>
          <cell r="D56" t="str">
            <v>M3</v>
          </cell>
          <cell r="E56">
            <v>152.67330166765055</v>
          </cell>
          <cell r="F56" t="str">
            <v>sin obs.</v>
          </cell>
          <cell r="G56">
            <v>3</v>
          </cell>
        </row>
        <row r="57">
          <cell r="A57" t="str">
            <v>MEHL0000</v>
          </cell>
          <cell r="B57" t="str">
            <v>D</v>
          </cell>
          <cell r="C57" t="str">
            <v>HORMIGON DE ARCILLA EXPANDIDA</v>
          </cell>
          <cell r="D57" t="str">
            <v/>
          </cell>
        </row>
        <row r="58">
          <cell r="A58" t="str">
            <v>MEHL0010</v>
          </cell>
          <cell r="B58" t="str">
            <v>A</v>
          </cell>
          <cell r="C58" t="str">
            <v>Hormigo liviano de arcilla expandida 1:9 (solo material)</v>
          </cell>
          <cell r="D58" t="str">
            <v>M3</v>
          </cell>
          <cell r="E58">
            <v>93.968301652892563</v>
          </cell>
          <cell r="F58" t="str">
            <v>1 M3 1:9 (CEMENTO : AGREGADO)</v>
          </cell>
          <cell r="G58">
            <v>1</v>
          </cell>
        </row>
        <row r="59">
          <cell r="A59" t="str">
            <v>AM00000</v>
          </cell>
          <cell r="B59" t="str">
            <v>D</v>
          </cell>
          <cell r="C59" t="str">
            <v>AMORTIZACIONES DE EQUIPOS</v>
          </cell>
          <cell r="D59" t="str">
            <v/>
          </cell>
        </row>
        <row r="60">
          <cell r="A60" t="str">
            <v>AMEP000</v>
          </cell>
          <cell r="B60" t="str">
            <v>D</v>
          </cell>
          <cell r="C60" t="str">
            <v>EQUIPOS PESADOS</v>
          </cell>
          <cell r="D60" t="str">
            <v/>
          </cell>
        </row>
        <row r="61">
          <cell r="A61" t="str">
            <v>AMEP010</v>
          </cell>
          <cell r="B61" t="str">
            <v>A</v>
          </cell>
          <cell r="C61" t="str">
            <v>Hidrolavadora de 5,5 hp</v>
          </cell>
          <cell r="D61" t="str">
            <v>HS</v>
          </cell>
          <cell r="E61">
            <v>2.1779999999999999</v>
          </cell>
          <cell r="F61" t="str">
            <v>Vida util 6400 hs, 1600 hs/año</v>
          </cell>
          <cell r="G61">
            <v>1</v>
          </cell>
        </row>
        <row r="62">
          <cell r="A62" t="str">
            <v>AMEP020</v>
          </cell>
          <cell r="B62" t="str">
            <v>A</v>
          </cell>
          <cell r="C62" t="str">
            <v>Arenadora 70 kg con Compresor 5,5 CV</v>
          </cell>
          <cell r="D62" t="str">
            <v>HS</v>
          </cell>
          <cell r="E62">
            <v>1.3333333333333333</v>
          </cell>
          <cell r="F62" t="str">
            <v>Vida util 5000 hs, 1600 hs/año. Para Arenado de Estructuras Metálicas o superficies chicas. 1 KW = 1,3596 CV.</v>
          </cell>
          <cell r="G62">
            <v>1</v>
          </cell>
        </row>
        <row r="63">
          <cell r="A63" t="str">
            <v>AMEP030</v>
          </cell>
          <cell r="B63" t="str">
            <v>A</v>
          </cell>
          <cell r="C63" t="str">
            <v>Arenadora 165 kg con Compresor 7,5 CV</v>
          </cell>
          <cell r="D63" t="str">
            <v>HS</v>
          </cell>
          <cell r="E63">
            <v>1.9333333333333331</v>
          </cell>
          <cell r="F63" t="str">
            <v>Vida util 5000 hs, 1600 hs/año. Para arenado de frentes. 1 KW = 1,3596 CV.</v>
          </cell>
          <cell r="G63">
            <v>1</v>
          </cell>
        </row>
        <row r="64">
          <cell r="A64" t="str">
            <v>AMEP040</v>
          </cell>
          <cell r="B64" t="str">
            <v>A</v>
          </cell>
          <cell r="C64" t="str">
            <v>Multifuncion de 46hp</v>
          </cell>
          <cell r="D64" t="str">
            <v>HS</v>
          </cell>
          <cell r="E64">
            <v>43.732325000000003</v>
          </cell>
          <cell r="F64" t="str">
            <v>Vida util 8700 hs, 1450 hs/año</v>
          </cell>
          <cell r="G64">
            <v>1</v>
          </cell>
        </row>
        <row r="65">
          <cell r="A65" t="str">
            <v>AMEP050</v>
          </cell>
          <cell r="B65" t="str">
            <v>A</v>
          </cell>
          <cell r="C65" t="str">
            <v>Vibroapisonador 3,3 HP</v>
          </cell>
          <cell r="D65" t="str">
            <v>HS</v>
          </cell>
          <cell r="E65">
            <v>3.6481704166666669</v>
          </cell>
          <cell r="F65" t="str">
            <v>Vida util 6400 hs, 1600 hs/año</v>
          </cell>
          <cell r="G65">
            <v>1</v>
          </cell>
        </row>
        <row r="66">
          <cell r="A66" t="str">
            <v>AMEP060</v>
          </cell>
          <cell r="B66" t="str">
            <v>A</v>
          </cell>
          <cell r="C66" t="str">
            <v>Camion 6 m3 120 HP</v>
          </cell>
          <cell r="D66" t="str">
            <v>HS</v>
          </cell>
          <cell r="E66">
            <v>50.742500000000007</v>
          </cell>
          <cell r="F66" t="str">
            <v>Vida util 12000 hs, 1500 hs/año</v>
          </cell>
          <cell r="G66">
            <v>1</v>
          </cell>
        </row>
        <row r="67">
          <cell r="A67" t="str">
            <v>AMEP070</v>
          </cell>
          <cell r="B67" t="str">
            <v>A</v>
          </cell>
          <cell r="C67" t="str">
            <v>Camion regador de asfalto 220 HP</v>
          </cell>
          <cell r="D67" t="str">
            <v>HS</v>
          </cell>
          <cell r="E67">
            <v>100.90025</v>
          </cell>
          <cell r="F67" t="str">
            <v>Vida util 12000 hs, 1500 hs/año</v>
          </cell>
          <cell r="G67">
            <v>1</v>
          </cell>
        </row>
        <row r="68">
          <cell r="A68" t="str">
            <v>AMEL000</v>
          </cell>
          <cell r="B68" t="str">
            <v>D</v>
          </cell>
          <cell r="C68" t="str">
            <v>EQUIPOS LIVIANOS</v>
          </cell>
          <cell r="D68" t="str">
            <v/>
          </cell>
        </row>
        <row r="69">
          <cell r="A69" t="str">
            <v>AMEL010</v>
          </cell>
          <cell r="B69" t="str">
            <v>A</v>
          </cell>
          <cell r="C69" t="str">
            <v>Revocadora con compresor, manguera y pico 5,5 kw</v>
          </cell>
          <cell r="D69" t="str">
            <v>HS</v>
          </cell>
          <cell r="E69">
            <v>22.451250000000002</v>
          </cell>
          <cell r="F69" t="str">
            <v>Vida Util 6400 hs, 1600 hs/año</v>
          </cell>
          <cell r="G69">
            <v>1</v>
          </cell>
        </row>
        <row r="70">
          <cell r="A70" t="str">
            <v>AMEL020</v>
          </cell>
          <cell r="B70" t="str">
            <v>A</v>
          </cell>
          <cell r="C70" t="str">
            <v>Equipo Electrofusion</v>
          </cell>
          <cell r="D70" t="str">
            <v>HS</v>
          </cell>
          <cell r="E70">
            <v>3.1312500000000001</v>
          </cell>
          <cell r="F70" t="str">
            <v>VU 6400 HS, USO ANUAL 1600 HS.</v>
          </cell>
          <cell r="G70">
            <v>1</v>
          </cell>
        </row>
        <row r="71">
          <cell r="A71" t="str">
            <v>AMEL030</v>
          </cell>
          <cell r="B71" t="str">
            <v>A</v>
          </cell>
          <cell r="C71" t="str">
            <v>Cortadora Sensitiva (2 KW)</v>
          </cell>
          <cell r="D71" t="str">
            <v>HS</v>
          </cell>
          <cell r="E71">
            <v>0.95900000000000007</v>
          </cell>
          <cell r="F71" t="str">
            <v>Vida ütil 9000 hs, 1500 hs/año.</v>
          </cell>
          <cell r="G71">
            <v>1</v>
          </cell>
        </row>
        <row r="72">
          <cell r="A72" t="str">
            <v>AMEL040</v>
          </cell>
          <cell r="B72" t="str">
            <v>A</v>
          </cell>
          <cell r="C72" t="str">
            <v>Hormigonera de 220 litros</v>
          </cell>
          <cell r="D72" t="str">
            <v>HS</v>
          </cell>
          <cell r="E72">
            <v>1.7464821428571429</v>
          </cell>
          <cell r="F72" t="str">
            <v>sin obs.</v>
          </cell>
          <cell r="G72">
            <v>1</v>
          </cell>
        </row>
        <row r="73">
          <cell r="A73" t="str">
            <v>TC00000</v>
          </cell>
          <cell r="B73" t="str">
            <v>D</v>
          </cell>
          <cell r="C73" t="str">
            <v>TAREAS COMPLEMENTARIAS</v>
          </cell>
          <cell r="D73" t="str">
            <v/>
          </cell>
        </row>
        <row r="74">
          <cell r="A74" t="str">
            <v>TCAN000</v>
          </cell>
          <cell r="B74" t="str">
            <v>D</v>
          </cell>
          <cell r="C74" t="str">
            <v>ANDAMIOS</v>
          </cell>
          <cell r="D74" t="str">
            <v/>
          </cell>
        </row>
        <row r="75">
          <cell r="A75" t="str">
            <v>TCAN010</v>
          </cell>
          <cell r="B75" t="str">
            <v>A</v>
          </cell>
          <cell r="C75" t="str">
            <v>Andamio Simple, Armado y Desarme poca altura</v>
          </cell>
          <cell r="D75" t="str">
            <v>M2</v>
          </cell>
          <cell r="E75">
            <v>2.1179999999999999</v>
          </cell>
          <cell r="F75" t="str">
            <v>Para trabajos de poca altura en interiores o patios. Por M2 de superficie a cubrir.</v>
          </cell>
          <cell r="G75">
            <v>1</v>
          </cell>
        </row>
        <row r="76">
          <cell r="A76" t="str">
            <v>TCAN020</v>
          </cell>
          <cell r="B76" t="str">
            <v>A</v>
          </cell>
          <cell r="C76" t="str">
            <v>Andamio Prearmado, Armado y Desarme hasta 2 niveles c/tela</v>
          </cell>
          <cell r="D76" t="str">
            <v>M2</v>
          </cell>
          <cell r="E76">
            <v>6.7060000000000004</v>
          </cell>
          <cell r="F76" t="str">
            <v>Por M2 de sueprficie de pared a cubrir. Materiales al pie de obra. Se incluye armado y desarme de andamio prearmado sistema universal. Colocacion de tela de proteccion, bandeja de proteccion y tablones para dos niveles. No se incluyen los materiales ni el</v>
          </cell>
          <cell r="G76">
            <v>1</v>
          </cell>
        </row>
        <row r="77">
          <cell r="A77" t="str">
            <v>DE00000</v>
          </cell>
          <cell r="B77" t="str">
            <v>D</v>
          </cell>
          <cell r="C77" t="str">
            <v>DEMOLICION</v>
          </cell>
          <cell r="D77" t="str">
            <v/>
          </cell>
        </row>
        <row r="78">
          <cell r="A78" t="str">
            <v>DEMA000</v>
          </cell>
          <cell r="B78" t="str">
            <v>D</v>
          </cell>
          <cell r="C78" t="str">
            <v>DEMOLICION MANUAL</v>
          </cell>
          <cell r="D78" t="str">
            <v/>
          </cell>
        </row>
        <row r="79">
          <cell r="A79" t="str">
            <v>DEMA010</v>
          </cell>
          <cell r="B79" t="str">
            <v>A</v>
          </cell>
          <cell r="C79" t="str">
            <v>Picado manual de mamposterias y revoques</v>
          </cell>
          <cell r="D79" t="str">
            <v>M3</v>
          </cell>
          <cell r="E79">
            <v>111.16000000000001</v>
          </cell>
          <cell r="F79" t="str">
            <v>Demolicion a masa y punta</v>
          </cell>
          <cell r="G79">
            <v>1</v>
          </cell>
        </row>
        <row r="80">
          <cell r="A80" t="str">
            <v>DEMA020</v>
          </cell>
          <cell r="B80" t="str">
            <v>A</v>
          </cell>
          <cell r="C80" t="str">
            <v>Apertura de canaletas manual 7x7 cm</v>
          </cell>
          <cell r="D80" t="str">
            <v>ML</v>
          </cell>
          <cell r="E80">
            <v>1.4292</v>
          </cell>
          <cell r="F80" t="str">
            <v>No considera, acarreo de escombros</v>
          </cell>
          <cell r="G80">
            <v>1</v>
          </cell>
        </row>
        <row r="81">
          <cell r="A81" t="str">
            <v>DEMA030</v>
          </cell>
          <cell r="B81" t="str">
            <v>A</v>
          </cell>
          <cell r="C81" t="str">
            <v>Apertura de babetas en cubiertas</v>
          </cell>
          <cell r="D81" t="str">
            <v>ML</v>
          </cell>
          <cell r="E81">
            <v>1.4823</v>
          </cell>
          <cell r="F81" t="str">
            <v>Apertura de babetas existentes, sin retiro de excedentes</v>
          </cell>
          <cell r="G81">
            <v>1</v>
          </cell>
        </row>
        <row r="82">
          <cell r="A82" t="str">
            <v>DEMA035</v>
          </cell>
          <cell r="B82" t="str">
            <v>A</v>
          </cell>
          <cell r="C82" t="str">
            <v xml:space="preserve">Demolición de carpeta de protección y membrana en cubiertas existentes </v>
          </cell>
          <cell r="D82" t="str">
            <v>M2</v>
          </cell>
          <cell r="E82">
            <v>2.9645999999999999</v>
          </cell>
          <cell r="F82" t="str">
            <v>Demolición de carpeta de protección y membrana sin retiro de exedentes</v>
          </cell>
          <cell r="G82">
            <v>1</v>
          </cell>
        </row>
        <row r="83">
          <cell r="A83" t="str">
            <v>DEMA500</v>
          </cell>
          <cell r="B83" t="str">
            <v>A</v>
          </cell>
          <cell r="C83" t="str">
            <v>Demolicion de locales con retiro de escombros</v>
          </cell>
          <cell r="D83" t="str">
            <v>GL</v>
          </cell>
          <cell r="E83">
            <v>8822.2222222222226</v>
          </cell>
          <cell r="F83" t="str">
            <v>sin obs.</v>
          </cell>
          <cell r="G83">
            <v>1</v>
          </cell>
        </row>
        <row r="84">
          <cell r="A84" t="str">
            <v>DEMA550</v>
          </cell>
          <cell r="B84" t="str">
            <v>A</v>
          </cell>
          <cell r="C84" t="str">
            <v>Demolicion construcciones exitentes</v>
          </cell>
          <cell r="D84" t="str">
            <v>M2</v>
          </cell>
          <cell r="E84">
            <v>47.083000000000006</v>
          </cell>
          <cell r="F84" t="str">
            <v>sin obs.</v>
          </cell>
          <cell r="G84">
            <v>1</v>
          </cell>
        </row>
        <row r="85">
          <cell r="A85" t="str">
            <v>DERE000</v>
          </cell>
          <cell r="B85" t="str">
            <v>D</v>
          </cell>
          <cell r="C85" t="str">
            <v>RETIRO DE ESCOMBROS</v>
          </cell>
          <cell r="D85" t="str">
            <v/>
          </cell>
        </row>
        <row r="86">
          <cell r="A86" t="str">
            <v>DERE010</v>
          </cell>
          <cell r="B86" t="str">
            <v>A</v>
          </cell>
          <cell r="C86" t="str">
            <v>Retiro de escombros carretilla-volquete</v>
          </cell>
          <cell r="D86" t="str">
            <v>M3</v>
          </cell>
          <cell r="E86">
            <v>42.669090909090912</v>
          </cell>
          <cell r="F86" t="str">
            <v>Transporte de escombro en carretilla, volcado a Contenedor y precio del contenedor incluido</v>
          </cell>
          <cell r="G86">
            <v>1</v>
          </cell>
        </row>
        <row r="87">
          <cell r="A87" t="str">
            <v>DERE015</v>
          </cell>
          <cell r="B87" t="str">
            <v>A</v>
          </cell>
          <cell r="C87" t="str">
            <v>Retiro de escombros en bolsa-volquete</v>
          </cell>
          <cell r="D87" t="str">
            <v>M3</v>
          </cell>
          <cell r="E87">
            <v>70.201090909090908</v>
          </cell>
          <cell r="F87" t="str">
            <v xml:space="preserve">Retiro de escombros traslado manual </v>
          </cell>
          <cell r="G87">
            <v>1</v>
          </cell>
        </row>
        <row r="88">
          <cell r="A88" t="str">
            <v>DERE020</v>
          </cell>
          <cell r="B88" t="str">
            <v>A</v>
          </cell>
          <cell r="C88" t="str">
            <v>Retiro de escombros multifuncion-camion</v>
          </cell>
          <cell r="D88" t="str">
            <v>M3</v>
          </cell>
          <cell r="E88">
            <v>28.859728750000002</v>
          </cell>
          <cell r="F88" t="str">
            <v>Transporte de escombro con Multifuncion , descarga y Retiro en Camion</v>
          </cell>
          <cell r="G88">
            <v>2</v>
          </cell>
        </row>
        <row r="89">
          <cell r="A89" t="str">
            <v>TP00000</v>
          </cell>
          <cell r="B89" t="str">
            <v>D</v>
          </cell>
          <cell r="C89" t="str">
            <v>TRABAJOS PRELIMINARES</v>
          </cell>
          <cell r="D89" t="str">
            <v/>
          </cell>
        </row>
        <row r="90">
          <cell r="A90" t="str">
            <v>TP00100</v>
          </cell>
          <cell r="B90" t="str">
            <v>A</v>
          </cell>
          <cell r="C90" t="str">
            <v>Limpieza de Terreno</v>
          </cell>
          <cell r="D90" t="str">
            <v>M2</v>
          </cell>
          <cell r="E90">
            <v>3.97</v>
          </cell>
          <cell r="F90" t="str">
            <v>sin obs.</v>
          </cell>
          <cell r="G90">
            <v>1</v>
          </cell>
        </row>
        <row r="91">
          <cell r="A91" t="str">
            <v>TP00110</v>
          </cell>
          <cell r="B91" t="str">
            <v>A</v>
          </cell>
          <cell r="C91" t="str">
            <v>Retiro de capa vegetal</v>
          </cell>
          <cell r="D91" t="str">
            <v>M3</v>
          </cell>
          <cell r="E91">
            <v>36.538474999999998</v>
          </cell>
          <cell r="F91" t="str">
            <v>sin obs.</v>
          </cell>
          <cell r="G91">
            <v>2</v>
          </cell>
        </row>
        <row r="92">
          <cell r="A92" t="str">
            <v>TP00200</v>
          </cell>
          <cell r="B92" t="str">
            <v>A</v>
          </cell>
          <cell r="C92" t="str">
            <v>Cerco de Alambre con postes de hormigon</v>
          </cell>
          <cell r="D92" t="str">
            <v>ML</v>
          </cell>
          <cell r="E92">
            <v>10.199999999999999</v>
          </cell>
          <cell r="F92" t="str">
            <v>S/VIVIENDA 517-001</v>
          </cell>
          <cell r="G92">
            <v>1</v>
          </cell>
        </row>
        <row r="93">
          <cell r="A93" t="str">
            <v>TP00300</v>
          </cell>
          <cell r="B93" t="str">
            <v>A</v>
          </cell>
          <cell r="C93" t="str">
            <v>Cartel de Obra</v>
          </cell>
          <cell r="D93" t="str">
            <v>M2</v>
          </cell>
          <cell r="E93">
            <v>116.84</v>
          </cell>
          <cell r="F93" t="str">
            <v>sin obs.</v>
          </cell>
          <cell r="G93">
            <v>1</v>
          </cell>
        </row>
        <row r="94">
          <cell r="A94" t="str">
            <v>TP00400</v>
          </cell>
          <cell r="B94" t="str">
            <v>A</v>
          </cell>
          <cell r="C94" t="str">
            <v>Obrador</v>
          </cell>
          <cell r="D94" t="str">
            <v>GL</v>
          </cell>
          <cell r="E94">
            <v>26352.937950192842</v>
          </cell>
          <cell r="F94" t="str">
            <v>s/analisis oficial obra Moreno con modificaciones propias en M.O.</v>
          </cell>
          <cell r="G94">
            <v>1</v>
          </cell>
        </row>
        <row r="95">
          <cell r="A95" t="str">
            <v>TP00500</v>
          </cell>
          <cell r="B95" t="str">
            <v>A</v>
          </cell>
          <cell r="C95" t="str">
            <v>Defensa Fija</v>
          </cell>
          <cell r="D95" t="str">
            <v>M2</v>
          </cell>
          <cell r="E95">
            <v>27.786998492561985</v>
          </cell>
          <cell r="F95" t="str">
            <v>sin obs.</v>
          </cell>
          <cell r="G95">
            <v>1</v>
          </cell>
        </row>
        <row r="96">
          <cell r="A96" t="str">
            <v>TP00510</v>
          </cell>
          <cell r="B96" t="str">
            <v>A</v>
          </cell>
          <cell r="C96" t="str">
            <v>Defensa Movil</v>
          </cell>
          <cell r="D96" t="str">
            <v>M2</v>
          </cell>
          <cell r="E96">
            <v>36.611998492561987</v>
          </cell>
          <cell r="F96" t="str">
            <v>sin obs.</v>
          </cell>
          <cell r="G96">
            <v>1</v>
          </cell>
        </row>
        <row r="97">
          <cell r="A97" t="str">
            <v>TP00520</v>
          </cell>
          <cell r="B97" t="str">
            <v>A</v>
          </cell>
          <cell r="C97" t="str">
            <v>Defensas Fija y Movil</v>
          </cell>
          <cell r="D97" t="str">
            <v>M2</v>
          </cell>
          <cell r="E97">
            <v>64.398996985123972</v>
          </cell>
          <cell r="F97" t="str">
            <v>sin obs.</v>
          </cell>
          <cell r="G97">
            <v>2</v>
          </cell>
        </row>
        <row r="98">
          <cell r="A98" t="str">
            <v>TP00550</v>
          </cell>
          <cell r="B98" t="str">
            <v>A</v>
          </cell>
          <cell r="C98" t="str">
            <v>Casilla Obrador Completa C. Arenal 2464</v>
          </cell>
          <cell r="D98" t="str">
            <v>GL</v>
          </cell>
          <cell r="E98">
            <v>4200</v>
          </cell>
          <cell r="F98" t="str">
            <v>sin obs.</v>
          </cell>
          <cell r="G98">
            <v>1</v>
          </cell>
        </row>
        <row r="99">
          <cell r="A99" t="str">
            <v>MS00000</v>
          </cell>
          <cell r="B99" t="str">
            <v>D</v>
          </cell>
          <cell r="C99" t="str">
            <v>MOVIMIENTO DE SUELOS</v>
          </cell>
          <cell r="D99" t="str">
            <v/>
          </cell>
        </row>
        <row r="100">
          <cell r="A100" t="str">
            <v>MS00010</v>
          </cell>
          <cell r="B100" t="str">
            <v>A</v>
          </cell>
          <cell r="C100" t="str">
            <v xml:space="preserve">Excavación manual </v>
          </cell>
          <cell r="D100" t="str">
            <v>M3</v>
          </cell>
          <cell r="E100">
            <v>31.76</v>
          </cell>
          <cell r="F100" t="str">
            <v>Solo cava y paleo hasta prof 1,50 m, zanjas y pozos</v>
          </cell>
          <cell r="G100">
            <v>1</v>
          </cell>
        </row>
        <row r="101">
          <cell r="A101" t="str">
            <v>MS00011</v>
          </cell>
          <cell r="B101" t="str">
            <v>A</v>
          </cell>
          <cell r="C101" t="str">
            <v>Excavación mecanica sin retiro</v>
          </cell>
          <cell r="D101" t="str">
            <v>M3</v>
          </cell>
          <cell r="E101">
            <v>28.927099999999999</v>
          </cell>
          <cell r="F101" t="str">
            <v>sin obs.</v>
          </cell>
          <cell r="G101">
            <v>1</v>
          </cell>
        </row>
        <row r="102">
          <cell r="A102" t="str">
            <v>MS00012</v>
          </cell>
          <cell r="B102" t="str">
            <v>A</v>
          </cell>
          <cell r="C102" t="str">
            <v>Excavacion mecanica (subc)</v>
          </cell>
          <cell r="D102" t="str">
            <v>M3</v>
          </cell>
          <cell r="E102">
            <v>17</v>
          </cell>
          <cell r="F102" t="str">
            <v>sin obs.</v>
          </cell>
          <cell r="G102">
            <v>1</v>
          </cell>
        </row>
        <row r="103">
          <cell r="A103" t="str">
            <v>MS00020</v>
          </cell>
          <cell r="B103" t="str">
            <v>A</v>
          </cell>
          <cell r="C103" t="str">
            <v>Relleno y compactacion manual (c/suelo del lugar)</v>
          </cell>
          <cell r="D103" t="str">
            <v>M3</v>
          </cell>
          <cell r="E103">
            <v>17.071000000000002</v>
          </cell>
          <cell r="F103" t="str">
            <v>Desparramo, apisonado y humedecimiento</v>
          </cell>
          <cell r="G103">
            <v>1</v>
          </cell>
        </row>
        <row r="104">
          <cell r="A104" t="str">
            <v>MS00030</v>
          </cell>
          <cell r="B104" t="str">
            <v>A</v>
          </cell>
          <cell r="C104" t="str">
            <v>Relleno y compactacion mecanico (c/suelo seleccionado)</v>
          </cell>
          <cell r="D104" t="str">
            <v>M3</v>
          </cell>
          <cell r="E104">
            <v>39.633282482231401</v>
          </cell>
          <cell r="F104" t="str">
            <v>Incluye seleccionado y coeficiente de compactación.</v>
          </cell>
          <cell r="G104">
            <v>2</v>
          </cell>
        </row>
        <row r="105">
          <cell r="A105" t="str">
            <v>MS00035</v>
          </cell>
          <cell r="B105" t="str">
            <v>A</v>
          </cell>
          <cell r="C105" t="str">
            <v>Relleno y compactacion mecanico (c/suelo cal)</v>
          </cell>
          <cell r="D105" t="str">
            <v>M3</v>
          </cell>
          <cell r="E105">
            <v>57.54688762389808</v>
          </cell>
          <cell r="F105" t="str">
            <v>Suelo seleccionado + Cal Hidraulica 150 kg/m3</v>
          </cell>
          <cell r="G105">
            <v>2</v>
          </cell>
        </row>
        <row r="106">
          <cell r="A106" t="str">
            <v>MS00040</v>
          </cell>
          <cell r="B106" t="str">
            <v>A</v>
          </cell>
          <cell r="C106" t="str">
            <v>Retiro de excedentes con multifuncion-camion</v>
          </cell>
          <cell r="D106" t="str">
            <v>M3</v>
          </cell>
          <cell r="E106">
            <v>36.538474999999998</v>
          </cell>
          <cell r="F106" t="str">
            <v>sin obs.</v>
          </cell>
          <cell r="G106">
            <v>2</v>
          </cell>
        </row>
        <row r="107">
          <cell r="A107" t="str">
            <v>MS00050</v>
          </cell>
          <cell r="B107" t="str">
            <v>A</v>
          </cell>
          <cell r="C107" t="str">
            <v>Retiro de excedentes con carretilla-volquete</v>
          </cell>
          <cell r="D107" t="str">
            <v>M3</v>
          </cell>
          <cell r="E107">
            <v>27.122727272727275</v>
          </cell>
          <cell r="F107" t="str">
            <v>sin obs.</v>
          </cell>
          <cell r="G107">
            <v>1</v>
          </cell>
        </row>
        <row r="108">
          <cell r="A108" t="str">
            <v>MS00090</v>
          </cell>
          <cell r="B108" t="str">
            <v>A</v>
          </cell>
          <cell r="C108" t="str">
            <v>Nivelacion mecanica</v>
          </cell>
          <cell r="D108" t="str">
            <v>M2</v>
          </cell>
          <cell r="E108">
            <v>65</v>
          </cell>
          <cell r="F108" t="str">
            <v>sin obs.</v>
          </cell>
          <cell r="G108">
            <v>1</v>
          </cell>
        </row>
        <row r="109">
          <cell r="A109" t="str">
            <v>MS00100</v>
          </cell>
          <cell r="B109" t="str">
            <v>A</v>
          </cell>
          <cell r="C109" t="str">
            <v>Relleno y Compactacion con Tosca</v>
          </cell>
          <cell r="D109" t="str">
            <v>M3</v>
          </cell>
          <cell r="E109">
            <v>23.636887623898069</v>
          </cell>
          <cell r="F109" t="str">
            <v>sin obs.</v>
          </cell>
          <cell r="G109">
            <v>2</v>
          </cell>
        </row>
        <row r="110">
          <cell r="A110" t="str">
            <v>EM00000</v>
          </cell>
          <cell r="B110" t="str">
            <v>D</v>
          </cell>
          <cell r="C110" t="str">
            <v>ESTRUCTURA METALICA</v>
          </cell>
          <cell r="D110" t="str">
            <v/>
          </cell>
        </row>
        <row r="111">
          <cell r="A111" t="str">
            <v>EMPA000</v>
          </cell>
          <cell r="B111" t="str">
            <v>D</v>
          </cell>
          <cell r="C111" t="str">
            <v>ESTRUCTURAS DE PERFILES DE ACERO</v>
          </cell>
          <cell r="D111" t="str">
            <v/>
          </cell>
        </row>
        <row r="112">
          <cell r="A112" t="str">
            <v>EMPA010</v>
          </cell>
          <cell r="B112" t="str">
            <v>A</v>
          </cell>
          <cell r="C112" t="str">
            <v>Perfiles Doble T Nº 14 para soporte de Tanque</v>
          </cell>
          <cell r="D112" t="str">
            <v>ML</v>
          </cell>
          <cell r="E112">
            <v>43.808502479338848</v>
          </cell>
          <cell r="F112" t="str">
            <v>14,3 kg/m IPN 14, luz media = 3 m</v>
          </cell>
          <cell r="G112">
            <v>2</v>
          </cell>
        </row>
        <row r="113">
          <cell r="A113" t="str">
            <v>EMPA100</v>
          </cell>
          <cell r="B113" t="str">
            <v>A</v>
          </cell>
          <cell r="C113" t="str">
            <v>Cabriada Tipo 1 (6.00x200)</v>
          </cell>
          <cell r="D113" t="str">
            <v>U</v>
          </cell>
          <cell r="E113">
            <v>462.05999999999995</v>
          </cell>
          <cell r="F113" t="str">
            <v>sin obs.</v>
          </cell>
          <cell r="G113">
            <v>1</v>
          </cell>
        </row>
        <row r="114">
          <cell r="A114" t="str">
            <v>EMPA180</v>
          </cell>
          <cell r="B114" t="str">
            <v>A</v>
          </cell>
          <cell r="C114" t="str">
            <v>Entrepiso metalico</v>
          </cell>
          <cell r="D114" t="str">
            <v>M2</v>
          </cell>
          <cell r="E114">
            <v>124.04999999999998</v>
          </cell>
          <cell r="F114" t="str">
            <v>sin obs.</v>
          </cell>
          <cell r="G114">
            <v>1</v>
          </cell>
        </row>
        <row r="115">
          <cell r="A115" t="str">
            <v>EMPA110</v>
          </cell>
          <cell r="B115" t="str">
            <v>A</v>
          </cell>
          <cell r="C115" t="str">
            <v>Cabriada Tipo 2 (12.40x200)</v>
          </cell>
          <cell r="D115" t="str">
            <v>U</v>
          </cell>
          <cell r="E115">
            <v>1272.1999999999998</v>
          </cell>
          <cell r="F115" t="str">
            <v>sin obs.</v>
          </cell>
          <cell r="G115">
            <v>1</v>
          </cell>
        </row>
        <row r="116">
          <cell r="A116" t="str">
            <v>EMPA120</v>
          </cell>
          <cell r="B116" t="str">
            <v>A</v>
          </cell>
          <cell r="C116" t="str">
            <v>Cabriada Tipo 3 (6.20X1.10)</v>
          </cell>
          <cell r="D116" t="str">
            <v>U</v>
          </cell>
          <cell r="E116">
            <v>199.3</v>
          </cell>
          <cell r="F116" t="str">
            <v>sin obs.</v>
          </cell>
          <cell r="G116">
            <v>1</v>
          </cell>
        </row>
        <row r="117">
          <cell r="A117" t="str">
            <v>EMPA500</v>
          </cell>
          <cell r="B117" t="str">
            <v>A</v>
          </cell>
          <cell r="C117" t="str">
            <v>Escalera Metalica Duplex</v>
          </cell>
          <cell r="D117" t="str">
            <v>GL</v>
          </cell>
          <cell r="E117">
            <v>1070.5999999999999</v>
          </cell>
          <cell r="F117" t="str">
            <v>sin obs.</v>
          </cell>
          <cell r="G117">
            <v>1</v>
          </cell>
        </row>
        <row r="118">
          <cell r="A118" t="str">
            <v>HA00000</v>
          </cell>
          <cell r="B118" t="str">
            <v>D</v>
          </cell>
          <cell r="C118" t="str">
            <v>ESTRUCTURAS DE HORMIGON ARMADO</v>
          </cell>
          <cell r="D118" t="str">
            <v/>
          </cell>
        </row>
        <row r="119">
          <cell r="A119" t="str">
            <v>HAFU000</v>
          </cell>
          <cell r="B119" t="str">
            <v>D</v>
          </cell>
          <cell r="C119" t="str">
            <v>FUNDACIONES</v>
          </cell>
          <cell r="D119" t="str">
            <v/>
          </cell>
        </row>
        <row r="120">
          <cell r="A120" t="str">
            <v>HA00001</v>
          </cell>
          <cell r="B120" t="str">
            <v>A</v>
          </cell>
          <cell r="C120" t="str">
            <v>Hormigon para Fundaciones (Parametrico)</v>
          </cell>
          <cell r="D120" t="str">
            <v>M3</v>
          </cell>
          <cell r="E120">
            <v>160.3305785123967</v>
          </cell>
          <cell r="F120" t="str">
            <v>Parametrico</v>
          </cell>
          <cell r="G120">
            <v>4</v>
          </cell>
        </row>
        <row r="121">
          <cell r="A121" t="str">
            <v>HA00350</v>
          </cell>
          <cell r="B121" t="str">
            <v>A</v>
          </cell>
          <cell r="C121" t="str">
            <v>Base Centrada</v>
          </cell>
          <cell r="D121" t="str">
            <v>M3</v>
          </cell>
          <cell r="E121">
            <v>387.08628099173552</v>
          </cell>
          <cell r="F121" t="str">
            <v>Hormigon para Fundaciones (Parametrico)</v>
          </cell>
          <cell r="G121">
            <v>5</v>
          </cell>
        </row>
        <row r="122">
          <cell r="A122" t="str">
            <v>HA00360</v>
          </cell>
          <cell r="B122" t="str">
            <v>A</v>
          </cell>
          <cell r="C122" t="str">
            <v>Base de Hormigón pobre</v>
          </cell>
          <cell r="D122" t="str">
            <v>M3</v>
          </cell>
          <cell r="E122">
            <v>129.19742148760329</v>
          </cell>
          <cell r="F122" t="str">
            <v>sin obs.</v>
          </cell>
          <cell r="G122">
            <v>1</v>
          </cell>
        </row>
        <row r="123">
          <cell r="A123" t="str">
            <v>HA00375</v>
          </cell>
          <cell r="B123" t="str">
            <v>A</v>
          </cell>
          <cell r="C123" t="str">
            <v>Tronco de Columnas</v>
          </cell>
          <cell r="D123" t="str">
            <v>M3</v>
          </cell>
          <cell r="E123">
            <v>664.92782066115706</v>
          </cell>
          <cell r="F123" t="str">
            <v>Hormigon para Fundaciones (Parametrico)</v>
          </cell>
          <cell r="G123">
            <v>5</v>
          </cell>
        </row>
        <row r="124">
          <cell r="A124" t="str">
            <v>HA00400</v>
          </cell>
          <cell r="B124" t="str">
            <v>A</v>
          </cell>
          <cell r="C124" t="str">
            <v>Platea de Fundación</v>
          </cell>
          <cell r="D124" t="str">
            <v>M3</v>
          </cell>
          <cell r="E124">
            <v>706.83305785123969</v>
          </cell>
          <cell r="F124" t="str">
            <v>Hormigon para Fundaciones (Parametrico)</v>
          </cell>
          <cell r="G124">
            <v>5</v>
          </cell>
        </row>
        <row r="125">
          <cell r="A125" t="str">
            <v>HA00450</v>
          </cell>
          <cell r="B125" t="str">
            <v>A</v>
          </cell>
          <cell r="C125" t="str">
            <v>Viga de Fundación H21</v>
          </cell>
          <cell r="D125" t="str">
            <v>M3</v>
          </cell>
          <cell r="E125">
            <v>827.11403719008274</v>
          </cell>
          <cell r="F125" t="str">
            <v>sin obs.</v>
          </cell>
          <cell r="G125">
            <v>1</v>
          </cell>
        </row>
        <row r="126">
          <cell r="A126" t="str">
            <v>HA00452</v>
          </cell>
          <cell r="B126" t="str">
            <v>A</v>
          </cell>
          <cell r="C126" t="str">
            <v>Submuracion / Tabiques de Hormigon Armado</v>
          </cell>
          <cell r="D126" t="str">
            <v>M2</v>
          </cell>
          <cell r="E126">
            <v>124.54793388429752</v>
          </cell>
          <cell r="F126" t="str">
            <v>sin obs.</v>
          </cell>
          <cell r="G126">
            <v>5</v>
          </cell>
        </row>
        <row r="127">
          <cell r="A127" t="str">
            <v>HA00460</v>
          </cell>
          <cell r="B127" t="str">
            <v>A</v>
          </cell>
          <cell r="C127" t="str">
            <v>Zapata HºAº</v>
          </cell>
          <cell r="D127" t="str">
            <v>M3</v>
          </cell>
          <cell r="E127">
            <v>325.04000000000008</v>
          </cell>
          <cell r="F127" t="str">
            <v>Hormigon para Fundaciones (Parametrico)</v>
          </cell>
          <cell r="G127">
            <v>5</v>
          </cell>
        </row>
        <row r="128">
          <cell r="A128" t="str">
            <v>HA00500</v>
          </cell>
          <cell r="B128" t="str">
            <v>A</v>
          </cell>
          <cell r="C128" t="str">
            <v>Cabezal H21</v>
          </cell>
          <cell r="D128" t="str">
            <v>M3</v>
          </cell>
          <cell r="E128">
            <v>758.83488123966958</v>
          </cell>
          <cell r="F128" t="str">
            <v>sin obs.</v>
          </cell>
          <cell r="G128">
            <v>5</v>
          </cell>
        </row>
        <row r="129">
          <cell r="A129" t="str">
            <v>HA00550</v>
          </cell>
          <cell r="B129" t="str">
            <v>A</v>
          </cell>
          <cell r="C129" t="str">
            <v>Pilotes Hormigonados in situ H21</v>
          </cell>
          <cell r="D129" t="str">
            <v>M3</v>
          </cell>
          <cell r="E129">
            <v>455.70571487603308</v>
          </cell>
          <cell r="F129" t="str">
            <v>Hormigon Elaborado H-17 Asentamiento 15 cm</v>
          </cell>
          <cell r="G129">
            <v>1</v>
          </cell>
        </row>
        <row r="130">
          <cell r="A130" t="str">
            <v>HA00555</v>
          </cell>
          <cell r="B130" t="str">
            <v>A</v>
          </cell>
          <cell r="C130" t="str">
            <v>Pilotines diam 0.20m incluida excavacion</v>
          </cell>
          <cell r="D130" t="str">
            <v>ML</v>
          </cell>
          <cell r="E130">
            <v>67.027074554256203</v>
          </cell>
          <cell r="F130" t="str">
            <v>Hormigon para Fundaciones (Parametrico)</v>
          </cell>
          <cell r="G130">
            <v>5</v>
          </cell>
        </row>
        <row r="131">
          <cell r="A131" t="str">
            <v>HAES000</v>
          </cell>
          <cell r="B131" t="str">
            <v>D</v>
          </cell>
          <cell r="C131" t="str">
            <v>ESTRUCTURA DE HORMIGON ARMADO</v>
          </cell>
          <cell r="D131" t="str">
            <v/>
          </cell>
        </row>
        <row r="132">
          <cell r="A132" t="str">
            <v>HA00002</v>
          </cell>
          <cell r="B132" t="str">
            <v>A</v>
          </cell>
          <cell r="C132" t="str">
            <v>Hormigon para estructuras (Parametrico)</v>
          </cell>
          <cell r="D132" t="str">
            <v>M3</v>
          </cell>
          <cell r="E132">
            <v>160.3305785123967</v>
          </cell>
          <cell r="F132" t="str">
            <v>Hormigon 1:3:3 elab in situ (Mat+M.O.+Equ)</v>
          </cell>
          <cell r="G132">
            <v>4</v>
          </cell>
        </row>
        <row r="133">
          <cell r="A133" t="str">
            <v>HA00100</v>
          </cell>
          <cell r="B133" t="str">
            <v>A</v>
          </cell>
          <cell r="C133" t="str">
            <v>Losa HºAº H21</v>
          </cell>
          <cell r="D133" t="str">
            <v>M3</v>
          </cell>
          <cell r="E133">
            <v>705.17578892561983</v>
          </cell>
          <cell r="F133" t="str">
            <v>Hormigon para estructuras (Parametrico)</v>
          </cell>
          <cell r="G133">
            <v>1</v>
          </cell>
        </row>
        <row r="134">
          <cell r="A134" t="str">
            <v>HA00155</v>
          </cell>
          <cell r="B134" t="str">
            <v>A</v>
          </cell>
          <cell r="C134" t="str">
            <v>Losa - Columna - Viga</v>
          </cell>
          <cell r="D134" t="str">
            <v>M2</v>
          </cell>
          <cell r="E134">
            <v>127.75454545454545</v>
          </cell>
          <cell r="F134" t="str">
            <v>esp medio 18 cm</v>
          </cell>
          <cell r="G134">
            <v>5</v>
          </cell>
        </row>
        <row r="135">
          <cell r="A135" t="str">
            <v>HA00111</v>
          </cell>
          <cell r="B135" t="str">
            <v>A</v>
          </cell>
          <cell r="C135" t="str">
            <v>Losa HºAº c/tablero fenólico</v>
          </cell>
          <cell r="D135" t="str">
            <v>M3</v>
          </cell>
          <cell r="E135">
            <v>739.52578892561985</v>
          </cell>
          <cell r="F135" t="str">
            <v>Hormigon para estructuras (Parametrico)</v>
          </cell>
          <cell r="G135">
            <v>5</v>
          </cell>
        </row>
        <row r="136">
          <cell r="A136" t="str">
            <v>HA00110</v>
          </cell>
          <cell r="B136" t="str">
            <v>A</v>
          </cell>
          <cell r="C136" t="str">
            <v>Losa Hueca Pretensada LH16-60 Luz = 6 m</v>
          </cell>
          <cell r="D136" t="str">
            <v>M2</v>
          </cell>
          <cell r="E136">
            <v>40.235550346475094</v>
          </cell>
          <cell r="F136" t="str">
            <v>sin obs.</v>
          </cell>
          <cell r="G136">
            <v>2</v>
          </cell>
        </row>
        <row r="137">
          <cell r="A137" t="str">
            <v>HA00120</v>
          </cell>
          <cell r="B137" t="str">
            <v>A</v>
          </cell>
          <cell r="C137" t="str">
            <v>Losa Premoldeada Cerbelu L=3 m Q=500 Kg/m2</v>
          </cell>
          <cell r="D137" t="str">
            <v>M2</v>
          </cell>
          <cell r="E137">
            <v>64.747253786038954</v>
          </cell>
          <cell r="F137" t="str">
            <v>sin obs.</v>
          </cell>
          <cell r="G137">
            <v>3</v>
          </cell>
        </row>
        <row r="138">
          <cell r="A138" t="str">
            <v>HA00150</v>
          </cell>
          <cell r="B138" t="str">
            <v>A</v>
          </cell>
          <cell r="C138" t="str">
            <v>Viga HºAº H21</v>
          </cell>
          <cell r="D138" t="str">
            <v>M3</v>
          </cell>
          <cell r="E138">
            <v>934.13403784254035</v>
          </cell>
          <cell r="F138" t="str">
            <v>Hormigon para estructuras (Parametrico)</v>
          </cell>
          <cell r="G138">
            <v>1</v>
          </cell>
        </row>
        <row r="139">
          <cell r="A139" t="str">
            <v>HA00200</v>
          </cell>
          <cell r="B139" t="str">
            <v>A</v>
          </cell>
          <cell r="C139" t="str">
            <v>Columna rectangular HºAº H21</v>
          </cell>
          <cell r="D139" t="str">
            <v>M3</v>
          </cell>
          <cell r="E139">
            <v>637.68710678555908</v>
          </cell>
          <cell r="F139" t="str">
            <v>sin obs.</v>
          </cell>
          <cell r="G139">
            <v>1</v>
          </cell>
        </row>
        <row r="140">
          <cell r="A140" t="str">
            <v>HA00200a</v>
          </cell>
          <cell r="B140" t="str">
            <v>A</v>
          </cell>
          <cell r="C140" t="str">
            <v>Columna rectangular HºAºen muro de LH Portante</v>
          </cell>
          <cell r="D140" t="str">
            <v>M3</v>
          </cell>
          <cell r="E140">
            <v>454.73183451962808</v>
          </cell>
          <cell r="F140" t="str">
            <v>Hormigon 1:3:3 elab in situ (Mat+M.O.+Equ)</v>
          </cell>
          <cell r="G140">
            <v>4</v>
          </cell>
        </row>
        <row r="141">
          <cell r="A141" t="str">
            <v>HA00255</v>
          </cell>
          <cell r="B141" t="str">
            <v>A</v>
          </cell>
          <cell r="C141" t="str">
            <v>Columna Circular HºAº</v>
          </cell>
          <cell r="D141" t="str">
            <v>M3</v>
          </cell>
          <cell r="E141">
            <v>734.99460678555897</v>
          </cell>
          <cell r="F141" t="str">
            <v>Hormigon para estructuras (Parametrico)</v>
          </cell>
          <cell r="G141">
            <v>5</v>
          </cell>
        </row>
        <row r="142">
          <cell r="A142" t="str">
            <v>HA00250</v>
          </cell>
          <cell r="B142" t="str">
            <v>A</v>
          </cell>
          <cell r="C142" t="str">
            <v>Tabique HºAº</v>
          </cell>
          <cell r="D142" t="str">
            <v>M3</v>
          </cell>
          <cell r="E142">
            <v>827.26544052892564</v>
          </cell>
          <cell r="F142" t="str">
            <v>Hormigon para estructuras (Parametrico)</v>
          </cell>
          <cell r="G142">
            <v>5</v>
          </cell>
        </row>
        <row r="143">
          <cell r="A143" t="str">
            <v>HA00260</v>
          </cell>
          <cell r="B143" t="str">
            <v>A</v>
          </cell>
          <cell r="C143" t="str">
            <v>Rampa Hº Aº (Losa y Viga)</v>
          </cell>
          <cell r="D143" t="str">
            <v>M3</v>
          </cell>
          <cell r="E143">
            <v>771.4387775119618</v>
          </cell>
          <cell r="F143" t="str">
            <v>Hormigon para estructuras (Parametrico)</v>
          </cell>
          <cell r="G143">
            <v>5</v>
          </cell>
        </row>
        <row r="144">
          <cell r="A144" t="str">
            <v>HA00300</v>
          </cell>
          <cell r="B144" t="str">
            <v>A</v>
          </cell>
          <cell r="C144" t="str">
            <v>Escalera HºAº H21</v>
          </cell>
          <cell r="D144" t="str">
            <v>M3</v>
          </cell>
          <cell r="E144">
            <v>957.80096346237497</v>
          </cell>
          <cell r="F144" t="str">
            <v>Hormigon para estructuras (Parametrico)</v>
          </cell>
          <cell r="G144">
            <v>1</v>
          </cell>
        </row>
        <row r="145">
          <cell r="A145" t="str">
            <v>HA00310</v>
          </cell>
          <cell r="B145" t="str">
            <v>A</v>
          </cell>
          <cell r="C145" t="str">
            <v>Tanque de Hº Aº H21</v>
          </cell>
          <cell r="D145" t="str">
            <v>M3</v>
          </cell>
          <cell r="E145">
            <v>910.77252501087423</v>
          </cell>
          <cell r="F145" t="str">
            <v>sin obs.</v>
          </cell>
          <cell r="G145">
            <v>1</v>
          </cell>
        </row>
        <row r="146">
          <cell r="A146" t="str">
            <v>HA00316</v>
          </cell>
          <cell r="B146" t="str">
            <v>A</v>
          </cell>
          <cell r="C146" t="str">
            <v>Parapeto HºAº Balcones</v>
          </cell>
          <cell r="D146" t="str">
            <v>M3</v>
          </cell>
          <cell r="E146">
            <v>753.20069752066115</v>
          </cell>
          <cell r="F146" t="str">
            <v>Hormigon para estructuras (Parametrico)</v>
          </cell>
          <cell r="G146">
            <v>5</v>
          </cell>
        </row>
        <row r="147">
          <cell r="A147" t="str">
            <v>HA00600</v>
          </cell>
          <cell r="B147" t="str">
            <v>A</v>
          </cell>
          <cell r="C147" t="str">
            <v>Premoldeados de Hº Aº dintel ventanas</v>
          </cell>
          <cell r="D147" t="str">
            <v>ML</v>
          </cell>
          <cell r="E147">
            <v>7.1514380165289255</v>
          </cell>
          <cell r="F147" t="str">
            <v>Hormigon para estructuras (Parametrico)</v>
          </cell>
          <cell r="G147">
            <v>5</v>
          </cell>
        </row>
        <row r="148">
          <cell r="A148" t="str">
            <v>HA00650</v>
          </cell>
          <cell r="B148" t="str">
            <v>A</v>
          </cell>
          <cell r="C148" t="str">
            <v>Premoldeados de Hº Aº antepecho ventanas</v>
          </cell>
          <cell r="D148" t="str">
            <v>ML</v>
          </cell>
          <cell r="E148">
            <v>7.8150557851239668</v>
          </cell>
          <cell r="F148" t="str">
            <v>Hormigon para estructuras (Parametrico)</v>
          </cell>
          <cell r="G148">
            <v>5</v>
          </cell>
        </row>
        <row r="149">
          <cell r="A149" t="str">
            <v>HA00660</v>
          </cell>
          <cell r="B149" t="str">
            <v>A</v>
          </cell>
          <cell r="C149" t="str">
            <v>Premoldeados Parasoles Hº Aº</v>
          </cell>
          <cell r="D149" t="str">
            <v>ML</v>
          </cell>
          <cell r="E149">
            <v>14.431551652892564</v>
          </cell>
          <cell r="F149" t="str">
            <v>Hormigon para estructuras (Parametrico)</v>
          </cell>
          <cell r="G149">
            <v>5</v>
          </cell>
        </row>
        <row r="150">
          <cell r="A150" t="str">
            <v>MA00000</v>
          </cell>
          <cell r="B150" t="str">
            <v>D</v>
          </cell>
          <cell r="C150" t="str">
            <v>MAMPOSTERIA</v>
          </cell>
          <cell r="D150" t="str">
            <v/>
          </cell>
        </row>
        <row r="151">
          <cell r="A151" t="str">
            <v>MA00010</v>
          </cell>
          <cell r="B151" t="str">
            <v>A</v>
          </cell>
          <cell r="C151" t="str">
            <v xml:space="preserve">Mamp. de lad comun en cimientos </v>
          </cell>
          <cell r="D151" t="str">
            <v>M3</v>
          </cell>
          <cell r="E151">
            <v>235.44894485950414</v>
          </cell>
          <cell r="F151" t="str">
            <v>sin obs.</v>
          </cell>
          <cell r="G151">
            <v>1</v>
          </cell>
        </row>
        <row r="152">
          <cell r="A152" t="str">
            <v>MA00020</v>
          </cell>
          <cell r="B152" t="str">
            <v>A</v>
          </cell>
          <cell r="C152" t="str">
            <v>Mamp. de lad.comun junta enr. esp: 0.15 m una cara vista sin toma jta</v>
          </cell>
          <cell r="D152" t="str">
            <v>M3</v>
          </cell>
          <cell r="E152">
            <v>296.34394485950418</v>
          </cell>
          <cell r="F152" t="str">
            <v>sin obs.</v>
          </cell>
          <cell r="G152">
            <v>1</v>
          </cell>
        </row>
        <row r="153">
          <cell r="A153" t="str">
            <v>MA00025</v>
          </cell>
          <cell r="B153" t="str">
            <v>A</v>
          </cell>
          <cell r="C153" t="str">
            <v>Mamp. de lad.comun junta enr. esp: 0.30 m dos caras vistas sin toma jta</v>
          </cell>
          <cell r="D153" t="str">
            <v>M3</v>
          </cell>
          <cell r="E153">
            <v>306.05394485950416</v>
          </cell>
          <cell r="F153" t="str">
            <v>sin obs.</v>
          </cell>
          <cell r="G153">
            <v>1</v>
          </cell>
        </row>
        <row r="154">
          <cell r="A154" t="str">
            <v>MA00026</v>
          </cell>
          <cell r="B154" t="str">
            <v>A</v>
          </cell>
          <cell r="C154" t="str">
            <v>Mamp. de lad.visto. esp: 0,30/0.15 m sin toma jta</v>
          </cell>
          <cell r="D154" t="str">
            <v>M3</v>
          </cell>
          <cell r="E154">
            <v>363.09096965289257</v>
          </cell>
          <cell r="F154" t="str">
            <v>sin obs.</v>
          </cell>
          <cell r="G154">
            <v>1</v>
          </cell>
        </row>
        <row r="155">
          <cell r="A155" t="str">
            <v>MA00028</v>
          </cell>
          <cell r="B155" t="str">
            <v>A</v>
          </cell>
          <cell r="C155" t="str">
            <v>Mamp. de lad.visto. esp: 0,30/0.15 m con toma jta</v>
          </cell>
          <cell r="D155" t="str">
            <v>M3</v>
          </cell>
          <cell r="E155">
            <v>400.81824238016532</v>
          </cell>
          <cell r="F155" t="str">
            <v>sin obs.</v>
          </cell>
          <cell r="G155">
            <v>1</v>
          </cell>
        </row>
        <row r="156">
          <cell r="A156" t="str">
            <v>MA00030</v>
          </cell>
          <cell r="B156" t="str">
            <v>A</v>
          </cell>
          <cell r="C156" t="str">
            <v>Mamp. de lad comun esp. 0,30/0,15 m</v>
          </cell>
          <cell r="D156" t="str">
            <v>M3</v>
          </cell>
          <cell r="E156">
            <v>286.63394485950414</v>
          </cell>
          <cell r="F156" t="str">
            <v>sin obs.</v>
          </cell>
          <cell r="G156">
            <v>1</v>
          </cell>
        </row>
        <row r="157">
          <cell r="A157" t="str">
            <v>MA00035</v>
          </cell>
          <cell r="B157" t="str">
            <v>A</v>
          </cell>
          <cell r="C157" t="str">
            <v>Mamp. de lad.hueco portante 18:19:33</v>
          </cell>
          <cell r="D157" t="str">
            <v>M2</v>
          </cell>
          <cell r="E157">
            <v>46.738794314049592</v>
          </cell>
          <cell r="F157" t="str">
            <v>sin obs.</v>
          </cell>
          <cell r="G157">
            <v>1</v>
          </cell>
        </row>
        <row r="158">
          <cell r="A158" t="str">
            <v>MA00036</v>
          </cell>
          <cell r="B158" t="str">
            <v>A</v>
          </cell>
          <cell r="C158" t="str">
            <v>Mamp. de lad.hueco portante 12:19:33</v>
          </cell>
          <cell r="D158" t="str">
            <v>M2</v>
          </cell>
          <cell r="E158">
            <v>43.678862876033058</v>
          </cell>
          <cell r="F158" t="str">
            <v>sin obs.</v>
          </cell>
          <cell r="G158">
            <v>1</v>
          </cell>
        </row>
        <row r="159">
          <cell r="A159" t="str">
            <v>MA00040</v>
          </cell>
          <cell r="B159" t="str">
            <v>A</v>
          </cell>
          <cell r="C159" t="str">
            <v>Mamp. de lad.hueco 18:18:33</v>
          </cell>
          <cell r="D159" t="str">
            <v>M2</v>
          </cell>
          <cell r="E159">
            <v>45.031976132231406</v>
          </cell>
          <cell r="F159" t="str">
            <v>sin obs.</v>
          </cell>
          <cell r="G159">
            <v>1</v>
          </cell>
        </row>
        <row r="160">
          <cell r="A160" t="str">
            <v>MA00050</v>
          </cell>
          <cell r="B160" t="str">
            <v>A</v>
          </cell>
          <cell r="C160" t="str">
            <v>Mamp. de lad.hueco 12:18:33</v>
          </cell>
          <cell r="D160" t="str">
            <v>M2</v>
          </cell>
          <cell r="E160">
            <v>33.286854611570249</v>
          </cell>
          <cell r="F160" t="str">
            <v>sin obs.</v>
          </cell>
          <cell r="G160">
            <v>1</v>
          </cell>
        </row>
        <row r="161">
          <cell r="A161" t="str">
            <v>MA00060</v>
          </cell>
          <cell r="B161" t="str">
            <v>A</v>
          </cell>
          <cell r="C161" t="str">
            <v>Mamp. de lad.hueco 8:18:33</v>
          </cell>
          <cell r="D161" t="str">
            <v>M2</v>
          </cell>
          <cell r="E161">
            <v>26.042235030303033</v>
          </cell>
          <cell r="F161" t="str">
            <v>sin obs.</v>
          </cell>
          <cell r="G161">
            <v>1</v>
          </cell>
        </row>
        <row r="162">
          <cell r="A162" t="str">
            <v>MA00071</v>
          </cell>
          <cell r="B162" t="str">
            <v>A</v>
          </cell>
          <cell r="C162" t="str">
            <v>Mamp. de lad.hueco 4:18:33</v>
          </cell>
          <cell r="D162" t="str">
            <v>M2</v>
          </cell>
          <cell r="E162">
            <v>21.078570453627179</v>
          </cell>
          <cell r="F162" t="str">
            <v>sin obs.</v>
          </cell>
          <cell r="G162">
            <v>1</v>
          </cell>
        </row>
        <row r="163">
          <cell r="A163" t="str">
            <v>MA00200</v>
          </cell>
          <cell r="B163" t="str">
            <v>A</v>
          </cell>
          <cell r="C163" t="str">
            <v>Cerco Tipo 1 Lad Com esp 0.30, H = 2 M (s/revoques)</v>
          </cell>
          <cell r="D163" t="str">
            <v>ML</v>
          </cell>
          <cell r="E163">
            <v>202.58540740760333</v>
          </cell>
          <cell r="F163" t="str">
            <v>Incluye la parte de la Mamposteria bajo tierra, capa aisladora y los 2 m en elevación</v>
          </cell>
          <cell r="G163">
            <v>2</v>
          </cell>
        </row>
        <row r="164">
          <cell r="A164" t="str">
            <v>MA00210</v>
          </cell>
          <cell r="B164" t="str">
            <v>A</v>
          </cell>
          <cell r="C164" t="str">
            <v>Cerco Tipo 3 Lad Visto H =2.10 M, (sin/junta tomada ni Rejas)</v>
          </cell>
          <cell r="D164" t="str">
            <v>ML</v>
          </cell>
          <cell r="E164">
            <v>577.39269922333199</v>
          </cell>
          <cell r="F164" t="str">
            <v>Paño analizado de 3,94 m, Pilares de 0,30 x 0,30 c/3,94 m , rellenos con Ho Ao 4 barras 8 mm con estribos 4,2 mm, con tapa de Hormigon premoldeada 0,43x0,43. Muro de 0,30 de H = 0,80 de 3,57 m</v>
          </cell>
          <cell r="G164">
            <v>2</v>
          </cell>
        </row>
        <row r="165">
          <cell r="A165" t="str">
            <v>MA00220</v>
          </cell>
          <cell r="B165" t="str">
            <v>A</v>
          </cell>
          <cell r="C165" t="str">
            <v>Cantero Lad Com esp 0.30 H=0.45 M (s/revoques)</v>
          </cell>
          <cell r="D165" t="str">
            <v>ML</v>
          </cell>
          <cell r="E165">
            <v>69.300623047933883</v>
          </cell>
          <cell r="F165" t="str">
            <v>sin obs.</v>
          </cell>
          <cell r="G165">
            <v>2</v>
          </cell>
        </row>
        <row r="166">
          <cell r="A166" t="str">
            <v>MA00070</v>
          </cell>
          <cell r="B166" t="str">
            <v>A</v>
          </cell>
          <cell r="C166" t="str">
            <v>Mamp. de lad. de Vidrio 19x19</v>
          </cell>
          <cell r="D166" t="str">
            <v>M2</v>
          </cell>
          <cell r="E166">
            <v>396.16362380029545</v>
          </cell>
          <cell r="F166" t="str">
            <v>sin obs.</v>
          </cell>
          <cell r="G166">
            <v>2</v>
          </cell>
        </row>
        <row r="167">
          <cell r="A167" t="str">
            <v>MA00100</v>
          </cell>
          <cell r="B167" t="str">
            <v>A</v>
          </cell>
          <cell r="C167" t="str">
            <v>Tabique Durlock Doble (Placa Res Fuego + Placa Normal)</v>
          </cell>
          <cell r="D167" t="str">
            <v>M2</v>
          </cell>
          <cell r="E167">
            <v>81.691935307017545</v>
          </cell>
          <cell r="F167" t="str">
            <v>sin obs.</v>
          </cell>
          <cell r="G167">
            <v>1</v>
          </cell>
        </row>
        <row r="168">
          <cell r="A168" t="str">
            <v>MA00111</v>
          </cell>
          <cell r="B168" t="str">
            <v>A</v>
          </cell>
          <cell r="C168" t="str">
            <v>mamposteria de bloques</v>
          </cell>
          <cell r="D168" t="str">
            <v>M2</v>
          </cell>
          <cell r="E168">
            <v>75.3</v>
          </cell>
          <cell r="F168" t="str">
            <v>sin obs.</v>
          </cell>
          <cell r="G168">
            <v>1</v>
          </cell>
        </row>
        <row r="169">
          <cell r="A169" t="str">
            <v>MA00110</v>
          </cell>
          <cell r="B169" t="str">
            <v>A</v>
          </cell>
          <cell r="C169" t="str">
            <v>Tabique Durlock  Simple (Placa Normal)</v>
          </cell>
          <cell r="D169" t="str">
            <v>M2</v>
          </cell>
          <cell r="E169">
            <v>82.254900584795323</v>
          </cell>
          <cell r="F169" t="str">
            <v>sin obs.</v>
          </cell>
          <cell r="G169">
            <v>1</v>
          </cell>
        </row>
        <row r="170">
          <cell r="A170" t="str">
            <v>MA00120</v>
          </cell>
          <cell r="B170" t="str">
            <v>A</v>
          </cell>
          <cell r="C170" t="str">
            <v>Tabique Durlock  Simple (Placa Resist a la humedad)</v>
          </cell>
          <cell r="D170" t="str">
            <v>M2</v>
          </cell>
          <cell r="E170">
            <v>88.461845029239754</v>
          </cell>
          <cell r="F170" t="str">
            <v>sin obs.</v>
          </cell>
          <cell r="G170">
            <v>1</v>
          </cell>
        </row>
        <row r="171">
          <cell r="A171" t="str">
            <v>MA00130</v>
          </cell>
          <cell r="B171" t="str">
            <v>A</v>
          </cell>
          <cell r="C171" t="str">
            <v>Tabique Durlock   Media pared  (Placa Normal)</v>
          </cell>
          <cell r="D171" t="str">
            <v>M2</v>
          </cell>
          <cell r="E171">
            <v>83.13649890350878</v>
          </cell>
          <cell r="F171" t="str">
            <v>sin obs.</v>
          </cell>
          <cell r="G171">
            <v>1</v>
          </cell>
        </row>
        <row r="172">
          <cell r="A172" t="str">
            <v>CA00000</v>
          </cell>
          <cell r="B172" t="str">
            <v>D</v>
          </cell>
          <cell r="C172" t="str">
            <v>CAPAS AISLADORAS</v>
          </cell>
          <cell r="D172" t="str">
            <v/>
          </cell>
        </row>
        <row r="173">
          <cell r="A173" t="str">
            <v>CA00010</v>
          </cell>
          <cell r="B173" t="str">
            <v>A</v>
          </cell>
          <cell r="C173" t="str">
            <v>Aisl. Hidrófuga Horizontal en Muros MCI 1:3+H e=2cm</v>
          </cell>
          <cell r="D173" t="str">
            <v>M2</v>
          </cell>
          <cell r="E173">
            <v>7.8455295454545455</v>
          </cell>
          <cell r="F173" t="str">
            <v>20 litros de mortero s/Chandías análisis 17.</v>
          </cell>
          <cell r="G173">
            <v>1</v>
          </cell>
        </row>
        <row r="174">
          <cell r="A174" t="str">
            <v>CA00020</v>
          </cell>
          <cell r="B174" t="str">
            <v>A</v>
          </cell>
          <cell r="C174" t="str">
            <v>Aisl. Hidrófuga Vertical MCI 1:3+H e=1cm</v>
          </cell>
          <cell r="D174" t="str">
            <v>M2</v>
          </cell>
          <cell r="E174">
            <v>4.4479647727272731</v>
          </cell>
          <cell r="F174" t="str">
            <v>10 litros de mortero s/Chandías análisis 17.</v>
          </cell>
          <cell r="G174">
            <v>1</v>
          </cell>
        </row>
        <row r="175">
          <cell r="A175" t="str">
            <v>CA00030</v>
          </cell>
          <cell r="B175" t="str">
            <v>A</v>
          </cell>
          <cell r="C175" t="str">
            <v>Aisl. Hidrófuga Vertical Asfáltica en Frío</v>
          </cell>
          <cell r="D175" t="str">
            <v>M2</v>
          </cell>
          <cell r="E175">
            <v>22.750499999999995</v>
          </cell>
          <cell r="F175" t="str">
            <v>s/Chandías Análisis 18. e= 3 mm.</v>
          </cell>
          <cell r="G175">
            <v>1</v>
          </cell>
        </row>
        <row r="176">
          <cell r="A176" t="str">
            <v>CA00040</v>
          </cell>
          <cell r="B176" t="str">
            <v>A</v>
          </cell>
          <cell r="C176" t="str">
            <v>Aisl. Térmica Vertical Poliest. Exp. E=2cm</v>
          </cell>
          <cell r="D176" t="str">
            <v>M2</v>
          </cell>
          <cell r="E176">
            <v>3.8925000000000001</v>
          </cell>
          <cell r="F176" t="str">
            <v>sin obs.</v>
          </cell>
          <cell r="G176">
            <v>1</v>
          </cell>
        </row>
        <row r="177">
          <cell r="A177" t="str">
            <v>CA00050</v>
          </cell>
          <cell r="B177" t="str">
            <v>A</v>
          </cell>
          <cell r="C177" t="str">
            <v>Lana de Vidrio esp 50 mm</v>
          </cell>
          <cell r="D177" t="str">
            <v>M2</v>
          </cell>
          <cell r="E177">
            <v>6.3425000000000011</v>
          </cell>
          <cell r="F177" t="str">
            <v>sin obs.</v>
          </cell>
          <cell r="G177">
            <v>1</v>
          </cell>
        </row>
        <row r="178">
          <cell r="A178" t="str">
            <v>RE00000</v>
          </cell>
          <cell r="B178" t="str">
            <v>D</v>
          </cell>
          <cell r="C178" t="str">
            <v>REVOQUES</v>
          </cell>
          <cell r="D178" t="str">
            <v/>
          </cell>
        </row>
        <row r="179">
          <cell r="A179" t="str">
            <v>REEX000</v>
          </cell>
          <cell r="B179" t="str">
            <v>D</v>
          </cell>
          <cell r="C179" t="str">
            <v>REVOQUES EXTERIORES</v>
          </cell>
          <cell r="D179" t="str">
            <v/>
          </cell>
        </row>
        <row r="180">
          <cell r="A180" t="str">
            <v>REEX010</v>
          </cell>
          <cell r="B180" t="str">
            <v>A</v>
          </cell>
          <cell r="C180" t="str">
            <v>Azotado impermeable ext.(1:3 + hidrofugo) c/andamio</v>
          </cell>
          <cell r="D180" t="str">
            <v>M2</v>
          </cell>
          <cell r="E180">
            <v>6.4953823863636364</v>
          </cell>
          <cell r="F180" t="str">
            <v>Esp = 5 mm, Considera 50% de andamio</v>
          </cell>
          <cell r="G180">
            <v>2</v>
          </cell>
        </row>
        <row r="181">
          <cell r="A181" t="str">
            <v>REEX020</v>
          </cell>
          <cell r="B181" t="str">
            <v>A</v>
          </cell>
          <cell r="C181" t="str">
            <v>Jaharro fratasado ext. a la cal c/andamio</v>
          </cell>
          <cell r="D181" t="str">
            <v>M2</v>
          </cell>
          <cell r="E181">
            <v>10.991668892561984</v>
          </cell>
          <cell r="F181" t="str">
            <v>MHR 1/4:1:4, esp= 1,5 cm. Se considera 50 % de armado y desarme de andamios.</v>
          </cell>
          <cell r="G181">
            <v>2</v>
          </cell>
        </row>
        <row r="182">
          <cell r="A182" t="str">
            <v>REEX0025</v>
          </cell>
          <cell r="B182" t="str">
            <v>A</v>
          </cell>
          <cell r="C182" t="str">
            <v>Azotado impermeable y jaharro frat exterior</v>
          </cell>
          <cell r="D182" t="str">
            <v>M2</v>
          </cell>
          <cell r="E182">
            <v>20.146256115702482</v>
          </cell>
          <cell r="F182" t="str">
            <v>sin obs.</v>
          </cell>
          <cell r="G182">
            <v>1</v>
          </cell>
        </row>
        <row r="183">
          <cell r="A183" t="str">
            <v>REEX027</v>
          </cell>
          <cell r="B183" t="str">
            <v>A</v>
          </cell>
          <cell r="C183" t="str">
            <v>Enlucido a la Cal Fina al Fieltro Exterior</v>
          </cell>
          <cell r="D183" t="str">
            <v>M2</v>
          </cell>
          <cell r="E183">
            <v>7.7084380165289268</v>
          </cell>
          <cell r="F183" t="str">
            <v>sin obs.</v>
          </cell>
          <cell r="G183">
            <v>1</v>
          </cell>
        </row>
        <row r="184">
          <cell r="A184" t="str">
            <v>REEX030</v>
          </cell>
          <cell r="B184" t="str">
            <v>A</v>
          </cell>
          <cell r="C184" t="str">
            <v>Jaharro y enlucido a la cal al fieltro ext. c/andamio</v>
          </cell>
          <cell r="D184" t="str">
            <v>M2</v>
          </cell>
          <cell r="E184">
            <v>18.700106909090909</v>
          </cell>
          <cell r="F184" t="str">
            <v>Considera Grueso, Fino y 50 % de andamio, el otro 50% esta en el impermeable</v>
          </cell>
          <cell r="G184">
            <v>2</v>
          </cell>
        </row>
        <row r="185">
          <cell r="A185" t="str">
            <v>REEX050</v>
          </cell>
          <cell r="B185" t="str">
            <v>A</v>
          </cell>
          <cell r="C185" t="str">
            <v>Enlucido simil piedra Super Iggam 5 mm</v>
          </cell>
          <cell r="D185" t="str">
            <v>M2</v>
          </cell>
          <cell r="E185">
            <v>25.339141064049588</v>
          </cell>
          <cell r="F185" t="str">
            <v>sin obs</v>
          </cell>
          <cell r="G185">
            <v>1</v>
          </cell>
        </row>
        <row r="186">
          <cell r="A186" t="str">
            <v>REEX100</v>
          </cell>
          <cell r="B186" t="str">
            <v>A</v>
          </cell>
          <cell r="C186" t="str">
            <v>Toma de juntas con Mortero 1:3</v>
          </cell>
          <cell r="D186" t="str">
            <v>M2</v>
          </cell>
          <cell r="E186">
            <v>15.620867768595042</v>
          </cell>
          <cell r="F186" t="str">
            <v>sin obs.</v>
          </cell>
          <cell r="G186">
            <v>1</v>
          </cell>
        </row>
        <row r="187">
          <cell r="A187" t="str">
            <v>REEX110</v>
          </cell>
          <cell r="B187" t="str">
            <v>A</v>
          </cell>
          <cell r="C187" t="str">
            <v>Marco de revoque</v>
          </cell>
          <cell r="D187" t="str">
            <v>ML</v>
          </cell>
          <cell r="E187">
            <v>10.991668892561984</v>
          </cell>
          <cell r="F187" t="str">
            <v>sin obs.</v>
          </cell>
          <cell r="G187">
            <v>3</v>
          </cell>
        </row>
        <row r="188">
          <cell r="A188" t="str">
            <v>REIN000</v>
          </cell>
          <cell r="B188" t="str">
            <v>D</v>
          </cell>
          <cell r="C188" t="str">
            <v>REVOQUES INTERIORES</v>
          </cell>
          <cell r="D188" t="str">
            <v/>
          </cell>
        </row>
        <row r="189">
          <cell r="A189" t="str">
            <v>REIN010</v>
          </cell>
          <cell r="B189" t="str">
            <v>A</v>
          </cell>
          <cell r="C189" t="str">
            <v>Azotado hidrofugo bajo revestimiento</v>
          </cell>
          <cell r="D189" t="str">
            <v>M2</v>
          </cell>
          <cell r="E189">
            <v>5.4363823863636362</v>
          </cell>
          <cell r="F189" t="str">
            <v>MCI 1:3+H esp 5 mm</v>
          </cell>
          <cell r="G189">
            <v>1</v>
          </cell>
        </row>
        <row r="190">
          <cell r="A190" t="str">
            <v>REIN020</v>
          </cell>
          <cell r="B190" t="str">
            <v>A</v>
          </cell>
          <cell r="C190" t="str">
            <v>Jaharro fratasado interior a la cal</v>
          </cell>
          <cell r="D190" t="str">
            <v>M2</v>
          </cell>
          <cell r="E190">
            <v>12.787704421487604</v>
          </cell>
          <cell r="F190" t="str">
            <v>MHR 1/4:1:4, esp= 1,5 cm</v>
          </cell>
          <cell r="G190">
            <v>1</v>
          </cell>
        </row>
        <row r="191">
          <cell r="A191" t="str">
            <v>REIN020A</v>
          </cell>
          <cell r="B191" t="str">
            <v>A</v>
          </cell>
          <cell r="C191" t="str">
            <v>Jaharro fratasado interior a la cal term. Al fieltro con agua de cal</v>
          </cell>
          <cell r="D191" t="str">
            <v>M2</v>
          </cell>
          <cell r="E191">
            <v>14.581437487603306</v>
          </cell>
          <cell r="F191" t="str">
            <v>SE HACE BLANQUEADO A LA CAL , CUANDO COMIENZA A TIRAR</v>
          </cell>
          <cell r="G191">
            <v>1</v>
          </cell>
        </row>
        <row r="192">
          <cell r="A192" t="str">
            <v>REIN021</v>
          </cell>
          <cell r="B192" t="str">
            <v>A</v>
          </cell>
          <cell r="C192" t="str">
            <v>Jaharro peinado interior a la cal</v>
          </cell>
          <cell r="D192" t="str">
            <v>M2</v>
          </cell>
          <cell r="E192">
            <v>10.329668892561983</v>
          </cell>
          <cell r="F192" t="str">
            <v>MHR 1/4:1:4, esp= 1,5 cm</v>
          </cell>
          <cell r="G192">
            <v>1</v>
          </cell>
        </row>
        <row r="193">
          <cell r="A193" t="str">
            <v>REIN025</v>
          </cell>
          <cell r="B193" t="str">
            <v>A</v>
          </cell>
          <cell r="C193" t="str">
            <v>Jaharro y enlucido a la cal al fieltro</v>
          </cell>
          <cell r="D193" t="str">
            <v>M2</v>
          </cell>
          <cell r="E193">
            <v>22.539106909090911</v>
          </cell>
          <cell r="F193" t="str">
            <v>MHR 1/4:1:4 ESP 1,5 CM + MAR 1/8:1:3 ESP 0,5 CM</v>
          </cell>
          <cell r="G193">
            <v>1</v>
          </cell>
        </row>
        <row r="194">
          <cell r="A194" t="str">
            <v>REIN026</v>
          </cell>
          <cell r="B194" t="str">
            <v>A</v>
          </cell>
          <cell r="C194" t="str">
            <v>Enlucido a la cal fina al fieltro</v>
          </cell>
          <cell r="D194" t="str">
            <v>M2</v>
          </cell>
          <cell r="E194">
            <v>12.644619834710745</v>
          </cell>
          <cell r="F194" t="str">
            <v>MAR (1/8:1:3) 5 litros de mortero</v>
          </cell>
          <cell r="G194">
            <v>1</v>
          </cell>
        </row>
        <row r="195">
          <cell r="A195" t="str">
            <v>REIN030</v>
          </cell>
          <cell r="B195" t="str">
            <v>A</v>
          </cell>
          <cell r="C195" t="str">
            <v>Enlucido de yeso proyectado (alpress) en paredes</v>
          </cell>
          <cell r="D195" t="str">
            <v>M2</v>
          </cell>
          <cell r="E195">
            <v>12.052468750000001</v>
          </cell>
          <cell r="F195" t="str">
            <v>S/CONTROL P</v>
          </cell>
          <cell r="G195">
            <v>2</v>
          </cell>
        </row>
        <row r="196">
          <cell r="A196" t="str">
            <v>REIN034</v>
          </cell>
          <cell r="B196" t="str">
            <v>A</v>
          </cell>
          <cell r="C196" t="str">
            <v>Engrosado de yeso s/paredes</v>
          </cell>
          <cell r="D196" t="str">
            <v>M2</v>
          </cell>
          <cell r="E196">
            <v>13.388607438016528</v>
          </cell>
          <cell r="F196" t="str">
            <v>Engrosado de yeso 21 litros incluida cal fina 1:2,5 S/CHANDIAS N 81</v>
          </cell>
          <cell r="G196">
            <v>1</v>
          </cell>
        </row>
        <row r="197">
          <cell r="A197" t="str">
            <v>REIN035</v>
          </cell>
          <cell r="B197" t="str">
            <v>A</v>
          </cell>
          <cell r="C197" t="str">
            <v>Enlucido de yeso aplicado</v>
          </cell>
          <cell r="D197" t="str">
            <v>M2</v>
          </cell>
          <cell r="E197">
            <v>7.4234500000000008</v>
          </cell>
          <cell r="F197" t="str">
            <v>Para aplicar sobre jaharro o sup de Hº, 5 litros de pasta</v>
          </cell>
          <cell r="G197">
            <v>1</v>
          </cell>
        </row>
        <row r="198">
          <cell r="A198" t="str">
            <v>REIN036</v>
          </cell>
          <cell r="B198" t="str">
            <v>A</v>
          </cell>
          <cell r="C198" t="str">
            <v>Revoque de yeso completo s/paredes</v>
          </cell>
          <cell r="D198" t="str">
            <v>M2</v>
          </cell>
          <cell r="E198">
            <v>20.812057438016531</v>
          </cell>
          <cell r="F198" t="str">
            <v>Engrosado y enlucido de yeso (REIN034+REIN035)</v>
          </cell>
          <cell r="G198">
            <v>2</v>
          </cell>
        </row>
        <row r="199">
          <cell r="A199" t="str">
            <v>REIN050</v>
          </cell>
          <cell r="B199" t="str">
            <v>A</v>
          </cell>
          <cell r="C199" t="str">
            <v>Alisado de cemento esp 5 mm</v>
          </cell>
          <cell r="D199" t="str">
            <v>M2</v>
          </cell>
          <cell r="E199">
            <v>7.7263636363636374</v>
          </cell>
          <cell r="F199" t="str">
            <v>sin obs.</v>
          </cell>
          <cell r="G199">
            <v>1</v>
          </cell>
        </row>
        <row r="200">
          <cell r="A200" t="str">
            <v>REIN055</v>
          </cell>
          <cell r="B200" t="str">
            <v>A</v>
          </cell>
          <cell r="C200" t="str">
            <v>Aristas Yeso</v>
          </cell>
          <cell r="D200" t="str">
            <v>ML</v>
          </cell>
          <cell r="E200">
            <v>7.6960000000000006</v>
          </cell>
          <cell r="F200" t="str">
            <v>sin obs.</v>
          </cell>
          <cell r="G200">
            <v>1</v>
          </cell>
        </row>
        <row r="201">
          <cell r="A201" t="str">
            <v>REIN056</v>
          </cell>
          <cell r="B201" t="str">
            <v>A</v>
          </cell>
          <cell r="C201" t="str">
            <v>Aristas con guardacanto</v>
          </cell>
          <cell r="D201" t="str">
            <v>ML</v>
          </cell>
          <cell r="E201">
            <v>13.034000000000001</v>
          </cell>
          <cell r="F201" t="str">
            <v>sin obs.</v>
          </cell>
          <cell r="G201">
            <v>2</v>
          </cell>
        </row>
        <row r="202">
          <cell r="A202" t="str">
            <v>REIN060</v>
          </cell>
          <cell r="B202" t="str">
            <v>A</v>
          </cell>
          <cell r="C202" t="str">
            <v>Taparollo Armado en Yeso sobre Metal Desplegado</v>
          </cell>
          <cell r="D202" t="str">
            <v>ML</v>
          </cell>
          <cell r="E202">
            <v>49.415515702479347</v>
          </cell>
          <cell r="F202" t="str">
            <v>sin obs.</v>
          </cell>
          <cell r="G202">
            <v>1</v>
          </cell>
        </row>
        <row r="203">
          <cell r="A203" t="str">
            <v>REIN070</v>
          </cell>
          <cell r="B203" t="str">
            <v>A</v>
          </cell>
          <cell r="C203" t="str">
            <v>Placards en yeso</v>
          </cell>
          <cell r="D203" t="str">
            <v>U</v>
          </cell>
          <cell r="E203">
            <v>156.74450000000002</v>
          </cell>
          <cell r="F203" t="str">
            <v>sin obs.</v>
          </cell>
          <cell r="G203">
            <v>1</v>
          </cell>
        </row>
        <row r="204">
          <cell r="A204" t="str">
            <v>REIN100</v>
          </cell>
          <cell r="B204" t="str">
            <v>A</v>
          </cell>
          <cell r="C204" t="str">
            <v>Yeseria Roperos hasta 1 M</v>
          </cell>
          <cell r="D204" t="str">
            <v>U</v>
          </cell>
          <cell r="E204">
            <v>107.10156400000002</v>
          </cell>
          <cell r="F204" t="str">
            <v>sin obs.</v>
          </cell>
          <cell r="G204">
            <v>1</v>
          </cell>
        </row>
        <row r="205">
          <cell r="A205" t="str">
            <v>REIN110</v>
          </cell>
          <cell r="B205" t="str">
            <v>A</v>
          </cell>
          <cell r="C205" t="str">
            <v>Yeseria Roperos de 1,01 M hasta 2 M</v>
          </cell>
          <cell r="D205" t="str">
            <v>U</v>
          </cell>
          <cell r="E205">
            <v>136.39516400000002</v>
          </cell>
          <cell r="F205" t="str">
            <v>sin obs.</v>
          </cell>
          <cell r="G205">
            <v>1</v>
          </cell>
        </row>
        <row r="206">
          <cell r="A206" t="str">
            <v>REIN120</v>
          </cell>
          <cell r="B206" t="str">
            <v>A</v>
          </cell>
          <cell r="C206" t="str">
            <v>Yeseria Roperos de 2,01 M hasta 3 M</v>
          </cell>
          <cell r="D206" t="str">
            <v>U</v>
          </cell>
          <cell r="E206">
            <v>202.16780400000002</v>
          </cell>
          <cell r="F206" t="str">
            <v>sin obs.</v>
          </cell>
          <cell r="G206">
            <v>1</v>
          </cell>
        </row>
        <row r="207">
          <cell r="A207" t="str">
            <v>REIN130</v>
          </cell>
          <cell r="B207" t="str">
            <v>A</v>
          </cell>
          <cell r="C207" t="str">
            <v>Yeseria Roperos de 3,01 M hasta 4 M</v>
          </cell>
          <cell r="D207" t="str">
            <v>U</v>
          </cell>
          <cell r="E207">
            <v>267.94044400000007</v>
          </cell>
          <cell r="F207" t="str">
            <v>sin obs.</v>
          </cell>
          <cell r="G207">
            <v>1</v>
          </cell>
        </row>
        <row r="208">
          <cell r="A208" t="str">
            <v>CO00000</v>
          </cell>
          <cell r="B208" t="str">
            <v>D</v>
          </cell>
          <cell r="C208" t="str">
            <v>CONTRAPISOS</v>
          </cell>
          <cell r="D208" t="str">
            <v/>
          </cell>
        </row>
        <row r="209">
          <cell r="A209" t="str">
            <v>CO00010</v>
          </cell>
          <cell r="B209" t="str">
            <v>A</v>
          </cell>
          <cell r="C209" t="str">
            <v>Contrapiso s/terr.nat. de H.P. esp.12cm c/malla</v>
          </cell>
          <cell r="D209" t="str">
            <v>M2</v>
          </cell>
          <cell r="E209">
            <v>19.414026228714206</v>
          </cell>
          <cell r="F209" t="str">
            <v>HHRP 1/4:1:4:6 125 litros + Malla de 4,2 15x15</v>
          </cell>
          <cell r="G209">
            <v>1</v>
          </cell>
        </row>
        <row r="210">
          <cell r="A210" t="str">
            <v>CO00020</v>
          </cell>
          <cell r="B210" t="str">
            <v>A</v>
          </cell>
          <cell r="C210" t="str">
            <v xml:space="preserve">Contrapiso s/terr.nat. de H.P. esp.12cm </v>
          </cell>
          <cell r="D210" t="str">
            <v>M2</v>
          </cell>
          <cell r="E210">
            <v>17.711479140495868</v>
          </cell>
          <cell r="F210" t="str">
            <v>HHRP 1/4:1:4:6 125 litros S/CHANDIAS 91</v>
          </cell>
          <cell r="G210">
            <v>1</v>
          </cell>
        </row>
        <row r="211">
          <cell r="A211" t="str">
            <v>CO00030</v>
          </cell>
          <cell r="B211" t="str">
            <v>A</v>
          </cell>
          <cell r="C211" t="str">
            <v xml:space="preserve">Contrapiso s/losa. de H.P. esp.8cm </v>
          </cell>
          <cell r="D211" t="str">
            <v>M2</v>
          </cell>
          <cell r="E211">
            <v>12.781377300275484</v>
          </cell>
          <cell r="F211" t="str">
            <v xml:space="preserve">HHRP 1/4:1:4:6 85 litros </v>
          </cell>
          <cell r="G211">
            <v>1</v>
          </cell>
        </row>
        <row r="212">
          <cell r="A212" t="str">
            <v>CO00040</v>
          </cell>
          <cell r="B212" t="str">
            <v>A</v>
          </cell>
          <cell r="C212" t="str">
            <v xml:space="preserve">Contrapiso s/losa. de H.P. esp.15cm </v>
          </cell>
          <cell r="D212" t="str">
            <v>M2</v>
          </cell>
          <cell r="E212">
            <v>20.655707438016528</v>
          </cell>
          <cell r="F212" t="str">
            <v>HHRP 1/4:1:4:6 150 litros S/CHANDIAS 91</v>
          </cell>
          <cell r="G212">
            <v>1</v>
          </cell>
        </row>
        <row r="213">
          <cell r="A213" t="str">
            <v>CO00050</v>
          </cell>
          <cell r="B213" t="str">
            <v>A</v>
          </cell>
          <cell r="C213" t="str">
            <v>Contrapiso s/losa. de arcilla exp esp min 5 cm</v>
          </cell>
          <cell r="D213" t="str">
            <v>M2</v>
          </cell>
          <cell r="E213">
            <v>13.580598099173555</v>
          </cell>
          <cell r="F213" t="str">
            <v>sin obs.</v>
          </cell>
          <cell r="G213">
            <v>1</v>
          </cell>
        </row>
        <row r="214">
          <cell r="A214" t="str">
            <v>CO00100</v>
          </cell>
          <cell r="B214" t="str">
            <v>A</v>
          </cell>
          <cell r="C214" t="str">
            <v>Contrapiso Alveolar densidad 400 kg/m3</v>
          </cell>
          <cell r="D214" t="str">
            <v>M3</v>
          </cell>
          <cell r="E214">
            <v>135.84098550913188</v>
          </cell>
          <cell r="F214" t="str">
            <v>sin obs.</v>
          </cell>
          <cell r="G214">
            <v>1</v>
          </cell>
        </row>
        <row r="215">
          <cell r="A215" t="str">
            <v>CO00110</v>
          </cell>
          <cell r="B215" t="str">
            <v>A</v>
          </cell>
          <cell r="C215" t="str">
            <v>Banquina Hº Cascotes 1:1/8:4:8</v>
          </cell>
          <cell r="D215" t="str">
            <v>M2</v>
          </cell>
          <cell r="E215">
            <v>12.781377300275484</v>
          </cell>
          <cell r="F215" t="str">
            <v>sin obs.</v>
          </cell>
          <cell r="G215">
            <v>2</v>
          </cell>
        </row>
        <row r="216">
          <cell r="A216" t="str">
            <v>CR00000</v>
          </cell>
          <cell r="B216" t="str">
            <v>D</v>
          </cell>
          <cell r="C216" t="str">
            <v>CARPETAS</v>
          </cell>
          <cell r="D216" t="str">
            <v/>
          </cell>
        </row>
        <row r="217">
          <cell r="A217" t="str">
            <v>CR00010</v>
          </cell>
          <cell r="B217" t="str">
            <v>A</v>
          </cell>
          <cell r="C217" t="str">
            <v>Carpeta impermeable 1:3+H esp 2 cm</v>
          </cell>
          <cell r="D217" t="str">
            <v>M2</v>
          </cell>
          <cell r="E217">
            <v>11.686794008264464</v>
          </cell>
          <cell r="F217" t="str">
            <v>S/CHANDIAS 26 LITROS 1:3 + HIDROFUGO</v>
          </cell>
          <cell r="G217">
            <v>1</v>
          </cell>
        </row>
        <row r="218">
          <cell r="A218" t="str">
            <v>CR00020</v>
          </cell>
          <cell r="B218" t="str">
            <v>A</v>
          </cell>
          <cell r="C218" t="str">
            <v>Carpeta de nivelacion 1/4:1:4 esp 2cm</v>
          </cell>
          <cell r="D218" t="str">
            <v>M2</v>
          </cell>
          <cell r="E218">
            <v>9.8336074380165304</v>
          </cell>
          <cell r="F218" t="str">
            <v>sin obs.</v>
          </cell>
          <cell r="G218">
            <v>1</v>
          </cell>
        </row>
        <row r="219">
          <cell r="A219" t="str">
            <v>CR00030</v>
          </cell>
          <cell r="B219" t="str">
            <v>A</v>
          </cell>
          <cell r="C219" t="str">
            <v>Carpeta 1:1 1/2:5:10 para clavar Parquet</v>
          </cell>
          <cell r="D219" t="str">
            <v>M2</v>
          </cell>
          <cell r="E219">
            <v>7.1403411570247934</v>
          </cell>
          <cell r="F219" t="str">
            <v>sin obs.</v>
          </cell>
          <cell r="G219">
            <v>1</v>
          </cell>
        </row>
        <row r="220">
          <cell r="A220" t="str">
            <v>CR00040</v>
          </cell>
          <cell r="B220" t="str">
            <v>A</v>
          </cell>
          <cell r="C220" t="str">
            <v>Carpeta de cemento para colocacion de cerámicos</v>
          </cell>
          <cell r="D220" t="str">
            <v>M2</v>
          </cell>
          <cell r="E220">
            <v>12.461719008264463</v>
          </cell>
          <cell r="F220" t="str">
            <v>ESP = 2,5 CM MORTERO 1:3</v>
          </cell>
          <cell r="G220">
            <v>1</v>
          </cell>
        </row>
        <row r="221">
          <cell r="A221" t="str">
            <v>PI00000</v>
          </cell>
          <cell r="B221" t="str">
            <v>D</v>
          </cell>
          <cell r="C221" t="str">
            <v>PISOS</v>
          </cell>
          <cell r="D221" t="str">
            <v/>
          </cell>
        </row>
        <row r="222">
          <cell r="A222" t="str">
            <v>PICE000</v>
          </cell>
          <cell r="B222" t="str">
            <v>D</v>
          </cell>
          <cell r="C222" t="str">
            <v>PISOS CERAMICOS</v>
          </cell>
          <cell r="D222" t="str">
            <v/>
          </cell>
        </row>
        <row r="223">
          <cell r="A223" t="str">
            <v>PICE002</v>
          </cell>
          <cell r="B223" t="str">
            <v>A</v>
          </cell>
          <cell r="C223" t="str">
            <v>Colocacion de ceramicos con klaukol y pastina</v>
          </cell>
          <cell r="D223" t="str">
            <v>M2</v>
          </cell>
          <cell r="E223">
            <v>14.935966942148761</v>
          </cell>
          <cell r="F223" t="str">
            <v>Solo colocacion, incluye Klaukol y pastina</v>
          </cell>
          <cell r="G223">
            <v>1</v>
          </cell>
        </row>
        <row r="224">
          <cell r="A224" t="str">
            <v>PICE010</v>
          </cell>
          <cell r="B224" t="str">
            <v>A</v>
          </cell>
          <cell r="C224" t="str">
            <v>Ceramica monococción 20x20  gres, coloc c/pegam</v>
          </cell>
          <cell r="D224" t="str">
            <v>M2</v>
          </cell>
          <cell r="E224">
            <v>44.807702479338843</v>
          </cell>
          <cell r="F224" t="str">
            <v>Pegada c/klaukol y empastinada</v>
          </cell>
          <cell r="G224">
            <v>1</v>
          </cell>
        </row>
        <row r="225">
          <cell r="A225" t="str">
            <v>PICE015</v>
          </cell>
          <cell r="B225" t="str">
            <v>A</v>
          </cell>
          <cell r="C225" t="str">
            <v>Ceramica monococción 20x20 transito intenso</v>
          </cell>
          <cell r="D225" t="str">
            <v>M2</v>
          </cell>
          <cell r="E225">
            <v>30.393506624688445</v>
          </cell>
          <cell r="F225" t="str">
            <v>sin obs.</v>
          </cell>
          <cell r="G225">
            <v>2</v>
          </cell>
        </row>
        <row r="226">
          <cell r="A226" t="str">
            <v>PICE020</v>
          </cell>
          <cell r="B226" t="str">
            <v>A</v>
          </cell>
          <cell r="C226" t="str">
            <v>Ceramica monococción 20x20 esmaltada,coloc c/pegam</v>
          </cell>
          <cell r="D226" t="str">
            <v>M2</v>
          </cell>
          <cell r="E226">
            <v>35.289506624688443</v>
          </cell>
          <cell r="F226" t="str">
            <v>Pegada c/klaukol y empastinada</v>
          </cell>
          <cell r="G226">
            <v>2</v>
          </cell>
        </row>
        <row r="227">
          <cell r="A227" t="str">
            <v>PICE025</v>
          </cell>
          <cell r="B227" t="str">
            <v>A</v>
          </cell>
          <cell r="C227" t="str">
            <v>Ceramica monococción 20x20 antideslizante, coloc c/pegam</v>
          </cell>
          <cell r="D227" t="str">
            <v>M2</v>
          </cell>
          <cell r="E227">
            <v>35.493506624688443</v>
          </cell>
          <cell r="F227" t="str">
            <v>Pegada c/klaukol y empastinada</v>
          </cell>
          <cell r="G227">
            <v>2</v>
          </cell>
        </row>
        <row r="228">
          <cell r="A228" t="str">
            <v>PICE026</v>
          </cell>
          <cell r="B228" t="str">
            <v>A</v>
          </cell>
          <cell r="C228" t="str">
            <v>Cerámica esmaltada rustica transito medio 20x20</v>
          </cell>
          <cell r="D228" t="str">
            <v>M2</v>
          </cell>
          <cell r="E228">
            <v>42.225466942148763</v>
          </cell>
          <cell r="F228" t="str">
            <v>Asentado con Klaukol</v>
          </cell>
          <cell r="G228">
            <v>2</v>
          </cell>
        </row>
        <row r="229">
          <cell r="A229" t="str">
            <v>PICE030</v>
          </cell>
          <cell r="B229" t="str">
            <v>A</v>
          </cell>
          <cell r="C229" t="str">
            <v>Ceramica transito intenso 30x30</v>
          </cell>
          <cell r="D229" t="str">
            <v>M2</v>
          </cell>
          <cell r="E229">
            <v>29.793506624688447</v>
          </cell>
          <cell r="F229" t="str">
            <v>sin obs.</v>
          </cell>
          <cell r="G229">
            <v>2</v>
          </cell>
        </row>
        <row r="230">
          <cell r="A230" t="str">
            <v>PICE035</v>
          </cell>
          <cell r="B230" t="str">
            <v>A</v>
          </cell>
          <cell r="C230" t="str">
            <v>Piso de ceramica antideslizante en escalera</v>
          </cell>
          <cell r="D230" t="str">
            <v>M2</v>
          </cell>
          <cell r="E230">
            <v>47.302000000000007</v>
          </cell>
          <cell r="F230" t="str">
            <v>sin obs.</v>
          </cell>
          <cell r="G230">
            <v>1</v>
          </cell>
        </row>
        <row r="231">
          <cell r="A231" t="str">
            <v>PICE040</v>
          </cell>
          <cell r="B231" t="str">
            <v>A</v>
          </cell>
          <cell r="C231" t="str">
            <v>Piso Ceramica 30 x 30 1ª Calidad</v>
          </cell>
          <cell r="D231" t="str">
            <v>M2</v>
          </cell>
          <cell r="E231">
            <v>29.635966942148762</v>
          </cell>
          <cell r="F231" t="str">
            <v>sin obs.</v>
          </cell>
          <cell r="G231">
            <v>2</v>
          </cell>
        </row>
        <row r="232">
          <cell r="A232" t="str">
            <v>PICE050</v>
          </cell>
          <cell r="B232" t="str">
            <v>A</v>
          </cell>
          <cell r="C232" t="str">
            <v>Alzadas en escalera revest ceramico</v>
          </cell>
          <cell r="D232" t="str">
            <v>ML</v>
          </cell>
          <cell r="E232">
            <v>10.221570247933883</v>
          </cell>
          <cell r="F232" t="str">
            <v>sin obs.</v>
          </cell>
          <cell r="G232">
            <v>1</v>
          </cell>
        </row>
        <row r="233">
          <cell r="A233" t="str">
            <v>PICA000</v>
          </cell>
          <cell r="B233" t="str">
            <v>D</v>
          </cell>
          <cell r="C233" t="str">
            <v>PISOS CALCAREOS</v>
          </cell>
          <cell r="D233" t="str">
            <v/>
          </cell>
        </row>
        <row r="234">
          <cell r="A234" t="str">
            <v>PICA002</v>
          </cell>
          <cell r="B234" t="str">
            <v>A</v>
          </cell>
          <cell r="C234" t="str">
            <v>Colocacion de mosaicos con mortero MAR 1/2:1:4 26 litros</v>
          </cell>
          <cell r="D234" t="str">
            <v>M2</v>
          </cell>
          <cell r="E234">
            <v>20.001495867768597</v>
          </cell>
          <cell r="F234" t="str">
            <v>Solo colocacion con mortero S/CHANDIAS 103</v>
          </cell>
          <cell r="G234">
            <v>1</v>
          </cell>
        </row>
        <row r="235">
          <cell r="A235" t="str">
            <v>PICA010</v>
          </cell>
          <cell r="B235" t="str">
            <v>A</v>
          </cell>
          <cell r="C235" t="str">
            <v>Baldosones Calacareos 40x40</v>
          </cell>
          <cell r="D235" t="str">
            <v>M2</v>
          </cell>
          <cell r="E235">
            <v>31.659547159910755</v>
          </cell>
          <cell r="F235" t="str">
            <v>Asentado con MAR 1/2:1:4 25 LITROS</v>
          </cell>
          <cell r="G235">
            <v>2</v>
          </cell>
        </row>
        <row r="236">
          <cell r="A236" t="str">
            <v>PICA015</v>
          </cell>
          <cell r="B236" t="str">
            <v>A</v>
          </cell>
          <cell r="C236" t="str">
            <v>Baldosones de Piedra lavada 40x40</v>
          </cell>
          <cell r="D236" t="str">
            <v>M2</v>
          </cell>
          <cell r="E236">
            <v>39.531654597927336</v>
          </cell>
          <cell r="F236" t="str">
            <v>Asentado con MAR 1/2:1:4 25 LITROS</v>
          </cell>
          <cell r="G236">
            <v>2</v>
          </cell>
        </row>
        <row r="237">
          <cell r="A237" t="str">
            <v>PICA020</v>
          </cell>
          <cell r="B237" t="str">
            <v>A</v>
          </cell>
          <cell r="C237" t="str">
            <v>Mosaicos calcareos tipo "9 panes" c/mort. asiento</v>
          </cell>
          <cell r="D237" t="str">
            <v>M2</v>
          </cell>
          <cell r="E237">
            <v>32.916575232847961</v>
          </cell>
          <cell r="F237" t="str">
            <v>Asentado con MAR 1/2:1:4 25 LITROS</v>
          </cell>
          <cell r="G237">
            <v>2</v>
          </cell>
        </row>
        <row r="238">
          <cell r="A238" t="str">
            <v>PICM000</v>
          </cell>
          <cell r="B238" t="str">
            <v>D</v>
          </cell>
          <cell r="C238" t="str">
            <v>PISOS CEMENTICIOS</v>
          </cell>
          <cell r="D238" t="str">
            <v/>
          </cell>
        </row>
        <row r="239">
          <cell r="A239" t="str">
            <v>PICM005</v>
          </cell>
          <cell r="B239" t="str">
            <v>A</v>
          </cell>
          <cell r="C239" t="str">
            <v>Piso de cemento alisado</v>
          </cell>
          <cell r="D239" t="str">
            <v>M2</v>
          </cell>
          <cell r="E239">
            <v>12.821223140495869</v>
          </cell>
          <cell r="F239" t="str">
            <v>MC 1:3 ESP 2 CM S/CHANDIAS 101</v>
          </cell>
          <cell r="G239">
            <v>1</v>
          </cell>
        </row>
        <row r="240">
          <cell r="A240" t="str">
            <v>PICM006</v>
          </cell>
          <cell r="B240" t="str">
            <v>A</v>
          </cell>
          <cell r="C240" t="str">
            <v xml:space="preserve">Piso de cemento alisado con color </v>
          </cell>
          <cell r="D240" t="str">
            <v>M2</v>
          </cell>
          <cell r="E240">
            <v>29.76613223140496</v>
          </cell>
          <cell r="F240" t="str">
            <v>MC 1:3 + FERRITE, ESP 2 CM ,S/CHANDIAS 101</v>
          </cell>
          <cell r="G240">
            <v>1</v>
          </cell>
        </row>
        <row r="241">
          <cell r="A241" t="str">
            <v>PICM010</v>
          </cell>
          <cell r="B241" t="str">
            <v>A</v>
          </cell>
          <cell r="C241" t="str">
            <v>Piso de cemento alisado con color con perf L</v>
          </cell>
          <cell r="D241" t="str">
            <v>M2</v>
          </cell>
          <cell r="E241">
            <v>46.87774343270366</v>
          </cell>
          <cell r="F241" t="str">
            <v>Se debe computar la superficie como : el desarrollo (pedada+alzada) x ancho de la escalera</v>
          </cell>
          <cell r="G241">
            <v>2</v>
          </cell>
        </row>
        <row r="242">
          <cell r="A242" t="str">
            <v>PICM020</v>
          </cell>
          <cell r="B242" t="str">
            <v>A</v>
          </cell>
          <cell r="C242" t="str">
            <v>Piso de Cemento Texturado</v>
          </cell>
          <cell r="D242" t="str">
            <v>M2</v>
          </cell>
          <cell r="E242">
            <v>13.306723140495867</v>
          </cell>
          <cell r="F242" t="str">
            <v>sin obs.</v>
          </cell>
          <cell r="G242">
            <v>1</v>
          </cell>
        </row>
        <row r="243">
          <cell r="A243" t="str">
            <v>PICM050</v>
          </cell>
          <cell r="B243" t="str">
            <v>A</v>
          </cell>
          <cell r="C243" t="str">
            <v>Piso de baldosas cementicias 40x40 textura rustica</v>
          </cell>
          <cell r="D243" t="str">
            <v>M2</v>
          </cell>
          <cell r="E243">
            <v>42.225466942148763</v>
          </cell>
          <cell r="F243" t="str">
            <v>Asentado con KLAUKOL</v>
          </cell>
          <cell r="G243">
            <v>2</v>
          </cell>
        </row>
        <row r="244">
          <cell r="A244" t="str">
            <v>PICM055</v>
          </cell>
          <cell r="B244" t="str">
            <v>A</v>
          </cell>
          <cell r="C244" t="str">
            <v>Piso de baldosas cementicias 30x40 textura rustica en pedadas</v>
          </cell>
          <cell r="D244" t="str">
            <v>M2</v>
          </cell>
          <cell r="E244">
            <v>28.282765289256201</v>
          </cell>
          <cell r="F244" t="str">
            <v>Asentado con KLAUKOL</v>
          </cell>
          <cell r="G244">
            <v>2</v>
          </cell>
        </row>
        <row r="245">
          <cell r="A245" t="str">
            <v>PICM060</v>
          </cell>
          <cell r="B245" t="str">
            <v>A</v>
          </cell>
          <cell r="C245" t="str">
            <v>Piso de baldosas cementicias 30x40 textura rustica (Borde Redondeado)</v>
          </cell>
          <cell r="D245" t="str">
            <v>M2</v>
          </cell>
          <cell r="E245">
            <v>28.282765289256201</v>
          </cell>
          <cell r="F245" t="str">
            <v>Asentado con Klaukol</v>
          </cell>
          <cell r="G245">
            <v>2</v>
          </cell>
        </row>
        <row r="246">
          <cell r="A246" t="str">
            <v>PICM200</v>
          </cell>
          <cell r="B246" t="str">
            <v>A</v>
          </cell>
          <cell r="C246" t="str">
            <v>Loseta 40X40 cementicia</v>
          </cell>
          <cell r="D246" t="str">
            <v>M2</v>
          </cell>
          <cell r="E246">
            <v>32.04294601652893</v>
          </cell>
          <cell r="F246" t="str">
            <v>sin obs.</v>
          </cell>
          <cell r="G246">
            <v>2</v>
          </cell>
        </row>
        <row r="247">
          <cell r="A247" t="str">
            <v>PICM206</v>
          </cell>
          <cell r="B247" t="str">
            <v>A</v>
          </cell>
          <cell r="C247" t="str">
            <v>Piso de Garden block</v>
          </cell>
          <cell r="D247" t="str">
            <v>M2</v>
          </cell>
          <cell r="E247">
            <v>56.039999999999992</v>
          </cell>
          <cell r="F247" t="str">
            <v>sin obs.</v>
          </cell>
          <cell r="G247">
            <v>1</v>
          </cell>
        </row>
        <row r="248">
          <cell r="A248" t="str">
            <v>PICM056</v>
          </cell>
          <cell r="B248" t="str">
            <v>A</v>
          </cell>
          <cell r="C248" t="str">
            <v>Piso de baldosas cementicias 40x16 textura rustica en alzadas</v>
          </cell>
          <cell r="D248" t="str">
            <v>M2</v>
          </cell>
          <cell r="E248">
            <v>28.282765289256201</v>
          </cell>
          <cell r="F248" t="str">
            <v>Asentado con KLAUKOL</v>
          </cell>
          <cell r="G248">
            <v>2</v>
          </cell>
        </row>
        <row r="249">
          <cell r="A249" t="str">
            <v>PICM205</v>
          </cell>
          <cell r="B249" t="str">
            <v>A</v>
          </cell>
          <cell r="C249" t="str">
            <v>Piso Ferrocemento sin color esp 7 cm</v>
          </cell>
          <cell r="D249" t="str">
            <v>M2</v>
          </cell>
          <cell r="E249">
            <v>14.612702479338846</v>
          </cell>
          <cell r="F249" t="str">
            <v>sin obs.</v>
          </cell>
          <cell r="G249">
            <v>1</v>
          </cell>
        </row>
        <row r="250">
          <cell r="A250" t="str">
            <v>PICM210</v>
          </cell>
          <cell r="B250" t="str">
            <v>A</v>
          </cell>
          <cell r="C250" t="str">
            <v>Piso Ferrocemento color cemento esp 7 cm</v>
          </cell>
          <cell r="D250" t="str">
            <v>M2</v>
          </cell>
          <cell r="E250">
            <v>19.612702479338846</v>
          </cell>
          <cell r="F250" t="str">
            <v>sin obs.</v>
          </cell>
          <cell r="G250">
            <v>2</v>
          </cell>
        </row>
        <row r="251">
          <cell r="A251" t="str">
            <v>PICM220</v>
          </cell>
          <cell r="B251" t="str">
            <v>A</v>
          </cell>
          <cell r="C251" t="str">
            <v>Piso Ferrocemento color azul esp 7 cm</v>
          </cell>
          <cell r="D251" t="str">
            <v>M2</v>
          </cell>
          <cell r="E251">
            <v>20.012702479338849</v>
          </cell>
          <cell r="F251" t="str">
            <v>sin obs.</v>
          </cell>
          <cell r="G251">
            <v>2</v>
          </cell>
        </row>
        <row r="252">
          <cell r="A252" t="str">
            <v>PICM230</v>
          </cell>
          <cell r="B252" t="str">
            <v>A</v>
          </cell>
          <cell r="C252" t="str">
            <v>Piso Ferrocemento color rojo esp 7 cm</v>
          </cell>
          <cell r="D252" t="str">
            <v>M2</v>
          </cell>
          <cell r="E252">
            <v>16.112702479338846</v>
          </cell>
          <cell r="F252" t="str">
            <v>sin obs.</v>
          </cell>
          <cell r="G252">
            <v>2</v>
          </cell>
        </row>
        <row r="253">
          <cell r="A253" t="str">
            <v>PICM240</v>
          </cell>
          <cell r="B253" t="str">
            <v>A</v>
          </cell>
          <cell r="C253" t="str">
            <v>Piso Ferrocemento color ocre esp 7 cm</v>
          </cell>
          <cell r="D253" t="str">
            <v>M2</v>
          </cell>
          <cell r="E253">
            <v>16.952702479338846</v>
          </cell>
          <cell r="F253" t="str">
            <v>sin obs.</v>
          </cell>
          <cell r="G253">
            <v>2</v>
          </cell>
        </row>
        <row r="254">
          <cell r="A254" t="str">
            <v>PICM250</v>
          </cell>
          <cell r="B254" t="str">
            <v>A</v>
          </cell>
          <cell r="C254" t="str">
            <v>Piso de Hormigon esp 10 cm capa sup alta resistencia</v>
          </cell>
          <cell r="D254" t="str">
            <v>M2</v>
          </cell>
          <cell r="E254">
            <v>26.788040495867769</v>
          </cell>
          <cell r="F254" t="str">
            <v>sin obs.</v>
          </cell>
          <cell r="G254">
            <v>3</v>
          </cell>
        </row>
        <row r="255">
          <cell r="A255" t="str">
            <v>PICM300</v>
          </cell>
          <cell r="B255" t="str">
            <v>A</v>
          </cell>
          <cell r="C255" t="str">
            <v>Rampa para discapacitados</v>
          </cell>
          <cell r="D255" t="str">
            <v>U</v>
          </cell>
          <cell r="E255">
            <v>25.039053719008269</v>
          </cell>
          <cell r="F255" t="str">
            <v>sin obs.</v>
          </cell>
          <cell r="G255">
            <v>2</v>
          </cell>
        </row>
        <row r="256">
          <cell r="A256" t="str">
            <v>PIGR000</v>
          </cell>
          <cell r="B256" t="str">
            <v>D</v>
          </cell>
          <cell r="C256" t="str">
            <v>PISOS GRANITICOS</v>
          </cell>
          <cell r="D256" t="str">
            <v/>
          </cell>
        </row>
        <row r="257">
          <cell r="A257" t="str">
            <v>PIGR010</v>
          </cell>
          <cell r="B257" t="str">
            <v>A</v>
          </cell>
          <cell r="C257" t="str">
            <v>Mosaicos graniticos 30x30</v>
          </cell>
          <cell r="D257" t="str">
            <v>M2</v>
          </cell>
          <cell r="E257">
            <v>32.916575232847961</v>
          </cell>
          <cell r="F257" t="str">
            <v>sin obs.</v>
          </cell>
          <cell r="G257">
            <v>2</v>
          </cell>
        </row>
        <row r="258">
          <cell r="A258" t="str">
            <v>PIGR020</v>
          </cell>
          <cell r="B258" t="str">
            <v>A</v>
          </cell>
          <cell r="C258" t="str">
            <v>Mosaicos graniticos 30x30 en escaleras</v>
          </cell>
          <cell r="D258" t="str">
            <v>M2</v>
          </cell>
          <cell r="E258">
            <v>46.016575232847956</v>
          </cell>
          <cell r="F258" t="str">
            <v>sin obs.</v>
          </cell>
          <cell r="G258">
            <v>2</v>
          </cell>
        </row>
        <row r="259">
          <cell r="A259" t="str">
            <v>PINA000</v>
          </cell>
          <cell r="B259" t="str">
            <v>D</v>
          </cell>
          <cell r="C259" t="str">
            <v>PISOS NATURALES</v>
          </cell>
          <cell r="D259" t="str">
            <v/>
          </cell>
        </row>
        <row r="260">
          <cell r="A260" t="str">
            <v>PINA010</v>
          </cell>
          <cell r="B260" t="str">
            <v>A</v>
          </cell>
          <cell r="C260" t="str">
            <v>Tierra Negra</v>
          </cell>
          <cell r="D260" t="str">
            <v>M3</v>
          </cell>
          <cell r="E260">
            <v>29.412000000000003</v>
          </cell>
          <cell r="F260" t="str">
            <v>Relleno en capas , con ligero humedecimiento</v>
          </cell>
          <cell r="G260">
            <v>1</v>
          </cell>
        </row>
        <row r="261">
          <cell r="A261" t="str">
            <v>PINA020</v>
          </cell>
          <cell r="B261" t="str">
            <v>A</v>
          </cell>
          <cell r="C261" t="str">
            <v>Cesped 4 estaciones sembrado a boleo</v>
          </cell>
          <cell r="D261" t="str">
            <v>M2</v>
          </cell>
          <cell r="E261">
            <v>2.044</v>
          </cell>
          <cell r="F261" t="str">
            <v>250 GR/M2</v>
          </cell>
          <cell r="G261">
            <v>1</v>
          </cell>
        </row>
        <row r="262">
          <cell r="A262" t="str">
            <v>PINA035</v>
          </cell>
          <cell r="B262" t="str">
            <v>A</v>
          </cell>
          <cell r="C262" t="str">
            <v>Cesped en panes</v>
          </cell>
          <cell r="D262" t="str">
            <v>M2</v>
          </cell>
          <cell r="E262">
            <v>6.5880000000000001</v>
          </cell>
          <cell r="F262" t="str">
            <v>sin obs.</v>
          </cell>
          <cell r="G262">
            <v>1</v>
          </cell>
        </row>
        <row r="263">
          <cell r="A263" t="str">
            <v>PIMA000</v>
          </cell>
          <cell r="B263" t="str">
            <v>D</v>
          </cell>
          <cell r="C263" t="str">
            <v>PISOS DE MADERA</v>
          </cell>
          <cell r="D263" t="str">
            <v/>
          </cell>
        </row>
        <row r="264">
          <cell r="A264" t="str">
            <v>PIMA010</v>
          </cell>
          <cell r="B264" t="str">
            <v>A</v>
          </cell>
          <cell r="C264" t="str">
            <v>Parquet Eucaliptus</v>
          </cell>
          <cell r="D264" t="str">
            <v>M2</v>
          </cell>
          <cell r="E264">
            <v>55.730000000000004</v>
          </cell>
          <cell r="F264" t="str">
            <v>sin obs.</v>
          </cell>
          <cell r="G264">
            <v>1</v>
          </cell>
        </row>
        <row r="265">
          <cell r="A265" t="str">
            <v>PIMA020</v>
          </cell>
          <cell r="B265" t="str">
            <v>A</v>
          </cell>
          <cell r="C265" t="str">
            <v>Piso de madera eucaliptus 3/4" sobre placa mdf pulido y plastif</v>
          </cell>
          <cell r="D265" t="str">
            <v>M2</v>
          </cell>
          <cell r="E265">
            <v>80.211999999999989</v>
          </cell>
          <cell r="F265" t="str">
            <v>sin obs.</v>
          </cell>
          <cell r="G265">
            <v>1</v>
          </cell>
        </row>
        <row r="266">
          <cell r="A266" t="str">
            <v>PIPA000</v>
          </cell>
          <cell r="B266" t="str">
            <v>D</v>
          </cell>
          <cell r="C266" t="str">
            <v>PAVIMENTO DE HORMIGON</v>
          </cell>
          <cell r="D266" t="str">
            <v/>
          </cell>
        </row>
        <row r="267">
          <cell r="A267" t="str">
            <v>PIPA0100</v>
          </cell>
          <cell r="B267" t="str">
            <v>A</v>
          </cell>
          <cell r="C267" t="str">
            <v>Cordon de Hormigon 5 x 15 cm</v>
          </cell>
          <cell r="D267" t="str">
            <v>ML</v>
          </cell>
          <cell r="E267">
            <v>25.985580578512398</v>
          </cell>
          <cell r="F267" t="str">
            <v>sin obs.</v>
          </cell>
          <cell r="G267">
            <v>1</v>
          </cell>
        </row>
        <row r="268">
          <cell r="A268" t="str">
            <v>PIPA0101</v>
          </cell>
          <cell r="B268" t="str">
            <v>A</v>
          </cell>
          <cell r="C268" t="str">
            <v>Cordon de Hormigon 10 x 15 cm</v>
          </cell>
          <cell r="D268" t="str">
            <v>ML</v>
          </cell>
          <cell r="E268">
            <v>41.558340909090909</v>
          </cell>
          <cell r="F268" t="str">
            <v>sin obs.</v>
          </cell>
          <cell r="G268">
            <v>1</v>
          </cell>
        </row>
        <row r="269">
          <cell r="A269" t="str">
            <v>PIPA0200</v>
          </cell>
          <cell r="B269" t="str">
            <v>A</v>
          </cell>
          <cell r="C269" t="str">
            <v>Riego de Liga</v>
          </cell>
          <cell r="D269" t="str">
            <v>M2</v>
          </cell>
          <cell r="E269">
            <v>4.2312721785714285</v>
          </cell>
          <cell r="F269" t="str">
            <v>2,5 kg por m2</v>
          </cell>
          <cell r="G269">
            <v>2</v>
          </cell>
        </row>
        <row r="270">
          <cell r="A270" t="str">
            <v>PIPA0210</v>
          </cell>
          <cell r="B270" t="str">
            <v>A</v>
          </cell>
          <cell r="C270" t="str">
            <v>Pavimento de Hormigón esp 20 cm</v>
          </cell>
          <cell r="D270" t="str">
            <v>M2</v>
          </cell>
          <cell r="E270">
            <v>58.806404958677689</v>
          </cell>
          <cell r="F270" t="str">
            <v>sin obs.</v>
          </cell>
          <cell r="G270">
            <v>1</v>
          </cell>
        </row>
        <row r="271">
          <cell r="A271" t="str">
            <v>PIPA0220</v>
          </cell>
          <cell r="B271" t="str">
            <v>A</v>
          </cell>
          <cell r="C271" t="str">
            <v>Pavimento de Hormigón esp 15 cm</v>
          </cell>
          <cell r="D271" t="str">
            <v>M2</v>
          </cell>
          <cell r="E271">
            <v>48.723904958677686</v>
          </cell>
          <cell r="F271" t="str">
            <v>sin obs.</v>
          </cell>
          <cell r="G271">
            <v>1</v>
          </cell>
        </row>
        <row r="272">
          <cell r="A272" t="str">
            <v>PIPA0230</v>
          </cell>
          <cell r="B272" t="str">
            <v>A</v>
          </cell>
          <cell r="C272" t="str">
            <v>Pavimento de Hormigón esp 10 cm</v>
          </cell>
          <cell r="D272" t="str">
            <v>M2</v>
          </cell>
          <cell r="E272">
            <v>23.397499999999997</v>
          </cell>
          <cell r="F272" t="str">
            <v>sin obs.</v>
          </cell>
          <cell r="G272">
            <v>1</v>
          </cell>
        </row>
        <row r="273">
          <cell r="A273" t="str">
            <v>PIPA0300</v>
          </cell>
          <cell r="B273" t="str">
            <v>A</v>
          </cell>
          <cell r="C273" t="str">
            <v>Cruce bajo pavimento 2 caños de PVC p/alumbrado</v>
          </cell>
          <cell r="D273" t="str">
            <v>U</v>
          </cell>
          <cell r="E273">
            <v>290.32119999999998</v>
          </cell>
          <cell r="F273" t="str">
            <v>Cruce de 6 metros bajo pavimento, 2 caños de 160 pvc</v>
          </cell>
          <cell r="G273">
            <v>1</v>
          </cell>
        </row>
        <row r="274">
          <cell r="A274" t="str">
            <v>PIPA500</v>
          </cell>
          <cell r="B274" t="str">
            <v>A</v>
          </cell>
          <cell r="C274" t="str">
            <v>Pavimento Intertrabado Blokret Modelo Unikret esp. 6 cm</v>
          </cell>
          <cell r="D274" t="str">
            <v>M2</v>
          </cell>
          <cell r="E274">
            <v>32.946780000000004</v>
          </cell>
          <cell r="F274" t="str">
            <v>sin obs.</v>
          </cell>
          <cell r="G274">
            <v>1</v>
          </cell>
        </row>
        <row r="275">
          <cell r="A275" t="str">
            <v>PIPA550</v>
          </cell>
          <cell r="B275" t="str">
            <v>A</v>
          </cell>
          <cell r="C275" t="str">
            <v>Pavimento Garden block c/base de tosca</v>
          </cell>
          <cell r="D275" t="str">
            <v>M2</v>
          </cell>
          <cell r="E275">
            <v>72.294755049559228</v>
          </cell>
          <cell r="F275" t="str">
            <v>sin obs.</v>
          </cell>
          <cell r="G275">
            <v>3</v>
          </cell>
        </row>
        <row r="276">
          <cell r="A276" t="str">
            <v>PIVE0000</v>
          </cell>
          <cell r="B276" t="str">
            <v>D</v>
          </cell>
          <cell r="C276" t="str">
            <v xml:space="preserve">VEREDAS </v>
          </cell>
          <cell r="D276" t="str">
            <v/>
          </cell>
        </row>
        <row r="277">
          <cell r="A277" t="str">
            <v>PIVE0010</v>
          </cell>
          <cell r="B277" t="str">
            <v>A</v>
          </cell>
          <cell r="C277" t="str">
            <v xml:space="preserve">Vereda de cemento incluso contrapiso </v>
          </cell>
          <cell r="D277" t="str">
            <v>M2</v>
          </cell>
          <cell r="E277">
            <v>30.532702280991735</v>
          </cell>
          <cell r="F277" t="str">
            <v>Contrapiso HP esp 12  cm + Cemento alisado</v>
          </cell>
          <cell r="G277">
            <v>2</v>
          </cell>
        </row>
        <row r="278">
          <cell r="A278" t="str">
            <v>PIVE015</v>
          </cell>
          <cell r="B278" t="str">
            <v>A</v>
          </cell>
          <cell r="C278" t="str">
            <v xml:space="preserve">Vereda de Baldosa Cementicia Textura Rustica (incluye Cont.) </v>
          </cell>
          <cell r="D278" t="str">
            <v>M2</v>
          </cell>
          <cell r="E278">
            <v>46.70352622871421</v>
          </cell>
          <cell r="F278" t="str">
            <v>sin obs.</v>
          </cell>
          <cell r="G278">
            <v>2</v>
          </cell>
        </row>
        <row r="279">
          <cell r="A279" t="str">
            <v>PIVE0020</v>
          </cell>
          <cell r="B279" t="str">
            <v>A</v>
          </cell>
          <cell r="C279" t="str">
            <v>Vereda de cemento incluso contrapiso armado</v>
          </cell>
          <cell r="D279" t="str">
            <v>M2</v>
          </cell>
          <cell r="E279">
            <v>32.235249369210074</v>
          </cell>
          <cell r="F279" t="str">
            <v>Contrapiso HP esp 12  cm armado + Cemento alisado</v>
          </cell>
          <cell r="G279">
            <v>2</v>
          </cell>
        </row>
        <row r="280">
          <cell r="A280" t="str">
            <v>PIVE030</v>
          </cell>
          <cell r="B280" t="str">
            <v>A</v>
          </cell>
          <cell r="C280" t="str">
            <v>Vereda municipal Baldoson 40x40 cm c/contrap</v>
          </cell>
          <cell r="D280" t="str">
            <v>M2</v>
          </cell>
          <cell r="E280">
            <v>44.104526228714207</v>
          </cell>
          <cell r="F280" t="str">
            <v>Contrapiso + Piso</v>
          </cell>
          <cell r="G280">
            <v>2</v>
          </cell>
        </row>
        <row r="281">
          <cell r="A281" t="str">
            <v>PIVE0200</v>
          </cell>
          <cell r="B281" t="str">
            <v>A</v>
          </cell>
          <cell r="C281" t="str">
            <v xml:space="preserve">Rampa para discapacitados L = 1 M </v>
          </cell>
          <cell r="D281" t="str">
            <v>M</v>
          </cell>
          <cell r="E281">
            <v>54.5539332851653</v>
          </cell>
          <cell r="F281" t="str">
            <v>Incluye, Muro lateral 0,15, revoque exterior completo, relleno, contrapiso y piso de cemento, para h media = 0,15 M</v>
          </cell>
          <cell r="G281">
            <v>2</v>
          </cell>
        </row>
        <row r="282">
          <cell r="A282" t="str">
            <v>ZO00000</v>
          </cell>
          <cell r="B282" t="str">
            <v>D</v>
          </cell>
          <cell r="C282" t="str">
            <v>ZOCALOS, UMBRALES Y SOLIAS</v>
          </cell>
          <cell r="D282" t="str">
            <v/>
          </cell>
        </row>
        <row r="283">
          <cell r="A283" t="str">
            <v>ZOCE000</v>
          </cell>
          <cell r="B283" t="str">
            <v>D</v>
          </cell>
          <cell r="C283" t="str">
            <v>ZOCALOS CERAMICOS</v>
          </cell>
          <cell r="D283" t="str">
            <v/>
          </cell>
        </row>
        <row r="284">
          <cell r="A284" t="str">
            <v>ZOCE010</v>
          </cell>
          <cell r="B284" t="str">
            <v>A</v>
          </cell>
          <cell r="C284" t="str">
            <v>Zocalo de cerámica monococción h 10 cm</v>
          </cell>
          <cell r="D284" t="str">
            <v>ML</v>
          </cell>
          <cell r="E284">
            <v>9.125663911845729</v>
          </cell>
          <cell r="F284" t="str">
            <v>Colocacion con Klaukol y empastinado</v>
          </cell>
          <cell r="G284">
            <v>1</v>
          </cell>
        </row>
        <row r="285">
          <cell r="A285" t="str">
            <v>ZOCE020</v>
          </cell>
          <cell r="B285" t="str">
            <v>A</v>
          </cell>
          <cell r="C285" t="str">
            <v>Zocalo de cerámica monococción h 10 cm  antides</v>
          </cell>
          <cell r="D285" t="str">
            <v>ML</v>
          </cell>
          <cell r="E285">
            <v>3.8587103318903324</v>
          </cell>
          <cell r="F285" t="str">
            <v>sin obs.</v>
          </cell>
          <cell r="G285">
            <v>2</v>
          </cell>
        </row>
        <row r="286">
          <cell r="A286" t="str">
            <v>ZOCE030</v>
          </cell>
          <cell r="B286" t="str">
            <v>A</v>
          </cell>
          <cell r="C286" t="str">
            <v>Zocalo de balsosa de azotea</v>
          </cell>
          <cell r="D286" t="str">
            <v>ML</v>
          </cell>
          <cell r="E286">
            <v>3.0930561983471074</v>
          </cell>
          <cell r="F286" t="str">
            <v>sin obs.</v>
          </cell>
          <cell r="G286">
            <v>1</v>
          </cell>
        </row>
        <row r="287">
          <cell r="A287" t="str">
            <v>ZOCE035</v>
          </cell>
          <cell r="B287" t="str">
            <v>A</v>
          </cell>
          <cell r="C287" t="str">
            <v>Zocalo ceramica 7 x 30</v>
          </cell>
          <cell r="D287" t="str">
            <v>ML</v>
          </cell>
          <cell r="E287">
            <v>9.1468000000000007</v>
          </cell>
          <cell r="F287" t="str">
            <v>sin obs.</v>
          </cell>
          <cell r="G287">
            <v>1</v>
          </cell>
        </row>
        <row r="288">
          <cell r="A288" t="str">
            <v>ZOCE040</v>
          </cell>
          <cell r="B288" t="str">
            <v>A</v>
          </cell>
          <cell r="C288" t="str">
            <v>Zocalo ceramica rustica transito medio 20x20 h = 10 cm</v>
          </cell>
          <cell r="D288" t="str">
            <v>ML</v>
          </cell>
          <cell r="E288">
            <v>2.9787103318903321</v>
          </cell>
          <cell r="F288" t="str">
            <v>sin obs.</v>
          </cell>
          <cell r="G288">
            <v>2</v>
          </cell>
        </row>
        <row r="289">
          <cell r="A289" t="str">
            <v>ZOCM000</v>
          </cell>
          <cell r="B289" t="str">
            <v>D</v>
          </cell>
          <cell r="C289" t="str">
            <v>ZOCALOS DE CEMENTO</v>
          </cell>
          <cell r="D289" t="str">
            <v/>
          </cell>
        </row>
        <row r="290">
          <cell r="A290" t="str">
            <v>ZOCM010</v>
          </cell>
          <cell r="B290" t="str">
            <v>A</v>
          </cell>
          <cell r="C290" t="str">
            <v>Zocalo de cemento alisado al cucharin h= 10 cm</v>
          </cell>
          <cell r="D290" t="str">
            <v>ML</v>
          </cell>
          <cell r="E290">
            <v>5.5230991735537192</v>
          </cell>
          <cell r="F290" t="str">
            <v>1,5 LITROS DE MORTERO, CHANDIAS AN 125</v>
          </cell>
          <cell r="G290">
            <v>1</v>
          </cell>
        </row>
        <row r="291">
          <cell r="A291" t="str">
            <v>ZOCM020</v>
          </cell>
          <cell r="B291" t="str">
            <v>A</v>
          </cell>
          <cell r="C291" t="str">
            <v>Zocalo de cemento rampante</v>
          </cell>
          <cell r="D291" t="str">
            <v>ML</v>
          </cell>
          <cell r="E291">
            <v>17.878099173553721</v>
          </cell>
          <cell r="F291" t="str">
            <v>Se computa el desarrollo (Pedada + Alzada), H = 10 cm</v>
          </cell>
          <cell r="G291">
            <v>1</v>
          </cell>
        </row>
        <row r="292">
          <cell r="A292" t="str">
            <v>ZOCM030</v>
          </cell>
          <cell r="B292" t="str">
            <v>A</v>
          </cell>
          <cell r="C292" t="str">
            <v xml:space="preserve">Zocalo de cemento rampante con color incorporado </v>
          </cell>
          <cell r="D292" t="str">
            <v>ML</v>
          </cell>
          <cell r="E292">
            <v>7.5843132231404962</v>
          </cell>
          <cell r="F292" t="str">
            <v>Se computa el desarrollo (Pedada + Alzada), H = 10 cm</v>
          </cell>
          <cell r="G292">
            <v>1</v>
          </cell>
        </row>
        <row r="293">
          <cell r="A293" t="str">
            <v>ZOBC000</v>
          </cell>
          <cell r="B293" t="str">
            <v>D</v>
          </cell>
          <cell r="C293" t="str">
            <v>ZOCALO BALDOSA CEMENTICIA</v>
          </cell>
          <cell r="D293" t="str">
            <v/>
          </cell>
        </row>
        <row r="294">
          <cell r="A294" t="str">
            <v>ZOBC010</v>
          </cell>
          <cell r="B294" t="str">
            <v>A</v>
          </cell>
          <cell r="C294" t="str">
            <v>Zocalo Baldosa Cementicia Textura Rustica 10x40</v>
          </cell>
          <cell r="D294" t="str">
            <v>ML</v>
          </cell>
          <cell r="E294">
            <v>4.5176103318903316</v>
          </cell>
          <cell r="F294" t="str">
            <v>sin obs.</v>
          </cell>
          <cell r="G294">
            <v>2</v>
          </cell>
        </row>
        <row r="295">
          <cell r="A295" t="str">
            <v>ZOBC020</v>
          </cell>
          <cell r="B295" t="str">
            <v>A</v>
          </cell>
          <cell r="C295" t="str">
            <v>Zocalo Baldosa textura rustica 40x40</v>
          </cell>
          <cell r="D295" t="str">
            <v>ML</v>
          </cell>
          <cell r="E295">
            <v>20.979744569067293</v>
          </cell>
          <cell r="F295" t="str">
            <v>sin obs.</v>
          </cell>
          <cell r="G295">
            <v>2</v>
          </cell>
        </row>
        <row r="296">
          <cell r="A296" t="str">
            <v>ZOGR000</v>
          </cell>
          <cell r="B296" t="str">
            <v>D</v>
          </cell>
          <cell r="C296" t="str">
            <v>ZOCALOS GRANITICOS</v>
          </cell>
          <cell r="D296" t="str">
            <v/>
          </cell>
        </row>
        <row r="297">
          <cell r="A297" t="str">
            <v>ZOGR010</v>
          </cell>
          <cell r="B297" t="str">
            <v>A</v>
          </cell>
          <cell r="C297" t="str">
            <v>Zocalo de mosaico graníticos</v>
          </cell>
          <cell r="D297" t="str">
            <v>ML</v>
          </cell>
          <cell r="E297">
            <v>6.9402289518562252</v>
          </cell>
          <cell r="F297" t="str">
            <v>sin obs.</v>
          </cell>
          <cell r="G297">
            <v>2</v>
          </cell>
        </row>
        <row r="298">
          <cell r="A298" t="str">
            <v>ZOGR020</v>
          </cell>
          <cell r="B298" t="str">
            <v>A</v>
          </cell>
          <cell r="C298" t="str">
            <v>Zocalo de mosaico graníticos en escalera</v>
          </cell>
          <cell r="D298" t="str">
            <v>ML</v>
          </cell>
          <cell r="E298">
            <v>8.6702289518562257</v>
          </cell>
          <cell r="F298" t="str">
            <v>sin obs.</v>
          </cell>
          <cell r="G298">
            <v>2</v>
          </cell>
        </row>
        <row r="299">
          <cell r="A299" t="str">
            <v>ZOGR090</v>
          </cell>
          <cell r="B299" t="str">
            <v>A</v>
          </cell>
          <cell r="C299" t="str">
            <v>Zocalo de granito esp 2 cm Tipo Mineralite</v>
          </cell>
          <cell r="D299" t="str">
            <v>M2</v>
          </cell>
          <cell r="E299">
            <v>204.69609300800212</v>
          </cell>
          <cell r="F299" t="str">
            <v>sin obs.</v>
          </cell>
          <cell r="G299">
            <v>2</v>
          </cell>
        </row>
        <row r="300">
          <cell r="A300" t="str">
            <v>ZOMT000</v>
          </cell>
          <cell r="B300" t="str">
            <v>D</v>
          </cell>
          <cell r="C300" t="str">
            <v>ZOCALOS VARIOS</v>
          </cell>
          <cell r="D300" t="str">
            <v/>
          </cell>
        </row>
        <row r="301">
          <cell r="A301" t="str">
            <v>ZOMT010</v>
          </cell>
          <cell r="B301" t="str">
            <v>A</v>
          </cell>
          <cell r="C301" t="str">
            <v>Zocalo de perfil de aluminio 2" x 3/4"</v>
          </cell>
          <cell r="D301" t="str">
            <v>ML</v>
          </cell>
          <cell r="E301">
            <v>5.2840000000000007</v>
          </cell>
          <cell r="F301" t="str">
            <v>sin obs.</v>
          </cell>
          <cell r="G301">
            <v>1</v>
          </cell>
        </row>
        <row r="302">
          <cell r="A302" t="str">
            <v>ZOMT020</v>
          </cell>
          <cell r="B302" t="str">
            <v>A</v>
          </cell>
          <cell r="C302" t="str">
            <v>Zocalos de madera</v>
          </cell>
          <cell r="D302" t="str">
            <v>ML</v>
          </cell>
          <cell r="E302">
            <v>4.9757570951239671</v>
          </cell>
          <cell r="F302" t="str">
            <v>sin obs.</v>
          </cell>
          <cell r="G302">
            <v>2</v>
          </cell>
        </row>
        <row r="303">
          <cell r="A303" t="str">
            <v>ZOUM000</v>
          </cell>
          <cell r="B303" t="str">
            <v>D</v>
          </cell>
          <cell r="C303" t="str">
            <v>UMBRALES GRANITICOS</v>
          </cell>
          <cell r="D303" t="str">
            <v/>
          </cell>
        </row>
        <row r="304">
          <cell r="A304" t="str">
            <v>ZOUM010</v>
          </cell>
          <cell r="B304" t="str">
            <v>A</v>
          </cell>
          <cell r="C304" t="str">
            <v>Umbral de granito reconstituido 0.15 m</v>
          </cell>
          <cell r="D304" t="str">
            <v>ML</v>
          </cell>
          <cell r="E304">
            <v>21.000224380165289</v>
          </cell>
          <cell r="F304" t="str">
            <v>sin obs.</v>
          </cell>
          <cell r="G304">
            <v>2</v>
          </cell>
        </row>
        <row r="305">
          <cell r="A305" t="str">
            <v>CI00000</v>
          </cell>
          <cell r="B305" t="str">
            <v>D</v>
          </cell>
          <cell r="C305" t="str">
            <v>CIELORRASOS</v>
          </cell>
          <cell r="D305" t="str">
            <v/>
          </cell>
        </row>
        <row r="306">
          <cell r="A306" t="str">
            <v>CIAP000</v>
          </cell>
          <cell r="B306" t="str">
            <v>D</v>
          </cell>
          <cell r="C306" t="str">
            <v>CIELORRASOS APLICADOS</v>
          </cell>
          <cell r="D306" t="str">
            <v/>
          </cell>
        </row>
        <row r="307">
          <cell r="A307" t="str">
            <v>CIAP010</v>
          </cell>
          <cell r="B307" t="str">
            <v>A</v>
          </cell>
          <cell r="C307" t="str">
            <v>Cielorraso emparejado de Losa Hueca Pretensada</v>
          </cell>
          <cell r="D307" t="str">
            <v>M2</v>
          </cell>
          <cell r="E307">
            <v>4.7361900826446286</v>
          </cell>
          <cell r="F307" t="str">
            <v>sin obs.</v>
          </cell>
          <cell r="G307">
            <v>1</v>
          </cell>
        </row>
        <row r="308">
          <cell r="A308" t="str">
            <v>CIAP012</v>
          </cell>
          <cell r="B308" t="str">
            <v>A</v>
          </cell>
          <cell r="C308" t="str">
            <v>Cielorraso Hº Visto sin Oquedades</v>
          </cell>
          <cell r="D308" t="str">
            <v>M2</v>
          </cell>
          <cell r="E308">
            <v>9.4571900826446296</v>
          </cell>
          <cell r="F308" t="str">
            <v>sin obs.</v>
          </cell>
          <cell r="G308">
            <v>1</v>
          </cell>
        </row>
        <row r="309">
          <cell r="A309" t="str">
            <v>CIAP013</v>
          </cell>
          <cell r="B309" t="str">
            <v>A</v>
          </cell>
          <cell r="C309" t="str">
            <v xml:space="preserve">Cielorraso engrosado bajo losa </v>
          </cell>
          <cell r="D309" t="str">
            <v>M2</v>
          </cell>
          <cell r="E309">
            <v>14.34178243801653</v>
          </cell>
          <cell r="F309" t="str">
            <v>Engrosado bajo losas irregulares para recibir enlucido de yeso</v>
          </cell>
          <cell r="G309">
            <v>1</v>
          </cell>
        </row>
        <row r="310">
          <cell r="A310" t="str">
            <v>CIAP014</v>
          </cell>
          <cell r="B310" t="str">
            <v>A</v>
          </cell>
          <cell r="C310" t="str">
            <v>Cielorraso enlucido aplicado de yeso</v>
          </cell>
          <cell r="D310" t="str">
            <v>M2</v>
          </cell>
          <cell r="E310">
            <v>8.8674999999999997</v>
          </cell>
          <cell r="F310" t="str">
            <v>Enlucido s/sup regular, Hormigon o revoque</v>
          </cell>
          <cell r="G310">
            <v>1</v>
          </cell>
        </row>
        <row r="311">
          <cell r="A311" t="str">
            <v>CIAP015</v>
          </cell>
          <cell r="B311" t="str">
            <v>A</v>
          </cell>
          <cell r="C311" t="str">
            <v>Cielorraso aplicado grueso y fino de yeso</v>
          </cell>
          <cell r="D311" t="str">
            <v>M2</v>
          </cell>
          <cell r="E311">
            <v>23.20928243801653</v>
          </cell>
          <cell r="F311" t="str">
            <v>sin obs.</v>
          </cell>
          <cell r="G311">
            <v>2</v>
          </cell>
        </row>
        <row r="312">
          <cell r="A312" t="str">
            <v>CIAP016</v>
          </cell>
          <cell r="B312" t="str">
            <v>A</v>
          </cell>
          <cell r="C312" t="str">
            <v>Enduido sobre cielorraso de hormigon</v>
          </cell>
          <cell r="D312" t="str">
            <v>M2</v>
          </cell>
          <cell r="E312">
            <v>12.096450000000001</v>
          </cell>
          <cell r="F312" t="str">
            <v>sin obs.</v>
          </cell>
          <cell r="G312">
            <v>1</v>
          </cell>
        </row>
        <row r="313">
          <cell r="A313" t="str">
            <v>CIAP020</v>
          </cell>
          <cell r="B313" t="str">
            <v>A</v>
          </cell>
          <cell r="C313" t="str">
            <v>Cielorraso de yeso proyectado (alpress)</v>
          </cell>
          <cell r="D313" t="str">
            <v>M2</v>
          </cell>
          <cell r="E313">
            <v>13.420468750000001</v>
          </cell>
          <cell r="F313" t="str">
            <v>sin obs.</v>
          </cell>
          <cell r="G313">
            <v>2</v>
          </cell>
        </row>
        <row r="314">
          <cell r="A314" t="str">
            <v>CIAP025</v>
          </cell>
          <cell r="B314" t="str">
            <v>A</v>
          </cell>
          <cell r="C314" t="str">
            <v>Cielorraso fratasado a la cal</v>
          </cell>
          <cell r="D314" t="str">
            <v>M2</v>
          </cell>
          <cell r="E314">
            <v>11.223418892561984</v>
          </cell>
          <cell r="F314" t="str">
            <v>sin obs.</v>
          </cell>
          <cell r="G314">
            <v>1</v>
          </cell>
        </row>
        <row r="315">
          <cell r="A315" t="str">
            <v>CIAP030</v>
          </cell>
          <cell r="B315" t="str">
            <v>A</v>
          </cell>
          <cell r="C315" t="str">
            <v>Cielorraso Enlucido a la Cal</v>
          </cell>
          <cell r="D315" t="str">
            <v>M2</v>
          </cell>
          <cell r="E315">
            <v>8.8647037190082649</v>
          </cell>
          <cell r="F315" t="str">
            <v>5 litros de mortero 1/8:1:3. Para los materiales y MO se adopta un 15 % mas para tener en cuenta posibles desniveles en la sjuntas del encofrado.</v>
          </cell>
          <cell r="G315">
            <v>1</v>
          </cell>
        </row>
        <row r="316">
          <cell r="A316" t="str">
            <v>CIAP035</v>
          </cell>
          <cell r="B316" t="str">
            <v>A</v>
          </cell>
          <cell r="C316" t="str">
            <v>Cielorraso Aplicado Grueso y Fino a la Cal</v>
          </cell>
          <cell r="D316" t="str">
            <v>M2</v>
          </cell>
          <cell r="E316">
            <v>20.088122611570249</v>
          </cell>
          <cell r="F316" t="str">
            <v>sin obs.</v>
          </cell>
          <cell r="G316">
            <v>2</v>
          </cell>
        </row>
        <row r="317">
          <cell r="A317" t="str">
            <v>CIAR000</v>
          </cell>
          <cell r="B317" t="str">
            <v>D</v>
          </cell>
          <cell r="C317" t="str">
            <v>CIELORRASOS ARMADOS</v>
          </cell>
          <cell r="D317" t="str">
            <v/>
          </cell>
        </row>
        <row r="318">
          <cell r="A318" t="str">
            <v>CIAR020</v>
          </cell>
          <cell r="B318" t="str">
            <v>A</v>
          </cell>
          <cell r="C318" t="str">
            <v>Cielorraso suspendido Viga cajón</v>
          </cell>
          <cell r="D318" t="str">
            <v>M2</v>
          </cell>
          <cell r="E318">
            <v>59.042714743589755</v>
          </cell>
          <cell r="F318" t="str">
            <v>Placa Normal de 9,5mm (computar por desarrollo de viga) (Analisis  propio basado en un cajon de un metro de desarrollo, soleras de 70 mm en pared y cielorraso y montantes de 69mm)</v>
          </cell>
          <cell r="G318">
            <v>1</v>
          </cell>
        </row>
        <row r="319">
          <cell r="A319" t="str">
            <v>CIAR030</v>
          </cell>
          <cell r="B319" t="str">
            <v>A</v>
          </cell>
          <cell r="C319" t="str">
            <v>Cielorraso suspendido Durlock (soleras chapa)</v>
          </cell>
          <cell r="D319" t="str">
            <v>M2</v>
          </cell>
          <cell r="E319">
            <v>60.573395833333322</v>
          </cell>
          <cell r="F319" t="str">
            <v xml:space="preserve">Placa Verde de 12,5 mm,Vela Rigida 69 mm c/1 m, Viga maestra 70 mm c/1,20, Montantes 69 mm c/0,40, Solera perimetral, 70 mm. Rendimientos s/folleteria </v>
          </cell>
          <cell r="G319">
            <v>1</v>
          </cell>
        </row>
        <row r="320">
          <cell r="A320" t="str">
            <v>CIAR040</v>
          </cell>
          <cell r="B320" t="str">
            <v>A</v>
          </cell>
          <cell r="C320" t="str">
            <v>Cielorraso armado de yeso estr.metalica</v>
          </cell>
          <cell r="D320" t="str">
            <v>M2</v>
          </cell>
          <cell r="E320">
            <v>43.898147382920115</v>
          </cell>
          <cell r="F320" t="str">
            <v>sin obs.</v>
          </cell>
          <cell r="G320">
            <v>1</v>
          </cell>
        </row>
        <row r="321">
          <cell r="A321" t="str">
            <v>CIMA000</v>
          </cell>
          <cell r="B321" t="str">
            <v>A</v>
          </cell>
          <cell r="C321" t="str">
            <v>CIELORRASOS DE MADERA</v>
          </cell>
          <cell r="D321" t="str">
            <v/>
          </cell>
        </row>
        <row r="322">
          <cell r="A322" t="str">
            <v>CIMA010</v>
          </cell>
          <cell r="B322" t="str">
            <v>A</v>
          </cell>
          <cell r="C322" t="str">
            <v>Cielorraso entablonado de madera</v>
          </cell>
          <cell r="D322" t="str">
            <v>M2</v>
          </cell>
          <cell r="E322">
            <v>17.780999999999999</v>
          </cell>
          <cell r="F322" t="str">
            <v>sin obs.</v>
          </cell>
          <cell r="G322">
            <v>1</v>
          </cell>
        </row>
        <row r="323">
          <cell r="A323" t="str">
            <v>CIMA200</v>
          </cell>
          <cell r="B323" t="str">
            <v>A</v>
          </cell>
          <cell r="C323" t="str">
            <v>Cielorraso de machimbre</v>
          </cell>
          <cell r="D323" t="str">
            <v>M2</v>
          </cell>
          <cell r="E323">
            <v>34.249305785123966</v>
          </cell>
          <cell r="F323" t="str">
            <v>sin obs.</v>
          </cell>
          <cell r="G323">
            <v>1</v>
          </cell>
        </row>
        <row r="324">
          <cell r="A324" t="str">
            <v>RV00000</v>
          </cell>
          <cell r="B324" t="str">
            <v>D</v>
          </cell>
          <cell r="C324" t="str">
            <v>REVESTIMIENTOS</v>
          </cell>
          <cell r="D324" t="str">
            <v/>
          </cell>
        </row>
        <row r="325">
          <cell r="A325" t="str">
            <v>RV00005</v>
          </cell>
          <cell r="B325" t="str">
            <v>A</v>
          </cell>
          <cell r="C325" t="str">
            <v>Colocacion de revestimiento con pegamento y empastinado (sin revest)</v>
          </cell>
          <cell r="D325" t="str">
            <v>M2</v>
          </cell>
          <cell r="E325">
            <v>16.215466942148762</v>
          </cell>
          <cell r="F325" t="str">
            <v>S/Control P</v>
          </cell>
          <cell r="G325">
            <v>1</v>
          </cell>
        </row>
        <row r="326">
          <cell r="A326" t="str">
            <v>RV00010</v>
          </cell>
          <cell r="B326" t="str">
            <v>A</v>
          </cell>
          <cell r="C326" t="str">
            <v>Ceramica esmaltada 20x20 cm 1a calidad</v>
          </cell>
          <cell r="D326" t="str">
            <v>M2</v>
          </cell>
          <cell r="E326">
            <v>32.362202479338848</v>
          </cell>
          <cell r="F326" t="str">
            <v>Ceramica pegada con Klaukol y empastinado</v>
          </cell>
          <cell r="G326">
            <v>1</v>
          </cell>
        </row>
        <row r="327">
          <cell r="A327" t="str">
            <v>RV00015</v>
          </cell>
          <cell r="B327" t="str">
            <v>A</v>
          </cell>
          <cell r="C327" t="str">
            <v>Azulejos 15x15</v>
          </cell>
          <cell r="D327" t="str">
            <v>M2</v>
          </cell>
          <cell r="E327">
            <v>26.048006624688444</v>
          </cell>
          <cell r="F327" t="str">
            <v>sin obs.</v>
          </cell>
          <cell r="G327">
            <v>2</v>
          </cell>
        </row>
        <row r="328">
          <cell r="A328" t="str">
            <v>RV00016</v>
          </cell>
          <cell r="B328" t="str">
            <v>A</v>
          </cell>
          <cell r="C328" t="str">
            <v>Cerámica 30x30 Village</v>
          </cell>
          <cell r="D328" t="str">
            <v>M2</v>
          </cell>
          <cell r="E328">
            <v>28.973006624688445</v>
          </cell>
          <cell r="F328" t="str">
            <v>sin obs.</v>
          </cell>
          <cell r="G328">
            <v>2</v>
          </cell>
        </row>
        <row r="329">
          <cell r="A329" t="str">
            <v>RV00050</v>
          </cell>
          <cell r="B329" t="str">
            <v>A</v>
          </cell>
          <cell r="C329" t="str">
            <v>Revestimiento de Madera Virapitá 1/2" x 4"</v>
          </cell>
          <cell r="D329" t="str">
            <v>M2</v>
          </cell>
          <cell r="E329">
            <v>22.344297520661158</v>
          </cell>
          <cell r="F329" t="str">
            <v>sin obs.</v>
          </cell>
          <cell r="G329">
            <v>1</v>
          </cell>
        </row>
        <row r="330">
          <cell r="A330" t="str">
            <v>RV00060</v>
          </cell>
          <cell r="B330" t="str">
            <v>A</v>
          </cell>
          <cell r="C330" t="str">
            <v>Alfeizar de baldosa cerámica</v>
          </cell>
          <cell r="D330" t="str">
            <v>ML</v>
          </cell>
          <cell r="E330">
            <v>5.3871933884297523</v>
          </cell>
          <cell r="F330" t="str">
            <v>sin obs.</v>
          </cell>
          <cell r="G330">
            <v>2</v>
          </cell>
        </row>
        <row r="331">
          <cell r="A331" t="str">
            <v>RV00070</v>
          </cell>
          <cell r="B331" t="str">
            <v>A</v>
          </cell>
          <cell r="C331" t="str">
            <v>Varilla de aluminio pulido mate</v>
          </cell>
          <cell r="D331" t="str">
            <v>ML</v>
          </cell>
          <cell r="E331">
            <v>4.4565234159779612</v>
          </cell>
          <cell r="F331" t="str">
            <v>sin obs.</v>
          </cell>
          <cell r="G331">
            <v>1</v>
          </cell>
        </row>
        <row r="332">
          <cell r="A332" t="str">
            <v>RV00100</v>
          </cell>
          <cell r="B332" t="str">
            <v>A</v>
          </cell>
          <cell r="C332" t="str">
            <v>Moldura  Ext. Isoforma EPS Isopor C30CMR</v>
          </cell>
          <cell r="D332" t="str">
            <v>ML</v>
          </cell>
          <cell r="E332">
            <v>43.325000000000003</v>
          </cell>
          <cell r="F332" t="str">
            <v>sin obs.</v>
          </cell>
          <cell r="G332">
            <v>1</v>
          </cell>
        </row>
        <row r="333">
          <cell r="A333" t="str">
            <v>RVAC000</v>
          </cell>
          <cell r="B333" t="str">
            <v>D</v>
          </cell>
          <cell r="C333" t="str">
            <v>REVESTIMIENTOS ACCESORIOS</v>
          </cell>
          <cell r="D333" t="str">
            <v/>
          </cell>
        </row>
        <row r="334">
          <cell r="A334" t="str">
            <v>RVAC010</v>
          </cell>
          <cell r="B334" t="str">
            <v>A</v>
          </cell>
          <cell r="C334" t="str">
            <v>Colocacion de accesorio con pegamento , sin accesorio</v>
          </cell>
          <cell r="D334" t="str">
            <v>U</v>
          </cell>
          <cell r="E334">
            <v>3.2363349173553724</v>
          </cell>
          <cell r="F334" t="str">
            <v>Incluye corte, pegado y empastinado</v>
          </cell>
          <cell r="G334">
            <v>1</v>
          </cell>
        </row>
        <row r="335">
          <cell r="A335" t="str">
            <v>RVAC015</v>
          </cell>
          <cell r="B335" t="str">
            <v>A</v>
          </cell>
          <cell r="C335" t="str">
            <v>Colocacion de accesorio embutidos , sin accesorio</v>
          </cell>
          <cell r="D335" t="str">
            <v>U</v>
          </cell>
          <cell r="E335">
            <v>4.2073349173553725</v>
          </cell>
          <cell r="F335" t="str">
            <v>sin obs.</v>
          </cell>
          <cell r="G335">
            <v>1</v>
          </cell>
        </row>
        <row r="336">
          <cell r="A336" t="str">
            <v>RVAC016</v>
          </cell>
          <cell r="B336" t="str">
            <v>A</v>
          </cell>
          <cell r="C336" t="str">
            <v>Colocacion de Dispensers c/Pegamento , sin accesorio</v>
          </cell>
          <cell r="D336" t="str">
            <v>U</v>
          </cell>
          <cell r="E336">
            <v>3.2066666666666666</v>
          </cell>
          <cell r="F336" t="str">
            <v>sin obs.</v>
          </cell>
          <cell r="G336">
            <v>1</v>
          </cell>
        </row>
        <row r="337">
          <cell r="A337" t="str">
            <v>RVAC020</v>
          </cell>
          <cell r="B337" t="str">
            <v>A</v>
          </cell>
          <cell r="C337" t="str">
            <v>Accesorios para lavadero</v>
          </cell>
          <cell r="D337" t="str">
            <v>U</v>
          </cell>
          <cell r="E337">
            <v>14.986334917355371</v>
          </cell>
          <cell r="F337" t="str">
            <v>Prov y coloc con pegamento</v>
          </cell>
          <cell r="G337">
            <v>2</v>
          </cell>
        </row>
        <row r="338">
          <cell r="A338" t="str">
            <v>RVAC025</v>
          </cell>
          <cell r="B338" t="str">
            <v>A</v>
          </cell>
          <cell r="C338" t="str">
            <v>Accesorios para cocina</v>
          </cell>
          <cell r="D338" t="str">
            <v>U</v>
          </cell>
          <cell r="E338">
            <v>14.986334917355371</v>
          </cell>
          <cell r="F338" t="str">
            <v>sin obs.</v>
          </cell>
          <cell r="G338">
            <v>2</v>
          </cell>
        </row>
        <row r="339">
          <cell r="A339" t="str">
            <v>RVAC030</v>
          </cell>
          <cell r="B339" t="str">
            <v>A</v>
          </cell>
          <cell r="C339" t="str">
            <v>Accesorios para toillete</v>
          </cell>
          <cell r="D339" t="str">
            <v>U</v>
          </cell>
          <cell r="E339">
            <v>54.361674586776857</v>
          </cell>
          <cell r="F339" t="str">
            <v>Prov y coloc con pegamento</v>
          </cell>
          <cell r="G339">
            <v>2</v>
          </cell>
        </row>
        <row r="340">
          <cell r="A340" t="str">
            <v>RVAC040</v>
          </cell>
          <cell r="B340" t="str">
            <v>A</v>
          </cell>
          <cell r="C340" t="str">
            <v>Accesorios para baño</v>
          </cell>
          <cell r="D340" t="str">
            <v>U</v>
          </cell>
          <cell r="E340">
            <v>104.34800950413225</v>
          </cell>
          <cell r="F340" t="str">
            <v>Prov y coloc con pegamento</v>
          </cell>
          <cell r="G340">
            <v>2</v>
          </cell>
        </row>
        <row r="341">
          <cell r="A341" t="str">
            <v>RVAC45</v>
          </cell>
          <cell r="B341" t="str">
            <v>A</v>
          </cell>
          <cell r="C341" t="str">
            <v>Baño de servicio (Jab-Toall-percha s-porta-rollo, jab c/ag)</v>
          </cell>
          <cell r="D341" t="str">
            <v>U</v>
          </cell>
          <cell r="E341">
            <v>104.34800950413225</v>
          </cell>
          <cell r="F341" t="str">
            <v>sin obs.</v>
          </cell>
          <cell r="G341">
            <v>2</v>
          </cell>
        </row>
        <row r="342">
          <cell r="A342" t="str">
            <v>RVAC600</v>
          </cell>
          <cell r="B342" t="str">
            <v>A</v>
          </cell>
          <cell r="C342" t="str">
            <v>Accesorios Baños y Toilettes Edificio 2</v>
          </cell>
          <cell r="D342" t="str">
            <v>GL</v>
          </cell>
          <cell r="E342">
            <v>1306.5377886363638</v>
          </cell>
          <cell r="F342" t="str">
            <v>sin obs.</v>
          </cell>
          <cell r="G342">
            <v>3</v>
          </cell>
        </row>
        <row r="343">
          <cell r="A343" t="str">
            <v>RVAC610</v>
          </cell>
          <cell r="B343" t="str">
            <v>A</v>
          </cell>
          <cell r="C343" t="str">
            <v>Accesorios Baños y Toilettes Edificio 3</v>
          </cell>
          <cell r="D343" t="str">
            <v>GL</v>
          </cell>
          <cell r="E343">
            <v>1469.6228123966944</v>
          </cell>
          <cell r="F343" t="str">
            <v>sin obs.</v>
          </cell>
          <cell r="G343">
            <v>3</v>
          </cell>
        </row>
        <row r="344">
          <cell r="A344" t="str">
            <v>RVAC100</v>
          </cell>
          <cell r="B344" t="str">
            <v>A</v>
          </cell>
          <cell r="C344" t="str">
            <v>Accesorios de embutir para baño y coc-lav.</v>
          </cell>
          <cell r="D344" t="str">
            <v>U</v>
          </cell>
          <cell r="E344">
            <v>119.33434442148763</v>
          </cell>
          <cell r="F344" t="str">
            <v>RVAC020+RVAC040</v>
          </cell>
          <cell r="G344">
            <v>3</v>
          </cell>
        </row>
        <row r="345">
          <cell r="A345" t="str">
            <v>RVAC110</v>
          </cell>
          <cell r="B345" t="str">
            <v>A</v>
          </cell>
          <cell r="C345" t="str">
            <v>Accesorios de embutir para baño, toillete y coc-lav.</v>
          </cell>
          <cell r="D345" t="str">
            <v>U</v>
          </cell>
          <cell r="E345">
            <v>173.6960190082645</v>
          </cell>
          <cell r="F345" t="str">
            <v>RVAC020+RVAC030+RVAC040</v>
          </cell>
          <cell r="G345">
            <v>3</v>
          </cell>
        </row>
        <row r="346">
          <cell r="A346" t="str">
            <v>RVAC500</v>
          </cell>
          <cell r="B346" t="str">
            <v>A</v>
          </cell>
          <cell r="C346" t="str">
            <v>Accesorios Baños Escuela</v>
          </cell>
          <cell r="D346" t="str">
            <v>U</v>
          </cell>
          <cell r="E346">
            <v>615.22208553719008</v>
          </cell>
          <cell r="F346" t="str">
            <v>18 (Jaboneras, Portarrollos y Perchas)</v>
          </cell>
          <cell r="G346">
            <v>2</v>
          </cell>
        </row>
        <row r="347">
          <cell r="A347" t="str">
            <v>RVAC510</v>
          </cell>
          <cell r="B347" t="str">
            <v>A</v>
          </cell>
          <cell r="C347" t="str">
            <v>Accesorios Baños y Cocinas Tortuga manuelita</v>
          </cell>
          <cell r="D347" t="str">
            <v>GL</v>
          </cell>
          <cell r="E347">
            <v>2962.7605046143249</v>
          </cell>
          <cell r="F347" t="str">
            <v>sin obs.</v>
          </cell>
          <cell r="G347">
            <v>2</v>
          </cell>
        </row>
        <row r="348">
          <cell r="A348" t="str">
            <v>RVAC520</v>
          </cell>
          <cell r="B348" t="str">
            <v>A</v>
          </cell>
          <cell r="C348" t="str">
            <v>Accesorios baños discapacitados</v>
          </cell>
          <cell r="D348" t="str">
            <v>U</v>
          </cell>
          <cell r="E348">
            <v>2730.0357024793389</v>
          </cell>
          <cell r="F348" t="str">
            <v>sin obs.</v>
          </cell>
          <cell r="G348">
            <v>1</v>
          </cell>
        </row>
        <row r="349">
          <cell r="A349" t="str">
            <v>RVAC530</v>
          </cell>
          <cell r="B349" t="str">
            <v>A</v>
          </cell>
          <cell r="C349" t="str">
            <v>Accesorios lavanderia</v>
          </cell>
          <cell r="D349" t="str">
            <v>GL</v>
          </cell>
          <cell r="E349">
            <v>29.972669834710743</v>
          </cell>
          <cell r="F349" t="str">
            <v>sin obs.</v>
          </cell>
          <cell r="G349">
            <v>2</v>
          </cell>
        </row>
        <row r="350">
          <cell r="A350" t="str">
            <v>CU00000</v>
          </cell>
          <cell r="B350" t="str">
            <v>D</v>
          </cell>
          <cell r="C350" t="str">
            <v>CUBIERTAS</v>
          </cell>
          <cell r="D350" t="str">
            <v/>
          </cell>
        </row>
        <row r="351">
          <cell r="A351" t="str">
            <v>CUCA000</v>
          </cell>
          <cell r="B351" t="str">
            <v>D</v>
          </cell>
          <cell r="C351" t="str">
            <v>CUBIERTAS CAPAS</v>
          </cell>
          <cell r="D351" t="str">
            <v/>
          </cell>
        </row>
        <row r="352">
          <cell r="A352" t="str">
            <v>CUCA010</v>
          </cell>
          <cell r="B352" t="str">
            <v>A</v>
          </cell>
          <cell r="C352" t="str">
            <v>Barrera de Vapor con pintura asfaltica</v>
          </cell>
          <cell r="D352" t="str">
            <v>M2</v>
          </cell>
          <cell r="E352">
            <v>8.2214000000000009</v>
          </cell>
          <cell r="F352" t="str">
            <v>2 Manos de pintura asfaltica, aplicadas cruzadas, 2 litros/m2</v>
          </cell>
          <cell r="G352">
            <v>1</v>
          </cell>
        </row>
        <row r="353">
          <cell r="A353" t="str">
            <v>CUCA015</v>
          </cell>
          <cell r="B353" t="str">
            <v>A</v>
          </cell>
          <cell r="C353" t="str">
            <v>Barrera de vapor Membrana fibra de vidrio sat asfalto</v>
          </cell>
          <cell r="D353" t="str">
            <v>M2</v>
          </cell>
          <cell r="E353">
            <v>6.5180000000000007</v>
          </cell>
          <cell r="F353" t="str">
            <v>sin obs.</v>
          </cell>
          <cell r="G353">
            <v>1</v>
          </cell>
        </row>
        <row r="354">
          <cell r="A354" t="str">
            <v>CUCA020</v>
          </cell>
          <cell r="B354" t="str">
            <v>A</v>
          </cell>
          <cell r="C354" t="str">
            <v>Aislacion termica poliestireno expandido 20 mm</v>
          </cell>
          <cell r="D354" t="str">
            <v>M2</v>
          </cell>
          <cell r="E354">
            <v>4.7750000000000004</v>
          </cell>
          <cell r="F354" t="str">
            <v>Colocacion de placas de 1 x 2 esp 20 mm</v>
          </cell>
          <cell r="G354">
            <v>1</v>
          </cell>
        </row>
        <row r="355">
          <cell r="A355" t="str">
            <v>CUCA022</v>
          </cell>
          <cell r="B355" t="str">
            <v>A</v>
          </cell>
          <cell r="C355" t="str">
            <v>Aislacion termica poliestireno expandido 50 mm</v>
          </cell>
          <cell r="D355" t="str">
            <v>M2</v>
          </cell>
          <cell r="E355">
            <v>9.2900000000000009</v>
          </cell>
          <cell r="F355" t="str">
            <v>sin obs.</v>
          </cell>
          <cell r="G355">
            <v>1</v>
          </cell>
        </row>
        <row r="356">
          <cell r="A356" t="str">
            <v>CUCA030</v>
          </cell>
          <cell r="B356" t="str">
            <v>A</v>
          </cell>
          <cell r="C356" t="str">
            <v>Membrana asfaltica s/aluminio con 1 mano de imprimación</v>
          </cell>
          <cell r="D356" t="str">
            <v>M2</v>
          </cell>
          <cell r="E356">
            <v>11.130599999999999</v>
          </cell>
          <cell r="F356" t="str">
            <v>1 mano de imprimacion con pintura asfaltica y aplicación de membrana soplete</v>
          </cell>
          <cell r="G356">
            <v>1</v>
          </cell>
        </row>
        <row r="357">
          <cell r="A357" t="str">
            <v>CUCA035</v>
          </cell>
          <cell r="B357" t="str">
            <v>A</v>
          </cell>
          <cell r="C357" t="str">
            <v>Membrana geotextil expuesto con 1 mano de imprimación</v>
          </cell>
          <cell r="D357" t="str">
            <v>M2</v>
          </cell>
          <cell r="E357">
            <v>14.354236363636364</v>
          </cell>
          <cell r="F357" t="str">
            <v>1 mano de imprimacion con pintura asfaltica y aplicación de membrana soplete. Membrana Emacober 400 Geo-Pint 4mm, 45kg/rollo</v>
          </cell>
          <cell r="G357">
            <v>1</v>
          </cell>
        </row>
        <row r="358">
          <cell r="A358" t="str">
            <v>CUCA040</v>
          </cell>
          <cell r="B358" t="str">
            <v>A</v>
          </cell>
          <cell r="C358" t="str">
            <v>Membrana asfáltica c/aluminio con 1 mano de imprimación</v>
          </cell>
          <cell r="D358" t="str">
            <v>M2</v>
          </cell>
          <cell r="E358">
            <v>15.745145454545455</v>
          </cell>
          <cell r="F358" t="str">
            <v>1 mano de imprimacion con pintura asfaltica y aplicación de membrana soplete</v>
          </cell>
          <cell r="G358">
            <v>1</v>
          </cell>
        </row>
        <row r="359">
          <cell r="A359" t="str">
            <v>CUCA050</v>
          </cell>
          <cell r="B359" t="str">
            <v>A</v>
          </cell>
          <cell r="C359" t="str">
            <v>Contrapiso de HP con pendiente esp promedio 15 cm</v>
          </cell>
          <cell r="D359" t="str">
            <v>M2</v>
          </cell>
          <cell r="E359">
            <v>24.963848925619835</v>
          </cell>
          <cell r="F359" t="str">
            <v>HHRP 1/4:1:4:6 150 litros S/CHANDIAS 91</v>
          </cell>
          <cell r="G359">
            <v>1</v>
          </cell>
        </row>
        <row r="360">
          <cell r="A360" t="str">
            <v>CUCA055</v>
          </cell>
          <cell r="B360" t="str">
            <v>A</v>
          </cell>
          <cell r="C360" t="str">
            <v>Contrapiso de H Liv con arcilla exp 1:9 c/pend esp prom 15 cm</v>
          </cell>
          <cell r="D360" t="str">
            <v>M2</v>
          </cell>
          <cell r="E360">
            <v>30.157245247933883</v>
          </cell>
          <cell r="F360" t="str">
            <v>sin obs.</v>
          </cell>
          <cell r="G360">
            <v>2</v>
          </cell>
        </row>
        <row r="361">
          <cell r="A361" t="str">
            <v>CUCA060</v>
          </cell>
          <cell r="B361" t="str">
            <v>A</v>
          </cell>
          <cell r="C361" t="str">
            <v>Carpeta de nivelacion 1/4:1:4 esp 2cm</v>
          </cell>
          <cell r="D361" t="str">
            <v>M2</v>
          </cell>
          <cell r="E361">
            <v>9.8336074380165304</v>
          </cell>
          <cell r="F361" t="str">
            <v>sin obs.</v>
          </cell>
          <cell r="G361">
            <v>2</v>
          </cell>
        </row>
        <row r="362">
          <cell r="A362" t="str">
            <v>CUCA070</v>
          </cell>
          <cell r="B362" t="str">
            <v>A</v>
          </cell>
          <cell r="C362" t="str">
            <v>Piso de baldosas de azotea con mortero de asiento</v>
          </cell>
          <cell r="D362" t="str">
            <v>M2</v>
          </cell>
          <cell r="E362">
            <v>32.116887813937268</v>
          </cell>
          <cell r="F362" t="str">
            <v>Baldosas asentadas con mortero e incidencia de junta asfaltica .S/Chandías An 55.</v>
          </cell>
          <cell r="G362">
            <v>2</v>
          </cell>
        </row>
        <row r="363">
          <cell r="A363" t="str">
            <v>CUJU000</v>
          </cell>
          <cell r="B363" t="str">
            <v>D</v>
          </cell>
          <cell r="C363" t="str">
            <v>CUBIERTAS JUNTAS y BABETAS</v>
          </cell>
          <cell r="D363" t="str">
            <v/>
          </cell>
        </row>
        <row r="364">
          <cell r="A364" t="str">
            <v>CUJU010</v>
          </cell>
          <cell r="B364" t="str">
            <v>A</v>
          </cell>
          <cell r="C364" t="str">
            <v>Junta de dilatacion con material asfáltico</v>
          </cell>
          <cell r="D364" t="str">
            <v>ML</v>
          </cell>
          <cell r="E364">
            <v>2.8060579399141634</v>
          </cell>
          <cell r="F364" t="str">
            <v xml:space="preserve">Material asfáltico Ferroasfalt 40 de Ferrocement y relleno de poliestireno expandido. Consumo 100 gr/ML de junta de 1cm x 1cm. Presentación en bolsas de 10 y 25 kg. Fundir a fuego lento y casi directo a menos de 200 ºC, revolviendo y procurando que no se </v>
          </cell>
          <cell r="G364">
            <v>1</v>
          </cell>
        </row>
        <row r="365">
          <cell r="A365" t="str">
            <v>CUJU050</v>
          </cell>
          <cell r="B365" t="str">
            <v>A</v>
          </cell>
          <cell r="C365" t="str">
            <v>Babeta completa (p/cubierta plana)</v>
          </cell>
          <cell r="D365" t="str">
            <v>ML</v>
          </cell>
          <cell r="E365">
            <v>39.350397004132233</v>
          </cell>
          <cell r="F365" t="str">
            <v>sin obs.</v>
          </cell>
          <cell r="G365">
            <v>2</v>
          </cell>
        </row>
        <row r="366">
          <cell r="A366" t="str">
            <v>CUPL000</v>
          </cell>
          <cell r="B366" t="str">
            <v>D</v>
          </cell>
          <cell r="C366" t="str">
            <v>CUBIERTAS PLANAS COMPLETA</v>
          </cell>
          <cell r="D366" t="str">
            <v/>
          </cell>
        </row>
        <row r="367">
          <cell r="A367" t="str">
            <v>CUPL200</v>
          </cell>
          <cell r="B367" t="str">
            <v>A</v>
          </cell>
          <cell r="C367" t="str">
            <v>Cubierta plana completa terminacion baldosas de azotea</v>
          </cell>
          <cell r="D367" t="str">
            <v>M2</v>
          </cell>
          <cell r="E367">
            <v>91.041344177573635</v>
          </cell>
          <cell r="F367" t="str">
            <v>Barrera de vapor c/pintura asf., poliestireno exp.,Contrapiso HP, Carpeta, membrana y baldosas de azotea con mortero de asiento y juntas de dilatacion</v>
          </cell>
          <cell r="G367">
            <v>3</v>
          </cell>
        </row>
        <row r="368">
          <cell r="A368" t="str">
            <v>CUPL210</v>
          </cell>
          <cell r="B368" t="str">
            <v>A</v>
          </cell>
          <cell r="C368" t="str">
            <v>Cubierta plana completa terminacion baldosas rustica 20x20</v>
          </cell>
          <cell r="D368" t="str">
            <v>M2</v>
          </cell>
          <cell r="E368">
            <v>101.14992330578514</v>
          </cell>
          <cell r="F368" t="str">
            <v>sin obs.</v>
          </cell>
          <cell r="G368">
            <v>3</v>
          </cell>
        </row>
        <row r="369">
          <cell r="A369" t="str">
            <v>CUPL250</v>
          </cell>
          <cell r="B369" t="str">
            <v>A</v>
          </cell>
          <cell r="C369" t="str">
            <v>Cubierta (b. vapor+contrapiso+carpeta imp+membrana)</v>
          </cell>
          <cell r="D369" t="str">
            <v>M2</v>
          </cell>
          <cell r="E369">
            <v>57.883561446280993</v>
          </cell>
          <cell r="F369" t="str">
            <v>sin obs.</v>
          </cell>
          <cell r="G369">
            <v>2</v>
          </cell>
        </row>
        <row r="370">
          <cell r="A370" t="str">
            <v>CUIN000</v>
          </cell>
          <cell r="B370" t="str">
            <v>D</v>
          </cell>
          <cell r="C370" t="str">
            <v>CUBIERTAS INCLINADAS</v>
          </cell>
          <cell r="D370" t="str">
            <v/>
          </cell>
        </row>
        <row r="371">
          <cell r="A371" t="str">
            <v>CUIN010</v>
          </cell>
          <cell r="B371" t="str">
            <v>A</v>
          </cell>
          <cell r="C371" t="str">
            <v>Cubierta de chapa trapezoidal c/estr y aislacion</v>
          </cell>
          <cell r="D371" t="str">
            <v>M2</v>
          </cell>
          <cell r="E371">
            <v>104.64400000000001</v>
          </cell>
          <cell r="F371" t="str">
            <v>sin obs.</v>
          </cell>
          <cell r="G371">
            <v>1</v>
          </cell>
        </row>
        <row r="372">
          <cell r="A372" t="str">
            <v>CUIN015</v>
          </cell>
          <cell r="B372" t="str">
            <v>A</v>
          </cell>
          <cell r="C372" t="str">
            <v>Cubierta de chapa galv Nro 25 c/estructura metálica</v>
          </cell>
          <cell r="D372" t="str">
            <v>M2</v>
          </cell>
          <cell r="E372">
            <v>119.32600000000002</v>
          </cell>
          <cell r="F372" t="str">
            <v>sin obs.</v>
          </cell>
          <cell r="G372">
            <v>1</v>
          </cell>
        </row>
        <row r="373">
          <cell r="A373" t="str">
            <v>CUIN020</v>
          </cell>
          <cell r="B373" t="str">
            <v>A</v>
          </cell>
          <cell r="C373" t="str">
            <v>Cubierta Chapa Galvanizada N 24 prepintada c/aislacion</v>
          </cell>
          <cell r="D373" t="str">
            <v>M2</v>
          </cell>
          <cell r="E373">
            <v>73.183533670033668</v>
          </cell>
          <cell r="F373" t="str">
            <v>Con armazon de madera aislaciones y sin estructura principal</v>
          </cell>
          <cell r="G373">
            <v>2</v>
          </cell>
        </row>
        <row r="374">
          <cell r="A374" t="str">
            <v>CUIN030</v>
          </cell>
          <cell r="B374" t="str">
            <v>A</v>
          </cell>
          <cell r="C374" t="str">
            <v>Estructura Madera Techo Tejas</v>
          </cell>
          <cell r="D374" t="str">
            <v>ML</v>
          </cell>
          <cell r="E374">
            <v>22.149095867768597</v>
          </cell>
          <cell r="F374" t="str">
            <v>sin obs.</v>
          </cell>
          <cell r="G374">
            <v>1</v>
          </cell>
        </row>
        <row r="375">
          <cell r="A375" t="str">
            <v>CUIN025</v>
          </cell>
          <cell r="B375" t="str">
            <v>A</v>
          </cell>
          <cell r="C375" t="str">
            <v>Cubierta de chapa galvanizada N 25 c/aislaciones sin estructura ppal</v>
          </cell>
          <cell r="D375" t="str">
            <v>M2</v>
          </cell>
          <cell r="E375">
            <v>76.450533670033664</v>
          </cell>
          <cell r="F375" t="str">
            <v>sin obs.</v>
          </cell>
          <cell r="G375">
            <v>2</v>
          </cell>
        </row>
        <row r="376">
          <cell r="A376" t="str">
            <v>CUIN110</v>
          </cell>
          <cell r="B376" t="str">
            <v>A</v>
          </cell>
          <cell r="C376" t="str">
            <v>Cumbrera de Chapa galv N24 prepint</v>
          </cell>
          <cell r="D376" t="str">
            <v>ML</v>
          </cell>
          <cell r="E376">
            <v>4.9859999999999998</v>
          </cell>
          <cell r="F376" t="str">
            <v>sin obs.</v>
          </cell>
          <cell r="G376">
            <v>1</v>
          </cell>
        </row>
        <row r="377">
          <cell r="A377" t="str">
            <v>CUIN200</v>
          </cell>
          <cell r="B377" t="str">
            <v>A</v>
          </cell>
          <cell r="C377" t="str">
            <v>Canaleta de Zinc</v>
          </cell>
          <cell r="D377" t="str">
            <v>ML</v>
          </cell>
          <cell r="E377">
            <v>16.136499999999998</v>
          </cell>
          <cell r="F377" t="str">
            <v>CHAPA N 27</v>
          </cell>
          <cell r="G377">
            <v>1</v>
          </cell>
        </row>
        <row r="378">
          <cell r="A378" t="str">
            <v>CUIN300</v>
          </cell>
          <cell r="B378" t="str">
            <v>A</v>
          </cell>
          <cell r="C378" t="str">
            <v>Replanteo Techo Tejas</v>
          </cell>
          <cell r="D378" t="str">
            <v>M2</v>
          </cell>
          <cell r="E378">
            <v>1.5392000000000001</v>
          </cell>
          <cell r="F378" t="str">
            <v>Marcado en los listones de fijacion de la aislacion para posicionar los listones de fijacion de las tejas.</v>
          </cell>
          <cell r="G378">
            <v>1</v>
          </cell>
        </row>
        <row r="379">
          <cell r="A379" t="str">
            <v>CUIN310</v>
          </cell>
          <cell r="B379" t="str">
            <v>A</v>
          </cell>
          <cell r="C379" t="str">
            <v>Replanteo Aislacion Techo Tejas</v>
          </cell>
          <cell r="D379" t="str">
            <v>M2</v>
          </cell>
          <cell r="E379">
            <v>1.5392000000000001</v>
          </cell>
          <cell r="F379" t="str">
            <v>Marcado en los cabios para la fijacion de la aislacion con listones.</v>
          </cell>
          <cell r="G379">
            <v>1</v>
          </cell>
        </row>
        <row r="380">
          <cell r="A380" t="str">
            <v>CUIN320</v>
          </cell>
          <cell r="B380" t="str">
            <v>A</v>
          </cell>
          <cell r="C380" t="str">
            <v xml:space="preserve">Colocacion y Fijacion de Tejas </v>
          </cell>
          <cell r="D380" t="str">
            <v>M2</v>
          </cell>
          <cell r="E380">
            <v>7.7570000000000014</v>
          </cell>
          <cell r="F380" t="str">
            <v>sin obs.</v>
          </cell>
          <cell r="G380">
            <v>1</v>
          </cell>
        </row>
        <row r="381">
          <cell r="A381" t="str">
            <v>CUIN330</v>
          </cell>
          <cell r="B381" t="str">
            <v>A</v>
          </cell>
          <cell r="C381" t="str">
            <v>Aislacion Bajo Tejas ISOLANT c/Aluminio TBA10</v>
          </cell>
          <cell r="D381" t="str">
            <v>M2</v>
          </cell>
          <cell r="E381">
            <v>13.156796694214879</v>
          </cell>
          <cell r="F381" t="str">
            <v>sin obs.</v>
          </cell>
          <cell r="G381">
            <v>1</v>
          </cell>
        </row>
        <row r="382">
          <cell r="A382" t="str">
            <v>CUIN340</v>
          </cell>
          <cell r="B382" t="str">
            <v>A</v>
          </cell>
          <cell r="C382" t="str">
            <v>Teja Cumbrera</v>
          </cell>
          <cell r="D382" t="str">
            <v>ML</v>
          </cell>
          <cell r="E382">
            <v>19.63168429752066</v>
          </cell>
          <cell r="F382" t="str">
            <v>sin obs.</v>
          </cell>
          <cell r="G382">
            <v>2</v>
          </cell>
        </row>
        <row r="383">
          <cell r="A383" t="str">
            <v>CUIN350</v>
          </cell>
          <cell r="B383" t="str">
            <v>A</v>
          </cell>
          <cell r="C383" t="str">
            <v>Aristero Teja</v>
          </cell>
          <cell r="D383" t="str">
            <v>ML</v>
          </cell>
          <cell r="E383">
            <v>46.70668429752066</v>
          </cell>
          <cell r="F383" t="str">
            <v>sin obs.</v>
          </cell>
          <cell r="G383">
            <v>2</v>
          </cell>
        </row>
        <row r="384">
          <cell r="A384" t="str">
            <v>CUIN360</v>
          </cell>
          <cell r="B384" t="str">
            <v>A</v>
          </cell>
          <cell r="C384" t="str">
            <v>Colocacion y Fijacion de Tejas Francesas</v>
          </cell>
          <cell r="D384" t="str">
            <v>M2</v>
          </cell>
          <cell r="E384">
            <v>23.196571074380213</v>
          </cell>
          <cell r="F384" t="str">
            <v>sin obs.</v>
          </cell>
          <cell r="G384">
            <v>1</v>
          </cell>
        </row>
        <row r="385">
          <cell r="A385" t="str">
            <v>CUIN500</v>
          </cell>
          <cell r="B385" t="str">
            <v>A</v>
          </cell>
          <cell r="C385" t="str">
            <v>Canaleta Chapa Galvanizada en Limahoyas</v>
          </cell>
          <cell r="D385" t="str">
            <v>ML</v>
          </cell>
          <cell r="E385">
            <v>8.4797000000000011</v>
          </cell>
          <cell r="F385" t="str">
            <v>sin obs.</v>
          </cell>
          <cell r="G385">
            <v>1</v>
          </cell>
        </row>
        <row r="386">
          <cell r="A386" t="str">
            <v>CUIN510</v>
          </cell>
          <cell r="B386" t="str">
            <v>A</v>
          </cell>
          <cell r="C386" t="str">
            <v>Canaleta Exterior Chapa Galvanizada y Accesorios</v>
          </cell>
          <cell r="D386" t="str">
            <v>ML</v>
          </cell>
          <cell r="E386">
            <v>10.265600000000001</v>
          </cell>
          <cell r="F386" t="str">
            <v>sin obs.</v>
          </cell>
          <cell r="G386">
            <v>1</v>
          </cell>
        </row>
        <row r="387">
          <cell r="A387" t="str">
            <v>CUIN520</v>
          </cell>
          <cell r="B387" t="str">
            <v>A</v>
          </cell>
          <cell r="C387" t="str">
            <v>Revestimiento Chimeneas</v>
          </cell>
          <cell r="D387" t="str">
            <v>U</v>
          </cell>
          <cell r="E387">
            <v>60.56</v>
          </cell>
          <cell r="F387" t="str">
            <v>sin obs.</v>
          </cell>
          <cell r="G387">
            <v>1</v>
          </cell>
        </row>
        <row r="388">
          <cell r="A388" t="str">
            <v>CUIN530</v>
          </cell>
          <cell r="B388" t="str">
            <v>A</v>
          </cell>
          <cell r="C388" t="str">
            <v>Canaleta Chapa Galvanizada en encuentro con paredes</v>
          </cell>
          <cell r="D388" t="str">
            <v>ML</v>
          </cell>
          <cell r="E388">
            <v>21.97879901342975</v>
          </cell>
          <cell r="F388" t="str">
            <v>sin obs.</v>
          </cell>
          <cell r="G388">
            <v>2</v>
          </cell>
        </row>
        <row r="389">
          <cell r="A389" t="str">
            <v>CUIN550</v>
          </cell>
          <cell r="B389" t="str">
            <v>A</v>
          </cell>
          <cell r="C389" t="str">
            <v>Techo Tejas Francesas Esmaltadas Brillantes</v>
          </cell>
          <cell r="D389" t="str">
            <v>M2</v>
          </cell>
          <cell r="E389">
            <v>67.06398166291936</v>
          </cell>
          <cell r="F389" t="str">
            <v>sin obs.</v>
          </cell>
          <cell r="G389">
            <v>3</v>
          </cell>
        </row>
        <row r="390">
          <cell r="A390" t="str">
            <v>CUIN560</v>
          </cell>
          <cell r="B390" t="str">
            <v>A</v>
          </cell>
          <cell r="C390" t="str">
            <v xml:space="preserve">Techo Tejas Francesas Esmaltadas </v>
          </cell>
          <cell r="D390" t="str">
            <v>M2</v>
          </cell>
          <cell r="E390">
            <v>48.481638298796845</v>
          </cell>
          <cell r="F390" t="str">
            <v>sin obs.</v>
          </cell>
          <cell r="G390">
            <v>3</v>
          </cell>
        </row>
        <row r="391">
          <cell r="A391" t="str">
            <v>CUIN900</v>
          </cell>
          <cell r="B391" t="str">
            <v>A</v>
          </cell>
          <cell r="C391" t="str">
            <v>Retiro Cubierta Chapa</v>
          </cell>
          <cell r="D391" t="str">
            <v>M2</v>
          </cell>
          <cell r="E391">
            <v>9.620000000000001</v>
          </cell>
          <cell r="F391" t="str">
            <v>sin obs.</v>
          </cell>
          <cell r="G391">
            <v>1</v>
          </cell>
        </row>
        <row r="392">
          <cell r="A392" t="str">
            <v>CUIN910</v>
          </cell>
          <cell r="B392" t="str">
            <v>A</v>
          </cell>
          <cell r="C392" t="str">
            <v>Retiro Aislacion Existente</v>
          </cell>
          <cell r="D392" t="str">
            <v>M2</v>
          </cell>
          <cell r="E392">
            <v>1.5392000000000001</v>
          </cell>
          <cell r="F392" t="str">
            <v>sin obs.</v>
          </cell>
          <cell r="G392">
            <v>1</v>
          </cell>
        </row>
        <row r="393">
          <cell r="A393" t="str">
            <v>CUES000</v>
          </cell>
          <cell r="B393" t="str">
            <v>D</v>
          </cell>
          <cell r="C393" t="str">
            <v>CUBIERTAS ESTRUCTURAS</v>
          </cell>
          <cell r="D393" t="str">
            <v/>
          </cell>
        </row>
        <row r="394">
          <cell r="A394" t="str">
            <v>CUES010</v>
          </cell>
          <cell r="B394" t="str">
            <v>A</v>
          </cell>
          <cell r="C394" t="str">
            <v xml:space="preserve">Estructura de sosten Cabriadas Metalicas </v>
          </cell>
          <cell r="D394" t="str">
            <v>U</v>
          </cell>
          <cell r="E394">
            <v>16033.159999999998</v>
          </cell>
          <cell r="F394" t="str">
            <v>sin obs.</v>
          </cell>
          <cell r="G394">
            <v>2</v>
          </cell>
        </row>
        <row r="395">
          <cell r="A395" t="str">
            <v>CUES015</v>
          </cell>
          <cell r="B395" t="str">
            <v>A</v>
          </cell>
          <cell r="C395" t="str">
            <v>Cubierta Curva Chapa Galv. Nº24 c/Est. Metalica</v>
          </cell>
          <cell r="D395" t="str">
            <v>M2</v>
          </cell>
          <cell r="E395">
            <v>72</v>
          </cell>
          <cell r="F395" t="str">
            <v>sin obs.</v>
          </cell>
          <cell r="G395">
            <v>1</v>
          </cell>
        </row>
        <row r="396">
          <cell r="A396" t="str">
            <v>CUES020</v>
          </cell>
          <cell r="B396" t="str">
            <v>A</v>
          </cell>
          <cell r="C396" t="str">
            <v>Cabios Pino Parana 3x6" c/0.60</v>
          </cell>
          <cell r="D396" t="str">
            <v>M2</v>
          </cell>
          <cell r="E396">
            <v>16.131851851851852</v>
          </cell>
          <cell r="F396" t="str">
            <v>216 m2 es el area de analisis</v>
          </cell>
          <cell r="G396">
            <v>1</v>
          </cell>
        </row>
        <row r="397">
          <cell r="A397" t="str">
            <v>CUES025</v>
          </cell>
          <cell r="B397" t="str">
            <v>A</v>
          </cell>
          <cell r="C397" t="str">
            <v>Cabios Pino Parana 2x5" c/0.60</v>
          </cell>
          <cell r="D397" t="str">
            <v>M2</v>
          </cell>
          <cell r="E397">
            <v>25.465185185185184</v>
          </cell>
          <cell r="F397" t="str">
            <v>sin obs.</v>
          </cell>
          <cell r="G397">
            <v>1</v>
          </cell>
        </row>
        <row r="398">
          <cell r="A398" t="str">
            <v>CUES030</v>
          </cell>
          <cell r="B398" t="str">
            <v>A</v>
          </cell>
          <cell r="C398" t="str">
            <v>Cabriada de 14.46 x 2.6</v>
          </cell>
          <cell r="D398" t="str">
            <v>U</v>
          </cell>
          <cell r="E398">
            <v>1461.3</v>
          </cell>
          <cell r="F398" t="str">
            <v>sin obs.</v>
          </cell>
          <cell r="G398">
            <v>1</v>
          </cell>
        </row>
        <row r="399">
          <cell r="A399" t="str">
            <v>CUES100</v>
          </cell>
          <cell r="B399" t="str">
            <v>A</v>
          </cell>
          <cell r="C399" t="str">
            <v>Entablonado de pino 1" cepillado</v>
          </cell>
          <cell r="D399" t="str">
            <v>M2</v>
          </cell>
          <cell r="E399">
            <v>22.945</v>
          </cell>
          <cell r="F399" t="str">
            <v>sin obs.</v>
          </cell>
          <cell r="G399">
            <v>1</v>
          </cell>
        </row>
        <row r="400">
          <cell r="A400" t="str">
            <v>CS00000</v>
          </cell>
          <cell r="B400" t="str">
            <v>D</v>
          </cell>
          <cell r="C400" t="str">
            <v>CARPINTERIA METALICA</v>
          </cell>
          <cell r="D400" t="str">
            <v/>
          </cell>
        </row>
        <row r="401">
          <cell r="A401" t="str">
            <v>CSMA000</v>
          </cell>
          <cell r="B401" t="str">
            <v>D</v>
          </cell>
          <cell r="C401" t="str">
            <v>MARCOS METÁLICOS</v>
          </cell>
          <cell r="D401" t="str">
            <v/>
          </cell>
        </row>
        <row r="402">
          <cell r="A402" t="str">
            <v>CSMA010</v>
          </cell>
          <cell r="B402" t="str">
            <v>A</v>
          </cell>
          <cell r="C402" t="str">
            <v>Marco Metalico Chapa BWG Nº 18 Para Puerta Interior (des=15cm)</v>
          </cell>
          <cell r="D402" t="str">
            <v>ML</v>
          </cell>
          <cell r="E402">
            <v>7.8178196997807401</v>
          </cell>
          <cell r="F402" t="str">
            <v>La colocación se considera en el computo de mamposteria al hacer la consideracion de Vacío x Lleno</v>
          </cell>
          <cell r="G402">
            <v>2</v>
          </cell>
        </row>
        <row r="403">
          <cell r="A403" t="str">
            <v>CSMA100</v>
          </cell>
          <cell r="B403" t="str">
            <v>A</v>
          </cell>
          <cell r="C403" t="str">
            <v>Marco Metalico Chapa BWG Nº 18 Puerta 0,95x2,05</v>
          </cell>
          <cell r="D403" t="str">
            <v>U</v>
          </cell>
          <cell r="E403">
            <v>39.479989483892737</v>
          </cell>
          <cell r="F403" t="str">
            <v>La colocación se considera en el computo de mamposteria al hacer la consideracion de Vacío x Lleno</v>
          </cell>
          <cell r="G403">
            <v>3</v>
          </cell>
        </row>
        <row r="404">
          <cell r="A404" t="str">
            <v>CSMA110</v>
          </cell>
          <cell r="B404" t="str">
            <v>A</v>
          </cell>
          <cell r="C404" t="str">
            <v>Marco Metalico Chapa BWG Nº 18 Puerta 0,80x2,05</v>
          </cell>
          <cell r="D404" t="str">
            <v>U</v>
          </cell>
          <cell r="E404">
            <v>38.307316528925625</v>
          </cell>
          <cell r="F404" t="str">
            <v>La colocación se considera en el computo de mamposteria al hacer la consideracion de Vacío x Lleno</v>
          </cell>
          <cell r="G404">
            <v>3</v>
          </cell>
        </row>
        <row r="405">
          <cell r="A405" t="str">
            <v>CSMA120</v>
          </cell>
          <cell r="B405" t="str">
            <v>A</v>
          </cell>
          <cell r="C405" t="str">
            <v>Marco Metalico Chapa BWG Nº 18 Puerta 0,70x2,05</v>
          </cell>
          <cell r="D405" t="str">
            <v>U</v>
          </cell>
          <cell r="E405">
            <v>37.525534558947548</v>
          </cell>
          <cell r="F405" t="str">
            <v>La colocación se considera en el computo de mamposteria al hacer la consideracion de Vacío x Lleno</v>
          </cell>
          <cell r="G405">
            <v>3</v>
          </cell>
        </row>
        <row r="406">
          <cell r="A406" t="str">
            <v>CSMA130</v>
          </cell>
          <cell r="B406" t="str">
            <v>A</v>
          </cell>
          <cell r="C406" t="str">
            <v>Marco Metalico Chapa BWG Nº 18 Puerta 0,65x2,05</v>
          </cell>
          <cell r="D406" t="str">
            <v>U</v>
          </cell>
          <cell r="E406">
            <v>37.134643573958513</v>
          </cell>
          <cell r="F406" t="str">
            <v>La colocación se considera en el computo de mamposteria al hacer la consideracion de Vacío x Lleno</v>
          </cell>
          <cell r="G406">
            <v>3</v>
          </cell>
        </row>
        <row r="407">
          <cell r="A407" t="str">
            <v>CSMA150</v>
          </cell>
          <cell r="B407" t="str">
            <v>A</v>
          </cell>
          <cell r="C407" t="str">
            <v>Colocacion de Marcos Metalicos</v>
          </cell>
          <cell r="D407" t="str">
            <v>U</v>
          </cell>
          <cell r="E407">
            <v>37.632416198347109</v>
          </cell>
          <cell r="F407" t="str">
            <v>Amure del Marco</v>
          </cell>
          <cell r="G407">
            <v>2</v>
          </cell>
        </row>
        <row r="408">
          <cell r="A408" t="str">
            <v>CSMA160</v>
          </cell>
          <cell r="B408" t="str">
            <v>A</v>
          </cell>
          <cell r="C408" t="str">
            <v>Colocacion de Marcos Metalicos y Hojas Puerta Ventana</v>
          </cell>
          <cell r="D408" t="str">
            <v>U</v>
          </cell>
          <cell r="E408">
            <v>56.805626776859505</v>
          </cell>
          <cell r="F408" t="str">
            <v>sin obs.</v>
          </cell>
          <cell r="G408">
            <v>2</v>
          </cell>
        </row>
        <row r="409">
          <cell r="A409" t="str">
            <v>CSMA190</v>
          </cell>
          <cell r="B409" t="str">
            <v>A</v>
          </cell>
          <cell r="C409" t="str">
            <v>Carpinterias Escuela</v>
          </cell>
          <cell r="D409" t="str">
            <v>GL</v>
          </cell>
          <cell r="E409">
            <v>146078.9654700855</v>
          </cell>
          <cell r="F409" t="str">
            <v>sin obs.</v>
          </cell>
          <cell r="G409">
            <v>1</v>
          </cell>
        </row>
        <row r="410">
          <cell r="A410" t="str">
            <v>CSMA195</v>
          </cell>
          <cell r="B410" t="str">
            <v>A</v>
          </cell>
          <cell r="C410" t="str">
            <v>Carpinteria Metalica villa 17 Prototipo E7 - E8 PB+3</v>
          </cell>
          <cell r="D410" t="str">
            <v>GL</v>
          </cell>
          <cell r="E410">
            <v>47746.640266666662</v>
          </cell>
          <cell r="F410" t="str">
            <v>sin obs.</v>
          </cell>
          <cell r="G410">
            <v>1</v>
          </cell>
        </row>
        <row r="411">
          <cell r="A411" t="str">
            <v>CSMA200</v>
          </cell>
          <cell r="B411" t="str">
            <v>A</v>
          </cell>
          <cell r="C411" t="str">
            <v>Colocación Carpinterias Escuela</v>
          </cell>
          <cell r="D411" t="str">
            <v>GL</v>
          </cell>
          <cell r="E411">
            <v>18806.041842975206</v>
          </cell>
          <cell r="F411" t="str">
            <v>sin obs.</v>
          </cell>
          <cell r="G411">
            <v>2</v>
          </cell>
        </row>
        <row r="412">
          <cell r="A412" t="str">
            <v>CSMA201</v>
          </cell>
          <cell r="B412" t="str">
            <v>A</v>
          </cell>
          <cell r="C412" t="str">
            <v xml:space="preserve">Pp1Marco p/puerta placa dormitorio(0,80 x 2,05) </v>
          </cell>
          <cell r="D412" t="str">
            <v>U</v>
          </cell>
          <cell r="E412">
            <v>71.663636363636371</v>
          </cell>
          <cell r="F412" t="str">
            <v>sin obs.</v>
          </cell>
          <cell r="G412">
            <v>1</v>
          </cell>
        </row>
        <row r="413">
          <cell r="A413" t="str">
            <v>CSMA202</v>
          </cell>
          <cell r="B413" t="str">
            <v>A</v>
          </cell>
          <cell r="C413" t="str">
            <v>Pp2 Marco p/puerta placa baños (0,65 x 2,05)</v>
          </cell>
          <cell r="D413" t="str">
            <v>U</v>
          </cell>
          <cell r="E413">
            <v>50.300000000000004</v>
          </cell>
          <cell r="F413" t="str">
            <v>sin obs.</v>
          </cell>
          <cell r="G413">
            <v>1</v>
          </cell>
        </row>
        <row r="414">
          <cell r="A414" t="str">
            <v>CSMA203</v>
          </cell>
          <cell r="B414" t="str">
            <v>A</v>
          </cell>
          <cell r="C414" t="str">
            <v>Pp3 Marco p/puerta acceso vivienda  (0,95x2,05)</v>
          </cell>
          <cell r="D414" t="str">
            <v>U</v>
          </cell>
          <cell r="E414">
            <v>50.300000000000004</v>
          </cell>
          <cell r="F414" t="str">
            <v>sin obs.</v>
          </cell>
          <cell r="G414">
            <v>1</v>
          </cell>
        </row>
        <row r="415">
          <cell r="A415" t="str">
            <v>CSMA204</v>
          </cell>
          <cell r="B415" t="str">
            <v>A</v>
          </cell>
          <cell r="C415" t="str">
            <v>Pch1 estar comedor-balcon-dorm-coc,lav (0,85 x2,05)c/cort.</v>
          </cell>
          <cell r="D415" t="str">
            <v>U</v>
          </cell>
          <cell r="E415">
            <v>185.3</v>
          </cell>
          <cell r="F415" t="str">
            <v>sin obs.</v>
          </cell>
          <cell r="G415">
            <v>1</v>
          </cell>
        </row>
        <row r="416">
          <cell r="A416" t="str">
            <v>CSMA205</v>
          </cell>
          <cell r="B416" t="str">
            <v>A</v>
          </cell>
          <cell r="C416" t="str">
            <v>Pch1´ estar comedor-balcon-dorm-coc,lav (0,80 x2,05)s/cort.</v>
          </cell>
          <cell r="D416" t="str">
            <v>U</v>
          </cell>
          <cell r="E416">
            <v>185.3</v>
          </cell>
          <cell r="F416" t="str">
            <v>sin obs.</v>
          </cell>
          <cell r="G416">
            <v>1</v>
          </cell>
        </row>
        <row r="417">
          <cell r="A417" t="str">
            <v>CSMA206</v>
          </cell>
          <cell r="B417" t="str">
            <v>A</v>
          </cell>
          <cell r="C417" t="str">
            <v>Pch2 cocina lavadero ( 0,70 x 2,05)</v>
          </cell>
          <cell r="D417" t="str">
            <v>U</v>
          </cell>
          <cell r="E417">
            <v>155.30000000000001</v>
          </cell>
          <cell r="F417" t="str">
            <v>sin obs.</v>
          </cell>
          <cell r="G417">
            <v>1</v>
          </cell>
        </row>
        <row r="418">
          <cell r="A418" t="str">
            <v>CSMA207</v>
          </cell>
          <cell r="B418" t="str">
            <v>A</v>
          </cell>
          <cell r="C418" t="str">
            <v>Pch2' cocina lavadero ( 0,75 x 2,05)</v>
          </cell>
          <cell r="D418" t="str">
            <v>U</v>
          </cell>
          <cell r="E418">
            <v>155.30000000000001</v>
          </cell>
          <cell r="F418" t="str">
            <v>sin obs.</v>
          </cell>
          <cell r="G418">
            <v>1</v>
          </cell>
        </row>
        <row r="419">
          <cell r="A419" t="str">
            <v>CSMA208</v>
          </cell>
          <cell r="B419" t="str">
            <v>A</v>
          </cell>
          <cell r="C419" t="str">
            <v>Pch3 S.med. Gas/S. Med. Elect./S.tque. Bombeo (5,85x2,05)</v>
          </cell>
          <cell r="D419" t="str">
            <v>U</v>
          </cell>
          <cell r="E419">
            <v>188.25</v>
          </cell>
          <cell r="F419" t="str">
            <v>sin obs.</v>
          </cell>
          <cell r="G419">
            <v>1</v>
          </cell>
        </row>
        <row r="420">
          <cell r="A420" t="str">
            <v>CSMA209</v>
          </cell>
          <cell r="B420" t="str">
            <v>A</v>
          </cell>
          <cell r="C420" t="str">
            <v>Pch4 S.med. Gas/S. Med. Elect./S.tbomb,ay,porteria ( 0,80 x 2,05)</v>
          </cell>
          <cell r="D420" t="str">
            <v>U</v>
          </cell>
          <cell r="E420">
            <v>135.30000000000001</v>
          </cell>
          <cell r="F420" t="str">
            <v>sin obs.</v>
          </cell>
          <cell r="G420">
            <v>1</v>
          </cell>
        </row>
        <row r="421">
          <cell r="A421" t="str">
            <v>CSMA210</v>
          </cell>
          <cell r="B421" t="str">
            <v>A</v>
          </cell>
          <cell r="C421" t="str">
            <v>Pch6 sala de med, de gas (0,80 x 2,05)</v>
          </cell>
          <cell r="D421" t="str">
            <v>U</v>
          </cell>
          <cell r="E421">
            <v>135.30000000000001</v>
          </cell>
          <cell r="F421" t="str">
            <v>sin obs.</v>
          </cell>
          <cell r="G421">
            <v>1</v>
          </cell>
        </row>
        <row r="422">
          <cell r="A422" t="str">
            <v>CSMA211</v>
          </cell>
          <cell r="B422" t="str">
            <v>A</v>
          </cell>
          <cell r="C422" t="str">
            <v>Pch7 gabinetes accesos (1,10 x 2,05)</v>
          </cell>
          <cell r="D422" t="str">
            <v>U</v>
          </cell>
          <cell r="E422">
            <v>145.30000000000001</v>
          </cell>
          <cell r="F422" t="str">
            <v>sin obs.</v>
          </cell>
          <cell r="G422">
            <v>1</v>
          </cell>
        </row>
        <row r="423">
          <cell r="A423" t="str">
            <v>CSMA212</v>
          </cell>
          <cell r="B423" t="str">
            <v>A</v>
          </cell>
          <cell r="C423" t="str">
            <v>PV1 Estar Comedor-balcon-dormitorio (2,30x 2,05) .</v>
          </cell>
          <cell r="D423" t="str">
            <v>U</v>
          </cell>
          <cell r="E423">
            <v>511.77500000000003</v>
          </cell>
          <cell r="F423" t="str">
            <v>sin obs.</v>
          </cell>
          <cell r="G423">
            <v>1</v>
          </cell>
        </row>
        <row r="424">
          <cell r="A424" t="str">
            <v>CSMA213</v>
          </cell>
          <cell r="B424" t="str">
            <v>A</v>
          </cell>
          <cell r="C424" t="str">
            <v xml:space="preserve">PV2 Acceso edificio (2,30x 2,40) </v>
          </cell>
          <cell r="D424" t="str">
            <v>U</v>
          </cell>
          <cell r="E424">
            <v>861.77499999999998</v>
          </cell>
          <cell r="F424" t="str">
            <v>sin obs.</v>
          </cell>
          <cell r="G424">
            <v>1</v>
          </cell>
        </row>
        <row r="425">
          <cell r="A425" t="str">
            <v>CSMA214</v>
          </cell>
          <cell r="B425" t="str">
            <v>A</v>
          </cell>
          <cell r="C425" t="str">
            <v>PV3 Estar comedor (1,45 x 2,05)</v>
          </cell>
          <cell r="D425" t="str">
            <v>U</v>
          </cell>
          <cell r="E425">
            <v>295.89</v>
          </cell>
          <cell r="F425" t="str">
            <v>sin obs.</v>
          </cell>
          <cell r="G425">
            <v>1</v>
          </cell>
        </row>
        <row r="426">
          <cell r="A426" t="str">
            <v>CSMA300</v>
          </cell>
          <cell r="B426" t="str">
            <v>A</v>
          </cell>
          <cell r="C426" t="str">
            <v>Carpinteria Metalica Tortuga manuelita</v>
          </cell>
          <cell r="D426" t="str">
            <v>GL</v>
          </cell>
          <cell r="E426">
            <v>21759</v>
          </cell>
          <cell r="F426" t="str">
            <v>sin obs.</v>
          </cell>
          <cell r="G426">
            <v>1</v>
          </cell>
        </row>
        <row r="427">
          <cell r="A427" t="str">
            <v>CSMA215</v>
          </cell>
          <cell r="B427" t="str">
            <v>A</v>
          </cell>
          <cell r="C427" t="str">
            <v>V1   Estacionamiento (0,75 x 0,75)</v>
          </cell>
          <cell r="D427" t="str">
            <v>U</v>
          </cell>
          <cell r="E427">
            <v>121.18</v>
          </cell>
          <cell r="F427" t="str">
            <v>sin obs.</v>
          </cell>
          <cell r="G427">
            <v>1</v>
          </cell>
        </row>
        <row r="428">
          <cell r="A428" t="str">
            <v>CSMA216</v>
          </cell>
          <cell r="B428" t="str">
            <v>A</v>
          </cell>
          <cell r="C428" t="str">
            <v>V2 Ventana hall acceso (1,45 x 1,45)- paño fijo</v>
          </cell>
          <cell r="D428" t="str">
            <v>U</v>
          </cell>
          <cell r="E428">
            <v>185.3</v>
          </cell>
          <cell r="F428" t="str">
            <v>sin obs.</v>
          </cell>
          <cell r="G428">
            <v>1</v>
          </cell>
        </row>
        <row r="429">
          <cell r="A429" t="str">
            <v>CSMA217</v>
          </cell>
          <cell r="B429" t="str">
            <v>A</v>
          </cell>
          <cell r="C429" t="str">
            <v>V3 Ventana estar comedor-cocina-dormitorio (1,45 x 1,45)</v>
          </cell>
          <cell r="D429" t="str">
            <v>U</v>
          </cell>
          <cell r="E429">
            <v>185.3</v>
          </cell>
          <cell r="F429" t="str">
            <v>sin obs.</v>
          </cell>
          <cell r="G429">
            <v>1</v>
          </cell>
        </row>
        <row r="430">
          <cell r="A430" t="str">
            <v>CSMA218</v>
          </cell>
          <cell r="B430" t="str">
            <v>A</v>
          </cell>
          <cell r="C430" t="str">
            <v>V3 Ventana estar comedor-cocina-dormitorio (1,45 x 1,45)c/reja en PB</v>
          </cell>
          <cell r="D430" t="str">
            <v>U</v>
          </cell>
          <cell r="E430">
            <v>202.95</v>
          </cell>
          <cell r="F430" t="str">
            <v>sin obs.</v>
          </cell>
          <cell r="G430">
            <v>1</v>
          </cell>
        </row>
        <row r="431">
          <cell r="A431" t="str">
            <v>CSMA219</v>
          </cell>
          <cell r="B431" t="str">
            <v>A</v>
          </cell>
          <cell r="C431" t="str">
            <v>V3' Ventana estar comedor-cocina-dormitorio (1,45 x 1,45)s/cort,enrr, coc,</v>
          </cell>
          <cell r="D431" t="str">
            <v>U</v>
          </cell>
          <cell r="E431">
            <v>185.3</v>
          </cell>
          <cell r="F431" t="str">
            <v>sin obs.</v>
          </cell>
          <cell r="G431">
            <v>1</v>
          </cell>
        </row>
        <row r="432">
          <cell r="A432" t="str">
            <v>CSMA220</v>
          </cell>
          <cell r="B432" t="str">
            <v>A</v>
          </cell>
          <cell r="C432" t="str">
            <v>V4 Ventana Lavadero-cocina-dorm,baño (0,75 x 0,75)</v>
          </cell>
          <cell r="D432" t="str">
            <v>U</v>
          </cell>
          <cell r="E432">
            <v>121.18</v>
          </cell>
          <cell r="F432" t="str">
            <v>sin obs.</v>
          </cell>
          <cell r="G432">
            <v>1</v>
          </cell>
        </row>
        <row r="433">
          <cell r="A433" t="str">
            <v>CSMA221</v>
          </cell>
          <cell r="B433" t="str">
            <v>A</v>
          </cell>
          <cell r="C433" t="str">
            <v>V4 Ventana Lavadero-cocina-dorm,baño (0,75 x 0,75)c/reja en PB</v>
          </cell>
          <cell r="D433" t="str">
            <v>U</v>
          </cell>
          <cell r="E433">
            <v>218.82999999999998</v>
          </cell>
          <cell r="F433" t="str">
            <v>sin obs.</v>
          </cell>
          <cell r="G433">
            <v>1</v>
          </cell>
        </row>
        <row r="434">
          <cell r="A434" t="str">
            <v>CSMA222</v>
          </cell>
          <cell r="B434" t="str">
            <v>A</v>
          </cell>
          <cell r="C434" t="str">
            <v>V5 Ventana Dormitorio (0,75 x1,50)c/cortina enrollar</v>
          </cell>
          <cell r="D434" t="str">
            <v>U</v>
          </cell>
          <cell r="E434">
            <v>281.77</v>
          </cell>
          <cell r="F434" t="str">
            <v>sin obs.</v>
          </cell>
          <cell r="G434">
            <v>1</v>
          </cell>
        </row>
        <row r="435">
          <cell r="A435" t="str">
            <v>CSMA223</v>
          </cell>
          <cell r="B435" t="str">
            <v>A</v>
          </cell>
          <cell r="C435" t="str">
            <v>V5' Ventana baño (0,75 x1,50)s/cortina enrollar</v>
          </cell>
          <cell r="D435" t="str">
            <v>U</v>
          </cell>
          <cell r="E435">
            <v>181.77</v>
          </cell>
          <cell r="F435" t="str">
            <v>sin obs.</v>
          </cell>
          <cell r="G435">
            <v>1</v>
          </cell>
        </row>
        <row r="436">
          <cell r="A436" t="str">
            <v>CSMA224</v>
          </cell>
          <cell r="B436" t="str">
            <v>A</v>
          </cell>
          <cell r="C436" t="str">
            <v>Rv1Rej,vent,sala medidor de electricidad (0,75 x 1,85)</v>
          </cell>
          <cell r="D436" t="str">
            <v>U</v>
          </cell>
          <cell r="E436">
            <v>131.77000000000001</v>
          </cell>
          <cell r="F436" t="str">
            <v>sin obs.</v>
          </cell>
          <cell r="G436">
            <v>1</v>
          </cell>
        </row>
        <row r="437">
          <cell r="A437" t="str">
            <v>CSMA225</v>
          </cell>
          <cell r="B437" t="str">
            <v>A</v>
          </cell>
          <cell r="C437" t="str">
            <v>Rv2Rej,vent,sala medidor de gas (1,45 x 1,85)</v>
          </cell>
          <cell r="D437" t="str">
            <v>U</v>
          </cell>
          <cell r="E437">
            <v>185.3</v>
          </cell>
          <cell r="F437" t="str">
            <v>sin obs.</v>
          </cell>
          <cell r="G437">
            <v>1</v>
          </cell>
        </row>
        <row r="438">
          <cell r="A438" t="str">
            <v>CSMA226</v>
          </cell>
          <cell r="B438" t="str">
            <v>A</v>
          </cell>
          <cell r="C438" t="str">
            <v>RP  Reja porton estac,edific,esquina (10,35 x 2,40)</v>
          </cell>
          <cell r="D438" t="str">
            <v>U</v>
          </cell>
          <cell r="E438">
            <v>4008.4</v>
          </cell>
          <cell r="F438" t="str">
            <v>sin obs.</v>
          </cell>
          <cell r="G438">
            <v>1</v>
          </cell>
        </row>
        <row r="439">
          <cell r="A439" t="str">
            <v>CSMA227</v>
          </cell>
          <cell r="B439" t="str">
            <v>A</v>
          </cell>
          <cell r="C439" t="str">
            <v>RPC Reja porton estac,tira central (2,30 x 2,40)</v>
          </cell>
          <cell r="D439" t="str">
            <v>U</v>
          </cell>
          <cell r="E439">
            <v>872.125</v>
          </cell>
          <cell r="F439" t="str">
            <v>sin obs.</v>
          </cell>
          <cell r="G439">
            <v>1</v>
          </cell>
        </row>
        <row r="440">
          <cell r="A440" t="str">
            <v>CSMA228</v>
          </cell>
          <cell r="B440" t="str">
            <v>A</v>
          </cell>
          <cell r="C440" t="str">
            <v>R1 Reja en expansion PB (2,30 X 1,40)</v>
          </cell>
          <cell r="D440" t="str">
            <v>U</v>
          </cell>
          <cell r="E440">
            <v>521.83000000000004</v>
          </cell>
          <cell r="F440" t="str">
            <v>sin obs.</v>
          </cell>
          <cell r="G440">
            <v>1</v>
          </cell>
        </row>
        <row r="441">
          <cell r="A441" t="str">
            <v>CSMA229</v>
          </cell>
          <cell r="B441" t="str">
            <v>A</v>
          </cell>
          <cell r="C441" t="str">
            <v>BE1Baranda escalera (0,95x4,60)</v>
          </cell>
          <cell r="D441" t="str">
            <v>U</v>
          </cell>
          <cell r="E441">
            <v>530.6</v>
          </cell>
          <cell r="F441" t="str">
            <v>sin obs.</v>
          </cell>
          <cell r="G441">
            <v>1</v>
          </cell>
        </row>
        <row r="442">
          <cell r="A442" t="str">
            <v>CSMA230</v>
          </cell>
          <cell r="B442" t="str">
            <v>A</v>
          </cell>
          <cell r="C442" t="str">
            <v>BE2Baranda escalera (0,95x3,80)</v>
          </cell>
          <cell r="D442" t="str">
            <v>U</v>
          </cell>
          <cell r="E442">
            <v>441.77500000000003</v>
          </cell>
          <cell r="F442" t="str">
            <v>sin obs.</v>
          </cell>
          <cell r="G442">
            <v>1</v>
          </cell>
        </row>
        <row r="443">
          <cell r="A443" t="str">
            <v>CSMA231</v>
          </cell>
          <cell r="B443" t="str">
            <v>A</v>
          </cell>
          <cell r="C443" t="str">
            <v>BM Baranda minusvalidos</v>
          </cell>
          <cell r="D443" t="str">
            <v>ML</v>
          </cell>
          <cell r="E443">
            <v>28.824999999999999</v>
          </cell>
          <cell r="F443" t="str">
            <v>sin obs.</v>
          </cell>
          <cell r="G443">
            <v>1</v>
          </cell>
        </row>
        <row r="444">
          <cell r="A444" t="str">
            <v>CSMA232</v>
          </cell>
          <cell r="B444" t="str">
            <v>A</v>
          </cell>
          <cell r="C444" t="str">
            <v>Pasamanos en Balcones</v>
          </cell>
          <cell r="D444" t="str">
            <v>ML</v>
          </cell>
          <cell r="E444">
            <v>28.824999999999999</v>
          </cell>
          <cell r="F444" t="str">
            <v>sin obs.</v>
          </cell>
          <cell r="G444">
            <v>1</v>
          </cell>
        </row>
        <row r="445">
          <cell r="A445" t="str">
            <v>CSMA233</v>
          </cell>
          <cell r="B445" t="str">
            <v>A</v>
          </cell>
          <cell r="C445" t="str">
            <v>PS Pasamanos minusvalidos</v>
          </cell>
          <cell r="D445" t="str">
            <v>ML</v>
          </cell>
          <cell r="E445">
            <v>28.824999999999999</v>
          </cell>
          <cell r="F445" t="str">
            <v>sin obs.</v>
          </cell>
          <cell r="G445">
            <v>1</v>
          </cell>
        </row>
        <row r="446">
          <cell r="A446" t="str">
            <v>CSMA234</v>
          </cell>
          <cell r="B446" t="str">
            <v>A</v>
          </cell>
          <cell r="C446" t="str">
            <v>PT Puerta trampa (1,05x1,05</v>
          </cell>
          <cell r="D446" t="str">
            <v>U</v>
          </cell>
          <cell r="E446">
            <v>185.3</v>
          </cell>
          <cell r="F446" t="str">
            <v>sin obs.</v>
          </cell>
          <cell r="G446">
            <v>1</v>
          </cell>
        </row>
        <row r="447">
          <cell r="A447" t="str">
            <v>CSMA235</v>
          </cell>
          <cell r="B447" t="str">
            <v>A</v>
          </cell>
          <cell r="C447" t="str">
            <v>Puerta Camara Transformadora</v>
          </cell>
          <cell r="D447" t="str">
            <v>U</v>
          </cell>
          <cell r="E447">
            <v>389.35</v>
          </cell>
          <cell r="F447" t="str">
            <v>sin obs.</v>
          </cell>
          <cell r="G447">
            <v>1</v>
          </cell>
        </row>
        <row r="448">
          <cell r="A448" t="str">
            <v>CSMA236</v>
          </cell>
          <cell r="B448" t="str">
            <v>A</v>
          </cell>
          <cell r="C448" t="str">
            <v>Cerramiento proteccion camara transf</v>
          </cell>
          <cell r="D448" t="str">
            <v>U</v>
          </cell>
          <cell r="E448">
            <v>308.60000000000002</v>
          </cell>
          <cell r="F448" t="str">
            <v>sin obs.</v>
          </cell>
          <cell r="G448">
            <v>1</v>
          </cell>
        </row>
        <row r="449">
          <cell r="A449" t="str">
            <v>CSMA237</v>
          </cell>
          <cell r="B449" t="str">
            <v>A</v>
          </cell>
          <cell r="C449" t="str">
            <v>Persiana ventilacion camara transf</v>
          </cell>
          <cell r="D449" t="str">
            <v>U</v>
          </cell>
          <cell r="E449">
            <v>202.95</v>
          </cell>
          <cell r="F449" t="str">
            <v>sin obs.</v>
          </cell>
          <cell r="G449">
            <v>1</v>
          </cell>
        </row>
        <row r="450">
          <cell r="A450" t="str">
            <v>CSMA240</v>
          </cell>
          <cell r="B450" t="str">
            <v>A</v>
          </cell>
          <cell r="C450" t="str">
            <v>Tapa Superior Tanques</v>
          </cell>
          <cell r="D450" t="str">
            <v>U</v>
          </cell>
          <cell r="E450">
            <v>185.3</v>
          </cell>
          <cell r="F450" t="str">
            <v>sin obs.</v>
          </cell>
          <cell r="G450">
            <v>1</v>
          </cell>
        </row>
        <row r="451">
          <cell r="A451" t="str">
            <v>CSPU000</v>
          </cell>
          <cell r="B451" t="str">
            <v>D</v>
          </cell>
          <cell r="C451" t="str">
            <v>PUERTAS METÁLICAS</v>
          </cell>
          <cell r="D451" t="str">
            <v/>
          </cell>
        </row>
        <row r="452">
          <cell r="A452" t="str">
            <v>CSPU010</v>
          </cell>
          <cell r="B452" t="str">
            <v>A</v>
          </cell>
          <cell r="C452" t="str">
            <v>Colocacion de Puertas Metalicas</v>
          </cell>
          <cell r="D452" t="str">
            <v>U</v>
          </cell>
          <cell r="E452">
            <v>8.8250000000000011</v>
          </cell>
          <cell r="F452" t="str">
            <v>Colocacion y Ajuste de Puerta de Chapa y herrajes.</v>
          </cell>
          <cell r="G452">
            <v>1</v>
          </cell>
        </row>
        <row r="453">
          <cell r="A453" t="str">
            <v>CSPU020</v>
          </cell>
          <cell r="B453" t="str">
            <v>A</v>
          </cell>
          <cell r="C453" t="str">
            <v>Prov. y Coloc. Puerta Ch F60 0.80 x 2.00</v>
          </cell>
          <cell r="D453" t="str">
            <v>U</v>
          </cell>
          <cell r="E453">
            <v>240</v>
          </cell>
          <cell r="F453" t="str">
            <v>sin obs.</v>
          </cell>
          <cell r="G453">
            <v>1</v>
          </cell>
        </row>
        <row r="454">
          <cell r="A454" t="str">
            <v>CSPU0100</v>
          </cell>
          <cell r="B454" t="str">
            <v>A</v>
          </cell>
          <cell r="C454" t="str">
            <v>Colocacion de carpinterias acevedo</v>
          </cell>
          <cell r="D454" t="str">
            <v>GL</v>
          </cell>
          <cell r="E454">
            <v>17650</v>
          </cell>
          <cell r="F454" t="str">
            <v>sin obs.</v>
          </cell>
          <cell r="G454">
            <v>1</v>
          </cell>
        </row>
        <row r="455">
          <cell r="A455" t="str">
            <v>CSVE000</v>
          </cell>
          <cell r="B455" t="str">
            <v>D</v>
          </cell>
          <cell r="C455" t="str">
            <v>VENTANAS METÁLICAS</v>
          </cell>
          <cell r="D455" t="str">
            <v/>
          </cell>
        </row>
        <row r="456">
          <cell r="A456" t="str">
            <v>CSVE010</v>
          </cell>
          <cell r="B456" t="str">
            <v>A</v>
          </cell>
          <cell r="C456" t="str">
            <v>Colocacion de Ventanas Metalicas</v>
          </cell>
          <cell r="D456" t="str">
            <v>U</v>
          </cell>
          <cell r="E456">
            <v>46.600217190082645</v>
          </cell>
          <cell r="F456" t="str">
            <v>Incluye llenado del marco de la ventana, posterior amure y colocacion de hojas y herrajes.</v>
          </cell>
          <cell r="G456">
            <v>2</v>
          </cell>
        </row>
        <row r="457">
          <cell r="A457" t="str">
            <v>CSVE100</v>
          </cell>
          <cell r="B457" t="str">
            <v>A</v>
          </cell>
          <cell r="C457" t="str">
            <v>Colocacion de marcos de puertas ACEVEDO</v>
          </cell>
          <cell r="D457" t="str">
            <v>GL</v>
          </cell>
          <cell r="E457">
            <v>8693.0881418181816</v>
          </cell>
          <cell r="F457" t="str">
            <v>sin obs.</v>
          </cell>
          <cell r="G457">
            <v>3</v>
          </cell>
        </row>
        <row r="458">
          <cell r="A458" t="str">
            <v>CSVE110</v>
          </cell>
          <cell r="B458" t="str">
            <v>A</v>
          </cell>
          <cell r="C458" t="str">
            <v>Colocacion de marcos de ventanas ACEVEDO</v>
          </cell>
          <cell r="D458" t="str">
            <v>GL</v>
          </cell>
          <cell r="E458">
            <v>9144.6771361983465</v>
          </cell>
          <cell r="F458" t="str">
            <v>sin obs.</v>
          </cell>
          <cell r="G458">
            <v>3</v>
          </cell>
        </row>
        <row r="459">
          <cell r="A459" t="str">
            <v>CSVE120</v>
          </cell>
          <cell r="B459" t="str">
            <v>A</v>
          </cell>
          <cell r="C459" t="str">
            <v>Colocacion de puertas metalicas ACEVEDO</v>
          </cell>
          <cell r="D459" t="str">
            <v>GL</v>
          </cell>
          <cell r="E459">
            <v>1244.4828099173553</v>
          </cell>
          <cell r="F459" t="str">
            <v>Con Herrajes</v>
          </cell>
          <cell r="G459">
            <v>2</v>
          </cell>
        </row>
        <row r="460">
          <cell r="A460" t="str">
            <v>CSVE130</v>
          </cell>
          <cell r="B460" t="str">
            <v>A</v>
          </cell>
          <cell r="C460" t="str">
            <v>Colocacion de puertas de madera ACEVEDO</v>
          </cell>
          <cell r="D460" t="str">
            <v>GL</v>
          </cell>
          <cell r="E460">
            <v>6860.6095867768599</v>
          </cell>
          <cell r="F460" t="str">
            <v>con herrajes</v>
          </cell>
          <cell r="G460">
            <v>2</v>
          </cell>
        </row>
        <row r="461">
          <cell r="A461" t="str">
            <v>CSVE140</v>
          </cell>
          <cell r="B461" t="str">
            <v>A</v>
          </cell>
          <cell r="C461" t="str">
            <v>Colocacion ventanas de aluminio ACEVEDO</v>
          </cell>
          <cell r="D461" t="str">
            <v>GL</v>
          </cell>
          <cell r="E461">
            <v>2144.4750000000004</v>
          </cell>
          <cell r="F461" t="str">
            <v>sin obs.</v>
          </cell>
          <cell r="G461">
            <v>2</v>
          </cell>
        </row>
        <row r="462">
          <cell r="A462" t="str">
            <v>CSRE000</v>
          </cell>
          <cell r="B462" t="str">
            <v>D</v>
          </cell>
          <cell r="C462" t="str">
            <v>REJAS METÁLICAS</v>
          </cell>
          <cell r="D462" t="str">
            <v/>
          </cell>
        </row>
        <row r="463">
          <cell r="A463" t="str">
            <v>CSRE010</v>
          </cell>
          <cell r="B463" t="str">
            <v>A</v>
          </cell>
          <cell r="C463" t="str">
            <v>Colocacion de Rejas Metalicas</v>
          </cell>
          <cell r="D463" t="str">
            <v>U</v>
          </cell>
          <cell r="E463">
            <v>35.300000000000004</v>
          </cell>
          <cell r="F463" t="str">
            <v>sin obs.</v>
          </cell>
          <cell r="G463">
            <v>1</v>
          </cell>
        </row>
        <row r="464">
          <cell r="A464" t="str">
            <v>CSRE015</v>
          </cell>
          <cell r="B464" t="str">
            <v>A</v>
          </cell>
          <cell r="C464" t="str">
            <v>Prov. y Coloc. Malla Metalica</v>
          </cell>
          <cell r="D464" t="str">
            <v>GL</v>
          </cell>
          <cell r="E464">
            <v>2671.8449999999998</v>
          </cell>
          <cell r="F464" t="str">
            <v>sin obs.</v>
          </cell>
          <cell r="G464">
            <v>1</v>
          </cell>
        </row>
        <row r="465">
          <cell r="A465" t="str">
            <v>CSRE020</v>
          </cell>
          <cell r="B465" t="str">
            <v>A</v>
          </cell>
          <cell r="C465" t="str">
            <v>Reja porton estacionamiento desc. RP C</v>
          </cell>
          <cell r="D465" t="str">
            <v>U</v>
          </cell>
          <cell r="E465">
            <v>2644.3733553719007</v>
          </cell>
          <cell r="F465" t="str">
            <v>sin obs.</v>
          </cell>
          <cell r="G465">
            <v>2</v>
          </cell>
        </row>
        <row r="466">
          <cell r="A466" t="str">
            <v>CSBA000</v>
          </cell>
          <cell r="B466" t="str">
            <v>D</v>
          </cell>
          <cell r="C466" t="str">
            <v>BARANDAS METÁLICAS</v>
          </cell>
          <cell r="D466" t="str">
            <v/>
          </cell>
        </row>
        <row r="467">
          <cell r="A467" t="str">
            <v>CSBA010</v>
          </cell>
          <cell r="B467" t="str">
            <v>A</v>
          </cell>
          <cell r="C467" t="str">
            <v>Colocacion de Barandas Metalicas</v>
          </cell>
          <cell r="D467" t="str">
            <v>ML</v>
          </cell>
          <cell r="E467">
            <v>2.9416666666666664</v>
          </cell>
          <cell r="F467" t="str">
            <v>sin obs.</v>
          </cell>
          <cell r="G467">
            <v>1</v>
          </cell>
        </row>
        <row r="468">
          <cell r="A468" t="str">
            <v>CW00000</v>
          </cell>
          <cell r="B468" t="str">
            <v>D</v>
          </cell>
          <cell r="C468" t="str">
            <v>CARPINTERIA DE MADERA</v>
          </cell>
          <cell r="D468" t="str">
            <v/>
          </cell>
        </row>
        <row r="469">
          <cell r="A469" t="str">
            <v>CWPL000</v>
          </cell>
          <cell r="B469" t="str">
            <v>D</v>
          </cell>
          <cell r="C469" t="str">
            <v>PUERTAS PLACA</v>
          </cell>
          <cell r="D469" t="str">
            <v/>
          </cell>
        </row>
        <row r="470">
          <cell r="A470" t="str">
            <v>CWPL0010</v>
          </cell>
          <cell r="B470" t="str">
            <v>A</v>
          </cell>
          <cell r="C470" t="str">
            <v>Puerta Placa, (Sólo Ajuste y Colocación)</v>
          </cell>
          <cell r="D470" t="str">
            <v>U</v>
          </cell>
          <cell r="E470">
            <v>9.620000000000001</v>
          </cell>
          <cell r="F470" t="str">
            <v>Para placas 0,65 a 0,95 de ancho por 2,05 de alto, incluye transporte al lugar, ajuste y colocación. Los herrajes se consideran aparte.</v>
          </cell>
          <cell r="G470">
            <v>1</v>
          </cell>
        </row>
        <row r="471">
          <cell r="A471" t="str">
            <v>CWPL0015</v>
          </cell>
          <cell r="B471" t="str">
            <v>A</v>
          </cell>
          <cell r="C471" t="str">
            <v>Puerta Placa, (Sólo Herrajes)</v>
          </cell>
          <cell r="D471" t="str">
            <v>U</v>
          </cell>
          <cell r="E471">
            <v>25.743966942148759</v>
          </cell>
          <cell r="F471" t="str">
            <v>sin obs.</v>
          </cell>
          <cell r="G471">
            <v>1</v>
          </cell>
        </row>
        <row r="472">
          <cell r="A472" t="str">
            <v>CWPL020</v>
          </cell>
          <cell r="B472" t="str">
            <v>A</v>
          </cell>
          <cell r="C472" t="str">
            <v>Puerta Placa, (Herrajes, Ajuste y Colocacion))</v>
          </cell>
          <cell r="D472" t="str">
            <v>U</v>
          </cell>
          <cell r="E472">
            <v>35.363966942148764</v>
          </cell>
          <cell r="F472" t="str">
            <v>sin obs.</v>
          </cell>
          <cell r="G472">
            <v>2</v>
          </cell>
        </row>
        <row r="473">
          <cell r="A473" t="str">
            <v>CWPL0100</v>
          </cell>
          <cell r="B473" t="str">
            <v>A</v>
          </cell>
          <cell r="C473" t="str">
            <v>Puerta placa (0,80 x 2,05) incluye herrajes y coloc.</v>
          </cell>
          <cell r="D473" t="str">
            <v>U</v>
          </cell>
          <cell r="E473">
            <v>93.215206611570252</v>
          </cell>
          <cell r="F473" t="str">
            <v>sin obs.</v>
          </cell>
          <cell r="G473">
            <v>2</v>
          </cell>
        </row>
        <row r="474">
          <cell r="A474" t="str">
            <v>CWPL0110</v>
          </cell>
          <cell r="B474" t="str">
            <v>A</v>
          </cell>
          <cell r="C474" t="str">
            <v>Puerta placa (0,65/0,70 x 2,05), incluye herrajes y coloc.</v>
          </cell>
          <cell r="D474" t="str">
            <v>U</v>
          </cell>
          <cell r="E474">
            <v>89.496198347107438</v>
          </cell>
          <cell r="F474" t="str">
            <v>sin obs.</v>
          </cell>
          <cell r="G474">
            <v>2</v>
          </cell>
        </row>
        <row r="475">
          <cell r="A475" t="str">
            <v>CWPL0120</v>
          </cell>
          <cell r="B475" t="str">
            <v>A</v>
          </cell>
          <cell r="C475" t="str">
            <v>Puerta placa (0.95 x 2,05), incluye herrajes y coloc.</v>
          </cell>
          <cell r="D475" t="str">
            <v>U</v>
          </cell>
          <cell r="E475">
            <v>211.04396694214876</v>
          </cell>
          <cell r="F475" t="str">
            <v>sin obs.</v>
          </cell>
          <cell r="G475">
            <v>2</v>
          </cell>
        </row>
        <row r="476">
          <cell r="A476" t="str">
            <v>CE000000</v>
          </cell>
          <cell r="B476" t="str">
            <v>D</v>
          </cell>
          <cell r="C476" t="str">
            <v>CORTINAS DE ENROLLAR Y HERRAJES</v>
          </cell>
          <cell r="D476" t="str">
            <v/>
          </cell>
        </row>
        <row r="477">
          <cell r="A477" t="str">
            <v>CEPV0000</v>
          </cell>
          <cell r="B477" t="str">
            <v>D</v>
          </cell>
          <cell r="C477" t="str">
            <v>CORTINAS DE ENROLLAR DE PVC Y MADERA</v>
          </cell>
          <cell r="D477" t="str">
            <v/>
          </cell>
        </row>
        <row r="478">
          <cell r="A478" t="str">
            <v>CEPV0010</v>
          </cell>
          <cell r="B478" t="str">
            <v>A</v>
          </cell>
          <cell r="C478" t="str">
            <v>Cortina de enrollar de PVC (Prov y colocacion sin sistema)</v>
          </cell>
          <cell r="D478" t="str">
            <v>M2</v>
          </cell>
          <cell r="E478">
            <v>43.504999999999995</v>
          </cell>
          <cell r="F478" t="str">
            <v>Cortina sola, sin accesorios</v>
          </cell>
          <cell r="G478">
            <v>1</v>
          </cell>
        </row>
        <row r="479">
          <cell r="A479" t="str">
            <v>CEPV015</v>
          </cell>
          <cell r="B479" t="str">
            <v>A</v>
          </cell>
          <cell r="C479" t="str">
            <v>Cortina de enrollar de Madera (Prov y colocación sin sistema)</v>
          </cell>
          <cell r="D479" t="str">
            <v>M2</v>
          </cell>
          <cell r="E479">
            <v>115.53888888888889</v>
          </cell>
          <cell r="F479" t="str">
            <v>sin obs.</v>
          </cell>
          <cell r="G479">
            <v>1</v>
          </cell>
        </row>
        <row r="480">
          <cell r="A480" t="str">
            <v>CEPV0020</v>
          </cell>
          <cell r="B480" t="str">
            <v>A</v>
          </cell>
          <cell r="C480" t="str">
            <v>Cortina de enrollar sistema completo (eje+enrollador+cinta) s/cortina</v>
          </cell>
          <cell r="D480" t="str">
            <v>U</v>
          </cell>
          <cell r="E480">
            <v>74.650000000000006</v>
          </cell>
          <cell r="F480" t="str">
            <v>Para una cortina de 1,8 m2 promedio</v>
          </cell>
          <cell r="G480">
            <v>1</v>
          </cell>
        </row>
        <row r="481">
          <cell r="A481" t="str">
            <v>CEPV0100</v>
          </cell>
          <cell r="B481" t="str">
            <v>A</v>
          </cell>
          <cell r="C481" t="str">
            <v>Cortina de enrollar PVC completa</v>
          </cell>
          <cell r="D481" t="str">
            <v>M2</v>
          </cell>
          <cell r="E481">
            <v>80.83</v>
          </cell>
          <cell r="F481" t="str">
            <v>Para una ventana promedio de 1,80 m2</v>
          </cell>
          <cell r="G481">
            <v>2</v>
          </cell>
        </row>
        <row r="482">
          <cell r="A482" t="str">
            <v>CEPV0110</v>
          </cell>
          <cell r="B482" t="str">
            <v>A</v>
          </cell>
          <cell r="C482" t="str">
            <v>Cortina de enrollar Madera completa</v>
          </cell>
          <cell r="D482" t="str">
            <v>M2</v>
          </cell>
          <cell r="E482">
            <v>152.86388888888888</v>
          </cell>
          <cell r="F482" t="str">
            <v>sin obs.</v>
          </cell>
          <cell r="G482">
            <v>2</v>
          </cell>
        </row>
        <row r="483">
          <cell r="A483" t="str">
            <v>CEHE0000</v>
          </cell>
          <cell r="B483" t="str">
            <v>D</v>
          </cell>
          <cell r="C483" t="str">
            <v>HERRAJES</v>
          </cell>
          <cell r="D483" t="str">
            <v/>
          </cell>
        </row>
        <row r="484">
          <cell r="A484" t="str">
            <v>CV00000</v>
          </cell>
          <cell r="B484" t="str">
            <v>D</v>
          </cell>
          <cell r="C484" t="str">
            <v>CONDUCTOS Y VENTILACIONES</v>
          </cell>
          <cell r="D484" t="str">
            <v/>
          </cell>
        </row>
        <row r="485">
          <cell r="A485" t="str">
            <v>CVCO000</v>
          </cell>
          <cell r="B485" t="str">
            <v>D</v>
          </cell>
          <cell r="C485" t="str">
            <v>CONDUCTOS</v>
          </cell>
          <cell r="D485" t="str">
            <v/>
          </cell>
        </row>
        <row r="486">
          <cell r="A486" t="str">
            <v>CVCO010</v>
          </cell>
          <cell r="B486" t="str">
            <v>A</v>
          </cell>
          <cell r="C486" t="str">
            <v>Conducto de ventilacion COVE por piso para un baño</v>
          </cell>
          <cell r="D486" t="str">
            <v>PISO</v>
          </cell>
          <cell r="E486">
            <v>131.1432082644628</v>
          </cell>
          <cell r="F486" t="str">
            <v>Considerado por piso de 2,80 m, Replanteo, Coloc de Conductos con mortero de asiento</v>
          </cell>
          <cell r="G486">
            <v>2</v>
          </cell>
        </row>
        <row r="487">
          <cell r="A487" t="str">
            <v>CVCO020</v>
          </cell>
          <cell r="B487" t="str">
            <v>A</v>
          </cell>
          <cell r="C487" t="str">
            <v>Conducto COVE Ventilacion Humos</v>
          </cell>
          <cell r="D487" t="str">
            <v>GL</v>
          </cell>
          <cell r="E487">
            <v>4976.9877487603317</v>
          </cell>
          <cell r="F487" t="str">
            <v>2 conductos de 8 pisos ubicados uno en cada Pallier principal.</v>
          </cell>
          <cell r="G487">
            <v>2</v>
          </cell>
        </row>
        <row r="488">
          <cell r="A488" t="str">
            <v>CVCO025</v>
          </cell>
          <cell r="B488" t="str">
            <v>A</v>
          </cell>
          <cell r="C488" t="str">
            <v>Conducto COVE Ventilacion Humos c/rejillas 20x20</v>
          </cell>
          <cell r="D488" t="str">
            <v>PISO</v>
          </cell>
          <cell r="E488">
            <v>496.2554842975207</v>
          </cell>
          <cell r="F488" t="str">
            <v>sin obs.</v>
          </cell>
          <cell r="G488">
            <v>2</v>
          </cell>
        </row>
        <row r="489">
          <cell r="A489" t="str">
            <v>CVCO030</v>
          </cell>
          <cell r="B489" t="str">
            <v>A</v>
          </cell>
          <cell r="C489" t="str">
            <v>Conducto COVE Ventilacion Baños</v>
          </cell>
          <cell r="D489" t="str">
            <v>GL</v>
          </cell>
          <cell r="E489">
            <v>3873.3077487603314</v>
          </cell>
          <cell r="F489" t="str">
            <v>2 conductos de 8 pisos de dos baños apareados. 2 conductos de baños en suite no apareados.</v>
          </cell>
          <cell r="G489">
            <v>2</v>
          </cell>
        </row>
        <row r="490">
          <cell r="A490" t="str">
            <v>CVCO040</v>
          </cell>
          <cell r="B490" t="str">
            <v>A</v>
          </cell>
          <cell r="C490" t="str">
            <v>Conducto ventilacion Subsuelo</v>
          </cell>
          <cell r="D490" t="str">
            <v>U</v>
          </cell>
          <cell r="E490">
            <v>131.1432082644628</v>
          </cell>
          <cell r="F490" t="str">
            <v>sin obs.</v>
          </cell>
          <cell r="G490">
            <v>2</v>
          </cell>
        </row>
        <row r="491">
          <cell r="A491" t="str">
            <v>CVCO100</v>
          </cell>
          <cell r="B491" t="str">
            <v>A</v>
          </cell>
          <cell r="C491" t="str">
            <v>Conducto para cocina Chapa Galvanizada</v>
          </cell>
          <cell r="D491" t="str">
            <v>GL</v>
          </cell>
          <cell r="E491">
            <v>206.3</v>
          </cell>
          <cell r="F491" t="str">
            <v>sin obs.</v>
          </cell>
          <cell r="G491">
            <v>1</v>
          </cell>
        </row>
        <row r="492">
          <cell r="A492" t="str">
            <v>CVCO120</v>
          </cell>
          <cell r="B492" t="str">
            <v>A</v>
          </cell>
          <cell r="C492" t="str">
            <v>Conducto para calefón TN 4" Chapa Galvanizada H=2.80</v>
          </cell>
          <cell r="D492" t="str">
            <v>U</v>
          </cell>
          <cell r="E492">
            <v>92.4</v>
          </cell>
          <cell r="F492" t="str">
            <v>sin obs.</v>
          </cell>
          <cell r="G492">
            <v>1</v>
          </cell>
        </row>
        <row r="493">
          <cell r="A493" t="str">
            <v>CVRJ000</v>
          </cell>
          <cell r="B493" t="str">
            <v>D</v>
          </cell>
          <cell r="C493" t="str">
            <v>REJAS</v>
          </cell>
          <cell r="D493" t="str">
            <v/>
          </cell>
        </row>
        <row r="494">
          <cell r="A494" t="str">
            <v>CVRJ010</v>
          </cell>
          <cell r="B494" t="str">
            <v>A</v>
          </cell>
          <cell r="C494" t="str">
            <v xml:space="preserve">Rejilla de ventilacion </v>
          </cell>
          <cell r="D494" t="str">
            <v>N°</v>
          </cell>
          <cell r="E494">
            <v>25.388641322314051</v>
          </cell>
          <cell r="F494" t="str">
            <v>Provision y colocacion de rejilla</v>
          </cell>
          <cell r="G494">
            <v>2</v>
          </cell>
        </row>
        <row r="495">
          <cell r="A495" t="str">
            <v>CVSO000</v>
          </cell>
          <cell r="B495" t="str">
            <v>D</v>
          </cell>
          <cell r="C495" t="str">
            <v>SOMBRERETES</v>
          </cell>
          <cell r="D495" t="str">
            <v/>
          </cell>
        </row>
        <row r="496">
          <cell r="A496" t="str">
            <v>CVSO010</v>
          </cell>
          <cell r="B496" t="str">
            <v>A</v>
          </cell>
          <cell r="C496" t="str">
            <v>Sombrerete de remate</v>
          </cell>
          <cell r="D496" t="str">
            <v>Nº</v>
          </cell>
          <cell r="E496">
            <v>204.46195206611571</v>
          </cell>
          <cell r="F496" t="str">
            <v>Sombrerete asentado con mortero de cemento</v>
          </cell>
          <cell r="G496">
            <v>2</v>
          </cell>
        </row>
        <row r="497">
          <cell r="A497" t="str">
            <v>CVSO020</v>
          </cell>
          <cell r="B497" t="str">
            <v>A</v>
          </cell>
          <cell r="C497" t="str">
            <v>Conducto Ch Galv 3" Vent. Termotanques</v>
          </cell>
          <cell r="D497" t="str">
            <v>U</v>
          </cell>
          <cell r="E497">
            <v>29.87</v>
          </cell>
          <cell r="F497" t="str">
            <v>sin obs.</v>
          </cell>
          <cell r="G497">
            <v>1</v>
          </cell>
        </row>
        <row r="498">
          <cell r="A498" t="str">
            <v>IS00000</v>
          </cell>
          <cell r="B498" t="str">
            <v>D</v>
          </cell>
          <cell r="C498" t="str">
            <v>INSTALACION SANITARIA</v>
          </cell>
          <cell r="D498" t="str">
            <v/>
          </cell>
        </row>
        <row r="499">
          <cell r="A499" t="str">
            <v>ISDC000</v>
          </cell>
          <cell r="B499" t="str">
            <v>D</v>
          </cell>
          <cell r="C499" t="str">
            <v>DERECHOS DE CONEXIÓN</v>
          </cell>
          <cell r="D499" t="str">
            <v/>
          </cell>
        </row>
        <row r="500">
          <cell r="A500" t="str">
            <v>ISDC010</v>
          </cell>
          <cell r="B500" t="str">
            <v>A</v>
          </cell>
          <cell r="C500" t="str">
            <v>Derechos de Conexión en acera diam 0,019 a 0,032 m PPUTF</v>
          </cell>
          <cell r="D500" t="str">
            <v>U</v>
          </cell>
          <cell r="E500">
            <v>327.52999999999997</v>
          </cell>
          <cell r="F500" t="str">
            <v>Parametrizable</v>
          </cell>
          <cell r="G500">
            <v>1</v>
          </cell>
        </row>
        <row r="501">
          <cell r="A501" t="str">
            <v>ISPA000</v>
          </cell>
          <cell r="B501" t="str">
            <v>A</v>
          </cell>
          <cell r="C501" t="str">
            <v>PROVISION DE AGUA FRIA</v>
          </cell>
          <cell r="D501" t="str">
            <v/>
          </cell>
        </row>
        <row r="502">
          <cell r="A502" t="str">
            <v>ISPA010</v>
          </cell>
          <cell r="B502" t="str">
            <v>A</v>
          </cell>
          <cell r="C502" t="str">
            <v>Sifon invertido diam 0,032 m PPUTF</v>
          </cell>
          <cell r="D502" t="str">
            <v>U</v>
          </cell>
          <cell r="E502">
            <v>139.82</v>
          </cell>
          <cell r="F502" t="str">
            <v>sin obs.</v>
          </cell>
          <cell r="G502">
            <v>1</v>
          </cell>
        </row>
        <row r="503">
          <cell r="A503" t="str">
            <v>ISPA020</v>
          </cell>
          <cell r="B503" t="str">
            <v>A</v>
          </cell>
          <cell r="C503" t="str">
            <v>Tramo Horizontal Alimentación TB diam 0,032 m PPUTF</v>
          </cell>
          <cell r="D503" t="str">
            <v>ML</v>
          </cell>
          <cell r="E503">
            <v>25.39</v>
          </cell>
          <cell r="F503" t="str">
            <v>sin obs.</v>
          </cell>
          <cell r="G503">
            <v>1</v>
          </cell>
        </row>
        <row r="504">
          <cell r="A504" t="str">
            <v>ISPA022</v>
          </cell>
          <cell r="B504" t="str">
            <v>A</v>
          </cell>
          <cell r="C504" t="str">
            <v>Cañeria PPUTF Diam. 0038</v>
          </cell>
          <cell r="D504" t="str">
            <v>ML</v>
          </cell>
          <cell r="E504">
            <v>28.292899999999999</v>
          </cell>
          <cell r="F504" t="str">
            <v>sin obs.</v>
          </cell>
          <cell r="G504">
            <v>1</v>
          </cell>
        </row>
        <row r="505">
          <cell r="A505" t="str">
            <v>ISPA025</v>
          </cell>
          <cell r="B505" t="str">
            <v>A</v>
          </cell>
          <cell r="C505" t="str">
            <v>Alimentacion TB Diam. 0025 PPUTF</v>
          </cell>
          <cell r="D505" t="str">
            <v>GL</v>
          </cell>
          <cell r="E505">
            <v>320.18020000000001</v>
          </cell>
          <cell r="F505" t="str">
            <v>L = 16 m</v>
          </cell>
          <cell r="G505">
            <v>2</v>
          </cell>
        </row>
        <row r="506">
          <cell r="A506" t="str">
            <v>ISPA040</v>
          </cell>
          <cell r="B506" t="str">
            <v>A</v>
          </cell>
          <cell r="C506" t="str">
            <v>Cuadro de Bombas Completo</v>
          </cell>
          <cell r="D506" t="str">
            <v>U</v>
          </cell>
          <cell r="E506">
            <v>589.52</v>
          </cell>
          <cell r="F506" t="str">
            <v>sin obs.</v>
          </cell>
          <cell r="G506">
            <v>1</v>
          </cell>
        </row>
        <row r="507">
          <cell r="A507" t="str">
            <v>ISPA045</v>
          </cell>
          <cell r="B507" t="str">
            <v>A</v>
          </cell>
          <cell r="C507" t="str">
            <v>Cuadro de Bombas Escuela</v>
          </cell>
          <cell r="D507" t="str">
            <v>GL</v>
          </cell>
          <cell r="E507">
            <v>1034.57672</v>
          </cell>
          <cell r="F507" t="str">
            <v>sin obs.</v>
          </cell>
          <cell r="G507">
            <v>1</v>
          </cell>
        </row>
        <row r="508">
          <cell r="A508" t="str">
            <v>ISPA046</v>
          </cell>
          <cell r="B508" t="str">
            <v>A</v>
          </cell>
          <cell r="C508" t="str">
            <v>Cuadro de Bombas Tortuga Manuelita</v>
          </cell>
          <cell r="D508" t="str">
            <v>GL</v>
          </cell>
          <cell r="E508">
            <v>1034.57672</v>
          </cell>
          <cell r="F508" t="str">
            <v>sin obs.</v>
          </cell>
          <cell r="G508">
            <v>1</v>
          </cell>
        </row>
        <row r="509">
          <cell r="A509" t="str">
            <v>ISPA047</v>
          </cell>
          <cell r="B509" t="str">
            <v>A</v>
          </cell>
          <cell r="C509" t="str">
            <v>Cuadro de Bombas Lisandro de la Torre</v>
          </cell>
          <cell r="D509" t="str">
            <v>GL</v>
          </cell>
          <cell r="E509">
            <v>1034.57672</v>
          </cell>
          <cell r="F509" t="str">
            <v>sin obs.</v>
          </cell>
          <cell r="G509">
            <v>1</v>
          </cell>
        </row>
        <row r="510">
          <cell r="A510" t="str">
            <v>ISPA050</v>
          </cell>
          <cell r="B510" t="str">
            <v>A</v>
          </cell>
          <cell r="C510" t="str">
            <v>Subida TB a TR diam 0,025 PPUTF</v>
          </cell>
          <cell r="D510" t="str">
            <v>ML</v>
          </cell>
          <cell r="E510">
            <v>23.89</v>
          </cell>
          <cell r="F510" t="str">
            <v>sin obs.</v>
          </cell>
          <cell r="G510">
            <v>1</v>
          </cell>
        </row>
        <row r="511">
          <cell r="A511" t="str">
            <v>ISPA060</v>
          </cell>
          <cell r="B511" t="str">
            <v>A</v>
          </cell>
          <cell r="C511" t="str">
            <v>Subida TB a TR diam 0,032 PPUTF Escuela</v>
          </cell>
          <cell r="D511" t="str">
            <v>GL</v>
          </cell>
          <cell r="E511">
            <v>532.48985000000005</v>
          </cell>
          <cell r="F511" t="str">
            <v>sin obs.</v>
          </cell>
          <cell r="G511">
            <v>1</v>
          </cell>
        </row>
        <row r="512">
          <cell r="A512" t="str">
            <v>ISPA065</v>
          </cell>
          <cell r="B512" t="str">
            <v>A</v>
          </cell>
          <cell r="C512" t="str">
            <v>Subida TB a TR diam 0,032 PPUTF Lisandro</v>
          </cell>
          <cell r="D512" t="str">
            <v>GL</v>
          </cell>
          <cell r="E512">
            <v>272.70319999999998</v>
          </cell>
          <cell r="F512" t="str">
            <v>Cañeria Impulsion. L = 12 m. Caños Acquasystem F-F.</v>
          </cell>
          <cell r="G512">
            <v>2</v>
          </cell>
        </row>
        <row r="513">
          <cell r="A513" t="str">
            <v>ISPA100</v>
          </cell>
          <cell r="B513" t="str">
            <v>A</v>
          </cell>
          <cell r="C513" t="str">
            <v>Conexion agua Escuela</v>
          </cell>
          <cell r="D513" t="str">
            <v>GL</v>
          </cell>
          <cell r="E513">
            <v>1778.98378</v>
          </cell>
          <cell r="F513" t="str">
            <v>sin obs.</v>
          </cell>
          <cell r="G513">
            <v>2</v>
          </cell>
        </row>
        <row r="514">
          <cell r="A514" t="str">
            <v>ISPA110</v>
          </cell>
          <cell r="B514" t="str">
            <v>A</v>
          </cell>
          <cell r="C514" t="str">
            <v>Colectores Tanques Escuela</v>
          </cell>
          <cell r="D514" t="str">
            <v>GL</v>
          </cell>
          <cell r="E514">
            <v>1014.2952066115703</v>
          </cell>
          <cell r="F514" t="str">
            <v>sin obs.</v>
          </cell>
          <cell r="G514">
            <v>1</v>
          </cell>
        </row>
        <row r="515">
          <cell r="A515" t="str">
            <v>ISPA120</v>
          </cell>
          <cell r="B515" t="str">
            <v>A</v>
          </cell>
          <cell r="C515" t="str">
            <v>Cañeria Impulsion PPUTF Diam. 32 mm</v>
          </cell>
          <cell r="D515" t="str">
            <v>GL</v>
          </cell>
          <cell r="E515">
            <v>466.62800000000004</v>
          </cell>
          <cell r="F515" t="str">
            <v>sin obs.</v>
          </cell>
          <cell r="G515">
            <v>1</v>
          </cell>
        </row>
        <row r="516">
          <cell r="A516" t="str">
            <v>ISPA0900</v>
          </cell>
          <cell r="B516" t="str">
            <v>A</v>
          </cell>
          <cell r="C516" t="str">
            <v>Colocación caño PPUTF diam 1/2 a 2" sin material</v>
          </cell>
          <cell r="D516" t="str">
            <v>ML</v>
          </cell>
          <cell r="E516">
            <v>11.544</v>
          </cell>
          <cell r="F516" t="str">
            <v>Acarreo, Replanteo y colocación de caños y accesorios</v>
          </cell>
          <cell r="G516">
            <v>1</v>
          </cell>
        </row>
        <row r="517">
          <cell r="A517" t="str">
            <v>ISPA905</v>
          </cell>
          <cell r="B517" t="str">
            <v>A</v>
          </cell>
          <cell r="C517" t="str">
            <v>Colocacion Caño Hb 1/2" a 4" (MO)</v>
          </cell>
          <cell r="D517" t="str">
            <v>ML</v>
          </cell>
          <cell r="E517">
            <v>11.544</v>
          </cell>
          <cell r="F517" t="str">
            <v>sin obs.</v>
          </cell>
          <cell r="G517">
            <v>1</v>
          </cell>
        </row>
        <row r="518">
          <cell r="A518" t="str">
            <v>ISPA0800</v>
          </cell>
          <cell r="B518" t="str">
            <v>A</v>
          </cell>
          <cell r="C518" t="str">
            <v>Colector TR diam 2" para 22 bajadas PB+1 Lisandro</v>
          </cell>
          <cell r="D518" t="str">
            <v>U</v>
          </cell>
          <cell r="E518">
            <v>1303.3728925619835</v>
          </cell>
          <cell r="F518" t="str">
            <v>sin obs.</v>
          </cell>
          <cell r="G518">
            <v>1</v>
          </cell>
        </row>
        <row r="519">
          <cell r="A519" t="str">
            <v>ISPA0910</v>
          </cell>
          <cell r="B519" t="str">
            <v>A</v>
          </cell>
          <cell r="C519" t="str">
            <v>Union termofusión (solo mano de obra)</v>
          </cell>
          <cell r="D519" t="str">
            <v>U</v>
          </cell>
          <cell r="E519">
            <v>1.1300000000000001</v>
          </cell>
          <cell r="F519" t="str">
            <v>Mano de obra para realizar la union</v>
          </cell>
          <cell r="G519">
            <v>1</v>
          </cell>
        </row>
        <row r="520">
          <cell r="A520" t="str">
            <v>ISPA1000</v>
          </cell>
          <cell r="B520" t="str">
            <v>A</v>
          </cell>
          <cell r="C520" t="str">
            <v>Inst. Agua Fria y Caliente PB+3</v>
          </cell>
          <cell r="D520" t="str">
            <v>VIV</v>
          </cell>
          <cell r="E520">
            <v>1550.9798445557853</v>
          </cell>
          <cell r="F520" t="str">
            <v>sin obs.</v>
          </cell>
          <cell r="G520">
            <v>5</v>
          </cell>
        </row>
        <row r="521">
          <cell r="A521" t="str">
            <v>ISPA0930</v>
          </cell>
          <cell r="B521" t="str">
            <v>A</v>
          </cell>
          <cell r="C521" t="str">
            <v>Instalacion agua fria y caliente Lisandro</v>
          </cell>
          <cell r="D521" t="str">
            <v>GL</v>
          </cell>
          <cell r="E521">
            <v>37223.516269338848</v>
          </cell>
          <cell r="F521" t="str">
            <v>sin obs.</v>
          </cell>
          <cell r="G521">
            <v>5</v>
          </cell>
        </row>
        <row r="522">
          <cell r="A522" t="str">
            <v>ISPA0931</v>
          </cell>
          <cell r="B522" t="str">
            <v>A</v>
          </cell>
          <cell r="C522" t="str">
            <v>Instalacion agua fria y caliente Prototipo E7-E8</v>
          </cell>
          <cell r="D522" t="str">
            <v>GL</v>
          </cell>
          <cell r="E522">
            <v>35961.955434655654</v>
          </cell>
          <cell r="F522" t="str">
            <v>sin obs.</v>
          </cell>
          <cell r="G522">
            <v>5</v>
          </cell>
        </row>
        <row r="523">
          <cell r="A523" t="str">
            <v>ISPA0920</v>
          </cell>
          <cell r="B523" t="str">
            <v>A</v>
          </cell>
          <cell r="C523" t="str">
            <v>Union roscada</v>
          </cell>
          <cell r="D523" t="str">
            <v>U</v>
          </cell>
          <cell r="E523">
            <v>3.5231152066115703</v>
          </cell>
          <cell r="F523" t="str">
            <v>Materiales y mano de obra para conectar cañería de PPUTF con valvulas, llaves de paso , otros accesorrios de HG</v>
          </cell>
          <cell r="G523">
            <v>1</v>
          </cell>
        </row>
        <row r="524">
          <cell r="A524" t="str">
            <v>ISPA950</v>
          </cell>
          <cell r="B524" t="str">
            <v>A</v>
          </cell>
          <cell r="C524" t="str">
            <v>Union Soldadura Capilar Blanda (Pb-Sn)</v>
          </cell>
          <cell r="D524" t="str">
            <v>U</v>
          </cell>
          <cell r="E524">
            <v>2.3493969696969694</v>
          </cell>
          <cell r="F524" t="str">
            <v>sin obs.</v>
          </cell>
          <cell r="G524">
            <v>1</v>
          </cell>
        </row>
        <row r="525">
          <cell r="A525" t="str">
            <v>ISPA960</v>
          </cell>
          <cell r="B525" t="str">
            <v>A</v>
          </cell>
          <cell r="C525" t="str">
            <v>Union Soldadura Capilar Fuerte (Cu-Ag)</v>
          </cell>
          <cell r="D525" t="str">
            <v>U</v>
          </cell>
          <cell r="E525">
            <v>6.4302333333333337</v>
          </cell>
          <cell r="F525" t="str">
            <v>sin obs.</v>
          </cell>
          <cell r="G525">
            <v>1</v>
          </cell>
        </row>
        <row r="526">
          <cell r="A526" t="str">
            <v>ISPA1100</v>
          </cell>
          <cell r="B526" t="str">
            <v>A</v>
          </cell>
          <cell r="C526" t="str">
            <v>Alimentacion red agua a Tanque de bombeo Acevedo</v>
          </cell>
          <cell r="D526" t="str">
            <v>U</v>
          </cell>
          <cell r="E526">
            <v>550.13376000000005</v>
          </cell>
          <cell r="F526" t="str">
            <v>OBRA ACEVEDO</v>
          </cell>
          <cell r="G526">
            <v>3</v>
          </cell>
        </row>
        <row r="527">
          <cell r="A527" t="str">
            <v>ISPA1110</v>
          </cell>
          <cell r="B527" t="str">
            <v>A</v>
          </cell>
          <cell r="C527" t="str">
            <v>Tanques de bombeo, Flotante y Colector Acevedo</v>
          </cell>
          <cell r="D527" t="str">
            <v>GL</v>
          </cell>
          <cell r="E527">
            <v>4285.1400000000003</v>
          </cell>
          <cell r="F527" t="str">
            <v>OBRA ACEVEDO</v>
          </cell>
          <cell r="G527">
            <v>1</v>
          </cell>
        </row>
        <row r="528">
          <cell r="A528" t="str">
            <v>ISPA1115</v>
          </cell>
          <cell r="B528" t="str">
            <v>A</v>
          </cell>
          <cell r="C528" t="str">
            <v>Ventilacion Tanque de Bombeo Acevedo</v>
          </cell>
          <cell r="D528" t="str">
            <v>GL</v>
          </cell>
          <cell r="E528">
            <v>548.93079999999998</v>
          </cell>
          <cell r="F528" t="str">
            <v>OBRA ACEVEDO</v>
          </cell>
          <cell r="G528">
            <v>3</v>
          </cell>
        </row>
        <row r="529">
          <cell r="A529" t="str">
            <v>ISPA1120</v>
          </cell>
          <cell r="B529" t="str">
            <v>A</v>
          </cell>
          <cell r="C529" t="str">
            <v>Conexion agua directa diam 19 mm Acevedo</v>
          </cell>
          <cell r="D529" t="str">
            <v>GL</v>
          </cell>
          <cell r="E529">
            <v>1388.1809728150827</v>
          </cell>
          <cell r="F529" t="str">
            <v>OBRA ACEVEDO</v>
          </cell>
          <cell r="G529">
            <v>3</v>
          </cell>
        </row>
        <row r="530">
          <cell r="A530" t="str">
            <v>ISPA1130</v>
          </cell>
          <cell r="B530" t="str">
            <v>A</v>
          </cell>
          <cell r="C530" t="str">
            <v>Equipo de Bombas completo Acevedo</v>
          </cell>
          <cell r="D530" t="str">
            <v>GL</v>
          </cell>
          <cell r="E530">
            <v>4192.9915559807805</v>
          </cell>
          <cell r="F530" t="str">
            <v>OBRA ACEVEDO</v>
          </cell>
          <cell r="G530">
            <v>3</v>
          </cell>
        </row>
        <row r="531">
          <cell r="A531" t="str">
            <v>ISPA1140</v>
          </cell>
          <cell r="B531" t="str">
            <v>A</v>
          </cell>
          <cell r="C531" t="str">
            <v>Subida de agua cobre diam 38 Acevedo</v>
          </cell>
          <cell r="D531" t="str">
            <v>GL</v>
          </cell>
          <cell r="E531">
            <v>2746.11</v>
          </cell>
          <cell r="F531" t="str">
            <v>OBRA ACEVEDO</v>
          </cell>
          <cell r="G531">
            <v>1</v>
          </cell>
        </row>
        <row r="532">
          <cell r="A532" t="str">
            <v>ISPA1150</v>
          </cell>
          <cell r="B532" t="str">
            <v>A</v>
          </cell>
          <cell r="C532" t="str">
            <v>Tanques de Reserva y colector Acevedo</v>
          </cell>
          <cell r="D532" t="str">
            <v>GL</v>
          </cell>
          <cell r="E532">
            <v>14997.73</v>
          </cell>
          <cell r="F532" t="str">
            <v>OBRA ACEVEDO</v>
          </cell>
          <cell r="G532">
            <v>1</v>
          </cell>
        </row>
        <row r="533">
          <cell r="A533" t="str">
            <v>ISBA000</v>
          </cell>
          <cell r="B533" t="str">
            <v>D</v>
          </cell>
          <cell r="C533" t="str">
            <v>BAJADAS AGUA FRIA</v>
          </cell>
          <cell r="D533" t="str">
            <v/>
          </cell>
        </row>
        <row r="534">
          <cell r="A534" t="str">
            <v>ISBA010</v>
          </cell>
          <cell r="B534" t="str">
            <v>A</v>
          </cell>
          <cell r="C534" t="str">
            <v>Colector TR (Solo puente de empalme) diam 0,032 Latón</v>
          </cell>
          <cell r="D534" t="str">
            <v>U</v>
          </cell>
          <cell r="E534">
            <v>179.02</v>
          </cell>
          <cell r="F534" t="str">
            <v>sin obs.</v>
          </cell>
          <cell r="G534">
            <v>1</v>
          </cell>
        </row>
        <row r="535">
          <cell r="A535" t="str">
            <v>ISBA020</v>
          </cell>
          <cell r="B535" t="str">
            <v>A</v>
          </cell>
          <cell r="C535" t="str">
            <v>Conexión a bajada diam 0,013</v>
          </cell>
          <cell r="D535" t="str">
            <v>U</v>
          </cell>
          <cell r="E535">
            <v>26.6</v>
          </cell>
          <cell r="F535" t="str">
            <v>sin obs.</v>
          </cell>
          <cell r="G535">
            <v>1</v>
          </cell>
        </row>
        <row r="536">
          <cell r="A536" t="str">
            <v>ISBA021</v>
          </cell>
          <cell r="B536" t="str">
            <v>A</v>
          </cell>
          <cell r="C536" t="str">
            <v>Conexión a bajada diam 0,019</v>
          </cell>
          <cell r="D536" t="str">
            <v>U</v>
          </cell>
          <cell r="E536">
            <v>74.959999999999994</v>
          </cell>
          <cell r="F536" t="str">
            <v>sin obs.</v>
          </cell>
          <cell r="G536">
            <v>1</v>
          </cell>
        </row>
        <row r="537">
          <cell r="A537" t="str">
            <v>ISBA022</v>
          </cell>
          <cell r="B537" t="str">
            <v>A</v>
          </cell>
          <cell r="C537" t="str">
            <v>Conexión a bajada diam 0,025</v>
          </cell>
          <cell r="D537" t="str">
            <v>U</v>
          </cell>
          <cell r="E537">
            <v>97.4</v>
          </cell>
          <cell r="F537" t="str">
            <v>sin obs.</v>
          </cell>
          <cell r="G537">
            <v>1</v>
          </cell>
        </row>
        <row r="538">
          <cell r="A538" t="str">
            <v>ISBA030</v>
          </cell>
          <cell r="B538" t="str">
            <v>A</v>
          </cell>
          <cell r="C538" t="str">
            <v>Bajada diam 0,013 PPUTF</v>
          </cell>
          <cell r="D538" t="str">
            <v>ML</v>
          </cell>
          <cell r="E538">
            <v>7.25</v>
          </cell>
          <cell r="F538" t="str">
            <v>sin obs.</v>
          </cell>
          <cell r="G538">
            <v>1</v>
          </cell>
        </row>
        <row r="539">
          <cell r="A539" t="str">
            <v>ISBA040</v>
          </cell>
          <cell r="B539" t="str">
            <v>A</v>
          </cell>
          <cell r="C539" t="str">
            <v>Bajada diam 0,019 PPUTF</v>
          </cell>
          <cell r="D539" t="str">
            <v>ML</v>
          </cell>
          <cell r="E539">
            <v>11.84</v>
          </cell>
          <cell r="F539" t="str">
            <v>sin obs.</v>
          </cell>
          <cell r="G539">
            <v>1</v>
          </cell>
        </row>
        <row r="540">
          <cell r="A540" t="str">
            <v>ISBA050</v>
          </cell>
          <cell r="B540" t="str">
            <v>A</v>
          </cell>
          <cell r="C540" t="str">
            <v>Bajada diam 0,025 PPUTF</v>
          </cell>
          <cell r="D540" t="str">
            <v>ML</v>
          </cell>
          <cell r="E540">
            <v>17.899999999999999</v>
          </cell>
          <cell r="F540" t="str">
            <v>sin obs.</v>
          </cell>
          <cell r="G540">
            <v>1</v>
          </cell>
        </row>
        <row r="541">
          <cell r="A541" t="str">
            <v>ISBA060</v>
          </cell>
          <cell r="B541" t="str">
            <v>A</v>
          </cell>
          <cell r="C541" t="str">
            <v>Ruptor Vacio PPUTF 1/2"</v>
          </cell>
          <cell r="D541" t="str">
            <v>U</v>
          </cell>
          <cell r="E541">
            <v>78.38600000000001</v>
          </cell>
          <cell r="F541" t="str">
            <v>sin obs.</v>
          </cell>
          <cell r="G541">
            <v>2</v>
          </cell>
        </row>
        <row r="542">
          <cell r="A542" t="str">
            <v>ISBA100</v>
          </cell>
          <cell r="B542" t="str">
            <v>A</v>
          </cell>
          <cell r="C542" t="str">
            <v>Bajadas Agua Fria Escuela</v>
          </cell>
          <cell r="D542" t="str">
            <v>GL</v>
          </cell>
          <cell r="E542">
            <v>1838.54249</v>
          </cell>
          <cell r="F542" t="str">
            <v>Incluye Valvulas y Ruptores de vacio</v>
          </cell>
          <cell r="G542">
            <v>1</v>
          </cell>
        </row>
        <row r="543">
          <cell r="A543" t="str">
            <v>ISBA200</v>
          </cell>
          <cell r="B543" t="str">
            <v>A</v>
          </cell>
          <cell r="C543" t="str">
            <v>Bajadas Agua Fria Tortuga Manuelita</v>
          </cell>
          <cell r="D543" t="str">
            <v>GL</v>
          </cell>
          <cell r="E543">
            <v>1970.397086836088</v>
          </cell>
          <cell r="F543" t="str">
            <v>sin obs.</v>
          </cell>
          <cell r="G543">
            <v>3</v>
          </cell>
        </row>
        <row r="544">
          <cell r="A544" t="str">
            <v>ISBA300</v>
          </cell>
          <cell r="B544" t="str">
            <v>A</v>
          </cell>
          <cell r="C544" t="str">
            <v>Bajada Agua Fria PPUTF 3/4" Cocinas Apareadas 1º y PB</v>
          </cell>
          <cell r="D544" t="str">
            <v>GL</v>
          </cell>
          <cell r="E544">
            <v>477.80773041322317</v>
          </cell>
          <cell r="F544" t="str">
            <v>Lisandro de la Torre 1948. L = 25 m</v>
          </cell>
          <cell r="G544">
            <v>2</v>
          </cell>
        </row>
        <row r="545">
          <cell r="A545" t="str">
            <v>ISBA305</v>
          </cell>
          <cell r="B545" t="str">
            <v>A</v>
          </cell>
          <cell r="C545" t="str">
            <v>Bajada Agua Fria PPUTF 3/4" 2 Baños 1º y PB L=33m</v>
          </cell>
          <cell r="D545" t="str">
            <v>GL</v>
          </cell>
          <cell r="E545">
            <v>635.09893041322312</v>
          </cell>
          <cell r="F545" t="str">
            <v>Lisandro de la Torre 1948. L = 33 m. Caños Acquasystem.</v>
          </cell>
          <cell r="G545">
            <v>3</v>
          </cell>
        </row>
        <row r="546">
          <cell r="A546" t="str">
            <v>ISBA306</v>
          </cell>
          <cell r="B546" t="str">
            <v>A</v>
          </cell>
          <cell r="C546" t="str">
            <v>Bajada Agua Fria PPUTF 3/4" 2 Baños 1º y PB L=19m</v>
          </cell>
          <cell r="D546" t="str">
            <v>GL</v>
          </cell>
          <cell r="E546">
            <v>416.67293041322318</v>
          </cell>
          <cell r="F546" t="str">
            <v>Lisandro de la Torre 1948. L = 19 m. Caños Acquasystem.</v>
          </cell>
          <cell r="G546">
            <v>3</v>
          </cell>
        </row>
        <row r="547">
          <cell r="A547" t="str">
            <v>ISBA310</v>
          </cell>
          <cell r="B547" t="str">
            <v>A</v>
          </cell>
          <cell r="C547" t="str">
            <v>Bajada Agua Fria PPUTF 3/4" Coc-Bº 1º y Bº PB</v>
          </cell>
          <cell r="D547" t="str">
            <v>GL</v>
          </cell>
          <cell r="E547">
            <v>446.98073041322317</v>
          </cell>
          <cell r="F547" t="str">
            <v>Lisandro de la Torre 1948. L = 21 m. Caños Acquasystem.</v>
          </cell>
          <cell r="G547">
            <v>3</v>
          </cell>
        </row>
        <row r="548">
          <cell r="A548" t="str">
            <v>ISBA315</v>
          </cell>
          <cell r="B548" t="str">
            <v>A</v>
          </cell>
          <cell r="C548" t="str">
            <v>Bajada Agua Fria PPUTF 1/2" 1 Bº 1º y PB</v>
          </cell>
          <cell r="D548" t="str">
            <v>GL</v>
          </cell>
          <cell r="E548">
            <v>346.97943041322321</v>
          </cell>
          <cell r="F548" t="str">
            <v>Lisandro de la Torre 1948. L = 15 m. Caños Acquasystem.</v>
          </cell>
          <cell r="G548">
            <v>3</v>
          </cell>
        </row>
        <row r="549">
          <cell r="A549" t="str">
            <v>ISBA320</v>
          </cell>
          <cell r="B549" t="str">
            <v>A</v>
          </cell>
          <cell r="C549" t="str">
            <v>Bajada Agua Fria PPUTF 1/2" Coc+Bº+T+Calefon UF 4 Amb. 2º</v>
          </cell>
          <cell r="D549" t="str">
            <v>GL</v>
          </cell>
          <cell r="E549">
            <v>651.05743041322307</v>
          </cell>
          <cell r="F549" t="str">
            <v>Lisandro de la Torre 1948. Bajada individual al 2º piso. Caños Acquasystem.</v>
          </cell>
          <cell r="G549">
            <v>2</v>
          </cell>
        </row>
        <row r="550">
          <cell r="A550" t="str">
            <v>ISBA330</v>
          </cell>
          <cell r="B550" t="str">
            <v>A</v>
          </cell>
          <cell r="C550" t="str">
            <v>Bajada Agua Fria PPUTF 1/2" Coc+Bº+Calefon 2º L=30m</v>
          </cell>
          <cell r="D550" t="str">
            <v>GL</v>
          </cell>
          <cell r="E550">
            <v>507.22183041322319</v>
          </cell>
          <cell r="F550" t="str">
            <v>sin obs.</v>
          </cell>
          <cell r="G550">
            <v>2</v>
          </cell>
        </row>
        <row r="551">
          <cell r="A551" t="str">
            <v>ISBA335</v>
          </cell>
          <cell r="B551" t="str">
            <v>A</v>
          </cell>
          <cell r="C551" t="str">
            <v>Bajada Agua Fria PPUTF 1/2" Coc+Bº+Calefon 2º L=36m</v>
          </cell>
          <cell r="D551" t="str">
            <v>GL</v>
          </cell>
          <cell r="E551">
            <v>591.45463041322319</v>
          </cell>
          <cell r="F551" t="str">
            <v>Lisandro de la Tore 1948. L = 36 m. Caños Acquasystem.</v>
          </cell>
          <cell r="G551">
            <v>2</v>
          </cell>
        </row>
        <row r="552">
          <cell r="A552" t="str">
            <v>ISBA340</v>
          </cell>
          <cell r="B552" t="str">
            <v>A</v>
          </cell>
          <cell r="C552" t="str">
            <v>Bajada Agua Fria PPUTF a Calefones 1º/PB L=30m</v>
          </cell>
          <cell r="D552" t="str">
            <v>GL</v>
          </cell>
          <cell r="E552">
            <v>476.27733041322313</v>
          </cell>
          <cell r="F552" t="str">
            <v>sin obs.</v>
          </cell>
          <cell r="G552">
            <v>2</v>
          </cell>
        </row>
        <row r="553">
          <cell r="A553" t="str">
            <v>ISBA345</v>
          </cell>
          <cell r="B553" t="str">
            <v>A</v>
          </cell>
          <cell r="C553" t="str">
            <v>Bajada Agua Fria PPUTF a Calefones 1º/PB L=24m</v>
          </cell>
          <cell r="D553" t="str">
            <v>GL</v>
          </cell>
          <cell r="E553">
            <v>427.67993041322325</v>
          </cell>
          <cell r="F553" t="str">
            <v>sin obs.</v>
          </cell>
          <cell r="G553">
            <v>2</v>
          </cell>
        </row>
        <row r="554">
          <cell r="A554" t="str">
            <v>ISBA350</v>
          </cell>
          <cell r="B554" t="str">
            <v>A</v>
          </cell>
          <cell r="C554" t="str">
            <v>Bajada Agua Fria PPUTF a Calefones 1º L=18m</v>
          </cell>
          <cell r="D554" t="str">
            <v>GL</v>
          </cell>
          <cell r="E554">
            <v>318.53083041322316</v>
          </cell>
          <cell r="F554" t="str">
            <v>sin obs.</v>
          </cell>
          <cell r="G554">
            <v>2</v>
          </cell>
        </row>
        <row r="555">
          <cell r="A555" t="str">
            <v>ISBA360</v>
          </cell>
          <cell r="B555" t="str">
            <v>A</v>
          </cell>
          <cell r="C555" t="str">
            <v>Bajadas Agua Fria Lisandro de la Torre 1948</v>
          </cell>
          <cell r="D555" t="str">
            <v>GL</v>
          </cell>
          <cell r="E555">
            <v>11059.656169090911</v>
          </cell>
          <cell r="F555" t="str">
            <v>sin obs.</v>
          </cell>
          <cell r="G555">
            <v>4</v>
          </cell>
        </row>
        <row r="556">
          <cell r="A556" t="str">
            <v>ISBA370</v>
          </cell>
          <cell r="B556" t="str">
            <v>A</v>
          </cell>
          <cell r="C556" t="str">
            <v>Bajada AF HB 19 mm Locales PB</v>
          </cell>
          <cell r="D556" t="str">
            <v>GL</v>
          </cell>
          <cell r="E556">
            <v>1543.295131460055</v>
          </cell>
          <cell r="F556" t="str">
            <v>sin obs.</v>
          </cell>
          <cell r="G556">
            <v>3</v>
          </cell>
        </row>
        <row r="557">
          <cell r="A557" t="str">
            <v>ISBA380</v>
          </cell>
          <cell r="B557" t="str">
            <v>A</v>
          </cell>
          <cell r="C557" t="str">
            <v>Colector Hb 75 mm TR</v>
          </cell>
          <cell r="D557" t="str">
            <v>U</v>
          </cell>
          <cell r="E557">
            <v>740.1336214876037</v>
          </cell>
          <cell r="F557" t="str">
            <v>sin obs.</v>
          </cell>
          <cell r="G557">
            <v>2</v>
          </cell>
        </row>
        <row r="558">
          <cell r="A558" t="str">
            <v>ISBA381</v>
          </cell>
          <cell r="B558" t="str">
            <v>A</v>
          </cell>
          <cell r="C558" t="str">
            <v>Colector Hb 32 mm TR</v>
          </cell>
          <cell r="D558" t="str">
            <v>GL</v>
          </cell>
          <cell r="E558">
            <v>283.05097685950409</v>
          </cell>
          <cell r="F558" t="str">
            <v>sin obs.</v>
          </cell>
          <cell r="G558">
            <v>2</v>
          </cell>
        </row>
        <row r="559">
          <cell r="A559" t="str">
            <v>ISBA390</v>
          </cell>
          <cell r="B559" t="str">
            <v>A</v>
          </cell>
          <cell r="C559" t="str">
            <v>Bajada AF Hb 19 mm a TR Complementario</v>
          </cell>
          <cell r="D559" t="str">
            <v>GL</v>
          </cell>
          <cell r="E559">
            <v>609.67185179063358</v>
          </cell>
          <cell r="F559" t="str">
            <v>sin obs.</v>
          </cell>
          <cell r="G559">
            <v>2</v>
          </cell>
        </row>
        <row r="560">
          <cell r="A560" t="str">
            <v>ISBA391</v>
          </cell>
          <cell r="B560" t="str">
            <v>A</v>
          </cell>
          <cell r="C560" t="str">
            <v>Bajada AF Hb 19 mm a Porteria</v>
          </cell>
          <cell r="D560" t="str">
            <v>GL</v>
          </cell>
          <cell r="E560">
            <v>387.06319862258954</v>
          </cell>
          <cell r="F560" t="str">
            <v>sin obs.</v>
          </cell>
          <cell r="G560">
            <v>2</v>
          </cell>
        </row>
        <row r="561">
          <cell r="A561" t="str">
            <v>ISBA392</v>
          </cell>
          <cell r="B561" t="str">
            <v>A</v>
          </cell>
          <cell r="C561" t="str">
            <v>Bajada AF Hb 25 mm 9º</v>
          </cell>
          <cell r="D561" t="str">
            <v>GL</v>
          </cell>
          <cell r="E561">
            <v>214.2427396694215</v>
          </cell>
          <cell r="F561" t="str">
            <v>sin obs.</v>
          </cell>
          <cell r="G561">
            <v>2</v>
          </cell>
        </row>
        <row r="562">
          <cell r="A562" t="str">
            <v>ISBA393</v>
          </cell>
          <cell r="B562" t="str">
            <v>A</v>
          </cell>
          <cell r="C562" t="str">
            <v>Bajada AF Hb 75/64 mm 8º a 1º</v>
          </cell>
          <cell r="D562" t="str">
            <v>GL</v>
          </cell>
          <cell r="E562">
            <v>4072.7826404958669</v>
          </cell>
          <cell r="F562" t="str">
            <v>sin obs.</v>
          </cell>
          <cell r="G562">
            <v>2</v>
          </cell>
        </row>
        <row r="563">
          <cell r="A563" t="str">
            <v>ISBA394</v>
          </cell>
          <cell r="B563" t="str">
            <v>A</v>
          </cell>
          <cell r="C563" t="str">
            <v>Distribucion AF Hb 19 mm Lacroze PT</v>
          </cell>
          <cell r="D563" t="str">
            <v>U</v>
          </cell>
          <cell r="E563">
            <v>1987.5301255214874</v>
          </cell>
          <cell r="F563" t="str">
            <v>sin obs.</v>
          </cell>
          <cell r="G563">
            <v>3</v>
          </cell>
        </row>
        <row r="564">
          <cell r="A564" t="str">
            <v>ISBA400</v>
          </cell>
          <cell r="B564" t="str">
            <v>A</v>
          </cell>
          <cell r="C564" t="str">
            <v>Cañerias y Colectores Hb AF e Incendio Lacroze 3636</v>
          </cell>
          <cell r="D564" t="str">
            <v>GL</v>
          </cell>
          <cell r="E564">
            <v>25738.011290079063</v>
          </cell>
          <cell r="F564" t="str">
            <v>sin obs.</v>
          </cell>
          <cell r="G564">
            <v>4</v>
          </cell>
        </row>
        <row r="565">
          <cell r="A565" t="str">
            <v>ISBA410</v>
          </cell>
          <cell r="B565" t="str">
            <v>A</v>
          </cell>
          <cell r="C565" t="str">
            <v>Colocacion Bajada Caño de Cobre  Agua Fria diam 19</v>
          </cell>
          <cell r="D565" t="str">
            <v>ML</v>
          </cell>
          <cell r="E565">
            <v>19.240000000000002</v>
          </cell>
          <cell r="F565" t="str">
            <v>sin obs.</v>
          </cell>
          <cell r="G565">
            <v>1</v>
          </cell>
        </row>
        <row r="566">
          <cell r="A566" t="str">
            <v>ISBA412</v>
          </cell>
          <cell r="B566" t="str">
            <v>A</v>
          </cell>
          <cell r="C566" t="str">
            <v>Colocacion Bajada Caño de Cobre  Agua Fria diam 25</v>
          </cell>
          <cell r="D566" t="str">
            <v>ML</v>
          </cell>
          <cell r="E566">
            <v>22.125999999999998</v>
          </cell>
          <cell r="F566" t="str">
            <v>sin obs.</v>
          </cell>
          <cell r="G566">
            <v>1</v>
          </cell>
        </row>
        <row r="567">
          <cell r="A567" t="str">
            <v>ISBA413</v>
          </cell>
          <cell r="B567" t="str">
            <v>A</v>
          </cell>
          <cell r="C567" t="str">
            <v>Colocacion Bajada Caño de Cobre  Agua Fria diam 32</v>
          </cell>
          <cell r="D567" t="str">
            <v>ML</v>
          </cell>
          <cell r="E567">
            <v>25.012</v>
          </cell>
          <cell r="F567" t="str">
            <v>sin obs.</v>
          </cell>
          <cell r="G567">
            <v>1</v>
          </cell>
        </row>
        <row r="568">
          <cell r="A568" t="str">
            <v>ISBA415</v>
          </cell>
          <cell r="B568" t="str">
            <v>A</v>
          </cell>
          <cell r="C568" t="str">
            <v>Colocacion Bajada Caño de Cobre  Agua Fria diam 38</v>
          </cell>
          <cell r="D568" t="str">
            <v>ML</v>
          </cell>
          <cell r="E568">
            <v>30.784000000000002</v>
          </cell>
          <cell r="F568" t="str">
            <v>sin obs.</v>
          </cell>
          <cell r="G568">
            <v>1</v>
          </cell>
        </row>
        <row r="569">
          <cell r="A569" t="str">
            <v>ISBA417</v>
          </cell>
          <cell r="B569" t="str">
            <v>A</v>
          </cell>
          <cell r="C569" t="str">
            <v>Colocacion Bajada Caño de Cobre  Agua Fria diam 50</v>
          </cell>
          <cell r="D569" t="str">
            <v>ML</v>
          </cell>
          <cell r="E569">
            <v>38.480000000000004</v>
          </cell>
          <cell r="F569" t="str">
            <v>sin obs.</v>
          </cell>
          <cell r="G569">
            <v>1</v>
          </cell>
        </row>
        <row r="570">
          <cell r="A570" t="str">
            <v>ISBA420</v>
          </cell>
          <cell r="B570" t="str">
            <v>A</v>
          </cell>
          <cell r="C570" t="str">
            <v>Colocacion Bajada Caño de Cobre  Agua Fria diam 60</v>
          </cell>
          <cell r="D570" t="str">
            <v>ML</v>
          </cell>
          <cell r="E570">
            <v>53.872</v>
          </cell>
          <cell r="F570" t="str">
            <v>sin obs.</v>
          </cell>
          <cell r="G570">
            <v>1</v>
          </cell>
        </row>
        <row r="571">
          <cell r="A571" t="str">
            <v>ISBA450</v>
          </cell>
          <cell r="B571" t="str">
            <v>A</v>
          </cell>
          <cell r="C571" t="str">
            <v>Colocacion caño cobre diam 13 a 25</v>
          </cell>
          <cell r="D571" t="str">
            <v>ML</v>
          </cell>
          <cell r="E571">
            <v>20.6692</v>
          </cell>
          <cell r="F571" t="str">
            <v>sin obs.</v>
          </cell>
          <cell r="G571">
            <v>2</v>
          </cell>
        </row>
        <row r="572">
          <cell r="A572" t="str">
            <v>ISBA455</v>
          </cell>
          <cell r="B572" t="str">
            <v>A</v>
          </cell>
          <cell r="C572" t="str">
            <v>Colocacion caño cobre diam 32 a 38</v>
          </cell>
          <cell r="D572" t="str">
            <v>ML</v>
          </cell>
          <cell r="E572">
            <v>30.289200000000005</v>
          </cell>
          <cell r="F572" t="str">
            <v>sin obs.</v>
          </cell>
          <cell r="G572">
            <v>2</v>
          </cell>
        </row>
        <row r="573">
          <cell r="A573" t="str">
            <v>ISBA460</v>
          </cell>
          <cell r="B573" t="str">
            <v>A</v>
          </cell>
          <cell r="C573" t="str">
            <v>Colocacion caño cobre diam 50 a 60</v>
          </cell>
          <cell r="D573" t="str">
            <v>ML</v>
          </cell>
          <cell r="E573">
            <v>39.909200000000006</v>
          </cell>
          <cell r="F573" t="str">
            <v>sin obs.</v>
          </cell>
          <cell r="G573">
            <v>2</v>
          </cell>
        </row>
        <row r="574">
          <cell r="A574" t="str">
            <v>ISBA500</v>
          </cell>
          <cell r="B574" t="str">
            <v>A</v>
          </cell>
          <cell r="C574" t="str">
            <v>Bajada Agua Fria 1 Acevedo</v>
          </cell>
          <cell r="D574" t="str">
            <v>GL</v>
          </cell>
          <cell r="E574">
            <v>1540.902</v>
          </cell>
          <cell r="F574" t="str">
            <v>OBRA ACEVEDO</v>
          </cell>
          <cell r="G574">
            <v>2</v>
          </cell>
        </row>
        <row r="575">
          <cell r="A575" t="str">
            <v>ISBA510</v>
          </cell>
          <cell r="B575" t="str">
            <v>A</v>
          </cell>
          <cell r="C575" t="str">
            <v>Bajada Agua Fria 2 Acevedo</v>
          </cell>
          <cell r="D575" t="str">
            <v>GL</v>
          </cell>
          <cell r="E575">
            <v>2489.0396000000001</v>
          </cell>
          <cell r="F575" t="str">
            <v>OBRA ACEVEDO</v>
          </cell>
          <cell r="G575">
            <v>2</v>
          </cell>
        </row>
        <row r="576">
          <cell r="A576" t="str">
            <v>ISBA520</v>
          </cell>
          <cell r="B576" t="str">
            <v>A</v>
          </cell>
          <cell r="C576" t="str">
            <v>Bajada Agua Fria 3 Acevedo</v>
          </cell>
          <cell r="D576" t="str">
            <v>GL</v>
          </cell>
          <cell r="E576">
            <v>4580.1736000000001</v>
          </cell>
          <cell r="F576" t="str">
            <v>OBRA ACEVEDO</v>
          </cell>
          <cell r="G576">
            <v>2</v>
          </cell>
        </row>
        <row r="577">
          <cell r="A577" t="str">
            <v>ISBA530</v>
          </cell>
          <cell r="B577" t="str">
            <v>A</v>
          </cell>
          <cell r="C577" t="str">
            <v>Bajada Agua Fria 4 Acevedo</v>
          </cell>
          <cell r="D577" t="str">
            <v>GL</v>
          </cell>
          <cell r="E577">
            <v>1635.8591999999999</v>
          </cell>
          <cell r="F577" t="str">
            <v>OBRA ACEVEDO</v>
          </cell>
          <cell r="G577">
            <v>2</v>
          </cell>
        </row>
        <row r="578">
          <cell r="A578" t="str">
            <v>ISBA540</v>
          </cell>
          <cell r="B578" t="str">
            <v>A</v>
          </cell>
          <cell r="C578" t="str">
            <v>Bajada Agua Fria 5 Acevedo</v>
          </cell>
          <cell r="D578" t="str">
            <v>GL</v>
          </cell>
          <cell r="E578">
            <v>4495.1296000000002</v>
          </cell>
          <cell r="F578" t="str">
            <v>OBRA ACEVEDO</v>
          </cell>
          <cell r="G578">
            <v>2</v>
          </cell>
        </row>
        <row r="579">
          <cell r="A579" t="str">
            <v>ISBA550</v>
          </cell>
          <cell r="B579" t="str">
            <v>A</v>
          </cell>
          <cell r="C579" t="str">
            <v>Bajada Agua Fria 6 Acevedo</v>
          </cell>
          <cell r="D579" t="str">
            <v>GL</v>
          </cell>
          <cell r="E579">
            <v>2165.4031999999997</v>
          </cell>
          <cell r="F579" t="str">
            <v>OBRA ACEVEDO</v>
          </cell>
          <cell r="G579">
            <v>2</v>
          </cell>
        </row>
        <row r="580">
          <cell r="A580" t="str">
            <v>ISBA560</v>
          </cell>
          <cell r="B580" t="str">
            <v>A</v>
          </cell>
          <cell r="C580" t="str">
            <v>Bajada Agua Fria 7 Acevedo</v>
          </cell>
          <cell r="D580" t="str">
            <v>GL</v>
          </cell>
          <cell r="E580">
            <v>2056.8024</v>
          </cell>
          <cell r="F580" t="str">
            <v>OBRA ACEVEDO</v>
          </cell>
          <cell r="G580">
            <v>2</v>
          </cell>
        </row>
        <row r="581">
          <cell r="A581" t="str">
            <v>ISBA570</v>
          </cell>
          <cell r="B581" t="str">
            <v>A</v>
          </cell>
          <cell r="C581" t="str">
            <v>Bajada Agua Fria 8 Acevedo</v>
          </cell>
          <cell r="D581" t="str">
            <v>GL</v>
          </cell>
          <cell r="E581">
            <v>2413.0575999999996</v>
          </cell>
          <cell r="F581" t="str">
            <v>OBRA ACEVEDO</v>
          </cell>
          <cell r="G581">
            <v>2</v>
          </cell>
        </row>
        <row r="582">
          <cell r="A582" t="str">
            <v>ISBA580</v>
          </cell>
          <cell r="B582" t="str">
            <v>A</v>
          </cell>
          <cell r="C582" t="str">
            <v>Bajada Agua Fria 9 Acevedo</v>
          </cell>
          <cell r="D582" t="str">
            <v>GL</v>
          </cell>
          <cell r="E582">
            <v>2819.4530000000004</v>
          </cell>
          <cell r="F582" t="str">
            <v>OBRA ACEVEDO</v>
          </cell>
          <cell r="G582">
            <v>2</v>
          </cell>
        </row>
        <row r="583">
          <cell r="A583" t="str">
            <v>ISBA590</v>
          </cell>
          <cell r="B583" t="str">
            <v>A</v>
          </cell>
          <cell r="C583" t="str">
            <v>Bajada Agua Fria 10 Acevedo</v>
          </cell>
          <cell r="D583" t="str">
            <v>GL</v>
          </cell>
          <cell r="E583">
            <v>1799.7503999999999</v>
          </cell>
          <cell r="F583" t="str">
            <v>OBRA ACEVEDO</v>
          </cell>
          <cell r="G583">
            <v>2</v>
          </cell>
        </row>
        <row r="584">
          <cell r="A584" t="str">
            <v>ISBA600</v>
          </cell>
          <cell r="B584" t="str">
            <v>A</v>
          </cell>
          <cell r="C584" t="str">
            <v>Bajada Agua Fria 11 Acevedo</v>
          </cell>
          <cell r="D584" t="str">
            <v>GL</v>
          </cell>
          <cell r="E584">
            <v>2564.4151999999999</v>
          </cell>
          <cell r="F584" t="str">
            <v>OBRA ACEVEDO</v>
          </cell>
          <cell r="G584">
            <v>2</v>
          </cell>
        </row>
        <row r="585">
          <cell r="A585" t="str">
            <v>ISBA610</v>
          </cell>
          <cell r="B585" t="str">
            <v>A</v>
          </cell>
          <cell r="C585" t="str">
            <v>Bajada Agua Fria 12 Acevedo</v>
          </cell>
          <cell r="D585" t="str">
            <v>GL</v>
          </cell>
          <cell r="E585">
            <v>5618.0855999999994</v>
          </cell>
          <cell r="F585" t="str">
            <v>OBRA ACEVEDO</v>
          </cell>
          <cell r="G585">
            <v>2</v>
          </cell>
        </row>
        <row r="586">
          <cell r="A586" t="str">
            <v>ISBA620</v>
          </cell>
          <cell r="B586" t="str">
            <v>A</v>
          </cell>
          <cell r="C586" t="str">
            <v>Bajada Agua Fria 13 Acevedo</v>
          </cell>
          <cell r="D586" t="str">
            <v>GL</v>
          </cell>
          <cell r="E586">
            <v>1540.902</v>
          </cell>
          <cell r="F586" t="str">
            <v>OBRA ACEVEDO</v>
          </cell>
          <cell r="G586">
            <v>3</v>
          </cell>
        </row>
        <row r="587">
          <cell r="A587" t="str">
            <v>ISBA630</v>
          </cell>
          <cell r="B587" t="str">
            <v>A</v>
          </cell>
          <cell r="C587" t="str">
            <v>Bajada Agua Fria 14 Acevedo</v>
          </cell>
          <cell r="D587" t="str">
            <v>GL</v>
          </cell>
          <cell r="E587">
            <v>7740.0645140495863</v>
          </cell>
          <cell r="F587" t="str">
            <v>OBRA ACEVEDO</v>
          </cell>
          <cell r="G587">
            <v>2</v>
          </cell>
        </row>
        <row r="588">
          <cell r="A588" t="str">
            <v>ISBA650</v>
          </cell>
          <cell r="B588" t="str">
            <v>A</v>
          </cell>
          <cell r="C588" t="str">
            <v>Distrib Agua Fria y Caliente 10º Piso Acevedo</v>
          </cell>
          <cell r="D588" t="str">
            <v>GL</v>
          </cell>
          <cell r="E588">
            <v>1224.3901999999998</v>
          </cell>
          <cell r="F588" t="str">
            <v>OBRA ACEVEDO</v>
          </cell>
          <cell r="G588">
            <v>3</v>
          </cell>
        </row>
        <row r="589">
          <cell r="A589" t="str">
            <v>ISNA000</v>
          </cell>
          <cell r="B589" t="str">
            <v>D</v>
          </cell>
          <cell r="C589" t="str">
            <v>NUCLEOS AGUA FRIA Y CALIENTE</v>
          </cell>
          <cell r="D589" t="str">
            <v/>
          </cell>
        </row>
        <row r="590">
          <cell r="A590" t="str">
            <v>ISNA010</v>
          </cell>
          <cell r="B590" t="str">
            <v>A</v>
          </cell>
          <cell r="C590" t="str">
            <v>Distribucion Agua Fria Baño+Toilette</v>
          </cell>
          <cell r="D590" t="str">
            <v>U</v>
          </cell>
          <cell r="E590">
            <v>362.70369061157027</v>
          </cell>
          <cell r="F590" t="str">
            <v>sin obs.</v>
          </cell>
          <cell r="G590">
            <v>3</v>
          </cell>
        </row>
        <row r="591">
          <cell r="A591" t="str">
            <v>ISNA015</v>
          </cell>
          <cell r="B591" t="str">
            <v>A</v>
          </cell>
          <cell r="C591" t="str">
            <v>Distribucion Agua Fria Baño</v>
          </cell>
          <cell r="D591" t="str">
            <v>U</v>
          </cell>
          <cell r="E591">
            <v>235.9100604077135</v>
          </cell>
          <cell r="F591" t="str">
            <v>sin obs.</v>
          </cell>
          <cell r="G591">
            <v>3</v>
          </cell>
        </row>
        <row r="592">
          <cell r="A592" t="str">
            <v>ISNA020</v>
          </cell>
          <cell r="B592" t="str">
            <v>A</v>
          </cell>
          <cell r="C592" t="str">
            <v>Distribucion Agua Fria cocina</v>
          </cell>
          <cell r="D592" t="str">
            <v>U</v>
          </cell>
          <cell r="E592">
            <v>166.95344530578515</v>
          </cell>
          <cell r="F592" t="str">
            <v>sin obs.</v>
          </cell>
          <cell r="G592">
            <v>3</v>
          </cell>
        </row>
        <row r="593">
          <cell r="A593" t="str">
            <v>ISNA050</v>
          </cell>
          <cell r="B593" t="str">
            <v>A</v>
          </cell>
          <cell r="C593" t="str">
            <v>Distribucion Agua Caliente Baño</v>
          </cell>
          <cell r="D593" t="str">
            <v>U</v>
          </cell>
          <cell r="E593">
            <v>372.88864163085401</v>
          </cell>
          <cell r="F593" t="str">
            <v>sin obs.</v>
          </cell>
          <cell r="G593">
            <v>3</v>
          </cell>
        </row>
        <row r="594">
          <cell r="A594" t="str">
            <v>ISNA055</v>
          </cell>
          <cell r="B594" t="str">
            <v>A</v>
          </cell>
          <cell r="C594" t="str">
            <v>Distribucion Agua Caliente Baño + toillete</v>
          </cell>
          <cell r="D594" t="str">
            <v/>
          </cell>
          <cell r="E594">
            <v>389.80421326446282</v>
          </cell>
          <cell r="F594" t="str">
            <v>sin obs.</v>
          </cell>
          <cell r="G594">
            <v>3</v>
          </cell>
        </row>
        <row r="595">
          <cell r="A595" t="str">
            <v>ISNA060</v>
          </cell>
          <cell r="B595" t="str">
            <v>A</v>
          </cell>
          <cell r="C595" t="str">
            <v>Distribucion Agua Caliente Cocina</v>
          </cell>
          <cell r="D595" t="str">
            <v>U</v>
          </cell>
          <cell r="E595">
            <v>168.20084530578512</v>
          </cell>
          <cell r="F595" t="str">
            <v>sin obs.</v>
          </cell>
          <cell r="G595">
            <v>3</v>
          </cell>
        </row>
        <row r="596">
          <cell r="A596" t="str">
            <v>ISNA100</v>
          </cell>
          <cell r="B596" t="str">
            <v>A</v>
          </cell>
          <cell r="C596" t="str">
            <v>Distribución Agua Fria y Cal, (Baño)</v>
          </cell>
          <cell r="D596" t="str">
            <v>U</v>
          </cell>
          <cell r="E596">
            <v>509.05199999999996</v>
          </cell>
          <cell r="F596" t="str">
            <v>Tomo 60% del nucleo AF+AC+Cloaca</v>
          </cell>
          <cell r="G596">
            <v>1</v>
          </cell>
        </row>
        <row r="597">
          <cell r="A597" t="str">
            <v>ISNA110</v>
          </cell>
          <cell r="B597" t="str">
            <v>A</v>
          </cell>
          <cell r="C597" t="str">
            <v>Distribución Agua Fria y Cal, (Baño+Toillette)</v>
          </cell>
          <cell r="D597" t="str">
            <v>U</v>
          </cell>
          <cell r="E597">
            <v>707.54399999999998</v>
          </cell>
          <cell r="F597" t="str">
            <v>Tomo 60% del nucleo AF+AC+Cloaca</v>
          </cell>
          <cell r="G597">
            <v>1</v>
          </cell>
        </row>
        <row r="598">
          <cell r="A598" t="str">
            <v>ISNA115</v>
          </cell>
          <cell r="B598" t="str">
            <v>A</v>
          </cell>
          <cell r="C598" t="str">
            <v>Distribución Agua Fria y Cal, (Toillette)</v>
          </cell>
          <cell r="D598" t="str">
            <v>U</v>
          </cell>
          <cell r="E598">
            <v>407.24160000000001</v>
          </cell>
          <cell r="F598" t="str">
            <v>Tomo 60% del nucleo AF+AC+Cloaca</v>
          </cell>
          <cell r="G598">
            <v>1</v>
          </cell>
        </row>
        <row r="599">
          <cell r="A599" t="str">
            <v>ISNA120</v>
          </cell>
          <cell r="B599" t="str">
            <v>A</v>
          </cell>
          <cell r="C599" t="str">
            <v>Distribución Agua Fria y Cal, (Coc+Lav+Baño)</v>
          </cell>
          <cell r="D599" t="str">
            <v>U</v>
          </cell>
          <cell r="E599">
            <v>933.678</v>
          </cell>
          <cell r="F599" t="str">
            <v>Tomo 60% del nucleo AF+AC+Cloaca</v>
          </cell>
          <cell r="G599">
            <v>1</v>
          </cell>
        </row>
        <row r="600">
          <cell r="A600" t="str">
            <v>ISNA125</v>
          </cell>
          <cell r="B600" t="str">
            <v>A</v>
          </cell>
          <cell r="C600" t="str">
            <v>Distribución Agua Fria y Cal, (Coc+Lav+Baño P+Baño S)</v>
          </cell>
          <cell r="D600" t="str">
            <v>U</v>
          </cell>
          <cell r="E600">
            <v>1442.73</v>
          </cell>
          <cell r="F600" t="str">
            <v>ISNA120+ISNA100</v>
          </cell>
          <cell r="G600">
            <v>2</v>
          </cell>
        </row>
        <row r="601">
          <cell r="A601" t="str">
            <v>ISNA126</v>
          </cell>
          <cell r="B601" t="str">
            <v>A</v>
          </cell>
          <cell r="C601" t="str">
            <v>Distribución Agua Fria y Cal, (Coc+Lav+Baño+Toill)</v>
          </cell>
          <cell r="D601" t="str">
            <v>U</v>
          </cell>
          <cell r="E601">
            <v>1340.9195999999999</v>
          </cell>
          <cell r="F601" t="str">
            <v>ISNA120+ISNA115</v>
          </cell>
          <cell r="G601">
            <v>2</v>
          </cell>
        </row>
        <row r="602">
          <cell r="A602" t="str">
            <v>ISNA130</v>
          </cell>
          <cell r="B602" t="str">
            <v>A</v>
          </cell>
          <cell r="C602" t="str">
            <v>Distribución Agua Fria y Cal, (Cocina+Lav)</v>
          </cell>
          <cell r="D602" t="str">
            <v>U</v>
          </cell>
          <cell r="E602">
            <v>222.33</v>
          </cell>
          <cell r="F602" t="str">
            <v>Tomo 60% del nucleo AF+AC+Cloaca</v>
          </cell>
          <cell r="G602">
            <v>1</v>
          </cell>
        </row>
        <row r="603">
          <cell r="A603" t="str">
            <v>ISNA500</v>
          </cell>
          <cell r="B603" t="str">
            <v>A</v>
          </cell>
          <cell r="C603" t="str">
            <v>Cañerias Agua Fria y Cal,  Depto (Coc+Lav+Baño)</v>
          </cell>
          <cell r="D603" t="str">
            <v>VIV</v>
          </cell>
          <cell r="E603">
            <v>2548.4021666666663</v>
          </cell>
          <cell r="F603" t="str">
            <v>Para PB+3 (12 Unidades) Parametizar !!!!!!</v>
          </cell>
          <cell r="G603">
            <v>2</v>
          </cell>
        </row>
        <row r="604">
          <cell r="A604" t="str">
            <v>ISNA501</v>
          </cell>
          <cell r="B604" t="str">
            <v>A</v>
          </cell>
          <cell r="C604" t="str">
            <v>Cañerias Agua Fria y Cal,  Depto (Coc+Lav+Baño+Toill) PB+3</v>
          </cell>
          <cell r="D604" t="str">
            <v>VIV</v>
          </cell>
          <cell r="E604">
            <v>2955.6437666666666</v>
          </cell>
          <cell r="F604" t="str">
            <v>Para PB+3 (12 Unidades) Parametizar !!!!!!</v>
          </cell>
          <cell r="G604">
            <v>3</v>
          </cell>
        </row>
        <row r="605">
          <cell r="A605" t="str">
            <v>ISNA510</v>
          </cell>
          <cell r="B605" t="str">
            <v>A</v>
          </cell>
          <cell r="C605" t="str">
            <v>Cañerias Agua Fria y Cal,  Depto (Coc+Lav+Baño) PB+2</v>
          </cell>
          <cell r="D605" t="str">
            <v>VIV</v>
          </cell>
          <cell r="E605">
            <v>2374.0461250000003</v>
          </cell>
          <cell r="F605" t="str">
            <v>Para PB + 2 (16 Viviendas)</v>
          </cell>
          <cell r="G605">
            <v>2</v>
          </cell>
        </row>
        <row r="606">
          <cell r="A606" t="str">
            <v>ISNA511</v>
          </cell>
          <cell r="B606" t="str">
            <v>A</v>
          </cell>
          <cell r="C606" t="str">
            <v>Cañerias Agua Fria y Cal,  Depto (Coc+Lav+Baño+Toill) PB+2</v>
          </cell>
          <cell r="D606" t="str">
            <v>VIV</v>
          </cell>
          <cell r="E606">
            <v>2781.2877250000001</v>
          </cell>
          <cell r="F606" t="str">
            <v>Para PB + 2 (16 Viviendas)</v>
          </cell>
          <cell r="G606">
            <v>3</v>
          </cell>
        </row>
        <row r="607">
          <cell r="A607" t="str">
            <v>ISNA520</v>
          </cell>
          <cell r="B607" t="str">
            <v>A</v>
          </cell>
          <cell r="C607" t="str">
            <v>Cañerias Agua Fria y Cal,  Depto (Coc+Lav+Baño) PB+1 Viv Unif</v>
          </cell>
          <cell r="D607" t="str">
            <v>VIV</v>
          </cell>
          <cell r="E607">
            <v>2272.098</v>
          </cell>
          <cell r="F607" t="str">
            <v>Para Vivienda PB+1 , COC-LAV EN PB + BAÑO EN 1ER PISO</v>
          </cell>
          <cell r="G607">
            <v>2</v>
          </cell>
        </row>
        <row r="608">
          <cell r="A608" t="str">
            <v>ISNA530</v>
          </cell>
          <cell r="B608" t="str">
            <v>A</v>
          </cell>
          <cell r="C608" t="str">
            <v>Cañerias Agua Fria y Cal,  Depto (Coc+Lav+Baño+Toil) PB+1 Viv Unif</v>
          </cell>
          <cell r="D608" t="str">
            <v>VIV</v>
          </cell>
          <cell r="E608">
            <v>2837.1795999999995</v>
          </cell>
          <cell r="F608" t="str">
            <v>Para Vivienda PB+1 , COC-LAV-TOIL EN PB + BAÑO EN 1ER PISO</v>
          </cell>
          <cell r="G608">
            <v>3</v>
          </cell>
        </row>
        <row r="609">
          <cell r="A609" t="str">
            <v>ISNA535</v>
          </cell>
          <cell r="B609" t="str">
            <v>A</v>
          </cell>
          <cell r="C609" t="str">
            <v>Cañerias Agua Fria y Cal,  Depto (Toill)</v>
          </cell>
          <cell r="D609" t="str">
            <v>U</v>
          </cell>
          <cell r="E609">
            <v>251.21679999999998</v>
          </cell>
          <cell r="F609" t="str">
            <v>sin obs.</v>
          </cell>
          <cell r="G609">
            <v>2</v>
          </cell>
        </row>
        <row r="610">
          <cell r="A610" t="str">
            <v>ISNA540</v>
          </cell>
          <cell r="B610" t="str">
            <v>A</v>
          </cell>
          <cell r="C610" t="str">
            <v>Cañerias de agua fria 8 baños+cocina</v>
          </cell>
          <cell r="D610" t="str">
            <v>U</v>
          </cell>
          <cell r="E610">
            <v>6298.9659999999994</v>
          </cell>
          <cell r="F610" t="str">
            <v>ANALISIS SALVADORES ESQUINA</v>
          </cell>
          <cell r="G610">
            <v>2</v>
          </cell>
        </row>
        <row r="611">
          <cell r="A611" t="str">
            <v>ISNA550</v>
          </cell>
          <cell r="B611" t="str">
            <v>A</v>
          </cell>
          <cell r="C611" t="str">
            <v>Cañerias de agua fria baño estacionamiento</v>
          </cell>
          <cell r="D611" t="str">
            <v>GL</v>
          </cell>
          <cell r="E611">
            <v>407.24160000000001</v>
          </cell>
          <cell r="F611" t="str">
            <v>sin obs.</v>
          </cell>
          <cell r="G611">
            <v>2</v>
          </cell>
        </row>
        <row r="612">
          <cell r="A612" t="str">
            <v>ISNA600</v>
          </cell>
          <cell r="B612" t="str">
            <v>A</v>
          </cell>
          <cell r="C612" t="str">
            <v>Nucleo Agua Fria Y Cal, Laboratorio PA Escuela</v>
          </cell>
          <cell r="D612" t="str">
            <v>GL</v>
          </cell>
          <cell r="E612">
            <v>584.71844212176313</v>
          </cell>
          <cell r="F612" t="str">
            <v>sin obs.</v>
          </cell>
          <cell r="G612">
            <v>3</v>
          </cell>
        </row>
        <row r="613">
          <cell r="A613" t="str">
            <v>ISNA610</v>
          </cell>
          <cell r="B613" t="str">
            <v>A</v>
          </cell>
          <cell r="C613" t="str">
            <v>Nucleo Agua Fria Y Cal, Baño Gabinete PA Escuela</v>
          </cell>
          <cell r="D613" t="str">
            <v>GL</v>
          </cell>
          <cell r="E613">
            <v>432.0235487338843</v>
          </cell>
          <cell r="F613" t="str">
            <v>sin obs.</v>
          </cell>
          <cell r="G613">
            <v>3</v>
          </cell>
        </row>
        <row r="614">
          <cell r="A614" t="str">
            <v>ISNA620</v>
          </cell>
          <cell r="B614" t="str">
            <v>A</v>
          </cell>
          <cell r="C614" t="str">
            <v>Nucleo Agua Fria , Baño Alumnos/as Escuela</v>
          </cell>
          <cell r="D614" t="str">
            <v>U</v>
          </cell>
          <cell r="E614">
            <v>1334.4856393454545</v>
          </cell>
          <cell r="F614" t="str">
            <v>sin obs.</v>
          </cell>
          <cell r="G614">
            <v>3</v>
          </cell>
        </row>
        <row r="615">
          <cell r="A615" t="str">
            <v>ISNA630</v>
          </cell>
          <cell r="B615" t="str">
            <v>A</v>
          </cell>
          <cell r="C615" t="str">
            <v>Nucleo Agua Fria , Baño Discapacitados Escuela</v>
          </cell>
          <cell r="D615" t="str">
            <v>U</v>
          </cell>
          <cell r="E615">
            <v>243.04372680592289</v>
          </cell>
          <cell r="F615" t="str">
            <v>sin obs.</v>
          </cell>
          <cell r="G615">
            <v>3</v>
          </cell>
        </row>
        <row r="616">
          <cell r="A616" t="str">
            <v>ISNA640</v>
          </cell>
          <cell r="B616" t="str">
            <v>A</v>
          </cell>
          <cell r="C616" t="str">
            <v>Nucleo Agua Fria y Cal, Baño Sala Maestros PB Escuela</v>
          </cell>
          <cell r="D616" t="str">
            <v>GL</v>
          </cell>
          <cell r="E616">
            <v>507.09920994834715</v>
          </cell>
          <cell r="F616" t="str">
            <v>sin obs.</v>
          </cell>
          <cell r="G616">
            <v>3</v>
          </cell>
        </row>
        <row r="617">
          <cell r="A617" t="str">
            <v>ISNA650</v>
          </cell>
          <cell r="B617" t="str">
            <v>A</v>
          </cell>
          <cell r="C617" t="str">
            <v>Nucleo Agua Fria Office Porteria PB Escuela</v>
          </cell>
          <cell r="D617" t="str">
            <v>GL</v>
          </cell>
          <cell r="E617">
            <v>243.09183473443528</v>
          </cell>
          <cell r="F617" t="str">
            <v>sin obs.</v>
          </cell>
          <cell r="G617">
            <v>3</v>
          </cell>
        </row>
        <row r="618">
          <cell r="A618" t="str">
            <v>ISNA660</v>
          </cell>
          <cell r="B618" t="str">
            <v>A</v>
          </cell>
          <cell r="C618" t="str">
            <v>Nucleo Agua Fria y Cal Sanit SUM y Personal PB Escuela</v>
          </cell>
          <cell r="D618" t="str">
            <v>GL</v>
          </cell>
          <cell r="E618">
            <v>1882.0755113035816</v>
          </cell>
          <cell r="F618" t="str">
            <v>sin obs.</v>
          </cell>
          <cell r="G618">
            <v>3</v>
          </cell>
        </row>
        <row r="619">
          <cell r="A619" t="str">
            <v>ISNA670</v>
          </cell>
          <cell r="B619" t="str">
            <v>A</v>
          </cell>
          <cell r="C619" t="str">
            <v>Nucleo Agua Fria y Cal Cocina PB Escuela</v>
          </cell>
          <cell r="D619" t="str">
            <v>GL</v>
          </cell>
          <cell r="E619">
            <v>513.50558648870526</v>
          </cell>
          <cell r="F619" t="str">
            <v>sin obs.</v>
          </cell>
          <cell r="G619">
            <v>3</v>
          </cell>
        </row>
        <row r="620">
          <cell r="A620" t="str">
            <v>ISNA700</v>
          </cell>
          <cell r="B620" t="str">
            <v>A</v>
          </cell>
          <cell r="C620" t="str">
            <v>Agua Fria y Caliente Escuela</v>
          </cell>
          <cell r="D620" t="str">
            <v>GL</v>
          </cell>
          <cell r="E620">
            <v>7317.5728656334704</v>
          </cell>
          <cell r="F620" t="str">
            <v>sin obs.</v>
          </cell>
          <cell r="G620">
            <v>4</v>
          </cell>
        </row>
        <row r="621">
          <cell r="A621" t="str">
            <v>ISNA710</v>
          </cell>
          <cell r="B621" t="str">
            <v>A</v>
          </cell>
          <cell r="C621" t="str">
            <v>Nucleo Sanitario AFyC Damas/Varones/Disc. 1º</v>
          </cell>
          <cell r="D621" t="str">
            <v>GL</v>
          </cell>
          <cell r="E621">
            <v>1736.7469172410467</v>
          </cell>
          <cell r="F621" t="str">
            <v>Agua fria y caliente</v>
          </cell>
          <cell r="G621">
            <v>3</v>
          </cell>
        </row>
        <row r="622">
          <cell r="A622" t="str">
            <v>ISNA715</v>
          </cell>
          <cell r="B622" t="str">
            <v>A</v>
          </cell>
          <cell r="C622" t="str">
            <v>Nucleo Sanitario AFyC Vivienda Portero</v>
          </cell>
          <cell r="D622" t="str">
            <v>GL</v>
          </cell>
          <cell r="E622">
            <v>327.44362265289254</v>
          </cell>
          <cell r="F622" t="str">
            <v>sin obs.</v>
          </cell>
          <cell r="G622">
            <v>3</v>
          </cell>
        </row>
        <row r="623">
          <cell r="A623" t="str">
            <v>ISNA720</v>
          </cell>
          <cell r="B623" t="str">
            <v>A</v>
          </cell>
          <cell r="C623" t="str">
            <v>Nucleo Sanitario AFyC Damas/Varones/Cocina-Lav/Lactantes PB</v>
          </cell>
          <cell r="D623" t="str">
            <v>GL</v>
          </cell>
          <cell r="E623">
            <v>2072.3470455068873</v>
          </cell>
          <cell r="F623" t="str">
            <v>sin obs.</v>
          </cell>
          <cell r="G623">
            <v>3</v>
          </cell>
        </row>
        <row r="624">
          <cell r="A624" t="str">
            <v>ISNA725</v>
          </cell>
          <cell r="B624" t="str">
            <v>A</v>
          </cell>
          <cell r="C624" t="str">
            <v>Alimentacion Calderas</v>
          </cell>
          <cell r="D624" t="str">
            <v>GL</v>
          </cell>
          <cell r="E624">
            <v>170.67098397933887</v>
          </cell>
          <cell r="F624" t="str">
            <v>sin obs.</v>
          </cell>
          <cell r="G624">
            <v>3</v>
          </cell>
        </row>
        <row r="625">
          <cell r="A625" t="str">
            <v>ISNA730</v>
          </cell>
          <cell r="B625" t="str">
            <v>A</v>
          </cell>
          <cell r="C625" t="str">
            <v>Nucleo Sanitario AFyC Niños/Niñas/Disc/Toil.Direccion/Deportes</v>
          </cell>
          <cell r="D625" t="str">
            <v>GL</v>
          </cell>
          <cell r="E625">
            <v>2375.9718351997244</v>
          </cell>
          <cell r="F625" t="str">
            <v>sin obs.</v>
          </cell>
          <cell r="G625">
            <v>3</v>
          </cell>
        </row>
        <row r="626">
          <cell r="A626" t="str">
            <v>ISNA750</v>
          </cell>
          <cell r="B626" t="str">
            <v>A</v>
          </cell>
          <cell r="C626" t="str">
            <v>Instalacion Agua Fria y Caliente Tortuga Manuelita</v>
          </cell>
          <cell r="D626" t="str">
            <v>GL</v>
          </cell>
          <cell r="E626">
            <v>11636.427418027548</v>
          </cell>
          <cell r="F626" t="str">
            <v>sin obs.</v>
          </cell>
          <cell r="G626">
            <v>4</v>
          </cell>
        </row>
        <row r="627">
          <cell r="A627" t="str">
            <v>ISNA791</v>
          </cell>
          <cell r="B627" t="str">
            <v>A</v>
          </cell>
          <cell r="C627" t="str">
            <v>Colocacion DAI</v>
          </cell>
          <cell r="D627" t="str">
            <v>U</v>
          </cell>
          <cell r="E627">
            <v>40.718091260330581</v>
          </cell>
          <cell r="F627" t="str">
            <v>sin obs.</v>
          </cell>
          <cell r="G627">
            <v>2</v>
          </cell>
        </row>
        <row r="628">
          <cell r="A628" t="str">
            <v>ISNA792</v>
          </cell>
          <cell r="B628" t="str">
            <v>A</v>
          </cell>
          <cell r="C628" t="str">
            <v>Colocacion de Nicho y Llave Paso 13 y Canilla de Servicio</v>
          </cell>
          <cell r="D628" t="str">
            <v>GL</v>
          </cell>
          <cell r="E628">
            <v>29.000772815082648</v>
          </cell>
          <cell r="F628" t="str">
            <v>sin obs.</v>
          </cell>
          <cell r="G628">
            <v>2</v>
          </cell>
        </row>
        <row r="629">
          <cell r="A629" t="str">
            <v>ISNA795</v>
          </cell>
          <cell r="B629" t="str">
            <v>A</v>
          </cell>
          <cell r="C629" t="str">
            <v>Colocacion accesorios de cobre 13 a 25 mm</v>
          </cell>
          <cell r="D629" t="str">
            <v>U</v>
          </cell>
          <cell r="E629">
            <v>2.657</v>
          </cell>
          <cell r="F629" t="str">
            <v>Soldadura de Te, Codo, Reduccion de cobre</v>
          </cell>
          <cell r="G629">
            <v>1</v>
          </cell>
        </row>
        <row r="630">
          <cell r="A630" t="str">
            <v>ISNA800</v>
          </cell>
          <cell r="B630" t="str">
            <v>A</v>
          </cell>
          <cell r="C630" t="str">
            <v>Distrib AFyC cobre Baño Principal (Inodoro Valvula)</v>
          </cell>
          <cell r="D630" t="str">
            <v>U</v>
          </cell>
          <cell r="E630">
            <v>707.09140000000002</v>
          </cell>
          <cell r="F630" t="str">
            <v>OBRA ACEVEDO</v>
          </cell>
          <cell r="G630">
            <v>3</v>
          </cell>
        </row>
        <row r="631">
          <cell r="A631" t="str">
            <v>ISNA810</v>
          </cell>
          <cell r="B631" t="str">
            <v>A</v>
          </cell>
          <cell r="C631" t="str">
            <v>Distrib AFyC cobre Baño Principal (Inodoro DAI)</v>
          </cell>
          <cell r="D631" t="str">
            <v>U</v>
          </cell>
          <cell r="E631">
            <v>480.08449126033059</v>
          </cell>
          <cell r="F631" t="str">
            <v>OBRA ACEVEDO</v>
          </cell>
          <cell r="G631">
            <v>3</v>
          </cell>
        </row>
        <row r="632">
          <cell r="A632" t="str">
            <v>ISNA815</v>
          </cell>
          <cell r="B632" t="str">
            <v>A</v>
          </cell>
          <cell r="C632" t="str">
            <v>Distrib AFyC cobre Baño Secundario (Inodoro DAI)</v>
          </cell>
          <cell r="D632" t="str">
            <v>U</v>
          </cell>
          <cell r="E632">
            <v>258.4132912603306</v>
          </cell>
          <cell r="F632" t="str">
            <v>OBRA ACEVEDO</v>
          </cell>
          <cell r="G632">
            <v>3</v>
          </cell>
        </row>
        <row r="633">
          <cell r="A633" t="str">
            <v>ISNA820</v>
          </cell>
          <cell r="B633" t="str">
            <v>A</v>
          </cell>
          <cell r="C633" t="str">
            <v>Distrib AFyC cobre Toillette(Inodoro Valvula)</v>
          </cell>
          <cell r="D633" t="str">
            <v>U</v>
          </cell>
          <cell r="E633">
            <v>448.541</v>
          </cell>
          <cell r="F633" t="str">
            <v>OBRA ACEVEDO</v>
          </cell>
          <cell r="G633">
            <v>3</v>
          </cell>
        </row>
        <row r="634">
          <cell r="A634" t="str">
            <v>ISNA900</v>
          </cell>
          <cell r="B634" t="str">
            <v>A</v>
          </cell>
          <cell r="C634" t="str">
            <v>Distrib Agua Fria y Caliente 9 Piso Acevedo</v>
          </cell>
          <cell r="D634" t="str">
            <v>GL</v>
          </cell>
          <cell r="E634">
            <v>4471.1396240754129</v>
          </cell>
          <cell r="F634" t="str">
            <v>OBRA ACEVEDO</v>
          </cell>
          <cell r="G634">
            <v>4</v>
          </cell>
        </row>
        <row r="635">
          <cell r="A635" t="str">
            <v>ISNA910</v>
          </cell>
          <cell r="B635" t="str">
            <v>A</v>
          </cell>
          <cell r="C635" t="str">
            <v>Distrib Agua Fria y Caliente 8 Piso Acevedo</v>
          </cell>
          <cell r="D635" t="str">
            <v>GL</v>
          </cell>
          <cell r="E635">
            <v>4886.6191168904961</v>
          </cell>
          <cell r="F635" t="str">
            <v>OBRA ACEVEDO EN DESARROLLO</v>
          </cell>
          <cell r="G635">
            <v>4</v>
          </cell>
        </row>
        <row r="636">
          <cell r="A636" t="str">
            <v>ISNA920</v>
          </cell>
          <cell r="B636" t="str">
            <v>A</v>
          </cell>
          <cell r="C636" t="str">
            <v>Distrib Agua Fria y Caliente Pisos (1 a 7) Acevedo</v>
          </cell>
          <cell r="D636" t="str">
            <v>Planta</v>
          </cell>
          <cell r="E636">
            <v>6125.7166881508265</v>
          </cell>
          <cell r="F636" t="str">
            <v>OBRA ACEVEDO</v>
          </cell>
          <cell r="G636">
            <v>4</v>
          </cell>
        </row>
        <row r="637">
          <cell r="A637" t="str">
            <v>ISNA930</v>
          </cell>
          <cell r="B637" t="str">
            <v>A</v>
          </cell>
          <cell r="C637" t="str">
            <v>Distrib Agua Fria Toill PB Acevedo</v>
          </cell>
          <cell r="D637" t="str">
            <v>GL</v>
          </cell>
          <cell r="E637">
            <v>387.47679999999997</v>
          </cell>
          <cell r="F637" t="str">
            <v>sin obs.</v>
          </cell>
          <cell r="G637">
            <v>3</v>
          </cell>
        </row>
        <row r="638">
          <cell r="A638" t="str">
            <v>ISIN000</v>
          </cell>
          <cell r="B638" t="str">
            <v>D</v>
          </cell>
          <cell r="C638" t="str">
            <v>INCENDIO</v>
          </cell>
          <cell r="D638" t="str">
            <v/>
          </cell>
        </row>
        <row r="639">
          <cell r="A639" t="str">
            <v>ISIN010</v>
          </cell>
          <cell r="B639" t="str">
            <v>A</v>
          </cell>
          <cell r="C639" t="str">
            <v>Boca de Impulsion Diam. 0.076 m</v>
          </cell>
          <cell r="D639" t="str">
            <v>U</v>
          </cell>
          <cell r="E639">
            <v>293.77104414049586</v>
          </cell>
          <cell r="F639" t="str">
            <v>sin obs.</v>
          </cell>
          <cell r="G639">
            <v>2</v>
          </cell>
        </row>
        <row r="640">
          <cell r="A640" t="str">
            <v>ISIN150</v>
          </cell>
          <cell r="B640" t="str">
            <v>A</v>
          </cell>
          <cell r="C640" t="str">
            <v>Cañerías de Incendio Escuela</v>
          </cell>
          <cell r="D640" t="str">
            <v>GL</v>
          </cell>
          <cell r="E640">
            <v>4130.2819945537194</v>
          </cell>
          <cell r="F640" t="str">
            <v>sin obs.</v>
          </cell>
          <cell r="G640">
            <v>3</v>
          </cell>
        </row>
        <row r="641">
          <cell r="A641" t="str">
            <v>ISIN200</v>
          </cell>
          <cell r="B641" t="str">
            <v>A</v>
          </cell>
          <cell r="C641" t="str">
            <v>Cañeria HG Diam 0063</v>
          </cell>
          <cell r="D641" t="str">
            <v>ML</v>
          </cell>
          <cell r="E641">
            <v>60.081425619834704</v>
          </cell>
          <cell r="F641" t="str">
            <v>sin obs.</v>
          </cell>
          <cell r="G641">
            <v>1</v>
          </cell>
        </row>
        <row r="642">
          <cell r="A642" t="str">
            <v>ISIN250</v>
          </cell>
          <cell r="B642" t="str">
            <v>A</v>
          </cell>
          <cell r="C642" t="str">
            <v>Cañería de hierro galvanizado diam 64 mm</v>
          </cell>
          <cell r="D642" t="str">
            <v>ML</v>
          </cell>
          <cell r="E642">
            <v>51.879999999999995</v>
          </cell>
          <cell r="F642" t="str">
            <v>Provision y colocacion</v>
          </cell>
          <cell r="G642">
            <v>1</v>
          </cell>
        </row>
        <row r="643">
          <cell r="A643" t="str">
            <v>ISIN255</v>
          </cell>
          <cell r="B643" t="str">
            <v>A</v>
          </cell>
          <cell r="C643" t="str">
            <v>Cañería de hierro galvanizado diam 64 mm susp</v>
          </cell>
          <cell r="D643" t="str">
            <v>ML</v>
          </cell>
          <cell r="E643">
            <v>48.260000000000005</v>
          </cell>
          <cell r="F643" t="str">
            <v>sin obs.</v>
          </cell>
          <cell r="G643">
            <v>2</v>
          </cell>
        </row>
        <row r="644">
          <cell r="A644" t="str">
            <v>ISIN0260</v>
          </cell>
          <cell r="B644" t="str">
            <v>A</v>
          </cell>
          <cell r="C644" t="str">
            <v>Cañería de hierro galvanizado diam 76 mm</v>
          </cell>
          <cell r="D644" t="str">
            <v>ML</v>
          </cell>
          <cell r="E644">
            <v>66.067999999999998</v>
          </cell>
          <cell r="F644" t="str">
            <v>sin obs.</v>
          </cell>
          <cell r="G644">
            <v>1</v>
          </cell>
        </row>
        <row r="645">
          <cell r="A645" t="str">
            <v>ISIN265</v>
          </cell>
          <cell r="B645" t="str">
            <v>A</v>
          </cell>
          <cell r="C645" t="str">
            <v>Cañería de hierro galvanizado diam 76 mm susp</v>
          </cell>
          <cell r="D645" t="str">
            <v>ML</v>
          </cell>
          <cell r="E645">
            <v>81.688000000000002</v>
          </cell>
          <cell r="F645" t="str">
            <v>sin obs.</v>
          </cell>
          <cell r="G645">
            <v>2</v>
          </cell>
        </row>
        <row r="646">
          <cell r="A646" t="str">
            <v>ISIN0300</v>
          </cell>
          <cell r="B646" t="str">
            <v>A</v>
          </cell>
          <cell r="C646" t="str">
            <v>Sujecion de cañerías diam 2 a 3" a losa</v>
          </cell>
          <cell r="D646" t="str">
            <v>ML</v>
          </cell>
          <cell r="E646">
            <v>15.620000000000001</v>
          </cell>
          <cell r="F646" t="str">
            <v>sin obs.</v>
          </cell>
          <cell r="G646">
            <v>1</v>
          </cell>
        </row>
        <row r="647">
          <cell r="A647" t="str">
            <v>ISIN400</v>
          </cell>
          <cell r="B647" t="str">
            <v>A</v>
          </cell>
          <cell r="C647" t="str">
            <v>Codo de hierro galvanizado diam 64 mm</v>
          </cell>
          <cell r="D647" t="str">
            <v>U</v>
          </cell>
          <cell r="E647">
            <v>27.14</v>
          </cell>
          <cell r="F647" t="str">
            <v>Prov y coloc</v>
          </cell>
          <cell r="G647">
            <v>1</v>
          </cell>
        </row>
        <row r="648">
          <cell r="A648" t="str">
            <v>ISIN410</v>
          </cell>
          <cell r="B648" t="str">
            <v>A</v>
          </cell>
          <cell r="C648" t="str">
            <v>Codo de hierro galvanizado diam 76 mm</v>
          </cell>
          <cell r="D648" t="str">
            <v>U</v>
          </cell>
          <cell r="E648">
            <v>35.479999999999997</v>
          </cell>
          <cell r="F648" t="str">
            <v>sin obs.</v>
          </cell>
          <cell r="G648">
            <v>1</v>
          </cell>
        </row>
        <row r="649">
          <cell r="A649" t="str">
            <v>ISIN450</v>
          </cell>
          <cell r="B649" t="str">
            <v>A</v>
          </cell>
          <cell r="C649" t="str">
            <v>Ramal de hierro galvanizado diam 64 mm</v>
          </cell>
          <cell r="D649" t="str">
            <v>U</v>
          </cell>
          <cell r="E649">
            <v>36.92</v>
          </cell>
          <cell r="F649" t="str">
            <v>sin obs.</v>
          </cell>
          <cell r="G649">
            <v>1</v>
          </cell>
        </row>
        <row r="650">
          <cell r="A650" t="str">
            <v>ISIN460</v>
          </cell>
          <cell r="B650" t="str">
            <v>A</v>
          </cell>
          <cell r="C650" t="str">
            <v>Ramal de hierro galvanizado diam 76 mm</v>
          </cell>
          <cell r="D650" t="str">
            <v>U</v>
          </cell>
          <cell r="E650">
            <v>45.269999999999996</v>
          </cell>
          <cell r="F650" t="str">
            <v>sin obs.</v>
          </cell>
          <cell r="G650">
            <v>1</v>
          </cell>
        </row>
        <row r="651">
          <cell r="A651" t="str">
            <v>ISNC000</v>
          </cell>
          <cell r="B651" t="str">
            <v>D</v>
          </cell>
          <cell r="C651" t="str">
            <v>NUCLEOS DESAGUES CLOACALES Y PLUVIALES</v>
          </cell>
          <cell r="D651" t="str">
            <v/>
          </cell>
        </row>
        <row r="652">
          <cell r="A652" t="str">
            <v>ISNC010</v>
          </cell>
          <cell r="B652" t="str">
            <v>A</v>
          </cell>
          <cell r="C652" t="str">
            <v>Desague Cloacal (Baño)</v>
          </cell>
          <cell r="D652" t="str">
            <v>U</v>
          </cell>
          <cell r="E652">
            <v>339.36799999999999</v>
          </cell>
          <cell r="F652" t="str">
            <v>Tomo 40% del nucleo AF+AC+Cloaca</v>
          </cell>
          <cell r="G652">
            <v>1</v>
          </cell>
        </row>
        <row r="653">
          <cell r="A653" t="str">
            <v>ISNC020</v>
          </cell>
          <cell r="B653" t="str">
            <v>A</v>
          </cell>
          <cell r="C653" t="str">
            <v>Desague Cloacal (Baño+Toillette)</v>
          </cell>
          <cell r="D653" t="str">
            <v>U</v>
          </cell>
          <cell r="E653">
            <v>471.69600000000003</v>
          </cell>
          <cell r="F653" t="str">
            <v>Tomo 40% del nucleo AF+AC+Cloaca</v>
          </cell>
          <cell r="G653">
            <v>1</v>
          </cell>
        </row>
        <row r="654">
          <cell r="A654" t="str">
            <v>ISNC025</v>
          </cell>
          <cell r="B654" t="str">
            <v>A</v>
          </cell>
          <cell r="C654" t="str">
            <v>Desague Cloacal (Toillette)</v>
          </cell>
          <cell r="D654" t="str">
            <v>U</v>
          </cell>
          <cell r="E654">
            <v>271.49439999999998</v>
          </cell>
          <cell r="F654" t="str">
            <v>Tomo 40% del nucleo AF+AC+Cloaca</v>
          </cell>
          <cell r="G654">
            <v>1</v>
          </cell>
        </row>
        <row r="655">
          <cell r="A655" t="str">
            <v>ISNC030</v>
          </cell>
          <cell r="B655" t="str">
            <v>A</v>
          </cell>
          <cell r="C655" t="str">
            <v>Desague Cloacal (Coc+Lav+Baño)</v>
          </cell>
          <cell r="D655" t="str">
            <v>U</v>
          </cell>
          <cell r="E655">
            <v>858.34133884297535</v>
          </cell>
          <cell r="F655" t="str">
            <v>Tomo 40% del nucleo AF+AC+Cloaca</v>
          </cell>
          <cell r="G655">
            <v>2</v>
          </cell>
        </row>
        <row r="656">
          <cell r="A656" t="str">
            <v>ISNC035</v>
          </cell>
          <cell r="B656" t="str">
            <v>A</v>
          </cell>
          <cell r="C656" t="str">
            <v>Desague Cloacal (Coc+Lav+Baño P+Baño S)</v>
          </cell>
          <cell r="D656" t="str">
            <v>U</v>
          </cell>
          <cell r="E656">
            <v>1197.7093388429753</v>
          </cell>
          <cell r="F656" t="str">
            <v>ISNC030+ISNC010</v>
          </cell>
          <cell r="G656">
            <v>2</v>
          </cell>
        </row>
        <row r="657">
          <cell r="A657" t="str">
            <v>ISNC036</v>
          </cell>
          <cell r="B657" t="str">
            <v>A</v>
          </cell>
          <cell r="C657" t="str">
            <v>Desague Cloacal (Coc+Lav+Baño+Toill)</v>
          </cell>
          <cell r="D657" t="str">
            <v>U</v>
          </cell>
          <cell r="E657">
            <v>1031.8642314049589</v>
          </cell>
          <cell r="F657" t="str">
            <v>sin obs.</v>
          </cell>
          <cell r="G657">
            <v>2</v>
          </cell>
        </row>
        <row r="658">
          <cell r="A658" t="str">
            <v>ISNC040</v>
          </cell>
          <cell r="B658" t="str">
            <v>A</v>
          </cell>
          <cell r="C658" t="str">
            <v>Desague Cloacal (Coc+Lav)</v>
          </cell>
          <cell r="D658" t="str">
            <v>U</v>
          </cell>
          <cell r="E658">
            <v>148.22</v>
          </cell>
          <cell r="F658" t="str">
            <v>Tomo 40% del nucleo AF+AC+Cloaca</v>
          </cell>
          <cell r="G658">
            <v>1</v>
          </cell>
        </row>
        <row r="659">
          <cell r="A659" t="str">
            <v>ISNC500</v>
          </cell>
          <cell r="B659" t="str">
            <v>A</v>
          </cell>
          <cell r="C659" t="str">
            <v>Desague Cloacal Depto (Coc+Lav+Baño) PB+3</v>
          </cell>
          <cell r="D659" t="str">
            <v>VIV</v>
          </cell>
          <cell r="E659">
            <v>1263.6952271763087</v>
          </cell>
          <cell r="F659" t="str">
            <v>Para PB + 3 (12 VIVIENDAS) Incluye parte prop bajadas y cañerias PB</v>
          </cell>
          <cell r="G659">
            <v>2</v>
          </cell>
        </row>
        <row r="660">
          <cell r="A660" t="str">
            <v>ISNC501</v>
          </cell>
          <cell r="B660" t="str">
            <v>A</v>
          </cell>
          <cell r="C660" t="str">
            <v>Desague Cloacal Depto (Coc+Lav+Baño+Toill) PB+3</v>
          </cell>
          <cell r="D660" t="str">
            <v>VIV</v>
          </cell>
          <cell r="E660">
            <v>1437.2181197382922</v>
          </cell>
          <cell r="F660" t="str">
            <v>Para PB + 3 (12 VIVIENDAS) Incluye parte prop bajadas y cañerias PB</v>
          </cell>
          <cell r="G660">
            <v>3</v>
          </cell>
        </row>
        <row r="661">
          <cell r="A661" t="str">
            <v>ISNC510</v>
          </cell>
          <cell r="B661" t="str">
            <v>A</v>
          </cell>
          <cell r="C661" t="str">
            <v>Desagues Pluviales</v>
          </cell>
          <cell r="D661" t="str">
            <v>VIV</v>
          </cell>
          <cell r="E661">
            <v>581.19090909090914</v>
          </cell>
          <cell r="F661" t="str">
            <v>Para PB + 3, 12 Viviendas, Cubierta Plana. Parametrizar !!!!!!</v>
          </cell>
          <cell r="G661">
            <v>2</v>
          </cell>
        </row>
        <row r="662">
          <cell r="A662" t="str">
            <v>ISNC550</v>
          </cell>
          <cell r="B662" t="str">
            <v>A</v>
          </cell>
          <cell r="C662" t="str">
            <v>Desague Cloacal y Pluvial Depto (Baño+Coc+Lav) PB+3</v>
          </cell>
          <cell r="D662" t="str">
            <v>VIV</v>
          </cell>
          <cell r="E662">
            <v>1844.8861362672178</v>
          </cell>
          <cell r="F662" t="str">
            <v>Para PB + 3 (12 Unidades) Incluye parte prop bajadas y cañerias PB + parte prop Pluviales</v>
          </cell>
          <cell r="G662">
            <v>3</v>
          </cell>
        </row>
        <row r="663">
          <cell r="A663" t="str">
            <v>ISNC555</v>
          </cell>
          <cell r="B663" t="str">
            <v>A</v>
          </cell>
          <cell r="C663" t="str">
            <v>Desague Cloacal y Pluvial Depto (Baño+Toil+Coc+Lav) PB+3</v>
          </cell>
          <cell r="D663" t="str">
            <v>U</v>
          </cell>
          <cell r="E663">
            <v>2018.4090288292014</v>
          </cell>
          <cell r="F663" t="str">
            <v>sin obs.</v>
          </cell>
          <cell r="G663">
            <v>4</v>
          </cell>
        </row>
        <row r="664">
          <cell r="A664" t="str">
            <v>ISNC600</v>
          </cell>
          <cell r="B664" t="str">
            <v>A</v>
          </cell>
          <cell r="C664" t="str">
            <v>Desague Cloacal Depto (Coc+Lav+Baño) PB+2</v>
          </cell>
          <cell r="D664" t="str">
            <v>VIV</v>
          </cell>
          <cell r="E664">
            <v>1234.6010250929753</v>
          </cell>
          <cell r="F664" t="str">
            <v>PB+2 (16 VIV)</v>
          </cell>
          <cell r="G664">
            <v>2</v>
          </cell>
        </row>
        <row r="665">
          <cell r="A665" t="str">
            <v>ISNC610</v>
          </cell>
          <cell r="B665" t="str">
            <v>A</v>
          </cell>
          <cell r="C665" t="str">
            <v>Desague Cloacal Depto (Coc+Lav+Baño+Toill) PB+2</v>
          </cell>
          <cell r="D665" t="str">
            <v>VIV</v>
          </cell>
          <cell r="E665">
            <v>1408.1239176549589</v>
          </cell>
          <cell r="F665" t="str">
            <v>PB+2 (16 VIV)</v>
          </cell>
          <cell r="G665">
            <v>3</v>
          </cell>
        </row>
        <row r="666">
          <cell r="A666" t="str">
            <v>ISNC620</v>
          </cell>
          <cell r="B666" t="str">
            <v>A</v>
          </cell>
          <cell r="C666" t="str">
            <v>Desagues Pluviales Depto PB+2</v>
          </cell>
          <cell r="D666" t="str">
            <v>VIV</v>
          </cell>
          <cell r="E666">
            <v>285.6667613636364</v>
          </cell>
          <cell r="F666" t="str">
            <v>PB+2 (16 VIV)</v>
          </cell>
          <cell r="G666">
            <v>2</v>
          </cell>
        </row>
        <row r="667">
          <cell r="A667" t="str">
            <v>ISNC630</v>
          </cell>
          <cell r="B667" t="str">
            <v>A</v>
          </cell>
          <cell r="C667" t="str">
            <v>Desague Cloacal y Pluvial Depto (Coc+Lav+Baño) PB+2</v>
          </cell>
          <cell r="D667" t="str">
            <v>VIV</v>
          </cell>
          <cell r="E667">
            <v>1520.2677864566117</v>
          </cell>
          <cell r="F667" t="str">
            <v>PB+2 (16 VIV)</v>
          </cell>
          <cell r="G667">
            <v>3</v>
          </cell>
        </row>
        <row r="668">
          <cell r="A668" t="str">
            <v>ISNC650</v>
          </cell>
          <cell r="B668" t="str">
            <v>A</v>
          </cell>
          <cell r="C668" t="str">
            <v>Desague Cloacal (Coc+Lav+Baño) PB+1 Viv Unif</v>
          </cell>
          <cell r="D668" t="str">
            <v>VIV</v>
          </cell>
          <cell r="E668">
            <v>2231.2351593155372</v>
          </cell>
          <cell r="F668" t="str">
            <v>sin obs.</v>
          </cell>
          <cell r="G668">
            <v>3</v>
          </cell>
        </row>
        <row r="669">
          <cell r="A669" t="str">
            <v>ISNC660</v>
          </cell>
          <cell r="B669" t="str">
            <v>A</v>
          </cell>
          <cell r="C669" t="str">
            <v>Desague Cloacal (Coc+Lav+Baño+Toil) PB+1 Viv Unif</v>
          </cell>
          <cell r="D669" t="str">
            <v>VIV</v>
          </cell>
          <cell r="E669">
            <v>2592.958051877521</v>
          </cell>
          <cell r="F669" t="str">
            <v>sin obs.</v>
          </cell>
          <cell r="G669">
            <v>3</v>
          </cell>
        </row>
        <row r="670">
          <cell r="A670" t="str">
            <v>ISNC680</v>
          </cell>
          <cell r="B670" t="str">
            <v>A</v>
          </cell>
          <cell r="C670" t="str">
            <v>Desague Cloacal (Toil)</v>
          </cell>
          <cell r="D670" t="str">
            <v>U</v>
          </cell>
          <cell r="E670">
            <v>374.50219008264469</v>
          </cell>
          <cell r="F670" t="str">
            <v>sin obs.</v>
          </cell>
          <cell r="G670">
            <v>1</v>
          </cell>
        </row>
        <row r="671">
          <cell r="A671" t="str">
            <v>ISCL000</v>
          </cell>
          <cell r="B671" t="str">
            <v>D</v>
          </cell>
          <cell r="C671" t="str">
            <v>DESAGUES CLOACALES</v>
          </cell>
          <cell r="D671" t="str">
            <v/>
          </cell>
        </row>
        <row r="672">
          <cell r="A672" t="str">
            <v>ISCL001</v>
          </cell>
          <cell r="B672" t="str">
            <v>A</v>
          </cell>
          <cell r="C672" t="str">
            <v>Ramal Desahogo PVC 50 mm</v>
          </cell>
          <cell r="D672" t="str">
            <v>U</v>
          </cell>
          <cell r="E672">
            <v>66.642190082644632</v>
          </cell>
          <cell r="F672" t="str">
            <v>sin obs.</v>
          </cell>
          <cell r="G672">
            <v>1</v>
          </cell>
        </row>
        <row r="673">
          <cell r="A673" t="str">
            <v>ISCL002</v>
          </cell>
          <cell r="B673" t="str">
            <v>A</v>
          </cell>
          <cell r="C673" t="str">
            <v>Ramal Invertido PVC 50 mm</v>
          </cell>
          <cell r="D673" t="str">
            <v>U</v>
          </cell>
          <cell r="E673">
            <v>43.370165289256192</v>
          </cell>
          <cell r="F673" t="str">
            <v>sin obs.</v>
          </cell>
          <cell r="G673">
            <v>1</v>
          </cell>
        </row>
        <row r="674">
          <cell r="A674" t="str">
            <v>ISCL010</v>
          </cell>
          <cell r="B674" t="str">
            <v>A</v>
          </cell>
          <cell r="C674" t="str">
            <v>Columna Cloacal Descarga y Ventil PVC diam 0,100 M</v>
          </cell>
          <cell r="D674" t="str">
            <v>ML</v>
          </cell>
          <cell r="E674">
            <v>37.270000000000003</v>
          </cell>
          <cell r="F674" t="str">
            <v>sin obs.</v>
          </cell>
          <cell r="G674">
            <v>1</v>
          </cell>
        </row>
        <row r="675">
          <cell r="A675" t="str">
            <v>ISCL020</v>
          </cell>
          <cell r="B675" t="str">
            <v>A</v>
          </cell>
          <cell r="C675" t="str">
            <v>Ventilacion PVC diam 0,100 M</v>
          </cell>
          <cell r="D675" t="str">
            <v>ML</v>
          </cell>
          <cell r="E675">
            <v>19.829999999999998</v>
          </cell>
          <cell r="F675" t="str">
            <v>sin obs.</v>
          </cell>
          <cell r="G675">
            <v>1</v>
          </cell>
        </row>
        <row r="676">
          <cell r="A676" t="str">
            <v>ISCL030</v>
          </cell>
          <cell r="B676" t="str">
            <v>A</v>
          </cell>
          <cell r="C676" t="str">
            <v>Tramo Horizontal Cloaca PB PVC diam 0,100 M</v>
          </cell>
          <cell r="D676" t="str">
            <v>ML</v>
          </cell>
          <cell r="E676">
            <v>37.64</v>
          </cell>
          <cell r="F676" t="str">
            <v>sin obs.</v>
          </cell>
          <cell r="G676">
            <v>1</v>
          </cell>
        </row>
        <row r="677">
          <cell r="A677" t="str">
            <v>ISCL035</v>
          </cell>
          <cell r="B677" t="str">
            <v>A</v>
          </cell>
          <cell r="C677" t="str">
            <v>Caño Camara HF 100</v>
          </cell>
          <cell r="D677" t="str">
            <v>U</v>
          </cell>
          <cell r="E677">
            <v>155.49784</v>
          </cell>
          <cell r="F677" t="str">
            <v>sin obs.</v>
          </cell>
          <cell r="G677">
            <v>2</v>
          </cell>
        </row>
        <row r="678">
          <cell r="A678" t="str">
            <v>ISCL100</v>
          </cell>
          <cell r="B678" t="str">
            <v>A</v>
          </cell>
          <cell r="C678" t="str">
            <v>Camara de Inspeccion 60x60</v>
          </cell>
          <cell r="D678" t="str">
            <v>U</v>
          </cell>
          <cell r="E678">
            <v>579.48682047256193</v>
          </cell>
          <cell r="F678" t="str">
            <v>sin obs.</v>
          </cell>
          <cell r="G678">
            <v>2</v>
          </cell>
        </row>
        <row r="679">
          <cell r="A679" t="str">
            <v>ISCL110</v>
          </cell>
          <cell r="B679" t="str">
            <v>A</v>
          </cell>
          <cell r="C679" t="str">
            <v>Conexión cloacal diam 0.100 PVC</v>
          </cell>
          <cell r="D679" t="str">
            <v>U</v>
          </cell>
          <cell r="E679">
            <v>101.04102016528927</v>
          </cell>
          <cell r="F679" t="str">
            <v>sin obs.</v>
          </cell>
          <cell r="G679">
            <v>2</v>
          </cell>
        </row>
        <row r="680">
          <cell r="A680" t="str">
            <v>ISCL120</v>
          </cell>
          <cell r="B680" t="str">
            <v>A</v>
          </cell>
          <cell r="C680" t="str">
            <v>Desague Cloacal 8 baños+1 cocina</v>
          </cell>
          <cell r="D680" t="str">
            <v>U</v>
          </cell>
          <cell r="E680">
            <v>4611.1108204725615</v>
          </cell>
          <cell r="F680" t="str">
            <v>SALVADORES ESQUINA</v>
          </cell>
          <cell r="G680">
            <v>3</v>
          </cell>
        </row>
        <row r="681">
          <cell r="A681" t="str">
            <v>ISCL130</v>
          </cell>
          <cell r="B681" t="str">
            <v>A</v>
          </cell>
          <cell r="C681" t="str">
            <v>Desague Cloacal Escuela Planta Baja</v>
          </cell>
          <cell r="D681" t="str">
            <v>GL</v>
          </cell>
          <cell r="E681">
            <v>13512.649311119834</v>
          </cell>
          <cell r="F681" t="str">
            <v>sin obs.</v>
          </cell>
          <cell r="G681">
            <v>3</v>
          </cell>
        </row>
        <row r="682">
          <cell r="A682" t="str">
            <v>ISCL140</v>
          </cell>
          <cell r="B682" t="str">
            <v>A</v>
          </cell>
          <cell r="C682" t="str">
            <v>Desague Cloacal PA Baño Gabinete</v>
          </cell>
          <cell r="D682" t="str">
            <v>GL</v>
          </cell>
          <cell r="E682">
            <v>181.34902892561982</v>
          </cell>
          <cell r="F682" t="str">
            <v>1 inodoro, 1 bidet y 1 lavatorio</v>
          </cell>
          <cell r="G682">
            <v>1</v>
          </cell>
        </row>
        <row r="683">
          <cell r="A683" t="str">
            <v>ISCL150</v>
          </cell>
          <cell r="B683" t="str">
            <v>A</v>
          </cell>
          <cell r="C683" t="str">
            <v>Desague Cloacal PA Baño Discapacitados</v>
          </cell>
          <cell r="D683" t="str">
            <v>GL</v>
          </cell>
          <cell r="E683">
            <v>144.36927066115703</v>
          </cell>
          <cell r="F683" t="str">
            <v>1 inodoro y un lavatorio</v>
          </cell>
          <cell r="G683">
            <v>1</v>
          </cell>
        </row>
        <row r="684">
          <cell r="A684" t="str">
            <v>ISCL160</v>
          </cell>
          <cell r="B684" t="str">
            <v>A</v>
          </cell>
          <cell r="C684" t="str">
            <v>Desague Cloacal PA Baño Alumnos</v>
          </cell>
          <cell r="D684" t="str">
            <v>GL</v>
          </cell>
          <cell r="E684">
            <v>614.81326239669431</v>
          </cell>
          <cell r="F684" t="str">
            <v>2 inodoros, 3 mingitorios y un pileton</v>
          </cell>
          <cell r="G684">
            <v>1</v>
          </cell>
        </row>
        <row r="685">
          <cell r="A685" t="str">
            <v>ISCL170</v>
          </cell>
          <cell r="B685" t="str">
            <v>A</v>
          </cell>
          <cell r="C685" t="str">
            <v>Desague Cloacal PA Baño Alumnas</v>
          </cell>
          <cell r="D685" t="str">
            <v>GL</v>
          </cell>
          <cell r="E685">
            <v>598.69182438016537</v>
          </cell>
          <cell r="F685" t="str">
            <v>4 Inodoros y un Pileton</v>
          </cell>
          <cell r="G685">
            <v>1</v>
          </cell>
        </row>
        <row r="686">
          <cell r="A686" t="str">
            <v>ISCL180</v>
          </cell>
          <cell r="B686" t="str">
            <v>A</v>
          </cell>
          <cell r="C686" t="str">
            <v>Desague Cloacal PA Laboratorio</v>
          </cell>
          <cell r="D686" t="str">
            <v>GL</v>
          </cell>
          <cell r="E686">
            <v>362.7468595041322</v>
          </cell>
          <cell r="F686" t="str">
            <v>sin obs.</v>
          </cell>
          <cell r="G686">
            <v>1</v>
          </cell>
        </row>
        <row r="687">
          <cell r="A687" t="str">
            <v>ISCL200</v>
          </cell>
          <cell r="B687" t="str">
            <v>A</v>
          </cell>
          <cell r="C687" t="str">
            <v>Desagues Cloacales Escuela</v>
          </cell>
          <cell r="D687" t="str">
            <v>GL</v>
          </cell>
          <cell r="E687">
            <v>15414.619556987602</v>
          </cell>
          <cell r="F687" t="str">
            <v>sin obs.</v>
          </cell>
          <cell r="G687">
            <v>4</v>
          </cell>
        </row>
        <row r="688">
          <cell r="A688" t="str">
            <v>ISCL210</v>
          </cell>
          <cell r="B688" t="str">
            <v>A</v>
          </cell>
          <cell r="C688" t="str">
            <v>Desague Cloacal Nucleo Sanit. 1º</v>
          </cell>
          <cell r="D688" t="str">
            <v>GL</v>
          </cell>
          <cell r="E688">
            <v>1260.8359391460058</v>
          </cell>
          <cell r="F688" t="str">
            <v>sin obs.</v>
          </cell>
          <cell r="G688">
            <v>3</v>
          </cell>
        </row>
        <row r="689">
          <cell r="A689" t="str">
            <v>ISCL220</v>
          </cell>
          <cell r="B689" t="str">
            <v>A</v>
          </cell>
          <cell r="C689" t="str">
            <v>Desagues Cloacales CDV</v>
          </cell>
          <cell r="D689" t="str">
            <v>GL</v>
          </cell>
          <cell r="E689">
            <v>273.48851239669426</v>
          </cell>
          <cell r="F689" t="str">
            <v>sin obs.</v>
          </cell>
          <cell r="G689">
            <v>1</v>
          </cell>
        </row>
        <row r="690">
          <cell r="A690" t="str">
            <v>ISCL230</v>
          </cell>
          <cell r="B690" t="str">
            <v>A</v>
          </cell>
          <cell r="C690" t="str">
            <v>Desagues Cloacales Nucleo Sanit. Niños/Niñas/Disc</v>
          </cell>
          <cell r="D690" t="str">
            <v>GL</v>
          </cell>
          <cell r="E690">
            <v>1581.9097614600555</v>
          </cell>
          <cell r="F690" t="str">
            <v>sin obs.</v>
          </cell>
          <cell r="G690">
            <v>3</v>
          </cell>
        </row>
        <row r="691">
          <cell r="A691" t="str">
            <v>ISCL240</v>
          </cell>
          <cell r="B691" t="str">
            <v>A</v>
          </cell>
          <cell r="C691" t="str">
            <v>Desagues Cloacales Nucleo Sanit. Toilette Direccion</v>
          </cell>
          <cell r="D691" t="str">
            <v>GL</v>
          </cell>
          <cell r="E691">
            <v>299.29404226170794</v>
          </cell>
          <cell r="F691" t="str">
            <v>sin obs.</v>
          </cell>
          <cell r="G691">
            <v>3</v>
          </cell>
        </row>
        <row r="692">
          <cell r="A692" t="str">
            <v>ISCL250</v>
          </cell>
          <cell r="B692" t="str">
            <v>A</v>
          </cell>
          <cell r="C692" t="str">
            <v>Desagues Cloacales Nucleo Sanit. Sala Lactantes</v>
          </cell>
          <cell r="D692" t="str">
            <v>GL</v>
          </cell>
          <cell r="E692">
            <v>294.59353906887048</v>
          </cell>
          <cell r="F692" t="str">
            <v>sin obs.</v>
          </cell>
          <cell r="G692">
            <v>3</v>
          </cell>
        </row>
        <row r="693">
          <cell r="A693" t="str">
            <v>ISCL260</v>
          </cell>
          <cell r="B693" t="str">
            <v>A</v>
          </cell>
          <cell r="C693" t="str">
            <v>Desagues Cloacales Nucleo Sanit. Varones/Dams/Calderas/Lavadero</v>
          </cell>
          <cell r="D693" t="str">
            <v>GL</v>
          </cell>
          <cell r="E693">
            <v>1437.7982015426996</v>
          </cell>
          <cell r="F693" t="str">
            <v>sin obs.</v>
          </cell>
          <cell r="G693">
            <v>3</v>
          </cell>
        </row>
        <row r="694">
          <cell r="A694" t="str">
            <v>ISCL270</v>
          </cell>
          <cell r="B694" t="str">
            <v>A</v>
          </cell>
          <cell r="C694" t="str">
            <v>Desagues Cloacales Nucleo Sanit. Cocina/Porteria</v>
          </cell>
          <cell r="D694" t="str">
            <v>GL</v>
          </cell>
          <cell r="E694">
            <v>1247.3755879063358</v>
          </cell>
          <cell r="F694" t="str">
            <v>sin obs.</v>
          </cell>
          <cell r="G694">
            <v>3</v>
          </cell>
        </row>
        <row r="695">
          <cell r="A695" t="str">
            <v>ISCL280</v>
          </cell>
          <cell r="B695" t="str">
            <v>A</v>
          </cell>
          <cell r="C695" t="str">
            <v>Cañeria Principal Tortuga Manuelita</v>
          </cell>
          <cell r="D695" t="str">
            <v>GL</v>
          </cell>
          <cell r="E695">
            <v>2825.1970481945455</v>
          </cell>
          <cell r="F695" t="str">
            <v>sin obs.</v>
          </cell>
          <cell r="G695">
            <v>3</v>
          </cell>
        </row>
        <row r="696">
          <cell r="A696" t="str">
            <v>ISCL290</v>
          </cell>
          <cell r="B696" t="str">
            <v>A</v>
          </cell>
          <cell r="C696" t="str">
            <v>Desague Cloacal Tortuga Manuelita</v>
          </cell>
          <cell r="D696" t="str">
            <v>GL</v>
          </cell>
          <cell r="E696">
            <v>9220.4926319769147</v>
          </cell>
          <cell r="F696" t="str">
            <v>sin obs.</v>
          </cell>
          <cell r="G696">
            <v>4</v>
          </cell>
        </row>
        <row r="697">
          <cell r="A697" t="str">
            <v>ISCL300</v>
          </cell>
          <cell r="B697" t="str">
            <v>A</v>
          </cell>
          <cell r="C697" t="str">
            <v>Cañeria Descarga y Ventilacion PVC 110 Lisandro</v>
          </cell>
          <cell r="D697" t="str">
            <v>GL</v>
          </cell>
          <cell r="E697">
            <v>4553.0762314049589</v>
          </cell>
          <cell r="F697" t="str">
            <v>sin obs.</v>
          </cell>
          <cell r="G697">
            <v>2</v>
          </cell>
        </row>
        <row r="698">
          <cell r="A698" t="str">
            <v>ISCL305</v>
          </cell>
          <cell r="B698" t="str">
            <v>A</v>
          </cell>
          <cell r="C698" t="str">
            <v>Cañeria Ventilacion Subsidiaria PVC 50 mm Lisandro</v>
          </cell>
          <cell r="D698" t="str">
            <v>GL</v>
          </cell>
          <cell r="E698">
            <v>2576.0105785123969</v>
          </cell>
          <cell r="F698" t="str">
            <v>sin obs.</v>
          </cell>
          <cell r="G698">
            <v>2</v>
          </cell>
        </row>
        <row r="699">
          <cell r="A699" t="str">
            <v>ISCL310</v>
          </cell>
          <cell r="B699" t="str">
            <v>A</v>
          </cell>
          <cell r="C699" t="str">
            <v>Cañeria Principal PVC 110 Lisandro</v>
          </cell>
          <cell r="D699" t="str">
            <v>GL</v>
          </cell>
          <cell r="E699">
            <v>5766.4371371900834</v>
          </cell>
          <cell r="F699" t="str">
            <v>L = 120 m</v>
          </cell>
          <cell r="G699">
            <v>2</v>
          </cell>
        </row>
        <row r="700">
          <cell r="A700" t="str">
            <v>ISCL320</v>
          </cell>
          <cell r="B700" t="str">
            <v>A</v>
          </cell>
          <cell r="C700" t="str">
            <v xml:space="preserve">Instalacion Cloacal Lisandro </v>
          </cell>
          <cell r="D700" t="str">
            <v>GL</v>
          </cell>
          <cell r="E700">
            <v>40217.116889660989</v>
          </cell>
          <cell r="F700" t="str">
            <v>sin obs.</v>
          </cell>
          <cell r="G700">
            <v>3</v>
          </cell>
        </row>
        <row r="701">
          <cell r="A701" t="str">
            <v>ISCL321</v>
          </cell>
          <cell r="B701" t="str">
            <v>A</v>
          </cell>
          <cell r="C701" t="str">
            <v xml:space="preserve">Instalacion Cloacal Villa17 Prot. E7-E8 </v>
          </cell>
          <cell r="D701" t="str">
            <v>GL</v>
          </cell>
          <cell r="E701">
            <v>33167.216542148766</v>
          </cell>
          <cell r="F701" t="str">
            <v>sin obs.</v>
          </cell>
          <cell r="G701">
            <v>3</v>
          </cell>
        </row>
        <row r="702">
          <cell r="A702" t="str">
            <v>ISCL325</v>
          </cell>
          <cell r="B702" t="str">
            <v>A</v>
          </cell>
          <cell r="C702" t="str">
            <v>Desague Cloacal PB+3</v>
          </cell>
          <cell r="D702" t="str">
            <v>VIV</v>
          </cell>
          <cell r="E702">
            <v>1675.7132037358747</v>
          </cell>
          <cell r="F702" t="str">
            <v>sin obs.</v>
          </cell>
          <cell r="G702">
            <v>3</v>
          </cell>
        </row>
        <row r="703">
          <cell r="A703" t="str">
            <v>ISCL330</v>
          </cell>
          <cell r="B703" t="str">
            <v>A</v>
          </cell>
          <cell r="C703" t="str">
            <v>Desagues Cloacales y Pluviales Lisandro</v>
          </cell>
          <cell r="D703" t="str">
            <v>GL</v>
          </cell>
          <cell r="E703">
            <v>57648.96901751322</v>
          </cell>
          <cell r="F703" t="str">
            <v>sin obs.</v>
          </cell>
          <cell r="G703">
            <v>5</v>
          </cell>
        </row>
        <row r="704">
          <cell r="A704" t="str">
            <v>ISCL331</v>
          </cell>
          <cell r="B704" t="str">
            <v>A</v>
          </cell>
          <cell r="C704" t="str">
            <v>Desagues Cloacales y Pluviales Villa17 Prot. E7-E8</v>
          </cell>
          <cell r="D704" t="str">
            <v>GL</v>
          </cell>
          <cell r="E704">
            <v>49923.050821627032</v>
          </cell>
          <cell r="F704" t="str">
            <v>sin obs.</v>
          </cell>
          <cell r="G704">
            <v>5</v>
          </cell>
        </row>
        <row r="705">
          <cell r="A705" t="str">
            <v>ISCL340</v>
          </cell>
          <cell r="B705" t="str">
            <v>A</v>
          </cell>
          <cell r="C705" t="str">
            <v>Desagues Cloacales y Pluviales PB+3</v>
          </cell>
          <cell r="D705" t="str">
            <v>VIV</v>
          </cell>
          <cell r="E705">
            <v>2402.0403757297172</v>
          </cell>
          <cell r="F705" t="str">
            <v>sin obs.</v>
          </cell>
          <cell r="G705">
            <v>5</v>
          </cell>
        </row>
        <row r="706">
          <cell r="A706" t="str">
            <v>ISCL0900</v>
          </cell>
          <cell r="B706" t="str">
            <v>A</v>
          </cell>
          <cell r="C706" t="str">
            <v>Colocación caño y accesorios PVC diam 0.040 a 0.110 m</v>
          </cell>
          <cell r="D706" t="str">
            <v>ML</v>
          </cell>
          <cell r="E706">
            <v>19.240000000000002</v>
          </cell>
          <cell r="F706" t="str">
            <v>Acarreo, replanteo , cortes, posicionamiento</v>
          </cell>
          <cell r="G706">
            <v>1</v>
          </cell>
        </row>
        <row r="707">
          <cell r="A707" t="str">
            <v>ISCL0910</v>
          </cell>
          <cell r="B707" t="str">
            <v>A</v>
          </cell>
          <cell r="C707" t="str">
            <v>Union con pegamento</v>
          </cell>
          <cell r="D707" t="str">
            <v>U</v>
          </cell>
          <cell r="E707">
            <v>2.6890000000000001</v>
          </cell>
          <cell r="F707" t="str">
            <v>sin obs.</v>
          </cell>
          <cell r="G707">
            <v>1</v>
          </cell>
        </row>
        <row r="708">
          <cell r="A708" t="str">
            <v>ISCL0920</v>
          </cell>
          <cell r="B708" t="str">
            <v>A</v>
          </cell>
          <cell r="C708" t="str">
            <v>Colocacion caño HF diam 0.100 m</v>
          </cell>
          <cell r="D708" t="str">
            <v>ML</v>
          </cell>
          <cell r="E708">
            <v>24.890000000000004</v>
          </cell>
          <cell r="F708" t="str">
            <v>Acarreo, replanteo, corte y posicionamiento</v>
          </cell>
          <cell r="G708">
            <v>1</v>
          </cell>
        </row>
        <row r="709">
          <cell r="A709" t="str">
            <v>ISCL0930</v>
          </cell>
          <cell r="B709" t="str">
            <v>A</v>
          </cell>
          <cell r="C709" t="str">
            <v>Union calafateo diam 0.100 m</v>
          </cell>
          <cell r="D709" t="str">
            <v>U</v>
          </cell>
          <cell r="E709">
            <v>9.0389999999999997</v>
          </cell>
          <cell r="F709" t="str">
            <v>sin obs.</v>
          </cell>
          <cell r="G709">
            <v>1</v>
          </cell>
        </row>
        <row r="710">
          <cell r="A710" t="str">
            <v>ISCL999</v>
          </cell>
          <cell r="B710" t="str">
            <v>A</v>
          </cell>
          <cell r="C710" t="str">
            <v>Prueba Continuidad Ventilaciones c/Pastillas Humo</v>
          </cell>
          <cell r="D710" t="str">
            <v>GL</v>
          </cell>
          <cell r="E710">
            <v>217.44</v>
          </cell>
          <cell r="F710" t="str">
            <v>sin obs.</v>
          </cell>
          <cell r="G710">
            <v>1</v>
          </cell>
        </row>
        <row r="711">
          <cell r="A711" t="str">
            <v>ISCL1000</v>
          </cell>
          <cell r="B711" t="str">
            <v>A</v>
          </cell>
          <cell r="C711" t="str">
            <v>Inspeccion y Limpieza Desagues Cloacales</v>
          </cell>
          <cell r="D711" t="str">
            <v>GL</v>
          </cell>
          <cell r="E711">
            <v>434.88</v>
          </cell>
          <cell r="F711" t="str">
            <v>sin obs.</v>
          </cell>
          <cell r="G711">
            <v>1</v>
          </cell>
        </row>
        <row r="712">
          <cell r="A712" t="str">
            <v>ISCL1005</v>
          </cell>
          <cell r="B712" t="str">
            <v>A</v>
          </cell>
          <cell r="C712" t="str">
            <v>Prov. y Coloc. PPA 0.060 m HF</v>
          </cell>
          <cell r="D712" t="str">
            <v>U</v>
          </cell>
          <cell r="E712">
            <v>166.03518743801652</v>
          </cell>
          <cell r="F712" t="str">
            <v>sin obs.</v>
          </cell>
          <cell r="G712">
            <v>2</v>
          </cell>
        </row>
        <row r="713">
          <cell r="A713" t="str">
            <v>ISCL1007</v>
          </cell>
          <cell r="B713" t="str">
            <v>A</v>
          </cell>
          <cell r="C713" t="str">
            <v>Revision y Reparacion Ventilacion Sistema Cloacal</v>
          </cell>
          <cell r="D713" t="str">
            <v>GL</v>
          </cell>
          <cell r="E713">
            <v>652.32000000000005</v>
          </cell>
          <cell r="F713" t="str">
            <v>sin obs.</v>
          </cell>
          <cell r="G713">
            <v>1</v>
          </cell>
        </row>
        <row r="714">
          <cell r="A714" t="str">
            <v>ISCL1010</v>
          </cell>
          <cell r="B714" t="str">
            <v>A</v>
          </cell>
          <cell r="C714" t="str">
            <v>Limpieza Pozo Bombeo</v>
          </cell>
          <cell r="D714" t="str">
            <v>GL</v>
          </cell>
          <cell r="E714">
            <v>108.72</v>
          </cell>
          <cell r="F714" t="str">
            <v>sin obs.</v>
          </cell>
          <cell r="G714">
            <v>1</v>
          </cell>
        </row>
        <row r="715">
          <cell r="A715" t="str">
            <v>ISCL1012</v>
          </cell>
          <cell r="B715" t="str">
            <v>A</v>
          </cell>
          <cell r="C715" t="str">
            <v>Limpieza e insp. Int. C/camara video Inst. Cloacal/Pluvial</v>
          </cell>
          <cell r="D715" t="str">
            <v>GL</v>
          </cell>
          <cell r="E715">
            <v>1563.52</v>
          </cell>
          <cell r="F715" t="str">
            <v>sin obs.</v>
          </cell>
          <cell r="G715">
            <v>1</v>
          </cell>
        </row>
        <row r="716">
          <cell r="A716" t="str">
            <v>ISCL1015</v>
          </cell>
          <cell r="B716" t="str">
            <v>A</v>
          </cell>
          <cell r="C716" t="str">
            <v>Prolongacion cañeria desague pozo bombeo</v>
          </cell>
          <cell r="D716" t="str">
            <v>GL</v>
          </cell>
          <cell r="E716">
            <v>204.52074655647382</v>
          </cell>
          <cell r="F716" t="str">
            <v>sin obs.</v>
          </cell>
          <cell r="G716">
            <v>2</v>
          </cell>
        </row>
        <row r="717">
          <cell r="A717" t="str">
            <v>ISCL1017</v>
          </cell>
          <cell r="B717" t="str">
            <v>A</v>
          </cell>
          <cell r="C717" t="str">
            <v>Plano conforme a obra Inst. Cloacal y Pluvial</v>
          </cell>
          <cell r="D717" t="str">
            <v>GL</v>
          </cell>
          <cell r="E717">
            <v>1500</v>
          </cell>
          <cell r="F717" t="str">
            <v>sin obs.</v>
          </cell>
          <cell r="G717">
            <v>1</v>
          </cell>
        </row>
        <row r="718">
          <cell r="A718" t="str">
            <v>ISPL000</v>
          </cell>
          <cell r="B718" t="str">
            <v>D</v>
          </cell>
          <cell r="C718" t="str">
            <v>DESAGUES PLUVIALES</v>
          </cell>
          <cell r="D718" t="str">
            <v/>
          </cell>
        </row>
        <row r="719">
          <cell r="A719" t="str">
            <v>ISPL1050</v>
          </cell>
          <cell r="B719" t="str">
            <v>A</v>
          </cell>
          <cell r="C719" t="str">
            <v>Desague Secundario Baño Ppal PVC (MAT)(Acevedo)</v>
          </cell>
          <cell r="D719" t="str">
            <v>U</v>
          </cell>
          <cell r="E719">
            <v>66.790909090909096</v>
          </cell>
          <cell r="F719" t="str">
            <v>Desague PVC de Ducha, Bidet y Lavatorio con PPA incluida</v>
          </cell>
          <cell r="G719">
            <v>1</v>
          </cell>
        </row>
        <row r="720">
          <cell r="A720" t="str">
            <v>ISPL1052</v>
          </cell>
          <cell r="B720" t="str">
            <v>A</v>
          </cell>
          <cell r="C720" t="str">
            <v>Desague Primario Baño Ppal PVC (MAT)(Acevedo)</v>
          </cell>
          <cell r="D720" t="str">
            <v>U</v>
          </cell>
          <cell r="E720">
            <v>20.389380165289257</v>
          </cell>
          <cell r="F720" t="str">
            <v xml:space="preserve"> De PPA a Codo a Codo c/acom luego a Ramal c/vent de bajada</v>
          </cell>
          <cell r="G720">
            <v>1</v>
          </cell>
        </row>
        <row r="721">
          <cell r="A721" t="str">
            <v>ISPL1053</v>
          </cell>
          <cell r="B721" t="str">
            <v>A</v>
          </cell>
          <cell r="C721" t="str">
            <v>Desague Primario Toillete PVC (MAT)(Acevedo)</v>
          </cell>
          <cell r="D721" t="str">
            <v>U</v>
          </cell>
          <cell r="E721">
            <v>28.237933884297526</v>
          </cell>
          <cell r="F721" t="str">
            <v>CODO a 90 c/2 acometidas CPVC 110+CPVC 63+CODO 110 A 45</v>
          </cell>
          <cell r="G721">
            <v>1</v>
          </cell>
        </row>
        <row r="722">
          <cell r="A722" t="str">
            <v>ISPL1054</v>
          </cell>
          <cell r="B722" t="str">
            <v>A</v>
          </cell>
          <cell r="C722" t="str">
            <v>Desague Secundario Toillete PVC (MAT)(Acevedo)</v>
          </cell>
          <cell r="D722" t="str">
            <v>U</v>
          </cell>
          <cell r="E722">
            <v>38.424256198347109</v>
          </cell>
          <cell r="F722" t="str">
            <v>PPA + C110+C63+C40+CODOS 40 A 45 Y 90</v>
          </cell>
          <cell r="G722">
            <v>1</v>
          </cell>
        </row>
        <row r="723">
          <cell r="A723" t="str">
            <v>ISPL1055</v>
          </cell>
          <cell r="B723" t="str">
            <v>A</v>
          </cell>
          <cell r="C723" t="str">
            <v>Desague Secundario Lavadero PVC (MAT)(Acevedo)</v>
          </cell>
          <cell r="D723" t="str">
            <v>U</v>
          </cell>
          <cell r="E723">
            <v>36.930547520661158</v>
          </cell>
          <cell r="F723" t="str">
            <v>Desague de Pileta de cocina a PPA incluida</v>
          </cell>
          <cell r="G723">
            <v>1</v>
          </cell>
        </row>
        <row r="724">
          <cell r="A724" t="str">
            <v>ISPL1056</v>
          </cell>
          <cell r="B724" t="str">
            <v>A</v>
          </cell>
          <cell r="C724" t="str">
            <v>Desague Secundario Baño Ser PVC (MAT)(Acevedo)</v>
          </cell>
          <cell r="D724" t="str">
            <v>U</v>
          </cell>
          <cell r="E724">
            <v>58.308770661157034</v>
          </cell>
          <cell r="F724" t="str">
            <v>PPA +R Ducha+ CPVC 40 + Codos 40</v>
          </cell>
          <cell r="G724">
            <v>1</v>
          </cell>
        </row>
        <row r="725">
          <cell r="A725" t="str">
            <v>ISPL1057</v>
          </cell>
          <cell r="B725" t="str">
            <v>A</v>
          </cell>
          <cell r="C725" t="str">
            <v>Desague Cocina hasta Boca de Acceso(MAT)(Acevedo)</v>
          </cell>
          <cell r="D725" t="str">
            <v>U</v>
          </cell>
          <cell r="E725">
            <v>64.908047520661157</v>
          </cell>
          <cell r="F725" t="str">
            <v>Desague primario cocina hasta Boca de acceso (sin B. Acceso)</v>
          </cell>
          <cell r="G725">
            <v>1</v>
          </cell>
        </row>
        <row r="726">
          <cell r="A726" t="str">
            <v>ISPL1058</v>
          </cell>
          <cell r="B726" t="str">
            <v>A</v>
          </cell>
          <cell r="C726" t="str">
            <v>Desague P Lavar y Lavarropa hasta Boca de Acceso(MAT)(Acevedo)</v>
          </cell>
          <cell r="D726" t="str">
            <v>U</v>
          </cell>
          <cell r="E726">
            <v>73.769648760330583</v>
          </cell>
          <cell r="F726" t="str">
            <v>Desague Pileta de lavar y lavarropas a Boca Acceso (Sin B Acceso)</v>
          </cell>
          <cell r="G726">
            <v>1</v>
          </cell>
        </row>
        <row r="727">
          <cell r="A727" t="str">
            <v>ISPL1060</v>
          </cell>
          <cell r="B727" t="str">
            <v>A</v>
          </cell>
          <cell r="C727" t="str">
            <v>Columna de Descarga PVC 110 c/dilatador H 2.8 (MAT)(Acevedo)</v>
          </cell>
          <cell r="D727" t="str">
            <v>PISO</v>
          </cell>
          <cell r="E727">
            <v>80.117975206611575</v>
          </cell>
          <cell r="F727" t="str">
            <v>Dilatador, Caño PVC y Ramal Simple c/vent</v>
          </cell>
          <cell r="G727">
            <v>1</v>
          </cell>
        </row>
        <row r="728">
          <cell r="A728" t="str">
            <v>ISPL1061</v>
          </cell>
          <cell r="B728" t="str">
            <v>A</v>
          </cell>
          <cell r="C728" t="str">
            <v>Columna de Descarga PVC 110 c/dilatador H 2.8 Ramal doble (MAT)(Acevedo)</v>
          </cell>
          <cell r="D728" t="str">
            <v>PISO</v>
          </cell>
          <cell r="E728">
            <v>78.117975206611575</v>
          </cell>
          <cell r="F728" t="str">
            <v>Dilatador, Caño PVC y Ramal Doble c/vent</v>
          </cell>
          <cell r="G728">
            <v>1</v>
          </cell>
        </row>
        <row r="729">
          <cell r="A729" t="str">
            <v>ISPL1070</v>
          </cell>
          <cell r="B729" t="str">
            <v>A</v>
          </cell>
          <cell r="C729" t="str">
            <v>Ventilacion Subsidiaria CPVC50 H (MAT)(Acevedo)</v>
          </cell>
          <cell r="D729" t="str">
            <v>U</v>
          </cell>
          <cell r="E729">
            <v>12.196016528925618</v>
          </cell>
          <cell r="F729" t="str">
            <v>De Ramal a 90 c/vent a Ramal de Columna deVentilacion</v>
          </cell>
          <cell r="G729">
            <v>1</v>
          </cell>
        </row>
        <row r="730">
          <cell r="A730" t="str">
            <v>ISPL1072</v>
          </cell>
          <cell r="B730" t="str">
            <v>A</v>
          </cell>
          <cell r="C730" t="str">
            <v>Columna Ventilacion Subsidiaria PVC 50 (MAT) (Acevedo)</v>
          </cell>
          <cell r="D730" t="str">
            <v>PISO</v>
          </cell>
          <cell r="E730">
            <v>34.122933884297524</v>
          </cell>
          <cell r="F730" t="str">
            <v>Columna de PVC 50 + Ramal de 50x50 a 45</v>
          </cell>
          <cell r="G730">
            <v>1</v>
          </cell>
        </row>
        <row r="731">
          <cell r="A731" t="str">
            <v>ISPL1073</v>
          </cell>
          <cell r="B731" t="str">
            <v>A</v>
          </cell>
          <cell r="C731" t="str">
            <v>Columna Ventilacion Subsidiaria PVC 63 (MAT)(Acevedo)</v>
          </cell>
          <cell r="D731" t="str">
            <v>PISO</v>
          </cell>
          <cell r="E731">
            <v>40.253719008264468</v>
          </cell>
          <cell r="F731" t="str">
            <v>Columna de PVC de 63 + Ramal de 63x50 a 45</v>
          </cell>
          <cell r="G731">
            <v>1</v>
          </cell>
        </row>
        <row r="732">
          <cell r="A732" t="str">
            <v>ISPL1074</v>
          </cell>
          <cell r="B732" t="str">
            <v>A</v>
          </cell>
          <cell r="C732" t="str">
            <v>Columna Ventilacion Subsidiaria PVC 100 Ramal a 63 (MAT)(Acevedo)</v>
          </cell>
          <cell r="D732" t="str">
            <v>PISO</v>
          </cell>
          <cell r="E732">
            <v>42.117975206611575</v>
          </cell>
          <cell r="F732" t="str">
            <v>Columna de PVC 110 + Ramal 110x63 a 45</v>
          </cell>
          <cell r="G732">
            <v>1</v>
          </cell>
        </row>
        <row r="733">
          <cell r="A733" t="str">
            <v>ISPL1075</v>
          </cell>
          <cell r="B733" t="str">
            <v>A</v>
          </cell>
          <cell r="C733" t="str">
            <v>Columna Ventilacion Subsidiaria PVC 100 Ramal a 50 (MAT)(Acevedo)</v>
          </cell>
          <cell r="D733" t="str">
            <v>PISO</v>
          </cell>
          <cell r="E733">
            <v>46.067975206611571</v>
          </cell>
          <cell r="F733" t="str">
            <v>Columna de PVC 110 + Ramal a 50</v>
          </cell>
          <cell r="G733">
            <v>1</v>
          </cell>
        </row>
        <row r="734">
          <cell r="A734" t="str">
            <v>ISPL1080</v>
          </cell>
          <cell r="B734" t="str">
            <v>A</v>
          </cell>
          <cell r="C734" t="str">
            <v>TICH Tapa de inspeccion hermética HF 100</v>
          </cell>
          <cell r="D734" t="str">
            <v>U</v>
          </cell>
          <cell r="E734">
            <v>83.6</v>
          </cell>
          <cell r="F734" t="str">
            <v>Tapa+Ramal+brida</v>
          </cell>
          <cell r="G734">
            <v>1</v>
          </cell>
        </row>
        <row r="735">
          <cell r="A735" t="str">
            <v>ISPL1100</v>
          </cell>
          <cell r="B735" t="str">
            <v>A</v>
          </cell>
          <cell r="C735" t="str">
            <v>CDV1 10 PISO (MAT) (Acevedo)</v>
          </cell>
          <cell r="D735" t="str">
            <v>GL</v>
          </cell>
          <cell r="E735">
            <v>177.12752066115704</v>
          </cell>
          <cell r="F735" t="str">
            <v>Desague lavanderia Primario, Secundario y Ventilacion</v>
          </cell>
          <cell r="G735">
            <v>1</v>
          </cell>
        </row>
        <row r="736">
          <cell r="A736" t="str">
            <v>ISPL1110</v>
          </cell>
          <cell r="B736" t="str">
            <v>A</v>
          </cell>
          <cell r="C736" t="str">
            <v>CDV1 9 PISO (MAT) (Acevedo)</v>
          </cell>
          <cell r="D736" t="str">
            <v>GL</v>
          </cell>
          <cell r="E736">
            <v>259.57047933884297</v>
          </cell>
          <cell r="F736" t="str">
            <v>Desague 1 Baño PPAL + 1 Cocina + CDV</v>
          </cell>
          <cell r="G736">
            <v>2</v>
          </cell>
        </row>
        <row r="737">
          <cell r="A737" t="str">
            <v>ISPL1120</v>
          </cell>
          <cell r="B737" t="str">
            <v>A</v>
          </cell>
          <cell r="C737" t="str">
            <v>CDV1 8 PISO (MAT) (Acevedo)</v>
          </cell>
          <cell r="D737" t="str">
            <v>GL</v>
          </cell>
          <cell r="E737">
            <v>221.6122561983471</v>
          </cell>
          <cell r="F737" t="str">
            <v>Desague 1 Baño PPAL + CDV</v>
          </cell>
          <cell r="G737">
            <v>2</v>
          </cell>
        </row>
        <row r="738">
          <cell r="A738" t="str">
            <v>ISPL1130</v>
          </cell>
          <cell r="B738" t="str">
            <v>A</v>
          </cell>
          <cell r="C738" t="str">
            <v>CDV1 7 A 2 PISO (MAT) (Acevedo)</v>
          </cell>
          <cell r="D738" t="str">
            <v>PISO</v>
          </cell>
          <cell r="E738">
            <v>314.42828925619835</v>
          </cell>
          <cell r="F738" t="str">
            <v>Desague 2 Baños PPALES + CDV</v>
          </cell>
          <cell r="G738">
            <v>2</v>
          </cell>
        </row>
        <row r="739">
          <cell r="A739" t="str">
            <v>ISPL1140</v>
          </cell>
          <cell r="B739" t="str">
            <v>A</v>
          </cell>
          <cell r="C739" t="str">
            <v>CDV1 1er PISO (MAT) (Acevedo)</v>
          </cell>
          <cell r="D739" t="str">
            <v>GL</v>
          </cell>
          <cell r="E739">
            <v>448.19842975206609</v>
          </cell>
          <cell r="F739" t="str">
            <v>Desague 2 Baños Ppales + Desvio CDV1</v>
          </cell>
          <cell r="G739">
            <v>2</v>
          </cell>
        </row>
        <row r="740">
          <cell r="A740" t="str">
            <v>ISPL1150</v>
          </cell>
          <cell r="B740" t="str">
            <v>A</v>
          </cell>
          <cell r="C740" t="str">
            <v>CDV2 10 y 9 PISO (MAT) (Acevedo)</v>
          </cell>
          <cell r="D740" t="str">
            <v>GL</v>
          </cell>
          <cell r="E740">
            <v>74.032190082644632</v>
          </cell>
          <cell r="F740" t="str">
            <v>Columna de Ventilacion PVC 110</v>
          </cell>
          <cell r="G740">
            <v>1</v>
          </cell>
        </row>
        <row r="741">
          <cell r="A741" t="str">
            <v>ISPL1160</v>
          </cell>
          <cell r="B741" t="str">
            <v>A</v>
          </cell>
          <cell r="C741" t="str">
            <v>CDV2 8 PISO (MAT) (Acevedo)</v>
          </cell>
          <cell r="D741" t="str">
            <v>GL</v>
          </cell>
          <cell r="E741">
            <v>178.64742148760331</v>
          </cell>
          <cell r="F741" t="str">
            <v>Desague de Cocina y CDV</v>
          </cell>
          <cell r="G741">
            <v>2</v>
          </cell>
        </row>
        <row r="742">
          <cell r="A742" t="str">
            <v>ISPL1170</v>
          </cell>
          <cell r="B742" t="str">
            <v>A</v>
          </cell>
          <cell r="C742" t="str">
            <v>CDV2 7 a 2 PISO (MAT) (Acevedo)</v>
          </cell>
          <cell r="D742" t="str">
            <v>PISO</v>
          </cell>
          <cell r="E742">
            <v>322.12781404958679</v>
          </cell>
          <cell r="F742" t="str">
            <v>Desague Cocina y Lavadero + CDV</v>
          </cell>
          <cell r="G742">
            <v>2</v>
          </cell>
        </row>
        <row r="743">
          <cell r="A743" t="str">
            <v>ISPL1180</v>
          </cell>
          <cell r="B743" t="str">
            <v>A</v>
          </cell>
          <cell r="C743" t="str">
            <v>CDV2 1 er PISO (MAT) (Acevedo)</v>
          </cell>
          <cell r="D743" t="str">
            <v>GL</v>
          </cell>
          <cell r="E743">
            <v>732.48248347107437</v>
          </cell>
          <cell r="F743" t="str">
            <v>Desague Cocina y Lavadero Desvio y CDV</v>
          </cell>
          <cell r="G743">
            <v>2</v>
          </cell>
        </row>
        <row r="744">
          <cell r="A744" t="str">
            <v>ISPL1190</v>
          </cell>
          <cell r="B744" t="str">
            <v>A</v>
          </cell>
          <cell r="C744" t="str">
            <v>CDV2 PB PISO (MAT) (Acevedo)</v>
          </cell>
          <cell r="D744" t="str">
            <v>GL</v>
          </cell>
          <cell r="E744">
            <v>216.83</v>
          </cell>
          <cell r="F744" t="str">
            <v>Columna hasta PB Llega hasta Ramal a 45 en PB (no incluye el Ramal)</v>
          </cell>
          <cell r="G744">
            <v>1</v>
          </cell>
        </row>
        <row r="745">
          <cell r="A745" t="str">
            <v>ISPL1200</v>
          </cell>
          <cell r="B745" t="str">
            <v>A</v>
          </cell>
          <cell r="C745" t="str">
            <v>CDV3 10 PISO (MAT) (Acevedo)</v>
          </cell>
          <cell r="D745" t="str">
            <v>GL</v>
          </cell>
          <cell r="E745">
            <v>49.982190082644628</v>
          </cell>
          <cell r="F745" t="str">
            <v>Ventilacion</v>
          </cell>
          <cell r="G745">
            <v>1</v>
          </cell>
        </row>
        <row r="746">
          <cell r="A746" t="str">
            <v>ISPL1210</v>
          </cell>
          <cell r="B746" t="str">
            <v>A</v>
          </cell>
          <cell r="C746" t="str">
            <v>CDV3 9 PISO (MAT) (Acevedo)</v>
          </cell>
          <cell r="D746" t="str">
            <v>GL</v>
          </cell>
          <cell r="E746">
            <v>212.5742396694215</v>
          </cell>
          <cell r="F746" t="str">
            <v>Desague 1 Baño PPAL + CDV</v>
          </cell>
          <cell r="G746">
            <v>2</v>
          </cell>
        </row>
        <row r="747">
          <cell r="A747" t="str">
            <v>ISPL1220</v>
          </cell>
          <cell r="B747" t="str">
            <v>A</v>
          </cell>
          <cell r="C747" t="str">
            <v>CDV3 8 PISO (MAT) (Acevedo)</v>
          </cell>
          <cell r="D747" t="str">
            <v>GL</v>
          </cell>
          <cell r="E747">
            <v>95.021694214876035</v>
          </cell>
          <cell r="F747" t="str">
            <v>CD y Vent</v>
          </cell>
          <cell r="G747">
            <v>1</v>
          </cell>
        </row>
        <row r="748">
          <cell r="A748" t="str">
            <v>ISPL1230</v>
          </cell>
          <cell r="B748" t="str">
            <v>A</v>
          </cell>
          <cell r="C748" t="str">
            <v>CDV3 7 a 1er PISO (MAT) (Acevedo)</v>
          </cell>
          <cell r="D748" t="str">
            <v>PISO</v>
          </cell>
          <cell r="E748">
            <v>201.09415702479339</v>
          </cell>
          <cell r="F748" t="str">
            <v>Desague de Toillette + CDV</v>
          </cell>
          <cell r="G748">
            <v>2</v>
          </cell>
        </row>
        <row r="749">
          <cell r="A749" t="str">
            <v>ISPL1240</v>
          </cell>
          <cell r="B749" t="str">
            <v>A</v>
          </cell>
          <cell r="C749" t="str">
            <v>CDV3 PB (MAT) (Acevedo)</v>
          </cell>
          <cell r="D749" t="str">
            <v>GL</v>
          </cell>
          <cell r="E749">
            <v>187.9110743801653</v>
          </cell>
          <cell r="F749" t="str">
            <v>sin obs.</v>
          </cell>
          <cell r="G749">
            <v>1</v>
          </cell>
        </row>
        <row r="750">
          <cell r="A750" t="str">
            <v>ISPL1300</v>
          </cell>
          <cell r="B750" t="str">
            <v>A</v>
          </cell>
          <cell r="C750" t="str">
            <v>CDV4 10º PISO (MAT) (Acevedo)</v>
          </cell>
          <cell r="D750" t="str">
            <v>GL</v>
          </cell>
          <cell r="E750">
            <v>300.12416115702479</v>
          </cell>
          <cell r="F750" t="str">
            <v>Desague de 1 Baño Servicio + 1 Cocina +CDV</v>
          </cell>
          <cell r="G750">
            <v>1</v>
          </cell>
        </row>
        <row r="751">
          <cell r="A751" t="str">
            <v>ISPL1310</v>
          </cell>
          <cell r="B751" t="str">
            <v>A</v>
          </cell>
          <cell r="C751" t="str">
            <v>CDV4 9º PISO (MAT) (Acevedo)</v>
          </cell>
          <cell r="D751" t="str">
            <v>GL</v>
          </cell>
          <cell r="E751">
            <v>199.22990082644628</v>
          </cell>
          <cell r="F751" t="str">
            <v>Desague de Toillette + CDV</v>
          </cell>
          <cell r="G751">
            <v>2</v>
          </cell>
        </row>
        <row r="752">
          <cell r="A752" t="str">
            <v>ISPL1320</v>
          </cell>
          <cell r="B752" t="str">
            <v>A</v>
          </cell>
          <cell r="C752" t="str">
            <v>CDV4 8º PISO (MAT) (Acevedo)</v>
          </cell>
          <cell r="D752" t="str">
            <v>GL</v>
          </cell>
          <cell r="E752">
            <v>280.4024008264463</v>
          </cell>
          <cell r="F752" t="str">
            <v>Desague Lavadero y Baños Serv</v>
          </cell>
          <cell r="G752">
            <v>2</v>
          </cell>
        </row>
        <row r="753">
          <cell r="A753" t="str">
            <v>ISPL1340</v>
          </cell>
          <cell r="B753" t="str">
            <v>A</v>
          </cell>
          <cell r="C753" t="str">
            <v>CDV4 7º a 1º PISO (MAT) (Acevedo)</v>
          </cell>
          <cell r="D753" t="str">
            <v>PISO</v>
          </cell>
          <cell r="E753">
            <v>329.44725619834708</v>
          </cell>
          <cell r="F753" t="str">
            <v>Desague de 2 Baños Ppales</v>
          </cell>
          <cell r="G753">
            <v>2</v>
          </cell>
        </row>
        <row r="754">
          <cell r="A754" t="str">
            <v>ISPL1350</v>
          </cell>
          <cell r="B754" t="str">
            <v>A</v>
          </cell>
          <cell r="C754" t="str">
            <v>CDV4 PB (MAT) (Acevedo)</v>
          </cell>
          <cell r="D754" t="str">
            <v>GL</v>
          </cell>
          <cell r="E754">
            <v>331.61975206611572</v>
          </cell>
          <cell r="F754" t="str">
            <v>Descarga (Desvio de Bajada y transicion a HF)</v>
          </cell>
          <cell r="G754">
            <v>1</v>
          </cell>
        </row>
        <row r="755">
          <cell r="A755" t="str">
            <v>ISPL1400</v>
          </cell>
          <cell r="B755" t="str">
            <v>A</v>
          </cell>
          <cell r="C755" t="str">
            <v>CDV5 10º PISO (MAT) (Acevedo)</v>
          </cell>
          <cell r="D755" t="str">
            <v>GL</v>
          </cell>
          <cell r="E755">
            <v>230.44652479338845</v>
          </cell>
          <cell r="F755" t="str">
            <v>sin obs.</v>
          </cell>
          <cell r="G755">
            <v>2</v>
          </cell>
        </row>
        <row r="756">
          <cell r="A756" t="str">
            <v>ISPL1410</v>
          </cell>
          <cell r="B756" t="str">
            <v>A</v>
          </cell>
          <cell r="C756" t="str">
            <v>CDV5 9º a 1er PISO (MAT) (Acevedo)</v>
          </cell>
          <cell r="D756" t="str">
            <v>PISO</v>
          </cell>
          <cell r="E756">
            <v>199.22990082644631</v>
          </cell>
          <cell r="F756" t="str">
            <v>Desague Toillete + CDV</v>
          </cell>
          <cell r="G756">
            <v>2</v>
          </cell>
        </row>
        <row r="757">
          <cell r="A757" t="str">
            <v>ISPL1420</v>
          </cell>
          <cell r="B757" t="str">
            <v>A</v>
          </cell>
          <cell r="C757" t="str">
            <v>CDV5 PB (MAT) (Acevedo)</v>
          </cell>
          <cell r="D757" t="str">
            <v>GL</v>
          </cell>
          <cell r="E757">
            <v>436.89111570247945</v>
          </cell>
          <cell r="F757" t="str">
            <v>Desague Toillete en PB y Tramo Horizontal CDV5</v>
          </cell>
          <cell r="G757">
            <v>2</v>
          </cell>
        </row>
        <row r="758">
          <cell r="A758" t="str">
            <v>ISPL1430</v>
          </cell>
          <cell r="B758" t="str">
            <v>A</v>
          </cell>
          <cell r="C758" t="str">
            <v>CDV6 10º Piso (MAT) (Acevedo)</v>
          </cell>
          <cell r="D758" t="str">
            <v>GL</v>
          </cell>
          <cell r="E758">
            <v>114.58785123966942</v>
          </cell>
          <cell r="F758" t="str">
            <v>Ventilacion 10 piso</v>
          </cell>
          <cell r="G758">
            <v>1</v>
          </cell>
        </row>
        <row r="759">
          <cell r="A759" t="str">
            <v>ISPL1440</v>
          </cell>
          <cell r="B759" t="str">
            <v>A</v>
          </cell>
          <cell r="C759" t="str">
            <v>CDV6 9º a 2º Piso (MAT) (Acevedo)</v>
          </cell>
          <cell r="D759" t="str">
            <v>PISO</v>
          </cell>
          <cell r="E759">
            <v>293.89747314049589</v>
          </cell>
          <cell r="F759" t="str">
            <v>Desague Cocina, Pileta de Lavar y Lavarropas + CDV</v>
          </cell>
          <cell r="G759">
            <v>2</v>
          </cell>
        </row>
        <row r="760">
          <cell r="A760" t="str">
            <v>ISPL1450</v>
          </cell>
          <cell r="B760" t="str">
            <v>A</v>
          </cell>
          <cell r="C760" t="str">
            <v>CDV6 1er Piso (MAT) (Acevedo)</v>
          </cell>
          <cell r="D760" t="str">
            <v>GL</v>
          </cell>
          <cell r="E760">
            <v>828.2380268595042</v>
          </cell>
          <cell r="F760" t="str">
            <v>sin obs.</v>
          </cell>
          <cell r="G760">
            <v>2</v>
          </cell>
        </row>
        <row r="761">
          <cell r="A761" t="str">
            <v>ISPL1460</v>
          </cell>
          <cell r="B761" t="str">
            <v>A</v>
          </cell>
          <cell r="C761" t="str">
            <v>Desague 2 Baños Ppales 1er Piso (MAT) (Acevedo)</v>
          </cell>
          <cell r="D761" t="str">
            <v>GL</v>
          </cell>
          <cell r="E761">
            <v>309.95553719008274</v>
          </cell>
          <cell r="F761" t="str">
            <v>Desague de 2 Baños Principales</v>
          </cell>
          <cell r="G761">
            <v>2</v>
          </cell>
        </row>
        <row r="762">
          <cell r="A762" t="str">
            <v>ISPL1470</v>
          </cell>
          <cell r="B762" t="str">
            <v>A</v>
          </cell>
          <cell r="C762" t="str">
            <v>CDV7 10º Piso (MAT)(Acevedo)</v>
          </cell>
          <cell r="D762" t="str">
            <v>GL</v>
          </cell>
          <cell r="E762">
            <v>91.302727272727282</v>
          </cell>
          <cell r="F762" t="str">
            <v>Ventilacion</v>
          </cell>
          <cell r="G762">
            <v>1</v>
          </cell>
        </row>
        <row r="763">
          <cell r="A763" t="str">
            <v>ISPL1480</v>
          </cell>
          <cell r="B763" t="str">
            <v>A</v>
          </cell>
          <cell r="C763" t="str">
            <v>CDV7 9º a 2º Piso (MAT)(Acevedo)</v>
          </cell>
          <cell r="D763" t="str">
            <v>PISO</v>
          </cell>
          <cell r="E763">
            <v>314.42828925619835</v>
          </cell>
          <cell r="F763" t="str">
            <v>Desague 2 Baños Ppales + CDV</v>
          </cell>
          <cell r="G763">
            <v>3</v>
          </cell>
        </row>
        <row r="764">
          <cell r="A764" t="str">
            <v>ISPL1500</v>
          </cell>
          <cell r="B764" t="str">
            <v>A</v>
          </cell>
          <cell r="C764" t="str">
            <v>Cañeria Principal y Tramos en P Baja</v>
          </cell>
          <cell r="D764" t="str">
            <v>GL</v>
          </cell>
          <cell r="E764">
            <v>1409.7242561983476</v>
          </cell>
          <cell r="F764" t="str">
            <v>SOLO MATERIALES HF , TRAMOS HORIZONTALES</v>
          </cell>
          <cell r="G764">
            <v>2</v>
          </cell>
        </row>
        <row r="765">
          <cell r="A765" t="str">
            <v>ISPL1600</v>
          </cell>
          <cell r="B765" t="str">
            <v>A</v>
          </cell>
          <cell r="C765" t="str">
            <v>Desagues Cloacales (MAT)(Acevedo)</v>
          </cell>
          <cell r="D765" t="str">
            <v>GL</v>
          </cell>
          <cell r="E765">
            <v>20169.589696280989</v>
          </cell>
          <cell r="F765" t="str">
            <v>sin obs.</v>
          </cell>
          <cell r="G765">
            <v>4</v>
          </cell>
        </row>
        <row r="766">
          <cell r="A766" t="str">
            <v>ISPL010</v>
          </cell>
          <cell r="B766" t="str">
            <v>A</v>
          </cell>
          <cell r="C766" t="str">
            <v>Embudos 20x20 diam 0,100 m PVC</v>
          </cell>
          <cell r="D766" t="str">
            <v>U</v>
          </cell>
          <cell r="E766">
            <v>50.13272727272728</v>
          </cell>
          <cell r="F766" t="str">
            <v>sin obs.</v>
          </cell>
          <cell r="G766">
            <v>1</v>
          </cell>
        </row>
        <row r="767">
          <cell r="A767" t="str">
            <v>ISPL020</v>
          </cell>
          <cell r="B767" t="str">
            <v>A</v>
          </cell>
          <cell r="C767" t="str">
            <v xml:space="preserve">Columna Pluvial PVC diam 0,100 m </v>
          </cell>
          <cell r="D767" t="str">
            <v>ML</v>
          </cell>
          <cell r="E767">
            <v>25.8</v>
          </cell>
          <cell r="F767" t="str">
            <v>sin obs.</v>
          </cell>
          <cell r="G767">
            <v>1</v>
          </cell>
        </row>
        <row r="768">
          <cell r="A768" t="str">
            <v>ISPL030</v>
          </cell>
          <cell r="B768" t="str">
            <v>A</v>
          </cell>
          <cell r="C768" t="str">
            <v>Tramo Horizontal Pluvial PB (Albañal) PVC diam 0,100 m</v>
          </cell>
          <cell r="D768" t="str">
            <v>ML</v>
          </cell>
          <cell r="E768">
            <v>35.53</v>
          </cell>
          <cell r="F768" t="str">
            <v>sin obs.</v>
          </cell>
          <cell r="G768">
            <v>1</v>
          </cell>
        </row>
        <row r="769">
          <cell r="A769" t="str">
            <v>ISPL032</v>
          </cell>
          <cell r="B769" t="str">
            <v>A</v>
          </cell>
          <cell r="C769" t="str">
            <v>Caño de PVC diam 0.160 m</v>
          </cell>
          <cell r="D769" t="str">
            <v>ML</v>
          </cell>
          <cell r="E769">
            <v>16.899652892561985</v>
          </cell>
          <cell r="F769" t="str">
            <v>sin obs.</v>
          </cell>
          <cell r="G769">
            <v>1</v>
          </cell>
        </row>
        <row r="770">
          <cell r="A770" t="str">
            <v>ISPL040</v>
          </cell>
          <cell r="B770" t="str">
            <v>A</v>
          </cell>
          <cell r="C770" t="str">
            <v>Desague Pluvial Balcon/Terraza PB+1 Viv Unif</v>
          </cell>
          <cell r="D770" t="str">
            <v>U</v>
          </cell>
          <cell r="E770">
            <v>292.40876727272729</v>
          </cell>
          <cell r="F770" t="str">
            <v>Para una terraza en 1er piso</v>
          </cell>
          <cell r="G770">
            <v>2</v>
          </cell>
        </row>
        <row r="771">
          <cell r="A771" t="str">
            <v>ISPL050</v>
          </cell>
          <cell r="B771" t="str">
            <v>A</v>
          </cell>
          <cell r="C771" t="str">
            <v>Camara de Mamp para Boca de Desague</v>
          </cell>
          <cell r="D771" t="str">
            <v>U</v>
          </cell>
          <cell r="E771">
            <v>234.91057052528924</v>
          </cell>
          <cell r="F771" t="str">
            <v>Camara de 30x30 interior de Lad comun</v>
          </cell>
          <cell r="G771">
            <v>2</v>
          </cell>
        </row>
        <row r="772">
          <cell r="A772" t="str">
            <v>ISPL100</v>
          </cell>
          <cell r="B772" t="str">
            <v>A</v>
          </cell>
          <cell r="C772" t="str">
            <v>Boca de Desague abierta 30x30 de mamp</v>
          </cell>
          <cell r="D772" t="str">
            <v>U</v>
          </cell>
          <cell r="E772">
            <v>250.38164490545452</v>
          </cell>
          <cell r="F772" t="str">
            <v>sin obs.</v>
          </cell>
          <cell r="G772">
            <v>3</v>
          </cell>
        </row>
        <row r="773">
          <cell r="A773" t="str">
            <v>ISPL110</v>
          </cell>
          <cell r="B773" t="str">
            <v>A</v>
          </cell>
          <cell r="C773" t="str">
            <v>Boca de Desague Tapada 20x20 de mamp</v>
          </cell>
          <cell r="D773" t="str">
            <v>U</v>
          </cell>
          <cell r="E773">
            <v>191.91746460950409</v>
          </cell>
          <cell r="F773" t="str">
            <v>Marco, Tapa y Cámara de mamposteria</v>
          </cell>
          <cell r="G773">
            <v>3</v>
          </cell>
        </row>
        <row r="774">
          <cell r="A774" t="str">
            <v>ISPL150</v>
          </cell>
          <cell r="B774" t="str">
            <v>A</v>
          </cell>
          <cell r="C774" t="str">
            <v xml:space="preserve">Caños de Lluvia HF diam 100 mm Escuela </v>
          </cell>
          <cell r="D774" t="str">
            <v>GL</v>
          </cell>
          <cell r="E774">
            <v>5614.61</v>
          </cell>
          <cell r="F774" t="str">
            <v>sin obs.</v>
          </cell>
          <cell r="G774">
            <v>1</v>
          </cell>
        </row>
        <row r="775">
          <cell r="A775" t="str">
            <v>ISPL160</v>
          </cell>
          <cell r="B775" t="str">
            <v>A</v>
          </cell>
          <cell r="C775" t="str">
            <v xml:space="preserve">Conductal HF diam 100 mm Escuela </v>
          </cell>
          <cell r="D775" t="str">
            <v>GL</v>
          </cell>
          <cell r="E775">
            <v>3326.9110087999998</v>
          </cell>
          <cell r="F775" t="str">
            <v>sin obs.</v>
          </cell>
          <cell r="G775">
            <v>2</v>
          </cell>
        </row>
        <row r="776">
          <cell r="A776" t="str">
            <v>ISPL170</v>
          </cell>
          <cell r="B776" t="str">
            <v>A</v>
          </cell>
          <cell r="C776" t="str">
            <v xml:space="preserve">Conductal HF diam 150 mm Escuela </v>
          </cell>
          <cell r="D776" t="str">
            <v>GL</v>
          </cell>
          <cell r="E776">
            <v>2967.3231114214877</v>
          </cell>
          <cell r="F776" t="str">
            <v>sin obs.</v>
          </cell>
          <cell r="G776">
            <v>2</v>
          </cell>
        </row>
        <row r="777">
          <cell r="A777" t="str">
            <v>ISPL180</v>
          </cell>
          <cell r="B777" t="str">
            <v>A</v>
          </cell>
          <cell r="C777" t="str">
            <v>Desague Pluvial a Calzada HF 100 Escuela</v>
          </cell>
          <cell r="D777" t="str">
            <v>GL</v>
          </cell>
          <cell r="E777">
            <v>4016.6883200000002</v>
          </cell>
          <cell r="F777" t="str">
            <v xml:space="preserve">8 salidas de 10 m </v>
          </cell>
          <cell r="G777">
            <v>2</v>
          </cell>
        </row>
        <row r="778">
          <cell r="A778" t="str">
            <v>ISPL190</v>
          </cell>
          <cell r="B778" t="str">
            <v>A</v>
          </cell>
          <cell r="C778" t="str">
            <v>Embudos Escuela</v>
          </cell>
          <cell r="D778" t="str">
            <v>GL</v>
          </cell>
          <cell r="E778">
            <v>1251.8585123966941</v>
          </cell>
          <cell r="F778" t="str">
            <v>sin obs.</v>
          </cell>
          <cell r="G778">
            <v>1</v>
          </cell>
        </row>
        <row r="779">
          <cell r="A779" t="str">
            <v>ISPL195</v>
          </cell>
          <cell r="B779" t="str">
            <v>A</v>
          </cell>
          <cell r="C779" t="str">
            <v>Embudo HF 20x20</v>
          </cell>
          <cell r="D779" t="str">
            <v>U</v>
          </cell>
          <cell r="E779">
            <v>39.772500000000001</v>
          </cell>
          <cell r="F779" t="str">
            <v>sin obs.</v>
          </cell>
          <cell r="G779">
            <v>1</v>
          </cell>
        </row>
        <row r="780">
          <cell r="A780" t="str">
            <v>ISPL197</v>
          </cell>
          <cell r="B780" t="str">
            <v>A</v>
          </cell>
          <cell r="C780" t="str">
            <v>Embudo HF en Balcones c/empalme a Caño Lluvia</v>
          </cell>
          <cell r="D780" t="str">
            <v>U</v>
          </cell>
          <cell r="E780">
            <v>109.74872727272728</v>
          </cell>
          <cell r="F780" t="str">
            <v>sin obs.</v>
          </cell>
          <cell r="G780">
            <v>2</v>
          </cell>
        </row>
        <row r="781">
          <cell r="A781" t="str">
            <v>ISPL200</v>
          </cell>
          <cell r="B781" t="str">
            <v>A</v>
          </cell>
          <cell r="C781" t="str">
            <v>Desagues Pluviales Escuela</v>
          </cell>
          <cell r="D781" t="str">
            <v>GL</v>
          </cell>
          <cell r="E781">
            <v>21625.796380620413</v>
          </cell>
          <cell r="F781" t="str">
            <v>sin obs.</v>
          </cell>
          <cell r="G781">
            <v>4</v>
          </cell>
        </row>
        <row r="782">
          <cell r="A782" t="str">
            <v>ISPL300</v>
          </cell>
          <cell r="B782" t="str">
            <v>A</v>
          </cell>
          <cell r="C782" t="str">
            <v>Desague Pluvial Caños de lluvia Tortuga Manuelita</v>
          </cell>
          <cell r="D782" t="str">
            <v>GL</v>
          </cell>
          <cell r="E782">
            <v>2733.4236363636364</v>
          </cell>
          <cell r="F782" t="str">
            <v>sin obs.</v>
          </cell>
          <cell r="G782">
            <v>1</v>
          </cell>
        </row>
        <row r="783">
          <cell r="A783" t="str">
            <v>ISPL310</v>
          </cell>
          <cell r="B783" t="str">
            <v>A</v>
          </cell>
          <cell r="C783" t="str">
            <v>Desague Pluvial Conductales Tortuga Manuelita</v>
          </cell>
          <cell r="D783" t="str">
            <v>GL</v>
          </cell>
          <cell r="E783">
            <v>1840.0575919999997</v>
          </cell>
          <cell r="F783" t="str">
            <v>sin obs.</v>
          </cell>
          <cell r="G783">
            <v>2</v>
          </cell>
        </row>
        <row r="784">
          <cell r="A784" t="str">
            <v>ISPL320</v>
          </cell>
          <cell r="B784" t="str">
            <v>A</v>
          </cell>
          <cell r="C784" t="str">
            <v>Desague Cloacal BDA Tortuga Manuelita</v>
          </cell>
          <cell r="D784" t="str">
            <v>GL</v>
          </cell>
          <cell r="E784">
            <v>751.14493471636354</v>
          </cell>
          <cell r="F784" t="str">
            <v>sin obs.</v>
          </cell>
          <cell r="G784">
            <v>4</v>
          </cell>
        </row>
        <row r="785">
          <cell r="A785" t="str">
            <v>ISPL330</v>
          </cell>
          <cell r="B785" t="str">
            <v>A</v>
          </cell>
          <cell r="C785" t="str">
            <v>Desague Pluvial Embudos Tortuga Manuelita</v>
          </cell>
          <cell r="D785" t="str">
            <v>GL</v>
          </cell>
          <cell r="E785">
            <v>631.71140495867769</v>
          </cell>
          <cell r="F785" t="str">
            <v>sin obs.</v>
          </cell>
          <cell r="G785">
            <v>1</v>
          </cell>
        </row>
        <row r="786">
          <cell r="A786" t="str">
            <v>ISPL340</v>
          </cell>
          <cell r="B786" t="str">
            <v>A</v>
          </cell>
          <cell r="C786" t="str">
            <v>Desague Pluvial Canaleta Zinc Tortuga Manuelita</v>
          </cell>
          <cell r="D786" t="str">
            <v>GL</v>
          </cell>
          <cell r="E786">
            <v>384.8</v>
          </cell>
          <cell r="F786" t="str">
            <v>sin obs.</v>
          </cell>
          <cell r="G786">
            <v>1</v>
          </cell>
        </row>
        <row r="787">
          <cell r="A787" t="str">
            <v>ISPL350</v>
          </cell>
          <cell r="B787" t="str">
            <v>A</v>
          </cell>
          <cell r="C787" t="str">
            <v>Desague Pluvial Tortuga Manuelita</v>
          </cell>
          <cell r="D787" t="str">
            <v>GL</v>
          </cell>
          <cell r="E787">
            <v>6341.1375680386782</v>
          </cell>
          <cell r="F787" t="str">
            <v>sin obs.</v>
          </cell>
          <cell r="G787">
            <v>5</v>
          </cell>
        </row>
        <row r="788">
          <cell r="A788" t="str">
            <v>ISPL400</v>
          </cell>
          <cell r="B788" t="str">
            <v>A</v>
          </cell>
          <cell r="C788" t="str">
            <v>Desague Pluvial Caños de Lluvia HF 100 Lisandro</v>
          </cell>
          <cell r="D788" t="str">
            <v>GL</v>
          </cell>
          <cell r="E788">
            <v>6246.42</v>
          </cell>
          <cell r="F788" t="str">
            <v>sin obs.</v>
          </cell>
          <cell r="G788">
            <v>2</v>
          </cell>
        </row>
        <row r="789">
          <cell r="A789" t="str">
            <v>ISPL405</v>
          </cell>
          <cell r="B789" t="str">
            <v>A</v>
          </cell>
          <cell r="C789" t="str">
            <v>Caño LLuvia HF 0100</v>
          </cell>
          <cell r="D789" t="str">
            <v>ML</v>
          </cell>
          <cell r="E789">
            <v>57.837222222222231</v>
          </cell>
          <cell r="F789" t="str">
            <v>sin obs.</v>
          </cell>
          <cell r="G789">
            <v>2</v>
          </cell>
        </row>
        <row r="790">
          <cell r="A790" t="str">
            <v>ISPL406</v>
          </cell>
          <cell r="B790" t="str">
            <v>A</v>
          </cell>
          <cell r="C790" t="str">
            <v>Albañal HF 0100</v>
          </cell>
          <cell r="D790" t="str">
            <v>ML</v>
          </cell>
          <cell r="E790">
            <v>106.8284</v>
          </cell>
          <cell r="F790" t="str">
            <v>sin obs.</v>
          </cell>
          <cell r="G790">
            <v>2</v>
          </cell>
        </row>
        <row r="791">
          <cell r="A791" t="str">
            <v>ISPL410</v>
          </cell>
          <cell r="B791" t="str">
            <v>A</v>
          </cell>
          <cell r="C791" t="str">
            <v>Desague Pluvial Conductales HF 100 Lisandro</v>
          </cell>
          <cell r="D791" t="str">
            <v>GL</v>
          </cell>
          <cell r="E791">
            <v>7328.8719900000006</v>
          </cell>
          <cell r="F791" t="str">
            <v>sin obs.</v>
          </cell>
          <cell r="G791">
            <v>2</v>
          </cell>
        </row>
        <row r="792">
          <cell r="A792" t="str">
            <v>ISPL420</v>
          </cell>
          <cell r="B792" t="str">
            <v>A</v>
          </cell>
          <cell r="C792" t="str">
            <v>Desague Pluvial Lisandro</v>
          </cell>
          <cell r="D792" t="str">
            <v>GL</v>
          </cell>
          <cell r="E792">
            <v>17431.852127852231</v>
          </cell>
          <cell r="F792" t="str">
            <v>sin obs.</v>
          </cell>
          <cell r="G792">
            <v>4</v>
          </cell>
        </row>
        <row r="793">
          <cell r="A793" t="str">
            <v>ISPL421</v>
          </cell>
          <cell r="B793" t="str">
            <v>A</v>
          </cell>
          <cell r="C793" t="str">
            <v>Desague Pluvial Villa17 Prot. E7-E8</v>
          </cell>
          <cell r="D793" t="str">
            <v>GL</v>
          </cell>
          <cell r="E793">
            <v>16755.834279478266</v>
          </cell>
          <cell r="F793" t="str">
            <v>sin obs.</v>
          </cell>
          <cell r="G793">
            <v>4</v>
          </cell>
        </row>
        <row r="794">
          <cell r="A794" t="str">
            <v>ISPL425</v>
          </cell>
          <cell r="B794" t="str">
            <v>A</v>
          </cell>
          <cell r="C794" t="str">
            <v>Desague Pluvial PB+3</v>
          </cell>
          <cell r="D794" t="str">
            <v>VIV</v>
          </cell>
          <cell r="E794">
            <v>726.32717199384297</v>
          </cell>
          <cell r="F794" t="str">
            <v>sin obs.</v>
          </cell>
          <cell r="G794">
            <v>4</v>
          </cell>
        </row>
        <row r="795">
          <cell r="A795" t="str">
            <v>ISPL500</v>
          </cell>
          <cell r="B795" t="str">
            <v>A</v>
          </cell>
          <cell r="C795" t="str">
            <v>Desague Pluvial</v>
          </cell>
          <cell r="D795" t="str">
            <v>GL</v>
          </cell>
          <cell r="E795">
            <v>12727.508595041323</v>
          </cell>
          <cell r="F795" t="str">
            <v>sin obs.</v>
          </cell>
          <cell r="G795">
            <v>1</v>
          </cell>
        </row>
        <row r="796">
          <cell r="A796" t="str">
            <v>ISSU000</v>
          </cell>
          <cell r="B796" t="str">
            <v>D</v>
          </cell>
          <cell r="C796" t="str">
            <v>INSTALACION SANITARIA SUBCONTRATOS</v>
          </cell>
          <cell r="D796" t="str">
            <v/>
          </cell>
        </row>
        <row r="797">
          <cell r="A797" t="str">
            <v>ISAR000</v>
          </cell>
          <cell r="B797" t="str">
            <v>D</v>
          </cell>
          <cell r="C797" t="str">
            <v>ARTEFACTOS Y GRIFERIAS</v>
          </cell>
          <cell r="D797" t="str">
            <v/>
          </cell>
        </row>
        <row r="798">
          <cell r="A798" t="str">
            <v>ISAR005</v>
          </cell>
          <cell r="B798" t="str">
            <v>A</v>
          </cell>
          <cell r="C798" t="str">
            <v>Colocación bañera (sin artefacto)</v>
          </cell>
          <cell r="D798" t="str">
            <v>U</v>
          </cell>
          <cell r="E798">
            <v>80.018203225564775</v>
          </cell>
          <cell r="F798" t="str">
            <v>Impermeabilizacion, muro ,lateral , revoque y colocación de bañera</v>
          </cell>
          <cell r="G798">
            <v>2</v>
          </cell>
        </row>
        <row r="799">
          <cell r="A799" t="str">
            <v>ISAR010</v>
          </cell>
          <cell r="B799" t="str">
            <v>A</v>
          </cell>
          <cell r="C799" t="str">
            <v>Artefactos y Griferias Baño Principal</v>
          </cell>
          <cell r="D799" t="str">
            <v>U</v>
          </cell>
          <cell r="E799">
            <v>1381.6582032255646</v>
          </cell>
          <cell r="F799" t="str">
            <v>Inodoro, Bidet, Lavatorio, Bañera</v>
          </cell>
          <cell r="G799">
            <v>3</v>
          </cell>
        </row>
        <row r="800">
          <cell r="A800" t="str">
            <v>ISAR010a</v>
          </cell>
          <cell r="B800" t="str">
            <v>A</v>
          </cell>
          <cell r="C800" t="str">
            <v>Artefactos y Griferias Baño Principal c/Vanitori Acevedo</v>
          </cell>
          <cell r="D800" t="str">
            <v>U</v>
          </cell>
          <cell r="E800">
            <v>1476.7282032255648</v>
          </cell>
          <cell r="F800" t="str">
            <v>Inodoro, bidet, vanitori y bañera</v>
          </cell>
          <cell r="G800">
            <v>3</v>
          </cell>
        </row>
        <row r="801">
          <cell r="A801" t="str">
            <v>ISAR011</v>
          </cell>
          <cell r="B801" t="str">
            <v>A</v>
          </cell>
          <cell r="C801" t="str">
            <v>Artefactos y Griferias Baño Sec Ayudante</v>
          </cell>
          <cell r="D801" t="str">
            <v>U</v>
          </cell>
          <cell r="E801">
            <v>1036.3467940082644</v>
          </cell>
          <cell r="F801" t="str">
            <v xml:space="preserve">Lavatorio, Inodoro + DAI +Receptaculo ducha </v>
          </cell>
          <cell r="G801">
            <v>2</v>
          </cell>
        </row>
        <row r="802">
          <cell r="A802" t="str">
            <v>ISAR020</v>
          </cell>
          <cell r="B802" t="str">
            <v>A</v>
          </cell>
          <cell r="C802" t="str">
            <v>Artefactos y Griferias Toillette</v>
          </cell>
          <cell r="D802" t="str">
            <v>U</v>
          </cell>
          <cell r="E802">
            <v>342.16999999999996</v>
          </cell>
          <cell r="F802" t="str">
            <v>Inodoro, Lavatorio, Valvula</v>
          </cell>
          <cell r="G802">
            <v>1</v>
          </cell>
        </row>
        <row r="803">
          <cell r="A803" t="str">
            <v>ISAR022</v>
          </cell>
          <cell r="B803" t="str">
            <v>A</v>
          </cell>
          <cell r="C803" t="str">
            <v xml:space="preserve">Artefactos y Griferias Toillette </v>
          </cell>
          <cell r="D803" t="str">
            <v>U</v>
          </cell>
          <cell r="E803">
            <v>441.14667768595035</v>
          </cell>
          <cell r="F803" t="str">
            <v>sin obs.</v>
          </cell>
          <cell r="G803">
            <v>2</v>
          </cell>
        </row>
        <row r="804">
          <cell r="A804" t="str">
            <v>ISAR030</v>
          </cell>
          <cell r="B804" t="str">
            <v>A</v>
          </cell>
          <cell r="C804" t="str">
            <v>Artefactos y Griferias Cocina</v>
          </cell>
          <cell r="D804" t="str">
            <v>U</v>
          </cell>
          <cell r="E804">
            <v>159.62</v>
          </cell>
          <cell r="F804" t="str">
            <v>sin obs.</v>
          </cell>
          <cell r="G804">
            <v>1</v>
          </cell>
        </row>
        <row r="805">
          <cell r="A805" t="str">
            <v>ISAR040</v>
          </cell>
          <cell r="B805" t="str">
            <v>A</v>
          </cell>
          <cell r="C805" t="str">
            <v>Artefactos y Griferias Lavadero</v>
          </cell>
          <cell r="D805" t="str">
            <v>U</v>
          </cell>
          <cell r="E805">
            <v>133.91999999999999</v>
          </cell>
          <cell r="F805" t="str">
            <v>sin obs.</v>
          </cell>
          <cell r="G805">
            <v>1</v>
          </cell>
        </row>
        <row r="806">
          <cell r="A806" t="str">
            <v>ISAR041</v>
          </cell>
          <cell r="B806" t="str">
            <v>A</v>
          </cell>
          <cell r="C806" t="str">
            <v>Artefactos y Griferias Ducha</v>
          </cell>
          <cell r="D806" t="str">
            <v>U</v>
          </cell>
          <cell r="E806">
            <v>833.04679400826444</v>
          </cell>
          <cell r="F806" t="str">
            <v>Lavatorio + Receptaculo Ducha</v>
          </cell>
          <cell r="G806">
            <v>2</v>
          </cell>
        </row>
        <row r="807">
          <cell r="A807" t="str">
            <v>ISAR042</v>
          </cell>
          <cell r="B807" t="str">
            <v>A</v>
          </cell>
          <cell r="C807" t="str">
            <v>Artefactos y Griferias Lavanderia</v>
          </cell>
          <cell r="D807" t="str">
            <v>U</v>
          </cell>
          <cell r="E807">
            <v>267.83999999999997</v>
          </cell>
          <cell r="F807" t="str">
            <v>sin obs.</v>
          </cell>
          <cell r="G807">
            <v>1</v>
          </cell>
        </row>
        <row r="808">
          <cell r="A808" t="str">
            <v>ISAR048</v>
          </cell>
          <cell r="B808" t="str">
            <v>A</v>
          </cell>
          <cell r="C808" t="str">
            <v>Artefactos (Baño-Coc-Lav-Toill)</v>
          </cell>
          <cell r="D808" t="str">
            <v>U</v>
          </cell>
          <cell r="E808">
            <v>871.09000000000015</v>
          </cell>
          <cell r="F808" t="str">
            <v>sin obs.</v>
          </cell>
          <cell r="G808">
            <v>1</v>
          </cell>
        </row>
        <row r="809">
          <cell r="A809" t="str">
            <v>ISAR050</v>
          </cell>
          <cell r="B809" t="str">
            <v>A</v>
          </cell>
          <cell r="C809" t="str">
            <v>Artefactos (Baño-Coc-Lav)</v>
          </cell>
          <cell r="D809" t="str">
            <v>U</v>
          </cell>
          <cell r="E809">
            <v>661.48000000000013</v>
          </cell>
          <cell r="F809" t="str">
            <v>sin obs.</v>
          </cell>
          <cell r="G809">
            <v>1</v>
          </cell>
        </row>
        <row r="810">
          <cell r="A810" t="str">
            <v>ISAR051</v>
          </cell>
          <cell r="B810" t="str">
            <v>A</v>
          </cell>
          <cell r="C810" t="str">
            <v>Griferias (Baño-Coc-Lav)</v>
          </cell>
          <cell r="D810" t="str">
            <v>U</v>
          </cell>
          <cell r="E810">
            <v>794.41000000000008</v>
          </cell>
          <cell r="F810" t="str">
            <v>sin obs.</v>
          </cell>
          <cell r="G810">
            <v>1</v>
          </cell>
        </row>
        <row r="811">
          <cell r="A811" t="str">
            <v>ISAR052</v>
          </cell>
          <cell r="B811" t="str">
            <v>A</v>
          </cell>
          <cell r="C811" t="str">
            <v>Griferias (Baño-Coc-Lav-Toil)</v>
          </cell>
          <cell r="D811" t="str">
            <v>U</v>
          </cell>
          <cell r="E811">
            <v>930.07</v>
          </cell>
          <cell r="F811" t="str">
            <v>sin obs.</v>
          </cell>
          <cell r="G811">
            <v>1</v>
          </cell>
        </row>
        <row r="812">
          <cell r="A812" t="str">
            <v>ISAR070</v>
          </cell>
          <cell r="B812" t="str">
            <v>A</v>
          </cell>
          <cell r="C812" t="str">
            <v>Griferias Escuela</v>
          </cell>
          <cell r="D812" t="str">
            <v>GL</v>
          </cell>
          <cell r="E812">
            <v>1106.7324793388429</v>
          </cell>
          <cell r="F812" t="str">
            <v>sin obs.</v>
          </cell>
          <cell r="G812">
            <v>1</v>
          </cell>
        </row>
        <row r="813">
          <cell r="A813" t="str">
            <v>ISAR080</v>
          </cell>
          <cell r="B813" t="str">
            <v>A</v>
          </cell>
          <cell r="C813" t="str">
            <v>Griferias Tortuga Manuelita</v>
          </cell>
          <cell r="D813" t="str">
            <v>GL</v>
          </cell>
          <cell r="E813">
            <v>8219.4952066115711</v>
          </cell>
          <cell r="F813" t="str">
            <v>sin obs.</v>
          </cell>
          <cell r="G813">
            <v>1</v>
          </cell>
        </row>
        <row r="814">
          <cell r="A814" t="str">
            <v>ISAR100</v>
          </cell>
          <cell r="B814" t="str">
            <v>A</v>
          </cell>
          <cell r="C814" t="str">
            <v>Artefactos y Griferias Baño p/discapacitados</v>
          </cell>
          <cell r="D814" t="str">
            <v>U</v>
          </cell>
          <cell r="E814">
            <v>3896.4075736460054</v>
          </cell>
          <cell r="F814" t="str">
            <v>Baño completo</v>
          </cell>
          <cell r="G814">
            <v>2</v>
          </cell>
        </row>
        <row r="815">
          <cell r="A815" t="str">
            <v>ISAR300</v>
          </cell>
          <cell r="B815" t="str">
            <v>A</v>
          </cell>
          <cell r="C815" t="str">
            <v>Artefactos y Griferias Vivienda (Baño-Coc-Lav)</v>
          </cell>
          <cell r="D815" t="str">
            <v>U</v>
          </cell>
          <cell r="E815">
            <v>1675.1982032255646</v>
          </cell>
          <cell r="F815" t="str">
            <v>sin obs.</v>
          </cell>
          <cell r="G815">
            <v>4</v>
          </cell>
        </row>
        <row r="816">
          <cell r="A816" t="str">
            <v>ISAR310</v>
          </cell>
          <cell r="B816" t="str">
            <v>A</v>
          </cell>
          <cell r="C816" t="str">
            <v>Artefactos y Griferias Vivienda (Baño-Toil-Coc-Lav)</v>
          </cell>
          <cell r="D816" t="str">
            <v>U</v>
          </cell>
          <cell r="E816">
            <v>2017.3682032255647</v>
          </cell>
          <cell r="F816" t="str">
            <v>sin obs.</v>
          </cell>
          <cell r="G816">
            <v>4</v>
          </cell>
        </row>
        <row r="817">
          <cell r="A817" t="str">
            <v>ISAR400</v>
          </cell>
          <cell r="B817" t="str">
            <v>A</v>
          </cell>
          <cell r="C817" t="str">
            <v>Artefactos Sanitarios Escuela</v>
          </cell>
          <cell r="D817" t="str">
            <v>GL</v>
          </cell>
          <cell r="E817">
            <v>7801.8369834710757</v>
          </cell>
          <cell r="F817" t="str">
            <v>sin obs.</v>
          </cell>
          <cell r="G817">
            <v>1</v>
          </cell>
        </row>
        <row r="818">
          <cell r="A818" t="str">
            <v>ISAR410</v>
          </cell>
          <cell r="B818" t="str">
            <v>A</v>
          </cell>
          <cell r="C818" t="str">
            <v>Artefactos Sanitarios Tortuga Manuelita</v>
          </cell>
          <cell r="D818" t="str">
            <v>GL</v>
          </cell>
          <cell r="E818">
            <v>11051.05721149003</v>
          </cell>
          <cell r="F818" t="str">
            <v>sin obs.</v>
          </cell>
          <cell r="G818">
            <v>3</v>
          </cell>
        </row>
        <row r="819">
          <cell r="A819" t="str">
            <v>ISVA000</v>
          </cell>
          <cell r="B819" t="str">
            <v>D</v>
          </cell>
          <cell r="C819" t="str">
            <v>INSTALACION SANITARIA VARIOS</v>
          </cell>
          <cell r="D819" t="str">
            <v/>
          </cell>
        </row>
        <row r="820">
          <cell r="A820" t="str">
            <v>ISVA010</v>
          </cell>
          <cell r="B820" t="str">
            <v>A</v>
          </cell>
          <cell r="C820" t="str">
            <v>Toilette c/ducha (Cañerias, artefactos y griferias)</v>
          </cell>
          <cell r="D820" t="str">
            <v>N°</v>
          </cell>
        </row>
        <row r="821">
          <cell r="A821" t="str">
            <v>ISVA100</v>
          </cell>
          <cell r="B821" t="str">
            <v>A</v>
          </cell>
          <cell r="C821" t="str">
            <v>Ayuda de Gremios Inst. Sanitaria (Por Depto)</v>
          </cell>
          <cell r="D821" t="str">
            <v>U</v>
          </cell>
          <cell r="E821">
            <v>229.34163537190085</v>
          </cell>
          <cell r="F821" t="str">
            <v>sin obs.</v>
          </cell>
          <cell r="G821">
            <v>3</v>
          </cell>
        </row>
        <row r="822">
          <cell r="A822" t="str">
            <v>ISVA120</v>
          </cell>
          <cell r="B822" t="str">
            <v>A</v>
          </cell>
          <cell r="C822" t="str">
            <v>Receptaculo Ducha 0.80x1.60x0.10 "In Situ"</v>
          </cell>
          <cell r="D822" t="str">
            <v>U</v>
          </cell>
          <cell r="E822">
            <v>172.05440624137742</v>
          </cell>
          <cell r="F822" t="str">
            <v>sin obs.</v>
          </cell>
          <cell r="G822">
            <v>2</v>
          </cell>
        </row>
        <row r="823">
          <cell r="A823" t="str">
            <v>ISTA000</v>
          </cell>
          <cell r="B823" t="str">
            <v>D</v>
          </cell>
          <cell r="C823" t="str">
            <v>TANQUES</v>
          </cell>
          <cell r="D823" t="str">
            <v/>
          </cell>
        </row>
        <row r="824">
          <cell r="A824" t="str">
            <v>ISTA010</v>
          </cell>
          <cell r="B824" t="str">
            <v>A</v>
          </cell>
          <cell r="C824" t="str">
            <v>Tanques de Acero Inoxidable de 1000 lts</v>
          </cell>
          <cell r="D824" t="str">
            <v>N°</v>
          </cell>
          <cell r="E824">
            <v>1529.9529355371908</v>
          </cell>
          <cell r="F824" t="str">
            <v>Acarreo y Colocación</v>
          </cell>
          <cell r="G824">
            <v>3</v>
          </cell>
        </row>
        <row r="825">
          <cell r="A825" t="str">
            <v>ISTA020</v>
          </cell>
          <cell r="B825" t="str">
            <v>A</v>
          </cell>
          <cell r="C825" t="str">
            <v>Tanques de fibrocemento de 1000 lts</v>
          </cell>
          <cell r="D825" t="str">
            <v>N°</v>
          </cell>
          <cell r="E825">
            <v>231.17</v>
          </cell>
          <cell r="F825" t="str">
            <v>sin obs.</v>
          </cell>
          <cell r="G825">
            <v>1</v>
          </cell>
        </row>
        <row r="826">
          <cell r="A826" t="str">
            <v>ISTA030</v>
          </cell>
          <cell r="B826" t="str">
            <v>A</v>
          </cell>
          <cell r="C826" t="str">
            <v>Tanques de fibrocemento de 750 lts</v>
          </cell>
          <cell r="D826" t="str">
            <v>U</v>
          </cell>
          <cell r="E826">
            <v>206.43074380165288</v>
          </cell>
          <cell r="F826" t="str">
            <v>sin obs.</v>
          </cell>
          <cell r="G826">
            <v>1</v>
          </cell>
        </row>
        <row r="827">
          <cell r="A827" t="str">
            <v>ISTA035</v>
          </cell>
          <cell r="B827" t="str">
            <v>A</v>
          </cell>
          <cell r="C827" t="str">
            <v>Tanque Acero Inox. x 5000 L</v>
          </cell>
          <cell r="D827" t="str">
            <v>U</v>
          </cell>
          <cell r="E827">
            <v>3364.56</v>
          </cell>
          <cell r="F827" t="str">
            <v>sin obs.</v>
          </cell>
          <cell r="G827">
            <v>1</v>
          </cell>
        </row>
        <row r="828">
          <cell r="A828" t="str">
            <v>ISTA040</v>
          </cell>
          <cell r="B828" t="str">
            <v>A</v>
          </cell>
          <cell r="C828" t="str">
            <v>Tanque Acero Inox. x 3000 L</v>
          </cell>
          <cell r="D828" t="str">
            <v>U</v>
          </cell>
          <cell r="E828">
            <v>1926.55</v>
          </cell>
          <cell r="F828" t="str">
            <v>sin obs.</v>
          </cell>
          <cell r="G828">
            <v>1</v>
          </cell>
        </row>
        <row r="829">
          <cell r="A829" t="str">
            <v>ISTA100</v>
          </cell>
          <cell r="B829" t="str">
            <v>A</v>
          </cell>
          <cell r="C829" t="str">
            <v>Tanques Escuela</v>
          </cell>
          <cell r="D829" t="str">
            <v>GL</v>
          </cell>
          <cell r="E829">
            <v>2908.1295041322314</v>
          </cell>
          <cell r="F829" t="str">
            <v>sin obs.</v>
          </cell>
          <cell r="G829">
            <v>1</v>
          </cell>
        </row>
        <row r="830">
          <cell r="A830" t="str">
            <v>ISTA150</v>
          </cell>
          <cell r="B830" t="str">
            <v>A</v>
          </cell>
          <cell r="C830" t="str">
            <v>Tanques Bombeo y Reserva Tortuga Manuelita</v>
          </cell>
          <cell r="D830" t="str">
            <v>GL</v>
          </cell>
          <cell r="E830">
            <v>3475.38</v>
          </cell>
          <cell r="F830" t="str">
            <v>sin obs.</v>
          </cell>
          <cell r="G830">
            <v>1</v>
          </cell>
        </row>
        <row r="831">
          <cell r="A831" t="str">
            <v>ISTA500</v>
          </cell>
          <cell r="B831" t="str">
            <v>A</v>
          </cell>
          <cell r="C831" t="str">
            <v>Cañeria Ventilacion Tanques</v>
          </cell>
          <cell r="D831" t="str">
            <v>U</v>
          </cell>
          <cell r="E831">
            <v>18.295100000000001</v>
          </cell>
          <cell r="F831" t="str">
            <v>sin obs.</v>
          </cell>
          <cell r="G831">
            <v>1</v>
          </cell>
        </row>
        <row r="832">
          <cell r="A832" t="str">
            <v>ISTA510</v>
          </cell>
          <cell r="B832" t="str">
            <v>A</v>
          </cell>
          <cell r="C832" t="str">
            <v>Limpieza y Reparacion Tanques</v>
          </cell>
          <cell r="D832" t="str">
            <v>GL</v>
          </cell>
          <cell r="E832">
            <v>614.16000000000008</v>
          </cell>
          <cell r="F832" t="str">
            <v>sin obs.</v>
          </cell>
          <cell r="G832">
            <v>1</v>
          </cell>
        </row>
        <row r="833">
          <cell r="A833" t="str">
            <v>IG00000</v>
          </cell>
          <cell r="B833" t="str">
            <v>D</v>
          </cell>
          <cell r="C833" t="str">
            <v>INSTALACION DE GAS</v>
          </cell>
          <cell r="D833" t="str">
            <v/>
          </cell>
        </row>
        <row r="834">
          <cell r="A834" t="str">
            <v>IGCA000</v>
          </cell>
          <cell r="B834" t="str">
            <v>D</v>
          </cell>
          <cell r="C834" t="str">
            <v>CAÑERÍAS DE GAS</v>
          </cell>
          <cell r="D834" t="str">
            <v/>
          </cell>
        </row>
        <row r="835">
          <cell r="A835" t="str">
            <v>IGCA010</v>
          </cell>
          <cell r="B835" t="str">
            <v>A</v>
          </cell>
          <cell r="C835" t="str">
            <v>Inst. Gas. Cañerias (tres picos por depto s/artef.)</v>
          </cell>
          <cell r="D835" t="str">
            <v>VIV</v>
          </cell>
          <cell r="E835">
            <v>1077.6799999999998</v>
          </cell>
          <cell r="F835" t="str">
            <v>Por depto en edificio propiedad horizontal.</v>
          </cell>
          <cell r="G835">
            <v>1</v>
          </cell>
        </row>
        <row r="836">
          <cell r="A836" t="str">
            <v>IGCA020</v>
          </cell>
          <cell r="B836" t="str">
            <v>A</v>
          </cell>
          <cell r="C836" t="str">
            <v>Prolongacion Domiciliaria Externa 1" Lisandro</v>
          </cell>
          <cell r="D836" t="str">
            <v>GL</v>
          </cell>
          <cell r="E836">
            <v>76.524407713498633</v>
          </cell>
          <cell r="F836" t="str">
            <v>sin obs.</v>
          </cell>
          <cell r="G836">
            <v>2</v>
          </cell>
        </row>
        <row r="837">
          <cell r="A837" t="str">
            <v>IGCA030</v>
          </cell>
          <cell r="B837" t="str">
            <v>A</v>
          </cell>
          <cell r="C837" t="str">
            <v>Prolongacion Domiciliaria Interna 1 1/4" Lisandro</v>
          </cell>
          <cell r="D837" t="str">
            <v>GL</v>
          </cell>
          <cell r="E837">
            <v>248.55669421487607</v>
          </cell>
          <cell r="F837" t="str">
            <v>sin obs.</v>
          </cell>
          <cell r="G837">
            <v>2</v>
          </cell>
        </row>
        <row r="838">
          <cell r="A838" t="str">
            <v>IGCA035</v>
          </cell>
          <cell r="B838" t="str">
            <v>A</v>
          </cell>
          <cell r="C838" t="str">
            <v>Barrales para 45 medidores en 1", 1 1/4" y 1 1/2"</v>
          </cell>
          <cell r="D838" t="str">
            <v>GL</v>
          </cell>
          <cell r="E838">
            <v>4462.5646280991732</v>
          </cell>
          <cell r="F838" t="str">
            <v>sin obs.</v>
          </cell>
          <cell r="G838">
            <v>2</v>
          </cell>
        </row>
        <row r="839">
          <cell r="A839" t="str">
            <v>IGCA040</v>
          </cell>
          <cell r="B839" t="str">
            <v>A</v>
          </cell>
          <cell r="C839" t="str">
            <v>Cañeria Interna de Gas Montantes y Distribucion 45 UF</v>
          </cell>
          <cell r="D839" t="str">
            <v>GL</v>
          </cell>
          <cell r="E839">
            <v>47149.485123966944</v>
          </cell>
          <cell r="F839" t="str">
            <v>sin obs.</v>
          </cell>
          <cell r="G839">
            <v>2</v>
          </cell>
        </row>
        <row r="840">
          <cell r="A840" t="str">
            <v>IGCA050</v>
          </cell>
          <cell r="B840" t="str">
            <v>A</v>
          </cell>
          <cell r="C840" t="str">
            <v>Inst. Gas 3 Picos</v>
          </cell>
          <cell r="D840" t="str">
            <v>GL</v>
          </cell>
          <cell r="E840">
            <v>56456.496487603305</v>
          </cell>
          <cell r="F840" t="str">
            <v>sin obs.</v>
          </cell>
          <cell r="G840">
            <v>3</v>
          </cell>
        </row>
        <row r="841">
          <cell r="A841" t="str">
            <v>IGCA060</v>
          </cell>
          <cell r="B841" t="str">
            <v>A</v>
          </cell>
          <cell r="C841" t="str">
            <v>Inst. Gas 3 Picos</v>
          </cell>
          <cell r="D841" t="str">
            <v>VIV</v>
          </cell>
          <cell r="E841">
            <v>2352.3540203168045</v>
          </cell>
          <cell r="F841" t="str">
            <v>sin obs.</v>
          </cell>
          <cell r="G841">
            <v>3</v>
          </cell>
        </row>
        <row r="842">
          <cell r="A842" t="str">
            <v>IGCA065</v>
          </cell>
          <cell r="B842" t="str">
            <v>A</v>
          </cell>
          <cell r="C842" t="str">
            <v>Inst. Gas 3 picos</v>
          </cell>
          <cell r="D842" t="str">
            <v>VIV</v>
          </cell>
          <cell r="E842">
            <v>2352.3540203168045</v>
          </cell>
          <cell r="F842" t="str">
            <v>sin obs.</v>
          </cell>
          <cell r="G842">
            <v>3</v>
          </cell>
        </row>
        <row r="843">
          <cell r="A843" t="str">
            <v>IGCA090</v>
          </cell>
          <cell r="B843" t="str">
            <v>A</v>
          </cell>
          <cell r="C843" t="str">
            <v>Reguladores de Gas Escuela</v>
          </cell>
          <cell r="D843" t="str">
            <v>GL</v>
          </cell>
          <cell r="E843">
            <v>1619.855985264132</v>
          </cell>
          <cell r="F843" t="str">
            <v>sin obs.</v>
          </cell>
          <cell r="G843">
            <v>2</v>
          </cell>
        </row>
        <row r="844">
          <cell r="A844" t="str">
            <v>IGCA095</v>
          </cell>
          <cell r="B844" t="str">
            <v>A</v>
          </cell>
          <cell r="C844" t="str">
            <v>Reguladores de Gas Lisandro</v>
          </cell>
          <cell r="D844" t="str">
            <v>GL</v>
          </cell>
          <cell r="E844">
            <v>4519.3656336088152</v>
          </cell>
          <cell r="F844" t="str">
            <v>sin obs.</v>
          </cell>
          <cell r="G844">
            <v>2</v>
          </cell>
        </row>
        <row r="845">
          <cell r="A845" t="str">
            <v>IGCA100</v>
          </cell>
          <cell r="B845" t="str">
            <v>A</v>
          </cell>
          <cell r="C845" t="str">
            <v>Cañerias y Accesorios de gas Escuela</v>
          </cell>
          <cell r="D845" t="str">
            <v>GL</v>
          </cell>
          <cell r="E845">
            <v>10663.902204099173</v>
          </cell>
          <cell r="F845" t="str">
            <v>sin obs.</v>
          </cell>
          <cell r="G845">
            <v>3</v>
          </cell>
        </row>
        <row r="846">
          <cell r="A846" t="str">
            <v>IGCA110</v>
          </cell>
          <cell r="B846" t="str">
            <v>A</v>
          </cell>
          <cell r="C846" t="str">
            <v>Cañerías y accesorios Gas Escuela</v>
          </cell>
          <cell r="D846" t="str">
            <v>GL</v>
          </cell>
          <cell r="E846">
            <v>12283.758189363305</v>
          </cell>
          <cell r="F846" t="str">
            <v>sin obs.</v>
          </cell>
          <cell r="G846">
            <v>4</v>
          </cell>
        </row>
        <row r="847">
          <cell r="A847" t="str">
            <v>IGCA120</v>
          </cell>
          <cell r="B847" t="str">
            <v>A</v>
          </cell>
          <cell r="C847" t="str">
            <v>Cañerías y accesorios Gas Tortuga Manuelita</v>
          </cell>
          <cell r="D847" t="str">
            <v>GL</v>
          </cell>
          <cell r="E847">
            <v>2937.1633362283201</v>
          </cell>
          <cell r="F847" t="str">
            <v>sin obs.</v>
          </cell>
          <cell r="G847">
            <v>3</v>
          </cell>
        </row>
        <row r="848">
          <cell r="A848" t="str">
            <v>IGCA130</v>
          </cell>
          <cell r="B848" t="str">
            <v>A</v>
          </cell>
          <cell r="C848" t="str">
            <v>Reguladores de Gas Tortuga Manuelita</v>
          </cell>
          <cell r="D848" t="str">
            <v>GL</v>
          </cell>
          <cell r="E848">
            <v>1141.0629274128926</v>
          </cell>
          <cell r="F848" t="str">
            <v>sin obs.</v>
          </cell>
          <cell r="G848">
            <v>2</v>
          </cell>
        </row>
        <row r="849">
          <cell r="A849" t="str">
            <v>IGCA150</v>
          </cell>
          <cell r="B849" t="str">
            <v>A</v>
          </cell>
          <cell r="C849" t="str">
            <v>Cañeria interna y accesorios Lacroze 3636</v>
          </cell>
          <cell r="D849" t="str">
            <v>GL</v>
          </cell>
          <cell r="E849">
            <v>45429.523325977963</v>
          </cell>
          <cell r="F849" t="str">
            <v>sin obs.</v>
          </cell>
          <cell r="G849">
            <v>3</v>
          </cell>
        </row>
        <row r="850">
          <cell r="A850" t="str">
            <v>IGCA0900</v>
          </cell>
          <cell r="B850" t="str">
            <v>A</v>
          </cell>
          <cell r="C850" t="str">
            <v>Colocación caños y accesorios epoxi diam 1/2" a 2"</v>
          </cell>
          <cell r="D850" t="str">
            <v>ML</v>
          </cell>
          <cell r="E850">
            <v>28.860000000000003</v>
          </cell>
          <cell r="F850" t="str">
            <v>Acarreo, replanteo, corte y posicionamiento</v>
          </cell>
          <cell r="G850">
            <v>1</v>
          </cell>
        </row>
        <row r="851">
          <cell r="A851" t="str">
            <v>IGCA0910</v>
          </cell>
          <cell r="B851" t="str">
            <v>A</v>
          </cell>
          <cell r="C851" t="str">
            <v>Union roscada epoxi</v>
          </cell>
          <cell r="D851" t="str">
            <v>U</v>
          </cell>
          <cell r="E851">
            <v>5.155892561983471</v>
          </cell>
          <cell r="F851" t="str">
            <v>Material y mano de obra para realizar la union</v>
          </cell>
          <cell r="G851">
            <v>1</v>
          </cell>
        </row>
        <row r="852">
          <cell r="A852" t="str">
            <v>IGAR000</v>
          </cell>
          <cell r="B852" t="str">
            <v>D</v>
          </cell>
          <cell r="C852" t="str">
            <v>ARTEFACTOS DE GAS</v>
          </cell>
          <cell r="D852" t="str">
            <v/>
          </cell>
        </row>
        <row r="853">
          <cell r="A853" t="str">
            <v>IGAR001</v>
          </cell>
          <cell r="B853" t="str">
            <v>A</v>
          </cell>
          <cell r="C853" t="str">
            <v>Inst. Gas Colocación cocina</v>
          </cell>
          <cell r="D853" t="str">
            <v>U</v>
          </cell>
          <cell r="E853">
            <v>28.860000000000003</v>
          </cell>
          <cell r="F853" t="str">
            <v xml:space="preserve">Conexión de artefacto, no considera flexibles </v>
          </cell>
          <cell r="G853">
            <v>1</v>
          </cell>
        </row>
        <row r="854">
          <cell r="A854" t="str">
            <v>IGAR002</v>
          </cell>
          <cell r="B854" t="str">
            <v>A</v>
          </cell>
          <cell r="C854" t="str">
            <v>Inst. Gas Colocación calefactor TB</v>
          </cell>
          <cell r="D854" t="str">
            <v>U</v>
          </cell>
          <cell r="E854">
            <v>38.480000000000004</v>
          </cell>
          <cell r="F854" t="str">
            <v>Amurado, colocación de ventilación y conexión del artefacto</v>
          </cell>
          <cell r="G854">
            <v>1</v>
          </cell>
        </row>
        <row r="855">
          <cell r="A855" t="str">
            <v>IGAR003</v>
          </cell>
          <cell r="B855" t="str">
            <v>A</v>
          </cell>
          <cell r="C855" t="str">
            <v>Inst. Gas Colocación calefactor TN</v>
          </cell>
          <cell r="D855" t="str">
            <v>U</v>
          </cell>
          <cell r="E855">
            <v>15.270000000000001</v>
          </cell>
          <cell r="F855" t="str">
            <v>Amurado, colocación de ventilación y conexión del artefacto</v>
          </cell>
          <cell r="G855">
            <v>1</v>
          </cell>
        </row>
        <row r="856">
          <cell r="A856" t="str">
            <v>IGAR004</v>
          </cell>
          <cell r="B856" t="str">
            <v>A</v>
          </cell>
          <cell r="C856" t="str">
            <v>Inst. Gas Colocación calefón TB</v>
          </cell>
          <cell r="D856" t="str">
            <v>U</v>
          </cell>
          <cell r="E856">
            <v>26.57</v>
          </cell>
          <cell r="F856" t="str">
            <v>Amurado, colocación de ventilación y conexión del artefacto</v>
          </cell>
          <cell r="G856">
            <v>1</v>
          </cell>
        </row>
        <row r="857">
          <cell r="A857" t="str">
            <v>IGAR005</v>
          </cell>
          <cell r="B857" t="str">
            <v>A</v>
          </cell>
          <cell r="C857" t="str">
            <v>Inst. Gas Colocación calefón TN</v>
          </cell>
          <cell r="D857" t="str">
            <v>U</v>
          </cell>
          <cell r="E857">
            <v>20.92</v>
          </cell>
          <cell r="F857" t="str">
            <v>Amurado, colocación de ventilación y conexión del artefacto</v>
          </cell>
          <cell r="G857">
            <v>1</v>
          </cell>
        </row>
        <row r="858">
          <cell r="A858" t="str">
            <v>IGAR006</v>
          </cell>
          <cell r="B858" t="str">
            <v>A</v>
          </cell>
          <cell r="C858" t="str">
            <v>Inst. Gas Colocación Termotanque</v>
          </cell>
          <cell r="D858" t="str">
            <v>U</v>
          </cell>
          <cell r="E858">
            <v>66.040000000000006</v>
          </cell>
          <cell r="F858" t="str">
            <v>Colocación sobre mensulas, colocación de ventilación y conexión del artefacto</v>
          </cell>
          <cell r="G858">
            <v>1</v>
          </cell>
        </row>
        <row r="859">
          <cell r="A859" t="str">
            <v>IGAR010</v>
          </cell>
          <cell r="B859" t="str">
            <v>A</v>
          </cell>
          <cell r="C859" t="str">
            <v>Cocina 4 Hornallas DOMEC (Prov. y Coloc.)</v>
          </cell>
          <cell r="D859" t="str">
            <v>U</v>
          </cell>
          <cell r="E859">
            <v>557.86</v>
          </cell>
          <cell r="F859" t="str">
            <v>sin obs.</v>
          </cell>
          <cell r="G859">
            <v>2</v>
          </cell>
        </row>
        <row r="860">
          <cell r="A860" t="str">
            <v>IGAR100</v>
          </cell>
          <cell r="B860" t="str">
            <v>A</v>
          </cell>
          <cell r="C860" t="str">
            <v>Inst. Gas cocina 3 hornallas (Prov y coloc)</v>
          </cell>
          <cell r="D860" t="str">
            <v>U</v>
          </cell>
          <cell r="E860">
            <v>522.86</v>
          </cell>
          <cell r="F860" t="str">
            <v>Provisión y colocación de artefacto</v>
          </cell>
          <cell r="G860">
            <v>2</v>
          </cell>
        </row>
        <row r="861">
          <cell r="A861" t="str">
            <v>IGAR110</v>
          </cell>
          <cell r="B861" t="str">
            <v>A</v>
          </cell>
          <cell r="C861" t="str">
            <v>Inst. Gas calefon T.B.</v>
          </cell>
          <cell r="D861" t="str">
            <v>U</v>
          </cell>
          <cell r="E861">
            <v>490.48</v>
          </cell>
          <cell r="F861" t="str">
            <v>Provisión y colocación de artefacto</v>
          </cell>
          <cell r="G861">
            <v>2</v>
          </cell>
        </row>
        <row r="862">
          <cell r="A862" t="str">
            <v>IGAR120</v>
          </cell>
          <cell r="B862" t="str">
            <v>A</v>
          </cell>
          <cell r="C862" t="str">
            <v>Inst. Gas calefon T.N.</v>
          </cell>
          <cell r="D862" t="str">
            <v>U</v>
          </cell>
          <cell r="E862">
            <v>264.92</v>
          </cell>
          <cell r="F862" t="str">
            <v>Provisión y colocación de artefacto</v>
          </cell>
          <cell r="G862">
            <v>2</v>
          </cell>
        </row>
        <row r="863">
          <cell r="A863" t="str">
            <v>IGAR125</v>
          </cell>
          <cell r="B863" t="str">
            <v>A</v>
          </cell>
          <cell r="C863" t="str">
            <v>Inst. Gas calefon (P)</v>
          </cell>
          <cell r="D863" t="str">
            <v>U</v>
          </cell>
          <cell r="E863">
            <v>490.48</v>
          </cell>
          <cell r="F863" t="str">
            <v>Inst. Gas calefon T.B.</v>
          </cell>
          <cell r="G863">
            <v>3</v>
          </cell>
        </row>
        <row r="864">
          <cell r="A864" t="str">
            <v>IGAR126</v>
          </cell>
          <cell r="B864" t="str">
            <v>A</v>
          </cell>
          <cell r="C864" t="str">
            <v xml:space="preserve">Inst. Gas Termotanque Alta Recuperación 75 litros </v>
          </cell>
          <cell r="D864" t="str">
            <v>U</v>
          </cell>
          <cell r="E864">
            <v>519.04</v>
          </cell>
          <cell r="F864" t="str">
            <v>sin obs.</v>
          </cell>
          <cell r="G864">
            <v>2</v>
          </cell>
        </row>
        <row r="865">
          <cell r="A865" t="str">
            <v>IGAR130</v>
          </cell>
          <cell r="B865" t="str">
            <v>A</v>
          </cell>
          <cell r="C865" t="str">
            <v>Inst. Gas calefactor TB 3000 kcal/h</v>
          </cell>
          <cell r="D865" t="str">
            <v>U</v>
          </cell>
          <cell r="E865">
            <v>281.48</v>
          </cell>
          <cell r="F865" t="str">
            <v>Provisión y colocación de artefacto</v>
          </cell>
          <cell r="G865">
            <v>2</v>
          </cell>
        </row>
        <row r="866">
          <cell r="A866" t="str">
            <v>IGAR140</v>
          </cell>
          <cell r="B866" t="str">
            <v>A</v>
          </cell>
          <cell r="C866" t="str">
            <v>Inst. Gas calefactor TB 5500 kcal/h</v>
          </cell>
          <cell r="D866" t="str">
            <v>U</v>
          </cell>
          <cell r="E866">
            <v>478.48</v>
          </cell>
          <cell r="F866" t="str">
            <v>Provisión y colocación de artefacto</v>
          </cell>
          <cell r="G866">
            <v>2</v>
          </cell>
        </row>
        <row r="867">
          <cell r="A867" t="str">
            <v>IGAR150</v>
          </cell>
          <cell r="B867" t="str">
            <v>A</v>
          </cell>
          <cell r="C867" t="str">
            <v>Inst. Gas calefactor TN 5500 kcal/h</v>
          </cell>
          <cell r="D867" t="str">
            <v>U</v>
          </cell>
          <cell r="E867">
            <v>300.27</v>
          </cell>
          <cell r="F867" t="str">
            <v>Provisión y colocación de artefacto</v>
          </cell>
          <cell r="G867">
            <v>2</v>
          </cell>
        </row>
        <row r="868">
          <cell r="A868" t="str">
            <v>IGAR160</v>
          </cell>
          <cell r="B868" t="str">
            <v>A</v>
          </cell>
          <cell r="C868" t="str">
            <v>Termotanques de 150 litos Escuela</v>
          </cell>
          <cell r="D868" t="str">
            <v>U</v>
          </cell>
          <cell r="E868">
            <v>512.79999999999995</v>
          </cell>
          <cell r="F868" t="str">
            <v>sin obs.</v>
          </cell>
          <cell r="G868">
            <v>1</v>
          </cell>
        </row>
        <row r="869">
          <cell r="A869" t="str">
            <v>IGAR200</v>
          </cell>
          <cell r="B869" t="str">
            <v>A</v>
          </cell>
          <cell r="C869" t="str">
            <v>Calefactores Escuela</v>
          </cell>
          <cell r="D869" t="str">
            <v>GL</v>
          </cell>
          <cell r="E869">
            <v>11572.875867768595</v>
          </cell>
          <cell r="F869" t="str">
            <v>sin obs.</v>
          </cell>
          <cell r="G869">
            <v>2</v>
          </cell>
        </row>
        <row r="870">
          <cell r="A870" t="str">
            <v>IGAR210</v>
          </cell>
          <cell r="B870" t="str">
            <v>A</v>
          </cell>
          <cell r="C870" t="str">
            <v>Artefactos Gastonomicoas Escuela</v>
          </cell>
          <cell r="D870" t="str">
            <v>GL</v>
          </cell>
          <cell r="E870">
            <v>32571.280000000006</v>
          </cell>
          <cell r="F870" t="str">
            <v>sin obs.</v>
          </cell>
          <cell r="G870">
            <v>1</v>
          </cell>
        </row>
        <row r="871">
          <cell r="A871" t="str">
            <v>IGAR220</v>
          </cell>
          <cell r="B871" t="str">
            <v>A</v>
          </cell>
          <cell r="C871" t="str">
            <v>Artefactos de Gas (Calderas, calefactores, horno y anafe) Tortuga Manuelita</v>
          </cell>
          <cell r="D871" t="str">
            <v>GL</v>
          </cell>
          <cell r="E871">
            <v>11099.380000000001</v>
          </cell>
          <cell r="F871" t="str">
            <v>Incluye calderas, calefactores, horno y anafe</v>
          </cell>
          <cell r="G871">
            <v>1</v>
          </cell>
        </row>
        <row r="872">
          <cell r="A872" t="str">
            <v>IGAR300</v>
          </cell>
          <cell r="B872" t="str">
            <v>A</v>
          </cell>
          <cell r="C872" t="str">
            <v>Ayuda de Gremios Inst. Gas (Por Depto)</v>
          </cell>
          <cell r="D872" t="str">
            <v>U</v>
          </cell>
          <cell r="E872">
            <v>173.07573591735539</v>
          </cell>
          <cell r="F872" t="str">
            <v>sin obs.</v>
          </cell>
          <cell r="G872">
            <v>3</v>
          </cell>
        </row>
        <row r="873">
          <cell r="A873" t="str">
            <v>IGSU000</v>
          </cell>
          <cell r="B873" t="str">
            <v>D</v>
          </cell>
          <cell r="C873" t="str">
            <v>INSTALACION GAS SUBCONTRATOS</v>
          </cell>
          <cell r="D873" t="str">
            <v/>
          </cell>
        </row>
        <row r="874">
          <cell r="A874" t="str">
            <v>IE00000</v>
          </cell>
          <cell r="B874" t="str">
            <v>D</v>
          </cell>
          <cell r="C874" t="str">
            <v>INSTALACION ELECTRICA</v>
          </cell>
          <cell r="D874" t="str">
            <v/>
          </cell>
        </row>
        <row r="875">
          <cell r="A875" t="str">
            <v>IETA000</v>
          </cell>
          <cell r="B875" t="str">
            <v>D</v>
          </cell>
          <cell r="C875" t="str">
            <v>TABLEROS</v>
          </cell>
          <cell r="D875" t="str">
            <v/>
          </cell>
        </row>
        <row r="876">
          <cell r="A876" t="str">
            <v>IETA005</v>
          </cell>
          <cell r="B876" t="str">
            <v>A</v>
          </cell>
          <cell r="C876" t="str">
            <v>Tablero de Entrada Escuela</v>
          </cell>
          <cell r="D876" t="str">
            <v>GL</v>
          </cell>
          <cell r="E876">
            <v>605.42000000000007</v>
          </cell>
          <cell r="F876" t="str">
            <v>sin obs.</v>
          </cell>
          <cell r="G876">
            <v>1</v>
          </cell>
        </row>
        <row r="877">
          <cell r="A877" t="str">
            <v>IETA010</v>
          </cell>
          <cell r="B877" t="str">
            <v>A</v>
          </cell>
          <cell r="C877" t="str">
            <v>Tablero PA Escuela</v>
          </cell>
          <cell r="D877" t="str">
            <v>GL</v>
          </cell>
          <cell r="E877">
            <v>1665.7280991735536</v>
          </cell>
          <cell r="F877" t="str">
            <v>sin obs.</v>
          </cell>
          <cell r="G877">
            <v>1</v>
          </cell>
        </row>
        <row r="878">
          <cell r="A878" t="str">
            <v>IETA020</v>
          </cell>
          <cell r="B878" t="str">
            <v>A</v>
          </cell>
          <cell r="C878" t="str">
            <v>Tablero SUM Escuela</v>
          </cell>
          <cell r="D878" t="str">
            <v>GL</v>
          </cell>
          <cell r="E878">
            <v>1370.5421487603305</v>
          </cell>
          <cell r="F878" t="str">
            <v>sin obs.</v>
          </cell>
          <cell r="G878">
            <v>1</v>
          </cell>
        </row>
        <row r="879">
          <cell r="A879" t="str">
            <v>IETA030</v>
          </cell>
          <cell r="B879" t="str">
            <v>A</v>
          </cell>
          <cell r="C879" t="str">
            <v>Tablero Central Incendio Robo y Telefonia Escuela</v>
          </cell>
          <cell r="D879" t="str">
            <v>GL</v>
          </cell>
          <cell r="E879">
            <v>572.9786776859504</v>
          </cell>
          <cell r="F879" t="str">
            <v>sin obs.</v>
          </cell>
          <cell r="G879">
            <v>1</v>
          </cell>
        </row>
        <row r="880">
          <cell r="A880" t="str">
            <v>IETA040</v>
          </cell>
          <cell r="B880" t="str">
            <v>A</v>
          </cell>
          <cell r="C880" t="str">
            <v>Tablero Equipo Presurizador Incendio Escuela</v>
          </cell>
          <cell r="D880" t="str">
            <v>GL</v>
          </cell>
          <cell r="E880">
            <v>1419.8340495867772</v>
          </cell>
          <cell r="F880" t="str">
            <v>sin obs.</v>
          </cell>
          <cell r="G880">
            <v>1</v>
          </cell>
        </row>
        <row r="881">
          <cell r="A881" t="str">
            <v>IETA050</v>
          </cell>
          <cell r="B881" t="str">
            <v>A</v>
          </cell>
          <cell r="C881" t="str">
            <v>Tablero Electrobombas Escuela</v>
          </cell>
          <cell r="D881" t="str">
            <v>GL</v>
          </cell>
          <cell r="E881">
            <v>1273.3760330578511</v>
          </cell>
          <cell r="F881" t="str">
            <v>sin obs.</v>
          </cell>
          <cell r="G881">
            <v>1</v>
          </cell>
        </row>
        <row r="882">
          <cell r="A882" t="str">
            <v>IETA060</v>
          </cell>
          <cell r="B882" t="str">
            <v>A</v>
          </cell>
          <cell r="C882" t="str">
            <v>Tablero PB Escuela</v>
          </cell>
          <cell r="D882" t="str">
            <v>GL</v>
          </cell>
          <cell r="E882">
            <v>2525.1506611570244</v>
          </cell>
          <cell r="F882" t="str">
            <v>sin obs.</v>
          </cell>
          <cell r="G882">
            <v>1</v>
          </cell>
        </row>
        <row r="883">
          <cell r="A883" t="str">
            <v>IETA070</v>
          </cell>
          <cell r="B883" t="str">
            <v>A</v>
          </cell>
          <cell r="C883" t="str">
            <v>Tablero Cocina Escuela</v>
          </cell>
          <cell r="D883" t="str">
            <v>GL</v>
          </cell>
          <cell r="E883">
            <v>1255.1140495867769</v>
          </cell>
          <cell r="F883" t="str">
            <v>sin obs.</v>
          </cell>
          <cell r="G883">
            <v>1</v>
          </cell>
        </row>
        <row r="884">
          <cell r="A884" t="str">
            <v>IETA100</v>
          </cell>
          <cell r="B884" t="str">
            <v>A</v>
          </cell>
          <cell r="C884" t="str">
            <v>Tableros Escuela</v>
          </cell>
          <cell r="D884" t="str">
            <v>GL</v>
          </cell>
          <cell r="E884">
            <v>10688.143719008263</v>
          </cell>
          <cell r="F884" t="str">
            <v>sin obs.</v>
          </cell>
          <cell r="G884">
            <v>2</v>
          </cell>
        </row>
        <row r="885">
          <cell r="A885" t="str">
            <v>IETA105</v>
          </cell>
          <cell r="B885" t="str">
            <v>A</v>
          </cell>
          <cell r="C885" t="str">
            <v>Toma Primaria Edenor hasta 400 A</v>
          </cell>
          <cell r="D885" t="str">
            <v>U</v>
          </cell>
          <cell r="E885">
            <v>1516.6295867768595</v>
          </cell>
          <cell r="F885" t="str">
            <v>sin obs.</v>
          </cell>
          <cell r="G885">
            <v>1</v>
          </cell>
        </row>
        <row r="886">
          <cell r="A886" t="str">
            <v>IETA110</v>
          </cell>
          <cell r="B886" t="str">
            <v>A</v>
          </cell>
          <cell r="C886" t="str">
            <v>Toma Secundaria Servicios Generales x 250 A</v>
          </cell>
          <cell r="D886" t="str">
            <v>U</v>
          </cell>
          <cell r="E886">
            <v>693.35702479338852</v>
          </cell>
          <cell r="F886" t="str">
            <v>sin obs.</v>
          </cell>
          <cell r="G886">
            <v>1</v>
          </cell>
        </row>
        <row r="887">
          <cell r="A887" t="str">
            <v>IETA111</v>
          </cell>
          <cell r="B887" t="str">
            <v>A</v>
          </cell>
          <cell r="C887" t="str">
            <v>Toma Secundaria Servicios Generales x 36 A</v>
          </cell>
          <cell r="D887" t="str">
            <v>U</v>
          </cell>
          <cell r="E887">
            <v>411.2</v>
          </cell>
          <cell r="F887" t="str">
            <v>sin obs.</v>
          </cell>
          <cell r="G887">
            <v>1</v>
          </cell>
        </row>
        <row r="888">
          <cell r="A888" t="str">
            <v>IETA115</v>
          </cell>
          <cell r="B888" t="str">
            <v>A</v>
          </cell>
          <cell r="C888" t="str">
            <v>Toma Secundaria Viviendas x 250 A</v>
          </cell>
          <cell r="D888" t="str">
            <v>U</v>
          </cell>
          <cell r="E888">
            <v>693.35702479338852</v>
          </cell>
          <cell r="F888" t="str">
            <v>sin obs.</v>
          </cell>
          <cell r="G888">
            <v>1</v>
          </cell>
        </row>
        <row r="889">
          <cell r="A889" t="str">
            <v>IETA116</v>
          </cell>
          <cell r="B889" t="str">
            <v>A</v>
          </cell>
          <cell r="C889" t="str">
            <v>Toma Secundaria Viviendas x 125 A</v>
          </cell>
          <cell r="D889" t="str">
            <v>U</v>
          </cell>
          <cell r="E889">
            <v>496.2</v>
          </cell>
          <cell r="F889" t="str">
            <v>sin obs.</v>
          </cell>
          <cell r="G889">
            <v>1</v>
          </cell>
        </row>
        <row r="890">
          <cell r="A890" t="str">
            <v>IETA150</v>
          </cell>
          <cell r="B890" t="str">
            <v>A</v>
          </cell>
          <cell r="C890" t="str">
            <v>Tablero SG C. Arenal 2464</v>
          </cell>
          <cell r="D890" t="str">
            <v>U</v>
          </cell>
          <cell r="E890">
            <v>2497.0110082644628</v>
          </cell>
          <cell r="F890" t="str">
            <v>sin obs.</v>
          </cell>
          <cell r="G890">
            <v>1</v>
          </cell>
        </row>
        <row r="891">
          <cell r="A891" t="str">
            <v>IETA151</v>
          </cell>
          <cell r="B891" t="str">
            <v>A</v>
          </cell>
          <cell r="C891" t="str">
            <v>Tablero Seccional Ascensor C. Arenal 2464</v>
          </cell>
          <cell r="D891" t="str">
            <v>U</v>
          </cell>
          <cell r="E891">
            <v>1064.2819008264462</v>
          </cell>
          <cell r="F891" t="str">
            <v>sin obs.</v>
          </cell>
          <cell r="G891">
            <v>1</v>
          </cell>
        </row>
        <row r="892">
          <cell r="A892" t="str">
            <v>IETA152</v>
          </cell>
          <cell r="B892" t="str">
            <v>A</v>
          </cell>
          <cell r="C892" t="str">
            <v>Tablero Seccional PB C. Arenal 2464</v>
          </cell>
          <cell r="D892" t="str">
            <v>U</v>
          </cell>
          <cell r="E892">
            <v>274.36561983471074</v>
          </cell>
          <cell r="F892" t="str">
            <v>sin obs.</v>
          </cell>
          <cell r="G892">
            <v>1</v>
          </cell>
        </row>
        <row r="893">
          <cell r="A893" t="str">
            <v>IETA153</v>
          </cell>
          <cell r="B893" t="str">
            <v>A</v>
          </cell>
          <cell r="C893" t="str">
            <v xml:space="preserve">Tablero Seccional Porteria </v>
          </cell>
          <cell r="D893" t="str">
            <v>U</v>
          </cell>
          <cell r="E893">
            <v>182.06710743801654</v>
          </cell>
          <cell r="F893" t="str">
            <v>sin obs.</v>
          </cell>
          <cell r="G893">
            <v>1</v>
          </cell>
        </row>
        <row r="894">
          <cell r="A894" t="str">
            <v>IETA154</v>
          </cell>
          <cell r="B894" t="str">
            <v>A</v>
          </cell>
          <cell r="C894" t="str">
            <v>Tablero Seccional Cocheras</v>
          </cell>
          <cell r="D894" t="str">
            <v>U</v>
          </cell>
          <cell r="E894">
            <v>291.65487603305786</v>
          </cell>
          <cell r="F894" t="str">
            <v>sin obs.</v>
          </cell>
          <cell r="G894">
            <v>1</v>
          </cell>
        </row>
        <row r="895">
          <cell r="A895" t="str">
            <v>IETA155</v>
          </cell>
          <cell r="B895" t="str">
            <v>A</v>
          </cell>
          <cell r="C895" t="str">
            <v>Tablero Seccional Compactador</v>
          </cell>
          <cell r="D895" t="str">
            <v>U</v>
          </cell>
          <cell r="E895">
            <v>65.570909090909097</v>
          </cell>
          <cell r="F895" t="str">
            <v>sin obs.</v>
          </cell>
          <cell r="G895">
            <v>1</v>
          </cell>
        </row>
        <row r="896">
          <cell r="A896" t="str">
            <v>IETA156</v>
          </cell>
          <cell r="B896" t="str">
            <v>A</v>
          </cell>
          <cell r="C896" t="str">
            <v>Tablero Seccional Electrobombas</v>
          </cell>
          <cell r="D896" t="str">
            <v>U</v>
          </cell>
          <cell r="E896">
            <v>1229.0452892561982</v>
          </cell>
          <cell r="F896" t="str">
            <v>sin obs.</v>
          </cell>
          <cell r="G896">
            <v>1</v>
          </cell>
        </row>
        <row r="897">
          <cell r="A897" t="str">
            <v>IETA157</v>
          </cell>
          <cell r="B897" t="str">
            <v>A</v>
          </cell>
          <cell r="C897" t="str">
            <v>Tablero Seccional Pileta</v>
          </cell>
          <cell r="D897" t="str">
            <v>U</v>
          </cell>
          <cell r="E897">
            <v>46.330909090909088</v>
          </cell>
          <cell r="F897" t="str">
            <v>sin obs.</v>
          </cell>
          <cell r="G897">
            <v>1</v>
          </cell>
        </row>
        <row r="898">
          <cell r="A898" t="str">
            <v>IETA158</v>
          </cell>
          <cell r="B898" t="str">
            <v>A</v>
          </cell>
          <cell r="C898" t="str">
            <v>Tablero Seccional Viviendas C. Arenal 2464</v>
          </cell>
          <cell r="D898" t="str">
            <v>U</v>
          </cell>
          <cell r="E898">
            <v>326.2333884297521</v>
          </cell>
          <cell r="F898" t="str">
            <v>sin obs.</v>
          </cell>
          <cell r="G898">
            <v>1</v>
          </cell>
        </row>
        <row r="899">
          <cell r="A899" t="str">
            <v>IETA159</v>
          </cell>
          <cell r="B899" t="str">
            <v>A</v>
          </cell>
          <cell r="C899" t="str">
            <v>Gabinetes 9 Medidores Monofasicos Edenor</v>
          </cell>
          <cell r="D899" t="str">
            <v>U</v>
          </cell>
          <cell r="E899">
            <v>4311.5720000000001</v>
          </cell>
          <cell r="F899" t="str">
            <v>sin obs.</v>
          </cell>
          <cell r="G899">
            <v>1</v>
          </cell>
        </row>
        <row r="900">
          <cell r="A900" t="str">
            <v>IETA160</v>
          </cell>
          <cell r="B900" t="str">
            <v>A</v>
          </cell>
          <cell r="C900" t="str">
            <v>Gabinetes 9 Medidores Monofasicos 26 UF</v>
          </cell>
          <cell r="D900" t="str">
            <v>GL</v>
          </cell>
          <cell r="E900">
            <v>6467.3580000000002</v>
          </cell>
          <cell r="F900" t="str">
            <v>sin obs.</v>
          </cell>
          <cell r="G900">
            <v>1</v>
          </cell>
        </row>
        <row r="901">
          <cell r="A901" t="str">
            <v>IETA190</v>
          </cell>
          <cell r="B901" t="str">
            <v>A</v>
          </cell>
          <cell r="C901" t="str">
            <v>Tablero servicios Generales Giribone</v>
          </cell>
          <cell r="D901" t="str">
            <v>GL</v>
          </cell>
          <cell r="E901">
            <v>2408.2275371900828</v>
          </cell>
          <cell r="F901" t="str">
            <v>sin obs.</v>
          </cell>
          <cell r="G901">
            <v>1</v>
          </cell>
        </row>
        <row r="902">
          <cell r="A902" t="str">
            <v>IETA191</v>
          </cell>
          <cell r="B902" t="str">
            <v>A</v>
          </cell>
          <cell r="C902" t="str">
            <v>Tablero servicios Generales Lacroze 3636</v>
          </cell>
          <cell r="D902" t="str">
            <v>GL</v>
          </cell>
          <cell r="E902">
            <v>2695.9540743801654</v>
          </cell>
          <cell r="F902" t="str">
            <v>sin obs.</v>
          </cell>
          <cell r="G902">
            <v>1</v>
          </cell>
        </row>
        <row r="903">
          <cell r="A903" t="str">
            <v>IETA200</v>
          </cell>
          <cell r="B903" t="str">
            <v>A</v>
          </cell>
          <cell r="C903" t="str">
            <v>Tablero Principal Tortuga manuelita</v>
          </cell>
          <cell r="D903" t="str">
            <v>GL</v>
          </cell>
          <cell r="E903">
            <v>2391.9943801652894</v>
          </cell>
          <cell r="F903" t="str">
            <v>sin obs.</v>
          </cell>
          <cell r="G903">
            <v>1</v>
          </cell>
        </row>
        <row r="904">
          <cell r="A904" t="str">
            <v>IETA210</v>
          </cell>
          <cell r="B904" t="str">
            <v>A</v>
          </cell>
          <cell r="C904" t="str">
            <v>Tablero 1º/2º Tortuga manuelita</v>
          </cell>
          <cell r="D904" t="str">
            <v>GL</v>
          </cell>
          <cell r="E904">
            <v>1764.7895867768593</v>
          </cell>
          <cell r="F904" t="str">
            <v>sin obs.</v>
          </cell>
          <cell r="G904">
            <v>1</v>
          </cell>
        </row>
        <row r="905">
          <cell r="A905" t="str">
            <v>IETA220</v>
          </cell>
          <cell r="B905" t="str">
            <v>A</v>
          </cell>
          <cell r="C905" t="str">
            <v>Tablero Porteria Tortuga manuelita</v>
          </cell>
          <cell r="D905" t="str">
            <v>GL</v>
          </cell>
          <cell r="E905">
            <v>262.02442148760332</v>
          </cell>
          <cell r="F905" t="str">
            <v>sin obs.</v>
          </cell>
          <cell r="G905">
            <v>1</v>
          </cell>
        </row>
        <row r="906">
          <cell r="A906" t="str">
            <v>IETA230</v>
          </cell>
          <cell r="B906" t="str">
            <v>A</v>
          </cell>
          <cell r="C906" t="str">
            <v>Tablero Bombas Tortuga manuelita</v>
          </cell>
          <cell r="D906" t="str">
            <v>GL</v>
          </cell>
          <cell r="E906">
            <v>1222.2960330578514</v>
          </cell>
          <cell r="F906" t="str">
            <v>sin obs.</v>
          </cell>
          <cell r="G906">
            <v>1</v>
          </cell>
        </row>
        <row r="907">
          <cell r="A907" t="str">
            <v>IETA235</v>
          </cell>
          <cell r="B907" t="str">
            <v>A</v>
          </cell>
          <cell r="C907" t="str">
            <v>Tablero Computacion Tortuga manuelita</v>
          </cell>
          <cell r="D907" t="str">
            <v>GL</v>
          </cell>
          <cell r="E907">
            <v>262.02442148760332</v>
          </cell>
          <cell r="F907" t="str">
            <v>sin obs.</v>
          </cell>
          <cell r="G907">
            <v>1</v>
          </cell>
        </row>
        <row r="908">
          <cell r="A908" t="str">
            <v>IETA240</v>
          </cell>
          <cell r="B908" t="str">
            <v>A</v>
          </cell>
          <cell r="C908" t="str">
            <v>Toma Primaria y Secundaria Tortuga manuelita</v>
          </cell>
          <cell r="D908" t="str">
            <v>GL</v>
          </cell>
          <cell r="E908">
            <v>903.12</v>
          </cell>
          <cell r="F908" t="str">
            <v>sin obs.</v>
          </cell>
          <cell r="G908">
            <v>1</v>
          </cell>
        </row>
        <row r="909">
          <cell r="A909" t="str">
            <v>IETA250</v>
          </cell>
          <cell r="B909" t="str">
            <v>A</v>
          </cell>
          <cell r="C909" t="str">
            <v>Tableros Tortuga Manuelita</v>
          </cell>
          <cell r="D909" t="str">
            <v>GL</v>
          </cell>
          <cell r="E909">
            <v>6806.2488429752057</v>
          </cell>
          <cell r="F909" t="str">
            <v>sin obs.</v>
          </cell>
          <cell r="G909">
            <v>2</v>
          </cell>
        </row>
        <row r="910">
          <cell r="A910" t="str">
            <v>IETA260</v>
          </cell>
          <cell r="B910" t="str">
            <v>A</v>
          </cell>
          <cell r="C910" t="str">
            <v>Tablero Seccional Viviendas Giribone</v>
          </cell>
          <cell r="D910" t="str">
            <v>U</v>
          </cell>
          <cell r="E910">
            <v>201.30710743801654</v>
          </cell>
          <cell r="F910" t="str">
            <v>sin obs.</v>
          </cell>
          <cell r="G910">
            <v>1</v>
          </cell>
        </row>
        <row r="911">
          <cell r="A911" t="str">
            <v>IETA261</v>
          </cell>
          <cell r="B911" t="str">
            <v>A</v>
          </cell>
          <cell r="C911" t="str">
            <v>Tablero Seccional Viviendas Lacroze 3636</v>
          </cell>
          <cell r="D911" t="str">
            <v>U</v>
          </cell>
          <cell r="E911">
            <v>218.59636363636366</v>
          </cell>
          <cell r="F911" t="str">
            <v>sin obs.</v>
          </cell>
          <cell r="G911">
            <v>1</v>
          </cell>
        </row>
        <row r="912">
          <cell r="A912" t="str">
            <v>IECA000</v>
          </cell>
          <cell r="B912" t="str">
            <v>D</v>
          </cell>
          <cell r="C912" t="str">
            <v>CAÑERIAS Y CAJAS</v>
          </cell>
          <cell r="D912" t="str">
            <v/>
          </cell>
        </row>
        <row r="913">
          <cell r="A913" t="str">
            <v>IECA005</v>
          </cell>
          <cell r="B913" t="str">
            <v>A</v>
          </cell>
          <cell r="C913" t="str">
            <v xml:space="preserve">Inst. Electrica Colocacion Caños  </v>
          </cell>
          <cell r="D913" t="str">
            <v>ML</v>
          </cell>
          <cell r="E913">
            <v>13.468</v>
          </cell>
          <cell r="F913" t="str">
            <v>sin obs.</v>
          </cell>
          <cell r="G913">
            <v>1</v>
          </cell>
        </row>
        <row r="914">
          <cell r="A914" t="str">
            <v>IECA010</v>
          </cell>
          <cell r="B914" t="str">
            <v>A</v>
          </cell>
          <cell r="C914" t="str">
            <v>Boca de Electricidad Loc Grandes (caja+caños+cables)</v>
          </cell>
          <cell r="D914" t="str">
            <v>U</v>
          </cell>
          <cell r="E914">
            <v>51.614240445619835</v>
          </cell>
          <cell r="F914" t="str">
            <v>No incluye parte proporcional de tableros, solo cajas, caños, cables y colocacion. Hipotesis del calculo, la longitud de caños sale del computo de bocas y caños de una vivienda, se adopta para cajas (16% Tomas, 17% Llaves y 67 % Centros), se toman 4,294 m</v>
          </cell>
          <cell r="G914">
            <v>3</v>
          </cell>
        </row>
        <row r="915">
          <cell r="A915" t="str">
            <v>IECA020</v>
          </cell>
          <cell r="B915" t="str">
            <v>A</v>
          </cell>
          <cell r="C915" t="str">
            <v>Boca de Electricidad Loc Pequeños (caja+caños+cables)</v>
          </cell>
          <cell r="D915" t="str">
            <v>U</v>
          </cell>
          <cell r="E915">
            <v>57.074533455371899</v>
          </cell>
          <cell r="F915" t="str">
            <v>No incluye parte proporcional de tableros, solo cajas, caños, cables y colocacion. Hipotesis del calculo, la longitud de caños sale del computo de bocas y caños de una vivienda, se adopta para cajas (16% Tomas, 17% Llaves y 67 % Centros), se toman 4,294 m</v>
          </cell>
          <cell r="G915">
            <v>3</v>
          </cell>
        </row>
        <row r="916">
          <cell r="A916" t="str">
            <v>IECA030</v>
          </cell>
          <cell r="B916" t="str">
            <v>A</v>
          </cell>
          <cell r="C916" t="str">
            <v>Boca de Electricidad Palier (caja+caños+cables)</v>
          </cell>
          <cell r="D916" t="str">
            <v>U</v>
          </cell>
          <cell r="E916">
            <v>47.867811429041318</v>
          </cell>
          <cell r="F916" t="str">
            <v>sin obs.</v>
          </cell>
          <cell r="G916">
            <v>3</v>
          </cell>
        </row>
        <row r="917">
          <cell r="A917" t="str">
            <v>IECA035</v>
          </cell>
          <cell r="B917" t="str">
            <v>A</v>
          </cell>
          <cell r="C917" t="str">
            <v>Cañería y cableado Tablero Entrada-Tablero PB</v>
          </cell>
          <cell r="D917" t="str">
            <v>GL</v>
          </cell>
          <cell r="E917">
            <v>436.22</v>
          </cell>
          <cell r="F917" t="str">
            <v>sin obs.</v>
          </cell>
          <cell r="G917">
            <v>1</v>
          </cell>
        </row>
        <row r="918">
          <cell r="A918" t="str">
            <v>IECA036</v>
          </cell>
          <cell r="B918" t="str">
            <v>A</v>
          </cell>
          <cell r="C918" t="str">
            <v>Cañería y cableado Tablero PB-Tablero Cocina</v>
          </cell>
          <cell r="D918" t="str">
            <v>GL</v>
          </cell>
          <cell r="E918">
            <v>837.47223140495862</v>
          </cell>
          <cell r="F918" t="str">
            <v>sin obs.</v>
          </cell>
          <cell r="G918">
            <v>1</v>
          </cell>
        </row>
        <row r="919">
          <cell r="A919" t="str">
            <v>IECA037</v>
          </cell>
          <cell r="B919" t="str">
            <v>A</v>
          </cell>
          <cell r="C919" t="str">
            <v>Cañería y cableado Tablero PB-Tablero Incendio y Robo</v>
          </cell>
          <cell r="D919" t="str">
            <v>GL</v>
          </cell>
          <cell r="E919">
            <v>157.89305785123969</v>
          </cell>
          <cell r="F919" t="str">
            <v>sin obs.</v>
          </cell>
          <cell r="G919">
            <v>1</v>
          </cell>
        </row>
        <row r="920">
          <cell r="A920" t="str">
            <v>IECA038</v>
          </cell>
          <cell r="B920" t="str">
            <v>A</v>
          </cell>
          <cell r="C920" t="str">
            <v>Cañería y cableado Tablero PB-Tablero Central Telefonica</v>
          </cell>
          <cell r="D920" t="str">
            <v>GL</v>
          </cell>
          <cell r="E920">
            <v>157.89305785123969</v>
          </cell>
          <cell r="F920" t="str">
            <v>sin obs.</v>
          </cell>
          <cell r="G920">
            <v>1</v>
          </cell>
        </row>
        <row r="921">
          <cell r="A921" t="str">
            <v>IECA039</v>
          </cell>
          <cell r="B921" t="str">
            <v>A</v>
          </cell>
          <cell r="C921" t="str">
            <v>Cañería y cableado Tablero PB-Tablero SUM</v>
          </cell>
          <cell r="D921" t="str">
            <v>GL</v>
          </cell>
          <cell r="E921">
            <v>193.96628099173552</v>
          </cell>
          <cell r="F921" t="str">
            <v>sin obs.</v>
          </cell>
          <cell r="G921">
            <v>1</v>
          </cell>
        </row>
        <row r="922">
          <cell r="A922" t="str">
            <v>IECA040</v>
          </cell>
          <cell r="B922" t="str">
            <v>A</v>
          </cell>
          <cell r="C922" t="str">
            <v>Cañería y cableado Tablero PB-Tablero Sist Presurizacion Inc.</v>
          </cell>
          <cell r="D922" t="str">
            <v>GL</v>
          </cell>
          <cell r="E922">
            <v>536.01983471074379</v>
          </cell>
          <cell r="F922" t="str">
            <v>sin obs.</v>
          </cell>
          <cell r="G922">
            <v>1</v>
          </cell>
        </row>
        <row r="923">
          <cell r="A923" t="str">
            <v>IECA041</v>
          </cell>
          <cell r="B923" t="str">
            <v>A</v>
          </cell>
          <cell r="C923" t="str">
            <v>Cañería y cableado Tablero PB-Tablero Bombas</v>
          </cell>
          <cell r="D923" t="str">
            <v>GL</v>
          </cell>
          <cell r="E923">
            <v>645.22586776859498</v>
          </cell>
          <cell r="F923" t="str">
            <v>sin obs.</v>
          </cell>
          <cell r="G923">
            <v>1</v>
          </cell>
        </row>
        <row r="924">
          <cell r="A924" t="str">
            <v>IECA042</v>
          </cell>
          <cell r="B924" t="str">
            <v>A</v>
          </cell>
          <cell r="C924" t="str">
            <v>Cañería y cableado Tablero PB-Tablero PA</v>
          </cell>
          <cell r="D924" t="str">
            <v>GL</v>
          </cell>
          <cell r="E924">
            <v>120.93446280991736</v>
          </cell>
          <cell r="F924" t="str">
            <v>sin obs.</v>
          </cell>
          <cell r="G924">
            <v>1</v>
          </cell>
        </row>
        <row r="925">
          <cell r="A925" t="str">
            <v>IECA100</v>
          </cell>
          <cell r="B925" t="str">
            <v>A</v>
          </cell>
          <cell r="C925" t="str">
            <v>Cañerias y Cajas Escuela</v>
          </cell>
          <cell r="D925" t="str">
            <v>GL</v>
          </cell>
          <cell r="E925">
            <v>18457.94981948131</v>
          </cell>
          <cell r="F925" t="str">
            <v>sin obs.</v>
          </cell>
          <cell r="G925">
            <v>4</v>
          </cell>
        </row>
        <row r="926">
          <cell r="A926" t="str">
            <v>IECA110</v>
          </cell>
          <cell r="B926" t="str">
            <v>A</v>
          </cell>
          <cell r="C926" t="str">
            <v>Montante Alimentacion Viviendas RS 22/20 Cable 2x10 mm2+T</v>
          </cell>
          <cell r="D926" t="str">
            <v>GL</v>
          </cell>
          <cell r="E926">
            <v>8881.351537190083</v>
          </cell>
          <cell r="F926" t="str">
            <v>sin obs.</v>
          </cell>
          <cell r="G926">
            <v>2</v>
          </cell>
        </row>
        <row r="927">
          <cell r="A927" t="str">
            <v>IECA111</v>
          </cell>
          <cell r="B927" t="str">
            <v>A</v>
          </cell>
          <cell r="C927" t="str">
            <v>Montante Alimentacion Viviendas RS 22/20 Cable 2x4 mm2+T</v>
          </cell>
          <cell r="D927" t="str">
            <v>GL</v>
          </cell>
          <cell r="E927">
            <v>7428.401942148761</v>
          </cell>
          <cell r="F927" t="str">
            <v>sin obs.</v>
          </cell>
          <cell r="G927">
            <v>2</v>
          </cell>
        </row>
        <row r="928">
          <cell r="A928" t="str">
            <v>IECA120</v>
          </cell>
          <cell r="B928" t="str">
            <v>A</v>
          </cell>
          <cell r="C928" t="str">
            <v>Montante TSG-TASC RS 32/28 Cable 3x10 mm2+T</v>
          </cell>
          <cell r="D928" t="str">
            <v>GL</v>
          </cell>
          <cell r="E928">
            <v>1410.7648760330578</v>
          </cell>
          <cell r="F928" t="str">
            <v>sin obs.</v>
          </cell>
          <cell r="G928">
            <v>2</v>
          </cell>
        </row>
        <row r="929">
          <cell r="A929" t="str">
            <v>IECA130</v>
          </cell>
          <cell r="B929" t="str">
            <v>A</v>
          </cell>
          <cell r="C929" t="str">
            <v>Montante Ilum. Asc. RS 19/17 Cable 2x1.5 mm2+T</v>
          </cell>
          <cell r="D929" t="str">
            <v>GL</v>
          </cell>
          <cell r="E929">
            <v>907.98288578512393</v>
          </cell>
          <cell r="F929" t="str">
            <v>sin obs.</v>
          </cell>
          <cell r="G929">
            <v>2</v>
          </cell>
        </row>
        <row r="930">
          <cell r="A930" t="str">
            <v>IECA140</v>
          </cell>
          <cell r="B930" t="str">
            <v>A</v>
          </cell>
          <cell r="C930" t="str">
            <v>Montante TSG-TB RS 22/20 Cable 3x6 mm2+T</v>
          </cell>
          <cell r="D930" t="str">
            <v>GL</v>
          </cell>
          <cell r="E930">
            <v>965.4506446280991</v>
          </cell>
          <cell r="F930" t="str">
            <v>sin obs.</v>
          </cell>
          <cell r="G930">
            <v>2</v>
          </cell>
        </row>
        <row r="931">
          <cell r="A931" t="str">
            <v>IECA150</v>
          </cell>
          <cell r="B931" t="str">
            <v>A</v>
          </cell>
          <cell r="C931" t="str">
            <v>MOntante TSG-TComp RS 22/20 Cable 3x4mm2+T</v>
          </cell>
          <cell r="D931" t="str">
            <v>GL</v>
          </cell>
          <cell r="E931">
            <v>159.34160330578513</v>
          </cell>
          <cell r="F931" t="str">
            <v>sin obs.</v>
          </cell>
          <cell r="G931">
            <v>2</v>
          </cell>
        </row>
        <row r="932">
          <cell r="A932" t="str">
            <v>IECA160</v>
          </cell>
          <cell r="B932" t="str">
            <v>A</v>
          </cell>
          <cell r="C932" t="str">
            <v>Montante TSG-TCoch RS 19/17 Cable 2x4mm2+T</v>
          </cell>
          <cell r="D932" t="str">
            <v>GL</v>
          </cell>
          <cell r="E932">
            <v>188.88917355371902</v>
          </cell>
          <cell r="F932" t="str">
            <v>sin obs.</v>
          </cell>
          <cell r="G932">
            <v>2</v>
          </cell>
        </row>
        <row r="933">
          <cell r="A933" t="str">
            <v>IECA170</v>
          </cell>
          <cell r="B933" t="str">
            <v>A</v>
          </cell>
          <cell r="C933" t="str">
            <v>Montante TSG-TPB RS 19/17 Cable 2x4 mm2+T</v>
          </cell>
          <cell r="D933" t="str">
            <v>GL</v>
          </cell>
          <cell r="E933">
            <v>188.88917355371902</v>
          </cell>
          <cell r="F933" t="str">
            <v>sin obs.</v>
          </cell>
          <cell r="G933">
            <v>2</v>
          </cell>
        </row>
        <row r="934">
          <cell r="A934" t="str">
            <v>IECA180</v>
          </cell>
          <cell r="B934" t="str">
            <v>A</v>
          </cell>
          <cell r="C934" t="str">
            <v>Montante TSG-TPil RS 19/17 Cable 2x4 mm2+T</v>
          </cell>
          <cell r="D934" t="str">
            <v>GL</v>
          </cell>
          <cell r="E934">
            <v>936.2023166887052</v>
          </cell>
          <cell r="F934" t="str">
            <v>sin obs.</v>
          </cell>
          <cell r="G934">
            <v>3</v>
          </cell>
        </row>
        <row r="935">
          <cell r="A935" t="str">
            <v>IECA190</v>
          </cell>
          <cell r="B935" t="str">
            <v>A</v>
          </cell>
          <cell r="C935" t="str">
            <v>Montante TSG-TPort RS 22/20 Cable 2x4mm2+T</v>
          </cell>
          <cell r="D935" t="str">
            <v>GL</v>
          </cell>
          <cell r="E935">
            <v>816.09922314049584</v>
          </cell>
          <cell r="F935" t="str">
            <v>sin obs.</v>
          </cell>
          <cell r="G935">
            <v>2</v>
          </cell>
        </row>
        <row r="936">
          <cell r="A936" t="str">
            <v>IECA200</v>
          </cell>
          <cell r="B936" t="str">
            <v>A</v>
          </cell>
          <cell r="C936" t="str">
            <v>Montante Luz Emerg RS 22/20 2x1.5mm2+T</v>
          </cell>
          <cell r="D936" t="str">
            <v>GL</v>
          </cell>
          <cell r="E936">
            <v>661.01617771900828</v>
          </cell>
          <cell r="F936" t="str">
            <v>sin obs.</v>
          </cell>
          <cell r="G936">
            <v>2</v>
          </cell>
        </row>
        <row r="937">
          <cell r="A937" t="str">
            <v>IECA210</v>
          </cell>
          <cell r="B937" t="str">
            <v>A</v>
          </cell>
          <cell r="C937" t="str">
            <v>Montante Fija Pallier RS 19/17 2x1.5mm2+T</v>
          </cell>
          <cell r="D937" t="str">
            <v>GL</v>
          </cell>
          <cell r="E937">
            <v>2615.8114877355374</v>
          </cell>
          <cell r="F937" t="str">
            <v>sin obs.</v>
          </cell>
          <cell r="G937">
            <v>2</v>
          </cell>
        </row>
        <row r="938">
          <cell r="A938" t="str">
            <v>IECA220</v>
          </cell>
          <cell r="B938" t="str">
            <v>A</v>
          </cell>
          <cell r="C938" t="str">
            <v>Montante Aut. Pallier RS 19/17 2x1.5mm2+T</v>
          </cell>
          <cell r="D938" t="str">
            <v>GL</v>
          </cell>
          <cell r="E938">
            <v>1341.7571918677686</v>
          </cell>
          <cell r="F938" t="str">
            <v>sin obs.</v>
          </cell>
          <cell r="G938">
            <v>2</v>
          </cell>
        </row>
        <row r="939">
          <cell r="A939" t="str">
            <v>IECA230</v>
          </cell>
          <cell r="B939" t="str">
            <v>A</v>
          </cell>
          <cell r="C939" t="str">
            <v>Montante Fija Esc RS 19/17 2x1.5mm2+T</v>
          </cell>
          <cell r="D939" t="str">
            <v>GL</v>
          </cell>
          <cell r="E939">
            <v>1201.9929327272728</v>
          </cell>
          <cell r="F939" t="str">
            <v>sin obs.</v>
          </cell>
          <cell r="G939">
            <v>2</v>
          </cell>
        </row>
        <row r="940">
          <cell r="A940" t="str">
            <v>IECA240</v>
          </cell>
          <cell r="B940" t="str">
            <v>A</v>
          </cell>
          <cell r="C940" t="str">
            <v>Montante Aut. Esc. RS 19/17 3x1.5mm2+T</v>
          </cell>
          <cell r="D940" t="str">
            <v>GL</v>
          </cell>
          <cell r="E940">
            <v>1233.5571207272728</v>
          </cell>
          <cell r="F940" t="str">
            <v>sin obs.</v>
          </cell>
          <cell r="G940">
            <v>2</v>
          </cell>
        </row>
        <row r="941">
          <cell r="A941" t="str">
            <v>IECA250</v>
          </cell>
          <cell r="B941" t="str">
            <v>A</v>
          </cell>
          <cell r="C941" t="str">
            <v>Montante Tomas Pallier RS 19/17 2x1.5mm2+T</v>
          </cell>
          <cell r="D941" t="str">
            <v>GL</v>
          </cell>
          <cell r="E941">
            <v>1202.4503847272726</v>
          </cell>
          <cell r="F941" t="str">
            <v>sin obs.</v>
          </cell>
          <cell r="G941">
            <v>2</v>
          </cell>
        </row>
        <row r="942">
          <cell r="A942" t="str">
            <v>IECA260</v>
          </cell>
          <cell r="B942" t="str">
            <v>A</v>
          </cell>
          <cell r="C942" t="str">
            <v>Montante Ilum. S.Maq. RS 19/17 2x1.5mm2+T</v>
          </cell>
          <cell r="D942" t="str">
            <v>GL</v>
          </cell>
          <cell r="E942">
            <v>656.54255533884293</v>
          </cell>
          <cell r="F942" t="str">
            <v>sin obs.</v>
          </cell>
          <cell r="G942">
            <v>2</v>
          </cell>
        </row>
        <row r="943">
          <cell r="A943" t="str">
            <v>IECA270</v>
          </cell>
          <cell r="B943" t="str">
            <v>A</v>
          </cell>
          <cell r="C943" t="str">
            <v>Mont. Tomas Vent. S.Maq. RS19/17 2x1.5mm2+T</v>
          </cell>
          <cell r="D943" t="str">
            <v>GL</v>
          </cell>
          <cell r="E943">
            <v>656.54255533884293</v>
          </cell>
          <cell r="F943" t="str">
            <v>sin obs.</v>
          </cell>
          <cell r="G943">
            <v>2</v>
          </cell>
        </row>
        <row r="944">
          <cell r="A944" t="str">
            <v>IECA280</v>
          </cell>
          <cell r="B944" t="str">
            <v>A</v>
          </cell>
          <cell r="C944" t="str">
            <v>Montante Ilum. Az. RS 19/17 2x1.5mm2+T</v>
          </cell>
          <cell r="D944" t="str">
            <v>GL</v>
          </cell>
          <cell r="E944">
            <v>1313.0851106776859</v>
          </cell>
          <cell r="F944" t="str">
            <v>2 montantes</v>
          </cell>
          <cell r="G944">
            <v>2</v>
          </cell>
        </row>
        <row r="945">
          <cell r="A945" t="str">
            <v>IECA285</v>
          </cell>
          <cell r="B945" t="str">
            <v>A</v>
          </cell>
          <cell r="C945" t="str">
            <v>Montante Aut. y Flotante Tque. Reserva RS 19/17</v>
          </cell>
          <cell r="D945" t="str">
            <v>GL</v>
          </cell>
          <cell r="E945">
            <v>907.38040644628097</v>
          </cell>
          <cell r="F945" t="str">
            <v>sin obs.</v>
          </cell>
          <cell r="G945">
            <v>2</v>
          </cell>
        </row>
        <row r="946">
          <cell r="A946" t="str">
            <v>IECA290</v>
          </cell>
          <cell r="B946" t="str">
            <v>A</v>
          </cell>
          <cell r="C946" t="str">
            <v>Circuito PAT Viviendas C. Arenal 2464</v>
          </cell>
          <cell r="D946" t="str">
            <v>GL</v>
          </cell>
          <cell r="E946">
            <v>1806.8795537190083</v>
          </cell>
          <cell r="F946" t="str">
            <v>sin obs.</v>
          </cell>
          <cell r="G946">
            <v>1</v>
          </cell>
        </row>
        <row r="947">
          <cell r="A947" t="str">
            <v>IECA295</v>
          </cell>
          <cell r="B947" t="str">
            <v>A</v>
          </cell>
          <cell r="C947" t="str">
            <v>Cajas Empalme y Derivacion</v>
          </cell>
          <cell r="D947" t="str">
            <v>U</v>
          </cell>
          <cell r="E947">
            <v>74.62</v>
          </cell>
          <cell r="F947" t="str">
            <v>sin obs.</v>
          </cell>
          <cell r="G947">
            <v>1</v>
          </cell>
        </row>
        <row r="948">
          <cell r="A948" t="str">
            <v>IECA300</v>
          </cell>
          <cell r="B948" t="str">
            <v>A</v>
          </cell>
          <cell r="C948" t="str">
            <v>Inst. Electrica Cable Sintenax C. Arenal 2464</v>
          </cell>
          <cell r="D948" t="str">
            <v>GL</v>
          </cell>
          <cell r="E948">
            <v>4896.9277983471084</v>
          </cell>
          <cell r="F948" t="str">
            <v>sin obs.</v>
          </cell>
          <cell r="G948">
            <v>2</v>
          </cell>
        </row>
        <row r="949">
          <cell r="A949" t="str">
            <v>IECA305</v>
          </cell>
          <cell r="B949" t="str">
            <v>A</v>
          </cell>
          <cell r="C949" t="str">
            <v>Cañeria y Cableado Caja Derivacion-TSUF</v>
          </cell>
          <cell r="D949" t="str">
            <v>GL</v>
          </cell>
          <cell r="E949">
            <v>5236.8476936611569</v>
          </cell>
          <cell r="F949" t="str">
            <v>sin obs.</v>
          </cell>
          <cell r="G949">
            <v>3</v>
          </cell>
        </row>
        <row r="950">
          <cell r="A950" t="str">
            <v>IECA310</v>
          </cell>
          <cell r="B950" t="str">
            <v>A</v>
          </cell>
          <cell r="C950" t="str">
            <v>Cañerias y Cableado Alimentacion UF Lacroze</v>
          </cell>
          <cell r="D950" t="str">
            <v>GL</v>
          </cell>
          <cell r="E950">
            <v>21546.601173000003</v>
          </cell>
          <cell r="F950" t="str">
            <v>sin obs.</v>
          </cell>
          <cell r="G950">
            <v>4</v>
          </cell>
        </row>
        <row r="951">
          <cell r="A951" t="str">
            <v>IECA0900</v>
          </cell>
          <cell r="B951" t="str">
            <v>A</v>
          </cell>
          <cell r="C951" t="str">
            <v>Colocacion caños y acces. Hierro Semip. 5/8" a 2"</v>
          </cell>
          <cell r="D951" t="str">
            <v>ML</v>
          </cell>
          <cell r="E951">
            <v>13.468</v>
          </cell>
          <cell r="F951" t="str">
            <v>Acarreo, replanteo, corte , doblado y posicionamiento</v>
          </cell>
          <cell r="G951">
            <v>1</v>
          </cell>
        </row>
        <row r="952">
          <cell r="A952" t="str">
            <v>IEBO000</v>
          </cell>
          <cell r="B952" t="str">
            <v>D</v>
          </cell>
          <cell r="C952" t="str">
            <v>BOCAS DE ELECTRICIDAD</v>
          </cell>
          <cell r="D952" t="str">
            <v/>
          </cell>
        </row>
        <row r="953">
          <cell r="A953" t="str">
            <v>IEBO010</v>
          </cell>
          <cell r="B953" t="str">
            <v>A</v>
          </cell>
          <cell r="C953" t="str">
            <v>Inst. Elec. Bocas de electricidad, tableros, disyuntores, etc</v>
          </cell>
          <cell r="D953" t="str">
            <v>BOCA</v>
          </cell>
          <cell r="E953">
            <v>76.12</v>
          </cell>
          <cell r="F953" t="str">
            <v>Subcontrato Mat + M.O.</v>
          </cell>
          <cell r="G953">
            <v>1</v>
          </cell>
        </row>
        <row r="954">
          <cell r="A954" t="str">
            <v>IEBO015</v>
          </cell>
          <cell r="B954" t="str">
            <v>A</v>
          </cell>
          <cell r="C954" t="str">
            <v>Inst. Elec. Bocas de electricidad Tortuga Manuelita</v>
          </cell>
          <cell r="D954" t="str">
            <v>BOCA</v>
          </cell>
          <cell r="E954">
            <v>49.400541089396711</v>
          </cell>
          <cell r="F954" t="str">
            <v>Incluye parte proporcional de caños, cajas, cables y accesorios. Incluye lineas seccionales y de circuito general. No incluye Tableros ni Protecciones.</v>
          </cell>
          <cell r="G954">
            <v>3</v>
          </cell>
        </row>
        <row r="955">
          <cell r="A955" t="str">
            <v>IEBO020</v>
          </cell>
          <cell r="B955" t="str">
            <v>A</v>
          </cell>
          <cell r="C955" t="str">
            <v xml:space="preserve">Inst. Elec. Bocas de T.V. (sólo caños y cajas)    </v>
          </cell>
          <cell r="D955" t="str">
            <v>BOCA</v>
          </cell>
          <cell r="E955">
            <v>102.84</v>
          </cell>
          <cell r="F955" t="str">
            <v>sin obs.</v>
          </cell>
          <cell r="G955">
            <v>1</v>
          </cell>
        </row>
        <row r="956">
          <cell r="A956" t="str">
            <v>IEBO025</v>
          </cell>
          <cell r="B956" t="str">
            <v>A</v>
          </cell>
          <cell r="C956" t="str">
            <v xml:space="preserve">Inst. Elec. Bocas de T.V. Tortuga Manuelita (sólo caños y cajas)    </v>
          </cell>
          <cell r="D956" t="str">
            <v>BOCA</v>
          </cell>
          <cell r="E956">
            <v>140.96657513636364</v>
          </cell>
          <cell r="F956" t="str">
            <v>sin obs.</v>
          </cell>
          <cell r="G956">
            <v>3</v>
          </cell>
        </row>
        <row r="957">
          <cell r="A957" t="str">
            <v>IEBO030</v>
          </cell>
          <cell r="B957" t="str">
            <v>A</v>
          </cell>
          <cell r="C957" t="str">
            <v xml:space="preserve">Inst. Elec. Bocas de TE. (sólo caños y cajas)    </v>
          </cell>
          <cell r="D957" t="str">
            <v>BOCA</v>
          </cell>
          <cell r="E957">
            <v>125.5535</v>
          </cell>
          <cell r="F957" t="str">
            <v>sin obs.</v>
          </cell>
          <cell r="G957">
            <v>1</v>
          </cell>
        </row>
        <row r="958">
          <cell r="A958" t="str">
            <v>IEBO040</v>
          </cell>
          <cell r="B958" t="str">
            <v>A</v>
          </cell>
          <cell r="C958" t="str">
            <v>Inst. Elec. Fuerza motriz (tablero para bombas)</v>
          </cell>
          <cell r="D958" t="str">
            <v>BOCA</v>
          </cell>
          <cell r="E958">
            <v>523.48</v>
          </cell>
          <cell r="F958" t="str">
            <v>sin obs.</v>
          </cell>
          <cell r="G958">
            <v>1</v>
          </cell>
        </row>
        <row r="959">
          <cell r="A959" t="str">
            <v>IEBO050</v>
          </cell>
          <cell r="B959" t="str">
            <v>A</v>
          </cell>
          <cell r="C959" t="str">
            <v>Inst. Elec. Portero electrico completo</v>
          </cell>
          <cell r="D959" t="str">
            <v>BOCA</v>
          </cell>
          <cell r="E959">
            <v>163.85</v>
          </cell>
          <cell r="F959" t="str">
            <v>sin obs.</v>
          </cell>
          <cell r="G959">
            <v>1</v>
          </cell>
        </row>
        <row r="960">
          <cell r="A960" t="str">
            <v>IEBO061</v>
          </cell>
          <cell r="B960" t="str">
            <v>A</v>
          </cell>
          <cell r="C960" t="str">
            <v>Boca para timbre completa</v>
          </cell>
          <cell r="D960" t="str">
            <v>BOCA</v>
          </cell>
          <cell r="E960">
            <v>103.21</v>
          </cell>
          <cell r="F960" t="str">
            <v>sin obs.</v>
          </cell>
          <cell r="G960">
            <v>1</v>
          </cell>
        </row>
        <row r="961">
          <cell r="A961" t="str">
            <v>IEBO060</v>
          </cell>
          <cell r="B961" t="str">
            <v>A</v>
          </cell>
          <cell r="C961" t="str">
            <v>Boca Vivienda 4 amb</v>
          </cell>
          <cell r="D961" t="str">
            <v>BOCA</v>
          </cell>
          <cell r="E961">
            <v>73.4659443321259</v>
          </cell>
          <cell r="F961" t="str">
            <v>sin obs.</v>
          </cell>
          <cell r="G961">
            <v>2</v>
          </cell>
        </row>
        <row r="962">
          <cell r="A962" t="str">
            <v>IEBO100</v>
          </cell>
          <cell r="B962" t="str">
            <v>A</v>
          </cell>
          <cell r="C962" t="str">
            <v>Boca Luz Emergencia</v>
          </cell>
          <cell r="D962" t="str">
            <v>BOCA</v>
          </cell>
          <cell r="E962">
            <v>101.49715727272728</v>
          </cell>
          <cell r="F962" t="str">
            <v>sin obs.</v>
          </cell>
          <cell r="G962">
            <v>3</v>
          </cell>
        </row>
        <row r="963">
          <cell r="A963" t="str">
            <v>IEBO110</v>
          </cell>
          <cell r="B963" t="str">
            <v>A</v>
          </cell>
          <cell r="C963" t="str">
            <v>Boca Ilum. Fija y Aut. Escalera</v>
          </cell>
          <cell r="D963" t="str">
            <v>BOCA</v>
          </cell>
          <cell r="E963">
            <v>93.168985057851231</v>
          </cell>
          <cell r="F963" t="str">
            <v>sin obs.</v>
          </cell>
          <cell r="G963">
            <v>2</v>
          </cell>
        </row>
        <row r="964">
          <cell r="A964" t="str">
            <v>IEBO120</v>
          </cell>
          <cell r="B964" t="str">
            <v>A</v>
          </cell>
          <cell r="C964" t="str">
            <v>Boca Ilum. Fija y Aut. Pallier Privado</v>
          </cell>
          <cell r="D964" t="str">
            <v>BOCA</v>
          </cell>
          <cell r="E964">
            <v>79.829906876033064</v>
          </cell>
          <cell r="F964" t="str">
            <v>sin obs.</v>
          </cell>
          <cell r="G964">
            <v>2</v>
          </cell>
        </row>
        <row r="965">
          <cell r="A965" t="str">
            <v>IEBO130</v>
          </cell>
          <cell r="B965" t="str">
            <v>A</v>
          </cell>
          <cell r="C965" t="str">
            <v>Boca Ilum. Fija y Aut. Pallier Servicio</v>
          </cell>
          <cell r="D965" t="str">
            <v>BOCA</v>
          </cell>
          <cell r="E965">
            <v>68.878583305785128</v>
          </cell>
          <cell r="F965" t="str">
            <v>sin obs.</v>
          </cell>
          <cell r="G965">
            <v>2</v>
          </cell>
        </row>
        <row r="966">
          <cell r="A966" t="str">
            <v>IEBO140</v>
          </cell>
          <cell r="B966" t="str">
            <v>A</v>
          </cell>
          <cell r="C966" t="str">
            <v>Boca Tomas Pallier</v>
          </cell>
          <cell r="D966" t="str">
            <v>BOCA</v>
          </cell>
          <cell r="E966">
            <v>92.939713280991739</v>
          </cell>
          <cell r="F966" t="str">
            <v>sin obs.</v>
          </cell>
          <cell r="G966">
            <v>3</v>
          </cell>
        </row>
        <row r="967">
          <cell r="A967" t="str">
            <v>IEBO150</v>
          </cell>
          <cell r="B967" t="str">
            <v>A</v>
          </cell>
          <cell r="C967" t="str">
            <v>Boca Auxiliar Porteria</v>
          </cell>
          <cell r="D967" t="str">
            <v>BOCA</v>
          </cell>
          <cell r="E967">
            <v>71.951004525265645</v>
          </cell>
          <cell r="F967" t="str">
            <v>sin obs.</v>
          </cell>
          <cell r="G967">
            <v>3</v>
          </cell>
        </row>
        <row r="968">
          <cell r="A968" t="str">
            <v>IEBO160</v>
          </cell>
          <cell r="B968" t="str">
            <v>A</v>
          </cell>
          <cell r="C968" t="str">
            <v>Boca Sala de Maq. Ascensor</v>
          </cell>
          <cell r="D968" t="str">
            <v>BOCA</v>
          </cell>
          <cell r="E968">
            <v>63.156451814876029</v>
          </cell>
          <cell r="F968" t="str">
            <v>sin obs.</v>
          </cell>
          <cell r="G968">
            <v>3</v>
          </cell>
        </row>
        <row r="969">
          <cell r="A969" t="str">
            <v>IEBO170</v>
          </cell>
          <cell r="B969" t="str">
            <v>A</v>
          </cell>
          <cell r="C969" t="str">
            <v>Boca Ilum. Azotea</v>
          </cell>
          <cell r="D969" t="str">
            <v>BOCA</v>
          </cell>
          <cell r="E969">
            <v>70.466168734710749</v>
          </cell>
          <cell r="F969" t="str">
            <v>sin obs.</v>
          </cell>
          <cell r="G969">
            <v>3</v>
          </cell>
        </row>
        <row r="970">
          <cell r="A970" t="str">
            <v>IEBO180</v>
          </cell>
          <cell r="B970" t="str">
            <v>A</v>
          </cell>
          <cell r="C970" t="str">
            <v>Boca Ilum. PB y Jardin</v>
          </cell>
          <cell r="D970" t="str">
            <v>BOCA</v>
          </cell>
          <cell r="E970">
            <v>81.901088254214883</v>
          </cell>
          <cell r="F970" t="str">
            <v>sin obs.</v>
          </cell>
          <cell r="G970">
            <v>3</v>
          </cell>
        </row>
        <row r="971">
          <cell r="A971" t="str">
            <v>IEBO200</v>
          </cell>
          <cell r="B971" t="str">
            <v>A</v>
          </cell>
          <cell r="C971" t="str">
            <v>Inst. Electrica  Computación Tortuga Manuelita</v>
          </cell>
          <cell r="D971" t="str">
            <v>GL</v>
          </cell>
          <cell r="E971">
            <v>2238.23</v>
          </cell>
          <cell r="F971" t="str">
            <v>INCOMPLETO falta CABLEADO</v>
          </cell>
          <cell r="G971">
            <v>1</v>
          </cell>
        </row>
        <row r="972">
          <cell r="A972" t="str">
            <v>IEBO300</v>
          </cell>
          <cell r="B972" t="str">
            <v>A</v>
          </cell>
          <cell r="C972" t="str">
            <v>Boca Electricidad</v>
          </cell>
          <cell r="D972" t="str">
            <v>BOCA</v>
          </cell>
          <cell r="E972">
            <v>126.38371228405613</v>
          </cell>
          <cell r="F972" t="str">
            <v>936 bocas; 736 bocas en vivienda.</v>
          </cell>
          <cell r="G972">
            <v>4</v>
          </cell>
        </row>
        <row r="973">
          <cell r="A973" t="str">
            <v>IEBO310</v>
          </cell>
          <cell r="B973" t="str">
            <v>A</v>
          </cell>
          <cell r="C973" t="str">
            <v>Boca Ilum. Emergencia C. Arenal 2464 (inc. Artef.)</v>
          </cell>
          <cell r="D973" t="str">
            <v>BOCA</v>
          </cell>
          <cell r="E973">
            <v>135.05624196877869</v>
          </cell>
          <cell r="F973" t="str">
            <v>incluye artefacto</v>
          </cell>
          <cell r="G973">
            <v>3</v>
          </cell>
        </row>
        <row r="974">
          <cell r="A974" t="str">
            <v>IEBO0700</v>
          </cell>
          <cell r="B974" t="str">
            <v>A</v>
          </cell>
          <cell r="C974" t="str">
            <v>Inst Electrica Centro Transformacion</v>
          </cell>
          <cell r="D974" t="str">
            <v>GL</v>
          </cell>
          <cell r="E974">
            <v>285.37266727685949</v>
          </cell>
          <cell r="F974" t="str">
            <v>sin obs.</v>
          </cell>
          <cell r="G974">
            <v>4</v>
          </cell>
        </row>
        <row r="975">
          <cell r="A975" t="str">
            <v>IEBO800</v>
          </cell>
          <cell r="B975" t="str">
            <v>A</v>
          </cell>
          <cell r="C975" t="str">
            <v>Ayuda de Gremios Inst. electrica</v>
          </cell>
          <cell r="D975" t="str">
            <v>BOCA</v>
          </cell>
          <cell r="E975">
            <v>21.18</v>
          </cell>
          <cell r="F975" t="str">
            <v>sin obs.</v>
          </cell>
          <cell r="G975">
            <v>1</v>
          </cell>
        </row>
        <row r="976">
          <cell r="A976" t="str">
            <v>IEAR000</v>
          </cell>
          <cell r="B976" t="str">
            <v>D</v>
          </cell>
          <cell r="C976" t="str">
            <v>ARTEFACTOS Y EQUIPOS ELECTRICOS</v>
          </cell>
          <cell r="D976" t="str">
            <v/>
          </cell>
        </row>
        <row r="977">
          <cell r="A977" t="str">
            <v>IEAR025</v>
          </cell>
          <cell r="B977" t="str">
            <v>A</v>
          </cell>
          <cell r="C977" t="str">
            <v xml:space="preserve">Inst. Electrica Equipo Luz Emergencia </v>
          </cell>
          <cell r="D977" t="str">
            <v>U</v>
          </cell>
          <cell r="E977">
            <v>255.07504132231404</v>
          </cell>
          <cell r="F977" t="str">
            <v>sin obs.</v>
          </cell>
          <cell r="G977">
            <v>1</v>
          </cell>
        </row>
        <row r="978">
          <cell r="A978" t="str">
            <v>IEAR035</v>
          </cell>
          <cell r="B978" t="str">
            <v>A</v>
          </cell>
          <cell r="C978" t="str">
            <v>Artefacto Electrico Locales Comunes</v>
          </cell>
          <cell r="D978" t="str">
            <v>U</v>
          </cell>
          <cell r="E978">
            <v>26.42165289256198</v>
          </cell>
          <cell r="F978" t="str">
            <v>sin obs.</v>
          </cell>
          <cell r="G978">
            <v>1</v>
          </cell>
        </row>
        <row r="979">
          <cell r="A979" t="str">
            <v>IEAR040</v>
          </cell>
          <cell r="B979" t="str">
            <v>A</v>
          </cell>
          <cell r="C979" t="str">
            <v>Artefactos Electricos C. Arenal 2464</v>
          </cell>
          <cell r="D979" t="str">
            <v>GL</v>
          </cell>
          <cell r="E979">
            <v>5303.48</v>
          </cell>
          <cell r="F979" t="str">
            <v>sin obs.</v>
          </cell>
          <cell r="G979">
            <v>1</v>
          </cell>
        </row>
        <row r="980">
          <cell r="A980" t="str">
            <v>IEAR100</v>
          </cell>
          <cell r="B980" t="str">
            <v>A</v>
          </cell>
          <cell r="C980" t="str">
            <v>Artefactos de Iluminación Escuela</v>
          </cell>
          <cell r="D980" t="str">
            <v>GL</v>
          </cell>
          <cell r="E980">
            <v>38471.876000000004</v>
          </cell>
          <cell r="F980" t="str">
            <v>sin obs.</v>
          </cell>
          <cell r="G980">
            <v>1</v>
          </cell>
        </row>
        <row r="981">
          <cell r="A981" t="str">
            <v>IEAR200</v>
          </cell>
          <cell r="B981" t="str">
            <v>A</v>
          </cell>
          <cell r="C981" t="str">
            <v>Artefactos de Iluminación Tortuga Manuelita</v>
          </cell>
          <cell r="D981" t="str">
            <v>GL</v>
          </cell>
          <cell r="E981">
            <v>62110.132999999994</v>
          </cell>
          <cell r="F981" t="str">
            <v>sin obs.</v>
          </cell>
          <cell r="G981">
            <v>1</v>
          </cell>
        </row>
        <row r="982">
          <cell r="A982" t="str">
            <v>IEAR250</v>
          </cell>
          <cell r="B982" t="str">
            <v>A</v>
          </cell>
          <cell r="C982" t="str">
            <v>Artefacto Anafe 2 Hornallas Electrico BHO2X Euromatic</v>
          </cell>
          <cell r="D982" t="str">
            <v>U</v>
          </cell>
          <cell r="E982">
            <v>355.28000000000003</v>
          </cell>
          <cell r="F982" t="str">
            <v>sin obs.</v>
          </cell>
          <cell r="G982">
            <v>1</v>
          </cell>
        </row>
        <row r="983">
          <cell r="A983" t="str">
            <v>IEAR260</v>
          </cell>
          <cell r="B983" t="str">
            <v>A</v>
          </cell>
          <cell r="C983" t="str">
            <v>Farola de iluminacion con lampara</v>
          </cell>
          <cell r="D983" t="str">
            <v>U</v>
          </cell>
          <cell r="E983">
            <v>291.50123966942147</v>
          </cell>
          <cell r="F983" t="str">
            <v>sin obs.</v>
          </cell>
          <cell r="G983">
            <v>1</v>
          </cell>
        </row>
        <row r="984">
          <cell r="A984" t="str">
            <v>IETE000</v>
          </cell>
          <cell r="B984" t="str">
            <v>D</v>
          </cell>
          <cell r="C984" t="str">
            <v>TELEFONIA, TV Y PORTERO ELECTRICO</v>
          </cell>
          <cell r="D984" t="str">
            <v/>
          </cell>
        </row>
        <row r="985">
          <cell r="A985" t="str">
            <v>IETE020</v>
          </cell>
          <cell r="B985" t="str">
            <v>A</v>
          </cell>
          <cell r="C985" t="str">
            <v>Central Telefonica y Telefonos Tortuga Manuelita</v>
          </cell>
          <cell r="D985" t="str">
            <v>GL</v>
          </cell>
          <cell r="E985">
            <v>6245.5</v>
          </cell>
          <cell r="F985" t="str">
            <v>sin obs.</v>
          </cell>
          <cell r="G985">
            <v>1</v>
          </cell>
        </row>
        <row r="986">
          <cell r="A986" t="str">
            <v>IETE030</v>
          </cell>
          <cell r="B986" t="str">
            <v>A</v>
          </cell>
          <cell r="C986" t="str">
            <v>Portero Eléctrico Digital sin visor</v>
          </cell>
          <cell r="D986" t="str">
            <v>U</v>
          </cell>
          <cell r="E986">
            <v>2976.96</v>
          </cell>
          <cell r="F986" t="str">
            <v>sin obs.</v>
          </cell>
          <cell r="G986">
            <v>1</v>
          </cell>
        </row>
        <row r="987">
          <cell r="A987" t="str">
            <v>IETE060</v>
          </cell>
          <cell r="B987" t="str">
            <v>A</v>
          </cell>
          <cell r="C987" t="str">
            <v>Portero Eléctrico 12 UF</v>
          </cell>
          <cell r="D987" t="str">
            <v>U</v>
          </cell>
          <cell r="E987">
            <v>1350.96</v>
          </cell>
          <cell r="F987" t="str">
            <v>sin obs.</v>
          </cell>
          <cell r="G987">
            <v>1</v>
          </cell>
        </row>
        <row r="988">
          <cell r="A988" t="str">
            <v>IETE050</v>
          </cell>
          <cell r="B988" t="str">
            <v>A</v>
          </cell>
          <cell r="C988" t="str">
            <v>Instalacion Electrica Boca Telefonica Tortuga Manuelita</v>
          </cell>
          <cell r="D988" t="str">
            <v>BOCA</v>
          </cell>
          <cell r="E988">
            <v>239.62914158310377</v>
          </cell>
          <cell r="F988" t="str">
            <v>sin obs.</v>
          </cell>
          <cell r="G988">
            <v>3</v>
          </cell>
        </row>
        <row r="989">
          <cell r="A989" t="str">
            <v>IETE100</v>
          </cell>
          <cell r="B989" t="str">
            <v>A</v>
          </cell>
          <cell r="C989" t="str">
            <v>Boca Telefono</v>
          </cell>
          <cell r="D989" t="str">
            <v>BOCA</v>
          </cell>
          <cell r="E989">
            <v>131.68538890082644</v>
          </cell>
          <cell r="F989" t="str">
            <v>48 bocas</v>
          </cell>
          <cell r="G989">
            <v>1</v>
          </cell>
        </row>
        <row r="990">
          <cell r="A990" t="str">
            <v>IETE110</v>
          </cell>
          <cell r="B990" t="str">
            <v>A</v>
          </cell>
          <cell r="C990" t="str">
            <v>Boca Timbre Completa</v>
          </cell>
          <cell r="D990" t="str">
            <v>BOCA</v>
          </cell>
          <cell r="E990">
            <v>119.15876196073445</v>
          </cell>
          <cell r="F990" t="str">
            <v>sin obs.</v>
          </cell>
          <cell r="G990">
            <v>1</v>
          </cell>
        </row>
        <row r="991">
          <cell r="A991" t="str">
            <v>IETE120</v>
          </cell>
          <cell r="B991" t="str">
            <v>A</v>
          </cell>
          <cell r="C991" t="str">
            <v>Boca TV</v>
          </cell>
          <cell r="D991" t="str">
            <v>BOCA</v>
          </cell>
          <cell r="E991">
            <v>225.16030561845733</v>
          </cell>
          <cell r="F991" t="str">
            <v>48 bocas</v>
          </cell>
          <cell r="G991">
            <v>3</v>
          </cell>
        </row>
        <row r="992">
          <cell r="A992" t="str">
            <v>IETE130</v>
          </cell>
          <cell r="B992" t="str">
            <v>A</v>
          </cell>
          <cell r="C992" t="str">
            <v>Boca Portero Electrico</v>
          </cell>
          <cell r="D992" t="str">
            <v>BOCA</v>
          </cell>
          <cell r="E992">
            <v>226.40868161157027</v>
          </cell>
          <cell r="F992" t="str">
            <v>para 80 unidades</v>
          </cell>
          <cell r="G992">
            <v>1</v>
          </cell>
        </row>
        <row r="993">
          <cell r="A993" t="str">
            <v>IETE150</v>
          </cell>
          <cell r="B993" t="str">
            <v>A</v>
          </cell>
          <cell r="C993" t="str">
            <v>Circuito Cerrado CCTV C. Arenal 2464</v>
          </cell>
          <cell r="D993" t="str">
            <v>GL</v>
          </cell>
          <cell r="E993">
            <v>1146.5242148760331</v>
          </cell>
          <cell r="F993" t="str">
            <v>sin obs.</v>
          </cell>
          <cell r="G993">
            <v>1</v>
          </cell>
        </row>
        <row r="994">
          <cell r="A994" t="str">
            <v>IETE500</v>
          </cell>
          <cell r="B994" t="str">
            <v>A</v>
          </cell>
          <cell r="C994" t="str">
            <v>Instalacion telefonica Giribone</v>
          </cell>
          <cell r="D994" t="str">
            <v>GL</v>
          </cell>
          <cell r="E994">
            <v>8252.2590029950406</v>
          </cell>
          <cell r="F994" t="str">
            <v>sin obs.</v>
          </cell>
          <cell r="G994">
            <v>3</v>
          </cell>
        </row>
        <row r="995">
          <cell r="A995" t="str">
            <v>IETE501</v>
          </cell>
          <cell r="B995" t="str">
            <v>A</v>
          </cell>
          <cell r="C995" t="str">
            <v>Instalacion telefonica Lacroze</v>
          </cell>
          <cell r="D995" t="str">
            <v>GL</v>
          </cell>
          <cell r="E995">
            <v>8723.3653253090906</v>
          </cell>
          <cell r="F995" t="str">
            <v>sin obs.</v>
          </cell>
          <cell r="G995">
            <v>3</v>
          </cell>
        </row>
        <row r="996">
          <cell r="A996" t="str">
            <v>IEPA000</v>
          </cell>
          <cell r="B996" t="str">
            <v>D</v>
          </cell>
          <cell r="C996" t="str">
            <v>PARARRAYOS</v>
          </cell>
          <cell r="D996" t="str">
            <v/>
          </cell>
        </row>
        <row r="997">
          <cell r="A997" t="str">
            <v>IEPA010</v>
          </cell>
          <cell r="B997" t="str">
            <v>A</v>
          </cell>
          <cell r="C997" t="str">
            <v>Pararrayos Escuela</v>
          </cell>
          <cell r="D997" t="str">
            <v>GL</v>
          </cell>
          <cell r="E997">
            <v>717.61742768595036</v>
          </cell>
          <cell r="F997" t="str">
            <v>sin obs.</v>
          </cell>
          <cell r="G997">
            <v>1</v>
          </cell>
        </row>
        <row r="998">
          <cell r="A998" t="str">
            <v>IEPA020</v>
          </cell>
          <cell r="B998" t="str">
            <v>A</v>
          </cell>
          <cell r="C998" t="str">
            <v xml:space="preserve">Instalacion Pararayos </v>
          </cell>
          <cell r="D998" t="str">
            <v>GL</v>
          </cell>
          <cell r="E998">
            <v>1218.7269731404958</v>
          </cell>
          <cell r="F998" t="str">
            <v>sin obs.</v>
          </cell>
          <cell r="G998">
            <v>1</v>
          </cell>
        </row>
        <row r="999">
          <cell r="A999" t="str">
            <v>IN00000</v>
          </cell>
          <cell r="B999" t="str">
            <v>D</v>
          </cell>
          <cell r="C999" t="str">
            <v>INSTALACION CONTRA INCENDIO</v>
          </cell>
          <cell r="D999" t="str">
            <v/>
          </cell>
        </row>
        <row r="1000">
          <cell r="A1000" t="str">
            <v>INMA000</v>
          </cell>
          <cell r="B1000" t="str">
            <v>D</v>
          </cell>
          <cell r="C1000" t="str">
            <v>MATAFUEGOS</v>
          </cell>
          <cell r="D1000" t="str">
            <v/>
          </cell>
        </row>
        <row r="1001">
          <cell r="A1001" t="str">
            <v>INMA010</v>
          </cell>
          <cell r="B1001" t="str">
            <v>A</v>
          </cell>
          <cell r="C1001" t="str">
            <v>Matafuego de 5 kg (Polvo Quimico)</v>
          </cell>
          <cell r="D1001" t="str">
            <v>NO</v>
          </cell>
          <cell r="E1001">
            <v>92.47185950413224</v>
          </cell>
          <cell r="F1001" t="str">
            <v>Prov y colocacion en muro</v>
          </cell>
          <cell r="G1001">
            <v>1</v>
          </cell>
        </row>
        <row r="1002">
          <cell r="A1002" t="str">
            <v>INMA011</v>
          </cell>
          <cell r="B1002" t="str">
            <v>A</v>
          </cell>
          <cell r="C1002" t="str">
            <v>Matafuego de 5 kg (Polvo Quimico) c/Gabinete</v>
          </cell>
          <cell r="D1002" t="str">
            <v>U</v>
          </cell>
          <cell r="E1002">
            <v>142.94752066115703</v>
          </cell>
          <cell r="F1002" t="str">
            <v>sin obs.</v>
          </cell>
          <cell r="G1002">
            <v>1</v>
          </cell>
        </row>
        <row r="1003">
          <cell r="A1003" t="str">
            <v>INMA020</v>
          </cell>
          <cell r="B1003" t="str">
            <v>A</v>
          </cell>
          <cell r="C1003" t="str">
            <v>Matafuego de 3,5 kg (Anhidrido carbonico) c/Gabinete</v>
          </cell>
          <cell r="D1003" t="str">
            <v>NO</v>
          </cell>
          <cell r="E1003">
            <v>342.97231404958677</v>
          </cell>
          <cell r="F1003" t="str">
            <v>Prov y colocacion en muro.</v>
          </cell>
          <cell r="G1003">
            <v>1</v>
          </cell>
        </row>
        <row r="1004">
          <cell r="A1004" t="str">
            <v>INMA025</v>
          </cell>
          <cell r="B1004" t="str">
            <v>A</v>
          </cell>
          <cell r="C1004" t="str">
            <v>Matafuego de 10 kg (Anhidrido carbonico)</v>
          </cell>
          <cell r="D1004" t="str">
            <v>U</v>
          </cell>
          <cell r="E1004">
            <v>543.11</v>
          </cell>
          <cell r="F1004" t="str">
            <v>sin obs.</v>
          </cell>
          <cell r="G1004">
            <v>1</v>
          </cell>
        </row>
        <row r="1005">
          <cell r="A1005" t="str">
            <v>INMA030</v>
          </cell>
          <cell r="B1005" t="str">
            <v>A</v>
          </cell>
          <cell r="C1005" t="str">
            <v>Gabinetes con Manguera y lanza</v>
          </cell>
          <cell r="D1005" t="str">
            <v>U</v>
          </cell>
          <cell r="E1005">
            <v>309.45355371900831</v>
          </cell>
          <cell r="F1005" t="str">
            <v>sin obs.</v>
          </cell>
          <cell r="G1005">
            <v>1</v>
          </cell>
        </row>
        <row r="1006">
          <cell r="A1006" t="str">
            <v>INMA035</v>
          </cell>
          <cell r="B1006" t="str">
            <v>A</v>
          </cell>
          <cell r="C1006" t="str">
            <v>Gabinetes con Manguera, lanza y Llave ajustar uniones</v>
          </cell>
          <cell r="D1006" t="str">
            <v>U</v>
          </cell>
          <cell r="E1006">
            <v>315.74355371900828</v>
          </cell>
          <cell r="F1006" t="str">
            <v>sin obs.</v>
          </cell>
          <cell r="G1006">
            <v>1</v>
          </cell>
        </row>
        <row r="1007">
          <cell r="A1007" t="str">
            <v>INMA040</v>
          </cell>
          <cell r="B1007" t="str">
            <v>A</v>
          </cell>
          <cell r="C1007" t="str">
            <v>Baldes de Chapa p/incendio</v>
          </cell>
          <cell r="D1007" t="str">
            <v>U</v>
          </cell>
          <cell r="E1007">
            <v>18.937644628099171</v>
          </cell>
          <cell r="F1007" t="str">
            <v>sin obs.</v>
          </cell>
          <cell r="G1007">
            <v>1</v>
          </cell>
        </row>
        <row r="1008">
          <cell r="A1008" t="str">
            <v>INMA045</v>
          </cell>
          <cell r="B1008" t="str">
            <v>A</v>
          </cell>
          <cell r="C1008" t="str">
            <v>Boca Impulsion 63 mm en Pared</v>
          </cell>
          <cell r="D1008" t="str">
            <v>U</v>
          </cell>
          <cell r="E1008">
            <v>187.43886166115701</v>
          </cell>
          <cell r="F1008" t="str">
            <v>sin obs.</v>
          </cell>
          <cell r="G1008">
            <v>2</v>
          </cell>
        </row>
        <row r="1009">
          <cell r="A1009" t="str">
            <v>IM00000</v>
          </cell>
          <cell r="B1009" t="str">
            <v>D</v>
          </cell>
          <cell r="C1009" t="str">
            <v>INSTALACIONES ELECTROMECANICAS</v>
          </cell>
          <cell r="D1009" t="str">
            <v/>
          </cell>
        </row>
        <row r="1010">
          <cell r="A1010" t="str">
            <v>IM00100</v>
          </cell>
          <cell r="B1010" t="str">
            <v>A</v>
          </cell>
          <cell r="C1010" t="str">
            <v>Central Incendio Escuela</v>
          </cell>
          <cell r="D1010" t="str">
            <v>GL</v>
          </cell>
          <cell r="E1010">
            <v>56391.5</v>
          </cell>
          <cell r="F1010" t="str">
            <v>sin obs.</v>
          </cell>
          <cell r="G1010">
            <v>1</v>
          </cell>
        </row>
        <row r="1011">
          <cell r="A1011" t="str">
            <v>IM00110</v>
          </cell>
          <cell r="B1011" t="str">
            <v>A</v>
          </cell>
          <cell r="C1011" t="str">
            <v>Compactador</v>
          </cell>
          <cell r="D1011" t="str">
            <v>U</v>
          </cell>
          <cell r="E1011">
            <v>8764.6</v>
          </cell>
          <cell r="F1011" t="str">
            <v>sin obs.</v>
          </cell>
          <cell r="G1011">
            <v>1</v>
          </cell>
        </row>
        <row r="1012">
          <cell r="A1012" t="str">
            <v>IMAS000</v>
          </cell>
          <cell r="B1012" t="str">
            <v>D</v>
          </cell>
          <cell r="C1012" t="str">
            <v>ASCENSORES</v>
          </cell>
          <cell r="D1012" t="str">
            <v/>
          </cell>
        </row>
        <row r="1013">
          <cell r="A1013" t="str">
            <v>IMAS010</v>
          </cell>
          <cell r="B1013" t="str">
            <v>A</v>
          </cell>
          <cell r="C1013" t="str">
            <v>Ascensor Hidraulico PB+1"Omarlift" 10.5 HP</v>
          </cell>
          <cell r="D1013" t="str">
            <v>GL</v>
          </cell>
          <cell r="E1013">
            <v>47900</v>
          </cell>
          <cell r="F1013" t="str">
            <v>Incluye Central Hidraulica e instalacion.</v>
          </cell>
          <cell r="G1013">
            <v>1</v>
          </cell>
        </row>
        <row r="1014">
          <cell r="A1014" t="str">
            <v>IMAS015</v>
          </cell>
          <cell r="B1014" t="str">
            <v>A</v>
          </cell>
          <cell r="C1014" t="str">
            <v>Ascensor Hidraulico 4 Paradas "Omarlift" 10.5 HP</v>
          </cell>
          <cell r="D1014" t="str">
            <v>U</v>
          </cell>
          <cell r="E1014">
            <v>63800</v>
          </cell>
          <cell r="F1014" t="str">
            <v>Incluye Central Hidraulica e instalacion.</v>
          </cell>
          <cell r="G1014">
            <v>1</v>
          </cell>
        </row>
        <row r="1015">
          <cell r="A1015" t="str">
            <v>IMAS020</v>
          </cell>
          <cell r="B1015" t="str">
            <v>A</v>
          </cell>
          <cell r="C1015" t="str">
            <v>Ascensor Electromecanico 10 Paradas</v>
          </cell>
          <cell r="D1015" t="str">
            <v>U</v>
          </cell>
          <cell r="E1015">
            <v>46335</v>
          </cell>
          <cell r="F1015" t="str">
            <v>sin obs.</v>
          </cell>
          <cell r="G1015">
            <v>1</v>
          </cell>
        </row>
        <row r="1016">
          <cell r="A1016" t="str">
            <v>IMAS100</v>
          </cell>
          <cell r="B1016" t="str">
            <v>A</v>
          </cell>
          <cell r="C1016" t="str">
            <v>Ascensor Electromecanico (Pb+9) Paradas</v>
          </cell>
          <cell r="D1016" t="str">
            <v>U</v>
          </cell>
          <cell r="E1016">
            <v>109910.7</v>
          </cell>
          <cell r="F1016" t="str">
            <v>sin obs.</v>
          </cell>
          <cell r="G1016">
            <v>1</v>
          </cell>
        </row>
        <row r="1017">
          <cell r="A1017" t="str">
            <v>IMAS110</v>
          </cell>
          <cell r="B1017" t="str">
            <v>A</v>
          </cell>
          <cell r="C1017" t="str">
            <v>Ascensor Electromecanico (Pb+5) Paradas</v>
          </cell>
          <cell r="D1017" t="str">
            <v>U</v>
          </cell>
          <cell r="E1017">
            <v>85175.7</v>
          </cell>
          <cell r="F1017" t="str">
            <v>sin obs.</v>
          </cell>
          <cell r="G1017">
            <v>1</v>
          </cell>
        </row>
        <row r="1018">
          <cell r="A1018" t="str">
            <v>IMAS112</v>
          </cell>
          <cell r="B1018" t="str">
            <v>A</v>
          </cell>
          <cell r="C1018" t="str">
            <v>Ascensor Electromecanico (Pb+7) Paradas</v>
          </cell>
          <cell r="D1018" t="str">
            <v>U</v>
          </cell>
          <cell r="E1018">
            <v>95069.7</v>
          </cell>
          <cell r="F1018" t="str">
            <v>sin obs.</v>
          </cell>
          <cell r="G1018">
            <v>1</v>
          </cell>
        </row>
        <row r="1019">
          <cell r="A1019" t="str">
            <v>IMEB000</v>
          </cell>
          <cell r="B1019" t="str">
            <v>D</v>
          </cell>
          <cell r="C1019" t="str">
            <v>ELECTROBOMBAS</v>
          </cell>
          <cell r="D1019" t="str">
            <v/>
          </cell>
        </row>
        <row r="1020">
          <cell r="A1020" t="str">
            <v>IMEB050</v>
          </cell>
          <cell r="B1020" t="str">
            <v>A</v>
          </cell>
          <cell r="C1020" t="str">
            <v>Base elastica para Electrobombas</v>
          </cell>
          <cell r="D1020" t="str">
            <v>U</v>
          </cell>
          <cell r="E1020">
            <v>90.221555980780323</v>
          </cell>
          <cell r="F1020" t="str">
            <v>Base de 0,50x0,70</v>
          </cell>
          <cell r="G1020">
            <v>2</v>
          </cell>
        </row>
        <row r="1021">
          <cell r="A1021" t="str">
            <v>IMEB100</v>
          </cell>
          <cell r="B1021" t="str">
            <v>A</v>
          </cell>
          <cell r="C1021" t="str">
            <v>ElectroBombas de agua (2) C/ base elastica</v>
          </cell>
          <cell r="D1021" t="str">
            <v>GL</v>
          </cell>
          <cell r="E1021">
            <v>1670.903870030367</v>
          </cell>
          <cell r="F1021" t="str">
            <v>Incluye, tablero y base elastica</v>
          </cell>
          <cell r="G1021">
            <v>3</v>
          </cell>
        </row>
        <row r="1022">
          <cell r="A1022" t="str">
            <v>IMEB110</v>
          </cell>
          <cell r="B1022" t="str">
            <v>A</v>
          </cell>
          <cell r="C1022" t="str">
            <v>ElectroBombas de agua 0.5 HP</v>
          </cell>
          <cell r="D1022" t="str">
            <v>GL</v>
          </cell>
          <cell r="E1022">
            <v>729.14882870805229</v>
          </cell>
          <cell r="F1022" t="str">
            <v>sin obs.</v>
          </cell>
          <cell r="G1022">
            <v>3</v>
          </cell>
        </row>
        <row r="1023">
          <cell r="A1023" t="str">
            <v>IMEB150</v>
          </cell>
          <cell r="B1023" t="str">
            <v>A</v>
          </cell>
          <cell r="C1023" t="str">
            <v>Equipo de presurización cañerias incendio</v>
          </cell>
          <cell r="D1023" t="str">
            <v>GL</v>
          </cell>
          <cell r="E1023">
            <v>6808.1723339711707</v>
          </cell>
          <cell r="F1023" t="str">
            <v>sin obs.</v>
          </cell>
          <cell r="G1023">
            <v>3</v>
          </cell>
        </row>
        <row r="1024">
          <cell r="A1024" t="str">
            <v>IMEB200</v>
          </cell>
          <cell r="B1024" t="str">
            <v>A</v>
          </cell>
          <cell r="C1024" t="str">
            <v>Instalacion de aire comprimido laboratorio</v>
          </cell>
          <cell r="D1024" t="str">
            <v>GL</v>
          </cell>
          <cell r="E1024">
            <v>3259.4014245454546</v>
          </cell>
          <cell r="F1024" t="str">
            <v>sin obs.</v>
          </cell>
          <cell r="G1024">
            <v>2</v>
          </cell>
        </row>
        <row r="1025">
          <cell r="A1025" t="str">
            <v>IC00000</v>
          </cell>
          <cell r="B1025" t="str">
            <v>D</v>
          </cell>
          <cell r="C1025" t="str">
            <v>INSTALACION CALEFACCION Y AA</v>
          </cell>
          <cell r="D1025" t="str">
            <v/>
          </cell>
        </row>
        <row r="1026">
          <cell r="A1026" t="str">
            <v>ICPR000</v>
          </cell>
          <cell r="B1026" t="str">
            <v>D</v>
          </cell>
          <cell r="C1026" t="str">
            <v>PISO RADIANTE</v>
          </cell>
          <cell r="D1026" t="str">
            <v/>
          </cell>
        </row>
        <row r="1027">
          <cell r="A1027" t="str">
            <v>ICPR010</v>
          </cell>
          <cell r="B1027" t="str">
            <v>A</v>
          </cell>
          <cell r="C1027" t="str">
            <v>Piso Radiante PEXGOL 19mm x 1.9 mm</v>
          </cell>
          <cell r="D1027" t="str">
            <v>GL</v>
          </cell>
          <cell r="E1027">
            <v>62072.657004132234</v>
          </cell>
          <cell r="F1027" t="str">
            <v>Materiales y subcontarato MO.</v>
          </cell>
          <cell r="G1027">
            <v>1</v>
          </cell>
        </row>
        <row r="1028">
          <cell r="A1028" t="str">
            <v>ICPR020</v>
          </cell>
          <cell r="B1028" t="str">
            <v>A</v>
          </cell>
          <cell r="C1028" t="str">
            <v>Provision y colocacion Calderas Murales 20000 kcal/h</v>
          </cell>
          <cell r="D1028" t="str">
            <v>U</v>
          </cell>
          <cell r="E1028">
            <v>1550.66</v>
          </cell>
          <cell r="F1028" t="str">
            <v>sin obs.</v>
          </cell>
          <cell r="G1028">
            <v>1</v>
          </cell>
        </row>
        <row r="1029">
          <cell r="A1029" t="str">
            <v>ICRA000</v>
          </cell>
          <cell r="B1029" t="str">
            <v>D</v>
          </cell>
          <cell r="C1029" t="str">
            <v>CALEFACCION POR CALDERA Y RADIADORES</v>
          </cell>
          <cell r="D1029" t="str">
            <v/>
          </cell>
        </row>
        <row r="1030">
          <cell r="A1030" t="str">
            <v>ICRA010</v>
          </cell>
          <cell r="B1030" t="str">
            <v>A</v>
          </cell>
          <cell r="C1030" t="str">
            <v>Instalacion Calefaccion Tortuga Manuelita Radiadores</v>
          </cell>
          <cell r="D1030" t="str">
            <v>GL</v>
          </cell>
          <cell r="E1030">
            <v>10487.520000000002</v>
          </cell>
          <cell r="F1030" t="str">
            <v>sin obs.</v>
          </cell>
          <cell r="G1030">
            <v>1</v>
          </cell>
        </row>
        <row r="1031">
          <cell r="A1031" t="str">
            <v>ICRA020</v>
          </cell>
          <cell r="B1031" t="str">
            <v>A</v>
          </cell>
          <cell r="C1031" t="str">
            <v>Inst. Calefaccion Tortuga ManuelitaTubos y Accesorios Distribucion</v>
          </cell>
          <cell r="D1031" t="str">
            <v>U</v>
          </cell>
          <cell r="E1031">
            <v>5982.3400000000011</v>
          </cell>
          <cell r="F1031" t="str">
            <v>Tubos Pexgol con Barrera Antioxigeno.</v>
          </cell>
          <cell r="G1031">
            <v>1</v>
          </cell>
        </row>
        <row r="1032">
          <cell r="A1032" t="str">
            <v>ICRA050</v>
          </cell>
          <cell r="B1032" t="str">
            <v>A</v>
          </cell>
          <cell r="C1032" t="str">
            <v>Inst. Calefaccion Tortuga Manuelita Completa</v>
          </cell>
          <cell r="D1032" t="str">
            <v>GL</v>
          </cell>
          <cell r="E1032">
            <v>16469.860000000004</v>
          </cell>
          <cell r="F1032" t="str">
            <v>sin obs.</v>
          </cell>
          <cell r="G1032">
            <v>2</v>
          </cell>
        </row>
        <row r="1033">
          <cell r="A1033" t="str">
            <v>PT00000</v>
          </cell>
          <cell r="B1033" t="str">
            <v>D</v>
          </cell>
          <cell r="C1033" t="str">
            <v>PINTURAS</v>
          </cell>
          <cell r="D1033" t="str">
            <v/>
          </cell>
        </row>
        <row r="1034">
          <cell r="A1034" t="str">
            <v>PTIN000</v>
          </cell>
          <cell r="B1034" t="str">
            <v>D</v>
          </cell>
          <cell r="C1034" t="str">
            <v>PINTURAS INTERIORES</v>
          </cell>
          <cell r="D1034" t="str">
            <v/>
          </cell>
        </row>
        <row r="1035">
          <cell r="A1035" t="str">
            <v>PTIN010</v>
          </cell>
          <cell r="B1035" t="str">
            <v>A</v>
          </cell>
          <cell r="C1035" t="str">
            <v>Pint. Int. al latex en muros</v>
          </cell>
          <cell r="D1035" t="str">
            <v>M2</v>
          </cell>
          <cell r="E1035">
            <v>10.325785714285715</v>
          </cell>
          <cell r="F1035" t="str">
            <v>1 Mano de fijador + 3 manos de latex</v>
          </cell>
          <cell r="G1035">
            <v>1</v>
          </cell>
        </row>
        <row r="1036">
          <cell r="A1036" t="str">
            <v>PTIN005</v>
          </cell>
          <cell r="B1036" t="str">
            <v>A</v>
          </cell>
          <cell r="C1036" t="str">
            <v>Pintura a la cal</v>
          </cell>
          <cell r="D1036" t="str">
            <v>M2</v>
          </cell>
          <cell r="E1036">
            <v>2.7376859504132232</v>
          </cell>
          <cell r="F1036" t="str">
            <v>sin obs.</v>
          </cell>
          <cell r="G1036">
            <v>1</v>
          </cell>
        </row>
        <row r="1037">
          <cell r="A1037" t="str">
            <v>PTIN020</v>
          </cell>
          <cell r="B1037" t="str">
            <v>A</v>
          </cell>
          <cell r="C1037" t="str">
            <v>Pint. Int. al latex en cielorrasos</v>
          </cell>
          <cell r="D1037" t="str">
            <v>M2</v>
          </cell>
          <cell r="E1037">
            <v>12.458785714285714</v>
          </cell>
          <cell r="F1037" t="str">
            <v>1 Mano de fijador + 3 manos de latex</v>
          </cell>
          <cell r="G1037">
            <v>1</v>
          </cell>
        </row>
        <row r="1038">
          <cell r="A1038" t="str">
            <v>PTIN021</v>
          </cell>
          <cell r="B1038" t="str">
            <v>A</v>
          </cell>
          <cell r="C1038" t="str">
            <v>Pint. Int. al latex en muros (antihongo)</v>
          </cell>
          <cell r="D1038" t="str">
            <v>M2</v>
          </cell>
          <cell r="E1038">
            <v>10.253</v>
          </cell>
          <cell r="F1038" t="str">
            <v>sin obs.</v>
          </cell>
          <cell r="G1038">
            <v>1</v>
          </cell>
        </row>
        <row r="1039">
          <cell r="A1039" t="str">
            <v>PTIN022</v>
          </cell>
          <cell r="B1039" t="str">
            <v>A</v>
          </cell>
          <cell r="C1039" t="str">
            <v>Pint. Int. al latex en cielorrasos (antihongo)</v>
          </cell>
          <cell r="D1039" t="str">
            <v>M2</v>
          </cell>
          <cell r="E1039">
            <v>11.7006</v>
          </cell>
          <cell r="F1039" t="str">
            <v>sin obs.</v>
          </cell>
          <cell r="G1039">
            <v>1</v>
          </cell>
        </row>
        <row r="1040">
          <cell r="A1040" t="str">
            <v>PTIN025</v>
          </cell>
          <cell r="B1040" t="str">
            <v>A</v>
          </cell>
          <cell r="C1040" t="str">
            <v>Enlucido plastico con color incorp tipo Revear</v>
          </cell>
          <cell r="D1040" t="str">
            <v>M2</v>
          </cell>
          <cell r="E1040">
            <v>13.583386776859506</v>
          </cell>
          <cell r="F1040" t="str">
            <v>sin obs.</v>
          </cell>
          <cell r="G1040">
            <v>1</v>
          </cell>
        </row>
        <row r="1041">
          <cell r="A1041" t="str">
            <v>PTIN030</v>
          </cell>
          <cell r="B1041" t="str">
            <v>A</v>
          </cell>
          <cell r="C1041" t="str">
            <v>REVEAR en cielorrasos interiores</v>
          </cell>
          <cell r="D1041" t="str">
            <v>M2</v>
          </cell>
          <cell r="E1041">
            <v>15.278386776859506</v>
          </cell>
          <cell r="F1041" t="str">
            <v>sin obs.</v>
          </cell>
          <cell r="G1041">
            <v>1</v>
          </cell>
        </row>
        <row r="1042">
          <cell r="A1042" t="str">
            <v>PTIN040</v>
          </cell>
          <cell r="B1042" t="str">
            <v>A</v>
          </cell>
          <cell r="C1042" t="str">
            <v>Pintura a la cal en Muros</v>
          </cell>
          <cell r="D1042" t="str">
            <v>M2</v>
          </cell>
          <cell r="E1042">
            <v>4.7699173553719012</v>
          </cell>
          <cell r="F1042" t="str">
            <v>sin obs.</v>
          </cell>
          <cell r="G1042">
            <v>1</v>
          </cell>
        </row>
        <row r="1043">
          <cell r="A1043" t="str">
            <v>PTIN045</v>
          </cell>
          <cell r="B1043" t="str">
            <v>A</v>
          </cell>
          <cell r="C1043" t="str">
            <v>Pintura a la cal en Cielorrasos</v>
          </cell>
          <cell r="D1043" t="str">
            <v>M2</v>
          </cell>
          <cell r="E1043">
            <v>5.8999173553719011</v>
          </cell>
          <cell r="F1043" t="str">
            <v>sin obs.</v>
          </cell>
          <cell r="G1043">
            <v>1</v>
          </cell>
        </row>
        <row r="1044">
          <cell r="A1044" t="str">
            <v>PTEX000</v>
          </cell>
          <cell r="B1044" t="str">
            <v>D</v>
          </cell>
          <cell r="C1044" t="str">
            <v>PINTURAS EXTERIORES</v>
          </cell>
          <cell r="D1044" t="str">
            <v/>
          </cell>
        </row>
        <row r="1045">
          <cell r="A1045" t="str">
            <v>PTEX005</v>
          </cell>
          <cell r="B1045" t="str">
            <v>A</v>
          </cell>
          <cell r="C1045" t="str">
            <v>Pint. Ext. Latex acrílico en muros 1m fij + 3 m latex c/and</v>
          </cell>
          <cell r="D1045" t="str">
            <v>M2</v>
          </cell>
          <cell r="E1045">
            <v>19.330981318681321</v>
          </cell>
          <cell r="F1045" t="str">
            <v>1 mano de fijador + 3 manos de latex acril. + andamios</v>
          </cell>
          <cell r="G1045">
            <v>2</v>
          </cell>
        </row>
        <row r="1046">
          <cell r="A1046" t="str">
            <v>PTEX010</v>
          </cell>
          <cell r="B1046" t="str">
            <v>A</v>
          </cell>
          <cell r="C1046" t="str">
            <v>Pint. Ext. Latex acrílico en cielorrasos 1m fij + 3 m latex</v>
          </cell>
          <cell r="D1046" t="str">
            <v>M2</v>
          </cell>
          <cell r="E1046">
            <v>12.624981318681318</v>
          </cell>
          <cell r="F1046" t="str">
            <v>1 Mano de fijador + 3 manos de latex</v>
          </cell>
          <cell r="G1046">
            <v>1</v>
          </cell>
        </row>
        <row r="1047">
          <cell r="A1047" t="str">
            <v>PTEX020</v>
          </cell>
          <cell r="B1047" t="str">
            <v>A</v>
          </cell>
          <cell r="C1047" t="str">
            <v>REVEAR en exteriores c/andamio</v>
          </cell>
          <cell r="D1047" t="str">
            <v>M2</v>
          </cell>
          <cell r="E1047">
            <v>20.854386776859506</v>
          </cell>
          <cell r="F1047" t="str">
            <v>1 mano de fijador + 2 de Revear</v>
          </cell>
          <cell r="G1047">
            <v>2</v>
          </cell>
        </row>
        <row r="1048">
          <cell r="A1048" t="str">
            <v>PTEX030</v>
          </cell>
          <cell r="B1048" t="str">
            <v>A</v>
          </cell>
          <cell r="C1048" t="str">
            <v>Pint. Ext. limpieza con Acido muriatico</v>
          </cell>
          <cell r="D1048" t="str">
            <v>M2</v>
          </cell>
          <cell r="E1048">
            <v>1.2524000000000002</v>
          </cell>
          <cell r="F1048" t="str">
            <v>Limpieza con solucion de acido muriatico, no incluye andamios, se consideran aparte</v>
          </cell>
          <cell r="G1048">
            <v>1</v>
          </cell>
        </row>
        <row r="1049">
          <cell r="A1049" t="str">
            <v>PTEX040</v>
          </cell>
          <cell r="B1049" t="str">
            <v>A</v>
          </cell>
          <cell r="C1049" t="str">
            <v>Pint. Ext. a base de siliconas s/ladrillo visto</v>
          </cell>
          <cell r="D1049" t="str">
            <v>M2</v>
          </cell>
          <cell r="E1049">
            <v>17.989698347107439</v>
          </cell>
          <cell r="F1049" t="str">
            <v>1 mano de fijador + 2 manos de siliconas</v>
          </cell>
          <cell r="G1049">
            <v>2</v>
          </cell>
        </row>
        <row r="1050">
          <cell r="A1050" t="str">
            <v>PTEX100</v>
          </cell>
          <cell r="B1050" t="str">
            <v>A</v>
          </cell>
          <cell r="C1050" t="str">
            <v>Pintura demarcación cancha de futbol 5</v>
          </cell>
          <cell r="D1050" t="str">
            <v>GL</v>
          </cell>
          <cell r="E1050">
            <v>210.74316625000003</v>
          </cell>
          <cell r="F1050" t="str">
            <v>sin obs.</v>
          </cell>
          <cell r="G1050">
            <v>1</v>
          </cell>
        </row>
        <row r="1051">
          <cell r="A1051" t="str">
            <v>PTCS000</v>
          </cell>
          <cell r="B1051" t="str">
            <v>D</v>
          </cell>
          <cell r="C1051" t="str">
            <v>PINTURA CARPINTERIA METALICA</v>
          </cell>
          <cell r="D1051" t="str">
            <v/>
          </cell>
        </row>
        <row r="1052">
          <cell r="A1052" t="str">
            <v>PTCS010</v>
          </cell>
          <cell r="B1052" t="str">
            <v>A</v>
          </cell>
          <cell r="C1052" t="str">
            <v>Pint. s/carp.metalica 1 m ant.+ 2 esmalte</v>
          </cell>
          <cell r="D1052" t="str">
            <v>M2</v>
          </cell>
          <cell r="E1052">
            <v>17.920886666666668</v>
          </cell>
          <cell r="F1052" t="str">
            <v>1 mano de antioxido + 2 manos de esmalte</v>
          </cell>
          <cell r="G1052">
            <v>1</v>
          </cell>
        </row>
        <row r="1053">
          <cell r="A1053" t="str">
            <v>PTCW000</v>
          </cell>
          <cell r="B1053" t="str">
            <v>D</v>
          </cell>
          <cell r="C1053" t="str">
            <v>PINTURA CARPINTERÍA MADERA</v>
          </cell>
          <cell r="D1053" t="str">
            <v/>
          </cell>
        </row>
        <row r="1054">
          <cell r="A1054" t="str">
            <v>PTCW010</v>
          </cell>
          <cell r="B1054" t="str">
            <v>A</v>
          </cell>
          <cell r="C1054" t="str">
            <v>Pint.s/carp.madera 1 m base 2 m esmalte</v>
          </cell>
          <cell r="D1054" t="str">
            <v>M2</v>
          </cell>
          <cell r="E1054">
            <v>15.821666666666669</v>
          </cell>
          <cell r="F1054" t="str">
            <v>1 mano de fondo blanco + 2 manos de esmalte</v>
          </cell>
          <cell r="G1054">
            <v>1</v>
          </cell>
        </row>
        <row r="1055">
          <cell r="A1055" t="str">
            <v>PTCW020</v>
          </cell>
          <cell r="B1055" t="str">
            <v>A</v>
          </cell>
          <cell r="C1055" t="str">
            <v>Pintura Barniz sobre madera</v>
          </cell>
          <cell r="D1055" t="str">
            <v>M2</v>
          </cell>
          <cell r="E1055">
            <v>10.403277777777777</v>
          </cell>
          <cell r="F1055" t="str">
            <v>sin obs.</v>
          </cell>
          <cell r="G1055">
            <v>1</v>
          </cell>
        </row>
        <row r="1056">
          <cell r="A1056" t="str">
            <v>VI00000</v>
          </cell>
          <cell r="B1056" t="str">
            <v>D</v>
          </cell>
          <cell r="C1056" t="str">
            <v>VIDRIOS</v>
          </cell>
          <cell r="D1056" t="str">
            <v/>
          </cell>
        </row>
        <row r="1057">
          <cell r="A1057" t="str">
            <v>VIPT000</v>
          </cell>
          <cell r="B1057" t="str">
            <v>D</v>
          </cell>
          <cell r="C1057" t="str">
            <v>VIDRIOS PLANOS TRANSPARENTES</v>
          </cell>
          <cell r="D1057" t="str">
            <v/>
          </cell>
        </row>
        <row r="1058">
          <cell r="A1058" t="str">
            <v>VIPT010</v>
          </cell>
          <cell r="B1058" t="str">
            <v>A</v>
          </cell>
          <cell r="C1058" t="str">
            <v>Vidrio Translucido esp. 4 mm</v>
          </cell>
          <cell r="D1058" t="str">
            <v>M2</v>
          </cell>
          <cell r="E1058">
            <v>45.203000000000003</v>
          </cell>
          <cell r="F1058" t="str">
            <v>Provision y colocacion, en carpinterias</v>
          </cell>
          <cell r="G1058">
            <v>1</v>
          </cell>
        </row>
        <row r="1059">
          <cell r="A1059" t="str">
            <v>VIPT020</v>
          </cell>
          <cell r="B1059" t="str">
            <v>A</v>
          </cell>
          <cell r="C1059" t="str">
            <v>Vidrio Tranparente esp. 4 mm</v>
          </cell>
          <cell r="D1059" t="str">
            <v>M2</v>
          </cell>
          <cell r="E1059">
            <v>45.203000000000003</v>
          </cell>
          <cell r="F1059" t="str">
            <v>sin obs.</v>
          </cell>
          <cell r="G1059">
            <v>1</v>
          </cell>
        </row>
        <row r="1060">
          <cell r="A1060" t="str">
            <v>VIAR000</v>
          </cell>
          <cell r="B1060" t="str">
            <v>D</v>
          </cell>
          <cell r="C1060" t="str">
            <v>VIDRIOS ARMADOS</v>
          </cell>
          <cell r="D1060" t="str">
            <v/>
          </cell>
        </row>
        <row r="1061">
          <cell r="A1061" t="str">
            <v>VIAR010</v>
          </cell>
          <cell r="B1061" t="str">
            <v>A</v>
          </cell>
          <cell r="C1061" t="str">
            <v>Vidrio Armado incoloro esp.6 mm</v>
          </cell>
          <cell r="D1061" t="str">
            <v>M2</v>
          </cell>
          <cell r="E1061">
            <v>74.298500000000004</v>
          </cell>
          <cell r="F1061" t="str">
            <v>Provision y colocacion, en carpinterias</v>
          </cell>
          <cell r="G1061">
            <v>1</v>
          </cell>
        </row>
        <row r="1062">
          <cell r="A1062" t="str">
            <v>VICT000</v>
          </cell>
          <cell r="B1062" t="str">
            <v>D</v>
          </cell>
          <cell r="C1062" t="str">
            <v>CRISTAL TEMPLADO</v>
          </cell>
          <cell r="D1062" t="str">
            <v/>
          </cell>
        </row>
        <row r="1063">
          <cell r="A1063" t="str">
            <v>VICT010</v>
          </cell>
          <cell r="B1063" t="str">
            <v>A</v>
          </cell>
          <cell r="C1063" t="str">
            <v xml:space="preserve">Vidrio Templado </v>
          </cell>
          <cell r="D1063" t="str">
            <v>M2</v>
          </cell>
          <cell r="E1063">
            <v>75.766999999999996</v>
          </cell>
          <cell r="F1063" t="str">
            <v>sin obs.</v>
          </cell>
          <cell r="G1063">
            <v>1</v>
          </cell>
        </row>
        <row r="1064">
          <cell r="A1064" t="str">
            <v>VICT020</v>
          </cell>
          <cell r="B1064" t="str">
            <v>A</v>
          </cell>
          <cell r="C1064" t="str">
            <v>Vidrio Laminado Reflectivo</v>
          </cell>
          <cell r="D1064" t="str">
            <v>M2</v>
          </cell>
          <cell r="E1064">
            <v>381.24</v>
          </cell>
          <cell r="F1064" t="str">
            <v>sin obs.</v>
          </cell>
          <cell r="G1064">
            <v>1</v>
          </cell>
        </row>
        <row r="1065">
          <cell r="A1065" t="str">
            <v>VICT030</v>
          </cell>
          <cell r="B1065" t="str">
            <v>A</v>
          </cell>
          <cell r="C1065" t="str">
            <v>Frente Vidrio Templado C. Arenal 2464</v>
          </cell>
          <cell r="D1065" t="str">
            <v>GL</v>
          </cell>
          <cell r="E1065">
            <v>4130</v>
          </cell>
          <cell r="F1065" t="str">
            <v>sin obs.</v>
          </cell>
          <cell r="G1065">
            <v>1</v>
          </cell>
        </row>
        <row r="1066">
          <cell r="A1066" t="str">
            <v>VICL000</v>
          </cell>
          <cell r="B1066" t="str">
            <v>D</v>
          </cell>
          <cell r="C1066" t="str">
            <v>CRISTAL LAMINADO DE SEGURIDAD</v>
          </cell>
          <cell r="D1066" t="str">
            <v/>
          </cell>
        </row>
        <row r="1067">
          <cell r="A1067" t="str">
            <v>VICL010</v>
          </cell>
          <cell r="B1067" t="str">
            <v>A</v>
          </cell>
          <cell r="C1067" t="str">
            <v>Cristal laminado de seguridad 3mm+3mm</v>
          </cell>
          <cell r="D1067" t="str">
            <v>M2</v>
          </cell>
          <cell r="E1067">
            <v>143.70999999999998</v>
          </cell>
          <cell r="F1067" t="str">
            <v>sin obs.</v>
          </cell>
          <cell r="G1067">
            <v>1</v>
          </cell>
        </row>
        <row r="1068">
          <cell r="A1068" t="str">
            <v>VIES000</v>
          </cell>
          <cell r="B1068" t="str">
            <v>D</v>
          </cell>
          <cell r="C1068" t="str">
            <v>ESPEJOS</v>
          </cell>
          <cell r="D1068" t="str">
            <v/>
          </cell>
        </row>
        <row r="1069">
          <cell r="A1069" t="str">
            <v>VIES010</v>
          </cell>
          <cell r="B1069" t="str">
            <v>A</v>
          </cell>
          <cell r="C1069" t="str">
            <v>Espejo Claro 4 mm</v>
          </cell>
          <cell r="D1069" t="str">
            <v>M2</v>
          </cell>
          <cell r="E1069">
            <v>76.372399999999999</v>
          </cell>
          <cell r="F1069" t="str">
            <v>sin obs.</v>
          </cell>
          <cell r="G1069">
            <v>1</v>
          </cell>
        </row>
        <row r="1070">
          <cell r="A1070" t="str">
            <v>JA00000</v>
          </cell>
          <cell r="B1070" t="str">
            <v>D</v>
          </cell>
          <cell r="C1070" t="str">
            <v>PARQUIZACION</v>
          </cell>
          <cell r="D1070" t="str">
            <v/>
          </cell>
        </row>
        <row r="1071">
          <cell r="A1071" t="str">
            <v>JAAR000</v>
          </cell>
          <cell r="B1071" t="str">
            <v>D</v>
          </cell>
          <cell r="C1071" t="str">
            <v>ARBOLES</v>
          </cell>
          <cell r="D1071" t="str">
            <v/>
          </cell>
        </row>
        <row r="1072">
          <cell r="A1072" t="str">
            <v>JAAR010</v>
          </cell>
          <cell r="B1072" t="str">
            <v>A</v>
          </cell>
          <cell r="C1072" t="str">
            <v>Arboles Escuela</v>
          </cell>
          <cell r="D1072" t="str">
            <v>GL</v>
          </cell>
          <cell r="E1072">
            <v>3785.3628800000001</v>
          </cell>
          <cell r="F1072" t="str">
            <v>sin obs.</v>
          </cell>
          <cell r="G1072">
            <v>2</v>
          </cell>
        </row>
        <row r="1073">
          <cell r="A1073" t="str">
            <v>JAAR020</v>
          </cell>
          <cell r="B1073" t="str">
            <v>A</v>
          </cell>
          <cell r="C1073" t="str">
            <v>Frainux</v>
          </cell>
          <cell r="D1073" t="str">
            <v>U</v>
          </cell>
          <cell r="E1073">
            <v>53.97</v>
          </cell>
          <cell r="F1073" t="str">
            <v>Provision y plantado</v>
          </cell>
          <cell r="G1073">
            <v>1</v>
          </cell>
        </row>
        <row r="1074">
          <cell r="A1074" t="str">
            <v>VA00000</v>
          </cell>
          <cell r="B1074" t="str">
            <v>D</v>
          </cell>
          <cell r="C1074" t="str">
            <v>VARIOS</v>
          </cell>
          <cell r="D1074" t="str">
            <v/>
          </cell>
        </row>
        <row r="1075">
          <cell r="A1075" t="str">
            <v>VAEI000</v>
          </cell>
          <cell r="B1075" t="str">
            <v>D</v>
          </cell>
          <cell r="C1075" t="str">
            <v>EQUIPAMIENTO INTERIOR</v>
          </cell>
          <cell r="D1075" t="str">
            <v/>
          </cell>
        </row>
        <row r="1076">
          <cell r="A1076" t="str">
            <v>VAEI010</v>
          </cell>
          <cell r="B1076" t="str">
            <v>A</v>
          </cell>
          <cell r="C1076" t="str">
            <v>Mesada de granito reconstituido</v>
          </cell>
          <cell r="D1076" t="str">
            <v>M2</v>
          </cell>
        </row>
        <row r="1077">
          <cell r="A1077" t="str">
            <v>VAEI015</v>
          </cell>
          <cell r="B1077" t="str">
            <v>A</v>
          </cell>
          <cell r="C1077" t="str">
            <v>Mesada de granito sierra chica</v>
          </cell>
          <cell r="D1077" t="str">
            <v>M2</v>
          </cell>
          <cell r="E1077">
            <v>273.88799999999998</v>
          </cell>
          <cell r="F1077" t="str">
            <v>Incluye , traforo, canaletas y colocacion s/mueble</v>
          </cell>
          <cell r="G1077">
            <v>1</v>
          </cell>
        </row>
        <row r="1078">
          <cell r="A1078" t="str">
            <v>VAEI020</v>
          </cell>
          <cell r="B1078" t="str">
            <v>A</v>
          </cell>
          <cell r="C1078" t="str">
            <v>Mesada de granito sierra chica esp 2,5 cm 0,60 x 1,40</v>
          </cell>
          <cell r="D1078" t="str">
            <v>M2</v>
          </cell>
          <cell r="E1078">
            <v>309.16800000000001</v>
          </cell>
          <cell r="F1078" t="str">
            <v>Incluye , traforo, canaletas y colocacion s/mueble</v>
          </cell>
          <cell r="G1078">
            <v>1</v>
          </cell>
        </row>
        <row r="1079">
          <cell r="A1079" t="str">
            <v>VAEI025</v>
          </cell>
          <cell r="B1079" t="str">
            <v>A</v>
          </cell>
          <cell r="C1079" t="str">
            <v>Mesada de granito sierra chica esp 2,5 cm 0,60 x 1,60</v>
          </cell>
          <cell r="D1079" t="str">
            <v>M2</v>
          </cell>
          <cell r="E1079">
            <v>362.91</v>
          </cell>
          <cell r="F1079" t="str">
            <v>Incluye , traforo, canaletas y colocacion s/mueble</v>
          </cell>
          <cell r="G1079">
            <v>1</v>
          </cell>
        </row>
        <row r="1080">
          <cell r="A1080" t="str">
            <v>VAEI030</v>
          </cell>
          <cell r="B1080" t="str">
            <v>A</v>
          </cell>
          <cell r="C1080" t="str">
            <v>Mesada de Acero Inoxidable</v>
          </cell>
          <cell r="D1080" t="str">
            <v>U</v>
          </cell>
          <cell r="E1080">
            <v>210.54</v>
          </cell>
          <cell r="F1080" t="str">
            <v>sin obs.</v>
          </cell>
          <cell r="G1080">
            <v>1</v>
          </cell>
        </row>
        <row r="1081">
          <cell r="A1081" t="str">
            <v>VAEI032</v>
          </cell>
          <cell r="B1081" t="str">
            <v>A</v>
          </cell>
          <cell r="C1081" t="str">
            <v>Mesada de granito gris mara esp 2 cm</v>
          </cell>
          <cell r="D1081" t="str">
            <v>M2</v>
          </cell>
          <cell r="E1081">
            <v>210.43041322314048</v>
          </cell>
          <cell r="F1081" t="str">
            <v>sin obs.</v>
          </cell>
          <cell r="G1081">
            <v>1</v>
          </cell>
        </row>
        <row r="1082">
          <cell r="A1082" t="str">
            <v>VAEI035</v>
          </cell>
          <cell r="B1082" t="str">
            <v>A</v>
          </cell>
          <cell r="C1082" t="str">
            <v>Mesadas Granito Gris mara y Bachas A°I° C. Arenal 2464</v>
          </cell>
          <cell r="D1082" t="str">
            <v>GL</v>
          </cell>
          <cell r="E1082">
            <v>13036.05</v>
          </cell>
          <cell r="F1082" t="str">
            <v>sin obs.</v>
          </cell>
          <cell r="G1082">
            <v>1</v>
          </cell>
        </row>
        <row r="1083">
          <cell r="A1083" t="str">
            <v>VAEI050</v>
          </cell>
          <cell r="B1083" t="str">
            <v>A</v>
          </cell>
          <cell r="C1083" t="str">
            <v xml:space="preserve">Mueble bajo mesada </v>
          </cell>
          <cell r="D1083" t="str">
            <v>ML</v>
          </cell>
          <cell r="E1083">
            <v>528.95888888888885</v>
          </cell>
          <cell r="F1083" t="str">
            <v>sin obs.</v>
          </cell>
          <cell r="G1083">
            <v>1</v>
          </cell>
        </row>
        <row r="1084">
          <cell r="A1084" t="str">
            <v>VAEI060</v>
          </cell>
          <cell r="B1084" t="str">
            <v>A</v>
          </cell>
          <cell r="C1084" t="str">
            <v>Mueble bajo mesada 1,20 M</v>
          </cell>
          <cell r="D1084" t="str">
            <v>U</v>
          </cell>
          <cell r="E1084">
            <v>634.75066666666658</v>
          </cell>
          <cell r="F1084" t="str">
            <v>sin obs.</v>
          </cell>
          <cell r="G1084">
            <v>2</v>
          </cell>
        </row>
        <row r="1085">
          <cell r="A1085" t="str">
            <v>VAEI070</v>
          </cell>
          <cell r="B1085" t="str">
            <v>A</v>
          </cell>
          <cell r="C1085" t="str">
            <v>Mueble bajo mesada 1,60 M</v>
          </cell>
          <cell r="D1085" t="str">
            <v>U</v>
          </cell>
          <cell r="E1085">
            <v>846.33422222222225</v>
          </cell>
          <cell r="F1085" t="str">
            <v>sin obs.</v>
          </cell>
          <cell r="G1085">
            <v>2</v>
          </cell>
        </row>
        <row r="1086">
          <cell r="A1086" t="str">
            <v>VAEI080</v>
          </cell>
          <cell r="B1086" t="str">
            <v>A</v>
          </cell>
          <cell r="C1086" t="str">
            <v>Mueble bajo mesada sala lactantes</v>
          </cell>
          <cell r="D1086" t="str">
            <v>GL</v>
          </cell>
          <cell r="E1086">
            <v>503.99999999999994</v>
          </cell>
          <cell r="F1086" t="str">
            <v>sin obs.</v>
          </cell>
          <cell r="G1086">
            <v>1</v>
          </cell>
        </row>
        <row r="1087">
          <cell r="A1087" t="str">
            <v>VAEI100</v>
          </cell>
          <cell r="B1087" t="str">
            <v>A</v>
          </cell>
          <cell r="C1087" t="str">
            <v>Muebles Bajo Mesada y Alacenas C. Arenal 2464</v>
          </cell>
          <cell r="D1087" t="str">
            <v>GL</v>
          </cell>
          <cell r="E1087">
            <v>26949.42</v>
          </cell>
          <cell r="F1087" t="str">
            <v>subc Mat+MO</v>
          </cell>
          <cell r="G1087">
            <v>1</v>
          </cell>
        </row>
        <row r="1088">
          <cell r="A1088" t="str">
            <v>VAEI150</v>
          </cell>
          <cell r="B1088" t="str">
            <v>A</v>
          </cell>
          <cell r="C1088" t="str">
            <v>Interiores de Placard y Vestidor C.Arenal 2464</v>
          </cell>
          <cell r="D1088" t="str">
            <v>GL</v>
          </cell>
          <cell r="E1088">
            <v>48888</v>
          </cell>
          <cell r="F1088" t="str">
            <v>sin obs.</v>
          </cell>
          <cell r="G1088">
            <v>1</v>
          </cell>
        </row>
        <row r="1089">
          <cell r="A1089" t="str">
            <v>VAEI200</v>
          </cell>
          <cell r="B1089" t="str">
            <v>A</v>
          </cell>
          <cell r="C1089" t="str">
            <v>Interior de armarios H = 2 m</v>
          </cell>
          <cell r="D1089" t="str">
            <v>ML</v>
          </cell>
          <cell r="E1089">
            <v>180</v>
          </cell>
          <cell r="F1089" t="str">
            <v>sin obs.</v>
          </cell>
          <cell r="G1089">
            <v>1</v>
          </cell>
        </row>
        <row r="1090">
          <cell r="A1090" t="str">
            <v>VAEI250</v>
          </cell>
          <cell r="B1090" t="str">
            <v>A</v>
          </cell>
          <cell r="C1090" t="str">
            <v>Vanitorys Laqueados 2 puertas C.Arenal 2464</v>
          </cell>
          <cell r="D1090" t="str">
            <v>GL</v>
          </cell>
          <cell r="E1090">
            <v>9000</v>
          </cell>
          <cell r="F1090" t="str">
            <v>Subc Mat+MO</v>
          </cell>
          <cell r="G1090">
            <v>1</v>
          </cell>
        </row>
        <row r="1091">
          <cell r="A1091" t="str">
            <v>VAEI300</v>
          </cell>
          <cell r="B1091" t="str">
            <v>A</v>
          </cell>
          <cell r="C1091" t="str">
            <v>Dispensers Agua Fria y Caliente con Bidones</v>
          </cell>
          <cell r="D1091" t="str">
            <v>GL</v>
          </cell>
          <cell r="E1091">
            <v>2726.48</v>
          </cell>
          <cell r="F1091" t="str">
            <v>sin obs.</v>
          </cell>
          <cell r="G1091">
            <v>1</v>
          </cell>
        </row>
        <row r="1092">
          <cell r="A1092" t="str">
            <v>VAEI305</v>
          </cell>
          <cell r="B1092" t="str">
            <v>A</v>
          </cell>
          <cell r="C1092" t="str">
            <v>Piletón de Acero Inox. c/estructura Sanitarios</v>
          </cell>
          <cell r="D1092" t="str">
            <v>U</v>
          </cell>
          <cell r="E1092">
            <v>631.86</v>
          </cell>
          <cell r="F1092" t="str">
            <v>sin obs.</v>
          </cell>
          <cell r="G1092">
            <v>1</v>
          </cell>
        </row>
        <row r="1093">
          <cell r="A1093" t="str">
            <v>VAEI310</v>
          </cell>
          <cell r="B1093" t="str">
            <v>A</v>
          </cell>
          <cell r="C1093" t="str">
            <v>Equipamiento Cocina y Despensa Tortuga Manuelita</v>
          </cell>
          <cell r="D1093" t="str">
            <v>GL</v>
          </cell>
          <cell r="E1093">
            <v>6014.8</v>
          </cell>
          <cell r="F1093" t="str">
            <v>sin obs.</v>
          </cell>
          <cell r="G1093">
            <v>1</v>
          </cell>
        </row>
        <row r="1094">
          <cell r="A1094" t="str">
            <v>VAEI320</v>
          </cell>
          <cell r="B1094" t="str">
            <v>A</v>
          </cell>
          <cell r="C1094" t="str">
            <v>Divisorios de mingitorios granito gris mara 50x100</v>
          </cell>
          <cell r="D1094" t="str">
            <v>U</v>
          </cell>
          <cell r="E1094">
            <v>94.847999999999999</v>
          </cell>
          <cell r="F1094" t="str">
            <v>sin obs.</v>
          </cell>
          <cell r="G1094">
            <v>1</v>
          </cell>
        </row>
        <row r="1095">
          <cell r="A1095" t="str">
            <v>VAEI330</v>
          </cell>
          <cell r="B1095" t="str">
            <v>A</v>
          </cell>
          <cell r="C1095" t="str">
            <v>Divisorios de retretes granito gris mara 1.32x1.80</v>
          </cell>
          <cell r="D1095" t="str">
            <v>U</v>
          </cell>
          <cell r="E1095">
            <v>460.97600000000006</v>
          </cell>
          <cell r="F1095" t="str">
            <v>sin obs.</v>
          </cell>
          <cell r="G1095">
            <v>1</v>
          </cell>
        </row>
        <row r="1096">
          <cell r="A1096" t="str">
            <v>VAEI340</v>
          </cell>
          <cell r="B1096" t="str">
            <v>A</v>
          </cell>
          <cell r="C1096" t="str">
            <v>Mesada Sanitarios granito gris mara ancho 45 cm</v>
          </cell>
          <cell r="D1096" t="str">
            <v>GL</v>
          </cell>
          <cell r="E1096">
            <v>864.90000000000009</v>
          </cell>
          <cell r="F1096" t="str">
            <v>sin obs.</v>
          </cell>
          <cell r="G1096">
            <v>1</v>
          </cell>
        </row>
        <row r="1097">
          <cell r="A1097" t="str">
            <v>VAEI350</v>
          </cell>
          <cell r="B1097" t="str">
            <v>A</v>
          </cell>
          <cell r="C1097" t="str">
            <v>Mesada Sala Lactantes granito gris mara</v>
          </cell>
          <cell r="D1097" t="str">
            <v>GL</v>
          </cell>
          <cell r="E1097">
            <v>858.5920000000001</v>
          </cell>
          <cell r="F1097" t="str">
            <v>sin obs.</v>
          </cell>
          <cell r="G1097">
            <v>1</v>
          </cell>
        </row>
        <row r="1098">
          <cell r="A1098" t="str">
            <v>VAEI360</v>
          </cell>
          <cell r="B1098" t="str">
            <v>A</v>
          </cell>
          <cell r="C1098" t="str">
            <v xml:space="preserve">Mesada Porteria granito gris mara </v>
          </cell>
          <cell r="D1098" t="str">
            <v>GL</v>
          </cell>
          <cell r="E1098">
            <v>259.26</v>
          </cell>
          <cell r="F1098" t="str">
            <v>sin obs.</v>
          </cell>
          <cell r="G1098">
            <v>1</v>
          </cell>
        </row>
        <row r="1099">
          <cell r="A1099" t="str">
            <v>VAEI500</v>
          </cell>
          <cell r="B1099" t="str">
            <v>A</v>
          </cell>
          <cell r="C1099" t="str">
            <v>Buzon reglamentario</v>
          </cell>
          <cell r="D1099" t="str">
            <v>U</v>
          </cell>
          <cell r="E1099">
            <v>117.65</v>
          </cell>
          <cell r="F1099" t="str">
            <v>sin obs.</v>
          </cell>
          <cell r="G1099">
            <v>1</v>
          </cell>
        </row>
        <row r="1100">
          <cell r="A1100" t="str">
            <v>VAEI700</v>
          </cell>
          <cell r="B1100" t="str">
            <v>A</v>
          </cell>
          <cell r="C1100" t="str">
            <v>Buzones Reglamentarios e  indicadores de piso (22viv)</v>
          </cell>
          <cell r="D1100" t="str">
            <v>GL</v>
          </cell>
          <cell r="E1100">
            <v>2796.3</v>
          </cell>
          <cell r="F1100" t="str">
            <v>sin obs.</v>
          </cell>
          <cell r="G1100">
            <v>2</v>
          </cell>
        </row>
        <row r="1101">
          <cell r="A1101" t="str">
            <v>VAEI710</v>
          </cell>
          <cell r="B1101" t="str">
            <v>A</v>
          </cell>
          <cell r="C1101" t="str">
            <v>Buzones Reglamentarios e  indicadores de piso (20viv)</v>
          </cell>
          <cell r="D1101" t="str">
            <v>GL</v>
          </cell>
          <cell r="E1101">
            <v>2545</v>
          </cell>
          <cell r="F1101" t="str">
            <v>sin obs.</v>
          </cell>
          <cell r="G1101">
            <v>2</v>
          </cell>
        </row>
        <row r="1102">
          <cell r="A1102" t="str">
            <v>VAEI510</v>
          </cell>
          <cell r="B1102" t="str">
            <v>A</v>
          </cell>
          <cell r="C1102" t="str">
            <v>Indicador de número domiciliario oficial</v>
          </cell>
          <cell r="D1102" t="str">
            <v>U</v>
          </cell>
          <cell r="E1102">
            <v>46.443000000000005</v>
          </cell>
          <cell r="F1102" t="str">
            <v>sin obs.</v>
          </cell>
          <cell r="G1102">
            <v>1</v>
          </cell>
        </row>
        <row r="1103">
          <cell r="A1103" t="str">
            <v>VAEI550</v>
          </cell>
          <cell r="B1103" t="str">
            <v>A</v>
          </cell>
          <cell r="C1103" t="str">
            <v>Indicador Letra Departamento y Piso U7 PB+5 24 UF</v>
          </cell>
          <cell r="D1103" t="str">
            <v>GL</v>
          </cell>
          <cell r="E1103">
            <v>557.70000000000005</v>
          </cell>
          <cell r="F1103" t="str">
            <v>Parametrizar según la obra</v>
          </cell>
          <cell r="G1103">
            <v>1</v>
          </cell>
        </row>
        <row r="1104">
          <cell r="A1104" t="str">
            <v>VAEI553</v>
          </cell>
          <cell r="B1104" t="str">
            <v>A</v>
          </cell>
          <cell r="C1104" t="str">
            <v>Indicador Letra Departamento y Piso Cespedes 3612</v>
          </cell>
          <cell r="D1104" t="str">
            <v>GL</v>
          </cell>
          <cell r="E1104">
            <v>152.25</v>
          </cell>
          <cell r="F1104" t="str">
            <v>sin obs.</v>
          </cell>
          <cell r="G1104">
            <v>1</v>
          </cell>
        </row>
        <row r="1105">
          <cell r="A1105" t="str">
            <v>VAEI551</v>
          </cell>
          <cell r="B1105" t="str">
            <v>A</v>
          </cell>
          <cell r="C1105" t="str">
            <v>Indicador Letra Departamento y Piso U7 PB+5 16 UF</v>
          </cell>
          <cell r="D1105" t="str">
            <v>GL</v>
          </cell>
          <cell r="E1105">
            <v>423.1</v>
          </cell>
          <cell r="F1105" t="str">
            <v>sin obs.</v>
          </cell>
          <cell r="G1105">
            <v>1</v>
          </cell>
        </row>
        <row r="1106">
          <cell r="A1106" t="str">
            <v>VAEI552</v>
          </cell>
          <cell r="B1106" t="str">
            <v>A</v>
          </cell>
          <cell r="C1106" t="str">
            <v>Indicador Letra Departamento y Piso U7 PB+7 32 UF</v>
          </cell>
          <cell r="D1106" t="str">
            <v>GL</v>
          </cell>
          <cell r="E1106">
            <v>743.59999999999991</v>
          </cell>
          <cell r="F1106" t="str">
            <v>sin obs.</v>
          </cell>
          <cell r="G1106">
            <v>1</v>
          </cell>
        </row>
        <row r="1107">
          <cell r="A1107" t="str">
            <v>VAEI600</v>
          </cell>
          <cell r="B1107" t="str">
            <v>A</v>
          </cell>
          <cell r="C1107" t="str">
            <v>Parrillas SPIRO-PARR</v>
          </cell>
          <cell r="D1107" t="str">
            <v>U</v>
          </cell>
          <cell r="E1107">
            <v>1052.95</v>
          </cell>
          <cell r="F1107" t="str">
            <v>sin obs.</v>
          </cell>
          <cell r="G1107">
            <v>1</v>
          </cell>
        </row>
        <row r="1108">
          <cell r="A1108" t="str">
            <v>VAEI800</v>
          </cell>
          <cell r="B1108" t="str">
            <v>A</v>
          </cell>
          <cell r="C1108" t="str">
            <v>Ayuda de Gremios</v>
          </cell>
          <cell r="D1108" t="str">
            <v>GL</v>
          </cell>
          <cell r="E1108">
            <v>26620.66</v>
          </cell>
          <cell r="F1108" t="str">
            <v>sin obs.</v>
          </cell>
          <cell r="G1108">
            <v>1</v>
          </cell>
        </row>
        <row r="1109">
          <cell r="A1109" t="str">
            <v>VAEE000</v>
          </cell>
          <cell r="B1109" t="str">
            <v>D</v>
          </cell>
          <cell r="C1109" t="str">
            <v>EQUIPAMIENTO EXTERIOR</v>
          </cell>
          <cell r="D1109" t="str">
            <v/>
          </cell>
        </row>
        <row r="1110">
          <cell r="A1110" t="str">
            <v>VAEE010</v>
          </cell>
          <cell r="B1110" t="str">
            <v>A</v>
          </cell>
          <cell r="C1110" t="str">
            <v>Pileta Natacion</v>
          </cell>
          <cell r="D1110" t="str">
            <v>GL</v>
          </cell>
          <cell r="E1110">
            <v>5354.0993163636367</v>
          </cell>
          <cell r="F1110" t="str">
            <v>sin obs.</v>
          </cell>
          <cell r="G1110">
            <v>2</v>
          </cell>
        </row>
        <row r="1111">
          <cell r="A1111" t="str">
            <v>VAEC000</v>
          </cell>
          <cell r="B1111" t="str">
            <v>D</v>
          </cell>
          <cell r="C1111" t="str">
            <v>EQUIPAMIENTO ESCUELA</v>
          </cell>
          <cell r="D1111" t="str">
            <v/>
          </cell>
        </row>
        <row r="1112">
          <cell r="A1112" t="str">
            <v>VAEC110</v>
          </cell>
          <cell r="B1112" t="str">
            <v>A</v>
          </cell>
          <cell r="C1112" t="str">
            <v>Equipamiento Gastonomico Escuela</v>
          </cell>
          <cell r="D1112" t="str">
            <v>GL</v>
          </cell>
          <cell r="E1112">
            <v>43004.720000000008</v>
          </cell>
          <cell r="F1112" t="str">
            <v>sin obs.</v>
          </cell>
          <cell r="G1112">
            <v>1</v>
          </cell>
        </row>
        <row r="1113">
          <cell r="A1113" t="str">
            <v>VAEC120</v>
          </cell>
          <cell r="B1113" t="str">
            <v>A</v>
          </cell>
          <cell r="C1113" t="str">
            <v>Equipamiento laboratorio</v>
          </cell>
          <cell r="D1113" t="str">
            <v>GL</v>
          </cell>
          <cell r="E1113">
            <v>25782.400000000001</v>
          </cell>
          <cell r="F1113" t="str">
            <v>sin obs.</v>
          </cell>
          <cell r="G1113">
            <v>1</v>
          </cell>
        </row>
        <row r="1114">
          <cell r="A1114" t="str">
            <v>VAEC135</v>
          </cell>
          <cell r="B1114" t="str">
            <v>A</v>
          </cell>
          <cell r="C1114" t="str">
            <v>Escudo Letras y Numeros</v>
          </cell>
          <cell r="D1114" t="str">
            <v>GL</v>
          </cell>
          <cell r="E1114">
            <v>3929.5</v>
          </cell>
          <cell r="F1114" t="str">
            <v>sin obs.</v>
          </cell>
          <cell r="G1114">
            <v>1</v>
          </cell>
        </row>
        <row r="1115">
          <cell r="A1115" t="str">
            <v>VAEC136</v>
          </cell>
          <cell r="B1115" t="str">
            <v>A</v>
          </cell>
          <cell r="C1115" t="str">
            <v xml:space="preserve">Mastil </v>
          </cell>
          <cell r="D1115" t="str">
            <v>GL</v>
          </cell>
          <cell r="E1115">
            <v>737.54629849173557</v>
          </cell>
          <cell r="F1115" t="str">
            <v>sin obs.</v>
          </cell>
          <cell r="G1115">
            <v>3</v>
          </cell>
        </row>
        <row r="1116">
          <cell r="A1116" t="str">
            <v>VAEC130</v>
          </cell>
          <cell r="B1116" t="str">
            <v>A</v>
          </cell>
          <cell r="C1116" t="str">
            <v>Pizarrones</v>
          </cell>
          <cell r="D1116" t="str">
            <v>U</v>
          </cell>
          <cell r="E1116">
            <v>173.02190082644628</v>
          </cell>
          <cell r="F1116" t="str">
            <v>sin obs.</v>
          </cell>
          <cell r="G1116">
            <v>1</v>
          </cell>
        </row>
        <row r="1117">
          <cell r="A1117" t="str">
            <v>VAEC200</v>
          </cell>
          <cell r="B1117" t="str">
            <v>A</v>
          </cell>
          <cell r="C1117" t="str">
            <v>Servicios Para la Direccion Provincial Infraestructura</v>
          </cell>
          <cell r="D1117" t="str">
            <v>GL</v>
          </cell>
          <cell r="E1117">
            <v>76192.5</v>
          </cell>
          <cell r="F1117" t="str">
            <v>sin obs.</v>
          </cell>
          <cell r="G1117">
            <v>1</v>
          </cell>
        </row>
        <row r="1118">
          <cell r="A1118" t="str">
            <v>VAEC300</v>
          </cell>
          <cell r="B1118" t="str">
            <v>A</v>
          </cell>
          <cell r="C1118" t="str">
            <v xml:space="preserve">Comedor Movil </v>
          </cell>
          <cell r="D1118" t="str">
            <v>MES</v>
          </cell>
          <cell r="E1118">
            <v>440</v>
          </cell>
          <cell r="F1118" t="str">
            <v>sin obs.</v>
          </cell>
          <cell r="G1118">
            <v>1</v>
          </cell>
        </row>
        <row r="1119">
          <cell r="A1119" t="str">
            <v>VALI000</v>
          </cell>
          <cell r="B1119" t="str">
            <v>D</v>
          </cell>
          <cell r="C1119" t="str">
            <v>LIMPIEZA DE OBRA</v>
          </cell>
          <cell r="D1119" t="str">
            <v/>
          </cell>
        </row>
        <row r="1120">
          <cell r="A1120" t="str">
            <v>VALI010</v>
          </cell>
          <cell r="B1120" t="str">
            <v>A</v>
          </cell>
          <cell r="C1120" t="str">
            <v>Limpieza periodica y final de obra</v>
          </cell>
          <cell r="D1120" t="str">
            <v>M2</v>
          </cell>
          <cell r="E1120">
            <v>1.9850000000000001</v>
          </cell>
          <cell r="F1120" t="str">
            <v>sin obs.</v>
          </cell>
          <cell r="G1120">
            <v>1</v>
          </cell>
        </row>
        <row r="1121">
          <cell r="A1121" t="str">
            <v>VADT000</v>
          </cell>
          <cell r="B1121" t="str">
            <v>D</v>
          </cell>
          <cell r="C1121" t="str">
            <v>DOCUMENTACIÓN Y TASAS</v>
          </cell>
          <cell r="D1121" t="str">
            <v/>
          </cell>
        </row>
        <row r="1122">
          <cell r="A1122" t="str">
            <v>VADT010</v>
          </cell>
          <cell r="B1122" t="str">
            <v>A</v>
          </cell>
          <cell r="C1122" t="str">
            <v>Medianeria Pared de 0,30 con revoques completos al 100%</v>
          </cell>
          <cell r="D1122" t="str">
            <v>M2</v>
          </cell>
          <cell r="E1122">
            <v>126.01634164586778</v>
          </cell>
          <cell r="F1122" t="str">
            <v>Incluye Muro de 0,30+ Revoque interior completo + Revoque ext (Impermeable + grueso fratasado), no incluye excavacion ni cimientos</v>
          </cell>
          <cell r="G1122">
            <v>3</v>
          </cell>
        </row>
        <row r="1123">
          <cell r="A1123" t="str">
            <v>VADT011</v>
          </cell>
          <cell r="B1123" t="str">
            <v>A</v>
          </cell>
          <cell r="C1123" t="str">
            <v>Medianería Excavacion, Cimiento y capa aisladora Pared de 0,30</v>
          </cell>
          <cell r="D1123" t="str">
            <v>ML</v>
          </cell>
          <cell r="E1123">
            <v>111.69996756743801</v>
          </cell>
          <cell r="F1123" t="str">
            <v>Excavacion de zanja de 0,60 x 1 x 1, Zapata de 0,45x0,3, Tallo de 0,3 x 0,7,Desarrollo de capa aisladora 90 cm</v>
          </cell>
          <cell r="G1123">
            <v>2</v>
          </cell>
        </row>
        <row r="1124">
          <cell r="A1124" t="str">
            <v>VADT050</v>
          </cell>
          <cell r="B1124" t="str">
            <v>A</v>
          </cell>
          <cell r="C1124" t="str">
            <v>Derechos y Tramitaciones Varias C.Arenal 2464</v>
          </cell>
          <cell r="D1124" t="str">
            <v>GL</v>
          </cell>
          <cell r="E1124">
            <v>34534.357000000004</v>
          </cell>
          <cell r="F1124" t="str">
            <v>sin obs.</v>
          </cell>
          <cell r="G1124">
            <v>1</v>
          </cell>
        </row>
        <row r="1125">
          <cell r="A1125" t="str">
            <v>VADT100</v>
          </cell>
          <cell r="B1125" t="str">
            <v>A</v>
          </cell>
          <cell r="C1125" t="str">
            <v>Planos, Derechos y Gravamenes (1107-12)</v>
          </cell>
          <cell r="D1125" t="str">
            <v>GL</v>
          </cell>
          <cell r="E1125">
            <v>23584.71</v>
          </cell>
          <cell r="F1125" t="str">
            <v>Para 1107 m2 y 12 meses</v>
          </cell>
          <cell r="G1125">
            <v>1</v>
          </cell>
        </row>
        <row r="1126">
          <cell r="A1126" t="str">
            <v>VADT101</v>
          </cell>
          <cell r="B1126" t="str">
            <v>A</v>
          </cell>
          <cell r="C1126" t="str">
            <v>Planos, Derechos y Gravamenes U7 - PB+5 - E2 Y E3</v>
          </cell>
          <cell r="D1126" t="str">
            <v>GL</v>
          </cell>
          <cell r="E1126">
            <v>28126.859999999997</v>
          </cell>
          <cell r="F1126" t="str">
            <v>1964 M2 Y 12 MESES</v>
          </cell>
          <cell r="G1126">
            <v>1</v>
          </cell>
        </row>
        <row r="1127">
          <cell r="A1127" t="str">
            <v>VADT102</v>
          </cell>
          <cell r="B1127" t="str">
            <v>A</v>
          </cell>
          <cell r="C1127" t="str">
            <v>Planos, Derechos y Gravamenes U7 - PB+5 - E1</v>
          </cell>
          <cell r="D1127" t="str">
            <v>GL</v>
          </cell>
          <cell r="E1127">
            <v>24704.380499999999</v>
          </cell>
          <cell r="F1127" t="str">
            <v>1272,59 M2 Y 12 MESES</v>
          </cell>
          <cell r="G1127">
            <v>1</v>
          </cell>
        </row>
        <row r="1128">
          <cell r="A1128" t="str">
            <v>VADT103</v>
          </cell>
          <cell r="B1128" t="str">
            <v>A</v>
          </cell>
          <cell r="C1128" t="str">
            <v xml:space="preserve">Planos, Derechos y Gravamenes </v>
          </cell>
          <cell r="D1128" t="str">
            <v>GL</v>
          </cell>
          <cell r="E1128">
            <v>17432.777999999998</v>
          </cell>
          <cell r="F1128" t="str">
            <v>1760,34 M2 Y 24 UF</v>
          </cell>
          <cell r="G1128">
            <v>1</v>
          </cell>
        </row>
        <row r="1129">
          <cell r="A1129" t="str">
            <v>VADT110</v>
          </cell>
          <cell r="B1129" t="str">
            <v>A</v>
          </cell>
          <cell r="C1129" t="str">
            <v>Planos, Derechos y Gravamenes (edif 20 viv)</v>
          </cell>
          <cell r="D1129" t="str">
            <v>GL</v>
          </cell>
          <cell r="E1129">
            <v>21440.645454545454</v>
          </cell>
          <cell r="F1129" t="str">
            <v>sin obs.</v>
          </cell>
          <cell r="G1129">
            <v>2</v>
          </cell>
        </row>
        <row r="1130">
          <cell r="A1130" t="str">
            <v>VADT200</v>
          </cell>
          <cell r="B1130" t="str">
            <v>A</v>
          </cell>
          <cell r="C1130" t="str">
            <v>Planos, docum., certificados finales y habilitaciones (Viv 22)</v>
          </cell>
          <cell r="D1130" t="str">
            <v>GL</v>
          </cell>
          <cell r="E1130">
            <v>5500</v>
          </cell>
          <cell r="F1130" t="str">
            <v>sin obs.</v>
          </cell>
          <cell r="G1130">
            <v>1</v>
          </cell>
        </row>
        <row r="1131">
          <cell r="A1131" t="str">
            <v>VADT210</v>
          </cell>
          <cell r="B1131" t="str">
            <v>A</v>
          </cell>
          <cell r="C1131" t="str">
            <v>Planos, docum., certificados finales y habilitaciones (Viv 20)</v>
          </cell>
          <cell r="D1131" t="str">
            <v>GL</v>
          </cell>
          <cell r="E1131">
            <v>5000</v>
          </cell>
          <cell r="F1131" t="str">
            <v>sin obs.</v>
          </cell>
          <cell r="G1131">
            <v>1</v>
          </cell>
        </row>
        <row r="1132">
          <cell r="A1132" t="str">
            <v>VADT220</v>
          </cell>
          <cell r="B1132" t="str">
            <v>A</v>
          </cell>
          <cell r="C1132" t="str">
            <v>Documentacion Pavimentos</v>
          </cell>
          <cell r="D1132" t="str">
            <v>GL</v>
          </cell>
          <cell r="E1132">
            <v>1500</v>
          </cell>
          <cell r="F1132" t="str">
            <v>sin obs.</v>
          </cell>
          <cell r="G1132">
            <v>1</v>
          </cell>
        </row>
        <row r="1133">
          <cell r="A1133" t="str">
            <v>RP000000</v>
          </cell>
          <cell r="B1133" t="str">
            <v>D</v>
          </cell>
          <cell r="C1133" t="str">
            <v xml:space="preserve">REPARACIONES </v>
          </cell>
          <cell r="D1133" t="str">
            <v/>
          </cell>
        </row>
        <row r="1134">
          <cell r="A1134" t="str">
            <v>RPED0000</v>
          </cell>
          <cell r="B1134" t="str">
            <v>D</v>
          </cell>
          <cell r="C1134" t="str">
            <v>REPARACIONES DE EDIFICIOS</v>
          </cell>
          <cell r="D1134" t="str">
            <v/>
          </cell>
        </row>
        <row r="1135">
          <cell r="A1135" t="str">
            <v>RPED001</v>
          </cell>
          <cell r="B1135" t="str">
            <v>A</v>
          </cell>
          <cell r="C1135" t="str">
            <v>Demolicion Revestimientos</v>
          </cell>
          <cell r="D1135" t="str">
            <v>M2</v>
          </cell>
          <cell r="E1135">
            <v>3.2045890909090913</v>
          </cell>
          <cell r="F1135" t="str">
            <v>sin obs.</v>
          </cell>
          <cell r="G1135">
            <v>2</v>
          </cell>
        </row>
        <row r="1136">
          <cell r="A1136" t="str">
            <v>RPED002</v>
          </cell>
          <cell r="B1136" t="str">
            <v>A</v>
          </cell>
          <cell r="C1136" t="str">
            <v>Demolicion Vereda</v>
          </cell>
          <cell r="D1136" t="str">
            <v>M2</v>
          </cell>
          <cell r="E1136">
            <v>5.6080309090909104</v>
          </cell>
          <cell r="F1136" t="str">
            <v>sin obs.</v>
          </cell>
          <cell r="G1136">
            <v>2</v>
          </cell>
        </row>
        <row r="1137">
          <cell r="A1137" t="str">
            <v>RPED003</v>
          </cell>
          <cell r="B1137" t="str">
            <v>A</v>
          </cell>
          <cell r="C1137" t="str">
            <v>Demolición Cielorraso Suspendido</v>
          </cell>
          <cell r="D1137" t="str">
            <v>M2</v>
          </cell>
          <cell r="E1137">
            <v>4.6316666666666668</v>
          </cell>
          <cell r="F1137" t="str">
            <v>sin obs.</v>
          </cell>
          <cell r="G1137">
            <v>1</v>
          </cell>
        </row>
        <row r="1138">
          <cell r="A1138" t="str">
            <v>RPED004</v>
          </cell>
          <cell r="B1138" t="str">
            <v>A</v>
          </cell>
          <cell r="C1138" t="str">
            <v>Demolicion Carpeta</v>
          </cell>
          <cell r="D1138" t="str">
            <v>M2</v>
          </cell>
          <cell r="E1138">
            <v>3.2045890909090913</v>
          </cell>
          <cell r="F1138" t="str">
            <v>sin obs.</v>
          </cell>
          <cell r="G1138">
            <v>2</v>
          </cell>
        </row>
        <row r="1139">
          <cell r="A1139" t="str">
            <v>RPED005</v>
          </cell>
          <cell r="B1139" t="str">
            <v>A</v>
          </cell>
          <cell r="C1139" t="str">
            <v>Demolicion Contrapiso 15 cm</v>
          </cell>
          <cell r="D1139" t="str">
            <v>M2</v>
          </cell>
          <cell r="E1139">
            <v>24.034418181818182</v>
          </cell>
          <cell r="F1139" t="str">
            <v>sin obs.</v>
          </cell>
          <cell r="G1139">
            <v>2</v>
          </cell>
        </row>
        <row r="1140">
          <cell r="A1140" t="str">
            <v>RPED006</v>
          </cell>
          <cell r="B1140" t="str">
            <v>A</v>
          </cell>
          <cell r="C1140" t="str">
            <v>Demolicion Contrapiso 8 cm</v>
          </cell>
          <cell r="D1140" t="str">
            <v>M2</v>
          </cell>
          <cell r="E1140">
            <v>12.818356363636365</v>
          </cell>
          <cell r="F1140" t="str">
            <v>sin obs.</v>
          </cell>
          <cell r="G1140">
            <v>2</v>
          </cell>
        </row>
        <row r="1141">
          <cell r="A1141" t="str">
            <v>RPED007</v>
          </cell>
          <cell r="B1141" t="str">
            <v>A</v>
          </cell>
          <cell r="C1141" t="str">
            <v>Demolicion Piso</v>
          </cell>
          <cell r="D1141" t="str">
            <v>M2</v>
          </cell>
          <cell r="E1141">
            <v>3.2045890909090913</v>
          </cell>
          <cell r="F1141" t="str">
            <v>sin obs.</v>
          </cell>
          <cell r="G1141">
            <v>2</v>
          </cell>
        </row>
        <row r="1142">
          <cell r="A1142" t="str">
            <v>RPED008</v>
          </cell>
          <cell r="B1142" t="str">
            <v>A</v>
          </cell>
          <cell r="C1142" t="str">
            <v>Retiro Membrana Existente</v>
          </cell>
          <cell r="D1142" t="str">
            <v>M2</v>
          </cell>
          <cell r="E1142">
            <v>3.97</v>
          </cell>
          <cell r="F1142" t="str">
            <v>sin obs.</v>
          </cell>
          <cell r="G1142">
            <v>1</v>
          </cell>
        </row>
        <row r="1143">
          <cell r="A1143" t="str">
            <v>RPED009</v>
          </cell>
          <cell r="B1143" t="str">
            <v>A</v>
          </cell>
          <cell r="C1143" t="str">
            <v>Prueba Hidraulica</v>
          </cell>
          <cell r="D1143" t="str">
            <v>GL</v>
          </cell>
          <cell r="E1143">
            <v>52.95</v>
          </cell>
          <cell r="F1143" t="str">
            <v>sin obs.</v>
          </cell>
          <cell r="G1143">
            <v>1</v>
          </cell>
        </row>
        <row r="1144">
          <cell r="A1144" t="str">
            <v>RPED023</v>
          </cell>
          <cell r="B1144" t="str">
            <v>A</v>
          </cell>
          <cell r="C1144" t="str">
            <v>Demolicion Mamposteria</v>
          </cell>
          <cell r="D1144" t="str">
            <v>M3</v>
          </cell>
          <cell r="E1144">
            <v>162.36290909090911</v>
          </cell>
          <cell r="F1144" t="str">
            <v>sin obs.</v>
          </cell>
          <cell r="G1144">
            <v>2</v>
          </cell>
        </row>
        <row r="1145">
          <cell r="A1145" t="str">
            <v>RPED050</v>
          </cell>
          <cell r="B1145" t="str">
            <v>A</v>
          </cell>
          <cell r="C1145" t="str">
            <v>Conducto p/Inst. Mamp. LC 15 sobre perfil</v>
          </cell>
          <cell r="D1145" t="str">
            <v>PISO</v>
          </cell>
          <cell r="E1145">
            <v>318.96514308509092</v>
          </cell>
          <cell r="F1145" t="str">
            <v>sin obs.</v>
          </cell>
          <cell r="G1145">
            <v>2</v>
          </cell>
        </row>
        <row r="1146">
          <cell r="A1146" t="str">
            <v>RPED055</v>
          </cell>
          <cell r="B1146" t="str">
            <v>A</v>
          </cell>
          <cell r="C1146" t="str">
            <v>Remate de ventilacion LC15</v>
          </cell>
          <cell r="D1146" t="str">
            <v>U</v>
          </cell>
          <cell r="E1146">
            <v>259.73573916986288</v>
          </cell>
          <cell r="F1146" t="str">
            <v>sin obs.</v>
          </cell>
          <cell r="G1146">
            <v>3</v>
          </cell>
        </row>
        <row r="1147">
          <cell r="A1147" t="str">
            <v>RPED0100</v>
          </cell>
          <cell r="B1147" t="str">
            <v>A</v>
          </cell>
          <cell r="C1147" t="str">
            <v>Hidrolavado de Estructura de Hº Aº</v>
          </cell>
          <cell r="D1147" t="str">
            <v>M2</v>
          </cell>
          <cell r="E1147">
            <v>3.3046666666666669</v>
          </cell>
          <cell r="F1147" t="str">
            <v>Hidrolavado sin andamio</v>
          </cell>
          <cell r="G1147">
            <v>2</v>
          </cell>
        </row>
        <row r="1148">
          <cell r="A1148" t="str">
            <v>RPED101</v>
          </cell>
          <cell r="B1148" t="str">
            <v>A</v>
          </cell>
          <cell r="C1148" t="str">
            <v>Hidrolavado interior y exterior Tanque Reserva</v>
          </cell>
          <cell r="D1148" t="str">
            <v>M2</v>
          </cell>
          <cell r="E1148">
            <v>4.9570000000000007</v>
          </cell>
          <cell r="F1148" t="str">
            <v>sin obs.</v>
          </cell>
          <cell r="G1148">
            <v>2</v>
          </cell>
        </row>
        <row r="1149">
          <cell r="A1149" t="str">
            <v>RPED0110</v>
          </cell>
          <cell r="B1149" t="str">
            <v>A</v>
          </cell>
          <cell r="C1149" t="str">
            <v>Arenado de Estructura Metálica</v>
          </cell>
          <cell r="D1149" t="str">
            <v>M2</v>
          </cell>
          <cell r="E1149">
            <v>3.2851010101010099</v>
          </cell>
          <cell r="F1149" t="str">
            <v>Arenado de Estructuras Metalicas sin andamios</v>
          </cell>
          <cell r="G1149">
            <v>2</v>
          </cell>
        </row>
        <row r="1150">
          <cell r="A1150" t="str">
            <v>RPED0120</v>
          </cell>
          <cell r="B1150" t="str">
            <v>A</v>
          </cell>
          <cell r="C1150" t="str">
            <v>Arenado de Frentes</v>
          </cell>
          <cell r="D1150" t="str">
            <v>M2</v>
          </cell>
          <cell r="E1150">
            <v>4.0378787878787881</v>
          </cell>
          <cell r="F1150" t="str">
            <v>Arenado de Frentes sin andamios</v>
          </cell>
          <cell r="G1150">
            <v>2</v>
          </cell>
        </row>
        <row r="1151">
          <cell r="A1151" t="str">
            <v>RPED0130</v>
          </cell>
          <cell r="B1151" t="str">
            <v>A</v>
          </cell>
          <cell r="C1151" t="str">
            <v>Limpieza de armaduras con cepillo de acero</v>
          </cell>
          <cell r="D1151" t="str">
            <v>M2</v>
          </cell>
          <cell r="E1151">
            <v>1.6933333333333334</v>
          </cell>
          <cell r="F1151" t="str">
            <v>Cepilado de armaduras</v>
          </cell>
          <cell r="G1151">
            <v>1</v>
          </cell>
        </row>
        <row r="1152">
          <cell r="A1152" t="str">
            <v>RPED0140</v>
          </cell>
          <cell r="B1152" t="str">
            <v>A</v>
          </cell>
          <cell r="C1152" t="str">
            <v>Revest.Anticorrosivo SIKA TOP ARMATEC 110 EPO CEM 1 mano</v>
          </cell>
          <cell r="D1152" t="str">
            <v>M2</v>
          </cell>
          <cell r="E1152">
            <v>18.291499999999999</v>
          </cell>
          <cell r="F1152" t="str">
            <v>1 Mano , 1 kg/m2</v>
          </cell>
          <cell r="G1152">
            <v>1</v>
          </cell>
        </row>
        <row r="1153">
          <cell r="A1153" t="str">
            <v>RPED0150</v>
          </cell>
          <cell r="B1153" t="str">
            <v>A</v>
          </cell>
          <cell r="C1153" t="str">
            <v>Mortero Grueso SIKAMONOTOP 615 esp 20 mm</v>
          </cell>
          <cell r="D1153" t="str">
            <v>M2</v>
          </cell>
          <cell r="E1153">
            <v>62.167999999999999</v>
          </cell>
          <cell r="F1153" t="str">
            <v>Premezcla para bacheos, carpeta y reparaciones 20kg/m2 por cm</v>
          </cell>
          <cell r="G1153">
            <v>1</v>
          </cell>
        </row>
        <row r="1154">
          <cell r="A1154" t="str">
            <v>RPED0160</v>
          </cell>
          <cell r="B1154" t="str">
            <v>A</v>
          </cell>
          <cell r="C1154" t="str">
            <v>Mortero Fino SIKAMONOTOP 620 esp 5 mm</v>
          </cell>
          <cell r="D1154" t="str">
            <v>M2</v>
          </cell>
          <cell r="E1154">
            <v>17.484000000000002</v>
          </cell>
          <cell r="F1154" t="str">
            <v>Premezcla, para terminacion fina. calculado para 5 mm, 10 kg/m2</v>
          </cell>
          <cell r="G1154">
            <v>1</v>
          </cell>
        </row>
        <row r="1155">
          <cell r="A1155" t="str">
            <v>RPED0170</v>
          </cell>
          <cell r="B1155" t="str">
            <v>A</v>
          </cell>
          <cell r="C1155" t="str">
            <v>Mortero Epoxi para anclajes y fijaciones SIKADUR 42 AUTONIVEL</v>
          </cell>
          <cell r="D1155" t="str">
            <v>LITRO</v>
          </cell>
          <cell r="E1155">
            <v>32.738</v>
          </cell>
          <cell r="F1155" t="str">
            <v>Para anclajes, rellenos, cierre de juntas, 1,9 kg/litro a rellenar</v>
          </cell>
          <cell r="G1155">
            <v>1</v>
          </cell>
        </row>
        <row r="1156">
          <cell r="A1156" t="str">
            <v>RPED0180</v>
          </cell>
          <cell r="B1156" t="str">
            <v>A</v>
          </cell>
          <cell r="C1156" t="str">
            <v>Refuerzo de vigas con Perfil U 140, relleno con SIKADUR 42</v>
          </cell>
          <cell r="D1156" t="str">
            <v>M</v>
          </cell>
          <cell r="E1156">
            <v>60.689499999999995</v>
          </cell>
          <cell r="F1156" t="str">
            <v xml:space="preserve"> UPN 14 pegado con SIKADUR 42 1/4 LITRO /ML</v>
          </cell>
          <cell r="G1156">
            <v>2</v>
          </cell>
        </row>
        <row r="1157">
          <cell r="A1157" t="str">
            <v>RPED0190</v>
          </cell>
          <cell r="B1157" t="str">
            <v>A</v>
          </cell>
          <cell r="C1157" t="str">
            <v>Escalones premoldeados 1,22x0,27x0,05</v>
          </cell>
          <cell r="D1157" t="str">
            <v>U</v>
          </cell>
          <cell r="E1157">
            <v>23.339761371900831</v>
          </cell>
          <cell r="F1157" t="str">
            <v>de Hº Eleborado para abulonar</v>
          </cell>
          <cell r="G1157">
            <v>1</v>
          </cell>
        </row>
        <row r="1158">
          <cell r="A1158" t="str">
            <v>RPED0200</v>
          </cell>
          <cell r="B1158" t="str">
            <v>A</v>
          </cell>
          <cell r="C1158" t="str">
            <v>Recomposición de babetas</v>
          </cell>
          <cell r="D1158" t="str">
            <v>ML</v>
          </cell>
          <cell r="E1158">
            <v>2.9873823863636364</v>
          </cell>
          <cell r="F1158" t="str">
            <v>Se consideran sobre una sup de 0,20 m2/ml y un 10% de desperdicios</v>
          </cell>
          <cell r="G1158">
            <v>1</v>
          </cell>
        </row>
        <row r="1159">
          <cell r="A1159" t="str">
            <v>RPED205</v>
          </cell>
          <cell r="B1159" t="str">
            <v>A</v>
          </cell>
          <cell r="C1159" t="str">
            <v>Recomposicion Pendientes</v>
          </cell>
          <cell r="D1159" t="str">
            <v>M2</v>
          </cell>
          <cell r="E1159">
            <v>15.025519226446281</v>
          </cell>
          <cell r="F1159" t="str">
            <v>sin obs.</v>
          </cell>
          <cell r="G1159">
            <v>1</v>
          </cell>
        </row>
        <row r="1160">
          <cell r="A1160" t="str">
            <v>RPED0210</v>
          </cell>
          <cell r="B1160" t="str">
            <v>A</v>
          </cell>
          <cell r="C1160" t="str">
            <v>Recomposición de carpetas</v>
          </cell>
          <cell r="D1160" t="str">
            <v>M2</v>
          </cell>
          <cell r="E1160">
            <v>10.489235781818183</v>
          </cell>
          <cell r="F1160" t="str">
            <v>Se considera un 10% mas que una carpeta nueva</v>
          </cell>
          <cell r="G1160">
            <v>1</v>
          </cell>
        </row>
        <row r="1161">
          <cell r="A1161" t="str">
            <v>RPED220</v>
          </cell>
          <cell r="B1161" t="str">
            <v>A</v>
          </cell>
          <cell r="C1161" t="str">
            <v>Canaleteo de muros para alojar cañerias 7x7 cm</v>
          </cell>
          <cell r="D1161" t="str">
            <v>ML</v>
          </cell>
          <cell r="E1161">
            <v>2.9416666666666664</v>
          </cell>
          <cell r="F1161" t="str">
            <v>Con acanaladora</v>
          </cell>
          <cell r="G1161">
            <v>1</v>
          </cell>
        </row>
        <row r="1162">
          <cell r="A1162" t="str">
            <v>RPED0221</v>
          </cell>
          <cell r="B1162" t="str">
            <v>A</v>
          </cell>
          <cell r="C1162" t="str">
            <v>Tapado de canaletas con MHR</v>
          </cell>
          <cell r="D1162" t="str">
            <v>ML</v>
          </cell>
          <cell r="E1162">
            <v>2.5575408842975209</v>
          </cell>
          <cell r="F1162" t="str">
            <v>Se considera 0,20 m2/ml</v>
          </cell>
          <cell r="G1162">
            <v>2</v>
          </cell>
        </row>
        <row r="1163">
          <cell r="A1163" t="str">
            <v>RPED222</v>
          </cell>
          <cell r="B1163" t="str">
            <v>A</v>
          </cell>
          <cell r="C1163" t="str">
            <v>Reparacion Revestimiento Canaleta</v>
          </cell>
          <cell r="D1163" t="str">
            <v>ML</v>
          </cell>
          <cell r="E1163">
            <v>2.9871933884297523</v>
          </cell>
          <cell r="F1163" t="str">
            <v>sin obs.</v>
          </cell>
          <cell r="G1163">
            <v>2</v>
          </cell>
        </row>
        <row r="1164">
          <cell r="A1164" t="str">
            <v>RPED250</v>
          </cell>
          <cell r="B1164" t="str">
            <v>A</v>
          </cell>
          <cell r="C1164" t="str">
            <v xml:space="preserve">Carga Muro </v>
          </cell>
          <cell r="D1164" t="str">
            <v>M2</v>
          </cell>
          <cell r="E1164">
            <v>32.790875950413223</v>
          </cell>
          <cell r="F1164" t="str">
            <v>sin obs.</v>
          </cell>
          <cell r="G1164">
            <v>2</v>
          </cell>
        </row>
        <row r="1165">
          <cell r="A1165" t="str">
            <v>RPED260</v>
          </cell>
          <cell r="B1165" t="str">
            <v>A</v>
          </cell>
          <cell r="C1165" t="str">
            <v>Reparacion Revoque Impermeable interior TR</v>
          </cell>
          <cell r="D1165" t="str">
            <v>M2</v>
          </cell>
          <cell r="E1165">
            <v>7.3778823863636367</v>
          </cell>
          <cell r="F1165" t="str">
            <v>sin obs.</v>
          </cell>
          <cell r="G1165">
            <v>2</v>
          </cell>
        </row>
        <row r="1166">
          <cell r="A1166" t="str">
            <v>RPED265</v>
          </cell>
          <cell r="B1166" t="str">
            <v>A</v>
          </cell>
          <cell r="C1166" t="str">
            <v xml:space="preserve">Reparacion Rev. Grueso y Fino exterior </v>
          </cell>
          <cell r="D1166" t="str">
            <v>M2</v>
          </cell>
          <cell r="E1166">
            <v>21.833106909090908</v>
          </cell>
          <cell r="F1166" t="str">
            <v>sin obs.</v>
          </cell>
          <cell r="G1166">
            <v>2</v>
          </cell>
        </row>
        <row r="1167">
          <cell r="A1167" t="str">
            <v>RPED270</v>
          </cell>
          <cell r="B1167" t="str">
            <v>A</v>
          </cell>
          <cell r="C1167" t="str">
            <v>Revoque Grueso en pasadizo ascensor</v>
          </cell>
          <cell r="D1167" t="str">
            <v>M2</v>
          </cell>
          <cell r="E1167">
            <v>14.301168892561984</v>
          </cell>
          <cell r="F1167" t="str">
            <v>sin obs.</v>
          </cell>
          <cell r="G1167">
            <v>2</v>
          </cell>
        </row>
        <row r="1168">
          <cell r="A1168" t="str">
            <v>RPED290</v>
          </cell>
          <cell r="B1168" t="str">
            <v>A</v>
          </cell>
          <cell r="C1168" t="str">
            <v>Reparacion Cielorraso Suspendido</v>
          </cell>
          <cell r="D1168" t="str">
            <v>M2</v>
          </cell>
          <cell r="E1168">
            <v>53.146179338842984</v>
          </cell>
          <cell r="F1168" t="str">
            <v>sin obs.</v>
          </cell>
          <cell r="G1168">
            <v>1</v>
          </cell>
        </row>
        <row r="1169">
          <cell r="A1169" t="str">
            <v>RPED295</v>
          </cell>
          <cell r="B1169" t="str">
            <v>A</v>
          </cell>
          <cell r="C1169" t="str">
            <v>Reparacion Revoque s/Metal Desplegado</v>
          </cell>
          <cell r="D1169" t="str">
            <v>M2</v>
          </cell>
          <cell r="E1169">
            <v>25.275106909090912</v>
          </cell>
          <cell r="F1169" t="str">
            <v>sin obs.</v>
          </cell>
          <cell r="G1169">
            <v>1</v>
          </cell>
        </row>
        <row r="1170">
          <cell r="A1170" t="str">
            <v>RPED300</v>
          </cell>
          <cell r="B1170" t="str">
            <v>A</v>
          </cell>
          <cell r="C1170" t="str">
            <v>Retiro Puerta Existente</v>
          </cell>
          <cell r="D1170" t="str">
            <v>U</v>
          </cell>
          <cell r="E1170">
            <v>13.233333333333334</v>
          </cell>
          <cell r="F1170" t="str">
            <v>sin obs.</v>
          </cell>
          <cell r="G1170">
            <v>1</v>
          </cell>
        </row>
        <row r="1171">
          <cell r="A1171" t="str">
            <v>RPED310</v>
          </cell>
          <cell r="B1171" t="str">
            <v>A</v>
          </cell>
          <cell r="C1171" t="str">
            <v>Retiro Reja Existente</v>
          </cell>
          <cell r="D1171" t="str">
            <v>U</v>
          </cell>
          <cell r="E1171">
            <v>39.700000000000003</v>
          </cell>
          <cell r="F1171" t="str">
            <v>sin obs.</v>
          </cell>
          <cell r="G1171">
            <v>1</v>
          </cell>
        </row>
        <row r="1172">
          <cell r="A1172" t="str">
            <v>RPED315</v>
          </cell>
          <cell r="B1172" t="str">
            <v>A</v>
          </cell>
          <cell r="C1172" t="str">
            <v>Prov. y Coloc. Malla Metalica Balcones</v>
          </cell>
          <cell r="D1172" t="str">
            <v>M2</v>
          </cell>
          <cell r="E1172">
            <v>60</v>
          </cell>
          <cell r="F1172" t="str">
            <v>sin obs.</v>
          </cell>
          <cell r="G1172">
            <v>1</v>
          </cell>
        </row>
        <row r="1173">
          <cell r="A1173" t="str">
            <v>RPED320</v>
          </cell>
          <cell r="B1173" t="str">
            <v>A</v>
          </cell>
          <cell r="C1173" t="str">
            <v>Reparacion Baranda Balcon</v>
          </cell>
          <cell r="D1173" t="str">
            <v>ML</v>
          </cell>
          <cell r="E1173">
            <v>41.998886666666664</v>
          </cell>
          <cell r="F1173" t="str">
            <v>sin obs.</v>
          </cell>
          <cell r="G1173">
            <v>1</v>
          </cell>
        </row>
        <row r="1174">
          <cell r="A1174" t="str">
            <v>RPED330</v>
          </cell>
          <cell r="B1174" t="str">
            <v>A</v>
          </cell>
          <cell r="C1174" t="str">
            <v>Reparacion Carpinteria metalica</v>
          </cell>
          <cell r="D1174" t="str">
            <v>ML</v>
          </cell>
          <cell r="E1174">
            <v>5.8062659999999999</v>
          </cell>
          <cell r="F1174" t="str">
            <v>sin obs.</v>
          </cell>
          <cell r="G1174">
            <v>1</v>
          </cell>
        </row>
        <row r="1175">
          <cell r="A1175" t="str">
            <v>RPED350</v>
          </cell>
          <cell r="B1175" t="str">
            <v>A</v>
          </cell>
          <cell r="C1175" t="str">
            <v>Prov. y Coloc. Pasamanos Escalera</v>
          </cell>
          <cell r="D1175" t="str">
            <v>ML</v>
          </cell>
          <cell r="E1175">
            <v>20</v>
          </cell>
          <cell r="F1175" t="str">
            <v>sin obs.</v>
          </cell>
          <cell r="G1175">
            <v>1</v>
          </cell>
        </row>
        <row r="1176">
          <cell r="A1176" t="str">
            <v>RPED355</v>
          </cell>
          <cell r="B1176" t="str">
            <v>A</v>
          </cell>
          <cell r="C1176" t="str">
            <v>Prov. y Coloc. Escalera Marinera</v>
          </cell>
          <cell r="D1176" t="str">
            <v>U</v>
          </cell>
          <cell r="E1176">
            <v>180.88499999999999</v>
          </cell>
          <cell r="F1176" t="str">
            <v>sin obs.</v>
          </cell>
          <cell r="G1176">
            <v>1</v>
          </cell>
        </row>
        <row r="1177">
          <cell r="A1177" t="str">
            <v>RPED400</v>
          </cell>
          <cell r="B1177" t="str">
            <v>A</v>
          </cell>
          <cell r="C1177" t="str">
            <v>Prov. y Coloc. Puerta Placa 0.65 x 2.00</v>
          </cell>
          <cell r="D1177" t="str">
            <v>U</v>
          </cell>
          <cell r="E1177">
            <v>84.89</v>
          </cell>
          <cell r="F1177" t="str">
            <v>sin obs.</v>
          </cell>
          <cell r="G1177">
            <v>1</v>
          </cell>
        </row>
        <row r="1178">
          <cell r="A1178" t="str">
            <v>RPED405</v>
          </cell>
          <cell r="B1178" t="str">
            <v>A</v>
          </cell>
          <cell r="C1178" t="str">
            <v>Prov. y Coloc. Puerta Ch F-60</v>
          </cell>
          <cell r="D1178" t="str">
            <v>U</v>
          </cell>
          <cell r="E1178">
            <v>270</v>
          </cell>
          <cell r="F1178" t="str">
            <v>sin obs.</v>
          </cell>
          <cell r="G1178">
            <v>1</v>
          </cell>
        </row>
        <row r="1179">
          <cell r="A1179" t="str">
            <v>RPED450</v>
          </cell>
          <cell r="B1179" t="str">
            <v>A</v>
          </cell>
          <cell r="C1179" t="str">
            <v>Ascensor Camillero 10 paradas</v>
          </cell>
          <cell r="D1179" t="str">
            <v>U</v>
          </cell>
          <cell r="E1179">
            <v>63000</v>
          </cell>
          <cell r="F1179" t="str">
            <v>sin obs.</v>
          </cell>
          <cell r="G1179">
            <v>1</v>
          </cell>
        </row>
        <row r="1180">
          <cell r="A1180" t="str">
            <v>RPED500</v>
          </cell>
          <cell r="B1180" t="str">
            <v>A</v>
          </cell>
          <cell r="C1180" t="str">
            <v>Apertura Vano en mamp. LC 15</v>
          </cell>
          <cell r="D1180" t="str">
            <v>M2</v>
          </cell>
          <cell r="E1180">
            <v>24.034418181818182</v>
          </cell>
          <cell r="F1180" t="str">
            <v>sin obs.</v>
          </cell>
          <cell r="G1180">
            <v>2</v>
          </cell>
        </row>
        <row r="1181">
          <cell r="A1181" t="str">
            <v>RPED550</v>
          </cell>
          <cell r="B1181" t="str">
            <v>A</v>
          </cell>
          <cell r="C1181" t="str">
            <v>Recomposicion Carpeta Nivelacion</v>
          </cell>
          <cell r="D1181" t="str">
            <v>M2</v>
          </cell>
          <cell r="E1181">
            <v>13.065668892561986</v>
          </cell>
          <cell r="F1181" t="str">
            <v>sin obs.</v>
          </cell>
          <cell r="G1181">
            <v>1</v>
          </cell>
        </row>
        <row r="1182">
          <cell r="A1182" t="str">
            <v>RPED600</v>
          </cell>
          <cell r="B1182" t="str">
            <v>A</v>
          </cell>
          <cell r="C1182" t="str">
            <v>Piso ceramico c/Recomp. Carpeta Niv.</v>
          </cell>
          <cell r="D1182" t="str">
            <v>M2</v>
          </cell>
          <cell r="E1182">
            <v>42.70163583471075</v>
          </cell>
          <cell r="F1182" t="str">
            <v>sin obs.</v>
          </cell>
          <cell r="G1182">
            <v>3</v>
          </cell>
        </row>
        <row r="1183">
          <cell r="A1183" t="str">
            <v>RPED610</v>
          </cell>
          <cell r="B1183" t="str">
            <v>A</v>
          </cell>
          <cell r="C1183" t="str">
            <v>Piso cemento perfil L c/Recomp. Carpeta Niv.</v>
          </cell>
          <cell r="D1183" t="str">
            <v>M2</v>
          </cell>
          <cell r="E1183">
            <v>59.943412325265648</v>
          </cell>
          <cell r="F1183" t="str">
            <v>sin obs.</v>
          </cell>
          <cell r="G1183">
            <v>3</v>
          </cell>
        </row>
        <row r="1184">
          <cell r="A1184" t="str">
            <v>RPED615</v>
          </cell>
          <cell r="B1184" t="str">
            <v>A</v>
          </cell>
          <cell r="C1184" t="str">
            <v>Prov. y Coloc. baldosa ceramica Azotea 20x20</v>
          </cell>
          <cell r="D1184" t="str">
            <v>M2</v>
          </cell>
          <cell r="E1184">
            <v>32.580767276747189</v>
          </cell>
          <cell r="F1184" t="str">
            <v>sin obs.</v>
          </cell>
          <cell r="G1184">
            <v>2</v>
          </cell>
        </row>
        <row r="1185">
          <cell r="A1185" t="str">
            <v>RPED650</v>
          </cell>
          <cell r="B1185" t="str">
            <v>A</v>
          </cell>
          <cell r="C1185" t="str">
            <v>Prov. y Coloc. Membrana Geotextil</v>
          </cell>
          <cell r="D1185" t="str">
            <v>M2</v>
          </cell>
          <cell r="E1185">
            <v>12.589236363636363</v>
          </cell>
          <cell r="F1185" t="str">
            <v>sin obs.</v>
          </cell>
          <cell r="G1185">
            <v>1</v>
          </cell>
        </row>
        <row r="1186">
          <cell r="A1186" t="str">
            <v>RPED900</v>
          </cell>
          <cell r="B1186" t="str">
            <v>A</v>
          </cell>
          <cell r="C1186" t="str">
            <v>Cupertina Chapa</v>
          </cell>
          <cell r="D1186" t="str">
            <v>ML</v>
          </cell>
          <cell r="E1186">
            <v>28.425000000000001</v>
          </cell>
          <cell r="F1186" t="str">
            <v>sin obs.</v>
          </cell>
          <cell r="G1186">
            <v>1</v>
          </cell>
        </row>
        <row r="1187">
          <cell r="A1187" t="str">
            <v>RPED950</v>
          </cell>
          <cell r="B1187" t="str">
            <v>A</v>
          </cell>
          <cell r="C1187" t="str">
            <v>Ordenamiento cables con bandeja portacables</v>
          </cell>
          <cell r="D1187" t="str">
            <v>ML</v>
          </cell>
          <cell r="E1187">
            <v>44.228666666666669</v>
          </cell>
          <cell r="F1187" t="str">
            <v>sin obs.</v>
          </cell>
          <cell r="G1187">
            <v>1</v>
          </cell>
        </row>
        <row r="1188">
          <cell r="A1188" t="str">
            <v>RD000000</v>
          </cell>
          <cell r="B1188" t="str">
            <v>D</v>
          </cell>
          <cell r="C1188" t="str">
            <v>REDES</v>
          </cell>
          <cell r="D1188" t="str">
            <v/>
          </cell>
        </row>
        <row r="1189">
          <cell r="A1189" t="str">
            <v>RDEL0000</v>
          </cell>
          <cell r="B1189" t="str">
            <v>D</v>
          </cell>
          <cell r="C1189" t="str">
            <v>RED ELECTRICA</v>
          </cell>
          <cell r="D1189" t="str">
            <v/>
          </cell>
        </row>
        <row r="1190">
          <cell r="A1190" t="str">
            <v>RDEL0010</v>
          </cell>
          <cell r="B1190" t="str">
            <v>A</v>
          </cell>
          <cell r="C1190" t="str">
            <v>Camara Transformadora (Obra Civil)</v>
          </cell>
          <cell r="D1190" t="str">
            <v>GL</v>
          </cell>
          <cell r="E1190">
            <v>21635.496388521737</v>
          </cell>
          <cell r="F1190" t="str">
            <v>S/PLANO N 3780635 edesur red 13200/380 v</v>
          </cell>
          <cell r="G1190">
            <v>3</v>
          </cell>
        </row>
        <row r="1191">
          <cell r="A1191" t="str">
            <v>RDEL12352</v>
          </cell>
          <cell r="B1191" t="str">
            <v>A</v>
          </cell>
          <cell r="C1191" t="str">
            <v>ALGO</v>
          </cell>
          <cell r="D1191" t="str">
            <v>U</v>
          </cell>
          <cell r="E1191">
            <v>6.6166666666666671</v>
          </cell>
          <cell r="F1191" t="str">
            <v>sin obs.</v>
          </cell>
          <cell r="G1191">
            <v>2</v>
          </cell>
        </row>
        <row r="1192">
          <cell r="A1192" t="str">
            <v>RDGA0000</v>
          </cell>
          <cell r="B1192" t="str">
            <v>D</v>
          </cell>
          <cell r="C1192" t="str">
            <v>RED GAS</v>
          </cell>
          <cell r="D1192" t="str">
            <v/>
          </cell>
        </row>
        <row r="1193">
          <cell r="A1193" t="str">
            <v>RDGA0005</v>
          </cell>
          <cell r="B1193" t="str">
            <v>A</v>
          </cell>
          <cell r="C1193" t="str">
            <v>Replanteo Zanja</v>
          </cell>
          <cell r="D1193" t="str">
            <v>ML</v>
          </cell>
          <cell r="E1193">
            <v>0.44125000000000003</v>
          </cell>
          <cell r="F1193" t="str">
            <v>sin obs.</v>
          </cell>
          <cell r="G1193">
            <v>1</v>
          </cell>
        </row>
        <row r="1194">
          <cell r="A1194" t="str">
            <v>RDGA0010</v>
          </cell>
          <cell r="B1194" t="str">
            <v>A</v>
          </cell>
          <cell r="C1194" t="str">
            <v>Cama de Arena</v>
          </cell>
          <cell r="D1194" t="str">
            <v>ML</v>
          </cell>
          <cell r="E1194">
            <v>3.5051515151515154</v>
          </cell>
          <cell r="F1194" t="str">
            <v>10 cm de capa de arena compactada. Ancho de zanja 60 cm.</v>
          </cell>
          <cell r="G1194">
            <v>1</v>
          </cell>
        </row>
        <row r="1195">
          <cell r="A1195" t="str">
            <v>RDGA0020</v>
          </cell>
          <cell r="B1195" t="str">
            <v>A</v>
          </cell>
          <cell r="C1195" t="str">
            <v>Proteccion Ladrillos</v>
          </cell>
          <cell r="D1195" t="str">
            <v>ML</v>
          </cell>
          <cell r="E1195">
            <v>2.3972038567493112</v>
          </cell>
          <cell r="F1195" t="str">
            <v>sin obs.</v>
          </cell>
          <cell r="G1195">
            <v>1</v>
          </cell>
        </row>
        <row r="1196">
          <cell r="A1196" t="str">
            <v>RDGA0025</v>
          </cell>
          <cell r="B1196" t="str">
            <v>A</v>
          </cell>
          <cell r="C1196" t="str">
            <v>Malla de Advertencia de 0,30 mts de ancho</v>
          </cell>
          <cell r="D1196" t="str">
            <v>ML</v>
          </cell>
          <cell r="E1196">
            <v>2.4529999999999998</v>
          </cell>
          <cell r="F1196" t="str">
            <v>sin obs.</v>
          </cell>
          <cell r="G1196">
            <v>1</v>
          </cell>
        </row>
        <row r="1197">
          <cell r="A1197" t="str">
            <v>RDGA0026</v>
          </cell>
          <cell r="B1197" t="str">
            <v>A</v>
          </cell>
          <cell r="C1197" t="str">
            <v>Malla de Advertencia de 0,15 mts de ancho</v>
          </cell>
          <cell r="D1197" t="str">
            <v>ML</v>
          </cell>
          <cell r="E1197">
            <v>1.403</v>
          </cell>
          <cell r="F1197" t="str">
            <v>sin obs.</v>
          </cell>
          <cell r="G1197">
            <v>1</v>
          </cell>
        </row>
        <row r="1198">
          <cell r="A1198" t="str">
            <v>RDGA0030</v>
          </cell>
          <cell r="B1198" t="str">
            <v>A</v>
          </cell>
          <cell r="C1198" t="str">
            <v>Tendido Tubo PE-GAS D025 (Mat+MO)</v>
          </cell>
          <cell r="D1198" t="str">
            <v>ML</v>
          </cell>
          <cell r="E1198">
            <v>1.5429999999999999</v>
          </cell>
          <cell r="F1198" t="str">
            <v>Tendido del Tubo de Gas dentro de la Zanja.</v>
          </cell>
          <cell r="G1198">
            <v>1</v>
          </cell>
        </row>
        <row r="1199">
          <cell r="A1199" t="str">
            <v>RDGA0040</v>
          </cell>
          <cell r="B1199" t="str">
            <v>A</v>
          </cell>
          <cell r="C1199" t="str">
            <v>Tendido Tubo PE-GAS D050 (Mat+MO)</v>
          </cell>
          <cell r="D1199" t="str">
            <v>ML</v>
          </cell>
          <cell r="E1199">
            <v>5.0080000000000009</v>
          </cell>
          <cell r="F1199" t="str">
            <v>Tendido del Tubo de Gas dentro de la Zanja.</v>
          </cell>
          <cell r="G1199">
            <v>1</v>
          </cell>
        </row>
        <row r="1200">
          <cell r="A1200" t="str">
            <v>RDGA0050</v>
          </cell>
          <cell r="B1200" t="str">
            <v>A</v>
          </cell>
          <cell r="C1200" t="str">
            <v>Tendido Tubo PE-GAS D063 (Mat+MO)</v>
          </cell>
          <cell r="D1200" t="str">
            <v>ML</v>
          </cell>
          <cell r="E1200">
            <v>7.7562500000000005</v>
          </cell>
          <cell r="F1200" t="str">
            <v>Tendido del Tubo de Gas dentro de la Zanja.</v>
          </cell>
          <cell r="G1200">
            <v>1</v>
          </cell>
        </row>
        <row r="1201">
          <cell r="A1201" t="str">
            <v>RDGA0060</v>
          </cell>
          <cell r="B1201" t="str">
            <v>A</v>
          </cell>
          <cell r="C1201" t="str">
            <v>Tendido Tubo PE-GAS D090 (Mat+MO)</v>
          </cell>
          <cell r="D1201" t="str">
            <v>ML</v>
          </cell>
          <cell r="E1201">
            <v>15.21125</v>
          </cell>
          <cell r="F1201" t="str">
            <v>Tendido del Tubo de Gas dentro de la Zanja.</v>
          </cell>
          <cell r="G1201">
            <v>1</v>
          </cell>
        </row>
        <row r="1202">
          <cell r="A1202" t="str">
            <v>RDGA0100</v>
          </cell>
          <cell r="B1202" t="str">
            <v>A</v>
          </cell>
          <cell r="C1202" t="str">
            <v>Provision y Colocacion Te PE-GAS D063/063/063</v>
          </cell>
          <cell r="D1202" t="str">
            <v>U</v>
          </cell>
          <cell r="E1202">
            <v>51.485208333333333</v>
          </cell>
          <cell r="F1202" t="str">
            <v>Traslado equipo al lugar de electrofusion. Ejecucion de la misma (aprox. 5 minutos).</v>
          </cell>
          <cell r="G1202">
            <v>2</v>
          </cell>
        </row>
        <row r="1203">
          <cell r="A1203" t="str">
            <v>RDGA0150</v>
          </cell>
          <cell r="B1203" t="str">
            <v>A</v>
          </cell>
          <cell r="C1203" t="str">
            <v>Provision y Colocacion Codo 45º PE-GAS D063</v>
          </cell>
          <cell r="D1203" t="str">
            <v>U</v>
          </cell>
          <cell r="E1203">
            <v>51.170208333333335</v>
          </cell>
          <cell r="F1203" t="str">
            <v>Traslado equipo al lugar de electrofusion. Ejecucion de la misma (aprox. 5 minutos).</v>
          </cell>
          <cell r="G1203">
            <v>2</v>
          </cell>
        </row>
        <row r="1204">
          <cell r="A1204" t="str">
            <v>RDGA0200</v>
          </cell>
          <cell r="B1204" t="str">
            <v>A</v>
          </cell>
          <cell r="C1204" t="str">
            <v>Provision y Colocacion Reduccion PE-GAS D090/063</v>
          </cell>
          <cell r="D1204" t="str">
            <v>U</v>
          </cell>
          <cell r="E1204">
            <v>28.350208333333335</v>
          </cell>
          <cell r="F1204" t="str">
            <v>sin obs.</v>
          </cell>
          <cell r="G1204">
            <v>2</v>
          </cell>
        </row>
        <row r="1205">
          <cell r="A1205" t="str">
            <v>RDGA0210</v>
          </cell>
          <cell r="B1205" t="str">
            <v>A</v>
          </cell>
          <cell r="C1205" t="str">
            <v>Provision y Colocacion Reduccion PE-GAS D063/050</v>
          </cell>
          <cell r="D1205" t="str">
            <v>U</v>
          </cell>
          <cell r="E1205">
            <v>28.350208333333335</v>
          </cell>
          <cell r="F1205" t="str">
            <v>sin obs.</v>
          </cell>
          <cell r="G1205">
            <v>2</v>
          </cell>
        </row>
        <row r="1206">
          <cell r="A1206" t="str">
            <v>RDGA0220</v>
          </cell>
          <cell r="B1206" t="str">
            <v>A</v>
          </cell>
          <cell r="C1206" t="str">
            <v>Provision y Colocacion Reduccion PE-GAS D050/032</v>
          </cell>
          <cell r="D1206" t="str">
            <v>U</v>
          </cell>
          <cell r="E1206">
            <v>28.350208333333335</v>
          </cell>
          <cell r="F1206" t="str">
            <v>sin obs.</v>
          </cell>
          <cell r="G1206">
            <v>2</v>
          </cell>
        </row>
        <row r="1207">
          <cell r="A1207" t="str">
            <v>RDGA0230</v>
          </cell>
          <cell r="B1207" t="str">
            <v>A</v>
          </cell>
          <cell r="C1207" t="str">
            <v>Provision y Colocacion Reduccion PE-GAS D032/025</v>
          </cell>
          <cell r="D1207" t="str">
            <v>U</v>
          </cell>
          <cell r="E1207">
            <v>19.35520833333333</v>
          </cell>
          <cell r="F1207" t="str">
            <v>sin obs.</v>
          </cell>
          <cell r="G1207">
            <v>2</v>
          </cell>
        </row>
        <row r="1208">
          <cell r="A1208" t="str">
            <v>RDGA0300</v>
          </cell>
          <cell r="B1208" t="str">
            <v>A</v>
          </cell>
          <cell r="C1208" t="str">
            <v>Provision y Colocacion Toma de Servicio PE-GAS D063/025</v>
          </cell>
          <cell r="D1208" t="str">
            <v>U</v>
          </cell>
          <cell r="E1208">
            <v>90.616874999999993</v>
          </cell>
          <cell r="F1208" t="str">
            <v>sin obs.</v>
          </cell>
          <cell r="G1208">
            <v>2</v>
          </cell>
        </row>
        <row r="1209">
          <cell r="A1209" t="str">
            <v>RDGA0350</v>
          </cell>
          <cell r="B1209" t="str">
            <v>A</v>
          </cell>
          <cell r="C1209" t="str">
            <v>Provision y Colocacion Conexión a Red existente PE-GAS D090/063</v>
          </cell>
          <cell r="D1209" t="str">
            <v>U</v>
          </cell>
          <cell r="E1209">
            <v>7.615104166666673</v>
          </cell>
          <cell r="F1209" t="str">
            <v>sin obs.</v>
          </cell>
          <cell r="G1209">
            <v>2</v>
          </cell>
        </row>
        <row r="1210">
          <cell r="A1210" t="str">
            <v>RDGA0400</v>
          </cell>
          <cell r="B1210" t="str">
            <v>A</v>
          </cell>
          <cell r="C1210" t="str">
            <v>Provision y Colocacion Tapa PE-GAS D025</v>
          </cell>
          <cell r="D1210" t="str">
            <v>U</v>
          </cell>
          <cell r="E1210">
            <v>25.1484375</v>
          </cell>
          <cell r="F1210" t="str">
            <v>sin obs.</v>
          </cell>
          <cell r="G1210">
            <v>2</v>
          </cell>
        </row>
        <row r="1211">
          <cell r="A1211" t="str">
            <v>RDGA0405</v>
          </cell>
          <cell r="B1211" t="str">
            <v>A</v>
          </cell>
          <cell r="C1211" t="str">
            <v>Conexion de gas diam 0.025</v>
          </cell>
          <cell r="D1211" t="str">
            <v>U</v>
          </cell>
          <cell r="E1211">
            <v>139.51104429752067</v>
          </cell>
          <cell r="F1211" t="str">
            <v>Conexión domiciliaria de diam 0,025m , incluye excavacion y relleno</v>
          </cell>
          <cell r="G1211">
            <v>2</v>
          </cell>
        </row>
        <row r="1212">
          <cell r="A1212" t="str">
            <v>RDGA0410</v>
          </cell>
          <cell r="B1212" t="str">
            <v>A</v>
          </cell>
          <cell r="C1212" t="str">
            <v>Provision y Colocacion Tapa PE-GAS D063</v>
          </cell>
          <cell r="D1212" t="str">
            <v>U</v>
          </cell>
          <cell r="E1212">
            <v>48.108437500000001</v>
          </cell>
          <cell r="F1212" t="str">
            <v>sin obs.</v>
          </cell>
          <cell r="G1212">
            <v>2</v>
          </cell>
        </row>
        <row r="1213">
          <cell r="A1213" t="str">
            <v>RDGA0420</v>
          </cell>
          <cell r="B1213" t="str">
            <v>A</v>
          </cell>
          <cell r="C1213" t="str">
            <v>Provision y Colocacion Tapa PE-GAS D090</v>
          </cell>
          <cell r="D1213" t="str">
            <v>U</v>
          </cell>
          <cell r="E1213">
            <v>96.233437499999994</v>
          </cell>
          <cell r="F1213" t="str">
            <v>sin obs.</v>
          </cell>
          <cell r="G1213">
            <v>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7">
          <cell r="C7">
            <v>10</v>
          </cell>
        </row>
        <row r="9">
          <cell r="C9">
            <v>10</v>
          </cell>
        </row>
        <row r="10">
          <cell r="C10">
            <v>10.5</v>
          </cell>
        </row>
      </sheetData>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Data"/>
      <sheetName val="Plant"/>
      <sheetName val="Leasing"/>
      <sheetName val="Transport Saima"/>
      <sheetName val="Transport Spedag"/>
      <sheetName val="Transport Fagioli"/>
    </sheetNames>
    <sheetDataSet>
      <sheetData sheetId="0"/>
      <sheetData sheetId="1">
        <row r="5">
          <cell r="C5" t="str">
            <v>KUGS</v>
          </cell>
          <cell r="D5">
            <v>2</v>
          </cell>
        </row>
        <row r="6">
          <cell r="C6" t="str">
            <v>$</v>
          </cell>
          <cell r="D6">
            <v>0.77966678304752735</v>
          </cell>
        </row>
        <row r="7">
          <cell r="C7" t="str">
            <v>€</v>
          </cell>
          <cell r="D7">
            <v>1</v>
          </cell>
        </row>
        <row r="11">
          <cell r="C11">
            <v>1</v>
          </cell>
          <cell r="D11">
            <v>1.149</v>
          </cell>
        </row>
        <row r="12">
          <cell r="C12">
            <v>2</v>
          </cell>
          <cell r="D12">
            <v>1.103</v>
          </cell>
        </row>
        <row r="13">
          <cell r="C13">
            <v>3</v>
          </cell>
          <cell r="D13">
            <v>1.095</v>
          </cell>
        </row>
        <row r="14">
          <cell r="C14">
            <v>4</v>
          </cell>
          <cell r="D14">
            <v>0.995</v>
          </cell>
        </row>
      </sheetData>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aily Report"/>
      <sheetName val="Hoja1"/>
      <sheetName val="Hoja2"/>
      <sheetName val="Hoja3"/>
      <sheetName val="Analisis%20Daily%20Report.xls"/>
      <sheetName val="Indices"/>
      <sheetName val="Valorización Valle"/>
    </sheetNames>
    <definedNames>
      <definedName name="CLIMA"/>
      <definedName name="GRALSTGO"/>
      <definedName name="GRALTOC"/>
      <definedName name="JCC"/>
      <definedName name="MFTSTGO"/>
      <definedName name="MFTTOC"/>
      <definedName name="POMPEYA"/>
      <definedName name="TECNO"/>
      <definedName name="TRABAJO"/>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uteo EDP"/>
      <sheetName val="CHECK LIST EDP"/>
      <sheetName val="IPC"/>
      <sheetName val="ER"/>
      <sheetName val="Sil"/>
      <sheetName val="Budget"/>
      <sheetName val="LOG EP"/>
      <sheetName val="GG"/>
      <sheetName val="IF + MOB"/>
      <sheetName val="Budget (2)"/>
      <sheetName val="1.1"/>
      <sheetName val="GG UTIL para SAL"/>
    </sheetNames>
    <sheetDataSet>
      <sheetData sheetId="0" refreshError="1"/>
      <sheetData sheetId="1" refreshError="1"/>
      <sheetData sheetId="2">
        <row r="14">
          <cell r="D14">
            <v>2.1999999999999999E-2</v>
          </cell>
        </row>
      </sheetData>
      <sheetData sheetId="3">
        <row r="5">
          <cell r="C5">
            <v>670.7</v>
          </cell>
        </row>
        <row r="6">
          <cell r="C6">
            <v>1.4</v>
          </cell>
        </row>
        <row r="7">
          <cell r="C7">
            <v>0.03</v>
          </cell>
        </row>
      </sheetData>
      <sheetData sheetId="4"/>
      <sheetData sheetId="5" refreshError="1"/>
      <sheetData sheetId="6" refreshError="1"/>
      <sheetData sheetId="7">
        <row r="4">
          <cell r="C4" t="str">
            <v>Mes</v>
          </cell>
        </row>
      </sheetData>
      <sheetData sheetId="8">
        <row r="48">
          <cell r="I48">
            <v>1</v>
          </cell>
        </row>
      </sheetData>
      <sheetData sheetId="9" refreshError="1"/>
      <sheetData sheetId="10" refreshError="1"/>
      <sheetData sheetId="1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uteo EDP"/>
      <sheetName val="CHECK LIST EDP"/>
      <sheetName val="IPC"/>
      <sheetName val="ER"/>
      <sheetName val="Sil"/>
      <sheetName val="Budget"/>
      <sheetName val="LOG EP"/>
      <sheetName val="GG"/>
      <sheetName val="IF + MOB"/>
      <sheetName val="Budget (2)"/>
      <sheetName val="1.1"/>
      <sheetName val="GG UTIL para SAL"/>
    </sheetNames>
    <sheetDataSet>
      <sheetData sheetId="0" refreshError="1"/>
      <sheetData sheetId="1" refreshError="1"/>
      <sheetData sheetId="2">
        <row r="14">
          <cell r="D14">
            <v>2.1999999999999999E-2</v>
          </cell>
        </row>
      </sheetData>
      <sheetData sheetId="3">
        <row r="5">
          <cell r="C5">
            <v>670.7</v>
          </cell>
        </row>
        <row r="6">
          <cell r="C6">
            <v>1.4</v>
          </cell>
        </row>
        <row r="7">
          <cell r="C7">
            <v>0.03</v>
          </cell>
        </row>
      </sheetData>
      <sheetData sheetId="4"/>
      <sheetData sheetId="5" refreshError="1"/>
      <sheetData sheetId="6" refreshError="1"/>
      <sheetData sheetId="7">
        <row r="4">
          <cell r="C4" t="str">
            <v>Mes</v>
          </cell>
        </row>
      </sheetData>
      <sheetData sheetId="8">
        <row r="48">
          <cell r="I48">
            <v>1</v>
          </cell>
        </row>
      </sheetData>
      <sheetData sheetId="9" refreshError="1"/>
      <sheetData sheetId="10" refreshError="1"/>
      <sheetData sheetId="1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E Directos (3)"/>
      <sheetName val="ECO-01A (CdC)"/>
      <sheetName val="ECO-01A (baan)"/>
      <sheetName val="WBS"/>
      <sheetName val="Datos Basicos"/>
      <sheetName val="Componentes de Costo"/>
      <sheetName val="ECO-01A"/>
      <sheetName val="Insumos"/>
      <sheetName val="Consolidado de PU"/>
      <sheetName val="SCOE Directos"/>
      <sheetName val="SCOE Directos (2)"/>
      <sheetName val="SCOE Directos (Qty)"/>
      <sheetName val="Raise Borer"/>
      <sheetName val="Indirectos"/>
      <sheetName val="Transporte"/>
      <sheetName val="Sistemas Varios"/>
      <sheetName val="Oferta Mecanicos"/>
      <sheetName val="Dotacion"/>
      <sheetName val="ECO-01B"/>
      <sheetName val="ECO-02"/>
      <sheetName val="2.1c"/>
      <sheetName val="2.1 (2)"/>
      <sheetName val="Rendimientos"/>
    </sheetNames>
    <sheetDataSet>
      <sheetData sheetId="0">
        <row r="2">
          <cell r="F2">
            <v>21786.67</v>
          </cell>
        </row>
      </sheetData>
      <sheetData sheetId="1"/>
      <sheetData sheetId="2"/>
      <sheetData sheetId="3">
        <row r="2">
          <cell r="H2" t="str">
            <v>Centro de Costo</v>
          </cell>
        </row>
      </sheetData>
      <sheetData sheetId="4">
        <row r="2">
          <cell r="F2">
            <v>21786.67</v>
          </cell>
        </row>
        <row r="4">
          <cell r="F4">
            <v>670</v>
          </cell>
        </row>
        <row r="5">
          <cell r="F5">
            <v>1.431</v>
          </cell>
        </row>
      </sheetData>
      <sheetData sheetId="5"/>
      <sheetData sheetId="6">
        <row r="2">
          <cell r="C2" t="str">
            <v>FORMULARIO ECO-01A</v>
          </cell>
        </row>
      </sheetData>
      <sheetData sheetId="7">
        <row r="1">
          <cell r="A1" t="str">
            <v>CONSUMO DE RECURSOS DE COSTO DIRECTO</v>
          </cell>
        </row>
      </sheetData>
      <sheetData sheetId="8"/>
      <sheetData sheetId="9"/>
      <sheetData sheetId="10"/>
      <sheetData sheetId="11"/>
      <sheetData sheetId="12">
        <row r="101">
          <cell r="AR101" t="str">
            <v>Item</v>
          </cell>
        </row>
      </sheetData>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Hoja1"/>
      <sheetName val="INFORME"/>
      <sheetName val="BASE"/>
      <sheetName val="RESUMEN"/>
      <sheetName val="AJUSTE"/>
      <sheetName val="LAPINUS"/>
      <sheetName val="LOOKUP"/>
    </sheetNames>
    <sheetDataSet>
      <sheetData sheetId="0"/>
      <sheetData sheetId="1"/>
      <sheetData sheetId="2"/>
      <sheetData sheetId="3"/>
      <sheetData sheetId="4" refreshError="1">
        <row r="43">
          <cell r="B43" t="str">
            <v>A  V A N C E   D  E   I N V E R S I O N E S   C O D E L C O   N O R T E</v>
          </cell>
        </row>
        <row r="44">
          <cell r="B44" t="str">
            <v>R  E  S  U  M  E  N     G  E  N  E  R  A  L</v>
          </cell>
        </row>
        <row r="45">
          <cell r="B45" t="str">
            <v>( Valor en miles de dólares USA )</v>
          </cell>
        </row>
        <row r="47">
          <cell r="C47" t="str">
            <v xml:space="preserve">          CONTROL AVANCE DE INVERSIONES GLOBAL</v>
          </cell>
          <cell r="H47" t="str">
            <v>PRESUPUESTO</v>
          </cell>
          <cell r="J47" t="str">
            <v xml:space="preserve">             CONTROL AVANCE DE  INVERSIONES  2002</v>
          </cell>
        </row>
        <row r="48">
          <cell r="B48" t="str">
            <v>P R O Y E C T O S</v>
          </cell>
          <cell r="C48" t="str">
            <v>ACUMULADO **</v>
          </cell>
          <cell r="D48" t="str">
            <v>PPTO.GLOBAL</v>
          </cell>
          <cell r="E48" t="str">
            <v>DISPONIBLE</v>
          </cell>
          <cell r="F48" t="str">
            <v xml:space="preserve"> % CUMPL.</v>
          </cell>
          <cell r="H48" t="str">
            <v>AUTORIZADO</v>
          </cell>
          <cell r="J48" t="str">
            <v>REAL **</v>
          </cell>
          <cell r="K48" t="str">
            <v xml:space="preserve">   PPTO .  A</v>
          </cell>
          <cell r="L48" t="str">
            <v>DISPONIBLE</v>
          </cell>
          <cell r="N48" t="str">
            <v>REAL  DE **</v>
          </cell>
          <cell r="O48" t="str">
            <v>PPTO. DE</v>
          </cell>
          <cell r="P48" t="str">
            <v>DISPONIBLE</v>
          </cell>
        </row>
        <row r="49">
          <cell r="C49" t="str">
            <v xml:space="preserve">  a  OCT 2002</v>
          </cell>
          <cell r="D49" t="str">
            <v xml:space="preserve">AJUSTADO   </v>
          </cell>
          <cell r="E49" t="str">
            <v xml:space="preserve">  a  OCT 2002</v>
          </cell>
          <cell r="F49" t="str">
            <v>GLOBAL</v>
          </cell>
          <cell r="H49">
            <v>2002</v>
          </cell>
          <cell r="J49" t="str">
            <v xml:space="preserve">  a  OCT 2002</v>
          </cell>
          <cell r="K49" t="str">
            <v>OCTUBRE</v>
          </cell>
          <cell r="L49" t="str">
            <v xml:space="preserve">PERIODO   </v>
          </cell>
          <cell r="N49" t="str">
            <v>OCTUBRE</v>
          </cell>
          <cell r="O49" t="str">
            <v>OCTUBRE</v>
          </cell>
          <cell r="P49" t="str">
            <v>DEL MES</v>
          </cell>
        </row>
        <row r="51">
          <cell r="B51" t="str">
            <v xml:space="preserve">    P R I N C I P A L E S</v>
          </cell>
          <cell r="C51">
            <v>278782.55099999998</v>
          </cell>
          <cell r="D51">
            <v>581179</v>
          </cell>
          <cell r="E51">
            <v>302396.44900000002</v>
          </cell>
          <cell r="F51">
            <v>48</v>
          </cell>
          <cell r="H51">
            <v>207611.49799999993</v>
          </cell>
          <cell r="J51">
            <v>176541.38</v>
          </cell>
          <cell r="K51">
            <v>181403.04500000004</v>
          </cell>
          <cell r="L51">
            <v>4861.6650000000373</v>
          </cell>
          <cell r="N51">
            <v>20317.229999999996</v>
          </cell>
          <cell r="O51">
            <v>15042.403</v>
          </cell>
          <cell r="P51">
            <v>-5274.8269999999957</v>
          </cell>
        </row>
        <row r="52">
          <cell r="B52" t="str">
            <v xml:space="preserve">    S E C U N D A R I O S</v>
          </cell>
          <cell r="C52">
            <v>11858.809999999998</v>
          </cell>
          <cell r="D52">
            <v>14943</v>
          </cell>
          <cell r="E52">
            <v>3084.1900000000023</v>
          </cell>
          <cell r="F52">
            <v>79</v>
          </cell>
          <cell r="G52">
            <v>0</v>
          </cell>
          <cell r="H52">
            <v>8699.1140000000014</v>
          </cell>
          <cell r="I52">
            <v>0</v>
          </cell>
          <cell r="J52">
            <v>7318.7959999999994</v>
          </cell>
          <cell r="K52">
            <v>7646.1280000000006</v>
          </cell>
          <cell r="L52">
            <v>327.33200000000124</v>
          </cell>
          <cell r="M52">
            <v>0</v>
          </cell>
          <cell r="N52">
            <v>347.48200000000003</v>
          </cell>
          <cell r="O52">
            <v>160.81400000000002</v>
          </cell>
          <cell r="P52">
            <v>-186.66800000000001</v>
          </cell>
          <cell r="Q52">
            <v>0</v>
          </cell>
        </row>
        <row r="53">
          <cell r="C53">
            <v>0</v>
          </cell>
          <cell r="D53">
            <v>0</v>
          </cell>
          <cell r="H53">
            <v>0</v>
          </cell>
          <cell r="J53">
            <v>0</v>
          </cell>
          <cell r="K53">
            <v>0</v>
          </cell>
          <cell r="N53">
            <v>0</v>
          </cell>
          <cell r="O53">
            <v>0</v>
          </cell>
        </row>
        <row r="54">
          <cell r="B54" t="str">
            <v xml:space="preserve">    D I V I S I O N A L E S</v>
          </cell>
          <cell r="C54">
            <v>9492.5290000000005</v>
          </cell>
          <cell r="D54">
            <v>20374.876999999993</v>
          </cell>
          <cell r="E54">
            <v>10882.347999999993</v>
          </cell>
          <cell r="F54">
            <v>47</v>
          </cell>
          <cell r="H54">
            <v>16258</v>
          </cell>
          <cell r="I54" t="str">
            <v xml:space="preserve"> </v>
          </cell>
          <cell r="J54">
            <v>6477.5290000000014</v>
          </cell>
          <cell r="K54">
            <v>10386.829000000002</v>
          </cell>
          <cell r="L54">
            <v>3909.3</v>
          </cell>
          <cell r="N54">
            <v>885.07600000000014</v>
          </cell>
          <cell r="O54">
            <v>1279.2829999999999</v>
          </cell>
          <cell r="P54">
            <v>394.20699999999977</v>
          </cell>
        </row>
        <row r="55">
          <cell r="B55" t="str">
            <v xml:space="preserve">    EXTRAORDINARIOS</v>
          </cell>
          <cell r="C55">
            <v>3191.7700000000004</v>
          </cell>
          <cell r="D55">
            <v>43174</v>
          </cell>
          <cell r="E55">
            <v>39982.229999999996</v>
          </cell>
          <cell r="F55">
            <v>7</v>
          </cell>
          <cell r="G55">
            <v>0</v>
          </cell>
          <cell r="H55">
            <v>16011.163999999999</v>
          </cell>
          <cell r="I55">
            <v>0</v>
          </cell>
          <cell r="J55">
            <v>3191.7710000000002</v>
          </cell>
          <cell r="K55">
            <v>3222.6550000000002</v>
          </cell>
          <cell r="L55">
            <v>30.884000000000015</v>
          </cell>
          <cell r="M55">
            <v>0</v>
          </cell>
          <cell r="N55">
            <v>2935.6299999999997</v>
          </cell>
          <cell r="O55">
            <v>2539.3690000000001</v>
          </cell>
          <cell r="P55">
            <v>-396.26099999999951</v>
          </cell>
          <cell r="Q55">
            <v>0</v>
          </cell>
        </row>
        <row r="56">
          <cell r="B56" t="str">
            <v xml:space="preserve">    SIN   PRESUPUESTO</v>
          </cell>
          <cell r="C56" t="str">
            <v xml:space="preserve">-   </v>
          </cell>
          <cell r="D56" t="str">
            <v xml:space="preserve">-   </v>
          </cell>
          <cell r="E56" t="str">
            <v xml:space="preserve">-   </v>
          </cell>
          <cell r="F56" t="str">
            <v xml:space="preserve">-   </v>
          </cell>
          <cell r="H56">
            <v>0</v>
          </cell>
          <cell r="I56">
            <v>0</v>
          </cell>
          <cell r="J56">
            <v>40.996000000000066</v>
          </cell>
          <cell r="K56">
            <v>0</v>
          </cell>
          <cell r="L56">
            <v>-40.996000000000066</v>
          </cell>
          <cell r="M56">
            <v>0</v>
          </cell>
          <cell r="N56">
            <v>0</v>
          </cell>
          <cell r="O56">
            <v>0</v>
          </cell>
          <cell r="P56">
            <v>0</v>
          </cell>
          <cell r="Q56">
            <v>0</v>
          </cell>
        </row>
        <row r="58">
          <cell r="B58" t="str">
            <v xml:space="preserve">        T O T A L :</v>
          </cell>
          <cell r="C58">
            <v>303325.65999999997</v>
          </cell>
          <cell r="D58">
            <v>659670.87699999998</v>
          </cell>
          <cell r="E58">
            <v>356345.217</v>
          </cell>
          <cell r="F58">
            <v>46</v>
          </cell>
          <cell r="H58">
            <v>248579.77599999993</v>
          </cell>
          <cell r="J58">
            <v>193570.47200000004</v>
          </cell>
          <cell r="K58">
            <v>202658.65700000004</v>
          </cell>
          <cell r="L58">
            <v>9088.1849999999977</v>
          </cell>
          <cell r="N58">
            <v>24485.417999999998</v>
          </cell>
          <cell r="O58">
            <v>19021.868999999999</v>
          </cell>
          <cell r="P58">
            <v>-5463.5489999999954</v>
          </cell>
        </row>
      </sheetData>
      <sheetData sheetId="5"/>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Tapa Capítulo Cobre"/>
      <sheetName val="1.1.A. Cátodos"/>
      <sheetName val="1.1.B. Form. Eval. Refinado"/>
      <sheetName val="1.2.A. Blister"/>
      <sheetName val="1.2.B. Form. Eval. Blister"/>
      <sheetName val="1.3.A. Cucons Limpio"/>
      <sheetName val="1.3.B. Cucons AS &lt;=2%"/>
      <sheetName val="1.3.C. Cucons AS &gt;2%"/>
      <sheetName val="1.3.D. Calcinas"/>
      <sheetName val="1.3.E.  Form. Eval. Cucons"/>
      <sheetName val="Tapa Capítulo Subproductos"/>
      <sheetName val="2.1.A. Moly"/>
      <sheetName val="2.1. Moly antiguo"/>
      <sheetName val="2.1.B.  Form. Ev. Moly"/>
      <sheetName val="2.1.C.  Form. Ev. Moly"/>
      <sheetName val="2.2.A. Barro Anódico"/>
      <sheetName val="2.2.B. Form. Ev. Barro"/>
      <sheetName val="2.2.A. PRRC (Barro Crudo) "/>
      <sheetName val="2.2.A. Barro Anódico (calcinas)"/>
      <sheetName val="2.2.B. Form. Ev. PRRC"/>
      <sheetName val="2.3. Acido"/>
      <sheetName val="2.4 Oro y 2.5 Plata"/>
      <sheetName val="2.4.A Form. Eval. Oro y Plata"/>
      <sheetName val="Parámetros nuevos"/>
      <sheetName val="Hoja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3">
          <cell r="G3">
            <v>32.150700000000001</v>
          </cell>
        </row>
        <row r="4">
          <cell r="G4">
            <v>2.2046223</v>
          </cell>
        </row>
        <row r="46">
          <cell r="G46">
            <v>1.0999999999999999E-2</v>
          </cell>
        </row>
        <row r="49">
          <cell r="G49">
            <v>4</v>
          </cell>
        </row>
        <row r="57">
          <cell r="G57">
            <v>7.7999999999999999E-5</v>
          </cell>
        </row>
      </sheetData>
      <sheetData sheetId="25"/>
      <sheetData sheetId="2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_CONCENTR_CBV99"/>
      <sheetName val="COSTO-MANO-OBRA-_CBV99"/>
      <sheetName val="MATER_CBV2000"/>
      <sheetName val="DISTR.MANT.ELECTRICA"/>
      <sheetName val="DOTACION_CBV99"/>
    </sheetNames>
    <sheetDataSet>
      <sheetData sheetId="0" refreshError="1"/>
      <sheetData sheetId="1" refreshError="1"/>
      <sheetData sheetId="2" refreshError="1"/>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ooperat"/>
      <sheetName val="Prod"/>
    </sheetNames>
    <sheetDataSet>
      <sheetData sheetId="0" refreshError="1">
        <row r="1">
          <cell r="C1" t="str">
            <v>Depósitos Coop. Caburga Ltda.</v>
          </cell>
        </row>
        <row r="3">
          <cell r="C3" t="str">
            <v>$</v>
          </cell>
          <cell r="D3" t="str">
            <v>Valor UF</v>
          </cell>
          <cell r="E3" t="str">
            <v>UF</v>
          </cell>
          <cell r="F3" t="str">
            <v>$</v>
          </cell>
        </row>
        <row r="4">
          <cell r="A4">
            <v>1</v>
          </cell>
          <cell r="B4">
            <v>35340</v>
          </cell>
          <cell r="C4">
            <v>100000</v>
          </cell>
          <cell r="D4">
            <v>13073.19</v>
          </cell>
          <cell r="E4">
            <v>7.6492424572732434</v>
          </cell>
        </row>
        <row r="5">
          <cell r="A5">
            <v>2</v>
          </cell>
          <cell r="B5">
            <v>35375</v>
          </cell>
          <cell r="C5">
            <v>100000</v>
          </cell>
          <cell r="D5">
            <v>13144.45</v>
          </cell>
          <cell r="E5">
            <v>7.6077736230880708</v>
          </cell>
        </row>
        <row r="6">
          <cell r="A6">
            <v>3</v>
          </cell>
          <cell r="B6">
            <v>35401</v>
          </cell>
          <cell r="C6">
            <v>100000</v>
          </cell>
          <cell r="D6">
            <v>13221.32</v>
          </cell>
          <cell r="E6">
            <v>7.5635413105499305</v>
          </cell>
        </row>
        <row r="7">
          <cell r="A7">
            <v>4</v>
          </cell>
          <cell r="B7">
            <v>35433</v>
          </cell>
          <cell r="C7">
            <v>100000</v>
          </cell>
          <cell r="D7">
            <v>13285.56</v>
          </cell>
          <cell r="E7">
            <v>7.5269691303942023</v>
          </cell>
        </row>
        <row r="8">
          <cell r="A8">
            <v>5</v>
          </cell>
          <cell r="B8">
            <v>35459</v>
          </cell>
          <cell r="C8">
            <v>100000</v>
          </cell>
          <cell r="D8">
            <v>13330.12</v>
          </cell>
          <cell r="E8">
            <v>7.501807935712506</v>
          </cell>
        </row>
        <row r="9">
          <cell r="A9">
            <v>6</v>
          </cell>
          <cell r="B9">
            <v>35493</v>
          </cell>
          <cell r="C9">
            <v>100000</v>
          </cell>
          <cell r="D9">
            <v>13403.81</v>
          </cell>
          <cell r="E9">
            <v>7.4605653168763215</v>
          </cell>
        </row>
        <row r="10">
          <cell r="A10">
            <v>7</v>
          </cell>
          <cell r="B10">
            <v>35516</v>
          </cell>
          <cell r="C10">
            <v>1400000</v>
          </cell>
          <cell r="D10">
            <v>13477.97</v>
          </cell>
          <cell r="E10">
            <v>103.87320939280916</v>
          </cell>
        </row>
        <row r="11">
          <cell r="A11">
            <v>8</v>
          </cell>
          <cell r="B11">
            <v>35555</v>
          </cell>
          <cell r="C11">
            <v>100000</v>
          </cell>
          <cell r="D11">
            <v>13558.24</v>
          </cell>
          <cell r="E11">
            <v>7.3755885719680432</v>
          </cell>
        </row>
        <row r="12">
          <cell r="A12">
            <v>9</v>
          </cell>
          <cell r="B12">
            <v>35586</v>
          </cell>
          <cell r="C12">
            <v>100000</v>
          </cell>
          <cell r="D12">
            <v>13599.09</v>
          </cell>
          <cell r="E12">
            <v>7.3534332076631594</v>
          </cell>
        </row>
        <row r="13">
          <cell r="A13">
            <v>10</v>
          </cell>
          <cell r="B13">
            <v>35618</v>
          </cell>
          <cell r="C13">
            <v>100000</v>
          </cell>
          <cell r="D13">
            <v>13629.74</v>
          </cell>
          <cell r="E13">
            <v>7.3368971088223258</v>
          </cell>
        </row>
        <row r="14">
          <cell r="A14">
            <v>11</v>
          </cell>
          <cell r="B14">
            <v>35646</v>
          </cell>
          <cell r="C14">
            <v>100000</v>
          </cell>
          <cell r="D14">
            <v>13654.42</v>
          </cell>
          <cell r="E14">
            <v>7.3236358629659843</v>
          </cell>
        </row>
        <row r="15">
          <cell r="A15">
            <v>12</v>
          </cell>
          <cell r="B15">
            <v>35678</v>
          </cell>
          <cell r="C15">
            <v>100000</v>
          </cell>
          <cell r="D15">
            <v>13730.17</v>
          </cell>
          <cell r="E15">
            <v>7.2832310160762761</v>
          </cell>
        </row>
        <row r="17">
          <cell r="A17" t="str">
            <v>Total</v>
          </cell>
          <cell r="C17">
            <v>2500000</v>
          </cell>
          <cell r="E17">
            <v>185.85589493419923</v>
          </cell>
        </row>
        <row r="19">
          <cell r="B19">
            <v>35719</v>
          </cell>
          <cell r="D19">
            <v>13823.67</v>
          </cell>
          <cell r="F19">
            <v>2569210.5591250421</v>
          </cell>
        </row>
        <row r="20">
          <cell r="B20">
            <v>35720</v>
          </cell>
          <cell r="D20">
            <v>13827.67</v>
          </cell>
          <cell r="F20">
            <v>2569953.9827047787</v>
          </cell>
        </row>
      </sheetData>
      <sheetData sheetId="1" refreshError="1"/>
      <sheetData sheetId="2" refreshError="1"/>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TECEDENTES"/>
      <sheetName val="Carátula"/>
      <sheetName val="INV HIDRATADORA SILO IMP."/>
      <sheetName val="INV HIDRATADORA SILO NAC."/>
      <sheetName val="Valorización Valle"/>
      <sheetName val="Mar14"/>
      <sheetName val="Intro"/>
      <sheetName val="INV_HIDRATADORA_SILO_IMP_"/>
      <sheetName val="INV_HIDRATADORA_SILO_NAC_"/>
      <sheetName val="INV_HIDRATADORA_SILO_IMP_1"/>
      <sheetName val="INV_HIDRATADORA_SILO_NAC_1"/>
      <sheetName val="INV_HIDRATADORA_SILO_IMP_2"/>
      <sheetName val="INV_HIDRATADORA_SILO_NAC_2"/>
      <sheetName val="INV_HIDRATADORA_SILO_IMP_3"/>
      <sheetName val="INV_HIDRATADORA_SILO_NAC_3"/>
      <sheetName val="INV_HIDRATADORA_SILO_IMP_4"/>
      <sheetName val="INV_HIDRATADORA_SILO_NAC_4"/>
      <sheetName val="INV_HIDRATADORA_SILO_IMP_5"/>
      <sheetName val="INV_HIDRATADORA_SILO_NAC_5"/>
      <sheetName val="MATER_CONCENTR_CBV99"/>
      <sheetName val="COSTO-MANO-OBRA-_CBV99"/>
      <sheetName val="MATER_CBV2000"/>
      <sheetName val="DISTR_MANT_ELECTRICA3"/>
      <sheetName val="DOTACION_CBV99"/>
      <sheetName val="INV_HIDRATADORA_SILO_IMP_6"/>
      <sheetName val="INV_HIDRATADORA_SILO_NAC_6"/>
      <sheetName val="DISTR_MANT_ELECTRICA6"/>
      <sheetName val="INV_HIDRATADORA_SILO_IMP_7"/>
      <sheetName val="INV_HIDRATADORA_SILO_NAC_7"/>
      <sheetName val="PARAMETROS_CORREAS"/>
      <sheetName val="PARAMETROS"/>
      <sheetName val="INV_HIDRATADORA_SILO_IMP_8"/>
      <sheetName val="INV_HIDRATADORA_SILO_NAC_8"/>
      <sheetName val="INV_HIDRATADORA_SILO_IMP_9"/>
      <sheetName val="INV_HIDRATADORA_SILO_NAC_9"/>
      <sheetName val="Salary_Structure1"/>
      <sheetName val="INV_HIDRATADORA_SILO_IMP_10"/>
      <sheetName val="INV_HIDRATADORA_SILO_NAC_10"/>
      <sheetName val="INV_HIDRATADORA_SILO_IMP_11"/>
      <sheetName val="INV_HIDRATADORA_SILO_NAC_11"/>
      <sheetName val="INV_HIDRATADORA_SILO_IMP_12"/>
      <sheetName val="INV_HIDRATADORA_SILO_NAC_12"/>
      <sheetName val="INV_HIDRATADORA_SILO_IMP_14"/>
      <sheetName val="INV_HIDRATADORA_SILO_NAC_14"/>
      <sheetName val="INV_HIDRATADORA_SILO_IMP_13"/>
      <sheetName val="INV_HIDRATADORA_SILO_NAC_13"/>
      <sheetName val="#REF"/>
      <sheetName val="INV_HIDRATADORA_SILO_IMP_16"/>
      <sheetName val="INV_HIDRATADORA_SILO_NAC_16"/>
      <sheetName val="Valorización_Valle1"/>
      <sheetName val="INV_HIDRATADORA_SILO_IMP_15"/>
      <sheetName val="INV_HIDRATADORA_SILO_NAC_15"/>
      <sheetName val="Valorización_Valle"/>
      <sheetName val="INV_HIDRATADORA_SILO_IMP_17"/>
      <sheetName val="INV_HIDRATADORA_SILO_NAC_17"/>
      <sheetName val="Valorización_Valle2"/>
      <sheetName val="Datos y resumen"/>
      <sheetName val="Consumibles"/>
      <sheetName val="Equipos"/>
      <sheetName val="Plani"/>
      <sheetName val="DISTR.MANT.ELECTRICA"/>
      <sheetName val="2.0"/>
      <sheetName val="Datos_y_resumen"/>
      <sheetName val="EAO-mec"/>
      <sheetName val="Resumen Ejec"/>
      <sheetName val="Depreciacion"/>
      <sheetName val="Flujo"/>
      <sheetName val="Tabla Comparativa"/>
      <sheetName val="2_0"/>
      <sheetName val="Hoja1"/>
      <sheetName val="INV_HIDRATADORA_SILO_IMP_18"/>
      <sheetName val="INV_HIDRATADORA_SILO_NAC_18"/>
      <sheetName val="Valorización_Valle3"/>
      <sheetName val="DISTR_MANT_ELECTRICA"/>
      <sheetName val="INV_HIDRATADORA_SILO_IMP_20"/>
      <sheetName val="INV_HIDRATADORA_SILO_NAC_20"/>
      <sheetName val="Valorización_Valle5"/>
      <sheetName val="Datos_y_resumen2"/>
      <sheetName val="DISTR_MANT_ELECTRICA2"/>
      <sheetName val="2_01"/>
      <sheetName val="INV_HIDRATADORA_SILO_IMP_19"/>
      <sheetName val="INV_HIDRATADORA_SILO_NAC_19"/>
      <sheetName val="Valorización_Valle4"/>
      <sheetName val="Datos_y_resumen1"/>
      <sheetName val="DISTR_MANT_ELECTRICA1"/>
      <sheetName val="INV_HIDRATADORA_SILO_IMP_21"/>
      <sheetName val="INV_HIDRATADORA_SILO_NAC_21"/>
      <sheetName val="Valorización_Valle6"/>
      <sheetName val="Datos_y_resumen3"/>
      <sheetName val="DISTR_MANT_ELECTRICA4"/>
      <sheetName val="2_02"/>
      <sheetName val="INV_HIDRATADORA_SILO_IMP_22"/>
      <sheetName val="INV_HIDRATADORA_SILO_NAC_22"/>
      <sheetName val="Valorización_Valle7"/>
      <sheetName val="Datos_y_resumen4"/>
      <sheetName val="DISTR_MANT_ELECTRICA5"/>
      <sheetName val="2_03"/>
      <sheetName val="INV_HIDRATADORA_SILO_IMP_23"/>
      <sheetName val="INV_HIDRATADORA_SILO_NAC_23"/>
      <sheetName val="Valorización_Valle8"/>
      <sheetName val="Datos_y_resumen5"/>
      <sheetName val="DISTR_MANT_ELECTRICA7"/>
      <sheetName val="2_04"/>
      <sheetName val="Condicion"/>
    </sheetNames>
    <sheetDataSet>
      <sheetData sheetId="0"/>
      <sheetData sheetId="1" refreshError="1"/>
      <sheetData sheetId="2" refreshError="1"/>
      <sheetData sheetId="3" refreshError="1"/>
      <sheetData sheetId="4"/>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sheetData sheetId="36"/>
      <sheetData sheetId="37"/>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roducc"/>
      <sheetName val="ingreso"/>
      <sheetName val="RESUMEN"/>
      <sheetName val="sensibilidades"/>
      <sheetName val="Valle Valle"/>
      <sheetName val="esc total Inv"/>
      <sheetName val="cash cost"/>
      <sheetName val="explorac"/>
      <sheetName val="preacond"/>
      <sheetName val="proc flujo Valle"/>
      <sheetName val="Valorización Valle"/>
      <sheetName val="CURVA-S"/>
      <sheetName val="tuneles"/>
      <sheetName val="cproc valle"/>
      <sheetName val="dot mineria"/>
      <sheetName val="inv mineria"/>
      <sheetName val="gtomina"/>
      <sheetName val="det invers"/>
      <sheetName val="inv eq mina"/>
      <sheetName val="esc exp 81-92(150403)"/>
      <sheetName val="pda alt 2 81-92"/>
      <sheetName val="Cordillera"/>
      <sheetName val="finos 150ktpd"/>
      <sheetName val="81-92 (valle)"/>
      <sheetName val="CB2003  81-92"/>
      <sheetName val="pda alt 1 81-92"/>
      <sheetName val="SENS Or"/>
      <sheetName val="SENS Fure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369">
          <cell r="I369">
            <v>0.35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210K"/>
      <sheetName val="CORREAS"/>
      <sheetName val="GRAFICO TDOMIC"/>
      <sheetName val="INVERSIONES"/>
      <sheetName val="PLAN_MINERO"/>
      <sheetName val="FINO MINA"/>
      <sheetName val="PARAMETROS_CORREAS"/>
      <sheetName val="COSTOS OPERACION"/>
      <sheetName val="PARAMETROS"/>
      <sheetName val="EVALUACION"/>
      <sheetName val="RECUPERACIONES"/>
      <sheetName val="FLUJOS"/>
      <sheetName val="FTP"/>
      <sheetName val="GASTOS_MINA"/>
      <sheetName val="GASTOS_PLANTA"/>
    </sheetNames>
    <sheetDataSet>
      <sheetData sheetId="0" refreshError="1"/>
      <sheetData sheetId="1" refreshError="1"/>
      <sheetData sheetId="2" refreshError="1"/>
      <sheetData sheetId="3" refreshError="1"/>
      <sheetData sheetId="4" refreshError="1"/>
      <sheetData sheetId="5" refreshError="1"/>
      <sheetData sheetId="6" refreshError="1">
        <row r="2">
          <cell r="C2">
            <v>25000</v>
          </cell>
        </row>
        <row r="3">
          <cell r="C3">
            <v>25000</v>
          </cell>
        </row>
        <row r="7">
          <cell r="C7">
            <v>0.04</v>
          </cell>
        </row>
        <row r="11">
          <cell r="C11">
            <v>2500</v>
          </cell>
        </row>
        <row r="12">
          <cell r="C12">
            <v>0.05</v>
          </cell>
        </row>
      </sheetData>
      <sheetData sheetId="7" refreshError="1"/>
      <sheetData sheetId="8" refreshError="1">
        <row r="7">
          <cell r="C7">
            <v>8.5000000000000006E-2</v>
          </cell>
        </row>
        <row r="12">
          <cell r="D12">
            <v>0.9</v>
          </cell>
        </row>
        <row r="13">
          <cell r="D13">
            <v>0.9</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financiero"/>
      <sheetName val="resumen incurrido"/>
      <sheetName val="flujo-Financiero"/>
      <sheetName val="flujo-Objetivo V-0"/>
      <sheetName val="flujo-Proyeccion"/>
      <sheetName val="costos"/>
      <sheetName val="EXPLICACION"/>
      <sheetName val="HITOS PROYECTO"/>
      <sheetName val="VISION"/>
      <sheetName val="Gantt "/>
      <sheetName val="PC-C01MC631"/>
      <sheetName val="Cash Flow"/>
      <sheetName val="Consolidated"/>
      <sheetName val="Valorización Valle"/>
      <sheetName val="Form Information"/>
      <sheetName val="PARAMETROS_CORREAS"/>
      <sheetName val="PARAMETROS"/>
      <sheetName val="resumen_financiero"/>
      <sheetName val="resumen_incurrido"/>
      <sheetName val="flujo-Objetivo_V-0"/>
      <sheetName val="HITOS_PROYECTO"/>
      <sheetName val="Gantt_"/>
      <sheetName val="Hoja1"/>
      <sheetName val="Valorización_Valle"/>
      <sheetName val="Curva S"/>
      <sheetName val="Hour Total"/>
      <sheetName val="Rates"/>
      <sheetName val="CONCENTRADOS TOTAL MINA"/>
      <sheetName val="POSESIÓN"/>
      <sheetName val="\\Chuq1413\Proy_182\WINDOWS\TEM"/>
      <sheetName val="resumen_financiero1"/>
      <sheetName val="resumen_incurrido1"/>
      <sheetName val="flujo-Objetivo_V-01"/>
      <sheetName val="HITOS_PROYECTO1"/>
      <sheetName val="Gantt_1"/>
      <sheetName val="Valorización_Valle1"/>
      <sheetName val="Form_Information"/>
      <sheetName val="Curva_S"/>
      <sheetName val="Hour_Total"/>
      <sheetName val="Cash_Flow"/>
      <sheetName val="camiones"/>
      <sheetName val="utilitarios"/>
      <sheetName val="lhd"/>
    </sheetNames>
    <sheetDataSet>
      <sheetData sheetId="0">
        <row r="10">
          <cell r="A10" t="str">
            <v xml:space="preserve">INFORME  DE COSTOS DEL PROYECTO FASE INGENIERIA </v>
          </cell>
        </row>
      </sheetData>
      <sheetData sheetId="1">
        <row r="10">
          <cell r="A10" t="str">
            <v xml:space="preserve">INFORME  DE COSTOS DEL PROYECTO FASE INGENIERIA </v>
          </cell>
        </row>
      </sheetData>
      <sheetData sheetId="2"/>
      <sheetData sheetId="3">
        <row r="10">
          <cell r="A10" t="str">
            <v xml:space="preserve">INFORME  DE COSTOS DEL PROYECTO FASE INGENIERIA </v>
          </cell>
        </row>
      </sheetData>
      <sheetData sheetId="4">
        <row r="10">
          <cell r="A10" t="str">
            <v xml:space="preserve">INFORME  DE COSTOS DEL PROYECTO FASE INGENIERIA </v>
          </cell>
        </row>
      </sheetData>
      <sheetData sheetId="5" refreshError="1">
        <row r="10">
          <cell r="A10" t="str">
            <v xml:space="preserve">INFORME  DE COSTOS DEL PROYECTO FASE INGENIERIA </v>
          </cell>
          <cell r="O10" t="str">
            <v>INFORME  DE COSTOS FASE INGENIERIA - AÑO 2001</v>
          </cell>
        </row>
        <row r="12">
          <cell r="P12" t="str">
            <v>API: C01MC63</v>
          </cell>
        </row>
        <row r="13">
          <cell r="P13" t="str">
            <v>AUMENTO TIEMPO DE FLOTACION EN PLANTAS CONCENTRADORAS, PARCM FASE 1</v>
          </cell>
          <cell r="W13" t="str">
            <v>TASA DE CAMBIO      : 551,00 $/US$</v>
          </cell>
        </row>
        <row r="14">
          <cell r="P14" t="str">
            <v>JEFE DE PROYECTO : HECTOR BEIZA M.</v>
          </cell>
          <cell r="W14" t="str">
            <v>FECHA BASE               : Prom. 2001</v>
          </cell>
        </row>
        <row r="15">
          <cell r="P15" t="str">
            <v>EN KUS$</v>
          </cell>
          <cell r="W15" t="str">
            <v xml:space="preserve">FECHA DE CONTROL  : </v>
          </cell>
          <cell r="Y15">
            <v>37165</v>
          </cell>
        </row>
        <row r="16">
          <cell r="Y16" t="str">
            <v>PROG :</v>
          </cell>
          <cell r="Z16" t="str">
            <v>REAL :</v>
          </cell>
        </row>
        <row r="17">
          <cell r="X17" t="str">
            <v>% AVANCE FISICO</v>
          </cell>
          <cell r="Y17">
            <v>0</v>
          </cell>
          <cell r="Z17">
            <v>0</v>
          </cell>
        </row>
        <row r="19">
          <cell r="R19" t="str">
            <v>ESTIMADO</v>
          </cell>
          <cell r="S19" t="str">
            <v>ORDENES</v>
          </cell>
          <cell r="T19" t="str">
            <v xml:space="preserve"> ESTIMADO</v>
          </cell>
          <cell r="U19" t="str">
            <v>COMPROMISO</v>
          </cell>
          <cell r="V19" t="str">
            <v>POR</v>
          </cell>
          <cell r="W19" t="str">
            <v>INCURRIDO</v>
          </cell>
          <cell r="X19" t="str">
            <v xml:space="preserve">GASTOS </v>
          </cell>
          <cell r="Y19" t="str">
            <v>PROYECCION</v>
          </cell>
          <cell r="Z19" t="str">
            <v>DESVIACION</v>
          </cell>
        </row>
        <row r="20">
          <cell r="P20" t="str">
            <v xml:space="preserve">         ITEMS  </v>
          </cell>
          <cell r="R20">
            <v>0</v>
          </cell>
          <cell r="X20" t="str">
            <v>(*)</v>
          </cell>
        </row>
        <row r="21">
          <cell r="R21" t="str">
            <v>ORIGINAL</v>
          </cell>
          <cell r="S21" t="str">
            <v>CAMBIO</v>
          </cell>
          <cell r="T21" t="str">
            <v>CONTROL</v>
          </cell>
          <cell r="U21" t="str">
            <v>A LA FECHA</v>
          </cell>
          <cell r="V21" t="str">
            <v>COMPROMETER</v>
          </cell>
          <cell r="X21" t="str">
            <v>REAL</v>
          </cell>
        </row>
        <row r="23">
          <cell r="Q23" t="str">
            <v>ADM INTERNA</v>
          </cell>
          <cell r="R23">
            <v>106</v>
          </cell>
          <cell r="S23">
            <v>0</v>
          </cell>
          <cell r="T23">
            <v>106</v>
          </cell>
          <cell r="U23">
            <v>19</v>
          </cell>
          <cell r="V23">
            <v>87</v>
          </cell>
          <cell r="W23">
            <v>19</v>
          </cell>
          <cell r="X23">
            <v>19</v>
          </cell>
          <cell r="Y23">
            <v>106</v>
          </cell>
          <cell r="Z23">
            <v>0</v>
          </cell>
        </row>
        <row r="24">
          <cell r="Q24" t="str">
            <v>ING. DETALLES Y TERRENO (EPC)</v>
          </cell>
          <cell r="R24">
            <v>0</v>
          </cell>
          <cell r="S24">
            <v>0</v>
          </cell>
          <cell r="T24">
            <v>0</v>
          </cell>
          <cell r="U24">
            <v>0</v>
          </cell>
          <cell r="V24">
            <v>0</v>
          </cell>
          <cell r="W24">
            <v>0</v>
          </cell>
          <cell r="X24">
            <v>0</v>
          </cell>
          <cell r="Y24">
            <v>0</v>
          </cell>
          <cell r="Z24">
            <v>0</v>
          </cell>
        </row>
        <row r="25">
          <cell r="Q25" t="str">
            <v>CONTRAPARTE</v>
          </cell>
          <cell r="R25">
            <v>0</v>
          </cell>
          <cell r="S25">
            <v>0</v>
          </cell>
          <cell r="T25">
            <v>0</v>
          </cell>
          <cell r="U25">
            <v>0</v>
          </cell>
          <cell r="V25">
            <v>0</v>
          </cell>
          <cell r="W25">
            <v>0</v>
          </cell>
          <cell r="X25">
            <v>0</v>
          </cell>
          <cell r="Y25">
            <v>0</v>
          </cell>
          <cell r="Z25">
            <v>0</v>
          </cell>
        </row>
        <row r="26">
          <cell r="Q26" t="str">
            <v>ING. PREVIAS Y TERRENO</v>
          </cell>
          <cell r="R26">
            <v>350</v>
          </cell>
          <cell r="S26">
            <v>0</v>
          </cell>
          <cell r="T26">
            <v>350</v>
          </cell>
          <cell r="U26">
            <v>200</v>
          </cell>
          <cell r="V26">
            <v>150</v>
          </cell>
          <cell r="W26">
            <v>0</v>
          </cell>
          <cell r="X26">
            <v>0</v>
          </cell>
          <cell r="Y26">
            <v>350</v>
          </cell>
          <cell r="Z26">
            <v>0</v>
          </cell>
        </row>
        <row r="27">
          <cell r="Q27" t="str">
            <v>SERV. INTERNOS</v>
          </cell>
          <cell r="R27">
            <v>0</v>
          </cell>
          <cell r="S27">
            <v>0</v>
          </cell>
          <cell r="T27">
            <v>0</v>
          </cell>
          <cell r="U27">
            <v>0</v>
          </cell>
          <cell r="V27">
            <v>0</v>
          </cell>
          <cell r="W27">
            <v>0</v>
          </cell>
          <cell r="X27">
            <v>0</v>
          </cell>
          <cell r="Y27">
            <v>0</v>
          </cell>
          <cell r="Z27">
            <v>0</v>
          </cell>
        </row>
        <row r="31">
          <cell r="P31" t="str">
            <v>SUB-TOTAL MONEDA BASE</v>
          </cell>
          <cell r="R31">
            <v>456</v>
          </cell>
          <cell r="S31">
            <v>0</v>
          </cell>
          <cell r="T31">
            <v>456</v>
          </cell>
          <cell r="U31">
            <v>219</v>
          </cell>
          <cell r="V31">
            <v>237</v>
          </cell>
          <cell r="W31">
            <v>19</v>
          </cell>
          <cell r="X31">
            <v>19</v>
          </cell>
          <cell r="Y31">
            <v>456</v>
          </cell>
          <cell r="Z31">
            <v>0</v>
          </cell>
        </row>
        <row r="33">
          <cell r="P33" t="str">
            <v>CONTINGENCIAS</v>
          </cell>
          <cell r="R33">
            <v>0</v>
          </cell>
          <cell r="S33">
            <v>0</v>
          </cell>
          <cell r="T33">
            <v>0</v>
          </cell>
          <cell r="V33">
            <v>0</v>
          </cell>
          <cell r="Y33">
            <v>0</v>
          </cell>
          <cell r="Z33">
            <v>0</v>
          </cell>
        </row>
        <row r="35">
          <cell r="P35" t="str">
            <v>O.CAMBIO PENDIENTES</v>
          </cell>
          <cell r="U35">
            <v>0</v>
          </cell>
          <cell r="V35">
            <v>0</v>
          </cell>
          <cell r="Y35">
            <v>0</v>
          </cell>
          <cell r="Z35">
            <v>0</v>
          </cell>
        </row>
        <row r="37">
          <cell r="P37" t="str">
            <v>TOTAL MONEDA BASE</v>
          </cell>
          <cell r="R37">
            <v>456</v>
          </cell>
          <cell r="S37">
            <v>0</v>
          </cell>
          <cell r="T37">
            <v>456</v>
          </cell>
          <cell r="U37">
            <v>219</v>
          </cell>
          <cell r="V37">
            <v>237</v>
          </cell>
          <cell r="W37">
            <v>19</v>
          </cell>
          <cell r="X37">
            <v>19</v>
          </cell>
          <cell r="Y37">
            <v>456</v>
          </cell>
          <cell r="Z37">
            <v>0</v>
          </cell>
        </row>
        <row r="39">
          <cell r="P39" t="str">
            <v>ESCALACIONES</v>
          </cell>
          <cell r="W39">
            <v>0</v>
          </cell>
          <cell r="X39">
            <v>0</v>
          </cell>
          <cell r="Y39">
            <v>0</v>
          </cell>
          <cell r="Z39">
            <v>0</v>
          </cell>
        </row>
        <row r="41">
          <cell r="P41" t="str">
            <v xml:space="preserve">           T O T A L</v>
          </cell>
          <cell r="R41">
            <v>456</v>
          </cell>
          <cell r="S41">
            <v>0</v>
          </cell>
          <cell r="T41">
            <v>456</v>
          </cell>
          <cell r="U41">
            <v>219</v>
          </cell>
          <cell r="V41">
            <v>237</v>
          </cell>
          <cell r="W41">
            <v>19</v>
          </cell>
          <cell r="X41">
            <v>19</v>
          </cell>
          <cell r="Y41">
            <v>456</v>
          </cell>
          <cell r="Z41">
            <v>0</v>
          </cell>
        </row>
        <row r="43">
          <cell r="X43">
            <v>0</v>
          </cell>
          <cell r="Z43">
            <v>0</v>
          </cell>
        </row>
        <row r="44">
          <cell r="P44" t="str">
            <v>REAL A SEPTIEMBRE 2001</v>
          </cell>
          <cell r="Y44">
            <v>0</v>
          </cell>
        </row>
        <row r="48">
          <cell r="O48" t="str">
            <v>INFORME  DE COSTOS FASE ADQUISICION - AÑO 2001</v>
          </cell>
        </row>
        <row r="50">
          <cell r="P50" t="str">
            <v>API: C01MC63</v>
          </cell>
        </row>
        <row r="51">
          <cell r="P51" t="str">
            <v>AUMENTO TIEMPO DE FLOTACION EN PLANTAS CONCENTRADORAS, PARCM FASE 1</v>
          </cell>
          <cell r="W51" t="str">
            <v>TASA DE CAMBIO      : 551,00 $/US$</v>
          </cell>
        </row>
        <row r="52">
          <cell r="P52" t="str">
            <v>JEFE DE PROYECTO : HECTOR BEIZA M.</v>
          </cell>
          <cell r="W52" t="str">
            <v>FECHA BASE               : Prom. 2001</v>
          </cell>
        </row>
        <row r="53">
          <cell r="P53" t="str">
            <v>EN KUS$</v>
          </cell>
          <cell r="W53" t="str">
            <v xml:space="preserve">FECHA DE CONTROL  : </v>
          </cell>
          <cell r="Y53">
            <v>37165</v>
          </cell>
        </row>
        <row r="54">
          <cell r="Y54" t="str">
            <v>PROG :</v>
          </cell>
          <cell r="Z54" t="str">
            <v>REAL :</v>
          </cell>
        </row>
        <row r="55">
          <cell r="X55" t="str">
            <v>% AVANCE FISICO</v>
          </cell>
          <cell r="Y55">
            <v>0</v>
          </cell>
          <cell r="Z55">
            <v>0</v>
          </cell>
        </row>
        <row r="58">
          <cell r="R58" t="str">
            <v>ESTIMADO</v>
          </cell>
          <cell r="S58" t="str">
            <v>ORDENES</v>
          </cell>
          <cell r="T58" t="str">
            <v xml:space="preserve"> ESTIMADO</v>
          </cell>
          <cell r="U58" t="str">
            <v>COMPROMISO</v>
          </cell>
          <cell r="V58" t="str">
            <v>POR</v>
          </cell>
          <cell r="W58" t="str">
            <v>INCURRIDO</v>
          </cell>
          <cell r="X58" t="str">
            <v xml:space="preserve">GASTOS </v>
          </cell>
          <cell r="Y58" t="str">
            <v>PROYECCION</v>
          </cell>
          <cell r="Z58" t="str">
            <v>DESVIACION</v>
          </cell>
        </row>
        <row r="59">
          <cell r="P59" t="str">
            <v xml:space="preserve">       ITEMS </v>
          </cell>
          <cell r="R59">
            <v>0</v>
          </cell>
          <cell r="X59" t="str">
            <v>(*)</v>
          </cell>
        </row>
        <row r="60">
          <cell r="R60" t="str">
            <v>ORIGINAL</v>
          </cell>
          <cell r="S60" t="str">
            <v>CAMBIO</v>
          </cell>
          <cell r="T60" t="str">
            <v>CONTROL</v>
          </cell>
          <cell r="U60" t="str">
            <v>A LA FECHA</v>
          </cell>
          <cell r="V60" t="str">
            <v>COMPROMETER</v>
          </cell>
          <cell r="X60" t="str">
            <v>REAL</v>
          </cell>
        </row>
        <row r="62">
          <cell r="Q62" t="str">
            <v>CELDAS GIGANTES</v>
          </cell>
          <cell r="R62">
            <v>2100</v>
          </cell>
          <cell r="S62">
            <v>0</v>
          </cell>
          <cell r="T62">
            <v>2100</v>
          </cell>
          <cell r="U62">
            <v>0</v>
          </cell>
          <cell r="V62">
            <v>2100</v>
          </cell>
          <cell r="W62">
            <v>0</v>
          </cell>
          <cell r="X62">
            <v>0</v>
          </cell>
          <cell r="Y62">
            <v>2100</v>
          </cell>
          <cell r="Z62">
            <v>0</v>
          </cell>
        </row>
        <row r="63">
          <cell r="Q63" t="str">
            <v>BOMBAS</v>
          </cell>
          <cell r="R63">
            <v>0</v>
          </cell>
          <cell r="S63">
            <v>0</v>
          </cell>
          <cell r="T63">
            <v>0</v>
          </cell>
          <cell r="U63">
            <v>0</v>
          </cell>
          <cell r="V63">
            <v>0</v>
          </cell>
          <cell r="W63">
            <v>0</v>
          </cell>
          <cell r="X63">
            <v>0</v>
          </cell>
          <cell r="Y63">
            <v>0</v>
          </cell>
          <cell r="Z63">
            <v>0</v>
          </cell>
        </row>
        <row r="64">
          <cell r="Q64" t="str">
            <v>EQUIPOS ELECTRICOS</v>
          </cell>
          <cell r="R64">
            <v>0</v>
          </cell>
          <cell r="S64">
            <v>0</v>
          </cell>
          <cell r="T64">
            <v>0</v>
          </cell>
          <cell r="U64">
            <v>0</v>
          </cell>
          <cell r="V64">
            <v>0</v>
          </cell>
          <cell r="W64">
            <v>0</v>
          </cell>
          <cell r="X64">
            <v>0</v>
          </cell>
          <cell r="Y64">
            <v>0</v>
          </cell>
          <cell r="Z64">
            <v>0</v>
          </cell>
        </row>
        <row r="65">
          <cell r="Q65" t="str">
            <v>PUENTE GRÚA</v>
          </cell>
          <cell r="R65">
            <v>0</v>
          </cell>
          <cell r="S65">
            <v>0</v>
          </cell>
          <cell r="T65">
            <v>0</v>
          </cell>
          <cell r="U65">
            <v>0</v>
          </cell>
          <cell r="V65">
            <v>0</v>
          </cell>
          <cell r="W65">
            <v>0</v>
          </cell>
          <cell r="X65">
            <v>0</v>
          </cell>
          <cell r="Y65">
            <v>0</v>
          </cell>
          <cell r="Z65">
            <v>0</v>
          </cell>
        </row>
        <row r="66">
          <cell r="Q66" t="str">
            <v>SIST. MUESTREO</v>
          </cell>
          <cell r="R66">
            <v>0</v>
          </cell>
          <cell r="S66">
            <v>0</v>
          </cell>
          <cell r="T66">
            <v>0</v>
          </cell>
          <cell r="U66">
            <v>0</v>
          </cell>
          <cell r="V66">
            <v>0</v>
          </cell>
          <cell r="W66">
            <v>0</v>
          </cell>
          <cell r="X66">
            <v>0</v>
          </cell>
          <cell r="Y66">
            <v>0</v>
          </cell>
          <cell r="Z66">
            <v>0</v>
          </cell>
        </row>
        <row r="67">
          <cell r="Q67" t="str">
            <v>BODEGAJE MATERIAL</v>
          </cell>
          <cell r="R67">
            <v>0</v>
          </cell>
          <cell r="S67">
            <v>0</v>
          </cell>
          <cell r="T67">
            <v>0</v>
          </cell>
          <cell r="U67">
            <v>0</v>
          </cell>
          <cell r="V67">
            <v>0</v>
          </cell>
          <cell r="W67">
            <v>0</v>
          </cell>
          <cell r="X67">
            <v>0</v>
          </cell>
          <cell r="Y67">
            <v>0</v>
          </cell>
          <cell r="Z67">
            <v>0</v>
          </cell>
        </row>
        <row r="68">
          <cell r="Q68" t="str">
            <v>ASIST.TEC. DE PROVEEDORES</v>
          </cell>
          <cell r="R68">
            <v>0</v>
          </cell>
          <cell r="S68">
            <v>0</v>
          </cell>
          <cell r="T68">
            <v>0</v>
          </cell>
          <cell r="U68">
            <v>0</v>
          </cell>
          <cell r="V68">
            <v>0</v>
          </cell>
          <cell r="W68">
            <v>0</v>
          </cell>
          <cell r="X68">
            <v>0</v>
          </cell>
          <cell r="Y68">
            <v>0</v>
          </cell>
          <cell r="Z68">
            <v>0</v>
          </cell>
        </row>
        <row r="69">
          <cell r="Q69" t="str">
            <v>INSP. TEC. A PROVEEDORES</v>
          </cell>
          <cell r="R69">
            <v>0</v>
          </cell>
          <cell r="S69">
            <v>0</v>
          </cell>
          <cell r="T69">
            <v>0</v>
          </cell>
          <cell r="U69">
            <v>0</v>
          </cell>
          <cell r="V69">
            <v>0</v>
          </cell>
          <cell r="W69">
            <v>0</v>
          </cell>
          <cell r="X69">
            <v>0</v>
          </cell>
          <cell r="Y69">
            <v>0</v>
          </cell>
          <cell r="Z69">
            <v>0</v>
          </cell>
        </row>
        <row r="70">
          <cell r="Q70" t="str">
            <v>SERV. INTERNOS</v>
          </cell>
          <cell r="R70">
            <v>0</v>
          </cell>
          <cell r="S70">
            <v>0</v>
          </cell>
          <cell r="T70">
            <v>0</v>
          </cell>
          <cell r="U70">
            <v>0</v>
          </cell>
          <cell r="V70">
            <v>0</v>
          </cell>
          <cell r="W70">
            <v>0</v>
          </cell>
          <cell r="X70">
            <v>0</v>
          </cell>
          <cell r="Y70">
            <v>0</v>
          </cell>
          <cell r="Z70">
            <v>0</v>
          </cell>
        </row>
        <row r="72">
          <cell r="P72" t="str">
            <v>SUB-TOTAL MONEDA BASE</v>
          </cell>
          <cell r="R72">
            <v>2100</v>
          </cell>
          <cell r="S72">
            <v>0</v>
          </cell>
          <cell r="T72">
            <v>2100</v>
          </cell>
          <cell r="U72">
            <v>0</v>
          </cell>
          <cell r="V72">
            <v>2100</v>
          </cell>
          <cell r="W72">
            <v>0</v>
          </cell>
          <cell r="X72">
            <v>0</v>
          </cell>
          <cell r="Y72">
            <v>2100</v>
          </cell>
          <cell r="Z72">
            <v>0</v>
          </cell>
        </row>
        <row r="74">
          <cell r="P74" t="str">
            <v>CONTINGENCIAS</v>
          </cell>
          <cell r="R74">
            <v>0</v>
          </cell>
          <cell r="S74">
            <v>0</v>
          </cell>
          <cell r="T74">
            <v>0</v>
          </cell>
          <cell r="V74">
            <v>0</v>
          </cell>
          <cell r="Y74">
            <v>0</v>
          </cell>
          <cell r="Z74">
            <v>0</v>
          </cell>
        </row>
        <row r="76">
          <cell r="P76" t="str">
            <v>O.CAMBIO PENDIENTES</v>
          </cell>
          <cell r="U76">
            <v>0</v>
          </cell>
          <cell r="V76">
            <v>0</v>
          </cell>
          <cell r="Y76">
            <v>0</v>
          </cell>
          <cell r="Z76">
            <v>0</v>
          </cell>
        </row>
        <row r="78">
          <cell r="P78" t="str">
            <v>TOTAL MONEDA BASE</v>
          </cell>
          <cell r="R78">
            <v>2100</v>
          </cell>
          <cell r="S78">
            <v>0</v>
          </cell>
          <cell r="T78">
            <v>2100</v>
          </cell>
          <cell r="U78">
            <v>0</v>
          </cell>
          <cell r="V78">
            <v>2100</v>
          </cell>
          <cell r="W78">
            <v>0</v>
          </cell>
          <cell r="X78">
            <v>0</v>
          </cell>
          <cell r="Y78">
            <v>2100</v>
          </cell>
          <cell r="Z78">
            <v>0</v>
          </cell>
        </row>
        <row r="80">
          <cell r="P80" t="str">
            <v>ESCALACIONES</v>
          </cell>
          <cell r="W80">
            <v>0</v>
          </cell>
          <cell r="X80">
            <v>0</v>
          </cell>
          <cell r="Y80">
            <v>0</v>
          </cell>
          <cell r="Z80">
            <v>0</v>
          </cell>
        </row>
        <row r="82">
          <cell r="P82" t="str">
            <v xml:space="preserve">           T O T A L</v>
          </cell>
          <cell r="R82">
            <v>2100</v>
          </cell>
          <cell r="S82">
            <v>0</v>
          </cell>
          <cell r="T82">
            <v>2100</v>
          </cell>
          <cell r="U82">
            <v>0</v>
          </cell>
          <cell r="V82">
            <v>2100</v>
          </cell>
          <cell r="W82">
            <v>0</v>
          </cell>
          <cell r="X82">
            <v>0</v>
          </cell>
          <cell r="Y82">
            <v>2100</v>
          </cell>
          <cell r="Z82">
            <v>0</v>
          </cell>
        </row>
        <row r="84">
          <cell r="X84">
            <v>0</v>
          </cell>
          <cell r="Z84">
            <v>0</v>
          </cell>
        </row>
        <row r="85">
          <cell r="P85" t="str">
            <v>REAL A SEPTIEMBRE 2001</v>
          </cell>
          <cell r="Y85">
            <v>0</v>
          </cell>
        </row>
        <row r="89">
          <cell r="O89" t="str">
            <v>INFORME  DE COSTOS  FASE CONSTRUCCION-  AÑO 2001</v>
          </cell>
        </row>
        <row r="91">
          <cell r="P91" t="str">
            <v>API: C01MC63</v>
          </cell>
        </row>
        <row r="92">
          <cell r="P92" t="str">
            <v>AUMENTO TIEMPO DE FLOTACION EN PLANTAS CONCENTRADORAS, PARCM FASE 1</v>
          </cell>
          <cell r="W92" t="str">
            <v>TASA DE CAMBIO      : 551,00 $/US$</v>
          </cell>
        </row>
        <row r="93">
          <cell r="P93" t="str">
            <v>JEFE DE PROYECTO : HECTOR BEIZA M.</v>
          </cell>
          <cell r="W93" t="str">
            <v>FECHA BASE               : Prom. 2001</v>
          </cell>
        </row>
        <row r="94">
          <cell r="P94" t="str">
            <v>EN KUS$</v>
          </cell>
          <cell r="W94" t="str">
            <v xml:space="preserve">FECHA DE CONTROL  : </v>
          </cell>
          <cell r="Y94">
            <v>37165</v>
          </cell>
        </row>
        <row r="95">
          <cell r="Y95" t="str">
            <v>PROG :</v>
          </cell>
          <cell r="Z95" t="str">
            <v>REAL :</v>
          </cell>
        </row>
        <row r="96">
          <cell r="X96" t="str">
            <v>% AVANCE FISICO</v>
          </cell>
          <cell r="Y96">
            <v>0</v>
          </cell>
          <cell r="Z96">
            <v>0</v>
          </cell>
        </row>
        <row r="98">
          <cell r="R98" t="str">
            <v>ESTIMADO</v>
          </cell>
          <cell r="S98" t="str">
            <v>ORDENES</v>
          </cell>
          <cell r="T98" t="str">
            <v xml:space="preserve"> ESTIMADO</v>
          </cell>
          <cell r="U98" t="str">
            <v>COMPROMISO</v>
          </cell>
          <cell r="V98" t="str">
            <v>POR</v>
          </cell>
          <cell r="W98" t="str">
            <v>INCURRIDO</v>
          </cell>
          <cell r="X98" t="str">
            <v xml:space="preserve">GASTOS </v>
          </cell>
          <cell r="Y98" t="str">
            <v>PROYECCION</v>
          </cell>
          <cell r="Z98" t="str">
            <v>DESVIACION</v>
          </cell>
        </row>
        <row r="99">
          <cell r="P99" t="str">
            <v xml:space="preserve">       ITEMS  </v>
          </cell>
          <cell r="R99">
            <v>0</v>
          </cell>
          <cell r="X99" t="str">
            <v>(*)</v>
          </cell>
        </row>
        <row r="100">
          <cell r="R100" t="str">
            <v>ORIGINAL</v>
          </cell>
          <cell r="S100" t="str">
            <v>CAMBIO</v>
          </cell>
          <cell r="T100" t="str">
            <v>CONTROL</v>
          </cell>
          <cell r="U100" t="str">
            <v>A LA FECHA</v>
          </cell>
          <cell r="V100" t="str">
            <v>COMPROMETER</v>
          </cell>
          <cell r="X100" t="str">
            <v>REAL</v>
          </cell>
        </row>
        <row r="102">
          <cell r="Q102" t="str">
            <v>CONTRATO CONSTRUCCION</v>
          </cell>
          <cell r="R102">
            <v>560</v>
          </cell>
          <cell r="S102">
            <v>0</v>
          </cell>
          <cell r="T102">
            <v>560</v>
          </cell>
          <cell r="U102">
            <v>0</v>
          </cell>
          <cell r="V102">
            <v>560</v>
          </cell>
          <cell r="W102">
            <v>0</v>
          </cell>
          <cell r="X102">
            <v>0</v>
          </cell>
          <cell r="Y102">
            <v>560</v>
          </cell>
          <cell r="Z102">
            <v>0</v>
          </cell>
        </row>
        <row r="103">
          <cell r="Q103" t="str">
            <v>SERV. TOPOGRAFÍA</v>
          </cell>
          <cell r="R103">
            <v>0</v>
          </cell>
          <cell r="S103">
            <v>0</v>
          </cell>
          <cell r="T103">
            <v>0</v>
          </cell>
          <cell r="U103">
            <v>0</v>
          </cell>
          <cell r="V103">
            <v>0</v>
          </cell>
          <cell r="W103">
            <v>0</v>
          </cell>
          <cell r="X103">
            <v>0</v>
          </cell>
          <cell r="Y103">
            <v>0</v>
          </cell>
          <cell r="Z103">
            <v>0</v>
          </cell>
        </row>
        <row r="104">
          <cell r="Q104" t="str">
            <v>ITO</v>
          </cell>
          <cell r="R104">
            <v>0</v>
          </cell>
          <cell r="S104">
            <v>0</v>
          </cell>
          <cell r="T104">
            <v>0</v>
          </cell>
          <cell r="U104">
            <v>0</v>
          </cell>
          <cell r="V104">
            <v>0</v>
          </cell>
          <cell r="W104">
            <v>0</v>
          </cell>
          <cell r="X104">
            <v>0</v>
          </cell>
          <cell r="Y104">
            <v>0</v>
          </cell>
          <cell r="Z104">
            <v>0</v>
          </cell>
        </row>
        <row r="105">
          <cell r="Q105" t="str">
            <v>SERV. INTERNOS</v>
          </cell>
          <cell r="R105">
            <v>0</v>
          </cell>
          <cell r="S105">
            <v>0</v>
          </cell>
          <cell r="T105">
            <v>0</v>
          </cell>
          <cell r="U105">
            <v>0</v>
          </cell>
          <cell r="V105">
            <v>0</v>
          </cell>
          <cell r="W105">
            <v>0</v>
          </cell>
          <cell r="X105">
            <v>0</v>
          </cell>
          <cell r="Y105">
            <v>0</v>
          </cell>
          <cell r="Z105">
            <v>0</v>
          </cell>
        </row>
        <row r="114">
          <cell r="P114" t="str">
            <v>SUB-TOTAL MONEDA BASE</v>
          </cell>
          <cell r="R114">
            <v>560</v>
          </cell>
          <cell r="S114">
            <v>0</v>
          </cell>
          <cell r="T114">
            <v>560</v>
          </cell>
          <cell r="U114">
            <v>0</v>
          </cell>
          <cell r="V114">
            <v>560</v>
          </cell>
          <cell r="W114">
            <v>0</v>
          </cell>
          <cell r="X114">
            <v>0</v>
          </cell>
          <cell r="Y114">
            <v>560</v>
          </cell>
          <cell r="Z114">
            <v>0</v>
          </cell>
        </row>
        <row r="116">
          <cell r="P116" t="str">
            <v>CONTINGENCIAS</v>
          </cell>
          <cell r="R116">
            <v>0</v>
          </cell>
          <cell r="S116">
            <v>0</v>
          </cell>
          <cell r="T116">
            <v>0</v>
          </cell>
          <cell r="V116">
            <v>0</v>
          </cell>
          <cell r="Y116">
            <v>0</v>
          </cell>
          <cell r="Z116">
            <v>0</v>
          </cell>
        </row>
        <row r="118">
          <cell r="P118" t="str">
            <v>O.CAMBIO PENDIENTES</v>
          </cell>
          <cell r="U118">
            <v>0</v>
          </cell>
          <cell r="V118">
            <v>0</v>
          </cell>
          <cell r="Y118">
            <v>0</v>
          </cell>
          <cell r="Z118">
            <v>0</v>
          </cell>
        </row>
        <row r="120">
          <cell r="P120" t="str">
            <v>TOTAL MONEDA BASE</v>
          </cell>
          <cell r="R120">
            <v>560</v>
          </cell>
          <cell r="S120">
            <v>0</v>
          </cell>
          <cell r="T120">
            <v>560</v>
          </cell>
          <cell r="U120">
            <v>0</v>
          </cell>
          <cell r="V120">
            <v>560</v>
          </cell>
          <cell r="W120">
            <v>0</v>
          </cell>
          <cell r="X120">
            <v>0</v>
          </cell>
          <cell r="Y120">
            <v>560</v>
          </cell>
          <cell r="Z120">
            <v>0</v>
          </cell>
        </row>
        <row r="122">
          <cell r="P122" t="str">
            <v>ESCALACIONES</v>
          </cell>
          <cell r="U122">
            <v>0</v>
          </cell>
          <cell r="W122">
            <v>0</v>
          </cell>
          <cell r="X122">
            <v>0</v>
          </cell>
          <cell r="Y122">
            <v>0</v>
          </cell>
          <cell r="Z122">
            <v>0</v>
          </cell>
        </row>
        <row r="124">
          <cell r="P124" t="str">
            <v xml:space="preserve">           T O T A L</v>
          </cell>
          <cell r="R124">
            <v>560</v>
          </cell>
          <cell r="S124">
            <v>0</v>
          </cell>
          <cell r="T124">
            <v>560</v>
          </cell>
          <cell r="U124">
            <v>0</v>
          </cell>
          <cell r="V124">
            <v>560</v>
          </cell>
          <cell r="W124">
            <v>0</v>
          </cell>
          <cell r="X124">
            <v>0</v>
          </cell>
          <cell r="Y124">
            <v>560</v>
          </cell>
          <cell r="Z124">
            <v>0</v>
          </cell>
        </row>
        <row r="126">
          <cell r="X126">
            <v>0</v>
          </cell>
          <cell r="Z126">
            <v>0</v>
          </cell>
        </row>
        <row r="127">
          <cell r="P127" t="str">
            <v>REAL A SEPTIEMBRE 2001</v>
          </cell>
          <cell r="Y127">
            <v>0</v>
          </cell>
        </row>
        <row r="131">
          <cell r="O131" t="str">
            <v>INFORME  DE COSTOS TOTAL FASES - AÑO 2001</v>
          </cell>
        </row>
        <row r="133">
          <cell r="P133" t="str">
            <v>API: C01MC63</v>
          </cell>
        </row>
        <row r="134">
          <cell r="P134" t="str">
            <v>AUMENTO TIEMPO DE FLOTACION EN PLANTAS CONCENTRADORAS, PARCM FASE 1</v>
          </cell>
          <cell r="W134" t="str">
            <v>TASA DE CAMBIO      : 551,00 $/US$</v>
          </cell>
        </row>
        <row r="135">
          <cell r="P135" t="str">
            <v>JEFE DE PROYECTO : HECTOR BEIZA M.</v>
          </cell>
          <cell r="W135" t="str">
            <v>FECHA BASE               : Prom. 2001</v>
          </cell>
        </row>
        <row r="136">
          <cell r="P136" t="str">
            <v>EN KUS$</v>
          </cell>
          <cell r="W136" t="str">
            <v xml:space="preserve">FECHA DE CONTROL  : </v>
          </cell>
          <cell r="Y136">
            <v>37165</v>
          </cell>
        </row>
        <row r="137">
          <cell r="Y137" t="str">
            <v>PROG :</v>
          </cell>
          <cell r="Z137" t="str">
            <v>REAL :</v>
          </cell>
        </row>
        <row r="138">
          <cell r="X138" t="str">
            <v>% AVANCE FISICO</v>
          </cell>
          <cell r="Y138">
            <v>0</v>
          </cell>
          <cell r="Z138">
            <v>0</v>
          </cell>
        </row>
        <row r="140">
          <cell r="R140" t="str">
            <v>ESTIMADO</v>
          </cell>
          <cell r="S140" t="str">
            <v>ORDENES</v>
          </cell>
          <cell r="T140" t="str">
            <v xml:space="preserve"> ESTIMADO</v>
          </cell>
          <cell r="U140" t="str">
            <v>COMPROMISO</v>
          </cell>
          <cell r="V140" t="str">
            <v>POR</v>
          </cell>
          <cell r="W140" t="str">
            <v>INCURRIDO</v>
          </cell>
          <cell r="X140" t="str">
            <v xml:space="preserve">GASTOS </v>
          </cell>
          <cell r="Y140" t="str">
            <v>PROYECCION</v>
          </cell>
          <cell r="Z140" t="str">
            <v>DESVIACIÓN</v>
          </cell>
        </row>
        <row r="141">
          <cell r="P141" t="str">
            <v xml:space="preserve">       ITEMS  </v>
          </cell>
          <cell r="X141" t="str">
            <v>(*)</v>
          </cell>
        </row>
        <row r="142">
          <cell r="R142" t="str">
            <v>ORIGINAL</v>
          </cell>
          <cell r="S142" t="str">
            <v>CAMBIO</v>
          </cell>
          <cell r="T142" t="str">
            <v>CONTROL</v>
          </cell>
          <cell r="U142" t="str">
            <v>A LA FECHA</v>
          </cell>
          <cell r="V142" t="str">
            <v>COMPROMETER</v>
          </cell>
          <cell r="X142" t="str">
            <v>REAL</v>
          </cell>
        </row>
        <row r="144">
          <cell r="P144" t="str">
            <v>INGENIERIA</v>
          </cell>
          <cell r="R144">
            <v>456</v>
          </cell>
          <cell r="S144">
            <v>0</v>
          </cell>
          <cell r="T144">
            <v>456</v>
          </cell>
          <cell r="U144">
            <v>219</v>
          </cell>
          <cell r="V144">
            <v>237</v>
          </cell>
          <cell r="W144">
            <v>19</v>
          </cell>
          <cell r="X144">
            <v>19</v>
          </cell>
          <cell r="Y144">
            <v>456</v>
          </cell>
          <cell r="Z144">
            <v>0</v>
          </cell>
          <cell r="AA144">
            <v>0</v>
          </cell>
        </row>
        <row r="146">
          <cell r="Q146" t="str">
            <v>ADM INTERNA</v>
          </cell>
          <cell r="R146">
            <v>106</v>
          </cell>
          <cell r="S146">
            <v>0</v>
          </cell>
          <cell r="T146">
            <v>106</v>
          </cell>
          <cell r="U146">
            <v>19</v>
          </cell>
          <cell r="V146">
            <v>87</v>
          </cell>
          <cell r="W146">
            <v>19</v>
          </cell>
          <cell r="X146">
            <v>19</v>
          </cell>
          <cell r="Y146">
            <v>106</v>
          </cell>
          <cell r="Z146">
            <v>0</v>
          </cell>
        </row>
        <row r="147">
          <cell r="Q147" t="str">
            <v>ING. DETALLES Y TERRENO (EPC)</v>
          </cell>
          <cell r="R147">
            <v>0</v>
          </cell>
          <cell r="S147">
            <v>0</v>
          </cell>
          <cell r="T147">
            <v>0</v>
          </cell>
          <cell r="U147">
            <v>0</v>
          </cell>
          <cell r="V147">
            <v>0</v>
          </cell>
          <cell r="W147">
            <v>0</v>
          </cell>
          <cell r="X147">
            <v>0</v>
          </cell>
          <cell r="Y147">
            <v>0</v>
          </cell>
          <cell r="Z147">
            <v>0</v>
          </cell>
        </row>
        <row r="148">
          <cell r="Q148" t="str">
            <v>CONTRAPARTE</v>
          </cell>
          <cell r="R148">
            <v>0</v>
          </cell>
          <cell r="S148">
            <v>0</v>
          </cell>
          <cell r="T148">
            <v>0</v>
          </cell>
          <cell r="U148">
            <v>0</v>
          </cell>
          <cell r="V148">
            <v>0</v>
          </cell>
          <cell r="W148">
            <v>0</v>
          </cell>
          <cell r="X148">
            <v>0</v>
          </cell>
          <cell r="Y148">
            <v>0</v>
          </cell>
          <cell r="Z148">
            <v>0</v>
          </cell>
        </row>
        <row r="149">
          <cell r="Q149" t="str">
            <v>ING. PREVIAS Y TERRENO</v>
          </cell>
          <cell r="R149">
            <v>350</v>
          </cell>
          <cell r="S149">
            <v>0</v>
          </cell>
          <cell r="T149">
            <v>350</v>
          </cell>
          <cell r="U149">
            <v>200</v>
          </cell>
          <cell r="V149">
            <v>150</v>
          </cell>
          <cell r="W149">
            <v>0</v>
          </cell>
          <cell r="X149">
            <v>0</v>
          </cell>
          <cell r="Y149">
            <v>350</v>
          </cell>
          <cell r="Z149">
            <v>0</v>
          </cell>
        </row>
        <row r="150">
          <cell r="Q150" t="str">
            <v>SERV. INTERNOS</v>
          </cell>
          <cell r="R150">
            <v>0</v>
          </cell>
          <cell r="S150">
            <v>0</v>
          </cell>
          <cell r="T150">
            <v>0</v>
          </cell>
          <cell r="U150">
            <v>0</v>
          </cell>
          <cell r="V150">
            <v>0</v>
          </cell>
          <cell r="W150">
            <v>0</v>
          </cell>
          <cell r="X150">
            <v>0</v>
          </cell>
          <cell r="Y150">
            <v>0</v>
          </cell>
          <cell r="Z150">
            <v>0</v>
          </cell>
        </row>
        <row r="152">
          <cell r="P152" t="str">
            <v>ADQUISICIONES</v>
          </cell>
          <cell r="R152">
            <v>2100</v>
          </cell>
          <cell r="S152">
            <v>0</v>
          </cell>
          <cell r="T152">
            <v>2100</v>
          </cell>
          <cell r="U152">
            <v>0</v>
          </cell>
          <cell r="V152">
            <v>2100</v>
          </cell>
          <cell r="W152">
            <v>0</v>
          </cell>
          <cell r="X152">
            <v>0</v>
          </cell>
          <cell r="Y152">
            <v>2100</v>
          </cell>
          <cell r="Z152">
            <v>0</v>
          </cell>
        </row>
        <row r="154">
          <cell r="Q154" t="str">
            <v>CELDAS GIGANTES</v>
          </cell>
          <cell r="R154">
            <v>2100</v>
          </cell>
          <cell r="S154">
            <v>0</v>
          </cell>
          <cell r="T154">
            <v>2100</v>
          </cell>
          <cell r="U154">
            <v>0</v>
          </cell>
          <cell r="V154">
            <v>2100</v>
          </cell>
          <cell r="W154">
            <v>0</v>
          </cell>
          <cell r="X154">
            <v>0</v>
          </cell>
          <cell r="Y154">
            <v>2100</v>
          </cell>
          <cell r="Z154">
            <v>0</v>
          </cell>
        </row>
        <row r="155">
          <cell r="Q155" t="str">
            <v>BOMBAS</v>
          </cell>
          <cell r="R155">
            <v>0</v>
          </cell>
          <cell r="S155">
            <v>0</v>
          </cell>
          <cell r="T155">
            <v>0</v>
          </cell>
          <cell r="U155">
            <v>0</v>
          </cell>
          <cell r="V155">
            <v>0</v>
          </cell>
          <cell r="W155">
            <v>0</v>
          </cell>
          <cell r="X155">
            <v>0</v>
          </cell>
          <cell r="Y155">
            <v>0</v>
          </cell>
          <cell r="Z155">
            <v>0</v>
          </cell>
        </row>
        <row r="156">
          <cell r="Q156" t="str">
            <v>EQUIPOS ELECTRICOS</v>
          </cell>
          <cell r="R156">
            <v>0</v>
          </cell>
          <cell r="S156">
            <v>0</v>
          </cell>
          <cell r="T156">
            <v>0</v>
          </cell>
          <cell r="U156">
            <v>0</v>
          </cell>
          <cell r="V156">
            <v>0</v>
          </cell>
          <cell r="W156">
            <v>0</v>
          </cell>
          <cell r="X156">
            <v>0</v>
          </cell>
          <cell r="Y156">
            <v>0</v>
          </cell>
          <cell r="Z156">
            <v>0</v>
          </cell>
        </row>
        <row r="157">
          <cell r="Q157" t="str">
            <v>PUENTE GRÚA</v>
          </cell>
          <cell r="R157">
            <v>0</v>
          </cell>
          <cell r="S157">
            <v>0</v>
          </cell>
          <cell r="T157">
            <v>0</v>
          </cell>
          <cell r="U157">
            <v>0</v>
          </cell>
          <cell r="V157">
            <v>0</v>
          </cell>
          <cell r="W157">
            <v>0</v>
          </cell>
          <cell r="X157">
            <v>0</v>
          </cell>
          <cell r="Y157">
            <v>0</v>
          </cell>
          <cell r="Z157">
            <v>0</v>
          </cell>
        </row>
        <row r="158">
          <cell r="Q158" t="str">
            <v>SIST. MUESTREO</v>
          </cell>
          <cell r="R158">
            <v>0</v>
          </cell>
          <cell r="S158">
            <v>0</v>
          </cell>
          <cell r="T158">
            <v>0</v>
          </cell>
          <cell r="U158">
            <v>0</v>
          </cell>
          <cell r="V158">
            <v>0</v>
          </cell>
          <cell r="W158">
            <v>0</v>
          </cell>
          <cell r="X158">
            <v>0</v>
          </cell>
          <cell r="Y158">
            <v>0</v>
          </cell>
          <cell r="Z158">
            <v>0</v>
          </cell>
        </row>
        <row r="159">
          <cell r="Q159" t="str">
            <v>BODEGAJE MATERIAL</v>
          </cell>
          <cell r="R159">
            <v>0</v>
          </cell>
          <cell r="S159">
            <v>0</v>
          </cell>
          <cell r="T159">
            <v>0</v>
          </cell>
          <cell r="U159">
            <v>0</v>
          </cell>
          <cell r="V159">
            <v>0</v>
          </cell>
          <cell r="W159">
            <v>0</v>
          </cell>
          <cell r="X159">
            <v>0</v>
          </cell>
          <cell r="Y159">
            <v>0</v>
          </cell>
          <cell r="Z159">
            <v>0</v>
          </cell>
        </row>
        <row r="160">
          <cell r="Q160" t="str">
            <v>ASIST.TEC. DE PROVEEDORES</v>
          </cell>
          <cell r="R160">
            <v>0</v>
          </cell>
          <cell r="S160">
            <v>0</v>
          </cell>
          <cell r="T160">
            <v>0</v>
          </cell>
          <cell r="U160">
            <v>0</v>
          </cell>
          <cell r="V160">
            <v>0</v>
          </cell>
          <cell r="W160">
            <v>0</v>
          </cell>
          <cell r="X160">
            <v>0</v>
          </cell>
          <cell r="Y160">
            <v>0</v>
          </cell>
          <cell r="Z160">
            <v>0</v>
          </cell>
        </row>
        <row r="161">
          <cell r="Q161" t="str">
            <v>INSP. TEC. A PROVEEDORES</v>
          </cell>
          <cell r="R161">
            <v>0</v>
          </cell>
          <cell r="S161">
            <v>0</v>
          </cell>
          <cell r="T161">
            <v>0</v>
          </cell>
          <cell r="U161">
            <v>0</v>
          </cell>
          <cell r="V161">
            <v>0</v>
          </cell>
          <cell r="W161">
            <v>0</v>
          </cell>
          <cell r="X161">
            <v>0</v>
          </cell>
          <cell r="Y161">
            <v>0</v>
          </cell>
          <cell r="Z161">
            <v>0</v>
          </cell>
        </row>
        <row r="162">
          <cell r="Q162" t="str">
            <v>SERV. INTERNOS</v>
          </cell>
          <cell r="R162">
            <v>0</v>
          </cell>
          <cell r="S162">
            <v>0</v>
          </cell>
          <cell r="T162">
            <v>0</v>
          </cell>
          <cell r="U162">
            <v>0</v>
          </cell>
          <cell r="V162">
            <v>0</v>
          </cell>
          <cell r="W162">
            <v>0</v>
          </cell>
          <cell r="X162">
            <v>0</v>
          </cell>
          <cell r="Y162">
            <v>0</v>
          </cell>
          <cell r="Z162">
            <v>0</v>
          </cell>
        </row>
        <row r="164">
          <cell r="P164" t="str">
            <v>CONSTRUCCION</v>
          </cell>
          <cell r="R164">
            <v>560</v>
          </cell>
          <cell r="S164">
            <v>0</v>
          </cell>
          <cell r="T164">
            <v>560</v>
          </cell>
          <cell r="U164">
            <v>0</v>
          </cell>
          <cell r="V164">
            <v>560</v>
          </cell>
          <cell r="W164">
            <v>0</v>
          </cell>
          <cell r="X164">
            <v>0</v>
          </cell>
          <cell r="Y164">
            <v>560</v>
          </cell>
          <cell r="Z164">
            <v>0</v>
          </cell>
        </row>
        <row r="166">
          <cell r="Q166" t="str">
            <v>CONTRATO CONSTRUCCION</v>
          </cell>
          <cell r="R166">
            <v>560</v>
          </cell>
          <cell r="S166">
            <v>0</v>
          </cell>
          <cell r="T166">
            <v>560</v>
          </cell>
          <cell r="U166">
            <v>0</v>
          </cell>
          <cell r="V166">
            <v>560</v>
          </cell>
          <cell r="W166">
            <v>0</v>
          </cell>
          <cell r="X166">
            <v>0</v>
          </cell>
          <cell r="Y166">
            <v>560</v>
          </cell>
          <cell r="Z166">
            <v>0</v>
          </cell>
        </row>
        <row r="167">
          <cell r="Q167" t="str">
            <v>SERV. TOPOGRAFÍA</v>
          </cell>
          <cell r="R167">
            <v>0</v>
          </cell>
          <cell r="S167">
            <v>0</v>
          </cell>
          <cell r="T167">
            <v>0</v>
          </cell>
          <cell r="U167">
            <v>0</v>
          </cell>
          <cell r="V167">
            <v>0</v>
          </cell>
          <cell r="W167">
            <v>0</v>
          </cell>
          <cell r="X167">
            <v>0</v>
          </cell>
          <cell r="Y167">
            <v>0</v>
          </cell>
          <cell r="Z167">
            <v>0</v>
          </cell>
        </row>
        <row r="168">
          <cell r="Q168" t="str">
            <v>ITO</v>
          </cell>
          <cell r="R168">
            <v>0</v>
          </cell>
          <cell r="S168">
            <v>0</v>
          </cell>
          <cell r="T168">
            <v>0</v>
          </cell>
          <cell r="U168">
            <v>0</v>
          </cell>
          <cell r="V168">
            <v>0</v>
          </cell>
          <cell r="W168">
            <v>0</v>
          </cell>
          <cell r="X168">
            <v>0</v>
          </cell>
          <cell r="Y168">
            <v>0</v>
          </cell>
          <cell r="Z168">
            <v>0</v>
          </cell>
        </row>
        <row r="169">
          <cell r="Q169" t="str">
            <v>SERV. INTERNOS</v>
          </cell>
          <cell r="R169">
            <v>0</v>
          </cell>
          <cell r="S169">
            <v>0</v>
          </cell>
          <cell r="T169">
            <v>0</v>
          </cell>
          <cell r="U169">
            <v>0</v>
          </cell>
          <cell r="V169">
            <v>0</v>
          </cell>
          <cell r="W169">
            <v>0</v>
          </cell>
          <cell r="X169">
            <v>0</v>
          </cell>
          <cell r="Y169">
            <v>0</v>
          </cell>
          <cell r="Z169">
            <v>0</v>
          </cell>
        </row>
        <row r="172">
          <cell r="P172" t="str">
            <v>SUB-TOTAL MONEDA BASE</v>
          </cell>
          <cell r="R172">
            <v>3116</v>
          </cell>
          <cell r="S172">
            <v>0</v>
          </cell>
          <cell r="T172">
            <v>3116</v>
          </cell>
          <cell r="U172">
            <v>219</v>
          </cell>
          <cell r="V172">
            <v>2897</v>
          </cell>
          <cell r="W172">
            <v>19</v>
          </cell>
          <cell r="X172">
            <v>19</v>
          </cell>
          <cell r="Y172">
            <v>3116</v>
          </cell>
          <cell r="Z172">
            <v>0</v>
          </cell>
        </row>
        <row r="174">
          <cell r="P174" t="str">
            <v>CONTINGENCIAS</v>
          </cell>
          <cell r="R174">
            <v>0</v>
          </cell>
          <cell r="S174">
            <v>0</v>
          </cell>
          <cell r="T174">
            <v>0</v>
          </cell>
          <cell r="V174">
            <v>0</v>
          </cell>
          <cell r="Y174">
            <v>0</v>
          </cell>
          <cell r="Z174">
            <v>0</v>
          </cell>
        </row>
        <row r="176">
          <cell r="P176" t="str">
            <v>O.CAMBIO PENDIENTES</v>
          </cell>
          <cell r="U176">
            <v>0</v>
          </cell>
          <cell r="V176">
            <v>0</v>
          </cell>
          <cell r="Y176">
            <v>0</v>
          </cell>
          <cell r="Z176">
            <v>0</v>
          </cell>
        </row>
        <row r="178">
          <cell r="P178" t="str">
            <v>TOTAL MONEDA BASE</v>
          </cell>
          <cell r="R178">
            <v>3116</v>
          </cell>
          <cell r="S178">
            <v>0</v>
          </cell>
          <cell r="T178">
            <v>3116</v>
          </cell>
          <cell r="U178">
            <v>219</v>
          </cell>
          <cell r="V178">
            <v>2897</v>
          </cell>
          <cell r="W178">
            <v>19</v>
          </cell>
          <cell r="X178">
            <v>19</v>
          </cell>
          <cell r="Y178">
            <v>3116</v>
          </cell>
          <cell r="Z178">
            <v>0</v>
          </cell>
        </row>
        <row r="180">
          <cell r="P180" t="str">
            <v>ESCALACIONES</v>
          </cell>
          <cell r="U180">
            <v>0</v>
          </cell>
          <cell r="W180">
            <v>0</v>
          </cell>
          <cell r="X180">
            <v>0</v>
          </cell>
          <cell r="Y180">
            <v>0</v>
          </cell>
          <cell r="Z180">
            <v>0</v>
          </cell>
        </row>
        <row r="182">
          <cell r="P182" t="str">
            <v xml:space="preserve">            T O T A L</v>
          </cell>
          <cell r="R182">
            <v>3116</v>
          </cell>
          <cell r="S182">
            <v>0</v>
          </cell>
          <cell r="T182">
            <v>3116</v>
          </cell>
          <cell r="U182">
            <v>219</v>
          </cell>
          <cell r="V182">
            <v>2897</v>
          </cell>
          <cell r="W182">
            <v>19</v>
          </cell>
          <cell r="X182">
            <v>19</v>
          </cell>
          <cell r="Y182">
            <v>3116</v>
          </cell>
          <cell r="Z182">
            <v>0</v>
          </cell>
        </row>
        <row r="185">
          <cell r="P185" t="str">
            <v>REAL A SEPTIEMBRE 2001</v>
          </cell>
          <cell r="X185">
            <v>0</v>
          </cell>
          <cell r="Y185">
            <v>0</v>
          </cell>
        </row>
      </sheetData>
      <sheetData sheetId="6">
        <row r="10">
          <cell r="A10" t="str">
            <v xml:space="preserve">INFORME  DE COSTOS DEL PROYECTO FASE INGENIERIA </v>
          </cell>
        </row>
      </sheetData>
      <sheetData sheetId="7">
        <row r="10">
          <cell r="A10" t="str">
            <v xml:space="preserve">INFORME  DE COSTOS DEL PROYECTO FASE INGENIERIA </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0">
          <cell r="A10" t="str">
            <v xml:space="preserve">INFORME  DE COSTOS DEL PROYECTO FASE INGENIERIA </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Caja"/>
      <sheetName val="Version P"/>
      <sheetName val="flujo-Objetivo"/>
      <sheetName val="flujo-Incurrido R-P"/>
      <sheetName val="flujo-Financiero R-P"/>
      <sheetName val="costos"/>
      <sheetName val="proyctrol"/>
      <sheetName val="financiero"/>
      <sheetName val="Gantt "/>
      <sheetName val="EXPLICACION"/>
      <sheetName val="VISION GLOBAL"/>
      <sheetName val="HITOS PROYECT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HITO"/>
      <sheetName val="INC"/>
      <sheetName val="RES"/>
      <sheetName val="AVF"/>
      <sheetName val="CMON"/>
      <sheetName val="RESU"/>
      <sheetName val="RH"/>
      <sheetName val="RGL"/>
      <sheetName val="RG"/>
      <sheetName val="RF"/>
      <sheetName val="RD"/>
    </sheetNames>
    <sheetDataSet>
      <sheetData sheetId="0"/>
      <sheetData sheetId="1"/>
      <sheetData sheetId="2"/>
      <sheetData sheetId="3">
        <row r="5">
          <cell r="H5">
            <v>37468</v>
          </cell>
        </row>
      </sheetData>
      <sheetData sheetId="4"/>
      <sheetData sheetId="5"/>
      <sheetData sheetId="6"/>
      <sheetData sheetId="7"/>
      <sheetData sheetId="8"/>
      <sheetData sheetId="9"/>
      <sheetData sheetId="10"/>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R2"/>
      <sheetName val="R3"/>
      <sheetName val="HERRAM"/>
      <sheetName val="COD"/>
      <sheetName val="ORD"/>
      <sheetName val="H_PAÑOL"/>
      <sheetName val="H_PERS"/>
      <sheetName val="EQUIPO"/>
      <sheetName val="E_EPP"/>
      <sheetName val="INSUMO"/>
      <sheetName val="GG"/>
      <sheetName val="UTILIDAD"/>
      <sheetName val="RESUMEN"/>
      <sheetName val="MRP"/>
      <sheetName val="MAP"/>
      <sheetName val="AuxMAP"/>
      <sheetName val="ER"/>
      <sheetName val="PROGRAMA"/>
      <sheetName val="Resumen_c"/>
      <sheetName val="Organización"/>
      <sheetName val="Remuneraciones"/>
      <sheetName val="Herramientas Pañol"/>
      <sheetName val="Herr. Personales "/>
      <sheetName val="Equipos"/>
      <sheetName val="EPP"/>
      <sheetName val="Insumos"/>
      <sheetName val="Gastos Generales "/>
      <sheetName val="PPEE-MAN-CH&amp;C"/>
    </sheetNames>
    <sheetDataSet>
      <sheetData sheetId="0" refreshError="1"/>
      <sheetData sheetId="1">
        <row r="15">
          <cell r="C15">
            <v>84</v>
          </cell>
        </row>
        <row r="21">
          <cell r="E21">
            <v>1</v>
          </cell>
        </row>
        <row r="22">
          <cell r="E22">
            <v>84</v>
          </cell>
        </row>
      </sheetData>
      <sheetData sheetId="2">
        <row r="68">
          <cell r="E68">
            <v>113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EG-RES"/>
      <sheetName val="CATEG-GEPLAM"/>
      <sheetName val="CAT64-148"/>
      <sheetName val="CATEXP13"/>
    </sheetNames>
    <sheetDataSet>
      <sheetData sheetId="0" refreshError="1"/>
      <sheetData sheetId="1" refreshError="1"/>
      <sheetData sheetId="2" refreshError="1"/>
      <sheetData sheetId="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mncorreprzi"/>
      <sheetName val="CATEXP13"/>
      <sheetName val="Financial Summary - Graphs"/>
      <sheetName val="Calculations"/>
      <sheetName val="Table - P&amp;L"/>
      <sheetName val="Debtors Ageing"/>
      <sheetName val="costos"/>
      <sheetName val="RES"/>
      <sheetName val="ITEMS"/>
      <sheetName val="Base"/>
      <sheetName val="Basis"/>
      <sheetName val="Rates"/>
      <sheetName val="Costos e Ingresos CP"/>
      <sheetName val="CBVactualizado"/>
      <sheetName val="Cover"/>
      <sheetName val="Inputs - Misc Fields"/>
      <sheetName val="Misc Calcs"/>
      <sheetName val="01-Datos"/>
      <sheetName val="02-Caratula"/>
      <sheetName val="03-Indice "/>
      <sheetName val="04-Sep"/>
      <sheetName val="05-Resumen Valoriz"/>
      <sheetName val="06-Sep"/>
      <sheetName val="07-Valorización Mes"/>
      <sheetName val="Resum Metra"/>
      <sheetName val="08-Sep"/>
      <sheetName val="CI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ing &amp; Assumptions"/>
      <sheetName val="Mine Plan"/>
      <sheetName val="Mine Unit Consumption"/>
      <sheetName val="Mine Labor"/>
      <sheetName val="Plant Unit Consumption"/>
      <sheetName val="Detailed Const. Cpx"/>
      <sheetName val="Plant &amp; Mine CAPX"/>
      <sheetName val="Deferred CAPX"/>
      <sheetName val="Key Data &amp; Results"/>
      <sheetName val="Cash Flows"/>
      <sheetName val="CATEXP13"/>
      <sheetName val="RADO_EXT"/>
      <sheetName val="costos"/>
      <sheetName val="Chatarra(1)"/>
      <sheetName val="Costos e Ingresos CP"/>
      <sheetName val="CBVactualizado"/>
      <sheetName val="CAT_5"/>
      <sheetName val="TOTAL"/>
      <sheetName val="Condicion"/>
      <sheetName val="Timing_&amp;_Assumptions"/>
      <sheetName val="Mine_Plan"/>
      <sheetName val="Mine_Unit_Consumption"/>
      <sheetName val="Mine_Labor"/>
      <sheetName val="Plant_Unit_Consumption"/>
      <sheetName val="Detailed_Const__Cpx"/>
      <sheetName val="Plant_&amp;_Mine_CAPX"/>
      <sheetName val="Deferred_CAPX"/>
      <sheetName val="Key_Data_&amp;_Results"/>
      <sheetName val="Cash_Flows"/>
      <sheetName val="Costos_e_Ingresos_CP"/>
      <sheetName val="RES"/>
      <sheetName val="Timing_&amp;_Assumptions4"/>
      <sheetName val="Mine_Plan4"/>
      <sheetName val="Mine_Unit_Consumption4"/>
      <sheetName val="Mine_Labor4"/>
      <sheetName val="Plant_Unit_Consumption4"/>
      <sheetName val="Detailed_Const__Cpx4"/>
      <sheetName val="Plant_&amp;_Mine_CAPX4"/>
      <sheetName val="Deferred_CAPX4"/>
      <sheetName val="Key_Data_&amp;_Results4"/>
      <sheetName val="Cash_Flows4"/>
      <sheetName val="Costos_e_Ingresos_CP4"/>
      <sheetName val="Timing_&amp;_Assumptions1"/>
      <sheetName val="Mine_Plan1"/>
      <sheetName val="Mine_Unit_Consumption1"/>
      <sheetName val="Mine_Labor1"/>
      <sheetName val="Plant_Unit_Consumption1"/>
      <sheetName val="Detailed_Const__Cpx1"/>
      <sheetName val="Plant_&amp;_Mine_CAPX1"/>
      <sheetName val="Deferred_CAPX1"/>
      <sheetName val="Key_Data_&amp;_Results1"/>
      <sheetName val="Cash_Flows1"/>
      <sheetName val="Costos_e_Ingresos_CP1"/>
      <sheetName val="Timing_&amp;_Assumptions2"/>
      <sheetName val="Mine_Plan2"/>
      <sheetName val="Mine_Unit_Consumption2"/>
      <sheetName val="Mine_Labor2"/>
      <sheetName val="Plant_Unit_Consumption2"/>
      <sheetName val="Detailed_Const__Cpx2"/>
      <sheetName val="Plant_&amp;_Mine_CAPX2"/>
      <sheetName val="Deferred_CAPX2"/>
      <sheetName val="Key_Data_&amp;_Results2"/>
      <sheetName val="Cash_Flows2"/>
      <sheetName val="Costos_e_Ingresos_CP2"/>
      <sheetName val="Timing_&amp;_Assumptions3"/>
      <sheetName val="Mine_Plan3"/>
      <sheetName val="Mine_Unit_Consumption3"/>
      <sheetName val="Mine_Labor3"/>
      <sheetName val="Plant_Unit_Consumption3"/>
      <sheetName val="Detailed_Const__Cpx3"/>
      <sheetName val="Plant_&amp;_Mine_CAPX3"/>
      <sheetName val="Deferred_CAPX3"/>
      <sheetName val="Key_Data_&amp;_Results3"/>
      <sheetName val="Cash_Flows3"/>
      <sheetName val="Costos_e_Ingresos_CP3"/>
      <sheetName val="ITEMS"/>
      <sheetName val="CBV 2001"/>
      <sheetName val="TABLAS"/>
      <sheetName val="Cover"/>
      <sheetName val="Inputs - Misc Fields"/>
      <sheetName val="Misc Calcs"/>
      <sheetName val="Cotizaciones"/>
      <sheetName val="1"/>
      <sheetName val="Inputs_-_Misc_Fields"/>
      <sheetName val="Misc_Calcs"/>
      <sheetName val="#¡REF"/>
      <sheetName val="CINDIREC"/>
      <sheetName val="Setup"/>
      <sheetName val="Data input"/>
      <sheetName val="Overall summary output"/>
      <sheetName val="Input selection"/>
      <sheetName val="Cost Variance calcs"/>
      <sheetName val="S01"/>
      <sheetName val="D01"/>
      <sheetName val="D08"/>
      <sheetName val="Cuenta de Explotación"/>
      <sheetName val="ESTAD04"/>
      <sheetName val="Timing_&amp;_Assumptions5"/>
      <sheetName val="Mine_Plan5"/>
      <sheetName val="Mine_Unit_Consumption5"/>
      <sheetName val="Mine_Labor5"/>
      <sheetName val="Plant_Unit_Consumption5"/>
      <sheetName val="Detailed_Const__Cpx5"/>
      <sheetName val="Plant_&amp;_Mine_CAPX5"/>
      <sheetName val="Deferred_CAPX5"/>
      <sheetName val="Key_Data_&amp;_Results5"/>
      <sheetName val="Cash_Flows5"/>
      <sheetName val="Costos_e_Ingresos_CP5"/>
      <sheetName val="CBV_2001"/>
      <sheetName val="Inputs_-_Misc_Fields1"/>
      <sheetName val="Misc_Calcs1"/>
      <sheetName val="Data_input"/>
      <sheetName val="Overall_summary_output"/>
      <sheetName val="Input_selection"/>
      <sheetName val="Cost_Variance_calcs"/>
    </sheetNames>
    <sheetDataSet>
      <sheetData sheetId="0" refreshError="1"/>
      <sheetData sheetId="1" refreshError="1">
        <row r="29">
          <cell r="B29">
            <v>0</v>
          </cell>
          <cell r="C29">
            <v>0</v>
          </cell>
          <cell r="D29">
            <v>0</v>
          </cell>
          <cell r="E29">
            <v>0.66666666666666674</v>
          </cell>
          <cell r="F29">
            <v>1</v>
          </cell>
          <cell r="G29">
            <v>1</v>
          </cell>
          <cell r="H29">
            <v>1</v>
          </cell>
          <cell r="I29">
            <v>1</v>
          </cell>
          <cell r="J29">
            <v>1</v>
          </cell>
          <cell r="K29">
            <v>1</v>
          </cell>
          <cell r="L29">
            <v>1</v>
          </cell>
          <cell r="M29">
            <v>1</v>
          </cell>
          <cell r="N29">
            <v>1</v>
          </cell>
          <cell r="O29">
            <v>1</v>
          </cell>
          <cell r="P29">
            <v>1</v>
          </cell>
          <cell r="Q29">
            <v>1</v>
          </cell>
          <cell r="R29">
            <v>1</v>
          </cell>
          <cell r="S29">
            <v>1</v>
          </cell>
          <cell r="T29">
            <v>1</v>
          </cell>
          <cell r="U29">
            <v>1</v>
          </cell>
          <cell r="V29">
            <v>1</v>
          </cell>
          <cell r="W29">
            <v>1</v>
          </cell>
          <cell r="X29">
            <v>1</v>
          </cell>
          <cell r="Y29">
            <v>1</v>
          </cell>
          <cell r="Z29">
            <v>1</v>
          </cell>
          <cell r="AA29">
            <v>0.5</v>
          </cell>
          <cell r="AB29">
            <v>0</v>
          </cell>
          <cell r="AC29">
            <v>0</v>
          </cell>
          <cell r="AD29">
            <v>0</v>
          </cell>
          <cell r="AE29">
            <v>0</v>
          </cell>
          <cell r="AF29">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80">
          <cell r="AF80">
            <v>848560.50000000012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ráfico1"/>
      <sheetName val="Gráfico2"/>
      <sheetName val="Comparación"/>
      <sheetName val="Resumen"/>
      <sheetName val="Resumen_Xeras"/>
      <sheetName val="Plan"/>
      <sheetName val="Phase AMS"/>
      <sheetName val="Phase STK"/>
      <sheetName val="Phase 810"/>
      <sheetName val="Phase 811"/>
      <sheetName val="Phase 812"/>
      <sheetName val="Phase 813"/>
      <sheetName val="Phase 814"/>
      <sheetName val="Phase 815"/>
      <sheetName val="Phase 816"/>
      <sheetName val="Phase 817"/>
      <sheetName val="Phase 818"/>
      <sheetName val="Phase 819"/>
      <sheetName val="Phase 820"/>
      <sheetName val="Phase 821"/>
      <sheetName val="Phase 822"/>
      <sheetName val="Phase 823"/>
      <sheetName val="Phase 824"/>
      <sheetName val="Phase 825"/>
      <sheetName val="Phase 826"/>
      <sheetName val="Phase_AMS"/>
      <sheetName val="Phase_STK"/>
      <sheetName val="Phase_810"/>
      <sheetName val="Phase_811"/>
      <sheetName val="Phase_812"/>
      <sheetName val="Phase_813"/>
      <sheetName val="Phase_814"/>
      <sheetName val="Phase_815"/>
      <sheetName val="Phase_816"/>
      <sheetName val="Phase_817"/>
      <sheetName val="Phase_818"/>
      <sheetName val="Phase_819"/>
      <sheetName val="Phase_820"/>
      <sheetName val="Phase_821"/>
      <sheetName val="Phase_822"/>
      <sheetName val="Phase_823"/>
      <sheetName val="Phase_824"/>
      <sheetName val="Phase_825"/>
      <sheetName val="Phase_826"/>
      <sheetName val="CTL_FASE-Caso 3-lix-0"/>
      <sheetName val="INC.CTE"/>
      <sheetName val="EElectrica"/>
      <sheetName val="Phase_AMS1"/>
      <sheetName val="Phase_STK1"/>
      <sheetName val="Phase_8101"/>
      <sheetName val="Phase_8111"/>
      <sheetName val="Phase_8121"/>
      <sheetName val="Phase_8131"/>
      <sheetName val="Phase_8141"/>
      <sheetName val="Phase_8151"/>
      <sheetName val="Phase_8161"/>
      <sheetName val="Phase_8171"/>
      <sheetName val="Phase_8181"/>
      <sheetName val="Phase_8191"/>
      <sheetName val="Phase_8201"/>
      <sheetName val="Phase_8211"/>
      <sheetName val="Phase_8221"/>
      <sheetName val="Phase_8231"/>
      <sheetName val="Phase_8241"/>
      <sheetName val="Phase_8251"/>
      <sheetName val="Phase_8261"/>
      <sheetName val="CTL_FASE-Caso_3-lix-0"/>
      <sheetName val="INC_C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v>2802.5</v>
          </cell>
          <cell r="J12">
            <v>8.5199999999999998E-2</v>
          </cell>
          <cell r="K12">
            <v>8.5199999999999998E-2</v>
          </cell>
          <cell r="L12">
            <v>3.73E-2</v>
          </cell>
          <cell r="Q12">
            <v>0</v>
          </cell>
        </row>
        <row r="13">
          <cell r="J13">
            <v>0.106914519</v>
          </cell>
          <cell r="K13">
            <v>0.106914519</v>
          </cell>
          <cell r="L13">
            <v>5.1499999999999997E-2</v>
          </cell>
          <cell r="Q13">
            <v>0</v>
          </cell>
        </row>
        <row r="14">
          <cell r="J14">
            <v>0.113299181</v>
          </cell>
          <cell r="K14">
            <v>0.113299181</v>
          </cell>
          <cell r="L14">
            <v>5.6000000000000001E-2</v>
          </cell>
          <cell r="Q14">
            <v>0</v>
          </cell>
        </row>
        <row r="15">
          <cell r="J15">
            <v>0.125239251</v>
          </cell>
          <cell r="K15">
            <v>0.125239251</v>
          </cell>
          <cell r="L15">
            <v>6.5000000000000002E-2</v>
          </cell>
          <cell r="Q15">
            <v>36.692252140000001</v>
          </cell>
        </row>
        <row r="16">
          <cell r="J16">
            <v>0.13545760600000001</v>
          </cell>
          <cell r="K16">
            <v>0.13545760600000001</v>
          </cell>
          <cell r="L16">
            <v>6.6093713999999998E-2</v>
          </cell>
          <cell r="Q16">
            <v>0</v>
          </cell>
        </row>
        <row r="17">
          <cell r="J17">
            <v>0.14313678599999999</v>
          </cell>
          <cell r="K17">
            <v>0.14313678599999999</v>
          </cell>
          <cell r="L17">
            <v>8.3799999999999999E-2</v>
          </cell>
          <cell r="Q17">
            <v>36.692252140000001</v>
          </cell>
        </row>
        <row r="18">
          <cell r="J18">
            <v>0.15582574799999999</v>
          </cell>
          <cell r="K18">
            <v>0.15582574799999999</v>
          </cell>
          <cell r="L18">
            <v>8.5199999999999998E-2</v>
          </cell>
          <cell r="Q18">
            <v>36.692252140000001</v>
          </cell>
        </row>
        <row r="19">
          <cell r="J19">
            <v>0.162762146</v>
          </cell>
          <cell r="K19">
            <v>0.162762146</v>
          </cell>
          <cell r="L19">
            <v>9.6600000000000005E-2</v>
          </cell>
          <cell r="Q19">
            <v>36.692252140000001</v>
          </cell>
        </row>
        <row r="20">
          <cell r="J20">
            <v>0.17</v>
          </cell>
          <cell r="K20">
            <v>0.17</v>
          </cell>
          <cell r="L20">
            <v>9.9000000000000005E-2</v>
          </cell>
          <cell r="Q20">
            <v>0</v>
          </cell>
        </row>
        <row r="21">
          <cell r="J21">
            <v>0.192</v>
          </cell>
          <cell r="K21">
            <v>0.192</v>
          </cell>
          <cell r="L21">
            <v>0.14099999999999999</v>
          </cell>
          <cell r="Q21">
            <v>36.692252140000001</v>
          </cell>
        </row>
        <row r="22">
          <cell r="J22">
            <v>0.20200237600000001</v>
          </cell>
          <cell r="K22">
            <v>0.20200237600000001</v>
          </cell>
          <cell r="L22">
            <v>0.149945353</v>
          </cell>
          <cell r="Q22">
            <v>36.692252140000001</v>
          </cell>
        </row>
        <row r="23">
          <cell r="J23">
            <v>0.22850478399999999</v>
          </cell>
          <cell r="K23">
            <v>0.22850478399999999</v>
          </cell>
          <cell r="L23">
            <v>0.15158132899999999</v>
          </cell>
          <cell r="Q23">
            <v>36.692252140000001</v>
          </cell>
        </row>
        <row r="24">
          <cell r="J24">
            <v>0.23300000000000001</v>
          </cell>
          <cell r="K24">
            <v>0.23300000000000001</v>
          </cell>
          <cell r="L24">
            <v>0.17699999999999999</v>
          </cell>
          <cell r="Q24">
            <v>36.692252140000001</v>
          </cell>
        </row>
        <row r="25">
          <cell r="J25">
            <v>0.24458757</v>
          </cell>
          <cell r="K25">
            <v>0.24458757</v>
          </cell>
          <cell r="L25">
            <v>0.15258757000000001</v>
          </cell>
          <cell r="Q25">
            <v>36.692252140000001</v>
          </cell>
        </row>
        <row r="26">
          <cell r="J26">
            <v>0.25</v>
          </cell>
          <cell r="K26">
            <v>0.25</v>
          </cell>
          <cell r="L26">
            <v>0.17799999999999999</v>
          </cell>
          <cell r="Q26">
            <v>36.692252140000001</v>
          </cell>
        </row>
        <row r="27">
          <cell r="J27">
            <v>0.27600000000000002</v>
          </cell>
          <cell r="K27">
            <v>0.27600000000000002</v>
          </cell>
          <cell r="L27">
            <v>0.20399999999999999</v>
          </cell>
          <cell r="Q27">
            <v>36.692252140000001</v>
          </cell>
        </row>
        <row r="28">
          <cell r="J28">
            <v>0.28100000000000003</v>
          </cell>
          <cell r="K28">
            <v>0.28100000000000003</v>
          </cell>
          <cell r="L28">
            <v>0.19900000000000001</v>
          </cell>
          <cell r="Q28">
            <v>36.692252140000001</v>
          </cell>
        </row>
        <row r="29">
          <cell r="J29">
            <v>0.295360132</v>
          </cell>
          <cell r="K29">
            <v>0.295360132</v>
          </cell>
          <cell r="L29">
            <v>0.214159816</v>
          </cell>
          <cell r="Q29">
            <v>36.692252140000001</v>
          </cell>
        </row>
        <row r="30">
          <cell r="J30">
            <v>0.307</v>
          </cell>
          <cell r="K30">
            <v>0.307</v>
          </cell>
          <cell r="L30">
            <v>0.25800000000000001</v>
          </cell>
          <cell r="Q30">
            <v>36.692252140000001</v>
          </cell>
        </row>
        <row r="31">
          <cell r="J31">
            <v>0.308</v>
          </cell>
          <cell r="K31">
            <v>0.308</v>
          </cell>
          <cell r="L31">
            <v>0.23</v>
          </cell>
          <cell r="Q31">
            <v>36.692252140000001</v>
          </cell>
        </row>
        <row r="32">
          <cell r="J32">
            <v>0.318</v>
          </cell>
          <cell r="K32">
            <v>0.318</v>
          </cell>
          <cell r="L32">
            <v>0.27977412000000002</v>
          </cell>
          <cell r="Q32">
            <v>36.692252140000001</v>
          </cell>
        </row>
        <row r="33">
          <cell r="J33">
            <v>0.320774438</v>
          </cell>
          <cell r="K33">
            <v>0.320774438</v>
          </cell>
          <cell r="L33">
            <v>0.237258462</v>
          </cell>
          <cell r="Q33">
            <v>36.692252140000001</v>
          </cell>
        </row>
        <row r="34">
          <cell r="J34">
            <v>0.324829117</v>
          </cell>
          <cell r="K34">
            <v>0.324829117</v>
          </cell>
          <cell r="L34">
            <v>0.22229338300000001</v>
          </cell>
          <cell r="Q34">
            <v>36.692252140000001</v>
          </cell>
        </row>
        <row r="35">
          <cell r="J35">
            <v>0.33261216900000001</v>
          </cell>
          <cell r="K35">
            <v>0.33261216900000001</v>
          </cell>
          <cell r="L35">
            <v>0.238221338</v>
          </cell>
          <cell r="Q35">
            <v>36.692252140000001</v>
          </cell>
        </row>
        <row r="36">
          <cell r="J36">
            <v>0.34399999999999997</v>
          </cell>
          <cell r="K36">
            <v>0.34399999999999997</v>
          </cell>
          <cell r="L36">
            <v>0.29599999999999999</v>
          </cell>
          <cell r="Q36">
            <v>36.692252140000001</v>
          </cell>
        </row>
        <row r="37">
          <cell r="J37">
            <v>0.34899999999999998</v>
          </cell>
          <cell r="K37">
            <v>0.34899999999999998</v>
          </cell>
          <cell r="L37">
            <v>0.27806223499999999</v>
          </cell>
          <cell r="Q37">
            <v>36.692252140000001</v>
          </cell>
        </row>
        <row r="38">
          <cell r="J38">
            <v>0.355499279</v>
          </cell>
          <cell r="K38">
            <v>0.355499279</v>
          </cell>
          <cell r="L38">
            <v>0.30015962200000001</v>
          </cell>
          <cell r="Q38">
            <v>36.692252140000001</v>
          </cell>
        </row>
        <row r="39">
          <cell r="J39">
            <v>0.36577021500000001</v>
          </cell>
          <cell r="K39">
            <v>0.36577021500000001</v>
          </cell>
          <cell r="L39">
            <v>0.29203899500000002</v>
          </cell>
          <cell r="Q39">
            <v>36.692252140000001</v>
          </cell>
        </row>
        <row r="40">
          <cell r="J40">
            <v>0.36622152800000002</v>
          </cell>
          <cell r="K40">
            <v>0.36622152800000002</v>
          </cell>
          <cell r="L40">
            <v>0.28500624800000002</v>
          </cell>
          <cell r="Q40">
            <v>36.692252140000001</v>
          </cell>
        </row>
        <row r="41">
          <cell r="J41">
            <v>0.37309468200000001</v>
          </cell>
          <cell r="K41">
            <v>0.37309468200000001</v>
          </cell>
          <cell r="L41">
            <v>0.32031605200000002</v>
          </cell>
          <cell r="Q41">
            <v>36.692252140000001</v>
          </cell>
        </row>
        <row r="42">
          <cell r="J42">
            <v>0.379</v>
          </cell>
          <cell r="K42">
            <v>0.379</v>
          </cell>
          <cell r="L42">
            <v>0.27700000000000002</v>
          </cell>
          <cell r="Q42">
            <v>36.692252140000001</v>
          </cell>
        </row>
        <row r="43">
          <cell r="J43">
            <v>0.38578670199999998</v>
          </cell>
          <cell r="K43">
            <v>0.38578670199999998</v>
          </cell>
          <cell r="L43">
            <v>0.33763257200000002</v>
          </cell>
          <cell r="Q43">
            <v>30.313092350000002</v>
          </cell>
        </row>
        <row r="44">
          <cell r="J44">
            <v>0.38800000000000001</v>
          </cell>
          <cell r="K44">
            <v>0.38800000000000001</v>
          </cell>
          <cell r="L44">
            <v>0.29099999999999998</v>
          </cell>
          <cell r="Q44">
            <v>36.692252140000001</v>
          </cell>
        </row>
        <row r="45">
          <cell r="J45">
            <v>0.39427989400000002</v>
          </cell>
          <cell r="K45">
            <v>0.39427989400000002</v>
          </cell>
          <cell r="L45">
            <v>0.30879521700000001</v>
          </cell>
          <cell r="Q45">
            <v>31.155169059999999</v>
          </cell>
        </row>
        <row r="46">
          <cell r="J46">
            <v>0.39500000000000002</v>
          </cell>
          <cell r="K46">
            <v>0.39500000000000002</v>
          </cell>
          <cell r="L46">
            <v>0.309</v>
          </cell>
          <cell r="Q46">
            <v>36.692252140000001</v>
          </cell>
        </row>
        <row r="47">
          <cell r="J47">
            <v>0.581746969</v>
          </cell>
          <cell r="K47">
            <v>0.581746969</v>
          </cell>
          <cell r="L47">
            <v>0.46223068</v>
          </cell>
          <cell r="Q47">
            <v>39.859756009999998</v>
          </cell>
        </row>
        <row r="48">
          <cell r="J48">
            <v>0.44449393999999998</v>
          </cell>
          <cell r="K48">
            <v>0.44449393999999998</v>
          </cell>
          <cell r="L48">
            <v>0.34260502500000001</v>
          </cell>
          <cell r="Q48">
            <v>31.892414509999998</v>
          </cell>
        </row>
        <row r="49">
          <cell r="J49">
            <v>8.4699999999999998E-2</v>
          </cell>
          <cell r="K49">
            <v>8.4699999999999998E-2</v>
          </cell>
          <cell r="L49">
            <v>3.4700000000000002E-2</v>
          </cell>
          <cell r="Q49">
            <v>0</v>
          </cell>
        </row>
        <row r="50">
          <cell r="J50">
            <v>0.10690854599999999</v>
          </cell>
          <cell r="K50">
            <v>0.10690854599999999</v>
          </cell>
          <cell r="L50">
            <v>5.3900000000000003E-2</v>
          </cell>
          <cell r="Q50">
            <v>0</v>
          </cell>
        </row>
        <row r="51">
          <cell r="J51">
            <v>0.114561073</v>
          </cell>
          <cell r="K51">
            <v>0.114561073</v>
          </cell>
          <cell r="L51">
            <v>6.2600000000000003E-2</v>
          </cell>
          <cell r="Q51">
            <v>0</v>
          </cell>
        </row>
        <row r="52">
          <cell r="J52">
            <v>0.123094272</v>
          </cell>
          <cell r="K52">
            <v>0.123094272</v>
          </cell>
          <cell r="L52">
            <v>6.9800000000000001E-2</v>
          </cell>
          <cell r="Q52">
            <v>0</v>
          </cell>
        </row>
        <row r="53">
          <cell r="J53">
            <v>0.13260587800000001</v>
          </cell>
          <cell r="K53">
            <v>0.13260587800000001</v>
          </cell>
          <cell r="L53">
            <v>6.6199999999999995E-2</v>
          </cell>
          <cell r="Q53">
            <v>0</v>
          </cell>
        </row>
        <row r="54">
          <cell r="J54">
            <v>0.14407020400000001</v>
          </cell>
          <cell r="K54">
            <v>0.14407020400000001</v>
          </cell>
          <cell r="L54">
            <v>8.0199999999999994E-2</v>
          </cell>
          <cell r="Q54">
            <v>0</v>
          </cell>
        </row>
        <row r="55">
          <cell r="J55">
            <v>0.15093959500000001</v>
          </cell>
          <cell r="K55">
            <v>0.15093959500000001</v>
          </cell>
          <cell r="L55">
            <v>8.3199999999999996E-2</v>
          </cell>
          <cell r="Q55">
            <v>0</v>
          </cell>
        </row>
        <row r="56">
          <cell r="J56">
            <v>0.16558034899999999</v>
          </cell>
          <cell r="K56">
            <v>0.16558034899999999</v>
          </cell>
          <cell r="L56">
            <v>9.6199999999999994E-2</v>
          </cell>
          <cell r="Q56">
            <v>36.692252140000001</v>
          </cell>
        </row>
        <row r="57">
          <cell r="J57">
            <v>0.17399999999999999</v>
          </cell>
          <cell r="K57">
            <v>0.17399999999999999</v>
          </cell>
          <cell r="L57">
            <v>7.0000000000000007E-2</v>
          </cell>
          <cell r="Q57">
            <v>0</v>
          </cell>
        </row>
        <row r="58">
          <cell r="J58">
            <v>0.20649999999999999</v>
          </cell>
          <cell r="K58">
            <v>0.20649999999999999</v>
          </cell>
          <cell r="L58">
            <v>0.1565</v>
          </cell>
          <cell r="Q58">
            <v>36.692252140000001</v>
          </cell>
        </row>
        <row r="59">
          <cell r="J59">
            <v>0.211762805</v>
          </cell>
          <cell r="K59">
            <v>0.211762805</v>
          </cell>
          <cell r="L59">
            <v>0.14589566900000001</v>
          </cell>
          <cell r="Q59">
            <v>36.692252140000001</v>
          </cell>
        </row>
        <row r="60">
          <cell r="J60">
            <v>0.224</v>
          </cell>
          <cell r="K60">
            <v>0.224</v>
          </cell>
          <cell r="L60">
            <v>0.16</v>
          </cell>
          <cell r="Q60">
            <v>36.692252140000001</v>
          </cell>
        </row>
        <row r="61">
          <cell r="J61">
            <v>0.23499999999999999</v>
          </cell>
          <cell r="K61">
            <v>0.23499999999999999</v>
          </cell>
          <cell r="L61">
            <v>0.127</v>
          </cell>
          <cell r="Q61">
            <v>36.692252140000001</v>
          </cell>
        </row>
        <row r="62">
          <cell r="J62">
            <v>0.24</v>
          </cell>
          <cell r="K62">
            <v>0.24</v>
          </cell>
          <cell r="L62">
            <v>0.20399999999999999</v>
          </cell>
          <cell r="Q62">
            <v>36.692252140000001</v>
          </cell>
        </row>
        <row r="63">
          <cell r="J63">
            <v>0.25800000000000001</v>
          </cell>
          <cell r="K63">
            <v>0.25800000000000001</v>
          </cell>
          <cell r="L63">
            <v>0.197323937</v>
          </cell>
          <cell r="Q63">
            <v>36.692252140000001</v>
          </cell>
        </row>
        <row r="64">
          <cell r="J64">
            <v>0.26366990299999998</v>
          </cell>
          <cell r="K64">
            <v>0.26366990299999998</v>
          </cell>
          <cell r="L64">
            <v>0.23228848799999999</v>
          </cell>
          <cell r="Q64">
            <v>36.692252140000001</v>
          </cell>
        </row>
        <row r="65">
          <cell r="J65">
            <v>0.26200000000000001</v>
          </cell>
          <cell r="K65">
            <v>0.26200000000000001</v>
          </cell>
          <cell r="L65">
            <v>0.19500000000000001</v>
          </cell>
          <cell r="Q65">
            <v>36.692252140000001</v>
          </cell>
        </row>
        <row r="66">
          <cell r="J66">
            <v>0.27397540999999997</v>
          </cell>
          <cell r="K66">
            <v>0.27397540999999997</v>
          </cell>
          <cell r="L66">
            <v>0.22997540999999999</v>
          </cell>
          <cell r="Q66">
            <v>36.692252140000001</v>
          </cell>
        </row>
        <row r="67">
          <cell r="J67">
            <v>0.28000000000000003</v>
          </cell>
          <cell r="K67">
            <v>0.28000000000000003</v>
          </cell>
          <cell r="L67">
            <v>0.248</v>
          </cell>
          <cell r="Q67">
            <v>36.692252140000001</v>
          </cell>
        </row>
        <row r="68">
          <cell r="J68">
            <v>0.28319357000000001</v>
          </cell>
          <cell r="K68">
            <v>0.28319357000000001</v>
          </cell>
          <cell r="L68">
            <v>0.23654705100000001</v>
          </cell>
          <cell r="Q68">
            <v>36.692252140000001</v>
          </cell>
        </row>
        <row r="69">
          <cell r="J69">
            <v>0.29660213200000002</v>
          </cell>
          <cell r="K69">
            <v>0.29660213200000002</v>
          </cell>
          <cell r="L69">
            <v>0.251</v>
          </cell>
          <cell r="Q69">
            <v>36.692252140000001</v>
          </cell>
        </row>
        <row r="70">
          <cell r="J70">
            <v>0.29454898099999999</v>
          </cell>
          <cell r="K70">
            <v>0.29454898099999999</v>
          </cell>
          <cell r="L70">
            <v>0.25477351399999998</v>
          </cell>
          <cell r="Q70">
            <v>36.692252140000001</v>
          </cell>
        </row>
        <row r="71">
          <cell r="J71">
            <v>0.30099999999999999</v>
          </cell>
          <cell r="K71">
            <v>0.30099999999999999</v>
          </cell>
          <cell r="L71">
            <v>0.23699999999999999</v>
          </cell>
          <cell r="Q71">
            <v>36.692252140000001</v>
          </cell>
        </row>
        <row r="72">
          <cell r="J72">
            <v>0.31611941999999998</v>
          </cell>
          <cell r="K72">
            <v>0.31611941999999998</v>
          </cell>
          <cell r="L72">
            <v>0.26677153300000001</v>
          </cell>
          <cell r="Q72">
            <v>36.692252140000001</v>
          </cell>
        </row>
        <row r="73">
          <cell r="J73">
            <v>0.31711218899999999</v>
          </cell>
          <cell r="K73">
            <v>0.31711218899999999</v>
          </cell>
          <cell r="L73">
            <v>0.27021952700000001</v>
          </cell>
          <cell r="Q73">
            <v>36.692252140000001</v>
          </cell>
        </row>
        <row r="74">
          <cell r="J74">
            <v>0.32485349099999999</v>
          </cell>
          <cell r="K74">
            <v>0.32485349099999999</v>
          </cell>
          <cell r="L74">
            <v>0.26337817099999999</v>
          </cell>
          <cell r="Q74">
            <v>36.692252140000001</v>
          </cell>
        </row>
        <row r="75">
          <cell r="J75">
            <v>0.33187375800000002</v>
          </cell>
          <cell r="K75">
            <v>0.33187375800000002</v>
          </cell>
          <cell r="L75">
            <v>0.27573685100000001</v>
          </cell>
          <cell r="Q75">
            <v>36.692252140000001</v>
          </cell>
        </row>
        <row r="76">
          <cell r="J76">
            <v>0.33400000000000002</v>
          </cell>
          <cell r="K76">
            <v>0.33400000000000002</v>
          </cell>
          <cell r="L76">
            <v>0.21099999999999999</v>
          </cell>
          <cell r="Q76">
            <v>36.692252140000001</v>
          </cell>
        </row>
        <row r="77">
          <cell r="J77">
            <v>0.34346648099999999</v>
          </cell>
          <cell r="K77">
            <v>0.34346648099999999</v>
          </cell>
          <cell r="L77">
            <v>0.31236054000000002</v>
          </cell>
          <cell r="Q77">
            <v>36.692252140000001</v>
          </cell>
        </row>
        <row r="78">
          <cell r="J78">
            <v>0.34100000000000003</v>
          </cell>
          <cell r="K78">
            <v>0.34100000000000003</v>
          </cell>
          <cell r="L78">
            <v>0.108</v>
          </cell>
          <cell r="Q78">
            <v>23.3</v>
          </cell>
        </row>
        <row r="79">
          <cell r="J79">
            <v>0.34599999999999997</v>
          </cell>
          <cell r="K79">
            <v>0.34599999999999997</v>
          </cell>
          <cell r="L79">
            <v>0.26800000000000002</v>
          </cell>
          <cell r="Q79">
            <v>36.692252140000001</v>
          </cell>
        </row>
        <row r="80">
          <cell r="J80">
            <v>0.35548081999999998</v>
          </cell>
          <cell r="K80">
            <v>0.35548081999999998</v>
          </cell>
          <cell r="L80">
            <v>0.32164764600000001</v>
          </cell>
          <cell r="Q80">
            <v>36.692252140000001</v>
          </cell>
        </row>
        <row r="81">
          <cell r="J81">
            <v>0.365063525</v>
          </cell>
          <cell r="K81">
            <v>0.365063525</v>
          </cell>
          <cell r="L81">
            <v>0.31940201800000001</v>
          </cell>
          <cell r="Q81">
            <v>36.692252140000001</v>
          </cell>
        </row>
        <row r="82">
          <cell r="J82">
            <v>0.36899999999999999</v>
          </cell>
          <cell r="K82">
            <v>0.36899999999999999</v>
          </cell>
          <cell r="L82">
            <v>0.29299999999999998</v>
          </cell>
          <cell r="Q82">
            <v>36.692252140000001</v>
          </cell>
        </row>
        <row r="83">
          <cell r="J83">
            <v>0.37501985999999998</v>
          </cell>
          <cell r="K83">
            <v>0.37501985999999998</v>
          </cell>
          <cell r="L83">
            <v>0.30825890500000003</v>
          </cell>
          <cell r="Q83">
            <v>36.692252140000001</v>
          </cell>
        </row>
        <row r="84">
          <cell r="J84">
            <v>0.37</v>
          </cell>
          <cell r="K84">
            <v>0.37</v>
          </cell>
          <cell r="L84">
            <v>5.6000000000000001E-2</v>
          </cell>
          <cell r="Q84">
            <v>23.3</v>
          </cell>
        </row>
        <row r="85">
          <cell r="J85">
            <v>0.374</v>
          </cell>
          <cell r="K85">
            <v>0.374</v>
          </cell>
          <cell r="L85">
            <v>0.109</v>
          </cell>
          <cell r="Q85">
            <v>28.75</v>
          </cell>
        </row>
        <row r="86">
          <cell r="J86">
            <v>0.38491481599999999</v>
          </cell>
          <cell r="K86">
            <v>0.38491481599999999</v>
          </cell>
          <cell r="L86">
            <v>0.312355673</v>
          </cell>
          <cell r="Q86">
            <v>36.692252140000001</v>
          </cell>
        </row>
        <row r="87">
          <cell r="J87">
            <v>0.38450000000000001</v>
          </cell>
          <cell r="K87">
            <v>0.38450000000000001</v>
          </cell>
          <cell r="L87">
            <v>0.30649999999999999</v>
          </cell>
          <cell r="Q87">
            <v>36.692252140000001</v>
          </cell>
        </row>
        <row r="88">
          <cell r="J88">
            <v>0.394558784</v>
          </cell>
          <cell r="K88">
            <v>0.394558784</v>
          </cell>
          <cell r="L88">
            <v>0.33775041700000002</v>
          </cell>
          <cell r="Q88">
            <v>33.708756090000001</v>
          </cell>
        </row>
        <row r="89">
          <cell r="J89">
            <v>0.39400000000000002</v>
          </cell>
          <cell r="K89">
            <v>0.39400000000000002</v>
          </cell>
          <cell r="L89">
            <v>0.28799999999999998</v>
          </cell>
          <cell r="Q89">
            <v>36.692252140000001</v>
          </cell>
        </row>
        <row r="90">
          <cell r="J90">
            <v>0.54082028999999998</v>
          </cell>
          <cell r="K90">
            <v>0.54082028999999998</v>
          </cell>
          <cell r="L90">
            <v>0.446851516</v>
          </cell>
          <cell r="Q90">
            <v>34.357426740000001</v>
          </cell>
        </row>
        <row r="91">
          <cell r="J91">
            <v>0.42299999999999999</v>
          </cell>
          <cell r="K91">
            <v>0.42299999999999999</v>
          </cell>
          <cell r="L91">
            <v>7.0000000000000007E-2</v>
          </cell>
          <cell r="Q91">
            <v>23.3</v>
          </cell>
        </row>
        <row r="92">
          <cell r="J92">
            <v>0.66800000000000004</v>
          </cell>
          <cell r="K92">
            <v>0.66800000000000004</v>
          </cell>
          <cell r="L92">
            <v>0.106</v>
          </cell>
          <cell r="Q92">
            <v>28.75</v>
          </cell>
        </row>
        <row r="93">
          <cell r="J93">
            <v>0.48199999999999998</v>
          </cell>
          <cell r="K93">
            <v>0.48199999999999998</v>
          </cell>
          <cell r="L93">
            <v>0.35099999999999998</v>
          </cell>
          <cell r="Q93">
            <v>45.5837681</v>
          </cell>
        </row>
        <row r="94">
          <cell r="J94">
            <v>9.2999999999999999E-2</v>
          </cell>
          <cell r="K94">
            <v>9.2999999999999999E-2</v>
          </cell>
          <cell r="L94">
            <v>5.8000000000000003E-2</v>
          </cell>
          <cell r="Q94">
            <v>0</v>
          </cell>
        </row>
        <row r="95">
          <cell r="J95">
            <v>0.10668561</v>
          </cell>
          <cell r="K95">
            <v>0.10668561</v>
          </cell>
          <cell r="L95">
            <v>5.8200000000000002E-2</v>
          </cell>
          <cell r="Q95">
            <v>0</v>
          </cell>
        </row>
        <row r="96">
          <cell r="J96">
            <v>0.115211524</v>
          </cell>
          <cell r="K96">
            <v>0.115211524</v>
          </cell>
          <cell r="L96">
            <v>6.8699999999999997E-2</v>
          </cell>
          <cell r="Q96">
            <v>0</v>
          </cell>
        </row>
        <row r="97">
          <cell r="J97">
            <v>0.13117498799999999</v>
          </cell>
          <cell r="K97">
            <v>0.13117498799999999</v>
          </cell>
          <cell r="L97">
            <v>7.8100000000000003E-2</v>
          </cell>
          <cell r="Q97">
            <v>0</v>
          </cell>
        </row>
        <row r="98">
          <cell r="J98">
            <v>0.14599999999999999</v>
          </cell>
          <cell r="K98">
            <v>0.14599999999999999</v>
          </cell>
          <cell r="L98">
            <v>7.9000000000000001E-2</v>
          </cell>
          <cell r="Q98">
            <v>0</v>
          </cell>
        </row>
        <row r="99">
          <cell r="J99">
            <v>0.17297050999999999</v>
          </cell>
          <cell r="K99">
            <v>0.17297050999999999</v>
          </cell>
          <cell r="L99">
            <v>0.13671603600000001</v>
          </cell>
          <cell r="Q99">
            <v>36.692252140000001</v>
          </cell>
        </row>
        <row r="100">
          <cell r="J100">
            <v>0.194730655</v>
          </cell>
          <cell r="K100">
            <v>0.194730655</v>
          </cell>
          <cell r="L100">
            <v>0.146102183</v>
          </cell>
          <cell r="Q100">
            <v>36.692252140000001</v>
          </cell>
        </row>
        <row r="101">
          <cell r="J101">
            <v>0.21636351200000001</v>
          </cell>
          <cell r="K101">
            <v>0.21636351200000001</v>
          </cell>
          <cell r="L101">
            <v>0.17362825800000001</v>
          </cell>
          <cell r="Q101">
            <v>36.692252140000001</v>
          </cell>
        </row>
        <row r="102">
          <cell r="J102">
            <v>0.221</v>
          </cell>
          <cell r="K102">
            <v>0.221</v>
          </cell>
          <cell r="L102">
            <v>0.185</v>
          </cell>
          <cell r="Q102">
            <v>36.692252140000001</v>
          </cell>
        </row>
        <row r="103">
          <cell r="J103">
            <v>0.23699999999999999</v>
          </cell>
          <cell r="K103">
            <v>0.23699999999999999</v>
          </cell>
          <cell r="L103">
            <v>0.21299999999999999</v>
          </cell>
          <cell r="Q103">
            <v>36.692252140000001</v>
          </cell>
        </row>
        <row r="104">
          <cell r="J104">
            <v>0.24035010900000001</v>
          </cell>
          <cell r="K104">
            <v>0.24035010900000001</v>
          </cell>
          <cell r="L104">
            <v>0.20899781000000001</v>
          </cell>
          <cell r="Q104">
            <v>36.692252140000001</v>
          </cell>
        </row>
        <row r="105">
          <cell r="J105">
            <v>0.26400000000000001</v>
          </cell>
          <cell r="K105">
            <v>0.26400000000000001</v>
          </cell>
          <cell r="L105">
            <v>0.24505602100000001</v>
          </cell>
          <cell r="Q105">
            <v>36.692252140000001</v>
          </cell>
        </row>
        <row r="106">
          <cell r="J106">
            <v>0.26547173699999999</v>
          </cell>
          <cell r="K106">
            <v>0.26547173699999999</v>
          </cell>
          <cell r="L106">
            <v>0.21329208999999999</v>
          </cell>
          <cell r="Q106">
            <v>36.692252140000001</v>
          </cell>
        </row>
        <row r="107">
          <cell r="J107">
            <v>0.27504455700000002</v>
          </cell>
          <cell r="K107">
            <v>0.27504455700000002</v>
          </cell>
          <cell r="L107">
            <v>0.24113415899999999</v>
          </cell>
          <cell r="Q107">
            <v>36.692252140000001</v>
          </cell>
        </row>
        <row r="108">
          <cell r="J108">
            <v>0.2734935</v>
          </cell>
          <cell r="K108">
            <v>0.2734935</v>
          </cell>
          <cell r="L108">
            <v>0.22630730499999999</v>
          </cell>
          <cell r="Q108">
            <v>36.692252140000001</v>
          </cell>
        </row>
        <row r="109">
          <cell r="J109">
            <v>0.28532517000000002</v>
          </cell>
          <cell r="K109">
            <v>0.28532517000000002</v>
          </cell>
          <cell r="L109">
            <v>0.26221472899999998</v>
          </cell>
          <cell r="Q109">
            <v>36.692252140000001</v>
          </cell>
        </row>
        <row r="110">
          <cell r="J110">
            <v>0.28699999999999998</v>
          </cell>
          <cell r="K110">
            <v>0.28699999999999998</v>
          </cell>
          <cell r="L110">
            <v>0.23100000000000001</v>
          </cell>
          <cell r="Q110">
            <v>36.692252140000001</v>
          </cell>
        </row>
        <row r="111">
          <cell r="J111">
            <v>0.29099999999999998</v>
          </cell>
          <cell r="K111">
            <v>0.29099999999999998</v>
          </cell>
          <cell r="L111">
            <v>0.27300000000000002</v>
          </cell>
          <cell r="Q111">
            <v>36.692252140000001</v>
          </cell>
        </row>
        <row r="112">
          <cell r="J112">
            <v>0.29199999999999998</v>
          </cell>
          <cell r="K112">
            <v>0.29199999999999998</v>
          </cell>
          <cell r="L112">
            <v>0.224</v>
          </cell>
          <cell r="Q112">
            <v>36.692252140000001</v>
          </cell>
        </row>
        <row r="113">
          <cell r="J113">
            <v>0.30503144700000001</v>
          </cell>
          <cell r="K113">
            <v>0.30503144700000001</v>
          </cell>
          <cell r="L113">
            <v>0.27397903600000001</v>
          </cell>
          <cell r="Q113">
            <v>36.692252140000001</v>
          </cell>
        </row>
        <row r="114">
          <cell r="J114">
            <v>0.30099999999999999</v>
          </cell>
          <cell r="K114">
            <v>0.30099999999999999</v>
          </cell>
          <cell r="L114">
            <v>0.22600000000000001</v>
          </cell>
          <cell r="Q114">
            <v>36.692252140000001</v>
          </cell>
        </row>
        <row r="115">
          <cell r="J115">
            <v>0.31817563500000001</v>
          </cell>
          <cell r="K115">
            <v>0.31817563500000001</v>
          </cell>
          <cell r="L115">
            <v>0.27298579699999997</v>
          </cell>
          <cell r="Q115">
            <v>36.692252140000001</v>
          </cell>
        </row>
        <row r="116">
          <cell r="J116">
            <v>0.317872922</v>
          </cell>
          <cell r="K116">
            <v>0.317872922</v>
          </cell>
          <cell r="L116">
            <v>0.20752493799999999</v>
          </cell>
          <cell r="Q116">
            <v>36.692252140000001</v>
          </cell>
        </row>
        <row r="117">
          <cell r="J117">
            <v>0.32553634100000001</v>
          </cell>
          <cell r="K117">
            <v>0.32553634100000001</v>
          </cell>
          <cell r="L117">
            <v>0.27717082399999998</v>
          </cell>
          <cell r="Q117">
            <v>36.692252140000001</v>
          </cell>
        </row>
        <row r="118">
          <cell r="J118">
            <v>0.33329366500000002</v>
          </cell>
          <cell r="K118">
            <v>0.33329366500000002</v>
          </cell>
          <cell r="L118">
            <v>0.293757618</v>
          </cell>
          <cell r="Q118">
            <v>36.692252140000001</v>
          </cell>
        </row>
        <row r="119">
          <cell r="J119">
            <v>0.33800000000000002</v>
          </cell>
          <cell r="K119">
            <v>0.33800000000000002</v>
          </cell>
          <cell r="L119">
            <v>0.26194547000000001</v>
          </cell>
          <cell r="Q119">
            <v>36.692252140000001</v>
          </cell>
        </row>
        <row r="120">
          <cell r="J120">
            <v>0.34594047999999999</v>
          </cell>
          <cell r="K120">
            <v>0.34594047999999999</v>
          </cell>
          <cell r="L120">
            <v>0.30984698100000002</v>
          </cell>
          <cell r="Q120">
            <v>36.692252140000001</v>
          </cell>
        </row>
        <row r="121">
          <cell r="J121">
            <v>0.35402687199999999</v>
          </cell>
          <cell r="K121">
            <v>0.35402687199999999</v>
          </cell>
          <cell r="L121">
            <v>0.31314079900000003</v>
          </cell>
          <cell r="Q121">
            <v>36.692252140000001</v>
          </cell>
        </row>
        <row r="122">
          <cell r="J122">
            <v>0.363770553</v>
          </cell>
          <cell r="K122">
            <v>0.363770553</v>
          </cell>
          <cell r="L122">
            <v>0.33006784099999997</v>
          </cell>
          <cell r="Q122">
            <v>35.981994989999997</v>
          </cell>
        </row>
        <row r="123">
          <cell r="J123">
            <v>0.36</v>
          </cell>
          <cell r="K123">
            <v>0.36</v>
          </cell>
          <cell r="L123">
            <v>0.27900000000000003</v>
          </cell>
          <cell r="Q123">
            <v>36.692252140000001</v>
          </cell>
        </row>
        <row r="124">
          <cell r="J124">
            <v>0.37510537700000002</v>
          </cell>
          <cell r="K124">
            <v>0.37510537700000002</v>
          </cell>
          <cell r="L124">
            <v>0.34064228899999999</v>
          </cell>
          <cell r="Q124">
            <v>31.140525480000001</v>
          </cell>
        </row>
        <row r="125">
          <cell r="J125">
            <v>0.373</v>
          </cell>
          <cell r="K125">
            <v>0.373</v>
          </cell>
          <cell r="L125">
            <v>0.28799999999999998</v>
          </cell>
          <cell r="Q125">
            <v>36.692252140000001</v>
          </cell>
        </row>
        <row r="126">
          <cell r="J126">
            <v>0.38433604799999999</v>
          </cell>
          <cell r="K126">
            <v>0.38433604799999999</v>
          </cell>
          <cell r="L126">
            <v>0.32274745599999999</v>
          </cell>
          <cell r="Q126">
            <v>36.692252140000001</v>
          </cell>
        </row>
        <row r="127">
          <cell r="J127">
            <v>0.39295052899999999</v>
          </cell>
          <cell r="K127">
            <v>0.39295052899999999</v>
          </cell>
          <cell r="L127">
            <v>0.33240022400000002</v>
          </cell>
          <cell r="Q127">
            <v>32.034990440000001</v>
          </cell>
        </row>
        <row r="128">
          <cell r="J128">
            <v>0.56189186599999996</v>
          </cell>
          <cell r="K128">
            <v>0.56189186599999996</v>
          </cell>
          <cell r="L128">
            <v>0.47144724999999998</v>
          </cell>
          <cell r="Q128">
            <v>31.171267289999999</v>
          </cell>
        </row>
        <row r="129">
          <cell r="J129">
            <v>0.64416456099999997</v>
          </cell>
          <cell r="K129">
            <v>0.64416456099999997</v>
          </cell>
          <cell r="L129">
            <v>0.174748284</v>
          </cell>
          <cell r="Q129">
            <v>23.3</v>
          </cell>
        </row>
        <row r="130">
          <cell r="J130">
            <v>0.555330141</v>
          </cell>
          <cell r="K130">
            <v>0.555330141</v>
          </cell>
          <cell r="L130">
            <v>0.14451327999999999</v>
          </cell>
          <cell r="Q130">
            <v>28.75</v>
          </cell>
        </row>
        <row r="131">
          <cell r="J131">
            <v>0.46270660899999999</v>
          </cell>
          <cell r="K131">
            <v>0.46270660899999999</v>
          </cell>
          <cell r="L131">
            <v>0.179358409</v>
          </cell>
          <cell r="Q131">
            <v>36.692252140000001</v>
          </cell>
        </row>
        <row r="132">
          <cell r="J132">
            <v>8.9599999999999999E-2</v>
          </cell>
          <cell r="K132">
            <v>8.9599999999999999E-2</v>
          </cell>
          <cell r="L132">
            <v>6.5199999999999994E-2</v>
          </cell>
          <cell r="Q132">
            <v>0</v>
          </cell>
        </row>
        <row r="133">
          <cell r="J133">
            <v>0.106</v>
          </cell>
          <cell r="K133">
            <v>0.106</v>
          </cell>
          <cell r="L133">
            <v>7.2999999999999995E-2</v>
          </cell>
          <cell r="Q133">
            <v>0</v>
          </cell>
        </row>
        <row r="134">
          <cell r="J134">
            <v>0.11366891799999999</v>
          </cell>
          <cell r="K134">
            <v>0.11366891799999999</v>
          </cell>
          <cell r="L134">
            <v>7.8283241000000003E-2</v>
          </cell>
          <cell r="Q134">
            <v>0</v>
          </cell>
        </row>
        <row r="135">
          <cell r="J135">
            <v>0.126</v>
          </cell>
          <cell r="K135">
            <v>0.126</v>
          </cell>
          <cell r="L135">
            <v>8.6999999999999994E-2</v>
          </cell>
          <cell r="Q135">
            <v>0</v>
          </cell>
        </row>
        <row r="136">
          <cell r="J136">
            <v>0.13700000000000001</v>
          </cell>
          <cell r="K136">
            <v>0.13700000000000001</v>
          </cell>
          <cell r="L136">
            <v>6.8000000000000005E-2</v>
          </cell>
          <cell r="Q136">
            <v>0</v>
          </cell>
        </row>
        <row r="137">
          <cell r="J137">
            <v>0.14649915399999999</v>
          </cell>
          <cell r="K137">
            <v>0.14649915399999999</v>
          </cell>
          <cell r="L137">
            <v>8.5000000000000006E-2</v>
          </cell>
          <cell r="Q137">
            <v>36.692252140000001</v>
          </cell>
        </row>
        <row r="138">
          <cell r="J138">
            <v>0.15</v>
          </cell>
          <cell r="K138">
            <v>0.15</v>
          </cell>
          <cell r="L138">
            <v>0.109</v>
          </cell>
          <cell r="Q138">
            <v>36.692252140000001</v>
          </cell>
        </row>
        <row r="139">
          <cell r="J139">
            <v>0.16343585799999999</v>
          </cell>
          <cell r="K139">
            <v>0.16343585799999999</v>
          </cell>
          <cell r="L139">
            <v>0.104379361</v>
          </cell>
          <cell r="Q139">
            <v>36.692252140000001</v>
          </cell>
        </row>
        <row r="140">
          <cell r="J140">
            <v>0.17399999999999999</v>
          </cell>
          <cell r="K140">
            <v>0.17399999999999999</v>
          </cell>
          <cell r="L140">
            <v>0.13700000000000001</v>
          </cell>
          <cell r="Q140">
            <v>36.692252140000001</v>
          </cell>
        </row>
        <row r="141">
          <cell r="J141">
            <v>0.184</v>
          </cell>
          <cell r="K141">
            <v>0.184</v>
          </cell>
          <cell r="L141">
            <v>0.14099999999999999</v>
          </cell>
          <cell r="Q141">
            <v>36.692252140000001</v>
          </cell>
        </row>
        <row r="142">
          <cell r="J142">
            <v>0.192</v>
          </cell>
          <cell r="K142">
            <v>0.192</v>
          </cell>
          <cell r="L142">
            <v>0.13400000000000001</v>
          </cell>
          <cell r="Q142">
            <v>36.692252140000001</v>
          </cell>
        </row>
        <row r="143">
          <cell r="J143">
            <v>0.20200000000000001</v>
          </cell>
          <cell r="K143">
            <v>0.20200000000000001</v>
          </cell>
          <cell r="L143">
            <v>0.16400000000000001</v>
          </cell>
          <cell r="Q143">
            <v>36.692252140000001</v>
          </cell>
        </row>
        <row r="144">
          <cell r="J144">
            <v>0.21</v>
          </cell>
          <cell r="K144">
            <v>0.21</v>
          </cell>
          <cell r="L144">
            <v>0.13100000000000001</v>
          </cell>
          <cell r="Q144">
            <v>36.692252140000001</v>
          </cell>
        </row>
        <row r="145">
          <cell r="J145">
            <v>0.22800000000000001</v>
          </cell>
          <cell r="K145">
            <v>0.22800000000000001</v>
          </cell>
          <cell r="L145">
            <v>0.19600000000000001</v>
          </cell>
          <cell r="Q145">
            <v>36.692252140000001</v>
          </cell>
        </row>
        <row r="146">
          <cell r="J146">
            <v>0.23799999999999999</v>
          </cell>
          <cell r="K146">
            <v>0.23799999999999999</v>
          </cell>
          <cell r="L146">
            <v>0.21299999999999999</v>
          </cell>
          <cell r="Q146">
            <v>36.692252140000001</v>
          </cell>
        </row>
        <row r="147">
          <cell r="J147">
            <v>0.23100000000000001</v>
          </cell>
          <cell r="K147">
            <v>0.23100000000000001</v>
          </cell>
          <cell r="L147">
            <v>6.6000000000000003E-2</v>
          </cell>
          <cell r="Q147">
            <v>0</v>
          </cell>
        </row>
        <row r="148">
          <cell r="J148">
            <v>0.26600000000000001</v>
          </cell>
          <cell r="K148">
            <v>0.26600000000000001</v>
          </cell>
          <cell r="L148">
            <v>0.249</v>
          </cell>
          <cell r="Q148">
            <v>36.692252140000001</v>
          </cell>
        </row>
        <row r="149">
          <cell r="J149">
            <v>0.27300000000000002</v>
          </cell>
          <cell r="K149">
            <v>0.27300000000000002</v>
          </cell>
          <cell r="L149">
            <v>0.25</v>
          </cell>
          <cell r="Q149">
            <v>36.692252140000001</v>
          </cell>
        </row>
        <row r="150">
          <cell r="J150">
            <v>0.27700000000000002</v>
          </cell>
          <cell r="K150">
            <v>0.27700000000000002</v>
          </cell>
          <cell r="L150">
            <v>0.20399999999999999</v>
          </cell>
          <cell r="Q150">
            <v>36.692252140000001</v>
          </cell>
        </row>
        <row r="151">
          <cell r="J151">
            <v>0.28740476399999998</v>
          </cell>
          <cell r="K151">
            <v>0.28740476399999998</v>
          </cell>
          <cell r="L151">
            <v>0.254285757</v>
          </cell>
          <cell r="Q151">
            <v>36.692252140000001</v>
          </cell>
        </row>
        <row r="152">
          <cell r="J152">
            <v>0.283584909</v>
          </cell>
          <cell r="K152">
            <v>0.283584909</v>
          </cell>
          <cell r="L152">
            <v>0.232288354</v>
          </cell>
          <cell r="Q152">
            <v>36.692252140000001</v>
          </cell>
        </row>
        <row r="153">
          <cell r="J153">
            <v>0.29699999999999999</v>
          </cell>
          <cell r="K153">
            <v>0.29699999999999999</v>
          </cell>
          <cell r="L153">
            <v>0.253</v>
          </cell>
          <cell r="Q153">
            <v>36.692252140000001</v>
          </cell>
        </row>
        <row r="154">
          <cell r="J154">
            <v>0.30301065100000002</v>
          </cell>
          <cell r="K154">
            <v>0.30301065100000002</v>
          </cell>
          <cell r="L154">
            <v>0.28430593700000001</v>
          </cell>
          <cell r="Q154">
            <v>36.692252140000001</v>
          </cell>
        </row>
        <row r="155">
          <cell r="J155">
            <v>0.30508152900000002</v>
          </cell>
          <cell r="K155">
            <v>0.30508152900000002</v>
          </cell>
          <cell r="L155">
            <v>0.186210823</v>
          </cell>
          <cell r="Q155">
            <v>36.692252140000001</v>
          </cell>
        </row>
        <row r="156">
          <cell r="J156">
            <v>0.31494550900000001</v>
          </cell>
          <cell r="K156">
            <v>0.31494550900000001</v>
          </cell>
          <cell r="L156">
            <v>0.29686646700000002</v>
          </cell>
          <cell r="Q156">
            <v>36.692252140000001</v>
          </cell>
        </row>
        <row r="157">
          <cell r="J157">
            <v>0.312</v>
          </cell>
          <cell r="K157">
            <v>0.312</v>
          </cell>
          <cell r="L157">
            <v>0.24399999999999999</v>
          </cell>
          <cell r="Q157">
            <v>36.692252140000001</v>
          </cell>
        </row>
        <row r="158">
          <cell r="J158">
            <v>0.32384057100000002</v>
          </cell>
          <cell r="K158">
            <v>0.32384057100000002</v>
          </cell>
          <cell r="L158">
            <v>0.29551187800000001</v>
          </cell>
          <cell r="Q158">
            <v>36.692252140000001</v>
          </cell>
        </row>
        <row r="159">
          <cell r="J159">
            <v>0.32585047299999997</v>
          </cell>
          <cell r="K159">
            <v>0.32585047299999997</v>
          </cell>
          <cell r="L159">
            <v>0.24340504199999999</v>
          </cell>
          <cell r="Q159">
            <v>36.692252140000001</v>
          </cell>
        </row>
        <row r="160">
          <cell r="J160">
            <v>0.33437103899999998</v>
          </cell>
          <cell r="K160">
            <v>0.33437103899999998</v>
          </cell>
          <cell r="L160">
            <v>0.28740527700000001</v>
          </cell>
          <cell r="Q160">
            <v>36.692252140000001</v>
          </cell>
        </row>
        <row r="161">
          <cell r="J161">
            <v>0.34454979800000002</v>
          </cell>
          <cell r="K161">
            <v>0.34454979800000002</v>
          </cell>
          <cell r="L161">
            <v>0.30169689100000002</v>
          </cell>
          <cell r="Q161">
            <v>36.692252140000001</v>
          </cell>
        </row>
        <row r="162">
          <cell r="J162">
            <v>0.34466578599999997</v>
          </cell>
          <cell r="K162">
            <v>0.34466578599999997</v>
          </cell>
          <cell r="L162">
            <v>0.28415191499999998</v>
          </cell>
          <cell r="Q162">
            <v>36.692252140000001</v>
          </cell>
        </row>
        <row r="163">
          <cell r="J163">
            <v>0.35462125900000002</v>
          </cell>
          <cell r="K163">
            <v>0.35462125900000002</v>
          </cell>
          <cell r="L163">
            <v>0.32414605600000002</v>
          </cell>
          <cell r="Q163">
            <v>36.692252140000001</v>
          </cell>
        </row>
        <row r="164">
          <cell r="J164">
            <v>0.35599999999999998</v>
          </cell>
          <cell r="K164">
            <v>0.35599999999999998</v>
          </cell>
          <cell r="L164">
            <v>3.6999999999999998E-2</v>
          </cell>
          <cell r="Q164">
            <v>28.75</v>
          </cell>
        </row>
        <row r="165">
          <cell r="J165">
            <v>0.36317287700000001</v>
          </cell>
          <cell r="K165">
            <v>0.36317287700000001</v>
          </cell>
          <cell r="L165">
            <v>0.32376734699999998</v>
          </cell>
          <cell r="Q165">
            <v>35.823450950000002</v>
          </cell>
        </row>
        <row r="166">
          <cell r="J166">
            <v>0.36289660600000001</v>
          </cell>
          <cell r="K166">
            <v>0.36289660600000001</v>
          </cell>
          <cell r="L166">
            <v>3.78E-2</v>
          </cell>
          <cell r="Q166">
            <v>28.75</v>
          </cell>
        </row>
        <row r="167">
          <cell r="J167">
            <v>0.37446238799999998</v>
          </cell>
          <cell r="K167">
            <v>0.37446238799999998</v>
          </cell>
          <cell r="L167">
            <v>0.30971243300000001</v>
          </cell>
          <cell r="Q167">
            <v>33.752594989999999</v>
          </cell>
        </row>
        <row r="168">
          <cell r="J168">
            <v>0.38574359800000002</v>
          </cell>
          <cell r="K168">
            <v>0.38574359800000002</v>
          </cell>
          <cell r="L168">
            <v>0.32566380299999997</v>
          </cell>
          <cell r="Q168">
            <v>36.662253329999999</v>
          </cell>
        </row>
        <row r="169">
          <cell r="J169">
            <v>0.38163057</v>
          </cell>
          <cell r="K169">
            <v>0.38163057</v>
          </cell>
          <cell r="L169">
            <v>4.19E-2</v>
          </cell>
          <cell r="Q169">
            <v>28.75</v>
          </cell>
        </row>
        <row r="170">
          <cell r="J170">
            <v>0.39301770499999999</v>
          </cell>
          <cell r="K170">
            <v>0.39301770499999999</v>
          </cell>
          <cell r="L170">
            <v>0.34259035799999998</v>
          </cell>
          <cell r="Q170">
            <v>30.6313213</v>
          </cell>
        </row>
        <row r="171">
          <cell r="J171">
            <v>0.39800000000000002</v>
          </cell>
          <cell r="K171">
            <v>0.39800000000000002</v>
          </cell>
          <cell r="L171">
            <v>4.0599999999999997E-2</v>
          </cell>
          <cell r="Q171">
            <v>28.75</v>
          </cell>
        </row>
        <row r="172">
          <cell r="J172">
            <v>0.56288673199999995</v>
          </cell>
          <cell r="K172">
            <v>0.56288673199999995</v>
          </cell>
          <cell r="L172">
            <v>0.47227986500000002</v>
          </cell>
          <cell r="Q172">
            <v>33.671781770000003</v>
          </cell>
        </row>
        <row r="173">
          <cell r="J173">
            <v>0.56593632299999996</v>
          </cell>
          <cell r="K173">
            <v>0.56593632299999996</v>
          </cell>
          <cell r="L173">
            <v>0.14957056499999999</v>
          </cell>
          <cell r="Q173">
            <v>23.3</v>
          </cell>
        </row>
        <row r="174">
          <cell r="J174">
            <v>0.512249607</v>
          </cell>
          <cell r="K174">
            <v>0.512249607</v>
          </cell>
          <cell r="L174">
            <v>0.09</v>
          </cell>
          <cell r="Q174">
            <v>28.75</v>
          </cell>
        </row>
        <row r="175">
          <cell r="J175">
            <v>0.50588672400000001</v>
          </cell>
          <cell r="K175">
            <v>0.50588672400000001</v>
          </cell>
          <cell r="L175">
            <v>0.35763265799999999</v>
          </cell>
          <cell r="Q175">
            <v>41.958330109999999</v>
          </cell>
        </row>
        <row r="176">
          <cell r="J176">
            <v>9.1999999999999998E-2</v>
          </cell>
          <cell r="K176">
            <v>9.1999999999999998E-2</v>
          </cell>
          <cell r="L176">
            <v>4.7E-2</v>
          </cell>
          <cell r="Q176">
            <v>0</v>
          </cell>
        </row>
        <row r="177">
          <cell r="J177">
            <v>0.40331969200000001</v>
          </cell>
          <cell r="K177">
            <v>0.40331969200000001</v>
          </cell>
          <cell r="L177">
            <v>7.0499999999999993E-2</v>
          </cell>
          <cell r="Q177">
            <v>0</v>
          </cell>
        </row>
        <row r="178">
          <cell r="J178">
            <v>0.106</v>
          </cell>
          <cell r="K178">
            <v>0.106</v>
          </cell>
          <cell r="L178">
            <v>5.7000000000000002E-2</v>
          </cell>
          <cell r="Q178">
            <v>0</v>
          </cell>
        </row>
        <row r="179">
          <cell r="J179">
            <v>0.14099999999999999</v>
          </cell>
          <cell r="K179">
            <v>0.14099999999999999</v>
          </cell>
          <cell r="L179">
            <v>8.6999999999999994E-2</v>
          </cell>
          <cell r="Q179">
            <v>0</v>
          </cell>
        </row>
        <row r="180">
          <cell r="J180">
            <v>0.161</v>
          </cell>
          <cell r="K180">
            <v>0.161</v>
          </cell>
          <cell r="L180">
            <v>0.115</v>
          </cell>
          <cell r="Q180">
            <v>36.692252140000001</v>
          </cell>
        </row>
        <row r="181">
          <cell r="J181">
            <v>0.20899999999999999</v>
          </cell>
          <cell r="K181">
            <v>0.20899999999999999</v>
          </cell>
          <cell r="L181">
            <v>0.122</v>
          </cell>
          <cell r="Q181">
            <v>36.692252140000001</v>
          </cell>
        </row>
        <row r="182">
          <cell r="J182">
            <v>0.215</v>
          </cell>
          <cell r="K182">
            <v>0.215</v>
          </cell>
          <cell r="L182">
            <v>0.17</v>
          </cell>
          <cell r="Q182">
            <v>36.692252140000001</v>
          </cell>
        </row>
        <row r="183">
          <cell r="J183">
            <v>0.22168655000000001</v>
          </cell>
          <cell r="K183">
            <v>0.22168655000000001</v>
          </cell>
          <cell r="L183">
            <v>0.176842517</v>
          </cell>
          <cell r="Q183">
            <v>36.692252140000001</v>
          </cell>
        </row>
        <row r="184">
          <cell r="J184">
            <v>0.23459555300000001</v>
          </cell>
          <cell r="K184">
            <v>0.23459555300000001</v>
          </cell>
          <cell r="L184">
            <v>0.17593484600000001</v>
          </cell>
          <cell r="Q184">
            <v>36.692252140000001</v>
          </cell>
        </row>
        <row r="185">
          <cell r="J185">
            <v>0.25263058199999999</v>
          </cell>
          <cell r="K185">
            <v>0.25263058199999999</v>
          </cell>
          <cell r="L185">
            <v>0.21518267899999999</v>
          </cell>
          <cell r="Q185">
            <v>36.692252140000001</v>
          </cell>
        </row>
        <row r="186">
          <cell r="J186">
            <v>0.26300000000000001</v>
          </cell>
          <cell r="K186">
            <v>0.26300000000000001</v>
          </cell>
          <cell r="L186">
            <v>0.152</v>
          </cell>
          <cell r="Q186">
            <v>36.692252140000001</v>
          </cell>
        </row>
        <row r="187">
          <cell r="J187">
            <v>0.27548472499999999</v>
          </cell>
          <cell r="K187">
            <v>0.27548472499999999</v>
          </cell>
          <cell r="L187">
            <v>0.21671079400000001</v>
          </cell>
          <cell r="Q187">
            <v>36.692252140000001</v>
          </cell>
        </row>
        <row r="188">
          <cell r="J188">
            <v>0.27600000000000002</v>
          </cell>
          <cell r="K188">
            <v>0.27600000000000002</v>
          </cell>
          <cell r="L188">
            <v>0.18099999999999999</v>
          </cell>
          <cell r="Q188">
            <v>36.692252140000001</v>
          </cell>
        </row>
        <row r="189">
          <cell r="J189">
            <v>0.28547392599999999</v>
          </cell>
          <cell r="K189">
            <v>0.28547392599999999</v>
          </cell>
          <cell r="L189">
            <v>0.24455116499999999</v>
          </cell>
          <cell r="Q189">
            <v>36.692252140000001</v>
          </cell>
        </row>
        <row r="190">
          <cell r="J190">
            <v>0.28399999999999997</v>
          </cell>
          <cell r="K190">
            <v>0.28399999999999997</v>
          </cell>
          <cell r="L190">
            <v>0.193</v>
          </cell>
          <cell r="Q190">
            <v>36.692252140000001</v>
          </cell>
        </row>
        <row r="191">
          <cell r="J191">
            <v>0.29666586900000003</v>
          </cell>
          <cell r="K191">
            <v>0.29666586900000003</v>
          </cell>
          <cell r="L191">
            <v>0.269540838</v>
          </cell>
          <cell r="Q191">
            <v>36.692252140000001</v>
          </cell>
        </row>
        <row r="192">
          <cell r="J192">
            <v>0.30383104</v>
          </cell>
          <cell r="K192">
            <v>0.30383104</v>
          </cell>
          <cell r="L192">
            <v>0.26128198600000002</v>
          </cell>
          <cell r="Q192">
            <v>36.692252140000001</v>
          </cell>
        </row>
        <row r="193">
          <cell r="J193">
            <v>0.30249999999999999</v>
          </cell>
          <cell r="K193">
            <v>0.30249999999999999</v>
          </cell>
          <cell r="L193">
            <v>0.23699999999999999</v>
          </cell>
          <cell r="Q193">
            <v>36.692252140000001</v>
          </cell>
        </row>
        <row r="194">
          <cell r="J194">
            <v>0.31474210000000002</v>
          </cell>
          <cell r="K194">
            <v>0.31474210000000002</v>
          </cell>
          <cell r="L194">
            <v>0.26398470899999998</v>
          </cell>
          <cell r="Q194">
            <v>36.692252140000001</v>
          </cell>
        </row>
        <row r="195">
          <cell r="J195">
            <v>0.31443558300000002</v>
          </cell>
          <cell r="K195">
            <v>0.31443558300000002</v>
          </cell>
          <cell r="L195">
            <v>0.19670552099999999</v>
          </cell>
          <cell r="Q195">
            <v>36.692252140000001</v>
          </cell>
        </row>
        <row r="196">
          <cell r="J196">
            <v>0.32698623500000001</v>
          </cell>
          <cell r="K196">
            <v>0.32698623500000001</v>
          </cell>
          <cell r="L196">
            <v>0.30212539199999999</v>
          </cell>
          <cell r="Q196">
            <v>36.692252140000001</v>
          </cell>
        </row>
        <row r="197">
          <cell r="J197">
            <v>0.32900000000000001</v>
          </cell>
          <cell r="K197">
            <v>0.32900000000000001</v>
          </cell>
          <cell r="L197">
            <v>0.20399999999999999</v>
          </cell>
          <cell r="Q197">
            <v>36.692252140000001</v>
          </cell>
        </row>
        <row r="198">
          <cell r="J198">
            <v>0.33610119199999999</v>
          </cell>
          <cell r="K198">
            <v>0.33610119199999999</v>
          </cell>
          <cell r="L198">
            <v>0.30217563400000003</v>
          </cell>
          <cell r="Q198">
            <v>36.692252140000001</v>
          </cell>
        </row>
        <row r="199">
          <cell r="J199">
            <v>0.33546406600000001</v>
          </cell>
          <cell r="K199">
            <v>0.33546406600000001</v>
          </cell>
          <cell r="L199">
            <v>0.173293634</v>
          </cell>
          <cell r="Q199">
            <v>36.692252140000001</v>
          </cell>
        </row>
        <row r="200">
          <cell r="J200">
            <v>0.34510671300000001</v>
          </cell>
          <cell r="K200">
            <v>0.34510671300000001</v>
          </cell>
          <cell r="L200">
            <v>0.25872118900000002</v>
          </cell>
          <cell r="Q200">
            <v>36.692252140000001</v>
          </cell>
        </row>
        <row r="201">
          <cell r="J201">
            <v>0.35424075199999999</v>
          </cell>
          <cell r="K201">
            <v>0.35424075199999999</v>
          </cell>
          <cell r="L201">
            <v>0.30066857400000002</v>
          </cell>
          <cell r="Q201">
            <v>36.692252140000001</v>
          </cell>
        </row>
        <row r="202">
          <cell r="J202">
            <v>0.36407946099999999</v>
          </cell>
          <cell r="K202">
            <v>0.36407946099999999</v>
          </cell>
          <cell r="L202">
            <v>0.29706799900000003</v>
          </cell>
          <cell r="Q202">
            <v>36.638055510000001</v>
          </cell>
        </row>
        <row r="203">
          <cell r="J203">
            <v>0.37336814099999999</v>
          </cell>
          <cell r="K203">
            <v>0.37336814099999999</v>
          </cell>
          <cell r="L203">
            <v>0.28234796200000001</v>
          </cell>
          <cell r="Q203">
            <v>36.027152729999997</v>
          </cell>
        </row>
        <row r="204">
          <cell r="J204">
            <v>0.379</v>
          </cell>
          <cell r="K204">
            <v>0.379</v>
          </cell>
          <cell r="L204">
            <v>0.17</v>
          </cell>
          <cell r="Q204">
            <v>23.3</v>
          </cell>
        </row>
        <row r="205">
          <cell r="J205">
            <v>0.38441134799999999</v>
          </cell>
          <cell r="K205">
            <v>0.38441134799999999</v>
          </cell>
          <cell r="L205">
            <v>0.29332957199999998</v>
          </cell>
          <cell r="Q205">
            <v>32.723827900000003</v>
          </cell>
        </row>
        <row r="206">
          <cell r="J206">
            <v>0.39529642399999998</v>
          </cell>
          <cell r="K206">
            <v>0.39529642399999998</v>
          </cell>
          <cell r="L206">
            <v>0.33796229100000003</v>
          </cell>
          <cell r="Q206">
            <v>32.457533429999998</v>
          </cell>
        </row>
        <row r="207">
          <cell r="J207">
            <v>0.548742332</v>
          </cell>
          <cell r="K207">
            <v>0.548742332</v>
          </cell>
          <cell r="L207">
            <v>0.41014842699999998</v>
          </cell>
          <cell r="Q207">
            <v>38.158665829999997</v>
          </cell>
        </row>
        <row r="208">
          <cell r="J208">
            <v>0.64011147999999995</v>
          </cell>
          <cell r="K208">
            <v>0.64011147999999995</v>
          </cell>
          <cell r="L208">
            <v>0.119786296</v>
          </cell>
          <cell r="Q208">
            <v>23.3</v>
          </cell>
        </row>
        <row r="209">
          <cell r="J209">
            <v>0.50778358700000004</v>
          </cell>
          <cell r="K209">
            <v>0.50778358700000004</v>
          </cell>
          <cell r="L209">
            <v>7.2400000000000006E-2</v>
          </cell>
          <cell r="Q209">
            <v>28.75</v>
          </cell>
        </row>
        <row r="210">
          <cell r="J210">
            <v>0.503</v>
          </cell>
          <cell r="K210">
            <v>0.503</v>
          </cell>
          <cell r="L210">
            <v>0.154</v>
          </cell>
          <cell r="Q210">
            <v>26</v>
          </cell>
        </row>
        <row r="211">
          <cell r="J211">
            <v>0.45351759800000002</v>
          </cell>
          <cell r="K211">
            <v>0.45351759800000002</v>
          </cell>
          <cell r="L211">
            <v>0.21846169800000001</v>
          </cell>
          <cell r="Q211">
            <v>36.692252140000001</v>
          </cell>
        </row>
        <row r="212">
          <cell r="J212">
            <v>0.109</v>
          </cell>
          <cell r="K212">
            <v>0.109</v>
          </cell>
          <cell r="L212">
            <v>7.0999999999999994E-2</v>
          </cell>
          <cell r="Q212">
            <v>0</v>
          </cell>
        </row>
        <row r="213">
          <cell r="J213">
            <v>0.15788484699999999</v>
          </cell>
          <cell r="K213">
            <v>0.15788484699999999</v>
          </cell>
          <cell r="L213">
            <v>0.11069092</v>
          </cell>
          <cell r="Q213">
            <v>36.692252140000001</v>
          </cell>
        </row>
        <row r="214">
          <cell r="J214">
            <v>0.184</v>
          </cell>
          <cell r="K214">
            <v>0.184</v>
          </cell>
          <cell r="L214">
            <v>0.114</v>
          </cell>
          <cell r="Q214">
            <v>36.692252140000001</v>
          </cell>
        </row>
        <row r="215">
          <cell r="J215">
            <v>0.20599999999999999</v>
          </cell>
          <cell r="K215">
            <v>0.20599999999999999</v>
          </cell>
          <cell r="L215">
            <v>0.17599999999999999</v>
          </cell>
          <cell r="Q215">
            <v>36.692252140000001</v>
          </cell>
        </row>
        <row r="216">
          <cell r="J216">
            <v>0.23200000000000001</v>
          </cell>
          <cell r="K216">
            <v>0.23200000000000001</v>
          </cell>
          <cell r="L216">
            <v>0.187</v>
          </cell>
          <cell r="Q216">
            <v>36.692252140000001</v>
          </cell>
        </row>
        <row r="217">
          <cell r="J217">
            <v>0.249</v>
          </cell>
          <cell r="K217">
            <v>0.249</v>
          </cell>
          <cell r="L217">
            <v>0.20799999999999999</v>
          </cell>
          <cell r="Q217">
            <v>36.692252140000001</v>
          </cell>
        </row>
        <row r="218">
          <cell r="J218">
            <v>0.251</v>
          </cell>
          <cell r="K218">
            <v>0.251</v>
          </cell>
          <cell r="L218">
            <v>0.17599999999999999</v>
          </cell>
          <cell r="Q218">
            <v>36.692252140000001</v>
          </cell>
        </row>
        <row r="219">
          <cell r="J219">
            <v>0.26400000000000001</v>
          </cell>
          <cell r="K219">
            <v>0.26400000000000001</v>
          </cell>
          <cell r="L219">
            <v>0.215</v>
          </cell>
          <cell r="Q219">
            <v>36.692252140000001</v>
          </cell>
        </row>
        <row r="220">
          <cell r="J220">
            <v>0.286055899</v>
          </cell>
          <cell r="K220">
            <v>0.286055899</v>
          </cell>
          <cell r="L220">
            <v>0.26909071099999998</v>
          </cell>
          <cell r="Q220">
            <v>36.692252140000001</v>
          </cell>
        </row>
        <row r="221">
          <cell r="J221">
            <v>0.29471270500000002</v>
          </cell>
          <cell r="K221">
            <v>0.29471270500000002</v>
          </cell>
          <cell r="L221">
            <v>0.26987384399999997</v>
          </cell>
          <cell r="Q221">
            <v>36.692252140000001</v>
          </cell>
        </row>
        <row r="222">
          <cell r="J222">
            <v>0.29699999999999999</v>
          </cell>
          <cell r="K222">
            <v>0.29699999999999999</v>
          </cell>
          <cell r="L222">
            <v>0.255</v>
          </cell>
          <cell r="Q222">
            <v>36.692252140000001</v>
          </cell>
        </row>
        <row r="223">
          <cell r="J223">
            <v>0.30466765800000001</v>
          </cell>
          <cell r="K223">
            <v>0.30466765800000001</v>
          </cell>
          <cell r="L223">
            <v>0.28067360600000002</v>
          </cell>
          <cell r="Q223">
            <v>36.692252140000001</v>
          </cell>
        </row>
        <row r="224">
          <cell r="J224">
            <v>0.314017357</v>
          </cell>
          <cell r="K224">
            <v>0.314017357</v>
          </cell>
          <cell r="L224">
            <v>0.29144890400000001</v>
          </cell>
          <cell r="Q224">
            <v>36.692252140000001</v>
          </cell>
        </row>
        <row r="225">
          <cell r="J225">
            <v>0.32249492899999999</v>
          </cell>
          <cell r="K225">
            <v>0.32249492899999999</v>
          </cell>
          <cell r="L225">
            <v>0.31600811400000001</v>
          </cell>
          <cell r="Q225">
            <v>36.692252140000001</v>
          </cell>
        </row>
        <row r="226">
          <cell r="J226">
            <v>0.32700000000000001</v>
          </cell>
          <cell r="K226">
            <v>0.32700000000000001</v>
          </cell>
          <cell r="L226">
            <v>0.20200000000000001</v>
          </cell>
          <cell r="Q226">
            <v>36.692252140000001</v>
          </cell>
        </row>
        <row r="227">
          <cell r="J227">
            <v>0.33328696800000002</v>
          </cell>
          <cell r="K227">
            <v>0.33328696800000002</v>
          </cell>
          <cell r="L227">
            <v>0.30517525400000001</v>
          </cell>
          <cell r="Q227">
            <v>36.692252140000001</v>
          </cell>
        </row>
        <row r="228">
          <cell r="J228">
            <v>0.34351417000000001</v>
          </cell>
          <cell r="K228">
            <v>0.34351417000000001</v>
          </cell>
          <cell r="L228">
            <v>0.32300000000000001</v>
          </cell>
          <cell r="Q228">
            <v>36.692252140000001</v>
          </cell>
        </row>
        <row r="229">
          <cell r="J229">
            <v>0.34499999999999997</v>
          </cell>
          <cell r="K229">
            <v>0.34499999999999997</v>
          </cell>
          <cell r="L229">
            <v>0.22500000000000001</v>
          </cell>
          <cell r="Q229">
            <v>36.692252140000001</v>
          </cell>
        </row>
        <row r="230">
          <cell r="J230">
            <v>0.35399733</v>
          </cell>
          <cell r="K230">
            <v>0.35399733</v>
          </cell>
          <cell r="L230">
            <v>0.34050595500000003</v>
          </cell>
          <cell r="Q230">
            <v>33.657727629999997</v>
          </cell>
        </row>
        <row r="231">
          <cell r="J231">
            <v>0.35599999999999998</v>
          </cell>
          <cell r="K231">
            <v>0.35599999999999998</v>
          </cell>
          <cell r="L231">
            <v>2.8000000000000001E-2</v>
          </cell>
          <cell r="Q231">
            <v>28.75</v>
          </cell>
        </row>
        <row r="232">
          <cell r="J232">
            <v>0.36401372700000001</v>
          </cell>
          <cell r="K232">
            <v>0.36401372700000001</v>
          </cell>
          <cell r="L232">
            <v>0.308697481</v>
          </cell>
          <cell r="Q232">
            <v>36.167976670000002</v>
          </cell>
        </row>
        <row r="233">
          <cell r="J233">
            <v>0.36199999999999999</v>
          </cell>
          <cell r="K233">
            <v>0.36199999999999999</v>
          </cell>
          <cell r="L233">
            <v>0.224</v>
          </cell>
          <cell r="Q233">
            <v>36.692252140000001</v>
          </cell>
        </row>
        <row r="234">
          <cell r="J234">
            <v>0.372239347</v>
          </cell>
          <cell r="K234">
            <v>0.372239347</v>
          </cell>
          <cell r="L234">
            <v>0.34917697199999997</v>
          </cell>
          <cell r="Q234">
            <v>34.243361710000002</v>
          </cell>
        </row>
        <row r="235">
          <cell r="J235">
            <v>0.371</v>
          </cell>
          <cell r="K235">
            <v>0.371</v>
          </cell>
          <cell r="L235">
            <v>0.17499999999999999</v>
          </cell>
          <cell r="Q235">
            <v>36.692252140000001</v>
          </cell>
        </row>
        <row r="236">
          <cell r="J236">
            <v>0.38577539999999999</v>
          </cell>
          <cell r="K236">
            <v>0.38577539999999999</v>
          </cell>
          <cell r="L236">
            <v>0.32064791100000001</v>
          </cell>
          <cell r="Q236">
            <v>33.55757311</v>
          </cell>
        </row>
        <row r="237">
          <cell r="J237">
            <v>0.396323547</v>
          </cell>
          <cell r="K237">
            <v>0.396323547</v>
          </cell>
          <cell r="L237">
            <v>0.36313691399999998</v>
          </cell>
          <cell r="Q237">
            <v>30.03208377</v>
          </cell>
        </row>
        <row r="238">
          <cell r="J238">
            <v>0.57551597399999999</v>
          </cell>
          <cell r="K238">
            <v>0.57551597399999999</v>
          </cell>
          <cell r="L238">
            <v>0.42002189600000001</v>
          </cell>
          <cell r="Q238">
            <v>41.997419360000002</v>
          </cell>
        </row>
        <row r="239">
          <cell r="J239">
            <v>0.71286424999999998</v>
          </cell>
          <cell r="K239">
            <v>0.71286424999999998</v>
          </cell>
          <cell r="L239">
            <v>0.122531695</v>
          </cell>
          <cell r="Q239">
            <v>23.3</v>
          </cell>
        </row>
        <row r="240">
          <cell r="J240">
            <v>0.73188540099999999</v>
          </cell>
          <cell r="K240">
            <v>0.73188540099999999</v>
          </cell>
          <cell r="L240">
            <v>9.7100000000000006E-2</v>
          </cell>
          <cell r="Q240">
            <v>28.75</v>
          </cell>
        </row>
        <row r="241">
          <cell r="J241">
            <v>0.67966053400000004</v>
          </cell>
          <cell r="K241">
            <v>0.67966053400000004</v>
          </cell>
          <cell r="L241">
            <v>0.28521624299999998</v>
          </cell>
          <cell r="Q241">
            <v>26</v>
          </cell>
        </row>
        <row r="242">
          <cell r="J242">
            <v>0.47949593499999998</v>
          </cell>
          <cell r="K242">
            <v>0.47949593499999998</v>
          </cell>
          <cell r="L242">
            <v>0.25169918699999999</v>
          </cell>
          <cell r="Q242">
            <v>41.370500249999999</v>
          </cell>
        </row>
        <row r="243">
          <cell r="J243">
            <v>0.52941228399999996</v>
          </cell>
          <cell r="K243">
            <v>0.52941228399999996</v>
          </cell>
          <cell r="L243">
            <v>6.2E-2</v>
          </cell>
          <cell r="Q243">
            <v>0</v>
          </cell>
        </row>
        <row r="244">
          <cell r="J244">
            <v>0.127</v>
          </cell>
          <cell r="K244">
            <v>0.127</v>
          </cell>
          <cell r="L244">
            <v>9.0999999999999998E-2</v>
          </cell>
          <cell r="Q244">
            <v>0</v>
          </cell>
        </row>
        <row r="245">
          <cell r="J245">
            <v>0.155</v>
          </cell>
          <cell r="K245">
            <v>0.155</v>
          </cell>
          <cell r="L245">
            <v>9.0999999999999998E-2</v>
          </cell>
          <cell r="Q245">
            <v>0</v>
          </cell>
        </row>
        <row r="246">
          <cell r="J246">
            <v>0.16500000000000001</v>
          </cell>
          <cell r="K246">
            <v>0.16500000000000001</v>
          </cell>
          <cell r="L246">
            <v>0.06</v>
          </cell>
          <cell r="Q246">
            <v>0</v>
          </cell>
        </row>
        <row r="247">
          <cell r="J247">
            <v>0.17</v>
          </cell>
          <cell r="K247">
            <v>0.17</v>
          </cell>
          <cell r="L247">
            <v>0.13700000000000001</v>
          </cell>
          <cell r="Q247">
            <v>36.692252140000001</v>
          </cell>
        </row>
        <row r="248">
          <cell r="J248">
            <v>0.219</v>
          </cell>
          <cell r="K248">
            <v>0.219</v>
          </cell>
          <cell r="L248">
            <v>0.159</v>
          </cell>
          <cell r="Q248">
            <v>36.692252140000001</v>
          </cell>
        </row>
        <row r="249">
          <cell r="J249">
            <v>0.246</v>
          </cell>
          <cell r="K249">
            <v>0.246</v>
          </cell>
          <cell r="L249">
            <v>0.20599999999999999</v>
          </cell>
          <cell r="Q249">
            <v>36.692252140000001</v>
          </cell>
        </row>
        <row r="250">
          <cell r="J250">
            <v>0.27314354800000001</v>
          </cell>
          <cell r="K250">
            <v>0.27314354800000001</v>
          </cell>
          <cell r="L250">
            <v>0.21867795500000001</v>
          </cell>
          <cell r="Q250">
            <v>36.692252140000001</v>
          </cell>
        </row>
        <row r="251">
          <cell r="J251">
            <v>0.28899999999999998</v>
          </cell>
          <cell r="K251">
            <v>0.28899999999999998</v>
          </cell>
          <cell r="L251">
            <v>0.25</v>
          </cell>
          <cell r="Q251">
            <v>36.692252140000001</v>
          </cell>
        </row>
        <row r="252">
          <cell r="J252">
            <v>0.29299999999999998</v>
          </cell>
          <cell r="K252">
            <v>0.29299999999999998</v>
          </cell>
          <cell r="L252">
            <v>0.27500000000000002</v>
          </cell>
          <cell r="Q252">
            <v>36.692252140000001</v>
          </cell>
        </row>
        <row r="253">
          <cell r="J253">
            <v>0.29299999999999998</v>
          </cell>
          <cell r="K253">
            <v>0.29299999999999998</v>
          </cell>
          <cell r="L253">
            <v>0.23400000000000001</v>
          </cell>
          <cell r="Q253">
            <v>36.692252140000001</v>
          </cell>
        </row>
        <row r="254">
          <cell r="J254">
            <v>0.30293461100000002</v>
          </cell>
          <cell r="K254">
            <v>0.30293461100000002</v>
          </cell>
          <cell r="L254">
            <v>0.269547066</v>
          </cell>
          <cell r="Q254">
            <v>36.692252140000001</v>
          </cell>
        </row>
        <row r="255">
          <cell r="J255">
            <v>0.314</v>
          </cell>
          <cell r="K255">
            <v>0.314</v>
          </cell>
          <cell r="L255">
            <v>0.30099999999999999</v>
          </cell>
          <cell r="Q255">
            <v>36.692252140000001</v>
          </cell>
        </row>
        <row r="256">
          <cell r="J256">
            <v>0.32</v>
          </cell>
          <cell r="K256">
            <v>0.32</v>
          </cell>
          <cell r="L256">
            <v>0.27500000000000002</v>
          </cell>
          <cell r="Q256">
            <v>36.692252140000001</v>
          </cell>
        </row>
        <row r="257">
          <cell r="J257">
            <v>0.34799999999999998</v>
          </cell>
          <cell r="K257">
            <v>0.34799999999999998</v>
          </cell>
          <cell r="L257">
            <v>0.32400000000000001</v>
          </cell>
          <cell r="Q257">
            <v>36.692252140000001</v>
          </cell>
        </row>
        <row r="258">
          <cell r="J258">
            <v>0.35400003000000002</v>
          </cell>
          <cell r="K258">
            <v>0.35400003000000002</v>
          </cell>
          <cell r="L258">
            <v>0.32699977499999999</v>
          </cell>
          <cell r="Q258">
            <v>36.692252140000001</v>
          </cell>
        </row>
        <row r="259">
          <cell r="J259">
            <v>0.36208157600000002</v>
          </cell>
          <cell r="K259">
            <v>0.36208157600000002</v>
          </cell>
          <cell r="L259">
            <v>0.30768582100000003</v>
          </cell>
          <cell r="Q259">
            <v>36.692252140000001</v>
          </cell>
        </row>
        <row r="260">
          <cell r="J260">
            <v>0.37500510500000001</v>
          </cell>
          <cell r="K260">
            <v>0.37500510500000001</v>
          </cell>
          <cell r="L260">
            <v>0.30643549599999997</v>
          </cell>
          <cell r="Q260">
            <v>36.692252140000001</v>
          </cell>
        </row>
        <row r="261">
          <cell r="J261">
            <v>0.37</v>
          </cell>
          <cell r="K261">
            <v>0.37</v>
          </cell>
          <cell r="L261">
            <v>9.9000000000000005E-2</v>
          </cell>
          <cell r="Q261">
            <v>28.75</v>
          </cell>
        </row>
        <row r="262">
          <cell r="J262">
            <v>0.376</v>
          </cell>
          <cell r="K262">
            <v>0.376</v>
          </cell>
          <cell r="L262">
            <v>0.14499999999999999</v>
          </cell>
          <cell r="Q262">
            <v>36.692252140000001</v>
          </cell>
        </row>
        <row r="263">
          <cell r="J263">
            <v>0.385232032</v>
          </cell>
          <cell r="K263">
            <v>0.385232032</v>
          </cell>
          <cell r="L263">
            <v>0.32612302100000001</v>
          </cell>
          <cell r="Q263">
            <v>34.063243409999998</v>
          </cell>
        </row>
        <row r="264">
          <cell r="J264">
            <v>0.38700000000000001</v>
          </cell>
          <cell r="K264">
            <v>0.38700000000000001</v>
          </cell>
          <cell r="L264">
            <v>0.121</v>
          </cell>
          <cell r="Q264">
            <v>28.75</v>
          </cell>
        </row>
        <row r="265">
          <cell r="J265">
            <v>0.39354553599999997</v>
          </cell>
          <cell r="K265">
            <v>0.39354553599999997</v>
          </cell>
          <cell r="L265">
            <v>0.32436428899999997</v>
          </cell>
          <cell r="Q265">
            <v>24.976831579999999</v>
          </cell>
        </row>
        <row r="266">
          <cell r="J266">
            <v>0.39100000000000001</v>
          </cell>
          <cell r="K266">
            <v>0.39100000000000001</v>
          </cell>
          <cell r="L266">
            <v>0.185</v>
          </cell>
          <cell r="Q266">
            <v>36.692252140000001</v>
          </cell>
        </row>
        <row r="267">
          <cell r="J267">
            <v>0.64040125699999995</v>
          </cell>
          <cell r="K267">
            <v>0.64040125699999995</v>
          </cell>
          <cell r="L267">
            <v>0.475631635</v>
          </cell>
          <cell r="Q267">
            <v>46.042266230000003</v>
          </cell>
        </row>
        <row r="268">
          <cell r="J268">
            <v>0.72899440400000004</v>
          </cell>
          <cell r="K268">
            <v>0.72899440400000004</v>
          </cell>
          <cell r="L268">
            <v>0.18397807499999999</v>
          </cell>
          <cell r="Q268">
            <v>23.3</v>
          </cell>
        </row>
        <row r="269">
          <cell r="J269">
            <v>0.65573917699999995</v>
          </cell>
          <cell r="K269">
            <v>0.65573917699999995</v>
          </cell>
          <cell r="L269">
            <v>8.43E-2</v>
          </cell>
          <cell r="Q269">
            <v>28.75</v>
          </cell>
        </row>
        <row r="270">
          <cell r="J270">
            <v>0.59657049299999998</v>
          </cell>
          <cell r="K270">
            <v>0.59657049299999998</v>
          </cell>
          <cell r="L270">
            <v>0.294918344</v>
          </cell>
          <cell r="Q270">
            <v>26</v>
          </cell>
        </row>
        <row r="271">
          <cell r="J271">
            <v>0.45500151799999999</v>
          </cell>
          <cell r="K271">
            <v>0.45500151799999999</v>
          </cell>
          <cell r="L271">
            <v>0.17192114999999999</v>
          </cell>
          <cell r="Q271">
            <v>36.692252140000001</v>
          </cell>
        </row>
        <row r="272">
          <cell r="J272">
            <v>0.36499999999999999</v>
          </cell>
          <cell r="K272">
            <v>0.36499999999999999</v>
          </cell>
          <cell r="L272">
            <v>0.36499999999999999</v>
          </cell>
          <cell r="Q272">
            <v>0</v>
          </cell>
        </row>
        <row r="273">
          <cell r="J273">
            <v>0.377</v>
          </cell>
          <cell r="K273">
            <v>0.377</v>
          </cell>
          <cell r="L273">
            <v>0.377</v>
          </cell>
          <cell r="Q273">
            <v>0</v>
          </cell>
        </row>
        <row r="274">
          <cell r="J274">
            <v>0.372</v>
          </cell>
          <cell r="K274">
            <v>0.372</v>
          </cell>
          <cell r="L274">
            <v>0.27700000000000002</v>
          </cell>
          <cell r="Q274">
            <v>36.692252140000001</v>
          </cell>
        </row>
        <row r="275">
          <cell r="J275">
            <v>0.39500000000000002</v>
          </cell>
          <cell r="K275">
            <v>0.39500000000000002</v>
          </cell>
          <cell r="L275">
            <v>0.28000000000000003</v>
          </cell>
          <cell r="Q275">
            <v>36.692252140000001</v>
          </cell>
        </row>
        <row r="276">
          <cell r="J276">
            <v>0.68475545699999996</v>
          </cell>
          <cell r="K276">
            <v>0.68475545699999996</v>
          </cell>
          <cell r="L276">
            <v>0.55265092500000002</v>
          </cell>
          <cell r="Q276">
            <v>45.188141899999998</v>
          </cell>
        </row>
        <row r="277">
          <cell r="J277">
            <v>0.78428947800000004</v>
          </cell>
          <cell r="K277">
            <v>0.78428947800000004</v>
          </cell>
          <cell r="L277">
            <v>0.13532870899999999</v>
          </cell>
          <cell r="Q277">
            <v>23.3</v>
          </cell>
        </row>
        <row r="278">
          <cell r="J278">
            <v>0.54393908000000002</v>
          </cell>
          <cell r="K278">
            <v>0.54393908000000002</v>
          </cell>
          <cell r="L278">
            <v>0.15149512900000001</v>
          </cell>
          <cell r="Q278">
            <v>28.75</v>
          </cell>
        </row>
        <row r="279">
          <cell r="J279">
            <v>0.74919840100000001</v>
          </cell>
          <cell r="K279">
            <v>0.74919840100000001</v>
          </cell>
          <cell r="L279">
            <v>0.410112635</v>
          </cell>
          <cell r="Q279">
            <v>26</v>
          </cell>
        </row>
        <row r="280">
          <cell r="J280">
            <v>0.56499999999999995</v>
          </cell>
          <cell r="K280">
            <v>0.56499999999999995</v>
          </cell>
          <cell r="L280">
            <v>0.35599999999999998</v>
          </cell>
          <cell r="Q280">
            <v>53.4</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HITO"/>
      <sheetName val="DATOS"/>
      <sheetName val="INC"/>
      <sheetName val="RES"/>
      <sheetName val="AVF"/>
      <sheetName val="CMON"/>
      <sheetName val="RH"/>
      <sheetName val="RGL"/>
      <sheetName val="RG"/>
      <sheetName val="RF"/>
      <sheetName val="RD"/>
      <sheetName val="RESU"/>
      <sheetName val="Informe Anual"/>
      <sheetName val="Informe Proy"/>
    </sheetNames>
    <sheetDataSet>
      <sheetData sheetId="0"/>
      <sheetData sheetId="1">
        <row r="2">
          <cell r="C2" t="str">
            <v>AQUILES ALEGRIA 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
      <sheetName val="A"/>
      <sheetName val="D"/>
      <sheetName val="INC"/>
      <sheetName val="Anexos"/>
    </sheetNames>
    <sheetDataSet>
      <sheetData sheetId="0" refreshError="1"/>
      <sheetData sheetId="1" refreshError="1"/>
      <sheetData sheetId="2" refreshError="1"/>
      <sheetData sheetId="3" refreshError="1">
        <row r="3">
          <cell r="C3" t="str">
            <v>SP</v>
          </cell>
          <cell r="D3">
            <v>1</v>
          </cell>
          <cell r="E3">
            <v>37347</v>
          </cell>
          <cell r="L3">
            <v>0</v>
          </cell>
        </row>
        <row r="4">
          <cell r="C4" t="str">
            <v>SP</v>
          </cell>
          <cell r="D4">
            <v>2</v>
          </cell>
          <cell r="E4">
            <v>37377</v>
          </cell>
          <cell r="L4">
            <v>-6134.7</v>
          </cell>
        </row>
        <row r="5">
          <cell r="C5" t="str">
            <v>SP</v>
          </cell>
          <cell r="D5">
            <v>3</v>
          </cell>
          <cell r="E5">
            <v>37408</v>
          </cell>
          <cell r="L5">
            <v>0</v>
          </cell>
        </row>
        <row r="6">
          <cell r="C6" t="str">
            <v>SP</v>
          </cell>
          <cell r="D6">
            <v>4</v>
          </cell>
          <cell r="E6">
            <v>37438</v>
          </cell>
          <cell r="L6">
            <v>-1676.16</v>
          </cell>
        </row>
        <row r="7">
          <cell r="C7" t="str">
            <v>SP</v>
          </cell>
          <cell r="D7">
            <v>5</v>
          </cell>
          <cell r="E7">
            <v>37469</v>
          </cell>
          <cell r="L7">
            <v>-1324.8</v>
          </cell>
        </row>
        <row r="8">
          <cell r="C8" t="str">
            <v>SP</v>
          </cell>
          <cell r="D8">
            <v>6</v>
          </cell>
          <cell r="E8">
            <v>37500</v>
          </cell>
          <cell r="L8">
            <v>-288</v>
          </cell>
        </row>
        <row r="9">
          <cell r="C9" t="str">
            <v>SP</v>
          </cell>
          <cell r="D9">
            <v>7</v>
          </cell>
          <cell r="E9">
            <v>37530</v>
          </cell>
          <cell r="L9">
            <v>-1462.8</v>
          </cell>
        </row>
        <row r="10">
          <cell r="C10" t="str">
            <v>SP</v>
          </cell>
          <cell r="D10">
            <v>8</v>
          </cell>
          <cell r="E10">
            <v>37561</v>
          </cell>
          <cell r="L10">
            <v>0</v>
          </cell>
        </row>
        <row r="11">
          <cell r="C11" t="str">
            <v>SP</v>
          </cell>
          <cell r="D11">
            <v>9</v>
          </cell>
          <cell r="E11">
            <v>37591</v>
          </cell>
          <cell r="L11">
            <v>-288</v>
          </cell>
        </row>
        <row r="12">
          <cell r="C12" t="str">
            <v>SP</v>
          </cell>
          <cell r="D12">
            <v>10</v>
          </cell>
          <cell r="E12">
            <v>37591</v>
          </cell>
          <cell r="L12">
            <v>-2727.7</v>
          </cell>
        </row>
        <row r="13">
          <cell r="C13" t="str">
            <v>SP</v>
          </cell>
          <cell r="D13">
            <v>11</v>
          </cell>
          <cell r="E13">
            <v>37591</v>
          </cell>
          <cell r="L13">
            <v>-4055.45</v>
          </cell>
        </row>
        <row r="14">
          <cell r="C14" t="str">
            <v>SP</v>
          </cell>
          <cell r="D14">
            <v>12</v>
          </cell>
          <cell r="E14">
            <v>37591</v>
          </cell>
        </row>
        <row r="15">
          <cell r="C15" t="str">
            <v>SP</v>
          </cell>
          <cell r="D15">
            <v>13</v>
          </cell>
          <cell r="E15">
            <v>37591</v>
          </cell>
        </row>
        <row r="16">
          <cell r="C16" t="str">
            <v>SP</v>
          </cell>
          <cell r="D16">
            <v>1</v>
          </cell>
          <cell r="E16">
            <v>37347</v>
          </cell>
          <cell r="L16">
            <v>0</v>
          </cell>
        </row>
        <row r="17">
          <cell r="C17" t="str">
            <v>SP</v>
          </cell>
          <cell r="D17">
            <v>2</v>
          </cell>
          <cell r="E17">
            <v>37377</v>
          </cell>
          <cell r="L17">
            <v>-495.14</v>
          </cell>
        </row>
        <row r="18">
          <cell r="C18" t="str">
            <v>SP</v>
          </cell>
          <cell r="D18">
            <v>3</v>
          </cell>
          <cell r="E18">
            <v>37408</v>
          </cell>
          <cell r="L18">
            <v>-301.22000000000003</v>
          </cell>
        </row>
        <row r="19">
          <cell r="C19" t="str">
            <v>SP</v>
          </cell>
          <cell r="D19">
            <v>4</v>
          </cell>
          <cell r="E19">
            <v>37438</v>
          </cell>
          <cell r="L19">
            <v>-399.96</v>
          </cell>
        </row>
        <row r="20">
          <cell r="C20" t="str">
            <v>SP</v>
          </cell>
          <cell r="D20">
            <v>5</v>
          </cell>
          <cell r="E20">
            <v>37469</v>
          </cell>
          <cell r="L20">
            <v>-1607.55</v>
          </cell>
        </row>
        <row r="21">
          <cell r="C21" t="str">
            <v>SP</v>
          </cell>
          <cell r="D21">
            <v>6</v>
          </cell>
          <cell r="E21">
            <v>37500</v>
          </cell>
          <cell r="L21">
            <v>-1786.46</v>
          </cell>
        </row>
        <row r="22">
          <cell r="C22" t="str">
            <v>SP</v>
          </cell>
          <cell r="D22">
            <v>7</v>
          </cell>
          <cell r="E22">
            <v>37530</v>
          </cell>
          <cell r="L22">
            <v>-665.01</v>
          </cell>
        </row>
        <row r="23">
          <cell r="C23" t="str">
            <v>SP</v>
          </cell>
          <cell r="D23">
            <v>8</v>
          </cell>
          <cell r="E23">
            <v>37561</v>
          </cell>
          <cell r="L23">
            <v>-4122.8900000000003</v>
          </cell>
        </row>
        <row r="24">
          <cell r="C24" t="str">
            <v>SP</v>
          </cell>
          <cell r="D24">
            <v>9</v>
          </cell>
          <cell r="E24">
            <v>37591</v>
          </cell>
          <cell r="L24">
            <v>-474.12</v>
          </cell>
        </row>
        <row r="25">
          <cell r="C25" t="str">
            <v>SP</v>
          </cell>
          <cell r="D25">
            <v>10</v>
          </cell>
          <cell r="E25">
            <v>37591</v>
          </cell>
          <cell r="L25">
            <v>-1508.86</v>
          </cell>
        </row>
        <row r="26">
          <cell r="C26" t="str">
            <v>SP</v>
          </cell>
          <cell r="D26">
            <v>11</v>
          </cell>
          <cell r="E26">
            <v>37591</v>
          </cell>
          <cell r="L26">
            <v>-312.39</v>
          </cell>
        </row>
        <row r="27">
          <cell r="C27" t="str">
            <v>SP</v>
          </cell>
          <cell r="D27">
            <v>12</v>
          </cell>
          <cell r="E27">
            <v>37591</v>
          </cell>
        </row>
        <row r="28">
          <cell r="C28" t="str">
            <v>SP</v>
          </cell>
          <cell r="D28">
            <v>13</v>
          </cell>
          <cell r="E28">
            <v>37591</v>
          </cell>
        </row>
        <row r="29">
          <cell r="C29" t="str">
            <v>SP</v>
          </cell>
          <cell r="D29">
            <v>1</v>
          </cell>
          <cell r="E29">
            <v>37347</v>
          </cell>
          <cell r="L29">
            <v>0</v>
          </cell>
        </row>
        <row r="30">
          <cell r="C30" t="str">
            <v>SP</v>
          </cell>
          <cell r="D30">
            <v>2</v>
          </cell>
          <cell r="E30">
            <v>37377</v>
          </cell>
          <cell r="L30">
            <v>0</v>
          </cell>
        </row>
        <row r="31">
          <cell r="C31" t="str">
            <v>SP</v>
          </cell>
          <cell r="D31">
            <v>3</v>
          </cell>
          <cell r="E31">
            <v>37408</v>
          </cell>
          <cell r="L31">
            <v>0</v>
          </cell>
        </row>
        <row r="32">
          <cell r="C32" t="str">
            <v>SP</v>
          </cell>
          <cell r="D32">
            <v>4</v>
          </cell>
          <cell r="E32">
            <v>37438</v>
          </cell>
          <cell r="L32">
            <v>0</v>
          </cell>
        </row>
        <row r="33">
          <cell r="C33" t="str">
            <v>SP</v>
          </cell>
          <cell r="D33">
            <v>5</v>
          </cell>
          <cell r="E33">
            <v>37469</v>
          </cell>
          <cell r="L33">
            <v>-4906.66</v>
          </cell>
        </row>
        <row r="34">
          <cell r="C34" t="str">
            <v>SP</v>
          </cell>
          <cell r="D34">
            <v>6</v>
          </cell>
          <cell r="E34">
            <v>37500</v>
          </cell>
          <cell r="L34">
            <v>-19626.64</v>
          </cell>
        </row>
        <row r="35">
          <cell r="C35" t="str">
            <v>SP</v>
          </cell>
          <cell r="D35">
            <v>7</v>
          </cell>
          <cell r="E35">
            <v>37530</v>
          </cell>
          <cell r="L35">
            <v>0</v>
          </cell>
        </row>
        <row r="36">
          <cell r="C36" t="str">
            <v>SP</v>
          </cell>
          <cell r="D36">
            <v>8</v>
          </cell>
          <cell r="E36">
            <v>37561</v>
          </cell>
          <cell r="L36">
            <v>-11039.99</v>
          </cell>
        </row>
        <row r="37">
          <cell r="C37" t="str">
            <v>SP</v>
          </cell>
          <cell r="D37">
            <v>9</v>
          </cell>
          <cell r="E37">
            <v>37591</v>
          </cell>
          <cell r="L37">
            <v>-8586.66</v>
          </cell>
        </row>
        <row r="38">
          <cell r="C38" t="str">
            <v>SP</v>
          </cell>
          <cell r="D38">
            <v>10</v>
          </cell>
          <cell r="E38">
            <v>37591</v>
          </cell>
          <cell r="L38">
            <v>-22079.97</v>
          </cell>
        </row>
        <row r="39">
          <cell r="C39" t="str">
            <v>SP</v>
          </cell>
          <cell r="D39">
            <v>11</v>
          </cell>
          <cell r="E39">
            <v>37591</v>
          </cell>
        </row>
        <row r="40">
          <cell r="C40" t="str">
            <v>SP</v>
          </cell>
          <cell r="D40">
            <v>12</v>
          </cell>
          <cell r="E40">
            <v>37591</v>
          </cell>
        </row>
        <row r="41">
          <cell r="C41" t="str">
            <v>SP</v>
          </cell>
          <cell r="D41">
            <v>13</v>
          </cell>
          <cell r="E41">
            <v>37591</v>
          </cell>
        </row>
        <row r="42">
          <cell r="C42" t="str">
            <v>SP</v>
          </cell>
          <cell r="D42">
            <v>1</v>
          </cell>
          <cell r="E42">
            <v>37347</v>
          </cell>
          <cell r="L42">
            <v>0</v>
          </cell>
        </row>
        <row r="43">
          <cell r="C43" t="str">
            <v>SP</v>
          </cell>
          <cell r="D43">
            <v>2</v>
          </cell>
          <cell r="E43">
            <v>37377</v>
          </cell>
          <cell r="L43">
            <v>0</v>
          </cell>
        </row>
        <row r="44">
          <cell r="C44" t="str">
            <v>SP</v>
          </cell>
          <cell r="D44">
            <v>3</v>
          </cell>
          <cell r="E44">
            <v>37408</v>
          </cell>
          <cell r="L44">
            <v>0</v>
          </cell>
        </row>
        <row r="45">
          <cell r="C45" t="str">
            <v>SP</v>
          </cell>
          <cell r="D45">
            <v>4</v>
          </cell>
          <cell r="E45">
            <v>37438</v>
          </cell>
          <cell r="L45">
            <v>-2150</v>
          </cell>
        </row>
        <row r="46">
          <cell r="C46" t="str">
            <v>SP</v>
          </cell>
          <cell r="D46">
            <v>5</v>
          </cell>
          <cell r="E46">
            <v>37469</v>
          </cell>
          <cell r="L46">
            <v>-1076.75</v>
          </cell>
        </row>
        <row r="47">
          <cell r="C47" t="str">
            <v>SP</v>
          </cell>
          <cell r="D47">
            <v>6</v>
          </cell>
          <cell r="E47">
            <v>37500</v>
          </cell>
          <cell r="L47">
            <v>-3528.25</v>
          </cell>
        </row>
        <row r="48">
          <cell r="C48" t="str">
            <v>SP</v>
          </cell>
          <cell r="D48">
            <v>7</v>
          </cell>
          <cell r="E48">
            <v>37530</v>
          </cell>
          <cell r="L48">
            <v>-2688.75</v>
          </cell>
        </row>
        <row r="49">
          <cell r="C49" t="str">
            <v>SP</v>
          </cell>
          <cell r="D49">
            <v>8</v>
          </cell>
          <cell r="E49">
            <v>37561</v>
          </cell>
          <cell r="L49">
            <v>-3200</v>
          </cell>
        </row>
        <row r="50">
          <cell r="C50" t="str">
            <v>SP</v>
          </cell>
          <cell r="D50">
            <v>9</v>
          </cell>
          <cell r="E50">
            <v>37591</v>
          </cell>
          <cell r="L50">
            <v>-6074.75</v>
          </cell>
        </row>
        <row r="51">
          <cell r="C51" t="str">
            <v>SP</v>
          </cell>
          <cell r="D51">
            <v>10</v>
          </cell>
          <cell r="E51">
            <v>37591</v>
          </cell>
          <cell r="L51">
            <v>-5619.25</v>
          </cell>
        </row>
        <row r="52">
          <cell r="C52" t="str">
            <v>SP</v>
          </cell>
          <cell r="D52">
            <v>11</v>
          </cell>
          <cell r="E52">
            <v>37591</v>
          </cell>
        </row>
        <row r="53">
          <cell r="C53" t="str">
            <v>SP</v>
          </cell>
          <cell r="D53">
            <v>12</v>
          </cell>
          <cell r="E53">
            <v>37591</v>
          </cell>
        </row>
        <row r="54">
          <cell r="C54" t="str">
            <v>SP</v>
          </cell>
          <cell r="D54">
            <v>13</v>
          </cell>
          <cell r="E54">
            <v>37591</v>
          </cell>
        </row>
        <row r="55">
          <cell r="C55" t="str">
            <v>SP</v>
          </cell>
          <cell r="D55">
            <v>1</v>
          </cell>
        </row>
        <row r="56">
          <cell r="C56" t="str">
            <v>SP</v>
          </cell>
          <cell r="D56">
            <v>2</v>
          </cell>
        </row>
        <row r="57">
          <cell r="C57" t="str">
            <v>SP</v>
          </cell>
          <cell r="D57">
            <v>3</v>
          </cell>
        </row>
        <row r="58">
          <cell r="C58" t="str">
            <v>SP</v>
          </cell>
          <cell r="D58">
            <v>4</v>
          </cell>
        </row>
        <row r="59">
          <cell r="C59" t="str">
            <v>SP</v>
          </cell>
          <cell r="D59">
            <v>5</v>
          </cell>
        </row>
        <row r="60">
          <cell r="C60" t="str">
            <v>SP</v>
          </cell>
          <cell r="D60">
            <v>6</v>
          </cell>
        </row>
        <row r="61">
          <cell r="C61" t="str">
            <v>SP</v>
          </cell>
          <cell r="D61">
            <v>7</v>
          </cell>
        </row>
        <row r="62">
          <cell r="C62" t="str">
            <v>SP</v>
          </cell>
          <cell r="D62">
            <v>8</v>
          </cell>
        </row>
        <row r="63">
          <cell r="C63" t="str">
            <v>SP</v>
          </cell>
          <cell r="D63">
            <v>9</v>
          </cell>
        </row>
        <row r="64">
          <cell r="C64" t="str">
            <v>SP</v>
          </cell>
          <cell r="D64">
            <v>10</v>
          </cell>
          <cell r="L64">
            <v>-19492.43</v>
          </cell>
        </row>
        <row r="65">
          <cell r="C65" t="str">
            <v>SP</v>
          </cell>
          <cell r="D65">
            <v>11</v>
          </cell>
          <cell r="L65">
            <v>-19492.43</v>
          </cell>
        </row>
        <row r="66">
          <cell r="C66" t="str">
            <v>SP</v>
          </cell>
          <cell r="D66">
            <v>12</v>
          </cell>
        </row>
        <row r="67">
          <cell r="C67" t="str">
            <v>SP</v>
          </cell>
          <cell r="D67">
            <v>13</v>
          </cell>
        </row>
        <row r="68">
          <cell r="C68" t="str">
            <v>SP</v>
          </cell>
          <cell r="D68">
            <v>1</v>
          </cell>
          <cell r="E68">
            <v>37347</v>
          </cell>
          <cell r="L68">
            <v>0</v>
          </cell>
        </row>
        <row r="69">
          <cell r="C69" t="str">
            <v>SP</v>
          </cell>
          <cell r="D69">
            <v>2</v>
          </cell>
          <cell r="E69">
            <v>37377</v>
          </cell>
          <cell r="L69">
            <v>35978.5</v>
          </cell>
        </row>
        <row r="70">
          <cell r="C70" t="str">
            <v>SP</v>
          </cell>
          <cell r="D70">
            <v>3</v>
          </cell>
          <cell r="E70">
            <v>37408</v>
          </cell>
          <cell r="L70">
            <v>0</v>
          </cell>
        </row>
        <row r="71">
          <cell r="C71" t="str">
            <v>SP</v>
          </cell>
          <cell r="D71">
            <v>4</v>
          </cell>
          <cell r="E71">
            <v>37438</v>
          </cell>
          <cell r="L71">
            <v>22720.799999999999</v>
          </cell>
        </row>
        <row r="72">
          <cell r="C72" t="str">
            <v>SP</v>
          </cell>
          <cell r="D72">
            <v>5</v>
          </cell>
          <cell r="E72">
            <v>37469</v>
          </cell>
          <cell r="L72">
            <v>15888</v>
          </cell>
        </row>
        <row r="73">
          <cell r="C73" t="str">
            <v>SP</v>
          </cell>
          <cell r="D73">
            <v>6</v>
          </cell>
          <cell r="E73">
            <v>37500</v>
          </cell>
          <cell r="L73">
            <v>7508</v>
          </cell>
        </row>
        <row r="74">
          <cell r="C74" t="str">
            <v>SP</v>
          </cell>
          <cell r="D74">
            <v>7</v>
          </cell>
          <cell r="E74">
            <v>37530</v>
          </cell>
          <cell r="L74">
            <v>11960</v>
          </cell>
        </row>
        <row r="75">
          <cell r="C75" t="str">
            <v>SP</v>
          </cell>
          <cell r="D75">
            <v>8</v>
          </cell>
          <cell r="E75">
            <v>37561</v>
          </cell>
          <cell r="L75">
            <v>0</v>
          </cell>
        </row>
        <row r="76">
          <cell r="C76" t="str">
            <v>SP</v>
          </cell>
          <cell r="D76">
            <v>9</v>
          </cell>
          <cell r="E76">
            <v>37591</v>
          </cell>
          <cell r="L76">
            <v>13634</v>
          </cell>
        </row>
        <row r="77">
          <cell r="C77" t="str">
            <v>SP</v>
          </cell>
          <cell r="D77">
            <v>10</v>
          </cell>
          <cell r="E77">
            <v>37591</v>
          </cell>
          <cell r="L77">
            <v>18930.5</v>
          </cell>
        </row>
        <row r="78">
          <cell r="C78" t="str">
            <v>SP</v>
          </cell>
          <cell r="D78">
            <v>11</v>
          </cell>
          <cell r="E78">
            <v>37591</v>
          </cell>
          <cell r="L78">
            <v>28791.5</v>
          </cell>
        </row>
        <row r="79">
          <cell r="C79" t="str">
            <v>SP</v>
          </cell>
          <cell r="D79">
            <v>12</v>
          </cell>
          <cell r="E79">
            <v>37591</v>
          </cell>
        </row>
        <row r="80">
          <cell r="C80" t="str">
            <v>SP</v>
          </cell>
          <cell r="D80">
            <v>13</v>
          </cell>
          <cell r="E80">
            <v>37591</v>
          </cell>
        </row>
        <row r="81">
          <cell r="C81" t="str">
            <v>SP</v>
          </cell>
          <cell r="D81">
            <v>1</v>
          </cell>
          <cell r="E81">
            <v>37347</v>
          </cell>
          <cell r="L81">
            <v>0</v>
          </cell>
        </row>
        <row r="82">
          <cell r="C82" t="str">
            <v>SP</v>
          </cell>
          <cell r="D82">
            <v>2</v>
          </cell>
          <cell r="E82">
            <v>37377</v>
          </cell>
          <cell r="L82">
            <v>4700.92</v>
          </cell>
        </row>
        <row r="83">
          <cell r="C83" t="str">
            <v>SP</v>
          </cell>
          <cell r="D83">
            <v>3</v>
          </cell>
          <cell r="E83">
            <v>37408</v>
          </cell>
          <cell r="L83">
            <v>4997.58</v>
          </cell>
        </row>
        <row r="84">
          <cell r="C84" t="str">
            <v>SP</v>
          </cell>
          <cell r="D84">
            <v>4</v>
          </cell>
          <cell r="E84">
            <v>37438</v>
          </cell>
          <cell r="L84">
            <v>4541.18</v>
          </cell>
        </row>
        <row r="85">
          <cell r="C85" t="str">
            <v>SP</v>
          </cell>
          <cell r="D85">
            <v>5</v>
          </cell>
          <cell r="E85">
            <v>37469</v>
          </cell>
          <cell r="L85">
            <v>4176.0600000000004</v>
          </cell>
        </row>
        <row r="86">
          <cell r="C86" t="str">
            <v>SP</v>
          </cell>
          <cell r="D86">
            <v>6</v>
          </cell>
          <cell r="E86">
            <v>37500</v>
          </cell>
          <cell r="L86">
            <v>3742.48</v>
          </cell>
        </row>
        <row r="87">
          <cell r="C87" t="str">
            <v>SP</v>
          </cell>
          <cell r="D87">
            <v>7</v>
          </cell>
          <cell r="E87">
            <v>37530</v>
          </cell>
          <cell r="L87">
            <v>4541.18</v>
          </cell>
        </row>
        <row r="88">
          <cell r="C88" t="str">
            <v>SP</v>
          </cell>
          <cell r="D88">
            <v>8</v>
          </cell>
          <cell r="E88">
            <v>37561</v>
          </cell>
          <cell r="L88">
            <v>2487.38</v>
          </cell>
        </row>
        <row r="89">
          <cell r="C89" t="str">
            <v>SP</v>
          </cell>
          <cell r="D89">
            <v>9</v>
          </cell>
          <cell r="E89">
            <v>37591</v>
          </cell>
          <cell r="L89">
            <v>889.98</v>
          </cell>
        </row>
        <row r="90">
          <cell r="C90" t="str">
            <v>SP</v>
          </cell>
          <cell r="D90">
            <v>10</v>
          </cell>
          <cell r="E90">
            <v>37591</v>
          </cell>
          <cell r="L90">
            <v>11090.52</v>
          </cell>
        </row>
        <row r="91">
          <cell r="C91" t="str">
            <v>SP</v>
          </cell>
          <cell r="D91">
            <v>11</v>
          </cell>
          <cell r="E91">
            <v>37591</v>
          </cell>
          <cell r="L91">
            <v>6800.36</v>
          </cell>
        </row>
        <row r="92">
          <cell r="C92" t="str">
            <v>SP</v>
          </cell>
          <cell r="D92">
            <v>12</v>
          </cell>
          <cell r="E92">
            <v>37591</v>
          </cell>
          <cell r="L92">
            <v>11826</v>
          </cell>
        </row>
        <row r="93">
          <cell r="C93" t="str">
            <v>SP</v>
          </cell>
          <cell r="D93">
            <v>13</v>
          </cell>
          <cell r="E93">
            <v>37591</v>
          </cell>
          <cell r="L93">
            <v>14344</v>
          </cell>
        </row>
        <row r="94">
          <cell r="C94" t="str">
            <v>SP</v>
          </cell>
          <cell r="D94">
            <v>1</v>
          </cell>
          <cell r="E94">
            <v>37347</v>
          </cell>
          <cell r="L94">
            <v>0</v>
          </cell>
        </row>
        <row r="95">
          <cell r="C95" t="str">
            <v>SP</v>
          </cell>
          <cell r="D95">
            <v>2</v>
          </cell>
          <cell r="E95">
            <v>37377</v>
          </cell>
          <cell r="L95">
            <v>546.77</v>
          </cell>
        </row>
        <row r="96">
          <cell r="C96" t="str">
            <v>SP</v>
          </cell>
          <cell r="D96">
            <v>3</v>
          </cell>
          <cell r="E96">
            <v>37408</v>
          </cell>
          <cell r="L96">
            <v>0</v>
          </cell>
        </row>
        <row r="97">
          <cell r="C97" t="str">
            <v>SP</v>
          </cell>
          <cell r="D97">
            <v>4</v>
          </cell>
          <cell r="E97">
            <v>37438</v>
          </cell>
          <cell r="L97">
            <v>682.45</v>
          </cell>
        </row>
        <row r="98">
          <cell r="C98" t="str">
            <v>SP</v>
          </cell>
          <cell r="D98">
            <v>5</v>
          </cell>
          <cell r="E98">
            <v>37469</v>
          </cell>
          <cell r="L98">
            <v>477.52</v>
          </cell>
        </row>
        <row r="99">
          <cell r="C99" t="str">
            <v>SP</v>
          </cell>
          <cell r="D99">
            <v>6</v>
          </cell>
          <cell r="E99">
            <v>37500</v>
          </cell>
          <cell r="L99">
            <v>225.36</v>
          </cell>
        </row>
        <row r="100">
          <cell r="C100" t="str">
            <v>SP</v>
          </cell>
          <cell r="D100">
            <v>7</v>
          </cell>
          <cell r="E100">
            <v>37530</v>
          </cell>
          <cell r="L100">
            <v>373.58</v>
          </cell>
        </row>
        <row r="101">
          <cell r="C101" t="str">
            <v>SP</v>
          </cell>
          <cell r="D101">
            <v>8</v>
          </cell>
          <cell r="E101">
            <v>37561</v>
          </cell>
          <cell r="L101">
            <v>0</v>
          </cell>
        </row>
        <row r="102">
          <cell r="C102" t="str">
            <v>SP</v>
          </cell>
          <cell r="D102">
            <v>9</v>
          </cell>
          <cell r="E102">
            <v>37591</v>
          </cell>
          <cell r="L102">
            <v>243.09</v>
          </cell>
        </row>
        <row r="103">
          <cell r="C103" t="str">
            <v>SP</v>
          </cell>
          <cell r="D103">
            <v>10</v>
          </cell>
          <cell r="E103">
            <v>37591</v>
          </cell>
          <cell r="L103">
            <v>578.16</v>
          </cell>
        </row>
        <row r="104">
          <cell r="C104" t="str">
            <v>SP</v>
          </cell>
          <cell r="D104">
            <v>11</v>
          </cell>
          <cell r="E104">
            <v>37591</v>
          </cell>
          <cell r="L104">
            <v>427.05</v>
          </cell>
        </row>
        <row r="105">
          <cell r="C105" t="str">
            <v>SP</v>
          </cell>
          <cell r="D105">
            <v>12</v>
          </cell>
          <cell r="E105">
            <v>37591</v>
          </cell>
          <cell r="L105">
            <v>4415</v>
          </cell>
        </row>
        <row r="106">
          <cell r="C106" t="str">
            <v>SP</v>
          </cell>
          <cell r="D106">
            <v>13</v>
          </cell>
          <cell r="E106">
            <v>37591</v>
          </cell>
        </row>
        <row r="107">
          <cell r="C107" t="str">
            <v>SP</v>
          </cell>
          <cell r="D107">
            <v>1</v>
          </cell>
          <cell r="E107">
            <v>37347</v>
          </cell>
          <cell r="L107">
            <v>0</v>
          </cell>
        </row>
        <row r="108">
          <cell r="C108" t="str">
            <v>SP</v>
          </cell>
          <cell r="D108">
            <v>2</v>
          </cell>
          <cell r="E108">
            <v>37377</v>
          </cell>
          <cell r="L108">
            <v>103599.15</v>
          </cell>
        </row>
        <row r="109">
          <cell r="C109" t="str">
            <v>SP</v>
          </cell>
          <cell r="D109">
            <v>3</v>
          </cell>
          <cell r="E109">
            <v>37408</v>
          </cell>
          <cell r="L109">
            <v>118842.35</v>
          </cell>
        </row>
        <row r="110">
          <cell r="C110" t="str">
            <v>SP</v>
          </cell>
          <cell r="D110">
            <v>4</v>
          </cell>
          <cell r="E110">
            <v>37438</v>
          </cell>
          <cell r="L110">
            <v>97490.15</v>
          </cell>
        </row>
        <row r="111">
          <cell r="C111" t="str">
            <v>SP</v>
          </cell>
          <cell r="D111">
            <v>5</v>
          </cell>
          <cell r="E111">
            <v>37469</v>
          </cell>
          <cell r="L111">
            <v>96234.6</v>
          </cell>
        </row>
        <row r="112">
          <cell r="C112" t="str">
            <v>SP</v>
          </cell>
          <cell r="D112">
            <v>6</v>
          </cell>
          <cell r="E112">
            <v>37500</v>
          </cell>
          <cell r="L112">
            <v>99732.5</v>
          </cell>
        </row>
        <row r="113">
          <cell r="C113" t="str">
            <v>SP</v>
          </cell>
          <cell r="D113">
            <v>7</v>
          </cell>
          <cell r="E113">
            <v>37530</v>
          </cell>
          <cell r="L113">
            <v>104011.45</v>
          </cell>
        </row>
        <row r="114">
          <cell r="C114" t="str">
            <v>SP</v>
          </cell>
          <cell r="D114">
            <v>8</v>
          </cell>
          <cell r="E114">
            <v>37561</v>
          </cell>
          <cell r="L114">
            <v>57015</v>
          </cell>
        </row>
        <row r="115">
          <cell r="C115" t="str">
            <v>SP</v>
          </cell>
          <cell r="D115">
            <v>9</v>
          </cell>
          <cell r="E115">
            <v>37591</v>
          </cell>
          <cell r="L115">
            <v>23449.45</v>
          </cell>
        </row>
        <row r="116">
          <cell r="C116" t="str">
            <v>SP</v>
          </cell>
          <cell r="D116">
            <v>10</v>
          </cell>
          <cell r="E116">
            <v>37591</v>
          </cell>
          <cell r="L116">
            <v>257007.3</v>
          </cell>
        </row>
        <row r="117">
          <cell r="C117" t="str">
            <v>SP</v>
          </cell>
          <cell r="D117">
            <v>11</v>
          </cell>
          <cell r="E117">
            <v>37591</v>
          </cell>
          <cell r="L117">
            <v>165632.65</v>
          </cell>
        </row>
        <row r="118">
          <cell r="C118" t="str">
            <v>SP</v>
          </cell>
          <cell r="D118">
            <v>12</v>
          </cell>
          <cell r="E118">
            <v>37591</v>
          </cell>
          <cell r="L118">
            <v>280174</v>
          </cell>
        </row>
        <row r="119">
          <cell r="C119" t="str">
            <v>SP</v>
          </cell>
          <cell r="D119">
            <v>13</v>
          </cell>
          <cell r="E119">
            <v>37591</v>
          </cell>
          <cell r="L119">
            <v>459710</v>
          </cell>
        </row>
        <row r="120">
          <cell r="C120" t="str">
            <v>SP</v>
          </cell>
          <cell r="D120">
            <v>1</v>
          </cell>
          <cell r="E120">
            <v>37347</v>
          </cell>
          <cell r="L120">
            <v>11970</v>
          </cell>
        </row>
        <row r="121">
          <cell r="C121" t="str">
            <v>SP</v>
          </cell>
          <cell r="D121">
            <v>2</v>
          </cell>
          <cell r="E121">
            <v>37377</v>
          </cell>
          <cell r="L121">
            <v>0</v>
          </cell>
        </row>
        <row r="122">
          <cell r="C122" t="str">
            <v>SP</v>
          </cell>
          <cell r="D122">
            <v>3</v>
          </cell>
          <cell r="E122">
            <v>37408</v>
          </cell>
          <cell r="L122">
            <v>0</v>
          </cell>
        </row>
        <row r="123">
          <cell r="C123" t="str">
            <v>SP</v>
          </cell>
          <cell r="D123">
            <v>4</v>
          </cell>
          <cell r="E123">
            <v>37438</v>
          </cell>
          <cell r="L123">
            <v>0</v>
          </cell>
        </row>
        <row r="124">
          <cell r="C124" t="str">
            <v>SP</v>
          </cell>
          <cell r="D124">
            <v>5</v>
          </cell>
          <cell r="E124">
            <v>37469</v>
          </cell>
          <cell r="L124">
            <v>0</v>
          </cell>
        </row>
        <row r="125">
          <cell r="C125" t="str">
            <v>SP</v>
          </cell>
          <cell r="D125">
            <v>6</v>
          </cell>
          <cell r="E125">
            <v>37500</v>
          </cell>
          <cell r="L125">
            <v>0</v>
          </cell>
        </row>
        <row r="126">
          <cell r="C126" t="str">
            <v>SP</v>
          </cell>
          <cell r="D126">
            <v>7</v>
          </cell>
          <cell r="E126">
            <v>37530</v>
          </cell>
          <cell r="L126">
            <v>0</v>
          </cell>
        </row>
        <row r="127">
          <cell r="C127" t="str">
            <v>SP</v>
          </cell>
          <cell r="D127">
            <v>8</v>
          </cell>
          <cell r="E127">
            <v>37561</v>
          </cell>
        </row>
        <row r="128">
          <cell r="C128" t="str">
            <v>SP</v>
          </cell>
          <cell r="D128">
            <v>9</v>
          </cell>
          <cell r="E128">
            <v>37591</v>
          </cell>
          <cell r="L128">
            <v>0</v>
          </cell>
        </row>
        <row r="129">
          <cell r="C129" t="str">
            <v>SP</v>
          </cell>
          <cell r="D129">
            <v>10</v>
          </cell>
          <cell r="E129">
            <v>37591</v>
          </cell>
        </row>
        <row r="130">
          <cell r="C130" t="str">
            <v>SP</v>
          </cell>
          <cell r="D130">
            <v>11</v>
          </cell>
          <cell r="E130">
            <v>37591</v>
          </cell>
        </row>
        <row r="131">
          <cell r="C131" t="str">
            <v>SP</v>
          </cell>
          <cell r="D131">
            <v>12</v>
          </cell>
          <cell r="E131">
            <v>37591</v>
          </cell>
        </row>
        <row r="132">
          <cell r="C132" t="str">
            <v>SP</v>
          </cell>
          <cell r="D132">
            <v>13</v>
          </cell>
          <cell r="E132">
            <v>37591</v>
          </cell>
          <cell r="L132">
            <v>27548</v>
          </cell>
        </row>
        <row r="133">
          <cell r="C133" t="str">
            <v>SP</v>
          </cell>
          <cell r="D133">
            <v>1</v>
          </cell>
          <cell r="E133">
            <v>37347</v>
          </cell>
          <cell r="L133">
            <v>0</v>
          </cell>
        </row>
        <row r="134">
          <cell r="C134" t="str">
            <v>SP</v>
          </cell>
          <cell r="D134">
            <v>2</v>
          </cell>
          <cell r="E134">
            <v>37377</v>
          </cell>
          <cell r="L134">
            <v>5817.6</v>
          </cell>
        </row>
        <row r="135">
          <cell r="C135" t="str">
            <v>SP</v>
          </cell>
          <cell r="D135">
            <v>3</v>
          </cell>
          <cell r="E135">
            <v>37408</v>
          </cell>
          <cell r="L135">
            <v>1864.8</v>
          </cell>
        </row>
        <row r="136">
          <cell r="C136" t="str">
            <v>SP</v>
          </cell>
          <cell r="D136">
            <v>4</v>
          </cell>
          <cell r="E136">
            <v>37438</v>
          </cell>
          <cell r="L136">
            <v>3195.36</v>
          </cell>
        </row>
        <row r="137">
          <cell r="C137" t="str">
            <v>SP</v>
          </cell>
          <cell r="D137">
            <v>5</v>
          </cell>
          <cell r="E137">
            <v>37469</v>
          </cell>
          <cell r="L137">
            <v>1162.08</v>
          </cell>
        </row>
        <row r="138">
          <cell r="C138" t="str">
            <v>SP</v>
          </cell>
          <cell r="D138">
            <v>6</v>
          </cell>
          <cell r="E138">
            <v>37500</v>
          </cell>
          <cell r="L138">
            <v>1872</v>
          </cell>
        </row>
        <row r="139">
          <cell r="C139" t="str">
            <v>SP</v>
          </cell>
          <cell r="D139">
            <v>7</v>
          </cell>
          <cell r="E139">
            <v>37530</v>
          </cell>
          <cell r="L139">
            <v>576</v>
          </cell>
        </row>
        <row r="140">
          <cell r="C140" t="str">
            <v>SP</v>
          </cell>
          <cell r="D140">
            <v>8</v>
          </cell>
          <cell r="E140">
            <v>37561</v>
          </cell>
          <cell r="L140">
            <v>576</v>
          </cell>
        </row>
        <row r="141">
          <cell r="C141" t="str">
            <v>SP</v>
          </cell>
          <cell r="D141">
            <v>9</v>
          </cell>
          <cell r="E141">
            <v>37591</v>
          </cell>
          <cell r="L141">
            <v>576</v>
          </cell>
        </row>
        <row r="142">
          <cell r="C142" t="str">
            <v>SP</v>
          </cell>
          <cell r="D142">
            <v>10</v>
          </cell>
          <cell r="E142">
            <v>37591</v>
          </cell>
          <cell r="L142">
            <v>1651.68</v>
          </cell>
        </row>
        <row r="143">
          <cell r="C143" t="str">
            <v>SP</v>
          </cell>
          <cell r="D143">
            <v>11</v>
          </cell>
          <cell r="E143">
            <v>37591</v>
          </cell>
          <cell r="L143">
            <v>5021.28</v>
          </cell>
        </row>
        <row r="144">
          <cell r="C144" t="str">
            <v>SP</v>
          </cell>
          <cell r="D144">
            <v>12</v>
          </cell>
          <cell r="E144">
            <v>37591</v>
          </cell>
          <cell r="L144">
            <v>2985</v>
          </cell>
        </row>
        <row r="145">
          <cell r="C145" t="str">
            <v>SP</v>
          </cell>
          <cell r="D145">
            <v>13</v>
          </cell>
          <cell r="E145">
            <v>37591</v>
          </cell>
          <cell r="L145">
            <v>3621</v>
          </cell>
        </row>
        <row r="146">
          <cell r="C146" t="str">
            <v>SP</v>
          </cell>
          <cell r="D146">
            <v>1</v>
          </cell>
          <cell r="E146">
            <v>37347</v>
          </cell>
          <cell r="L146">
            <v>0</v>
          </cell>
        </row>
        <row r="147">
          <cell r="C147" t="str">
            <v>SP</v>
          </cell>
          <cell r="D147">
            <v>2</v>
          </cell>
          <cell r="E147">
            <v>37377</v>
          </cell>
          <cell r="L147">
            <v>3592.5</v>
          </cell>
        </row>
        <row r="148">
          <cell r="C148" t="str">
            <v>SP</v>
          </cell>
          <cell r="D148">
            <v>3</v>
          </cell>
          <cell r="E148">
            <v>37408</v>
          </cell>
          <cell r="L148">
            <v>225</v>
          </cell>
        </row>
        <row r="149">
          <cell r="C149" t="str">
            <v>SP</v>
          </cell>
          <cell r="D149">
            <v>4</v>
          </cell>
          <cell r="E149">
            <v>37438</v>
          </cell>
          <cell r="L149">
            <v>3825</v>
          </cell>
        </row>
        <row r="150">
          <cell r="C150" t="str">
            <v>SP</v>
          </cell>
          <cell r="D150">
            <v>5</v>
          </cell>
          <cell r="E150">
            <v>37469</v>
          </cell>
          <cell r="L150">
            <v>1095</v>
          </cell>
        </row>
        <row r="151">
          <cell r="C151" t="str">
            <v>SP</v>
          </cell>
          <cell r="D151">
            <v>6</v>
          </cell>
          <cell r="E151">
            <v>37500</v>
          </cell>
          <cell r="L151">
            <v>645</v>
          </cell>
        </row>
        <row r="152">
          <cell r="C152" t="str">
            <v>SP</v>
          </cell>
          <cell r="D152">
            <v>7</v>
          </cell>
          <cell r="E152">
            <v>37530</v>
          </cell>
          <cell r="L152">
            <v>1290</v>
          </cell>
        </row>
        <row r="153">
          <cell r="C153" t="str">
            <v>SP</v>
          </cell>
          <cell r="D153">
            <v>8</v>
          </cell>
          <cell r="E153">
            <v>37561</v>
          </cell>
          <cell r="L153">
            <v>525</v>
          </cell>
        </row>
        <row r="154">
          <cell r="C154" t="str">
            <v>SP</v>
          </cell>
          <cell r="D154">
            <v>9</v>
          </cell>
          <cell r="E154">
            <v>37591</v>
          </cell>
          <cell r="L154">
            <v>690</v>
          </cell>
        </row>
        <row r="155">
          <cell r="C155" t="str">
            <v>SP</v>
          </cell>
          <cell r="D155">
            <v>10</v>
          </cell>
          <cell r="E155">
            <v>37591</v>
          </cell>
          <cell r="L155">
            <v>28267.5</v>
          </cell>
        </row>
        <row r="156">
          <cell r="C156" t="str">
            <v>SP</v>
          </cell>
          <cell r="D156">
            <v>11</v>
          </cell>
          <cell r="E156">
            <v>37591</v>
          </cell>
          <cell r="L156">
            <v>1650</v>
          </cell>
        </row>
        <row r="157">
          <cell r="C157" t="str">
            <v>SP</v>
          </cell>
          <cell r="D157">
            <v>12</v>
          </cell>
          <cell r="E157">
            <v>37591</v>
          </cell>
          <cell r="L157">
            <v>1650</v>
          </cell>
        </row>
        <row r="158">
          <cell r="C158" t="str">
            <v>SP</v>
          </cell>
          <cell r="D158">
            <v>13</v>
          </cell>
          <cell r="E158">
            <v>37591</v>
          </cell>
          <cell r="L158">
            <v>1650</v>
          </cell>
        </row>
        <row r="159">
          <cell r="C159" t="str">
            <v>SP</v>
          </cell>
          <cell r="D159">
            <v>1</v>
          </cell>
          <cell r="E159">
            <v>37347</v>
          </cell>
          <cell r="L159">
            <v>0</v>
          </cell>
        </row>
        <row r="160">
          <cell r="C160" t="str">
            <v>SP</v>
          </cell>
          <cell r="D160">
            <v>2</v>
          </cell>
          <cell r="E160">
            <v>37377</v>
          </cell>
          <cell r="L160">
            <v>3772.9</v>
          </cell>
        </row>
        <row r="161">
          <cell r="C161" t="str">
            <v>SP</v>
          </cell>
          <cell r="D161">
            <v>3</v>
          </cell>
          <cell r="E161">
            <v>37408</v>
          </cell>
          <cell r="L161">
            <v>722.5</v>
          </cell>
        </row>
        <row r="162">
          <cell r="C162" t="str">
            <v>SP</v>
          </cell>
          <cell r="D162">
            <v>4</v>
          </cell>
          <cell r="E162">
            <v>37438</v>
          </cell>
          <cell r="L162">
            <v>3100.3</v>
          </cell>
        </row>
        <row r="163">
          <cell r="C163" t="str">
            <v>SP</v>
          </cell>
          <cell r="D163">
            <v>5</v>
          </cell>
          <cell r="E163">
            <v>37469</v>
          </cell>
          <cell r="L163">
            <v>1465.2</v>
          </cell>
        </row>
        <row r="164">
          <cell r="C164" t="str">
            <v>SP</v>
          </cell>
          <cell r="D164">
            <v>6</v>
          </cell>
          <cell r="E164">
            <v>37500</v>
          </cell>
          <cell r="L164">
            <v>2531</v>
          </cell>
        </row>
        <row r="165">
          <cell r="C165" t="str">
            <v>SP</v>
          </cell>
          <cell r="D165">
            <v>7</v>
          </cell>
          <cell r="E165">
            <v>37530</v>
          </cell>
          <cell r="L165">
            <v>1878</v>
          </cell>
        </row>
        <row r="166">
          <cell r="C166" t="str">
            <v>SP</v>
          </cell>
          <cell r="D166">
            <v>8</v>
          </cell>
          <cell r="E166">
            <v>37561</v>
          </cell>
          <cell r="L166">
            <v>460.2</v>
          </cell>
        </row>
        <row r="167">
          <cell r="C167" t="str">
            <v>SP</v>
          </cell>
          <cell r="D167">
            <v>9</v>
          </cell>
          <cell r="E167">
            <v>37591</v>
          </cell>
          <cell r="L167">
            <v>1635.62</v>
          </cell>
        </row>
        <row r="168">
          <cell r="C168" t="str">
            <v>SP</v>
          </cell>
          <cell r="D168">
            <v>10</v>
          </cell>
          <cell r="E168">
            <v>37591</v>
          </cell>
          <cell r="L168">
            <v>3806.04</v>
          </cell>
        </row>
        <row r="169">
          <cell r="C169" t="str">
            <v>SP</v>
          </cell>
          <cell r="D169">
            <v>11</v>
          </cell>
          <cell r="E169">
            <v>37591</v>
          </cell>
          <cell r="L169">
            <v>4895.66</v>
          </cell>
        </row>
        <row r="170">
          <cell r="C170" t="str">
            <v>SP</v>
          </cell>
          <cell r="D170">
            <v>12</v>
          </cell>
          <cell r="E170">
            <v>37591</v>
          </cell>
        </row>
        <row r="171">
          <cell r="C171" t="str">
            <v>SP</v>
          </cell>
          <cell r="D171">
            <v>13</v>
          </cell>
          <cell r="E171">
            <v>37591</v>
          </cell>
          <cell r="L171">
            <v>5355</v>
          </cell>
        </row>
      </sheetData>
      <sheetData sheetId="4" refreshError="1"/>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 Produccion"/>
      <sheetName val="Descuentos"/>
      <sheetName val="Inversiones"/>
      <sheetName val="Hoja3"/>
    </sheetNames>
    <sheetDataSet>
      <sheetData sheetId="0" refreshError="1"/>
      <sheetData sheetId="1" refreshError="1">
        <row r="3">
          <cell r="G3">
            <v>3.4000000000000002E-2</v>
          </cell>
        </row>
      </sheetData>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unità paganti"/>
      <sheetName val="Data"/>
      <sheetName val="Plant"/>
      <sheetName val="Transport"/>
      <sheetName val="% Dogane"/>
      <sheetName val="Val. Dogane"/>
      <sheetName val="Unidades"/>
    </sheetNames>
    <sheetDataSet>
      <sheetData sheetId="0" refreshError="1"/>
      <sheetData sheetId="1" refreshError="1"/>
      <sheetData sheetId="2" refreshError="1"/>
      <sheetData sheetId="3">
        <row r="9">
          <cell r="AZ9">
            <v>0</v>
          </cell>
        </row>
        <row r="10">
          <cell r="AZ10">
            <v>0</v>
          </cell>
        </row>
        <row r="15">
          <cell r="AZ15">
            <v>100.32</v>
          </cell>
        </row>
        <row r="16">
          <cell r="AZ16">
            <v>263.06</v>
          </cell>
        </row>
        <row r="17">
          <cell r="AZ17">
            <v>250.25</v>
          </cell>
        </row>
        <row r="18">
          <cell r="AZ18">
            <v>17.399999999999999</v>
          </cell>
        </row>
        <row r="19">
          <cell r="AZ19">
            <v>46.2</v>
          </cell>
        </row>
        <row r="20">
          <cell r="AZ20">
            <v>37.58</v>
          </cell>
        </row>
        <row r="21">
          <cell r="AZ21">
            <v>91</v>
          </cell>
        </row>
        <row r="22">
          <cell r="AZ22">
            <v>0</v>
          </cell>
        </row>
        <row r="23">
          <cell r="AZ23">
            <v>0</v>
          </cell>
        </row>
        <row r="24">
          <cell r="AZ24">
            <v>5.76</v>
          </cell>
        </row>
        <row r="25">
          <cell r="AZ25">
            <v>1008</v>
          </cell>
        </row>
        <row r="26">
          <cell r="AZ26">
            <v>26</v>
          </cell>
        </row>
        <row r="27">
          <cell r="AZ27">
            <v>26</v>
          </cell>
        </row>
        <row r="28">
          <cell r="AZ28">
            <v>26</v>
          </cell>
        </row>
        <row r="29">
          <cell r="AZ29">
            <v>10</v>
          </cell>
        </row>
        <row r="30">
          <cell r="AZ30">
            <v>108</v>
          </cell>
        </row>
        <row r="31">
          <cell r="AZ31">
            <v>5</v>
          </cell>
        </row>
        <row r="32">
          <cell r="AZ32">
            <v>5</v>
          </cell>
        </row>
        <row r="33">
          <cell r="AZ33">
            <v>6</v>
          </cell>
        </row>
        <row r="34">
          <cell r="AZ34">
            <v>8</v>
          </cell>
        </row>
        <row r="35">
          <cell r="AZ35">
            <v>15</v>
          </cell>
        </row>
        <row r="36">
          <cell r="AZ36">
            <v>45.6</v>
          </cell>
        </row>
        <row r="37">
          <cell r="AZ37">
            <v>12</v>
          </cell>
        </row>
        <row r="38">
          <cell r="AZ38">
            <v>3.04</v>
          </cell>
        </row>
        <row r="39">
          <cell r="AZ39">
            <v>71.75</v>
          </cell>
        </row>
        <row r="40">
          <cell r="AZ40">
            <v>14</v>
          </cell>
        </row>
        <row r="41">
          <cell r="AZ41">
            <v>0</v>
          </cell>
        </row>
        <row r="42">
          <cell r="AZ42">
            <v>35.400000000000006</v>
          </cell>
        </row>
        <row r="43">
          <cell r="AZ43">
            <v>0</v>
          </cell>
        </row>
        <row r="44">
          <cell r="AZ44">
            <v>0</v>
          </cell>
        </row>
        <row r="45">
          <cell r="AZ45">
            <v>0</v>
          </cell>
        </row>
        <row r="46">
          <cell r="AZ46">
            <v>0</v>
          </cell>
        </row>
        <row r="47">
          <cell r="AZ47">
            <v>0</v>
          </cell>
        </row>
        <row r="48">
          <cell r="AZ48">
            <v>65.699999999999989</v>
          </cell>
        </row>
        <row r="49">
          <cell r="AZ49">
            <v>12</v>
          </cell>
        </row>
        <row r="50">
          <cell r="AZ50">
            <v>0</v>
          </cell>
        </row>
        <row r="51">
          <cell r="AZ51">
            <v>0</v>
          </cell>
        </row>
        <row r="52">
          <cell r="AZ52">
            <v>0</v>
          </cell>
        </row>
        <row r="53">
          <cell r="AZ53">
            <v>0</v>
          </cell>
        </row>
        <row r="54">
          <cell r="AZ54">
            <v>0</v>
          </cell>
        </row>
      </sheetData>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sumos"/>
      <sheetName val="Constantes"/>
      <sheetName val="Analisis"/>
      <sheetName val="Analisis Nuevo"/>
      <sheetName val="Presupuesto"/>
      <sheetName val="Rubros"/>
      <sheetName val="Formulas"/>
    </sheetNames>
    <sheetDataSet>
      <sheetData sheetId="0" refreshError="1"/>
      <sheetData sheetId="1" refreshError="1"/>
      <sheetData sheetId="2" refreshError="1">
        <row r="209">
          <cell r="C209">
            <v>15</v>
          </cell>
        </row>
      </sheetData>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etalle"/>
      <sheetName val="Indicadores"/>
      <sheetName val="Diagrama MB Ch Local"/>
      <sheetName val="Insumos"/>
      <sheetName val="Ingreso Datos Extracción"/>
      <sheetName val="Ingreso Datos Reducción"/>
      <sheetName val="Ingreso Datos Traspaso"/>
      <sheetName val="Ingreso Datos Ventilación"/>
      <sheetName val="Ingreso Datos Chancado Primario"/>
      <sheetName val="Ingreso Datos Transporte Inter."/>
      <sheetName val="Ingreso Datos Transporte Princi"/>
      <sheetName val="Ingreso Datos ReparaciónArea"/>
      <sheetName val="Ingreso Datos Bus Personal"/>
      <sheetName val="Ingreso Servicios Mina"/>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Principal"/>
      <sheetName val="Bus Personal"/>
      <sheetName val="Reparación de Áreas"/>
      <sheetName val="Servicios Mina"/>
      <sheetName val="Gasto Administración Mina"/>
      <sheetName val="Resumen Dotaciones"/>
      <sheetName val="Resumen Petróleo y Energía"/>
      <sheetName val="Resumen Gastos Para Evaluación"/>
      <sheetName val="Resumen Equipos"/>
      <sheetName val="Adquisiciones LHD"/>
      <sheetName val="Adquisiciones Jumbo Cachorrero"/>
      <sheetName val="Adquisiciones Martillos"/>
      <sheetName val="Adquisiciones LHD Servicios"/>
      <sheetName val="Adquisiciones Utilitarios Mante"/>
      <sheetName val="Adquisiciones Utilitarios Eléct"/>
      <sheetName val="Adquisiciones Utilitarios"/>
      <sheetName val="Adquisiciones Camion 15 ton"/>
      <sheetName val="Adquisiciones Mixer"/>
      <sheetName val="Adquisiciones Robot"/>
      <sheetName val="Adquisiciones Plataforma Tijera"/>
      <sheetName val="Adquisiciones Jumbo de Avance"/>
      <sheetName val="Datos Para Análisis Consumos"/>
      <sheetName val="Datos Para Analisis de Gastos"/>
      <sheetName val="Resumen de Gastos"/>
      <sheetName val="Auxiliar"/>
      <sheetName val="Auxiliar Dotación Rol A"/>
      <sheetName val="Plan Minero 100 ktpd"/>
      <sheetName val="Plan Minero 120 ktpd"/>
      <sheetName val="Plan Minero 140 ktpd"/>
      <sheetName val="Auxiliar Opciones"/>
      <sheetName val="Analisis de Precisión"/>
      <sheetName val="Escenari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row r="5">
          <cell r="D5">
            <v>365</v>
          </cell>
        </row>
      </sheetData>
      <sheetData sheetId="17"/>
      <sheetData sheetId="18" refreshError="1"/>
      <sheetData sheetId="19"/>
      <sheetData sheetId="20"/>
      <sheetData sheetId="21"/>
      <sheetData sheetId="22"/>
      <sheetData sheetId="23"/>
      <sheetData sheetId="24"/>
      <sheetData sheetId="25"/>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ATCH"/>
      <sheetName val="Hoja3"/>
      <sheetName val="Hoja4"/>
    </sheetNames>
    <sheetDataSet>
      <sheetData sheetId="0" refreshError="1"/>
      <sheetData sheetId="1" refreshError="1"/>
      <sheetData sheetId="2" refreshError="1"/>
      <sheetData sheetId="3" refreshError="1">
        <row r="7">
          <cell r="B7" t="str">
            <v>F10</v>
          </cell>
          <cell r="C7" t="str">
            <v>7000</v>
          </cell>
          <cell r="D7" t="str">
            <v>AVF</v>
          </cell>
          <cell r="E7" t="str">
            <v>AB</v>
          </cell>
          <cell r="F7" t="str">
            <v>01</v>
          </cell>
        </row>
        <row r="8">
          <cell r="B8" t="str">
            <v>F11</v>
          </cell>
          <cell r="C8" t="str">
            <v>7110</v>
          </cell>
          <cell r="D8" t="str">
            <v>COT</v>
          </cell>
          <cell r="E8" t="str">
            <v>AC</v>
          </cell>
          <cell r="F8" t="str">
            <v>02</v>
          </cell>
        </row>
        <row r="9">
          <cell r="B9" t="str">
            <v>F12</v>
          </cell>
          <cell r="C9">
            <v>7111</v>
          </cell>
          <cell r="D9" t="str">
            <v>CRP</v>
          </cell>
          <cell r="E9" t="str">
            <v>AD</v>
          </cell>
          <cell r="F9" t="str">
            <v>03</v>
          </cell>
        </row>
        <row r="10">
          <cell r="B10" t="str">
            <v>F13</v>
          </cell>
          <cell r="C10">
            <v>7112</v>
          </cell>
          <cell r="D10" t="str">
            <v>CRT</v>
          </cell>
          <cell r="E10" t="str">
            <v>AR</v>
          </cell>
          <cell r="F10" t="str">
            <v>04</v>
          </cell>
        </row>
        <row r="11">
          <cell r="B11" t="str">
            <v>F14</v>
          </cell>
          <cell r="C11">
            <v>7113</v>
          </cell>
          <cell r="D11" t="str">
            <v>CUB</v>
          </cell>
          <cell r="E11" t="str">
            <v>AT</v>
          </cell>
          <cell r="F11" t="str">
            <v>05</v>
          </cell>
        </row>
        <row r="12">
          <cell r="B12" t="str">
            <v>F15</v>
          </cell>
          <cell r="C12">
            <v>7114</v>
          </cell>
          <cell r="D12" t="str">
            <v>EIR</v>
          </cell>
          <cell r="E12" t="str">
            <v>CA</v>
          </cell>
          <cell r="F12" t="str">
            <v>06</v>
          </cell>
        </row>
        <row r="13">
          <cell r="B13" t="str">
            <v>I11</v>
          </cell>
          <cell r="C13">
            <v>7115</v>
          </cell>
          <cell r="D13" t="str">
            <v>ESP</v>
          </cell>
          <cell r="E13" t="str">
            <v>CI</v>
          </cell>
          <cell r="F13" t="str">
            <v>07</v>
          </cell>
        </row>
        <row r="14">
          <cell r="C14">
            <v>7116</v>
          </cell>
          <cell r="D14" t="str">
            <v>IFG</v>
          </cell>
          <cell r="E14" t="str">
            <v>CM</v>
          </cell>
          <cell r="F14" t="str">
            <v>08</v>
          </cell>
        </row>
        <row r="15">
          <cell r="C15">
            <v>7119</v>
          </cell>
          <cell r="D15" t="str">
            <v>INF</v>
          </cell>
          <cell r="E15" t="str">
            <v>CN</v>
          </cell>
          <cell r="F15" t="str">
            <v>09</v>
          </cell>
        </row>
        <row r="16">
          <cell r="C16">
            <v>7120</v>
          </cell>
          <cell r="D16" t="str">
            <v>LST</v>
          </cell>
          <cell r="E16" t="str">
            <v>CO</v>
          </cell>
        </row>
        <row r="17">
          <cell r="C17">
            <v>7121</v>
          </cell>
          <cell r="D17" t="str">
            <v>M3D</v>
          </cell>
          <cell r="E17" t="str">
            <v>CT</v>
          </cell>
        </row>
        <row r="18">
          <cell r="C18">
            <v>7122</v>
          </cell>
          <cell r="D18" t="str">
            <v>M4D</v>
          </cell>
          <cell r="E18" t="str">
            <v>EE</v>
          </cell>
        </row>
        <row r="19">
          <cell r="C19">
            <v>7129</v>
          </cell>
          <cell r="D19" t="str">
            <v>MDC</v>
          </cell>
          <cell r="E19" t="str">
            <v>EG</v>
          </cell>
        </row>
        <row r="20">
          <cell r="C20">
            <v>7130</v>
          </cell>
          <cell r="D20" t="str">
            <v>MEF</v>
          </cell>
          <cell r="E20" t="str">
            <v>EL</v>
          </cell>
        </row>
        <row r="21">
          <cell r="C21">
            <v>7131</v>
          </cell>
          <cell r="D21" t="str">
            <v>MNM</v>
          </cell>
          <cell r="E21" t="str">
            <v>EV</v>
          </cell>
        </row>
        <row r="22">
          <cell r="C22">
            <v>7132</v>
          </cell>
          <cell r="D22" t="str">
            <v>PLS</v>
          </cell>
          <cell r="E22" t="str">
            <v>GM</v>
          </cell>
        </row>
        <row r="23">
          <cell r="C23">
            <v>7140</v>
          </cell>
          <cell r="D23" t="str">
            <v>PRC</v>
          </cell>
          <cell r="E23" t="str">
            <v>GP</v>
          </cell>
        </row>
        <row r="24">
          <cell r="C24">
            <v>7141</v>
          </cell>
          <cell r="D24" t="str">
            <v>PRP</v>
          </cell>
          <cell r="E24" t="str">
            <v>GT</v>
          </cell>
        </row>
        <row r="25">
          <cell r="C25">
            <v>7142</v>
          </cell>
          <cell r="D25" t="str">
            <v>PST</v>
          </cell>
          <cell r="E25" t="str">
            <v>HD</v>
          </cell>
        </row>
        <row r="26">
          <cell r="C26">
            <v>7150</v>
          </cell>
          <cell r="D26" t="str">
            <v>RQN</v>
          </cell>
          <cell r="E26" t="str">
            <v>II</v>
          </cell>
        </row>
        <row r="27">
          <cell r="C27">
            <v>7151</v>
          </cell>
          <cell r="D27" t="str">
            <v>SKT</v>
          </cell>
          <cell r="E27" t="str">
            <v>IT</v>
          </cell>
        </row>
        <row r="28">
          <cell r="C28">
            <v>7152</v>
          </cell>
          <cell r="D28" t="str">
            <v>SML</v>
          </cell>
          <cell r="E28" t="str">
            <v>ME</v>
          </cell>
        </row>
        <row r="29">
          <cell r="C29">
            <v>7159</v>
          </cell>
          <cell r="D29" t="str">
            <v>STM</v>
          </cell>
          <cell r="E29" t="str">
            <v>MI</v>
          </cell>
        </row>
        <row r="30">
          <cell r="C30">
            <v>7160</v>
          </cell>
          <cell r="D30" t="str">
            <v>SVY</v>
          </cell>
          <cell r="E30" t="str">
            <v>MN</v>
          </cell>
        </row>
        <row r="31">
          <cell r="C31">
            <v>7161</v>
          </cell>
          <cell r="D31" t="str">
            <v>VDR</v>
          </cell>
          <cell r="E31" t="str">
            <v>PC</v>
          </cell>
        </row>
        <row r="32">
          <cell r="C32">
            <v>7162</v>
          </cell>
          <cell r="D32" t="str">
            <v>WPL</v>
          </cell>
          <cell r="E32" t="str">
            <v>PR</v>
          </cell>
        </row>
        <row r="33">
          <cell r="C33">
            <v>7169</v>
          </cell>
          <cell r="D33" t="str">
            <v>WSP</v>
          </cell>
          <cell r="E33" t="str">
            <v>RI</v>
          </cell>
        </row>
        <row r="34">
          <cell r="C34">
            <v>7170</v>
          </cell>
          <cell r="E34" t="str">
            <v>SU</v>
          </cell>
        </row>
        <row r="35">
          <cell r="C35">
            <v>7171</v>
          </cell>
          <cell r="E35" t="str">
            <v>TR</v>
          </cell>
        </row>
        <row r="36">
          <cell r="C36">
            <v>7172</v>
          </cell>
          <cell r="E36" t="str">
            <v>VC</v>
          </cell>
        </row>
        <row r="37">
          <cell r="C37">
            <v>7173</v>
          </cell>
        </row>
        <row r="38">
          <cell r="C38">
            <v>7174</v>
          </cell>
        </row>
        <row r="39">
          <cell r="C39">
            <v>7175</v>
          </cell>
        </row>
        <row r="40">
          <cell r="C40">
            <v>7176</v>
          </cell>
        </row>
        <row r="41">
          <cell r="C41">
            <v>7180</v>
          </cell>
        </row>
        <row r="42">
          <cell r="C42">
            <v>7181</v>
          </cell>
        </row>
        <row r="43">
          <cell r="C43">
            <v>7182</v>
          </cell>
        </row>
        <row r="44">
          <cell r="C44">
            <v>7183</v>
          </cell>
        </row>
        <row r="45">
          <cell r="C45">
            <v>7184</v>
          </cell>
        </row>
      </sheetData>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P Metalurgico (2)"/>
      <sheetName val="Gtonvdist"/>
      <sheetName val="Gminaplanta"/>
      <sheetName val="Parametros"/>
      <sheetName val="Producción"/>
      <sheetName val="Resumen"/>
      <sheetName val="datos"/>
      <sheetName val="Equipos"/>
      <sheetName val="FLOTAS"/>
      <sheetName val="STOCK"/>
      <sheetName val="Auxiliar"/>
      <sheetName val="RESERVAS"/>
      <sheetName val="INVERSION"/>
      <sheetName val="MARC"/>
      <sheetName val="CALENDARIO"/>
      <sheetName val="DISTANCIAS"/>
      <sheetName val="PLP Metalurgico"/>
      <sheetName val="PRODPRESEN"/>
      <sheetName val="Gráfico1"/>
      <sheetName val="COMCAMION"/>
      <sheetName val="COMPALA-PERFO"/>
      <sheetName val="COMCARGA"/>
      <sheetName val="COMMOVTIERRA"/>
      <sheetName val="COMEQUIPOAPOYO"/>
      <sheetName val="COMCHANCADO.PRIM"/>
      <sheetName val="Phase 8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6">
          <cell r="G6" t="str">
            <v>DTSKO</v>
          </cell>
          <cell r="H6" t="str">
            <v>DISKO</v>
          </cell>
          <cell r="I6" t="str">
            <v>DTSKS</v>
          </cell>
          <cell r="J6" t="str">
            <v>DISKS</v>
          </cell>
        </row>
        <row r="7">
          <cell r="I7">
            <v>0</v>
          </cell>
          <cell r="J7">
            <v>0</v>
          </cell>
        </row>
        <row r="8">
          <cell r="I8">
            <v>0</v>
          </cell>
          <cell r="J8">
            <v>0</v>
          </cell>
        </row>
        <row r="9">
          <cell r="G9">
            <v>0</v>
          </cell>
          <cell r="I9">
            <v>0</v>
          </cell>
          <cell r="J9">
            <v>0</v>
          </cell>
        </row>
        <row r="10">
          <cell r="G10">
            <v>0</v>
          </cell>
          <cell r="I10">
            <v>0</v>
          </cell>
          <cell r="J10">
            <v>0</v>
          </cell>
        </row>
        <row r="11">
          <cell r="G11">
            <v>0</v>
          </cell>
          <cell r="I11">
            <v>0</v>
          </cell>
          <cell r="J11">
            <v>0</v>
          </cell>
        </row>
        <row r="12">
          <cell r="G12">
            <v>0</v>
          </cell>
          <cell r="H12">
            <v>0</v>
          </cell>
          <cell r="I12">
            <v>0</v>
          </cell>
          <cell r="J12">
            <v>0</v>
          </cell>
        </row>
        <row r="13">
          <cell r="G13">
            <v>0</v>
          </cell>
          <cell r="H13">
            <v>0</v>
          </cell>
          <cell r="I13">
            <v>4900.3</v>
          </cell>
          <cell r="J13">
            <v>3475.2</v>
          </cell>
        </row>
        <row r="14">
          <cell r="G14">
            <v>0</v>
          </cell>
          <cell r="H14">
            <v>0</v>
          </cell>
          <cell r="I14">
            <v>5075.2</v>
          </cell>
          <cell r="J14">
            <v>3648.1</v>
          </cell>
        </row>
        <row r="15">
          <cell r="G15">
            <v>0</v>
          </cell>
          <cell r="H15">
            <v>0</v>
          </cell>
          <cell r="I15">
            <v>5226.8</v>
          </cell>
          <cell r="J15">
            <v>3800.2</v>
          </cell>
        </row>
        <row r="16">
          <cell r="G16">
            <v>0</v>
          </cell>
          <cell r="H16">
            <v>0</v>
          </cell>
          <cell r="I16">
            <v>5460.1323725484644</v>
          </cell>
          <cell r="J16">
            <v>3949.3652047987866</v>
          </cell>
        </row>
        <row r="17">
          <cell r="G17">
            <v>0</v>
          </cell>
          <cell r="H17">
            <v>0</v>
          </cell>
          <cell r="I17">
            <v>5742.7</v>
          </cell>
          <cell r="J17">
            <v>4016.0999023437498</v>
          </cell>
        </row>
        <row r="18">
          <cell r="G18">
            <v>0</v>
          </cell>
          <cell r="H18">
            <v>0</v>
          </cell>
          <cell r="I18">
            <v>5831.541314604784</v>
          </cell>
          <cell r="J18">
            <v>4188.5144934529035</v>
          </cell>
        </row>
        <row r="19">
          <cell r="G19">
            <v>0</v>
          </cell>
          <cell r="H19">
            <v>0</v>
          </cell>
          <cell r="I19">
            <v>6088.599609375</v>
          </cell>
          <cell r="J19">
            <v>4326.5001953125002</v>
          </cell>
        </row>
        <row r="20">
          <cell r="G20">
            <v>0</v>
          </cell>
          <cell r="H20">
            <v>0</v>
          </cell>
          <cell r="I20">
            <v>0</v>
          </cell>
          <cell r="J20">
            <v>0</v>
          </cell>
        </row>
        <row r="21">
          <cell r="G21">
            <v>0</v>
          </cell>
          <cell r="H21">
            <v>0</v>
          </cell>
          <cell r="I21">
            <v>0</v>
          </cell>
          <cell r="J21">
            <v>0</v>
          </cell>
        </row>
        <row r="22">
          <cell r="G22">
            <v>0</v>
          </cell>
          <cell r="H22">
            <v>0</v>
          </cell>
          <cell r="I22">
            <v>0</v>
          </cell>
          <cell r="J22">
            <v>0</v>
          </cell>
        </row>
        <row r="23">
          <cell r="G23">
            <v>0</v>
          </cell>
          <cell r="H23">
            <v>0</v>
          </cell>
          <cell r="I23">
            <v>0</v>
          </cell>
          <cell r="J23">
            <v>0</v>
          </cell>
        </row>
        <row r="24">
          <cell r="G24">
            <v>3864.8</v>
          </cell>
          <cell r="H24">
            <v>1253.7</v>
          </cell>
          <cell r="I24">
            <v>0</v>
          </cell>
          <cell r="J24">
            <v>0</v>
          </cell>
        </row>
        <row r="25">
          <cell r="G25">
            <v>3866.2</v>
          </cell>
          <cell r="H25">
            <v>1587</v>
          </cell>
          <cell r="I25">
            <v>0</v>
          </cell>
          <cell r="J25">
            <v>0</v>
          </cell>
        </row>
        <row r="26">
          <cell r="G26">
            <v>3322</v>
          </cell>
          <cell r="H26">
            <v>1163.6000061035156</v>
          </cell>
          <cell r="I26">
            <v>0</v>
          </cell>
          <cell r="J26">
            <v>0</v>
          </cell>
        </row>
        <row r="27">
          <cell r="G27">
            <v>4120.2</v>
          </cell>
          <cell r="H27">
            <v>1892.5</v>
          </cell>
          <cell r="I27">
            <v>0</v>
          </cell>
          <cell r="J27">
            <v>0</v>
          </cell>
        </row>
        <row r="28">
          <cell r="G28">
            <v>0</v>
          </cell>
          <cell r="H28">
            <v>0</v>
          </cell>
          <cell r="I28">
            <v>0</v>
          </cell>
          <cell r="J28">
            <v>0</v>
          </cell>
        </row>
        <row r="29">
          <cell r="G29">
            <v>0</v>
          </cell>
          <cell r="H29">
            <v>0</v>
          </cell>
          <cell r="I29">
            <v>0</v>
          </cell>
          <cell r="J29">
            <v>0</v>
          </cell>
        </row>
        <row r="30">
          <cell r="G30">
            <v>0</v>
          </cell>
          <cell r="H30">
            <v>0</v>
          </cell>
          <cell r="I30">
            <v>0</v>
          </cell>
          <cell r="J30">
            <v>0</v>
          </cell>
        </row>
        <row r="31">
          <cell r="G31">
            <v>0</v>
          </cell>
          <cell r="H31">
            <v>0</v>
          </cell>
          <cell r="I31">
            <v>0</v>
          </cell>
          <cell r="J31">
            <v>0</v>
          </cell>
        </row>
        <row r="32">
          <cell r="G32">
            <v>0</v>
          </cell>
          <cell r="H32">
            <v>0</v>
          </cell>
          <cell r="I32">
            <v>0</v>
          </cell>
          <cell r="J32">
            <v>0</v>
          </cell>
        </row>
        <row r="33">
          <cell r="G33">
            <v>0</v>
          </cell>
          <cell r="H33">
            <v>0</v>
          </cell>
          <cell r="I33">
            <v>0</v>
          </cell>
          <cell r="J33">
            <v>0</v>
          </cell>
        </row>
        <row r="34">
          <cell r="G34">
            <v>0</v>
          </cell>
          <cell r="H34">
            <v>0</v>
          </cell>
          <cell r="I34">
            <v>5412.2</v>
          </cell>
          <cell r="J34">
            <v>3542.9</v>
          </cell>
        </row>
        <row r="35">
          <cell r="G35">
            <v>0</v>
          </cell>
          <cell r="H35">
            <v>0</v>
          </cell>
          <cell r="I35">
            <v>6255.5</v>
          </cell>
          <cell r="J35">
            <v>3691.8</v>
          </cell>
        </row>
        <row r="36">
          <cell r="G36">
            <v>5166.7</v>
          </cell>
          <cell r="H36">
            <v>2531.8000000000002</v>
          </cell>
          <cell r="I36">
            <v>6444.2003906250002</v>
          </cell>
          <cell r="J36">
            <v>3835.9</v>
          </cell>
        </row>
        <row r="37">
          <cell r="G37">
            <v>0</v>
          </cell>
          <cell r="H37">
            <v>0</v>
          </cell>
          <cell r="I37">
            <v>6522.8003906249996</v>
          </cell>
          <cell r="J37">
            <v>3983.7001953125</v>
          </cell>
        </row>
        <row r="38">
          <cell r="G38">
            <v>0</v>
          </cell>
          <cell r="H38">
            <v>0</v>
          </cell>
          <cell r="I38">
            <v>0</v>
          </cell>
          <cell r="J38">
            <v>0</v>
          </cell>
        </row>
        <row r="39">
          <cell r="G39">
            <v>0</v>
          </cell>
          <cell r="H39">
            <v>0</v>
          </cell>
          <cell r="I39">
            <v>0</v>
          </cell>
          <cell r="J39">
            <v>0</v>
          </cell>
        </row>
        <row r="40">
          <cell r="G40">
            <v>0</v>
          </cell>
          <cell r="H40">
            <v>0</v>
          </cell>
          <cell r="I40">
            <v>0</v>
          </cell>
          <cell r="J40">
            <v>0</v>
          </cell>
        </row>
        <row r="41">
          <cell r="G41">
            <v>0</v>
          </cell>
          <cell r="H41">
            <v>0</v>
          </cell>
          <cell r="I41">
            <v>0</v>
          </cell>
          <cell r="J41">
            <v>0</v>
          </cell>
        </row>
        <row r="42">
          <cell r="G42">
            <v>0</v>
          </cell>
          <cell r="H42">
            <v>0</v>
          </cell>
          <cell r="I42">
            <v>0</v>
          </cell>
          <cell r="J42">
            <v>0</v>
          </cell>
        </row>
        <row r="43">
          <cell r="G43">
            <v>0</v>
          </cell>
          <cell r="H43">
            <v>0</v>
          </cell>
          <cell r="I43">
            <v>0</v>
          </cell>
          <cell r="J43">
            <v>0</v>
          </cell>
        </row>
        <row r="44">
          <cell r="G44">
            <v>0</v>
          </cell>
          <cell r="H44">
            <v>0</v>
          </cell>
          <cell r="I44">
            <v>0</v>
          </cell>
          <cell r="J44">
            <v>0</v>
          </cell>
        </row>
        <row r="45">
          <cell r="G45">
            <v>0</v>
          </cell>
          <cell r="H45">
            <v>0</v>
          </cell>
          <cell r="I45">
            <v>0</v>
          </cell>
          <cell r="J45">
            <v>0</v>
          </cell>
        </row>
        <row r="46">
          <cell r="G46">
            <v>0</v>
          </cell>
          <cell r="H46">
            <v>0</v>
          </cell>
          <cell r="I46">
            <v>0</v>
          </cell>
          <cell r="J46">
            <v>0</v>
          </cell>
        </row>
        <row r="47">
          <cell r="G47">
            <v>0</v>
          </cell>
          <cell r="H47">
            <v>0</v>
          </cell>
          <cell r="I47">
            <v>0</v>
          </cell>
          <cell r="J47">
            <v>0</v>
          </cell>
        </row>
        <row r="48">
          <cell r="G48">
            <v>0</v>
          </cell>
          <cell r="H48">
            <v>0</v>
          </cell>
          <cell r="I48">
            <v>0</v>
          </cell>
          <cell r="J48">
            <v>0</v>
          </cell>
        </row>
        <row r="49">
          <cell r="G49">
            <v>4161.3</v>
          </cell>
          <cell r="H49">
            <v>1565.2</v>
          </cell>
          <cell r="I49">
            <v>0</v>
          </cell>
          <cell r="J49">
            <v>0</v>
          </cell>
        </row>
        <row r="50">
          <cell r="G50">
            <v>0</v>
          </cell>
          <cell r="H50">
            <v>0</v>
          </cell>
          <cell r="I50">
            <v>0</v>
          </cell>
          <cell r="J50">
            <v>0</v>
          </cell>
        </row>
        <row r="51">
          <cell r="G51">
            <v>0</v>
          </cell>
          <cell r="H51">
            <v>0</v>
          </cell>
          <cell r="I51">
            <v>0</v>
          </cell>
          <cell r="J51">
            <v>0</v>
          </cell>
        </row>
        <row r="52">
          <cell r="G52">
            <v>0</v>
          </cell>
          <cell r="H52">
            <v>0</v>
          </cell>
          <cell r="I52">
            <v>0</v>
          </cell>
          <cell r="J52">
            <v>0</v>
          </cell>
        </row>
        <row r="53">
          <cell r="G53">
            <v>0</v>
          </cell>
          <cell r="H53">
            <v>0</v>
          </cell>
          <cell r="I53">
            <v>0</v>
          </cell>
          <cell r="J53">
            <v>0</v>
          </cell>
        </row>
        <row r="54">
          <cell r="G54">
            <v>0</v>
          </cell>
          <cell r="H54">
            <v>0</v>
          </cell>
          <cell r="I54">
            <v>0</v>
          </cell>
          <cell r="J54">
            <v>0</v>
          </cell>
        </row>
        <row r="55">
          <cell r="G55">
            <v>0</v>
          </cell>
          <cell r="H55">
            <v>0</v>
          </cell>
          <cell r="I55">
            <v>0</v>
          </cell>
          <cell r="J55">
            <v>0</v>
          </cell>
        </row>
        <row r="56">
          <cell r="G56">
            <v>0</v>
          </cell>
          <cell r="H56">
            <v>0</v>
          </cell>
          <cell r="I56">
            <v>0</v>
          </cell>
          <cell r="J56">
            <v>0</v>
          </cell>
        </row>
        <row r="57">
          <cell r="G57">
            <v>0</v>
          </cell>
          <cell r="H57">
            <v>0</v>
          </cell>
          <cell r="I57">
            <v>0</v>
          </cell>
          <cell r="J57">
            <v>0</v>
          </cell>
        </row>
        <row r="58">
          <cell r="G58">
            <v>4768.5</v>
          </cell>
          <cell r="H58">
            <v>2201</v>
          </cell>
          <cell r="I58">
            <v>6068.6003906249998</v>
          </cell>
          <cell r="J58">
            <v>3545.2000976562499</v>
          </cell>
        </row>
        <row r="59">
          <cell r="G59">
            <v>4780</v>
          </cell>
          <cell r="H59">
            <v>2351.6</v>
          </cell>
          <cell r="I59">
            <v>6324.6</v>
          </cell>
          <cell r="J59">
            <v>3655.7000289174161</v>
          </cell>
        </row>
        <row r="60">
          <cell r="G60">
            <v>0</v>
          </cell>
          <cell r="H60">
            <v>0</v>
          </cell>
          <cell r="I60">
            <v>6448.4</v>
          </cell>
          <cell r="J60">
            <v>3802.4</v>
          </cell>
        </row>
        <row r="61">
          <cell r="G61">
            <v>0</v>
          </cell>
          <cell r="H61">
            <v>0</v>
          </cell>
          <cell r="I61">
            <v>6568.7123880516065</v>
          </cell>
          <cell r="J61">
            <v>3945.8669590234267</v>
          </cell>
        </row>
        <row r="62">
          <cell r="G62">
            <v>0</v>
          </cell>
          <cell r="H62">
            <v>0</v>
          </cell>
          <cell r="I62">
            <v>7028.4</v>
          </cell>
          <cell r="J62">
            <v>4189.2</v>
          </cell>
        </row>
        <row r="63">
          <cell r="G63">
            <v>0</v>
          </cell>
          <cell r="H63">
            <v>0</v>
          </cell>
          <cell r="I63">
            <v>0</v>
          </cell>
          <cell r="J63">
            <v>0</v>
          </cell>
        </row>
        <row r="64">
          <cell r="G64">
            <v>0</v>
          </cell>
          <cell r="H64">
            <v>0</v>
          </cell>
          <cell r="I64">
            <v>0</v>
          </cell>
          <cell r="J64">
            <v>0</v>
          </cell>
        </row>
        <row r="65">
          <cell r="G65">
            <v>0</v>
          </cell>
          <cell r="H65">
            <v>0</v>
          </cell>
          <cell r="I65">
            <v>0</v>
          </cell>
          <cell r="J65">
            <v>0</v>
          </cell>
        </row>
        <row r="66">
          <cell r="G66">
            <v>0</v>
          </cell>
          <cell r="H66">
            <v>0</v>
          </cell>
          <cell r="I66">
            <v>0</v>
          </cell>
          <cell r="J66">
            <v>0</v>
          </cell>
        </row>
        <row r="67">
          <cell r="G67">
            <v>0</v>
          </cell>
          <cell r="H67">
            <v>0</v>
          </cell>
          <cell r="I67">
            <v>0</v>
          </cell>
          <cell r="J67">
            <v>0</v>
          </cell>
        </row>
        <row r="68">
          <cell r="G68">
            <v>0</v>
          </cell>
          <cell r="H68">
            <v>0</v>
          </cell>
          <cell r="I68">
            <v>0</v>
          </cell>
          <cell r="J68">
            <v>0</v>
          </cell>
        </row>
        <row r="69">
          <cell r="G69">
            <v>0</v>
          </cell>
          <cell r="H69">
            <v>0</v>
          </cell>
          <cell r="I69">
            <v>0</v>
          </cell>
          <cell r="J69">
            <v>0</v>
          </cell>
        </row>
        <row r="70">
          <cell r="G70">
            <v>0</v>
          </cell>
          <cell r="H70">
            <v>0</v>
          </cell>
          <cell r="I70">
            <v>0</v>
          </cell>
          <cell r="J70">
            <v>0</v>
          </cell>
        </row>
        <row r="71">
          <cell r="G71">
            <v>0</v>
          </cell>
          <cell r="H71">
            <v>0</v>
          </cell>
          <cell r="I71">
            <v>0</v>
          </cell>
          <cell r="J71">
            <v>0</v>
          </cell>
        </row>
        <row r="72">
          <cell r="G72">
            <v>0</v>
          </cell>
          <cell r="H72">
            <v>0</v>
          </cell>
          <cell r="I72">
            <v>0</v>
          </cell>
          <cell r="J72">
            <v>0</v>
          </cell>
        </row>
        <row r="73">
          <cell r="G73">
            <v>3918.7</v>
          </cell>
          <cell r="H73">
            <v>1123.3</v>
          </cell>
          <cell r="I73">
            <v>0</v>
          </cell>
          <cell r="J73">
            <v>0</v>
          </cell>
        </row>
        <row r="74">
          <cell r="G74">
            <v>0</v>
          </cell>
          <cell r="H74">
            <v>0</v>
          </cell>
          <cell r="I74">
            <v>0</v>
          </cell>
          <cell r="J74">
            <v>0</v>
          </cell>
        </row>
        <row r="75">
          <cell r="G75">
            <v>0</v>
          </cell>
          <cell r="H75">
            <v>0</v>
          </cell>
          <cell r="I75">
            <v>0</v>
          </cell>
          <cell r="J75">
            <v>0</v>
          </cell>
        </row>
        <row r="76">
          <cell r="G76">
            <v>0</v>
          </cell>
          <cell r="H76">
            <v>0</v>
          </cell>
          <cell r="I76">
            <v>0</v>
          </cell>
          <cell r="J76">
            <v>0</v>
          </cell>
        </row>
        <row r="77">
          <cell r="G77">
            <v>3892</v>
          </cell>
          <cell r="H77">
            <v>1210.0999999999999</v>
          </cell>
          <cell r="I77">
            <v>0</v>
          </cell>
          <cell r="J77">
            <v>0</v>
          </cell>
        </row>
        <row r="78">
          <cell r="G78">
            <v>0</v>
          </cell>
          <cell r="H78">
            <v>0</v>
          </cell>
          <cell r="I78">
            <v>5060.7</v>
          </cell>
          <cell r="J78">
            <v>2371.9</v>
          </cell>
        </row>
        <row r="79">
          <cell r="G79">
            <v>0</v>
          </cell>
          <cell r="H79">
            <v>0</v>
          </cell>
          <cell r="I79">
            <v>5075.1000000000004</v>
          </cell>
          <cell r="J79">
            <v>2522.6999999999998</v>
          </cell>
        </row>
        <row r="80">
          <cell r="G80">
            <v>0</v>
          </cell>
          <cell r="H80">
            <v>0</v>
          </cell>
          <cell r="I80">
            <v>5585.9</v>
          </cell>
          <cell r="J80">
            <v>2666.7</v>
          </cell>
        </row>
        <row r="81">
          <cell r="G81">
            <v>0</v>
          </cell>
          <cell r="H81">
            <v>0</v>
          </cell>
          <cell r="I81">
            <v>5747.1003906249998</v>
          </cell>
          <cell r="J81">
            <v>2822.1999023437502</v>
          </cell>
        </row>
        <row r="82">
          <cell r="G82">
            <v>0</v>
          </cell>
          <cell r="H82">
            <v>0</v>
          </cell>
          <cell r="I82">
            <v>5930.4</v>
          </cell>
          <cell r="J82">
            <v>2959.3000976562498</v>
          </cell>
        </row>
        <row r="83">
          <cell r="G83">
            <v>0</v>
          </cell>
          <cell r="H83">
            <v>0</v>
          </cell>
          <cell r="I83">
            <v>6111.8</v>
          </cell>
          <cell r="J83">
            <v>3093.4</v>
          </cell>
        </row>
        <row r="84">
          <cell r="G84">
            <v>0</v>
          </cell>
          <cell r="H84">
            <v>0</v>
          </cell>
          <cell r="I84">
            <v>6423.4996093749996</v>
          </cell>
          <cell r="J84">
            <v>3244.2</v>
          </cell>
        </row>
        <row r="85">
          <cell r="G85">
            <v>0</v>
          </cell>
          <cell r="H85">
            <v>0</v>
          </cell>
          <cell r="I85">
            <v>6471.7003906250002</v>
          </cell>
          <cell r="J85">
            <v>3386.6</v>
          </cell>
        </row>
        <row r="86">
          <cell r="G86">
            <v>0</v>
          </cell>
          <cell r="H86">
            <v>0</v>
          </cell>
          <cell r="I86">
            <v>6542.1</v>
          </cell>
          <cell r="J86">
            <v>3529.8</v>
          </cell>
        </row>
        <row r="87">
          <cell r="G87">
            <v>0</v>
          </cell>
          <cell r="H87">
            <v>0</v>
          </cell>
          <cell r="I87">
            <v>6664.7</v>
          </cell>
          <cell r="J87">
            <v>3681.9</v>
          </cell>
        </row>
        <row r="88">
          <cell r="G88">
            <v>0</v>
          </cell>
          <cell r="H88">
            <v>0</v>
          </cell>
          <cell r="I88">
            <v>6980.0727106557297</v>
          </cell>
          <cell r="J88">
            <v>3863.444908774246</v>
          </cell>
        </row>
        <row r="89">
          <cell r="G89">
            <v>0</v>
          </cell>
          <cell r="H89">
            <v>0</v>
          </cell>
          <cell r="I89">
            <v>0</v>
          </cell>
          <cell r="J89">
            <v>0</v>
          </cell>
        </row>
        <row r="90">
          <cell r="G90">
            <v>0</v>
          </cell>
          <cell r="H90">
            <v>0</v>
          </cell>
          <cell r="I90">
            <v>0</v>
          </cell>
          <cell r="J90">
            <v>0</v>
          </cell>
        </row>
        <row r="91">
          <cell r="G91">
            <v>0</v>
          </cell>
          <cell r="H91">
            <v>0</v>
          </cell>
          <cell r="I91">
            <v>0</v>
          </cell>
          <cell r="J91">
            <v>0</v>
          </cell>
        </row>
        <row r="92">
          <cell r="G92">
            <v>0</v>
          </cell>
          <cell r="H92">
            <v>0</v>
          </cell>
          <cell r="I92">
            <v>0</v>
          </cell>
          <cell r="J92">
            <v>0</v>
          </cell>
        </row>
        <row r="93">
          <cell r="G93">
            <v>0</v>
          </cell>
          <cell r="H93">
            <v>0</v>
          </cell>
          <cell r="I93">
            <v>0</v>
          </cell>
          <cell r="J93">
            <v>0</v>
          </cell>
        </row>
        <row r="94">
          <cell r="G94">
            <v>0</v>
          </cell>
          <cell r="H94">
            <v>0</v>
          </cell>
          <cell r="I94">
            <v>0</v>
          </cell>
          <cell r="J94">
            <v>0</v>
          </cell>
        </row>
        <row r="95">
          <cell r="G95">
            <v>0</v>
          </cell>
          <cell r="H95">
            <v>0</v>
          </cell>
          <cell r="I95">
            <v>0</v>
          </cell>
          <cell r="J95">
            <v>0</v>
          </cell>
        </row>
        <row r="96">
          <cell r="G96">
            <v>0</v>
          </cell>
          <cell r="H96">
            <v>0</v>
          </cell>
          <cell r="I96">
            <v>0</v>
          </cell>
          <cell r="J96">
            <v>0</v>
          </cell>
        </row>
        <row r="97">
          <cell r="G97">
            <v>0</v>
          </cell>
          <cell r="H97">
            <v>0</v>
          </cell>
          <cell r="I97">
            <v>0</v>
          </cell>
          <cell r="J97">
            <v>0</v>
          </cell>
        </row>
        <row r="98">
          <cell r="G98">
            <v>3993.2</v>
          </cell>
          <cell r="H98">
            <v>955.5000122070312</v>
          </cell>
          <cell r="I98">
            <v>0</v>
          </cell>
          <cell r="J98">
            <v>0</v>
          </cell>
        </row>
        <row r="99">
          <cell r="G99">
            <v>3799.1</v>
          </cell>
          <cell r="H99">
            <v>1126.3</v>
          </cell>
          <cell r="I99">
            <v>0</v>
          </cell>
          <cell r="J99">
            <v>0</v>
          </cell>
        </row>
        <row r="100">
          <cell r="G100">
            <v>4759.7</v>
          </cell>
          <cell r="H100">
            <v>1267</v>
          </cell>
          <cell r="I100">
            <v>0</v>
          </cell>
          <cell r="J100">
            <v>0</v>
          </cell>
        </row>
        <row r="101">
          <cell r="G101">
            <v>0</v>
          </cell>
          <cell r="H101">
            <v>0</v>
          </cell>
          <cell r="I101">
            <v>0</v>
          </cell>
          <cell r="J101">
            <v>0</v>
          </cell>
        </row>
        <row r="102">
          <cell r="G102">
            <v>0</v>
          </cell>
          <cell r="H102">
            <v>0</v>
          </cell>
          <cell r="I102">
            <v>0</v>
          </cell>
          <cell r="J102">
            <v>0</v>
          </cell>
        </row>
        <row r="103">
          <cell r="G103">
            <v>0</v>
          </cell>
          <cell r="H103">
            <v>0</v>
          </cell>
          <cell r="I103">
            <v>0</v>
          </cell>
          <cell r="J103">
            <v>0</v>
          </cell>
        </row>
        <row r="104">
          <cell r="G104">
            <v>0</v>
          </cell>
          <cell r="H104">
            <v>0</v>
          </cell>
          <cell r="I104">
            <v>5426</v>
          </cell>
          <cell r="J104">
            <v>2371.9</v>
          </cell>
        </row>
        <row r="105">
          <cell r="G105">
            <v>0</v>
          </cell>
          <cell r="H105">
            <v>0</v>
          </cell>
          <cell r="I105">
            <v>0</v>
          </cell>
          <cell r="J105">
            <v>0</v>
          </cell>
        </row>
        <row r="106">
          <cell r="G106">
            <v>0</v>
          </cell>
          <cell r="H106">
            <v>0</v>
          </cell>
          <cell r="I106">
            <v>6355.7</v>
          </cell>
          <cell r="J106">
            <v>2551.7000976562499</v>
          </cell>
        </row>
        <row r="107">
          <cell r="G107">
            <v>0</v>
          </cell>
          <cell r="H107">
            <v>0</v>
          </cell>
          <cell r="I107">
            <v>7265.2</v>
          </cell>
          <cell r="J107">
            <v>3156.6</v>
          </cell>
        </row>
        <row r="108">
          <cell r="G108">
            <v>0</v>
          </cell>
          <cell r="H108">
            <v>0</v>
          </cell>
          <cell r="I108">
            <v>7494.6</v>
          </cell>
          <cell r="J108">
            <v>3310</v>
          </cell>
        </row>
        <row r="109">
          <cell r="G109">
            <v>0</v>
          </cell>
          <cell r="H109">
            <v>0</v>
          </cell>
          <cell r="I109">
            <v>7655.9</v>
          </cell>
          <cell r="J109">
            <v>3471.9</v>
          </cell>
        </row>
        <row r="110">
          <cell r="G110">
            <v>0</v>
          </cell>
          <cell r="H110">
            <v>0</v>
          </cell>
          <cell r="I110">
            <v>7885.1</v>
          </cell>
          <cell r="J110">
            <v>3656</v>
          </cell>
        </row>
        <row r="111">
          <cell r="G111">
            <v>0</v>
          </cell>
          <cell r="H111">
            <v>0</v>
          </cell>
          <cell r="I111">
            <v>7959.2</v>
          </cell>
          <cell r="J111">
            <v>3775.3</v>
          </cell>
        </row>
        <row r="112">
          <cell r="G112">
            <v>0</v>
          </cell>
          <cell r="H112">
            <v>0</v>
          </cell>
          <cell r="I112">
            <v>8088.1</v>
          </cell>
          <cell r="J112">
            <v>3931.3</v>
          </cell>
        </row>
        <row r="113">
          <cell r="G113">
            <v>0</v>
          </cell>
          <cell r="H113">
            <v>0</v>
          </cell>
          <cell r="I113">
            <v>8224.5</v>
          </cell>
          <cell r="J113">
            <v>4093.7000000360304</v>
          </cell>
        </row>
        <row r="114">
          <cell r="G114">
            <v>0</v>
          </cell>
          <cell r="H114">
            <v>0</v>
          </cell>
          <cell r="I114">
            <v>8430.1452068244125</v>
          </cell>
          <cell r="J114">
            <v>4273.8443144162175</v>
          </cell>
        </row>
        <row r="115">
          <cell r="G115">
            <v>0</v>
          </cell>
          <cell r="H115">
            <v>0</v>
          </cell>
          <cell r="I115">
            <v>0</v>
          </cell>
          <cell r="J115">
            <v>0</v>
          </cell>
        </row>
        <row r="116">
          <cell r="G116">
            <v>0</v>
          </cell>
          <cell r="H116">
            <v>0</v>
          </cell>
          <cell r="I116">
            <v>0</v>
          </cell>
          <cell r="J116">
            <v>0</v>
          </cell>
        </row>
        <row r="117">
          <cell r="G117">
            <v>0</v>
          </cell>
          <cell r="H117">
            <v>0</v>
          </cell>
          <cell r="I117">
            <v>0</v>
          </cell>
          <cell r="J117">
            <v>0</v>
          </cell>
        </row>
        <row r="118">
          <cell r="G118">
            <v>0</v>
          </cell>
          <cell r="H118">
            <v>0</v>
          </cell>
          <cell r="I118">
            <v>0</v>
          </cell>
          <cell r="J118">
            <v>0</v>
          </cell>
        </row>
        <row r="119">
          <cell r="G119">
            <v>0</v>
          </cell>
          <cell r="H119">
            <v>0</v>
          </cell>
          <cell r="I119">
            <v>0</v>
          </cell>
          <cell r="J119">
            <v>0</v>
          </cell>
        </row>
        <row r="120">
          <cell r="G120">
            <v>0</v>
          </cell>
          <cell r="H120">
            <v>0</v>
          </cell>
          <cell r="I120">
            <v>0</v>
          </cell>
          <cell r="J120">
            <v>0</v>
          </cell>
        </row>
        <row r="121">
          <cell r="G121">
            <v>0</v>
          </cell>
          <cell r="H121">
            <v>0</v>
          </cell>
          <cell r="I121">
            <v>0</v>
          </cell>
          <cell r="J121">
            <v>0</v>
          </cell>
        </row>
        <row r="122">
          <cell r="G122">
            <v>4698.7</v>
          </cell>
          <cell r="H122">
            <v>653.1</v>
          </cell>
          <cell r="I122">
            <v>0</v>
          </cell>
          <cell r="J122">
            <v>0</v>
          </cell>
        </row>
        <row r="123">
          <cell r="G123">
            <v>4566.8999999999996</v>
          </cell>
          <cell r="H123">
            <v>803.8</v>
          </cell>
          <cell r="I123">
            <v>0</v>
          </cell>
          <cell r="J123">
            <v>0</v>
          </cell>
        </row>
        <row r="124">
          <cell r="G124">
            <v>4479.1000000000004</v>
          </cell>
          <cell r="H124">
            <v>955.3</v>
          </cell>
          <cell r="I124">
            <v>0</v>
          </cell>
          <cell r="J124">
            <v>0</v>
          </cell>
        </row>
        <row r="125">
          <cell r="G125">
            <v>4632.1000000000004</v>
          </cell>
          <cell r="H125">
            <v>1112.1999877929688</v>
          </cell>
          <cell r="I125">
            <v>5595.6</v>
          </cell>
          <cell r="J125">
            <v>2225.1999999999998</v>
          </cell>
        </row>
        <row r="126">
          <cell r="G126">
            <v>4559.7</v>
          </cell>
          <cell r="H126">
            <v>1267</v>
          </cell>
          <cell r="I126">
            <v>5414.3</v>
          </cell>
          <cell r="J126">
            <v>2380</v>
          </cell>
        </row>
        <row r="127">
          <cell r="G127">
            <v>4773.8003906249996</v>
          </cell>
          <cell r="H127">
            <v>1422</v>
          </cell>
          <cell r="I127">
            <v>0</v>
          </cell>
          <cell r="J127">
            <v>0</v>
          </cell>
        </row>
        <row r="128">
          <cell r="G128">
            <v>0</v>
          </cell>
          <cell r="H128">
            <v>0</v>
          </cell>
          <cell r="I128">
            <v>0</v>
          </cell>
          <cell r="J128">
            <v>0</v>
          </cell>
        </row>
        <row r="129">
          <cell r="G129">
            <v>0</v>
          </cell>
          <cell r="H129">
            <v>0</v>
          </cell>
          <cell r="I129">
            <v>0</v>
          </cell>
          <cell r="J129">
            <v>0</v>
          </cell>
        </row>
        <row r="130">
          <cell r="G130">
            <v>0</v>
          </cell>
          <cell r="H130">
            <v>0</v>
          </cell>
          <cell r="I130">
            <v>0</v>
          </cell>
          <cell r="J130">
            <v>0</v>
          </cell>
        </row>
        <row r="131">
          <cell r="G131">
            <v>0</v>
          </cell>
          <cell r="H131">
            <v>0</v>
          </cell>
          <cell r="I131">
            <v>6070.4</v>
          </cell>
          <cell r="J131">
            <v>2851.1</v>
          </cell>
        </row>
        <row r="132">
          <cell r="G132">
            <v>0</v>
          </cell>
          <cell r="H132">
            <v>0</v>
          </cell>
          <cell r="I132">
            <v>6487.9</v>
          </cell>
          <cell r="J132">
            <v>3008.2</v>
          </cell>
        </row>
        <row r="133">
          <cell r="G133">
            <v>0</v>
          </cell>
          <cell r="H133">
            <v>0</v>
          </cell>
          <cell r="I133">
            <v>6547.8003906249996</v>
          </cell>
          <cell r="J133">
            <v>3164.2000976562499</v>
          </cell>
        </row>
        <row r="134">
          <cell r="G134">
            <v>0</v>
          </cell>
          <cell r="H134">
            <v>0</v>
          </cell>
          <cell r="I134">
            <v>6729.8</v>
          </cell>
          <cell r="J134">
            <v>3329.2</v>
          </cell>
        </row>
        <row r="135">
          <cell r="G135">
            <v>0</v>
          </cell>
          <cell r="H135">
            <v>0</v>
          </cell>
          <cell r="I135">
            <v>6945.1</v>
          </cell>
          <cell r="J135">
            <v>3481</v>
          </cell>
        </row>
        <row r="136">
          <cell r="G136">
            <v>0</v>
          </cell>
          <cell r="H136">
            <v>0</v>
          </cell>
          <cell r="I136">
            <v>7220.5</v>
          </cell>
          <cell r="J136">
            <v>3631.7000976562499</v>
          </cell>
        </row>
        <row r="137">
          <cell r="G137">
            <v>0</v>
          </cell>
          <cell r="H137">
            <v>0</v>
          </cell>
          <cell r="I137">
            <v>0</v>
          </cell>
          <cell r="J137">
            <v>0</v>
          </cell>
        </row>
        <row r="138">
          <cell r="G138">
            <v>0</v>
          </cell>
          <cell r="H138">
            <v>0</v>
          </cell>
          <cell r="I138">
            <v>0</v>
          </cell>
          <cell r="J138">
            <v>0</v>
          </cell>
        </row>
        <row r="139">
          <cell r="G139">
            <v>0</v>
          </cell>
          <cell r="H139">
            <v>0</v>
          </cell>
          <cell r="I139">
            <v>0</v>
          </cell>
          <cell r="J139">
            <v>0</v>
          </cell>
        </row>
        <row r="140">
          <cell r="G140">
            <v>0</v>
          </cell>
          <cell r="H140">
            <v>0</v>
          </cell>
          <cell r="I140">
            <v>11007.30078125</v>
          </cell>
          <cell r="J140">
            <v>4674.2</v>
          </cell>
        </row>
        <row r="141">
          <cell r="G141">
            <v>0</v>
          </cell>
          <cell r="H141">
            <v>0</v>
          </cell>
          <cell r="I141">
            <v>0</v>
          </cell>
          <cell r="J141">
            <v>0</v>
          </cell>
        </row>
        <row r="142">
          <cell r="G142">
            <v>0</v>
          </cell>
          <cell r="H142">
            <v>0</v>
          </cell>
          <cell r="I142">
            <v>9942.2000000000007</v>
          </cell>
          <cell r="J142">
            <v>4630.3999999999996</v>
          </cell>
        </row>
        <row r="143">
          <cell r="G143">
            <v>0</v>
          </cell>
          <cell r="H143">
            <v>0</v>
          </cell>
          <cell r="I143">
            <v>0</v>
          </cell>
          <cell r="J143">
            <v>0</v>
          </cell>
        </row>
        <row r="144">
          <cell r="G144">
            <v>0</v>
          </cell>
          <cell r="H144">
            <v>0</v>
          </cell>
          <cell r="I144">
            <v>0</v>
          </cell>
          <cell r="J144">
            <v>0</v>
          </cell>
        </row>
        <row r="145">
          <cell r="G145">
            <v>0</v>
          </cell>
          <cell r="H145">
            <v>0</v>
          </cell>
          <cell r="I145">
            <v>0</v>
          </cell>
          <cell r="J145">
            <v>0</v>
          </cell>
        </row>
        <row r="146">
          <cell r="G146">
            <v>0</v>
          </cell>
          <cell r="H146">
            <v>0</v>
          </cell>
          <cell r="I146">
            <v>0</v>
          </cell>
          <cell r="J146">
            <v>0</v>
          </cell>
        </row>
        <row r="147">
          <cell r="G147">
            <v>0</v>
          </cell>
          <cell r="H147">
            <v>0</v>
          </cell>
          <cell r="I147">
            <v>0</v>
          </cell>
          <cell r="J147">
            <v>0</v>
          </cell>
        </row>
        <row r="148">
          <cell r="G148">
            <v>0</v>
          </cell>
          <cell r="H148">
            <v>0</v>
          </cell>
          <cell r="I148">
            <v>0</v>
          </cell>
          <cell r="J148">
            <v>0</v>
          </cell>
        </row>
        <row r="149">
          <cell r="G149">
            <v>0</v>
          </cell>
          <cell r="H149">
            <v>0</v>
          </cell>
          <cell r="I149">
            <v>0</v>
          </cell>
          <cell r="J149">
            <v>0</v>
          </cell>
        </row>
        <row r="150">
          <cell r="G150">
            <v>0</v>
          </cell>
          <cell r="H150">
            <v>0</v>
          </cell>
          <cell r="I150">
            <v>0</v>
          </cell>
          <cell r="J150">
            <v>0</v>
          </cell>
        </row>
        <row r="151">
          <cell r="G151">
            <v>0</v>
          </cell>
          <cell r="H151">
            <v>0</v>
          </cell>
          <cell r="I151">
            <v>0</v>
          </cell>
          <cell r="J151">
            <v>0</v>
          </cell>
        </row>
        <row r="152">
          <cell r="G152">
            <v>0</v>
          </cell>
          <cell r="H152">
            <v>0</v>
          </cell>
          <cell r="I152">
            <v>0</v>
          </cell>
          <cell r="J152">
            <v>0</v>
          </cell>
        </row>
        <row r="153">
          <cell r="G153">
            <v>0</v>
          </cell>
          <cell r="H153">
            <v>0</v>
          </cell>
          <cell r="I153">
            <v>0</v>
          </cell>
          <cell r="J153">
            <v>0</v>
          </cell>
        </row>
        <row r="154">
          <cell r="G154">
            <v>0</v>
          </cell>
          <cell r="H154">
            <v>0</v>
          </cell>
          <cell r="I154">
            <v>0</v>
          </cell>
          <cell r="J154">
            <v>0</v>
          </cell>
        </row>
        <row r="155">
          <cell r="G155">
            <v>0</v>
          </cell>
          <cell r="H155">
            <v>0</v>
          </cell>
          <cell r="I155">
            <v>0</v>
          </cell>
          <cell r="J155">
            <v>0</v>
          </cell>
        </row>
        <row r="156">
          <cell r="G156">
            <v>0</v>
          </cell>
          <cell r="H156">
            <v>0</v>
          </cell>
          <cell r="I156">
            <v>0</v>
          </cell>
          <cell r="J156">
            <v>0</v>
          </cell>
        </row>
        <row r="157">
          <cell r="G157">
            <v>0</v>
          </cell>
          <cell r="H157">
            <v>0</v>
          </cell>
          <cell r="I157">
            <v>0</v>
          </cell>
          <cell r="J157">
            <v>0</v>
          </cell>
        </row>
        <row r="158">
          <cell r="G158">
            <v>0</v>
          </cell>
          <cell r="H158">
            <v>0</v>
          </cell>
          <cell r="I158">
            <v>0</v>
          </cell>
          <cell r="J158">
            <v>0</v>
          </cell>
        </row>
        <row r="159">
          <cell r="G159">
            <v>0</v>
          </cell>
          <cell r="H159">
            <v>0</v>
          </cell>
          <cell r="I159">
            <v>6791</v>
          </cell>
          <cell r="J159">
            <v>3001.3</v>
          </cell>
        </row>
        <row r="160">
          <cell r="G160">
            <v>0</v>
          </cell>
          <cell r="H160">
            <v>0</v>
          </cell>
          <cell r="I160">
            <v>6994.7</v>
          </cell>
          <cell r="J160">
            <v>3176.1</v>
          </cell>
        </row>
        <row r="161">
          <cell r="G161">
            <v>0</v>
          </cell>
          <cell r="H161">
            <v>0</v>
          </cell>
          <cell r="I161">
            <v>7119.9</v>
          </cell>
          <cell r="J161">
            <v>3330.2</v>
          </cell>
        </row>
        <row r="162">
          <cell r="G162">
            <v>0</v>
          </cell>
          <cell r="H162">
            <v>0</v>
          </cell>
          <cell r="I162">
            <v>6557.8962385237628</v>
          </cell>
          <cell r="J162">
            <v>3892.9682177112509</v>
          </cell>
        </row>
        <row r="163">
          <cell r="G163">
            <v>0</v>
          </cell>
          <cell r="H163">
            <v>0</v>
          </cell>
          <cell r="I163">
            <v>0</v>
          </cell>
          <cell r="J163">
            <v>0</v>
          </cell>
        </row>
        <row r="164">
          <cell r="G164">
            <v>0</v>
          </cell>
          <cell r="H164">
            <v>0</v>
          </cell>
          <cell r="I164">
            <v>0</v>
          </cell>
          <cell r="J164">
            <v>0</v>
          </cell>
        </row>
        <row r="165">
          <cell r="G165">
            <v>0</v>
          </cell>
          <cell r="H165">
            <v>0</v>
          </cell>
          <cell r="I165">
            <v>0</v>
          </cell>
          <cell r="J165">
            <v>0</v>
          </cell>
        </row>
        <row r="166">
          <cell r="G166">
            <v>0</v>
          </cell>
          <cell r="H166">
            <v>0</v>
          </cell>
          <cell r="I166">
            <v>0</v>
          </cell>
          <cell r="J166">
            <v>0</v>
          </cell>
        </row>
        <row r="167">
          <cell r="G167">
            <v>0</v>
          </cell>
          <cell r="H167">
            <v>0</v>
          </cell>
          <cell r="I167">
            <v>0</v>
          </cell>
          <cell r="J167">
            <v>0</v>
          </cell>
        </row>
        <row r="168">
          <cell r="G168">
            <v>0</v>
          </cell>
          <cell r="H168">
            <v>0</v>
          </cell>
          <cell r="I168">
            <v>0</v>
          </cell>
          <cell r="J168">
            <v>0</v>
          </cell>
        </row>
        <row r="169">
          <cell r="G169">
            <v>0</v>
          </cell>
          <cell r="H169">
            <v>0</v>
          </cell>
          <cell r="I169">
            <v>0</v>
          </cell>
          <cell r="J169">
            <v>0</v>
          </cell>
        </row>
        <row r="170">
          <cell r="G170">
            <v>0</v>
          </cell>
          <cell r="H170">
            <v>0</v>
          </cell>
          <cell r="I170">
            <v>0</v>
          </cell>
          <cell r="J170">
            <v>0</v>
          </cell>
        </row>
        <row r="171">
          <cell r="G171">
            <v>0</v>
          </cell>
          <cell r="H171">
            <v>0</v>
          </cell>
          <cell r="I171">
            <v>0</v>
          </cell>
          <cell r="J171">
            <v>0</v>
          </cell>
        </row>
        <row r="172">
          <cell r="G172">
            <v>0</v>
          </cell>
          <cell r="H172">
            <v>0</v>
          </cell>
          <cell r="I172">
            <v>0</v>
          </cell>
          <cell r="J172">
            <v>0</v>
          </cell>
        </row>
        <row r="173">
          <cell r="G173">
            <v>0</v>
          </cell>
          <cell r="H173">
            <v>0</v>
          </cell>
          <cell r="I173">
            <v>0</v>
          </cell>
          <cell r="J173">
            <v>0</v>
          </cell>
        </row>
        <row r="174">
          <cell r="G174">
            <v>0</v>
          </cell>
          <cell r="H174">
            <v>0</v>
          </cell>
          <cell r="I174">
            <v>0</v>
          </cell>
          <cell r="J174">
            <v>0</v>
          </cell>
        </row>
        <row r="175">
          <cell r="G175">
            <v>0</v>
          </cell>
          <cell r="H175">
            <v>0</v>
          </cell>
          <cell r="I175">
            <v>0</v>
          </cell>
          <cell r="J175">
            <v>0</v>
          </cell>
        </row>
        <row r="176">
          <cell r="G176">
            <v>0</v>
          </cell>
          <cell r="H176">
            <v>0</v>
          </cell>
          <cell r="I176">
            <v>0</v>
          </cell>
          <cell r="J176">
            <v>0</v>
          </cell>
        </row>
        <row r="177">
          <cell r="G177">
            <v>0</v>
          </cell>
          <cell r="H177">
            <v>0</v>
          </cell>
          <cell r="I177">
            <v>0</v>
          </cell>
          <cell r="J177">
            <v>0</v>
          </cell>
        </row>
        <row r="178">
          <cell r="G178">
            <v>2536.1</v>
          </cell>
          <cell r="H178">
            <v>486.70002441406251</v>
          </cell>
          <cell r="I178">
            <v>0</v>
          </cell>
          <cell r="J178">
            <v>0</v>
          </cell>
        </row>
        <row r="179">
          <cell r="G179">
            <v>0</v>
          </cell>
          <cell r="H179">
            <v>0</v>
          </cell>
          <cell r="I179">
            <v>0</v>
          </cell>
          <cell r="J179">
            <v>0</v>
          </cell>
        </row>
        <row r="180">
          <cell r="G180">
            <v>0</v>
          </cell>
          <cell r="H180">
            <v>0</v>
          </cell>
          <cell r="I180">
            <v>0</v>
          </cell>
          <cell r="J180">
            <v>0</v>
          </cell>
        </row>
        <row r="181">
          <cell r="G181">
            <v>0</v>
          </cell>
          <cell r="H181">
            <v>0</v>
          </cell>
          <cell r="I181">
            <v>0</v>
          </cell>
          <cell r="J181">
            <v>0</v>
          </cell>
        </row>
        <row r="182">
          <cell r="G182">
            <v>0</v>
          </cell>
          <cell r="H182">
            <v>0</v>
          </cell>
          <cell r="I182">
            <v>0</v>
          </cell>
          <cell r="J182">
            <v>0</v>
          </cell>
        </row>
        <row r="183">
          <cell r="G183">
            <v>0</v>
          </cell>
          <cell r="H183">
            <v>0</v>
          </cell>
          <cell r="I183">
            <v>0</v>
          </cell>
          <cell r="J183">
            <v>0</v>
          </cell>
        </row>
        <row r="184">
          <cell r="G184">
            <v>0</v>
          </cell>
          <cell r="H184">
            <v>0</v>
          </cell>
          <cell r="I184">
            <v>5128.1996093750004</v>
          </cell>
          <cell r="J184">
            <v>3039.6</v>
          </cell>
        </row>
        <row r="185">
          <cell r="G185">
            <v>0</v>
          </cell>
          <cell r="H185">
            <v>0</v>
          </cell>
          <cell r="I185">
            <v>5339.4</v>
          </cell>
          <cell r="J185">
            <v>3237.6999023437502</v>
          </cell>
        </row>
        <row r="186">
          <cell r="G186">
            <v>0</v>
          </cell>
          <cell r="H186">
            <v>0</v>
          </cell>
          <cell r="I186">
            <v>5408.2</v>
          </cell>
          <cell r="J186">
            <v>3404.8</v>
          </cell>
        </row>
        <row r="187">
          <cell r="G187">
            <v>0</v>
          </cell>
          <cell r="H187">
            <v>0</v>
          </cell>
          <cell r="I187">
            <v>5588.7998784770207</v>
          </cell>
          <cell r="J187">
            <v>3617</v>
          </cell>
        </row>
        <row r="188">
          <cell r="G188">
            <v>0</v>
          </cell>
          <cell r="H188">
            <v>0</v>
          </cell>
          <cell r="I188">
            <v>5846.8949519678699</v>
          </cell>
          <cell r="J188">
            <v>3815.6006047248957</v>
          </cell>
        </row>
        <row r="189">
          <cell r="G189">
            <v>0</v>
          </cell>
          <cell r="H189">
            <v>0</v>
          </cell>
          <cell r="I189">
            <v>5709.5372731150037</v>
          </cell>
          <cell r="J189">
            <v>3899.5136971421634</v>
          </cell>
        </row>
        <row r="190">
          <cell r="G190">
            <v>0</v>
          </cell>
          <cell r="H190">
            <v>0</v>
          </cell>
          <cell r="I190">
            <v>5780.1331115403264</v>
          </cell>
          <cell r="J190">
            <v>4090.0017948172108</v>
          </cell>
        </row>
        <row r="191">
          <cell r="G191">
            <v>0</v>
          </cell>
          <cell r="H191">
            <v>0</v>
          </cell>
          <cell r="I191">
            <v>5972.4158391984292</v>
          </cell>
          <cell r="J191">
            <v>4260.0739075489464</v>
          </cell>
        </row>
        <row r="192">
          <cell r="G192">
            <v>0</v>
          </cell>
          <cell r="H192">
            <v>0</v>
          </cell>
          <cell r="I192">
            <v>0</v>
          </cell>
          <cell r="J192">
            <v>0</v>
          </cell>
        </row>
        <row r="193">
          <cell r="G193">
            <v>0</v>
          </cell>
          <cell r="H193">
            <v>0</v>
          </cell>
          <cell r="I193">
            <v>0</v>
          </cell>
          <cell r="J193">
            <v>0</v>
          </cell>
        </row>
        <row r="194">
          <cell r="G194">
            <v>0</v>
          </cell>
          <cell r="H194">
            <v>0</v>
          </cell>
          <cell r="I194">
            <v>0</v>
          </cell>
          <cell r="J194">
            <v>0</v>
          </cell>
        </row>
        <row r="195">
          <cell r="G195">
            <v>0</v>
          </cell>
          <cell r="H195">
            <v>0</v>
          </cell>
          <cell r="I195">
            <v>0</v>
          </cell>
          <cell r="J195">
            <v>0</v>
          </cell>
        </row>
        <row r="196">
          <cell r="G196">
            <v>0</v>
          </cell>
          <cell r="H196">
            <v>0</v>
          </cell>
          <cell r="I196">
            <v>0</v>
          </cell>
          <cell r="J196">
            <v>0</v>
          </cell>
        </row>
        <row r="197">
          <cell r="G197">
            <v>0</v>
          </cell>
          <cell r="H197">
            <v>0</v>
          </cell>
          <cell r="I197">
            <v>0</v>
          </cell>
          <cell r="J197">
            <v>0</v>
          </cell>
        </row>
        <row r="198">
          <cell r="G198">
            <v>0</v>
          </cell>
          <cell r="H198">
            <v>0</v>
          </cell>
          <cell r="I198">
            <v>0</v>
          </cell>
          <cell r="J198">
            <v>0</v>
          </cell>
        </row>
        <row r="199">
          <cell r="G199">
            <v>0</v>
          </cell>
          <cell r="H199">
            <v>0</v>
          </cell>
          <cell r="I199">
            <v>0</v>
          </cell>
          <cell r="J199">
            <v>0</v>
          </cell>
        </row>
        <row r="200">
          <cell r="G200">
            <v>0</v>
          </cell>
          <cell r="H200">
            <v>0</v>
          </cell>
          <cell r="I200">
            <v>0</v>
          </cell>
          <cell r="J200">
            <v>0</v>
          </cell>
        </row>
        <row r="201">
          <cell r="G201">
            <v>0</v>
          </cell>
          <cell r="H201">
            <v>0</v>
          </cell>
          <cell r="I201">
            <v>0</v>
          </cell>
          <cell r="J201">
            <v>0</v>
          </cell>
        </row>
        <row r="202">
          <cell r="G202">
            <v>0</v>
          </cell>
          <cell r="H202">
            <v>0</v>
          </cell>
          <cell r="I202">
            <v>0</v>
          </cell>
          <cell r="J202">
            <v>0</v>
          </cell>
        </row>
        <row r="203">
          <cell r="G203">
            <v>0</v>
          </cell>
          <cell r="H203">
            <v>0</v>
          </cell>
          <cell r="I203">
            <v>0</v>
          </cell>
          <cell r="J203">
            <v>0</v>
          </cell>
        </row>
        <row r="204">
          <cell r="G204">
            <v>0</v>
          </cell>
          <cell r="H204">
            <v>0</v>
          </cell>
          <cell r="I204">
            <v>0</v>
          </cell>
          <cell r="J204">
            <v>0</v>
          </cell>
        </row>
        <row r="205">
          <cell r="G205">
            <v>0</v>
          </cell>
          <cell r="H205">
            <v>0</v>
          </cell>
          <cell r="I205">
            <v>0</v>
          </cell>
          <cell r="J205">
            <v>0</v>
          </cell>
        </row>
        <row r="206">
          <cell r="G206">
            <v>0</v>
          </cell>
          <cell r="H206">
            <v>0</v>
          </cell>
          <cell r="I206">
            <v>0</v>
          </cell>
          <cell r="J206">
            <v>0</v>
          </cell>
        </row>
        <row r="207">
          <cell r="G207">
            <v>0</v>
          </cell>
          <cell r="H207">
            <v>0</v>
          </cell>
          <cell r="I207">
            <v>0</v>
          </cell>
          <cell r="J207">
            <v>0</v>
          </cell>
        </row>
        <row r="208">
          <cell r="G208">
            <v>0</v>
          </cell>
          <cell r="H208">
            <v>0</v>
          </cell>
          <cell r="I208">
            <v>0</v>
          </cell>
          <cell r="J208">
            <v>0</v>
          </cell>
        </row>
        <row r="209">
          <cell r="G209">
            <v>0</v>
          </cell>
          <cell r="H209">
            <v>0</v>
          </cell>
          <cell r="I209">
            <v>0</v>
          </cell>
          <cell r="J209">
            <v>0</v>
          </cell>
        </row>
        <row r="210">
          <cell r="G210">
            <v>0</v>
          </cell>
          <cell r="H210">
            <v>0</v>
          </cell>
          <cell r="I210">
            <v>0</v>
          </cell>
          <cell r="J210">
            <v>0</v>
          </cell>
        </row>
        <row r="211">
          <cell r="G211">
            <v>0</v>
          </cell>
          <cell r="H211">
            <v>0</v>
          </cell>
          <cell r="I211">
            <v>0</v>
          </cell>
          <cell r="J211">
            <v>0</v>
          </cell>
        </row>
        <row r="212">
          <cell r="G212">
            <v>0</v>
          </cell>
          <cell r="H212">
            <v>0</v>
          </cell>
          <cell r="I212">
            <v>6762.1</v>
          </cell>
          <cell r="J212">
            <v>3679.9000976562502</v>
          </cell>
        </row>
        <row r="213">
          <cell r="G213">
            <v>6038.4</v>
          </cell>
          <cell r="H213">
            <v>2720.9</v>
          </cell>
          <cell r="I213">
            <v>6836.1</v>
          </cell>
          <cell r="J213">
            <v>3833.9001010918464</v>
          </cell>
        </row>
        <row r="214">
          <cell r="G214">
            <v>6230.7</v>
          </cell>
          <cell r="H214">
            <v>2872.2998046875</v>
          </cell>
          <cell r="I214">
            <v>6949.4</v>
          </cell>
          <cell r="J214">
            <v>3985.2997802734376</v>
          </cell>
        </row>
        <row r="215">
          <cell r="G215">
            <v>6595.6</v>
          </cell>
          <cell r="H215">
            <v>3023.6</v>
          </cell>
          <cell r="I215">
            <v>7401.2</v>
          </cell>
          <cell r="J215">
            <v>4136.6000000000004</v>
          </cell>
        </row>
        <row r="216">
          <cell r="G216">
            <v>0</v>
          </cell>
          <cell r="H216">
            <v>0</v>
          </cell>
          <cell r="I216">
            <v>7572.4</v>
          </cell>
          <cell r="J216">
            <v>4313.1000000000004</v>
          </cell>
        </row>
        <row r="217">
          <cell r="G217">
            <v>0</v>
          </cell>
          <cell r="H217">
            <v>0</v>
          </cell>
          <cell r="I217">
            <v>7704.3</v>
          </cell>
          <cell r="J217">
            <v>4452.3000244140621</v>
          </cell>
        </row>
        <row r="218">
          <cell r="G218">
            <v>0</v>
          </cell>
          <cell r="H218">
            <v>0</v>
          </cell>
          <cell r="I218">
            <v>7875.2</v>
          </cell>
          <cell r="J218">
            <v>4599.3999999999996</v>
          </cell>
        </row>
        <row r="219">
          <cell r="G219">
            <v>7253.3</v>
          </cell>
          <cell r="H219">
            <v>3654.6</v>
          </cell>
          <cell r="I219">
            <v>8070.9976501653673</v>
          </cell>
          <cell r="J219">
            <v>4780.962796119371</v>
          </cell>
        </row>
        <row r="220">
          <cell r="G220">
            <v>0</v>
          </cell>
          <cell r="H220">
            <v>0</v>
          </cell>
          <cell r="I220">
            <v>8224.9920953163764</v>
          </cell>
          <cell r="J220">
            <v>4938.0238272587603</v>
          </cell>
        </row>
        <row r="221">
          <cell r="G221">
            <v>0</v>
          </cell>
          <cell r="H221">
            <v>0</v>
          </cell>
          <cell r="I221">
            <v>0</v>
          </cell>
          <cell r="J221">
            <v>0</v>
          </cell>
        </row>
        <row r="222">
          <cell r="G222">
            <v>0</v>
          </cell>
          <cell r="H222">
            <v>0</v>
          </cell>
          <cell r="I222">
            <v>0</v>
          </cell>
          <cell r="J222">
            <v>0</v>
          </cell>
        </row>
        <row r="223">
          <cell r="G223">
            <v>0</v>
          </cell>
          <cell r="H223">
            <v>0</v>
          </cell>
          <cell r="I223">
            <v>0</v>
          </cell>
          <cell r="J223">
            <v>0</v>
          </cell>
        </row>
        <row r="224">
          <cell r="G224">
            <v>0</v>
          </cell>
          <cell r="H224">
            <v>0</v>
          </cell>
          <cell r="I224">
            <v>0</v>
          </cell>
          <cell r="J224">
            <v>0</v>
          </cell>
        </row>
        <row r="225">
          <cell r="G225">
            <v>0</v>
          </cell>
          <cell r="H225">
            <v>0</v>
          </cell>
          <cell r="I225">
            <v>0</v>
          </cell>
          <cell r="J225">
            <v>0</v>
          </cell>
        </row>
        <row r="226">
          <cell r="G226">
            <v>0</v>
          </cell>
          <cell r="H226">
            <v>0</v>
          </cell>
          <cell r="I226">
            <v>0</v>
          </cell>
          <cell r="J226">
            <v>0</v>
          </cell>
        </row>
        <row r="227">
          <cell r="G227">
            <v>0</v>
          </cell>
          <cell r="H227">
            <v>0</v>
          </cell>
          <cell r="I227">
            <v>0</v>
          </cell>
          <cell r="J227">
            <v>0</v>
          </cell>
        </row>
        <row r="228">
          <cell r="G228">
            <v>7341.3</v>
          </cell>
          <cell r="H228">
            <v>1689.9</v>
          </cell>
          <cell r="I228">
            <v>0</v>
          </cell>
          <cell r="J228">
            <v>0</v>
          </cell>
        </row>
        <row r="229">
          <cell r="G229">
            <v>7436.1</v>
          </cell>
          <cell r="H229">
            <v>1822.7</v>
          </cell>
          <cell r="I229">
            <v>0</v>
          </cell>
          <cell r="J229">
            <v>0</v>
          </cell>
        </row>
        <row r="230">
          <cell r="G230">
            <v>8222.4</v>
          </cell>
          <cell r="H230">
            <v>2010.5</v>
          </cell>
          <cell r="I230">
            <v>0</v>
          </cell>
          <cell r="J230">
            <v>0</v>
          </cell>
        </row>
        <row r="231">
          <cell r="G231">
            <v>8405.1</v>
          </cell>
          <cell r="H231">
            <v>2181.6</v>
          </cell>
          <cell r="I231">
            <v>0</v>
          </cell>
          <cell r="J231">
            <v>0</v>
          </cell>
        </row>
        <row r="232">
          <cell r="G232">
            <v>8223.2999999999993</v>
          </cell>
          <cell r="H232">
            <v>2357.6</v>
          </cell>
          <cell r="I232">
            <v>0</v>
          </cell>
          <cell r="J232">
            <v>0</v>
          </cell>
        </row>
        <row r="233">
          <cell r="G233">
            <v>0</v>
          </cell>
          <cell r="H233">
            <v>0</v>
          </cell>
          <cell r="I233">
            <v>9117.9</v>
          </cell>
          <cell r="J233">
            <v>3622.9999023437499</v>
          </cell>
        </row>
        <row r="234">
          <cell r="G234">
            <v>8106.2</v>
          </cell>
          <cell r="H234">
            <v>2211.1</v>
          </cell>
          <cell r="I234">
            <v>9001.6</v>
          </cell>
          <cell r="J234">
            <v>3324.1</v>
          </cell>
        </row>
        <row r="235">
          <cell r="G235">
            <v>8281.6</v>
          </cell>
          <cell r="H235">
            <v>2361.8000000000002</v>
          </cell>
          <cell r="I235">
            <v>9127.6</v>
          </cell>
          <cell r="J235">
            <v>3502.1</v>
          </cell>
        </row>
        <row r="236">
          <cell r="G236">
            <v>0</v>
          </cell>
          <cell r="H236">
            <v>0</v>
          </cell>
          <cell r="I236">
            <v>9663.1</v>
          </cell>
          <cell r="J236">
            <v>3992.60009765625</v>
          </cell>
        </row>
        <row r="237">
          <cell r="G237">
            <v>8918.1</v>
          </cell>
          <cell r="H237">
            <v>3103.6999267578126</v>
          </cell>
          <cell r="I237">
            <v>9772.7000000000007</v>
          </cell>
          <cell r="J237">
            <v>4216.7</v>
          </cell>
        </row>
        <row r="238">
          <cell r="G238">
            <v>9085.5</v>
          </cell>
          <cell r="H238">
            <v>3282.2</v>
          </cell>
          <cell r="I238">
            <v>9940.1</v>
          </cell>
          <cell r="J238">
            <v>4395.2000122070313</v>
          </cell>
        </row>
        <row r="239">
          <cell r="G239">
            <v>0</v>
          </cell>
          <cell r="H239">
            <v>0</v>
          </cell>
          <cell r="I239">
            <v>0</v>
          </cell>
          <cell r="J239">
            <v>0</v>
          </cell>
        </row>
        <row r="240">
          <cell r="G240">
            <v>0</v>
          </cell>
          <cell r="H240">
            <v>0</v>
          </cell>
          <cell r="I240">
            <v>0</v>
          </cell>
          <cell r="J240">
            <v>0</v>
          </cell>
        </row>
        <row r="241">
          <cell r="G241">
            <v>0</v>
          </cell>
          <cell r="H241">
            <v>0</v>
          </cell>
          <cell r="I241">
            <v>0</v>
          </cell>
          <cell r="J241">
            <v>0</v>
          </cell>
        </row>
        <row r="242">
          <cell r="G242">
            <v>0</v>
          </cell>
          <cell r="H242">
            <v>0</v>
          </cell>
          <cell r="I242">
            <v>0</v>
          </cell>
          <cell r="J242">
            <v>0</v>
          </cell>
        </row>
        <row r="243">
          <cell r="G243">
            <v>0</v>
          </cell>
          <cell r="H243">
            <v>0</v>
          </cell>
          <cell r="I243">
            <v>0</v>
          </cell>
          <cell r="J243">
            <v>0</v>
          </cell>
        </row>
        <row r="244">
          <cell r="G244">
            <v>0</v>
          </cell>
          <cell r="H244">
            <v>0</v>
          </cell>
          <cell r="I244">
            <v>0</v>
          </cell>
          <cell r="J244">
            <v>0</v>
          </cell>
        </row>
        <row r="245">
          <cell r="G245">
            <v>5956.1</v>
          </cell>
          <cell r="H245">
            <v>934.5</v>
          </cell>
          <cell r="I245">
            <v>0</v>
          </cell>
          <cell r="J245">
            <v>0</v>
          </cell>
        </row>
        <row r="246">
          <cell r="G246">
            <v>6390.2</v>
          </cell>
          <cell r="H246">
            <v>1085.2</v>
          </cell>
          <cell r="I246">
            <v>0</v>
          </cell>
          <cell r="J246">
            <v>0</v>
          </cell>
        </row>
        <row r="247">
          <cell r="G247">
            <v>0</v>
          </cell>
          <cell r="H247">
            <v>0</v>
          </cell>
          <cell r="I247">
            <v>0</v>
          </cell>
          <cell r="J247">
            <v>0</v>
          </cell>
        </row>
        <row r="248">
          <cell r="G248">
            <v>6811.5</v>
          </cell>
          <cell r="H248">
            <v>1717.3</v>
          </cell>
          <cell r="I248">
            <v>0</v>
          </cell>
          <cell r="J248">
            <v>0</v>
          </cell>
        </row>
        <row r="249">
          <cell r="G249">
            <v>7041.7</v>
          </cell>
          <cell r="H249">
            <v>1878.8</v>
          </cell>
          <cell r="I249">
            <v>0</v>
          </cell>
          <cell r="J249">
            <v>0</v>
          </cell>
        </row>
        <row r="250">
          <cell r="G250">
            <v>7132.4</v>
          </cell>
          <cell r="H250">
            <v>2049.1</v>
          </cell>
          <cell r="I250">
            <v>0</v>
          </cell>
          <cell r="J250">
            <v>0</v>
          </cell>
        </row>
        <row r="251">
          <cell r="G251">
            <v>7435.8</v>
          </cell>
          <cell r="H251">
            <v>2203.1</v>
          </cell>
          <cell r="I251">
            <v>0</v>
          </cell>
          <cell r="J251">
            <v>0</v>
          </cell>
        </row>
        <row r="252">
          <cell r="G252">
            <v>0</v>
          </cell>
          <cell r="H252">
            <v>0</v>
          </cell>
          <cell r="I252">
            <v>0</v>
          </cell>
          <cell r="J252">
            <v>0</v>
          </cell>
        </row>
        <row r="253">
          <cell r="G253">
            <v>7704</v>
          </cell>
          <cell r="H253">
            <v>2557.4</v>
          </cell>
          <cell r="I253">
            <v>0</v>
          </cell>
          <cell r="J253">
            <v>0</v>
          </cell>
        </row>
        <row r="254">
          <cell r="G254">
            <v>0</v>
          </cell>
          <cell r="H254">
            <v>0</v>
          </cell>
          <cell r="I254">
            <v>0</v>
          </cell>
          <cell r="J254">
            <v>0</v>
          </cell>
        </row>
        <row r="255">
          <cell r="G255">
            <v>8008</v>
          </cell>
          <cell r="H255">
            <v>2828.6</v>
          </cell>
          <cell r="I255">
            <v>0</v>
          </cell>
          <cell r="J255">
            <v>0</v>
          </cell>
        </row>
        <row r="256">
          <cell r="G256">
            <v>0</v>
          </cell>
          <cell r="H256">
            <v>0</v>
          </cell>
          <cell r="I256">
            <v>8860.9</v>
          </cell>
          <cell r="J256">
            <v>4193.2000122070313</v>
          </cell>
        </row>
        <row r="257">
          <cell r="G257">
            <v>0</v>
          </cell>
          <cell r="H257">
            <v>0</v>
          </cell>
          <cell r="I257">
            <v>9104.7000000000007</v>
          </cell>
          <cell r="J257">
            <v>4374.6999877929684</v>
          </cell>
        </row>
        <row r="258">
          <cell r="G258">
            <v>0</v>
          </cell>
          <cell r="H258">
            <v>0</v>
          </cell>
          <cell r="I258">
            <v>0</v>
          </cell>
          <cell r="J258">
            <v>0</v>
          </cell>
        </row>
        <row r="259">
          <cell r="G259">
            <v>0</v>
          </cell>
          <cell r="H259">
            <v>0</v>
          </cell>
          <cell r="I259">
            <v>0</v>
          </cell>
          <cell r="J259">
            <v>0</v>
          </cell>
        </row>
        <row r="260">
          <cell r="G260">
            <v>0</v>
          </cell>
          <cell r="H260">
            <v>0</v>
          </cell>
          <cell r="I260">
            <v>0</v>
          </cell>
          <cell r="J260">
            <v>0</v>
          </cell>
        </row>
        <row r="261">
          <cell r="G261">
            <v>0</v>
          </cell>
          <cell r="H261">
            <v>0</v>
          </cell>
          <cell r="I261">
            <v>0</v>
          </cell>
          <cell r="J261">
            <v>0</v>
          </cell>
        </row>
        <row r="262">
          <cell r="G262">
            <v>0</v>
          </cell>
          <cell r="H262">
            <v>0</v>
          </cell>
          <cell r="I262">
            <v>0</v>
          </cell>
          <cell r="J262">
            <v>0</v>
          </cell>
        </row>
        <row r="263">
          <cell r="G263">
            <v>0</v>
          </cell>
          <cell r="H263">
            <v>0</v>
          </cell>
          <cell r="I263">
            <v>0</v>
          </cell>
          <cell r="J263">
            <v>0</v>
          </cell>
        </row>
        <row r="264">
          <cell r="G264">
            <v>0</v>
          </cell>
          <cell r="H264">
            <v>0</v>
          </cell>
          <cell r="I264">
            <v>0</v>
          </cell>
          <cell r="J264">
            <v>0</v>
          </cell>
        </row>
        <row r="265">
          <cell r="G265">
            <v>0</v>
          </cell>
          <cell r="H265">
            <v>0</v>
          </cell>
          <cell r="I265">
            <v>0</v>
          </cell>
          <cell r="J265">
            <v>0</v>
          </cell>
        </row>
        <row r="266">
          <cell r="G266">
            <v>0</v>
          </cell>
          <cell r="H266">
            <v>0</v>
          </cell>
          <cell r="I266">
            <v>0</v>
          </cell>
          <cell r="J266">
            <v>0</v>
          </cell>
        </row>
        <row r="267">
          <cell r="G267">
            <v>0</v>
          </cell>
          <cell r="H267">
            <v>0</v>
          </cell>
          <cell r="I267">
            <v>0</v>
          </cell>
          <cell r="J267">
            <v>0</v>
          </cell>
        </row>
        <row r="268">
          <cell r="G268">
            <v>0</v>
          </cell>
          <cell r="H268">
            <v>0</v>
          </cell>
          <cell r="I268">
            <v>0</v>
          </cell>
          <cell r="J268">
            <v>0</v>
          </cell>
        </row>
        <row r="269">
          <cell r="G269">
            <v>0</v>
          </cell>
          <cell r="H269">
            <v>0</v>
          </cell>
          <cell r="I269">
            <v>0</v>
          </cell>
          <cell r="J269">
            <v>0</v>
          </cell>
        </row>
        <row r="270">
          <cell r="G270">
            <v>0</v>
          </cell>
          <cell r="H270">
            <v>0</v>
          </cell>
          <cell r="I270">
            <v>0</v>
          </cell>
          <cell r="J270">
            <v>0</v>
          </cell>
        </row>
        <row r="271">
          <cell r="G271">
            <v>0</v>
          </cell>
          <cell r="H271">
            <v>0</v>
          </cell>
          <cell r="I271">
            <v>0</v>
          </cell>
          <cell r="J271">
            <v>0</v>
          </cell>
        </row>
        <row r="272">
          <cell r="G272">
            <v>0</v>
          </cell>
          <cell r="H272">
            <v>0</v>
          </cell>
          <cell r="I272">
            <v>0</v>
          </cell>
          <cell r="J272">
            <v>0</v>
          </cell>
        </row>
        <row r="273">
          <cell r="G273">
            <v>7240.2</v>
          </cell>
          <cell r="H273">
            <v>2387.0999992370607</v>
          </cell>
          <cell r="I273">
            <v>7775.9</v>
          </cell>
          <cell r="J273">
            <v>3500.1</v>
          </cell>
        </row>
        <row r="274">
          <cell r="G274">
            <v>6900.9</v>
          </cell>
          <cell r="H274">
            <v>2540.4</v>
          </cell>
          <cell r="I274">
            <v>7845.3</v>
          </cell>
          <cell r="J274">
            <v>3653.4</v>
          </cell>
        </row>
        <row r="275">
          <cell r="G275">
            <v>7223.6</v>
          </cell>
          <cell r="H275">
            <v>2699.9</v>
          </cell>
          <cell r="I275">
            <v>7969.2</v>
          </cell>
          <cell r="J275">
            <v>3812.8999994959968</v>
          </cell>
        </row>
        <row r="276">
          <cell r="G276">
            <v>0</v>
          </cell>
          <cell r="H276">
            <v>0</v>
          </cell>
          <cell r="I276">
            <v>8185.4</v>
          </cell>
          <cell r="J276">
            <v>3978.4</v>
          </cell>
        </row>
        <row r="277">
          <cell r="G277">
            <v>0</v>
          </cell>
          <cell r="H277">
            <v>0</v>
          </cell>
          <cell r="I277">
            <v>8297.2662253440249</v>
          </cell>
          <cell r="J277">
            <v>4108.3610951222663</v>
          </cell>
        </row>
        <row r="278">
          <cell r="G278">
            <v>0</v>
          </cell>
          <cell r="H278">
            <v>0</v>
          </cell>
          <cell r="I278">
            <v>8222.4807413370909</v>
          </cell>
          <cell r="J278">
            <v>4266.1516678140924</v>
          </cell>
        </row>
        <row r="279">
          <cell r="G279">
            <v>0</v>
          </cell>
          <cell r="H279">
            <v>0</v>
          </cell>
          <cell r="I279">
            <v>8482.1870214923802</v>
          </cell>
          <cell r="J279">
            <v>4437.0086455062619</v>
          </cell>
        </row>
        <row r="280">
          <cell r="G280">
            <v>0</v>
          </cell>
          <cell r="H280">
            <v>0</v>
          </cell>
          <cell r="I280">
            <v>8690.6848153035935</v>
          </cell>
          <cell r="J280">
            <v>4711.8783045205855</v>
          </cell>
        </row>
        <row r="281">
          <cell r="G281">
            <v>0</v>
          </cell>
          <cell r="H281">
            <v>0</v>
          </cell>
          <cell r="I281">
            <v>0</v>
          </cell>
          <cell r="J281">
            <v>0</v>
          </cell>
        </row>
        <row r="282">
          <cell r="G282">
            <v>0</v>
          </cell>
          <cell r="H282">
            <v>0</v>
          </cell>
          <cell r="I282">
            <v>0</v>
          </cell>
          <cell r="J282">
            <v>0</v>
          </cell>
        </row>
        <row r="283">
          <cell r="G283">
            <v>0</v>
          </cell>
          <cell r="H283">
            <v>0</v>
          </cell>
          <cell r="I283">
            <v>0</v>
          </cell>
          <cell r="J283">
            <v>0</v>
          </cell>
        </row>
        <row r="284">
          <cell r="G284">
            <v>0</v>
          </cell>
          <cell r="H284">
            <v>0</v>
          </cell>
          <cell r="I284">
            <v>0</v>
          </cell>
          <cell r="J284">
            <v>0</v>
          </cell>
        </row>
        <row r="285">
          <cell r="G285">
            <v>0</v>
          </cell>
          <cell r="H285">
            <v>0</v>
          </cell>
          <cell r="I285">
            <v>0</v>
          </cell>
          <cell r="J285">
            <v>0</v>
          </cell>
        </row>
        <row r="286">
          <cell r="G286">
            <v>0</v>
          </cell>
          <cell r="H286">
            <v>0</v>
          </cell>
          <cell r="I286">
            <v>0</v>
          </cell>
          <cell r="J286">
            <v>0</v>
          </cell>
        </row>
        <row r="287">
          <cell r="G287">
            <v>0</v>
          </cell>
          <cell r="H287">
            <v>0</v>
          </cell>
          <cell r="I287">
            <v>0</v>
          </cell>
          <cell r="J287">
            <v>0</v>
          </cell>
        </row>
        <row r="288">
          <cell r="G288">
            <v>0</v>
          </cell>
          <cell r="H288">
            <v>0</v>
          </cell>
          <cell r="I288">
            <v>0</v>
          </cell>
          <cell r="J288">
            <v>0</v>
          </cell>
        </row>
        <row r="289">
          <cell r="G289">
            <v>0</v>
          </cell>
          <cell r="H289">
            <v>0</v>
          </cell>
          <cell r="I289">
            <v>0</v>
          </cell>
          <cell r="J289">
            <v>0</v>
          </cell>
        </row>
        <row r="290">
          <cell r="G290">
            <v>0</v>
          </cell>
          <cell r="H290">
            <v>0</v>
          </cell>
          <cell r="I290">
            <v>0</v>
          </cell>
          <cell r="J290">
            <v>0</v>
          </cell>
        </row>
        <row r="291">
          <cell r="G291">
            <v>0</v>
          </cell>
          <cell r="H291">
            <v>0</v>
          </cell>
          <cell r="I291">
            <v>0</v>
          </cell>
          <cell r="J291">
            <v>0</v>
          </cell>
        </row>
        <row r="292">
          <cell r="G292">
            <v>0</v>
          </cell>
          <cell r="H292">
            <v>0</v>
          </cell>
          <cell r="I292">
            <v>0</v>
          </cell>
          <cell r="J292">
            <v>0</v>
          </cell>
        </row>
        <row r="293">
          <cell r="G293">
            <v>7061.6</v>
          </cell>
          <cell r="H293">
            <v>1160.5</v>
          </cell>
          <cell r="I293">
            <v>0</v>
          </cell>
          <cell r="J293">
            <v>0</v>
          </cell>
        </row>
        <row r="294">
          <cell r="G294">
            <v>5064.7</v>
          </cell>
          <cell r="H294">
            <v>1124.5999999999999</v>
          </cell>
          <cell r="I294">
            <v>0</v>
          </cell>
          <cell r="J294">
            <v>0</v>
          </cell>
        </row>
        <row r="295">
          <cell r="G295">
            <v>4861</v>
          </cell>
          <cell r="H295">
            <v>1280.7</v>
          </cell>
          <cell r="I295">
            <v>0</v>
          </cell>
          <cell r="J295">
            <v>0</v>
          </cell>
        </row>
        <row r="296">
          <cell r="G296">
            <v>0</v>
          </cell>
          <cell r="H296">
            <v>0</v>
          </cell>
          <cell r="I296">
            <v>0</v>
          </cell>
          <cell r="J296">
            <v>0</v>
          </cell>
        </row>
        <row r="297">
          <cell r="G297">
            <v>5083</v>
          </cell>
          <cell r="H297">
            <v>1574.09990234375</v>
          </cell>
          <cell r="I297">
            <v>0</v>
          </cell>
          <cell r="J297">
            <v>0</v>
          </cell>
        </row>
        <row r="298">
          <cell r="G298">
            <v>4690.2003906250002</v>
          </cell>
          <cell r="H298">
            <v>1742.2</v>
          </cell>
          <cell r="I298">
            <v>0</v>
          </cell>
          <cell r="J298">
            <v>0</v>
          </cell>
        </row>
        <row r="299">
          <cell r="G299">
            <v>0</v>
          </cell>
          <cell r="H299">
            <v>0</v>
          </cell>
          <cell r="I299">
            <v>0</v>
          </cell>
          <cell r="J299">
            <v>0</v>
          </cell>
        </row>
        <row r="300">
          <cell r="G300">
            <v>0</v>
          </cell>
          <cell r="H300">
            <v>0</v>
          </cell>
          <cell r="I300">
            <v>0</v>
          </cell>
          <cell r="J300">
            <v>0</v>
          </cell>
        </row>
        <row r="301">
          <cell r="G301">
            <v>0</v>
          </cell>
          <cell r="H301">
            <v>0</v>
          </cell>
          <cell r="I301">
            <v>0</v>
          </cell>
          <cell r="J301">
            <v>0</v>
          </cell>
        </row>
        <row r="302">
          <cell r="G302">
            <v>0</v>
          </cell>
          <cell r="H302">
            <v>0</v>
          </cell>
          <cell r="I302">
            <v>0</v>
          </cell>
          <cell r="J302">
            <v>0</v>
          </cell>
        </row>
        <row r="303">
          <cell r="G303">
            <v>0</v>
          </cell>
          <cell r="H303">
            <v>0</v>
          </cell>
          <cell r="I303">
            <v>0</v>
          </cell>
          <cell r="J303">
            <v>0</v>
          </cell>
        </row>
        <row r="304">
          <cell r="G304">
            <v>5859.9</v>
          </cell>
          <cell r="H304">
            <v>2700.9</v>
          </cell>
          <cell r="I304">
            <v>6657.6</v>
          </cell>
          <cell r="J304">
            <v>3813.8999956276539</v>
          </cell>
        </row>
        <row r="305">
          <cell r="G305">
            <v>6023.7003906250002</v>
          </cell>
          <cell r="H305">
            <v>2850.9</v>
          </cell>
          <cell r="I305">
            <v>6821.4</v>
          </cell>
          <cell r="J305">
            <v>3963.89990234375</v>
          </cell>
        </row>
        <row r="306">
          <cell r="G306">
            <v>6177.7003906250002</v>
          </cell>
          <cell r="H306">
            <v>2993.5</v>
          </cell>
          <cell r="I306">
            <v>6975.4</v>
          </cell>
          <cell r="J306">
            <v>4106.5</v>
          </cell>
        </row>
        <row r="307">
          <cell r="G307">
            <v>6527.4996093749996</v>
          </cell>
          <cell r="H307">
            <v>3144.3</v>
          </cell>
          <cell r="I307">
            <v>7364.8</v>
          </cell>
          <cell r="J307">
            <v>4257.3</v>
          </cell>
        </row>
        <row r="308">
          <cell r="G308">
            <v>0</v>
          </cell>
          <cell r="H308">
            <v>0</v>
          </cell>
          <cell r="I308">
            <v>0</v>
          </cell>
          <cell r="J308">
            <v>0</v>
          </cell>
        </row>
        <row r="309">
          <cell r="G309">
            <v>0</v>
          </cell>
          <cell r="H309">
            <v>0</v>
          </cell>
          <cell r="I309">
            <v>0</v>
          </cell>
          <cell r="J309">
            <v>0</v>
          </cell>
        </row>
        <row r="310">
          <cell r="G310">
            <v>0</v>
          </cell>
          <cell r="H310">
            <v>0</v>
          </cell>
          <cell r="I310">
            <v>0</v>
          </cell>
          <cell r="J310">
            <v>0</v>
          </cell>
        </row>
        <row r="311">
          <cell r="G311">
            <v>0</v>
          </cell>
          <cell r="H311">
            <v>0</v>
          </cell>
          <cell r="I311">
            <v>0</v>
          </cell>
          <cell r="J311">
            <v>0</v>
          </cell>
        </row>
        <row r="312">
          <cell r="G312">
            <v>0</v>
          </cell>
          <cell r="H312">
            <v>0</v>
          </cell>
          <cell r="I312">
            <v>0</v>
          </cell>
          <cell r="J312">
            <v>0</v>
          </cell>
        </row>
        <row r="313">
          <cell r="G313">
            <v>0</v>
          </cell>
          <cell r="H313">
            <v>0</v>
          </cell>
          <cell r="I313">
            <v>0</v>
          </cell>
          <cell r="J313">
            <v>0</v>
          </cell>
        </row>
        <row r="314">
          <cell r="G314">
            <v>0</v>
          </cell>
          <cell r="H314">
            <v>0</v>
          </cell>
          <cell r="I314">
            <v>0</v>
          </cell>
          <cell r="J314">
            <v>0</v>
          </cell>
        </row>
        <row r="315">
          <cell r="G315">
            <v>0</v>
          </cell>
          <cell r="H315">
            <v>0</v>
          </cell>
          <cell r="I315">
            <v>0</v>
          </cell>
          <cell r="J315">
            <v>0</v>
          </cell>
        </row>
        <row r="316">
          <cell r="G316">
            <v>0</v>
          </cell>
          <cell r="H316">
            <v>0</v>
          </cell>
          <cell r="I316">
            <v>0</v>
          </cell>
          <cell r="J316">
            <v>0</v>
          </cell>
        </row>
        <row r="317">
          <cell r="G317">
            <v>0</v>
          </cell>
          <cell r="H317">
            <v>0</v>
          </cell>
          <cell r="I317">
            <v>0</v>
          </cell>
          <cell r="J317">
            <v>0</v>
          </cell>
        </row>
        <row r="318">
          <cell r="G318">
            <v>0</v>
          </cell>
          <cell r="H318">
            <v>0</v>
          </cell>
          <cell r="I318">
            <v>0</v>
          </cell>
          <cell r="J318">
            <v>0</v>
          </cell>
        </row>
        <row r="319">
          <cell r="G319">
            <v>0</v>
          </cell>
          <cell r="H319">
            <v>0</v>
          </cell>
          <cell r="I319">
            <v>0</v>
          </cell>
          <cell r="J319">
            <v>0</v>
          </cell>
        </row>
        <row r="320">
          <cell r="G320">
            <v>0</v>
          </cell>
          <cell r="H320">
            <v>0</v>
          </cell>
          <cell r="I320">
            <v>0</v>
          </cell>
          <cell r="J320">
            <v>0</v>
          </cell>
        </row>
        <row r="321">
          <cell r="G321">
            <v>0</v>
          </cell>
          <cell r="H321">
            <v>0</v>
          </cell>
          <cell r="I321">
            <v>0</v>
          </cell>
          <cell r="J321">
            <v>0</v>
          </cell>
        </row>
        <row r="322">
          <cell r="G322">
            <v>0</v>
          </cell>
          <cell r="H322">
            <v>0</v>
          </cell>
          <cell r="I322">
            <v>0</v>
          </cell>
          <cell r="J322">
            <v>0</v>
          </cell>
        </row>
        <row r="323">
          <cell r="G323">
            <v>0</v>
          </cell>
          <cell r="H323">
            <v>0</v>
          </cell>
          <cell r="I323">
            <v>7550.9</v>
          </cell>
          <cell r="J323">
            <v>3820.3</v>
          </cell>
        </row>
        <row r="324">
          <cell r="G324">
            <v>0</v>
          </cell>
          <cell r="H324">
            <v>0</v>
          </cell>
          <cell r="I324">
            <v>7805.4</v>
          </cell>
          <cell r="J324">
            <v>3985.4</v>
          </cell>
        </row>
        <row r="325">
          <cell r="G325">
            <v>0</v>
          </cell>
          <cell r="H325">
            <v>0</v>
          </cell>
          <cell r="I325">
            <v>7959.5</v>
          </cell>
          <cell r="J325">
            <v>4208.3999999999996</v>
          </cell>
        </row>
        <row r="326">
          <cell r="G326">
            <v>6303.4</v>
          </cell>
          <cell r="H326">
            <v>3074.3</v>
          </cell>
          <cell r="I326">
            <v>8065.4992187500002</v>
          </cell>
          <cell r="J326">
            <v>4358.3999999999996</v>
          </cell>
        </row>
        <row r="327">
          <cell r="G327">
            <v>0</v>
          </cell>
          <cell r="H327">
            <v>0</v>
          </cell>
          <cell r="I327">
            <v>0</v>
          </cell>
          <cell r="J327">
            <v>0</v>
          </cell>
        </row>
        <row r="328">
          <cell r="G328">
            <v>6565.7</v>
          </cell>
          <cell r="H328">
            <v>3392.1000061035156</v>
          </cell>
          <cell r="I328">
            <v>0</v>
          </cell>
          <cell r="J328">
            <v>0</v>
          </cell>
        </row>
        <row r="329">
          <cell r="G329">
            <v>6661.1</v>
          </cell>
          <cell r="H329">
            <v>3631.2</v>
          </cell>
          <cell r="I329">
            <v>6838.5</v>
          </cell>
          <cell r="J329">
            <v>3641.10009765625</v>
          </cell>
        </row>
        <row r="330">
          <cell r="G330">
            <v>0</v>
          </cell>
          <cell r="H330">
            <v>0</v>
          </cell>
          <cell r="I330">
            <v>7130</v>
          </cell>
          <cell r="J330">
            <v>3706.899996948242</v>
          </cell>
        </row>
        <row r="331">
          <cell r="G331">
            <v>4883.6996093750004</v>
          </cell>
          <cell r="H331">
            <v>2476.2000122070313</v>
          </cell>
          <cell r="I331">
            <v>7326.4</v>
          </cell>
          <cell r="J331">
            <v>3870.7</v>
          </cell>
        </row>
        <row r="332">
          <cell r="G332">
            <v>5322.6003906249998</v>
          </cell>
          <cell r="H332">
            <v>2631</v>
          </cell>
          <cell r="I332">
            <v>7447.2</v>
          </cell>
          <cell r="J332">
            <v>4025.4999969482424</v>
          </cell>
        </row>
        <row r="333">
          <cell r="G333">
            <v>0</v>
          </cell>
          <cell r="H333">
            <v>0</v>
          </cell>
          <cell r="I333">
            <v>7695</v>
          </cell>
          <cell r="J333">
            <v>4171.1999969482422</v>
          </cell>
        </row>
        <row r="334">
          <cell r="G334">
            <v>5527.8003906249996</v>
          </cell>
          <cell r="H334">
            <v>2943.7</v>
          </cell>
          <cell r="I334">
            <v>7841.5</v>
          </cell>
          <cell r="J334">
            <v>4338.2</v>
          </cell>
        </row>
        <row r="335">
          <cell r="G335">
            <v>5824.1</v>
          </cell>
          <cell r="H335">
            <v>3106.6</v>
          </cell>
          <cell r="I335">
            <v>8026.9</v>
          </cell>
          <cell r="J335">
            <v>4501.1000000000004</v>
          </cell>
        </row>
        <row r="336">
          <cell r="G336">
            <v>5954</v>
          </cell>
          <cell r="H336">
            <v>3257.8</v>
          </cell>
          <cell r="I336">
            <v>7063.2690000000002</v>
          </cell>
          <cell r="J336">
            <v>4047.5010026550221</v>
          </cell>
        </row>
        <row r="337">
          <cell r="G337">
            <v>6012</v>
          </cell>
          <cell r="H337">
            <v>3435.0001983642578</v>
          </cell>
          <cell r="I337">
            <v>7131.39</v>
          </cell>
          <cell r="J337">
            <v>4201.6649150390631</v>
          </cell>
        </row>
        <row r="338">
          <cell r="G338">
            <v>6188.4</v>
          </cell>
          <cell r="H338">
            <v>3584.4999969482424</v>
          </cell>
          <cell r="I338">
            <v>8317.6</v>
          </cell>
          <cell r="J338">
            <v>4979.0000976562496</v>
          </cell>
        </row>
        <row r="339">
          <cell r="G339">
            <v>6327</v>
          </cell>
          <cell r="H339">
            <v>3806.8</v>
          </cell>
          <cell r="I339">
            <v>7407.9629999999997</v>
          </cell>
          <cell r="J339">
            <v>4525.130912384031</v>
          </cell>
        </row>
        <row r="340">
          <cell r="G340">
            <v>6688.7</v>
          </cell>
          <cell r="H340">
            <v>3954.8</v>
          </cell>
          <cell r="I340">
            <v>7750.9170000000004</v>
          </cell>
          <cell r="J340">
            <v>5043.6509993362415</v>
          </cell>
        </row>
        <row r="341">
          <cell r="G341">
            <v>6624.9</v>
          </cell>
          <cell r="H341">
            <v>4139</v>
          </cell>
          <cell r="I341">
            <v>7872.1079999999993</v>
          </cell>
          <cell r="J341">
            <v>5203.9049233894266</v>
          </cell>
        </row>
        <row r="342">
          <cell r="G342">
            <v>0</v>
          </cell>
          <cell r="H342">
            <v>0</v>
          </cell>
          <cell r="I342">
            <v>9064.7000000000007</v>
          </cell>
          <cell r="J342">
            <v>6022.8</v>
          </cell>
        </row>
        <row r="343">
          <cell r="G343">
            <v>0</v>
          </cell>
          <cell r="H343">
            <v>0</v>
          </cell>
          <cell r="I343">
            <v>9178.5</v>
          </cell>
          <cell r="J343">
            <v>6192.6999992370602</v>
          </cell>
        </row>
        <row r="344">
          <cell r="G344">
            <v>0</v>
          </cell>
          <cell r="H344">
            <v>0</v>
          </cell>
          <cell r="I344">
            <v>9216.7000000000007</v>
          </cell>
          <cell r="J344">
            <v>6243.5</v>
          </cell>
        </row>
        <row r="345">
          <cell r="G345">
            <v>0</v>
          </cell>
          <cell r="H345">
            <v>0</v>
          </cell>
          <cell r="I345">
            <v>9494.7000000000007</v>
          </cell>
          <cell r="J345">
            <v>6517.6999992370602</v>
          </cell>
        </row>
        <row r="346">
          <cell r="G346">
            <v>0</v>
          </cell>
          <cell r="H346">
            <v>0</v>
          </cell>
          <cell r="I346">
            <v>9868.7999999999993</v>
          </cell>
          <cell r="J346">
            <v>6691.9</v>
          </cell>
        </row>
        <row r="347">
          <cell r="G347">
            <v>0</v>
          </cell>
          <cell r="H347">
            <v>0</v>
          </cell>
          <cell r="I347">
            <v>9976.5</v>
          </cell>
          <cell r="J347">
            <v>6858.1</v>
          </cell>
        </row>
        <row r="348">
          <cell r="G348">
            <v>0</v>
          </cell>
          <cell r="H348">
            <v>0</v>
          </cell>
          <cell r="I348">
            <v>0</v>
          </cell>
          <cell r="J348">
            <v>0</v>
          </cell>
        </row>
        <row r="349">
          <cell r="G349">
            <v>0</v>
          </cell>
          <cell r="H349">
            <v>0</v>
          </cell>
          <cell r="I349">
            <v>0</v>
          </cell>
          <cell r="J349">
            <v>0</v>
          </cell>
        </row>
        <row r="350">
          <cell r="G350">
            <v>0</v>
          </cell>
          <cell r="H350">
            <v>0</v>
          </cell>
          <cell r="I350">
            <v>0</v>
          </cell>
          <cell r="J350">
            <v>0</v>
          </cell>
        </row>
        <row r="351">
          <cell r="G351">
            <v>0</v>
          </cell>
          <cell r="H351">
            <v>0</v>
          </cell>
          <cell r="I351">
            <v>0</v>
          </cell>
          <cell r="J351">
            <v>0</v>
          </cell>
        </row>
        <row r="352">
          <cell r="G352">
            <v>0</v>
          </cell>
          <cell r="H352">
            <v>0</v>
          </cell>
          <cell r="I352">
            <v>0</v>
          </cell>
          <cell r="J352">
            <v>0</v>
          </cell>
        </row>
        <row r="353">
          <cell r="G353">
            <v>0</v>
          </cell>
          <cell r="H353">
            <v>0</v>
          </cell>
          <cell r="I353">
            <v>0</v>
          </cell>
          <cell r="J353">
            <v>0</v>
          </cell>
        </row>
        <row r="354">
          <cell r="G354">
            <v>0</v>
          </cell>
          <cell r="H354">
            <v>0</v>
          </cell>
          <cell r="I354">
            <v>0</v>
          </cell>
          <cell r="J354">
            <v>0</v>
          </cell>
        </row>
        <row r="355">
          <cell r="G355">
            <v>0</v>
          </cell>
          <cell r="H355">
            <v>0</v>
          </cell>
          <cell r="I355">
            <v>0</v>
          </cell>
          <cell r="J355">
            <v>0</v>
          </cell>
        </row>
        <row r="356">
          <cell r="G356">
            <v>0</v>
          </cell>
          <cell r="H356">
            <v>0</v>
          </cell>
          <cell r="I356">
            <v>0</v>
          </cell>
          <cell r="J356">
            <v>0</v>
          </cell>
        </row>
        <row r="357">
          <cell r="G357">
            <v>0</v>
          </cell>
          <cell r="H357">
            <v>0</v>
          </cell>
          <cell r="I357">
            <v>0</v>
          </cell>
          <cell r="J357">
            <v>0</v>
          </cell>
        </row>
        <row r="358">
          <cell r="G358">
            <v>0</v>
          </cell>
          <cell r="H358">
            <v>0</v>
          </cell>
          <cell r="I358">
            <v>0</v>
          </cell>
          <cell r="J358">
            <v>0</v>
          </cell>
        </row>
        <row r="359">
          <cell r="G359">
            <v>0</v>
          </cell>
          <cell r="H359">
            <v>0</v>
          </cell>
          <cell r="I359">
            <v>0</v>
          </cell>
          <cell r="J359">
            <v>0</v>
          </cell>
        </row>
        <row r="360">
          <cell r="G360">
            <v>0</v>
          </cell>
          <cell r="H360">
            <v>0</v>
          </cell>
          <cell r="I360">
            <v>0</v>
          </cell>
          <cell r="J360">
            <v>0</v>
          </cell>
        </row>
        <row r="361">
          <cell r="G361">
            <v>6580.3</v>
          </cell>
          <cell r="H361">
            <v>1535.5</v>
          </cell>
          <cell r="I361">
            <v>0</v>
          </cell>
          <cell r="J361">
            <v>0</v>
          </cell>
        </row>
        <row r="362">
          <cell r="G362">
            <v>6389.7996093749998</v>
          </cell>
          <cell r="H362">
            <v>1570.3</v>
          </cell>
          <cell r="I362">
            <v>0</v>
          </cell>
          <cell r="J362">
            <v>0</v>
          </cell>
        </row>
        <row r="363">
          <cell r="G363">
            <v>6465.9</v>
          </cell>
          <cell r="H363">
            <v>1826.6999992370606</v>
          </cell>
          <cell r="I363">
            <v>0</v>
          </cell>
          <cell r="J363">
            <v>0</v>
          </cell>
        </row>
        <row r="364">
          <cell r="G364">
            <v>6602.7</v>
          </cell>
          <cell r="H364">
            <v>1978.9000488281249</v>
          </cell>
          <cell r="I364">
            <v>0</v>
          </cell>
          <cell r="J364">
            <v>0</v>
          </cell>
        </row>
        <row r="365">
          <cell r="G365">
            <v>8614.5</v>
          </cell>
          <cell r="H365">
            <v>3938.7</v>
          </cell>
          <cell r="I365">
            <v>9727.5</v>
          </cell>
          <cell r="J365">
            <v>5051.7</v>
          </cell>
        </row>
        <row r="366">
          <cell r="G366">
            <v>8841.7623728694507</v>
          </cell>
          <cell r="H366">
            <v>4171.9763530653699</v>
          </cell>
          <cell r="I366">
            <v>8760.278879604999</v>
          </cell>
          <cell r="J366">
            <v>4650.7791822544186</v>
          </cell>
        </row>
        <row r="367">
          <cell r="G367">
            <v>9097.7000000000007</v>
          </cell>
          <cell r="H367">
            <v>4354.3</v>
          </cell>
          <cell r="I367">
            <v>8985.503999999999</v>
          </cell>
          <cell r="J367">
            <v>4811.2240000000002</v>
          </cell>
        </row>
        <row r="368">
          <cell r="G368">
            <v>9357.6</v>
          </cell>
          <cell r="H368">
            <v>4508.3997802734375</v>
          </cell>
          <cell r="I368">
            <v>9423.630000000001</v>
          </cell>
          <cell r="J368">
            <v>5059.26</v>
          </cell>
        </row>
        <row r="369">
          <cell r="G369">
            <v>8554.32</v>
          </cell>
          <cell r="H369">
            <v>4310.8200219726541</v>
          </cell>
          <cell r="I369">
            <v>9585.9588967406999</v>
          </cell>
          <cell r="J369">
            <v>5323.1138428446093</v>
          </cell>
        </row>
        <row r="370">
          <cell r="G370">
            <v>8456.0400000000009</v>
          </cell>
          <cell r="H370">
            <v>4494.78</v>
          </cell>
          <cell r="I370">
            <v>9623.0757101286599</v>
          </cell>
          <cell r="J370">
            <v>5555.1283920134738</v>
          </cell>
        </row>
        <row r="371">
          <cell r="G371">
            <v>0</v>
          </cell>
          <cell r="H371">
            <v>0</v>
          </cell>
          <cell r="I371">
            <v>0</v>
          </cell>
          <cell r="J371">
            <v>0</v>
          </cell>
        </row>
        <row r="372">
          <cell r="G372">
            <v>0</v>
          </cell>
          <cell r="H372">
            <v>0</v>
          </cell>
          <cell r="I372">
            <v>0</v>
          </cell>
          <cell r="J372">
            <v>0</v>
          </cell>
        </row>
        <row r="373">
          <cell r="G373">
            <v>0</v>
          </cell>
          <cell r="H373">
            <v>0</v>
          </cell>
          <cell r="I373">
            <v>0</v>
          </cell>
          <cell r="J373">
            <v>0</v>
          </cell>
        </row>
        <row r="374">
          <cell r="G374">
            <v>0</v>
          </cell>
          <cell r="H374">
            <v>0</v>
          </cell>
          <cell r="I374">
            <v>0</v>
          </cell>
          <cell r="J374">
            <v>0</v>
          </cell>
        </row>
        <row r="375">
          <cell r="G375">
            <v>0</v>
          </cell>
          <cell r="H375">
            <v>0</v>
          </cell>
          <cell r="I375">
            <v>0</v>
          </cell>
          <cell r="J375">
            <v>0</v>
          </cell>
        </row>
        <row r="376">
          <cell r="G376">
            <v>0</v>
          </cell>
          <cell r="H376">
            <v>0</v>
          </cell>
          <cell r="I376">
            <v>5736.3</v>
          </cell>
          <cell r="J376">
            <v>3645.3</v>
          </cell>
        </row>
        <row r="377">
          <cell r="G377">
            <v>0</v>
          </cell>
          <cell r="H377">
            <v>0</v>
          </cell>
          <cell r="I377">
            <v>6116.4</v>
          </cell>
          <cell r="J377">
            <v>3795.60009765625</v>
          </cell>
        </row>
        <row r="378">
          <cell r="G378">
            <v>3968.9</v>
          </cell>
          <cell r="H378">
            <v>2597.8000000000002</v>
          </cell>
          <cell r="I378">
            <v>6129.6</v>
          </cell>
          <cell r="J378">
            <v>3992.3000976562498</v>
          </cell>
        </row>
        <row r="379">
          <cell r="G379">
            <v>0</v>
          </cell>
          <cell r="H379">
            <v>0</v>
          </cell>
          <cell r="I379">
            <v>6093</v>
          </cell>
          <cell r="J379">
            <v>4161.0999053955074</v>
          </cell>
        </row>
        <row r="380">
          <cell r="G380">
            <v>0</v>
          </cell>
          <cell r="H380">
            <v>0</v>
          </cell>
          <cell r="I380">
            <v>6231.8</v>
          </cell>
          <cell r="J380">
            <v>4322.7</v>
          </cell>
        </row>
        <row r="381">
          <cell r="G381">
            <v>6782.5</v>
          </cell>
          <cell r="H381">
            <v>3599.0001953125002</v>
          </cell>
          <cell r="I381">
            <v>7166.8</v>
          </cell>
          <cell r="J381">
            <v>4624.9000976562502</v>
          </cell>
        </row>
        <row r="382">
          <cell r="G382">
            <v>5454.7717400853362</v>
          </cell>
          <cell r="H382">
            <v>3367.6</v>
          </cell>
          <cell r="I382">
            <v>7530.7</v>
          </cell>
          <cell r="J382">
            <v>4762.0999029670265</v>
          </cell>
        </row>
        <row r="383">
          <cell r="G383">
            <v>5336.7</v>
          </cell>
          <cell r="H383">
            <v>3530.8</v>
          </cell>
          <cell r="I383">
            <v>6860.25</v>
          </cell>
          <cell r="J383">
            <v>4432.7699121093747</v>
          </cell>
        </row>
        <row r="384">
          <cell r="G384">
            <v>5463.1</v>
          </cell>
          <cell r="H384">
            <v>3691.9</v>
          </cell>
          <cell r="I384">
            <v>7112.9326545241474</v>
          </cell>
          <cell r="J384">
            <v>4967.3442425739568</v>
          </cell>
        </row>
        <row r="385">
          <cell r="G385">
            <v>0</v>
          </cell>
          <cell r="H385">
            <v>0</v>
          </cell>
          <cell r="I385">
            <v>8101.2992187500004</v>
          </cell>
          <cell r="J385">
            <v>5703.8</v>
          </cell>
        </row>
        <row r="386">
          <cell r="G386">
            <v>0</v>
          </cell>
          <cell r="H386">
            <v>0</v>
          </cell>
          <cell r="I386">
            <v>8141.8</v>
          </cell>
          <cell r="J386">
            <v>5864.1</v>
          </cell>
        </row>
        <row r="387">
          <cell r="G387">
            <v>0</v>
          </cell>
          <cell r="H387">
            <v>0</v>
          </cell>
          <cell r="I387">
            <v>8162.5</v>
          </cell>
          <cell r="J387">
            <v>6110.6</v>
          </cell>
        </row>
        <row r="388">
          <cell r="G388">
            <v>0</v>
          </cell>
          <cell r="H388">
            <v>0</v>
          </cell>
          <cell r="I388">
            <v>8130.9</v>
          </cell>
          <cell r="J388">
            <v>6264.200197601318</v>
          </cell>
        </row>
        <row r="389">
          <cell r="G389">
            <v>0</v>
          </cell>
          <cell r="H389">
            <v>0</v>
          </cell>
          <cell r="I389">
            <v>8277.7000000000007</v>
          </cell>
          <cell r="J389">
            <v>6434.2999969482426</v>
          </cell>
        </row>
        <row r="390">
          <cell r="G390">
            <v>0</v>
          </cell>
          <cell r="H390">
            <v>0</v>
          </cell>
          <cell r="I390">
            <v>8261.7000000000007</v>
          </cell>
          <cell r="J390">
            <v>6610.8</v>
          </cell>
        </row>
        <row r="391">
          <cell r="G391">
            <v>0</v>
          </cell>
          <cell r="H391">
            <v>0</v>
          </cell>
          <cell r="I391">
            <v>8332.9</v>
          </cell>
          <cell r="J391">
            <v>6777.7</v>
          </cell>
        </row>
        <row r="392">
          <cell r="G392">
            <v>0</v>
          </cell>
          <cell r="H392">
            <v>0</v>
          </cell>
          <cell r="I392">
            <v>0</v>
          </cell>
          <cell r="J392">
            <v>0</v>
          </cell>
        </row>
        <row r="393">
          <cell r="G393">
            <v>0</v>
          </cell>
          <cell r="H393">
            <v>0</v>
          </cell>
          <cell r="I393">
            <v>0</v>
          </cell>
          <cell r="J393">
            <v>0</v>
          </cell>
        </row>
        <row r="394">
          <cell r="G394">
            <v>0</v>
          </cell>
          <cell r="H394">
            <v>0</v>
          </cell>
          <cell r="I394">
            <v>0</v>
          </cell>
          <cell r="J394">
            <v>0</v>
          </cell>
        </row>
        <row r="395">
          <cell r="G395">
            <v>0</v>
          </cell>
          <cell r="H395">
            <v>0</v>
          </cell>
          <cell r="I395">
            <v>0</v>
          </cell>
          <cell r="J395">
            <v>0</v>
          </cell>
        </row>
        <row r="396">
          <cell r="G396">
            <v>0</v>
          </cell>
          <cell r="H396">
            <v>0</v>
          </cell>
          <cell r="I396">
            <v>0</v>
          </cell>
          <cell r="J396">
            <v>0</v>
          </cell>
        </row>
        <row r="397">
          <cell r="G397">
            <v>0</v>
          </cell>
          <cell r="H397">
            <v>0</v>
          </cell>
          <cell r="I397">
            <v>0</v>
          </cell>
          <cell r="J397">
            <v>0</v>
          </cell>
        </row>
        <row r="398">
          <cell r="G398">
            <v>0</v>
          </cell>
          <cell r="H398">
            <v>0</v>
          </cell>
          <cell r="I398">
            <v>0</v>
          </cell>
          <cell r="J398">
            <v>0</v>
          </cell>
        </row>
        <row r="399">
          <cell r="G399">
            <v>0</v>
          </cell>
          <cell r="H399">
            <v>0</v>
          </cell>
          <cell r="I399">
            <v>0</v>
          </cell>
          <cell r="J399">
            <v>0</v>
          </cell>
        </row>
        <row r="400">
          <cell r="G400">
            <v>0</v>
          </cell>
          <cell r="H400">
            <v>0</v>
          </cell>
          <cell r="I400">
            <v>0</v>
          </cell>
          <cell r="J400">
            <v>0</v>
          </cell>
        </row>
        <row r="401">
          <cell r="G401">
            <v>0</v>
          </cell>
          <cell r="H401">
            <v>0</v>
          </cell>
          <cell r="I401">
            <v>0</v>
          </cell>
          <cell r="J401">
            <v>0</v>
          </cell>
        </row>
        <row r="402">
          <cell r="G402">
            <v>0</v>
          </cell>
          <cell r="H402">
            <v>0</v>
          </cell>
          <cell r="I402">
            <v>0</v>
          </cell>
          <cell r="J402">
            <v>0</v>
          </cell>
        </row>
        <row r="403">
          <cell r="G403">
            <v>0</v>
          </cell>
          <cell r="H403">
            <v>0</v>
          </cell>
          <cell r="I403">
            <v>0</v>
          </cell>
          <cell r="J403">
            <v>0</v>
          </cell>
        </row>
        <row r="404">
          <cell r="G404">
            <v>0</v>
          </cell>
          <cell r="H404">
            <v>0</v>
          </cell>
          <cell r="I404">
            <v>0</v>
          </cell>
          <cell r="J404">
            <v>0</v>
          </cell>
        </row>
        <row r="405">
          <cell r="G405">
            <v>4305.2</v>
          </cell>
          <cell r="H405">
            <v>1509.3</v>
          </cell>
          <cell r="I405">
            <v>0</v>
          </cell>
          <cell r="J405">
            <v>0</v>
          </cell>
        </row>
        <row r="406">
          <cell r="G406">
            <v>4387.2</v>
          </cell>
          <cell r="H406">
            <v>1664</v>
          </cell>
          <cell r="I406">
            <v>0</v>
          </cell>
          <cell r="J406">
            <v>0</v>
          </cell>
        </row>
        <row r="407">
          <cell r="G407">
            <v>4381</v>
          </cell>
          <cell r="H407">
            <v>1812.4</v>
          </cell>
          <cell r="I407">
            <v>0</v>
          </cell>
          <cell r="J407">
            <v>0</v>
          </cell>
        </row>
        <row r="408">
          <cell r="G408">
            <v>4558</v>
          </cell>
          <cell r="H408">
            <v>1970.1</v>
          </cell>
          <cell r="I408">
            <v>0</v>
          </cell>
          <cell r="J408">
            <v>0</v>
          </cell>
        </row>
        <row r="409">
          <cell r="G409">
            <v>0</v>
          </cell>
          <cell r="H409">
            <v>0</v>
          </cell>
          <cell r="I409">
            <v>0</v>
          </cell>
          <cell r="J409">
            <v>0</v>
          </cell>
        </row>
        <row r="410">
          <cell r="G410">
            <v>0</v>
          </cell>
          <cell r="H410">
            <v>0</v>
          </cell>
          <cell r="I410">
            <v>0</v>
          </cell>
          <cell r="J410">
            <v>0</v>
          </cell>
        </row>
        <row r="411">
          <cell r="G411">
            <v>0</v>
          </cell>
          <cell r="H411">
            <v>0</v>
          </cell>
          <cell r="I411">
            <v>0</v>
          </cell>
          <cell r="J411">
            <v>0</v>
          </cell>
        </row>
        <row r="412">
          <cell r="G412">
            <v>0</v>
          </cell>
          <cell r="H412">
            <v>0</v>
          </cell>
          <cell r="I412">
            <v>0</v>
          </cell>
          <cell r="J412">
            <v>0</v>
          </cell>
        </row>
        <row r="413">
          <cell r="G413">
            <v>0</v>
          </cell>
          <cell r="H413">
            <v>0</v>
          </cell>
          <cell r="I413">
            <v>0</v>
          </cell>
          <cell r="J413">
            <v>0</v>
          </cell>
        </row>
        <row r="414">
          <cell r="G414">
            <v>0</v>
          </cell>
          <cell r="H414">
            <v>0</v>
          </cell>
          <cell r="I414">
            <v>0</v>
          </cell>
          <cell r="J414">
            <v>0</v>
          </cell>
        </row>
        <row r="415">
          <cell r="G415">
            <v>0</v>
          </cell>
          <cell r="H415">
            <v>0</v>
          </cell>
          <cell r="I415">
            <v>0</v>
          </cell>
          <cell r="J415">
            <v>0</v>
          </cell>
        </row>
        <row r="416">
          <cell r="G416">
            <v>0</v>
          </cell>
          <cell r="H416">
            <v>0</v>
          </cell>
          <cell r="I416">
            <v>7810.8</v>
          </cell>
          <cell r="J416">
            <v>5348</v>
          </cell>
        </row>
        <row r="417">
          <cell r="G417">
            <v>0</v>
          </cell>
          <cell r="H417">
            <v>0</v>
          </cell>
          <cell r="I417">
            <v>10091.200000000001</v>
          </cell>
          <cell r="J417">
            <v>5492.1</v>
          </cell>
        </row>
        <row r="418">
          <cell r="G418">
            <v>0</v>
          </cell>
          <cell r="H418">
            <v>0</v>
          </cell>
          <cell r="I418">
            <v>0</v>
          </cell>
          <cell r="J418">
            <v>0</v>
          </cell>
        </row>
        <row r="419">
          <cell r="G419">
            <v>0</v>
          </cell>
          <cell r="H419">
            <v>0</v>
          </cell>
          <cell r="I419">
            <v>10526.8</v>
          </cell>
          <cell r="J419">
            <v>5837.5</v>
          </cell>
        </row>
        <row r="420">
          <cell r="G420">
            <v>0</v>
          </cell>
          <cell r="H420">
            <v>0</v>
          </cell>
          <cell r="I420">
            <v>10456.9</v>
          </cell>
          <cell r="J420">
            <v>5988.6</v>
          </cell>
        </row>
        <row r="421">
          <cell r="G421">
            <v>0</v>
          </cell>
          <cell r="H421">
            <v>0</v>
          </cell>
          <cell r="I421">
            <v>10293.052000000001</v>
          </cell>
          <cell r="J421">
            <v>5648.2479999999996</v>
          </cell>
        </row>
        <row r="422">
          <cell r="G422">
            <v>0</v>
          </cell>
          <cell r="H422">
            <v>0</v>
          </cell>
          <cell r="I422">
            <v>0</v>
          </cell>
          <cell r="J422">
            <v>0</v>
          </cell>
        </row>
        <row r="423">
          <cell r="G423">
            <v>0</v>
          </cell>
          <cell r="H423">
            <v>0</v>
          </cell>
          <cell r="I423">
            <v>0</v>
          </cell>
          <cell r="J423">
            <v>0</v>
          </cell>
        </row>
        <row r="424">
          <cell r="G424">
            <v>0</v>
          </cell>
          <cell r="H424">
            <v>0</v>
          </cell>
          <cell r="I424">
            <v>0</v>
          </cell>
          <cell r="J424">
            <v>0</v>
          </cell>
        </row>
        <row r="425">
          <cell r="G425">
            <v>0</v>
          </cell>
          <cell r="H425">
            <v>0</v>
          </cell>
          <cell r="I425">
            <v>0</v>
          </cell>
          <cell r="J425">
            <v>0</v>
          </cell>
        </row>
        <row r="426">
          <cell r="G426">
            <v>0</v>
          </cell>
          <cell r="H426">
            <v>0</v>
          </cell>
          <cell r="I426">
            <v>0</v>
          </cell>
          <cell r="J426">
            <v>0</v>
          </cell>
        </row>
        <row r="427">
          <cell r="G427">
            <v>0</v>
          </cell>
          <cell r="H427">
            <v>0</v>
          </cell>
          <cell r="I427">
            <v>0</v>
          </cell>
          <cell r="J427">
            <v>0</v>
          </cell>
        </row>
        <row r="428">
          <cell r="G428">
            <v>0</v>
          </cell>
          <cell r="H428">
            <v>0</v>
          </cell>
          <cell r="I428">
            <v>0</v>
          </cell>
          <cell r="J428">
            <v>0</v>
          </cell>
        </row>
        <row r="429">
          <cell r="G429">
            <v>0</v>
          </cell>
          <cell r="H429">
            <v>0</v>
          </cell>
          <cell r="I429">
            <v>0</v>
          </cell>
          <cell r="J429">
            <v>0</v>
          </cell>
        </row>
        <row r="430">
          <cell r="G430">
            <v>0</v>
          </cell>
          <cell r="H430">
            <v>0</v>
          </cell>
          <cell r="I430">
            <v>0</v>
          </cell>
          <cell r="J430">
            <v>0</v>
          </cell>
        </row>
        <row r="431">
          <cell r="G431">
            <v>0</v>
          </cell>
          <cell r="H431">
            <v>0</v>
          </cell>
          <cell r="I431">
            <v>0</v>
          </cell>
          <cell r="J431">
            <v>0</v>
          </cell>
        </row>
        <row r="432">
          <cell r="G432">
            <v>0</v>
          </cell>
          <cell r="H432">
            <v>0</v>
          </cell>
          <cell r="I432">
            <v>0</v>
          </cell>
          <cell r="J432">
            <v>0</v>
          </cell>
        </row>
        <row r="433">
          <cell r="G433">
            <v>0</v>
          </cell>
          <cell r="H433">
            <v>0</v>
          </cell>
          <cell r="I433">
            <v>0</v>
          </cell>
          <cell r="J433">
            <v>0</v>
          </cell>
        </row>
        <row r="434">
          <cell r="G434">
            <v>0</v>
          </cell>
          <cell r="H434">
            <v>0</v>
          </cell>
          <cell r="I434">
            <v>0</v>
          </cell>
          <cell r="J434">
            <v>0</v>
          </cell>
        </row>
        <row r="435">
          <cell r="G435">
            <v>0</v>
          </cell>
          <cell r="H435">
            <v>0</v>
          </cell>
          <cell r="I435">
            <v>0</v>
          </cell>
          <cell r="J435">
            <v>0</v>
          </cell>
        </row>
        <row r="436">
          <cell r="G436">
            <v>0</v>
          </cell>
          <cell r="H436">
            <v>0</v>
          </cell>
          <cell r="I436">
            <v>0</v>
          </cell>
          <cell r="J436">
            <v>0</v>
          </cell>
        </row>
        <row r="437">
          <cell r="G437">
            <v>0</v>
          </cell>
          <cell r="H437">
            <v>0</v>
          </cell>
          <cell r="I437">
            <v>0</v>
          </cell>
          <cell r="J437">
            <v>0</v>
          </cell>
        </row>
        <row r="438">
          <cell r="G438">
            <v>0</v>
          </cell>
          <cell r="H438">
            <v>0</v>
          </cell>
          <cell r="I438">
            <v>0</v>
          </cell>
          <cell r="J438">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_Mes"/>
      <sheetName val="Repo_Cost_summary"/>
      <sheetName val="Contratistas"/>
      <sheetName val="Indice"/>
      <sheetName val="EXECUTIVE"/>
      <sheetName val="EXH3.1.1"/>
      <sheetName val="EXH3.1.2"/>
      <sheetName val="EXH3.1.3"/>
      <sheetName val="EXH3.1.4A"/>
      <sheetName val="EXH3.1.4B"/>
      <sheetName val="EXH3.1.5.1"/>
      <sheetName val="EXH3.1.5.2"/>
      <sheetName val="EXH3.1.5.3"/>
      <sheetName val="EXH3.2.1.1"/>
      <sheetName val="EXH3.2.1.2"/>
      <sheetName val="exh3.2.1.3.1"/>
      <sheetName val="exh3.2.1.3.2"/>
      <sheetName val="EXH3.2.1.3.3"/>
      <sheetName val="EXH3.2.2.1"/>
      <sheetName val="EXH3.2.2.2"/>
      <sheetName val="EXH3.2.2.3.1"/>
      <sheetName val="EXH3.2.2.3.2"/>
      <sheetName val="EXH3.2.2.3.3"/>
      <sheetName val="EXH3.2.3"/>
      <sheetName val="EXH3.2.4"/>
      <sheetName val="EXH5.1"/>
      <sheetName val="EXH5.2"/>
      <sheetName val="EXH5.3"/>
      <sheetName val="EXH6.1.4"/>
      <sheetName val="Exh6.1.5"/>
      <sheetName val="BUD_EXH1-2-3"/>
      <sheetName val="BUDEXH4-5-6-7A"/>
      <sheetName val="BUDEXH4-5-6-7B"/>
      <sheetName val="BUDEXH10"/>
      <sheetName val="BUDEXH11"/>
      <sheetName val="BUDEXH14"/>
      <sheetName val="BUDEXH15"/>
      <sheetName val="BUDEXH18"/>
      <sheetName val="BUDEXH19"/>
      <sheetName val="BUDEXH20"/>
      <sheetName val="BUDEXH21"/>
      <sheetName val="EXH10"/>
      <sheetName val="EXH14"/>
      <sheetName val="EXH23"/>
      <sheetName val="BUDCostos"/>
      <sheetName val="ActCostos"/>
      <sheetName val="BudInd"/>
      <sheetName val="budget_detalle"/>
      <sheetName val="Descuentos"/>
    </sheetNames>
    <sheetDataSet>
      <sheetData sheetId="0" refreshError="1">
        <row r="3">
          <cell r="A3">
            <v>1</v>
          </cell>
        </row>
        <row r="4">
          <cell r="A4">
            <v>31</v>
          </cell>
          <cell r="B4">
            <v>28</v>
          </cell>
          <cell r="C4">
            <v>31</v>
          </cell>
          <cell r="D4">
            <v>30</v>
          </cell>
          <cell r="E4">
            <v>31</v>
          </cell>
          <cell r="F4">
            <v>30</v>
          </cell>
          <cell r="G4">
            <v>0</v>
          </cell>
          <cell r="H4">
            <v>0</v>
          </cell>
          <cell r="I4">
            <v>0</v>
          </cell>
          <cell r="J4">
            <v>0</v>
          </cell>
          <cell r="K4">
            <v>0</v>
          </cell>
          <cell r="L4">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o_inver"/>
      <sheetName val="areas"/>
      <sheetName val="actividades"/>
      <sheetName val="Vent. Ref."/>
      <sheetName val="Partidas"/>
      <sheetName val="Inversiones"/>
      <sheetName val="Inversiones (2)"/>
      <sheetName val="m-año"/>
      <sheetName val="Hoja2"/>
      <sheetName val="Partidas (2)"/>
      <sheetName val="Hoja1"/>
      <sheetName val="Hoja1 (2)"/>
      <sheetName val="Cash Flows"/>
      <sheetName val="Mine Plan"/>
      <sheetName val="D_Mes"/>
      <sheetName val="Phase 810"/>
      <sheetName val="Vent__Ref_3"/>
      <sheetName val="Inversiones_(2)3"/>
      <sheetName val="Partidas_(2)3"/>
      <sheetName val="Hoja1_(2)3"/>
      <sheetName val="Cash_Flows3"/>
      <sheetName val="Mine_Plan3"/>
      <sheetName val="Phase_8103"/>
      <sheetName val="Vent__Ref_"/>
      <sheetName val="Inversiones_(2)"/>
      <sheetName val="Partidas_(2)"/>
      <sheetName val="Hoja1_(2)"/>
      <sheetName val="Cash_Flows"/>
      <sheetName val="Mine_Plan"/>
      <sheetName val="Phase_810"/>
      <sheetName val="Vent__Ref_1"/>
      <sheetName val="Inversiones_(2)1"/>
      <sheetName val="Partidas_(2)1"/>
      <sheetName val="Hoja1_(2)1"/>
      <sheetName val="Cash_Flows1"/>
      <sheetName val="Mine_Plan1"/>
      <sheetName val="Phase_8101"/>
      <sheetName val="Vent__Ref_2"/>
      <sheetName val="Inversiones_(2)2"/>
      <sheetName val="Partidas_(2)2"/>
      <sheetName val="Hoja1_(2)2"/>
      <sheetName val="Cash_Flows2"/>
      <sheetName val="Mine_Plan2"/>
      <sheetName val="Phase_8102"/>
      <sheetName val="PARAMETROS"/>
      <sheetName val="CONV.DESEMP."/>
      <sheetName val="TI860 (PRESUP)"/>
      <sheetName val="Indice"/>
      <sheetName val="Vent__Ref_4"/>
      <sheetName val="Inversiones_(2)4"/>
      <sheetName val="Partidas_(2)4"/>
      <sheetName val="Hoja1_(2)4"/>
      <sheetName val="Cash_Flows4"/>
      <sheetName val="Mine_Plan4"/>
      <sheetName val="Phase_8104"/>
      <sheetName val="CONV_DESEMP_"/>
      <sheetName val="TI860_(PRESUP)"/>
      <sheetName val="Vent__Ref_5"/>
      <sheetName val="Inversiones_(2)5"/>
      <sheetName val="Partidas_(2)5"/>
      <sheetName val="Hoja1_(2)5"/>
      <sheetName val="Cash_Flows5"/>
      <sheetName val="Mine_Plan5"/>
      <sheetName val="Phase_8105"/>
      <sheetName val="CONV_DESEMP_1"/>
      <sheetName val="TI860_(PRESUP)1"/>
      <sheetName val="Hoja3"/>
      <sheetName val="Vent__Ref_6"/>
      <sheetName val="Inversiones_(2)6"/>
      <sheetName val="Partidas_(2)6"/>
      <sheetName val="Hoja1_(2)6"/>
      <sheetName val="Cash_Flows6"/>
      <sheetName val="Mine_Plan6"/>
      <sheetName val="Phase_8106"/>
      <sheetName val="CONV_DESEMP_2"/>
      <sheetName val="TI860_(PRESUP)2"/>
      <sheetName val="Cashflow"/>
      <sheetName val="Vent__Ref_7"/>
      <sheetName val="Inversiones_(2)7"/>
      <sheetName val="Partidas_(2)7"/>
      <sheetName val="Hoja1_(2)7"/>
      <sheetName val="Cash_Flows7"/>
      <sheetName val="Mine_Plan7"/>
      <sheetName val="Phase_8107"/>
      <sheetName val="CONV_DESEMP_3"/>
      <sheetName val="TI860_(PRESUP)3"/>
      <sheetName val="Carguío"/>
      <sheetName val="#¡REF"/>
      <sheetName val="costos"/>
      <sheetName val="flujo-Objetivo"/>
    </sheetNames>
    <sheetDataSet>
      <sheetData sheetId="0">
        <row r="715">
          <cell r="D715">
            <v>551</v>
          </cell>
        </row>
      </sheetData>
      <sheetData sheetId="1">
        <row r="715">
          <cell r="D715">
            <v>551</v>
          </cell>
        </row>
      </sheetData>
      <sheetData sheetId="2">
        <row r="715">
          <cell r="D715">
            <v>551</v>
          </cell>
        </row>
      </sheetData>
      <sheetData sheetId="3">
        <row r="715">
          <cell r="D715">
            <v>551</v>
          </cell>
        </row>
      </sheetData>
      <sheetData sheetId="4">
        <row r="715">
          <cell r="D715">
            <v>551</v>
          </cell>
        </row>
      </sheetData>
      <sheetData sheetId="5" refreshError="1">
        <row r="715">
          <cell r="D715">
            <v>551</v>
          </cell>
        </row>
        <row r="716">
          <cell r="D716">
            <v>551</v>
          </cell>
        </row>
        <row r="717">
          <cell r="D717">
            <v>0</v>
          </cell>
        </row>
        <row r="718">
          <cell r="D718">
            <v>0</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ing &amp; Assumptions"/>
      <sheetName val="Mine Plan"/>
      <sheetName val="Mine Unit Costs &amp; Consumption C"/>
      <sheetName val="D_Mes"/>
      <sheetName val="tarifas gpro"/>
      <sheetName val="Inversiones"/>
      <sheetName val="CAT_5"/>
      <sheetName val="Parametros"/>
      <sheetName val="Condicion"/>
      <sheetName val="CONV.DESEMP."/>
      <sheetName val="TI860 (PRESUP)"/>
      <sheetName val="AP"/>
      <sheetName val="AR"/>
      <sheetName val="FACT"/>
      <sheetName val="DIF"/>
      <sheetName val="CI"/>
      <sheetName val="CR"/>
      <sheetName val="CP"/>
      <sheetName val="DAT"/>
      <sheetName val="EX-DIF"/>
      <sheetName val="SAP"/>
      <sheetName val="HR"/>
      <sheetName val="Sheet2"/>
      <sheetName val="matriz"/>
      <sheetName val="Lista"/>
      <sheetName val="Tabla velocidades y combustible"/>
      <sheetName val="Cám. Curado Ext."/>
      <sheetName val="Itemiz"/>
      <sheetName val="Resumen Bud FY03 &amp; CO"/>
      <sheetName val="Planilla "/>
      <sheetName val="no borrrar"/>
      <sheetName val="CTTOS"/>
      <sheetName val="Full Cost"/>
      <sheetName val="General"/>
      <sheetName val=""/>
      <sheetName val="EQUIPOS"/>
      <sheetName val="EP01-2009.11"/>
      <sheetName val="Hoja1"/>
      <sheetName val="CALC"/>
      <sheetName val="tierras y pavimentos"/>
      <sheetName val="Cash Flows"/>
      <sheetName val="Mine_Unit_Costs_&amp;_Consumption_C"/>
      <sheetName val="Timing_&amp;_Assumptions"/>
      <sheetName val="Mine_Plan"/>
      <sheetName val="tarifas_gpro"/>
      <sheetName val="CONV_DESEMP_"/>
      <sheetName val="TI860_(PRESUP)"/>
      <sheetName val="Mine_Unit_Costs_&amp;_Consumption_1"/>
      <sheetName val="Timing_&amp;_Assumptions1"/>
      <sheetName val="Mine_Plan1"/>
      <sheetName val="tarifas_gpro1"/>
      <sheetName val="CONV_DESEMP_1"/>
      <sheetName val="TI860_(PRESUP)1"/>
      <sheetName val="Mine_Unit_Costs_&amp;_Consumption_2"/>
      <sheetName val="Timing_&amp;_Assumptions2"/>
      <sheetName val="Mine_Plan2"/>
      <sheetName val="tarifas_gpro2"/>
      <sheetName val="CONV_DESEMP_2"/>
      <sheetName val="TI860_(PRESUP)2"/>
      <sheetName val="Chequeos en Propuesta"/>
      <sheetName val="Directo"/>
      <sheetName val="Unypre"/>
      <sheetName val="Eco4C"/>
      <sheetName val="Desarrollos"/>
      <sheetName val="Mine_Unit_Costs_&amp;_Consumption_3"/>
      <sheetName val="Timing_&amp;_Assumptions3"/>
      <sheetName val="Mine_Plan3"/>
      <sheetName val="Mine_Unit_Costs_&amp;_Consumption_4"/>
      <sheetName val="tarifas_gpro3"/>
      <sheetName val="CONV_DESEMP_3"/>
      <sheetName val="TI860_(PRESUP)3"/>
      <sheetName val="no_borrrar"/>
      <sheetName val="Cám__Curado_Ext_"/>
      <sheetName val="Cash_Flows"/>
      <sheetName val="Tabla_velocidades_y_combustible"/>
      <sheetName val="Resumen_Bud_FY03_&amp;_CO"/>
      <sheetName val="Planilla_"/>
      <sheetName val="Full_Cost"/>
      <sheetName val="EP01-2009_11"/>
      <sheetName val="tierras_y_pavimentos"/>
      <sheetName val="Chequeos_en_Propuesta"/>
      <sheetName val="Timing_&amp;_Assumptions4"/>
      <sheetName val="Mine_Plan4"/>
      <sheetName val="Mine_Unit_Costs_&amp;_Consumption_5"/>
      <sheetName val="tarifas_gpro4"/>
      <sheetName val="CONV_DESEMP_4"/>
      <sheetName val="TI860_(PRESUP)4"/>
      <sheetName val="no_borrrar1"/>
      <sheetName val="Cám__Curado_Ext_1"/>
      <sheetName val="Cash_Flows1"/>
      <sheetName val="Tabla_velocidades_y_combustibl1"/>
      <sheetName val="Resumen_Bud_FY03_&amp;_CO1"/>
      <sheetName val="Planilla_1"/>
      <sheetName val="Full_Cost1"/>
      <sheetName val="EP01-2009_111"/>
      <sheetName val="tierras_y_pavimentos1"/>
      <sheetName val="Chequeos_en_Propuesta1"/>
      <sheetName val="WhiteSheet"/>
      <sheetName val="Resumen Ejec"/>
      <sheetName val="Depreciacion"/>
      <sheetName val="Tabla Comparativa"/>
      <sheetName val="DistrInv"/>
      <sheetName val="Inversión_4"/>
      <sheetName val="BDatMat"/>
      <sheetName val="BDatEq"/>
      <sheetName val="Datos de Entrada"/>
      <sheetName val="Descuentos"/>
      <sheetName val="Valorización Valle"/>
      <sheetName val="costos"/>
      <sheetName val="Curve CC-001"/>
      <sheetName val="Especialidades"/>
      <sheetName val="CINDIREC"/>
      <sheetName val="Curve_CC-001"/>
      <sheetName val="Flujo"/>
      <sheetName val="Ingresos"/>
      <sheetName val="HIDRANDINA"/>
      <sheetName val="Indice (0)"/>
      <sheetName val="Personal"/>
      <sheetName val="variables"/>
      <sheetName val="Base"/>
      <sheetName val="Datos_de_Entrada"/>
      <sheetName val="Datos_de_Entrada1"/>
      <sheetName val="Mine_Unit_Costs_&amp;_Consumption_6"/>
      <sheetName val="Timing_&amp;_Assumptions6"/>
      <sheetName val="Mine_Plan6"/>
      <sheetName val="tarifas_gpro6"/>
      <sheetName val="CONV_DESEMP_6"/>
      <sheetName val="TI860_(PRESUP)6"/>
      <sheetName val="Tabla_velocidades_y_combustibl3"/>
      <sheetName val="Cám__Curado_Ext_3"/>
      <sheetName val="Resumen_Bud_FY03_&amp;_CO3"/>
      <sheetName val="Planilla_3"/>
      <sheetName val="no_borrrar3"/>
      <sheetName val="Full_Cost3"/>
      <sheetName val="EP01-2009_113"/>
      <sheetName val="tierras_y_pavimentos3"/>
      <sheetName val="Chequeos_en_Propuesta3"/>
      <sheetName val="Cash_Flows3"/>
      <sheetName val="Datos_de_Entrada3"/>
      <sheetName val="Timing_&amp;_Assumptions5"/>
      <sheetName val="Mine_Plan5"/>
      <sheetName val="tarifas_gpro5"/>
      <sheetName val="CONV_DESEMP_5"/>
      <sheetName val="TI860_(PRESUP)5"/>
      <sheetName val="Tabla_velocidades_y_combustibl2"/>
      <sheetName val="Cám__Curado_Ext_2"/>
      <sheetName val="Resumen_Bud_FY03_&amp;_CO2"/>
      <sheetName val="Planilla_2"/>
      <sheetName val="no_borrrar2"/>
      <sheetName val="Full_Cost2"/>
      <sheetName val="EP01-2009_112"/>
      <sheetName val="tierras_y_pavimentos2"/>
      <sheetName val="Chequeos_en_Propuesta2"/>
      <sheetName val="Cash_Flows2"/>
      <sheetName val="Datos_de_Entrada2"/>
      <sheetName val="Mine_Unit_Costs_&amp;_Consumption_8"/>
      <sheetName val="Timing_&amp;_Assumptions8"/>
      <sheetName val="Mine_Plan8"/>
      <sheetName val="tarifas_gpro8"/>
      <sheetName val="CONV_DESEMP_8"/>
      <sheetName val="TI860_(PRESUP)8"/>
      <sheetName val="Tabla_velocidades_y_combustibl5"/>
      <sheetName val="Cám__Curado_Ext_5"/>
      <sheetName val="Resumen_Bud_FY03_&amp;_CO5"/>
      <sheetName val="Planilla_5"/>
      <sheetName val="no_borrrar5"/>
      <sheetName val="Full_Cost5"/>
      <sheetName val="EP01-2009_115"/>
      <sheetName val="tierras_y_pavimentos5"/>
      <sheetName val="Chequeos_en_Propuesta5"/>
      <sheetName val="Cash_Flows5"/>
      <sheetName val="Datos_de_Entrada5"/>
      <sheetName val="Mine_Unit_Costs_&amp;_Consumption_7"/>
      <sheetName val="Timing_&amp;_Assumptions7"/>
      <sheetName val="Mine_Plan7"/>
      <sheetName val="tarifas_gpro7"/>
      <sheetName val="CONV_DESEMP_7"/>
      <sheetName val="TI860_(PRESUP)7"/>
      <sheetName val="Tabla_velocidades_y_combustibl4"/>
      <sheetName val="Cám__Curado_Ext_4"/>
      <sheetName val="Resumen_Bud_FY03_&amp;_CO4"/>
      <sheetName val="Planilla_4"/>
      <sheetName val="no_borrrar4"/>
      <sheetName val="Full_Cost4"/>
      <sheetName val="EP01-2009_114"/>
      <sheetName val="tierras_y_pavimentos4"/>
      <sheetName val="Chequeos_en_Propuesta4"/>
      <sheetName val="Cash_Flows4"/>
      <sheetName val="Datos_de_Entrada4"/>
      <sheetName val="Mine_Unit_Costs_&amp;_Consumption_9"/>
      <sheetName val="Timing_&amp;_Assumptions9"/>
      <sheetName val="Mine_Plan9"/>
      <sheetName val="tarifas_gpro9"/>
      <sheetName val="CONV_DESEMP_9"/>
      <sheetName val="TI860_(PRESUP)9"/>
      <sheetName val="Tabla_velocidades_y_combustibl6"/>
      <sheetName val="Cám__Curado_Ext_6"/>
      <sheetName val="Resumen_Bud_FY03_&amp;_CO6"/>
      <sheetName val="Planilla_6"/>
      <sheetName val="no_borrrar6"/>
      <sheetName val="Full_Cost6"/>
      <sheetName val="EP01-2009_116"/>
      <sheetName val="tierras_y_pavimentos6"/>
      <sheetName val="Chequeos_en_Propuesta6"/>
      <sheetName val="Cash_Flows6"/>
      <sheetName val="Datos_de_Entrada6"/>
      <sheetName val="Mine_Unit_Costs_&amp;_Consumption10"/>
      <sheetName val="Timing_&amp;_Assumptions10"/>
      <sheetName val="Mine_Plan10"/>
      <sheetName val="tarifas_gpro10"/>
      <sheetName val="CONV_DESEMP_10"/>
      <sheetName val="TI860_(PRESUP)10"/>
      <sheetName val="Tabla_velocidades_y_combustibl7"/>
      <sheetName val="Cám__Curado_Ext_7"/>
      <sheetName val="Resumen_Bud_FY03_&amp;_CO7"/>
      <sheetName val="Planilla_7"/>
      <sheetName val="no_borrrar7"/>
      <sheetName val="Full_Cost7"/>
      <sheetName val="EP01-2009_117"/>
      <sheetName val="tierras_y_pavimentos7"/>
      <sheetName val="Chequeos_en_Propuesta7"/>
      <sheetName val="Cash_Flows7"/>
      <sheetName val="Datos_de_Entrada7"/>
      <sheetName val="Mine_Unit_Costs_&amp;_Consumption11"/>
      <sheetName val="Timing_&amp;_Assumptions11"/>
      <sheetName val="Mine_Plan11"/>
      <sheetName val="tarifas_gpro11"/>
      <sheetName val="CONV_DESEMP_11"/>
      <sheetName val="TI860_(PRESUP)11"/>
      <sheetName val="Tabla_velocidades_y_combustibl8"/>
      <sheetName val="Cám__Curado_Ext_8"/>
      <sheetName val="Resumen_Bud_FY03_&amp;_CO8"/>
      <sheetName val="Planilla_8"/>
      <sheetName val="no_borrrar8"/>
      <sheetName val="Full_Cost8"/>
      <sheetName val="EP01-2009_118"/>
      <sheetName val="tierras_y_pavimentos8"/>
      <sheetName val="Chequeos_en_Propuesta8"/>
      <sheetName val="Cash_Flows8"/>
      <sheetName val="Datos_de_Entrada8"/>
      <sheetName val="Mine_Unit_Costs_&amp;_Consumption15"/>
      <sheetName val="Timing_&amp;_Assumptions15"/>
      <sheetName val="Mine_Plan15"/>
      <sheetName val="tarifas_gpro15"/>
      <sheetName val="CONV_DESEMP_15"/>
      <sheetName val="TI860_(PRESUP)15"/>
      <sheetName val="Tabla_velocidades_y_combustib12"/>
      <sheetName val="Cám__Curado_Ext_12"/>
      <sheetName val="Resumen_Bud_FY03_&amp;_CO12"/>
      <sheetName val="Planilla_12"/>
      <sheetName val="no_borrrar12"/>
      <sheetName val="Full_Cost12"/>
      <sheetName val="EP01-2009_1112"/>
      <sheetName val="tierras_y_pavimentos12"/>
      <sheetName val="Chequeos_en_Propuesta12"/>
      <sheetName val="Cash_Flows12"/>
      <sheetName val="Datos_de_Entrada12"/>
      <sheetName val="Mine_Unit_Costs_&amp;_Consumption12"/>
      <sheetName val="Timing_&amp;_Assumptions12"/>
      <sheetName val="Mine_Plan12"/>
      <sheetName val="tarifas_gpro12"/>
      <sheetName val="CONV_DESEMP_12"/>
      <sheetName val="TI860_(PRESUP)12"/>
      <sheetName val="Tabla_velocidades_y_combustibl9"/>
      <sheetName val="Cám__Curado_Ext_9"/>
      <sheetName val="Resumen_Bud_FY03_&amp;_CO9"/>
      <sheetName val="Planilla_9"/>
      <sheetName val="no_borrrar9"/>
      <sheetName val="Full_Cost9"/>
      <sheetName val="EP01-2009_119"/>
      <sheetName val="tierras_y_pavimentos9"/>
      <sheetName val="Chequeos_en_Propuesta9"/>
      <sheetName val="Cash_Flows9"/>
      <sheetName val="Datos_de_Entrada9"/>
      <sheetName val="Mine_Unit_Costs_&amp;_Consumption13"/>
      <sheetName val="Timing_&amp;_Assumptions13"/>
      <sheetName val="Mine_Plan13"/>
      <sheetName val="tarifas_gpro13"/>
      <sheetName val="CONV_DESEMP_13"/>
      <sheetName val="TI860_(PRESUP)13"/>
      <sheetName val="Tabla_velocidades_y_combustib10"/>
      <sheetName val="Cám__Curado_Ext_10"/>
      <sheetName val="Resumen_Bud_FY03_&amp;_CO10"/>
      <sheetName val="Planilla_10"/>
      <sheetName val="no_borrrar10"/>
      <sheetName val="Full_Cost10"/>
      <sheetName val="EP01-2009_1110"/>
      <sheetName val="tierras_y_pavimentos10"/>
      <sheetName val="Chequeos_en_Propuesta10"/>
      <sheetName val="Cash_Flows10"/>
      <sheetName val="Datos_de_Entrada10"/>
      <sheetName val="Mine_Unit_Costs_&amp;_Consumption14"/>
      <sheetName val="Timing_&amp;_Assumptions14"/>
      <sheetName val="Mine_Plan14"/>
      <sheetName val="tarifas_gpro14"/>
      <sheetName val="CONV_DESEMP_14"/>
      <sheetName val="TI860_(PRESUP)14"/>
      <sheetName val="Tabla_velocidades_y_combustib11"/>
      <sheetName val="Cám__Curado_Ext_11"/>
      <sheetName val="Resumen_Bud_FY03_&amp;_CO11"/>
      <sheetName val="Planilla_11"/>
      <sheetName val="no_borrrar11"/>
      <sheetName val="Full_Cost11"/>
      <sheetName val="EP01-2009_1111"/>
      <sheetName val="tierras_y_pavimentos11"/>
      <sheetName val="Chequeos_en_Propuesta11"/>
      <sheetName val="Cash_Flows11"/>
      <sheetName val="Datos_de_Entrada11"/>
      <sheetName val="Mine_Unit_Costs_&amp;_Consumption16"/>
      <sheetName val="Timing_&amp;_Assumptions16"/>
      <sheetName val="Mine_Plan16"/>
      <sheetName val="tarifas_gpro16"/>
      <sheetName val="CONV_DESEMP_16"/>
      <sheetName val="TI860_(PRESUP)16"/>
      <sheetName val="Tabla_velocidades_y_combustib13"/>
      <sheetName val="Cám__Curado_Ext_13"/>
      <sheetName val="Resumen_Bud_FY03_&amp;_CO13"/>
      <sheetName val="Planilla_13"/>
      <sheetName val="no_borrrar13"/>
      <sheetName val="Full_Cost13"/>
      <sheetName val="EP01-2009_1113"/>
      <sheetName val="tierras_y_pavimentos13"/>
      <sheetName val="Chequeos_en_Propuesta13"/>
      <sheetName val="Cash_Flows13"/>
      <sheetName val="Datos_de_Entrada13"/>
      <sheetName val="RESUMEN EJECUTIVO"/>
      <sheetName val="3w Look ahead"/>
      <sheetName val="P6 13SEP"/>
      <sheetName val="M"/>
      <sheetName val="SS"/>
      <sheetName val="REM x Día"/>
      <sheetName val="BUG x Día"/>
      <sheetName val="COVER"/>
      <sheetName val="ATTRIBUTES"/>
      <sheetName val="ENLACE"/>
    </sheetNames>
    <sheetDataSet>
      <sheetData sheetId="0" refreshError="1"/>
      <sheetData sheetId="1" refreshError="1"/>
      <sheetData sheetId="2" refreshError="1">
        <row r="5">
          <cell r="J5" t="str">
            <v>ProyectadoVsREAL</v>
          </cell>
        </row>
        <row r="6">
          <cell r="J6">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es"/>
      <sheetName val="Resumen"/>
      <sheetName val="Res Econ"/>
      <sheetName val="G.Generales "/>
      <sheetName val="2,0"/>
      <sheetName val="1,0"/>
      <sheetName val="3,0"/>
      <sheetName val="4,0"/>
      <sheetName val="5,0"/>
      <sheetName val="6,0"/>
      <sheetName val="7,0"/>
      <sheetName val="8,0"/>
      <sheetName val="9,0"/>
      <sheetName val="10,0"/>
      <sheetName val="Materiales"/>
    </sheetNames>
    <sheetDataSet>
      <sheetData sheetId="0" refreshError="1">
        <row r="4">
          <cell r="B4">
            <v>4411</v>
          </cell>
        </row>
        <row r="6">
          <cell r="B6">
            <v>3</v>
          </cell>
        </row>
        <row r="7">
          <cell r="B7">
            <v>4</v>
          </cell>
        </row>
        <row r="8">
          <cell r="B8">
            <v>2747</v>
          </cell>
        </row>
        <row r="10">
          <cell r="B10">
            <v>1673</v>
          </cell>
        </row>
        <row r="13">
          <cell r="B13">
            <v>15000</v>
          </cell>
        </row>
        <row r="14">
          <cell r="B14">
            <v>30000</v>
          </cell>
        </row>
        <row r="15">
          <cell r="B15">
            <v>25000</v>
          </cell>
        </row>
        <row r="16">
          <cell r="B16">
            <v>22000</v>
          </cell>
        </row>
        <row r="17">
          <cell r="B17">
            <v>18000</v>
          </cell>
        </row>
        <row r="18">
          <cell r="B18">
            <v>38000</v>
          </cell>
        </row>
        <row r="19">
          <cell r="B19">
            <v>12000</v>
          </cell>
        </row>
        <row r="21">
          <cell r="B21" t="str">
            <v>"Servicio de mantención Mina"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N-detail"/>
      <sheetName val="T-detail"/>
      <sheetName val="X-detail"/>
      <sheetName val="Bulksum"/>
      <sheetName val="Subcont"/>
      <sheetName val="Indirects "/>
      <sheetName val="FieldOffice"/>
      <sheetName val="LIMAengr"/>
      <sheetName val="SFROengr"/>
      <sheetName val="Contingency"/>
      <sheetName val="Contingency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l610"/>
      <sheetName val="Ord"/>
      <sheetName val="Hoja2"/>
      <sheetName val="Hoja3"/>
      <sheetName val="Tiraje Mix"/>
    </sheetNames>
    <sheetDataSet>
      <sheetData sheetId="0">
        <row r="28">
          <cell r="K28">
            <v>19.097222222222221</v>
          </cell>
        </row>
      </sheetData>
      <sheetData sheetId="1">
        <row r="28">
          <cell r="K28">
            <v>19.097222222222221</v>
          </cell>
        </row>
        <row r="135">
          <cell r="C135" t="str">
            <v>Anchs</v>
          </cell>
          <cell r="D135" t="str">
            <v>c/u</v>
          </cell>
          <cell r="F135">
            <v>1</v>
          </cell>
          <cell r="G135">
            <v>0.5</v>
          </cell>
          <cell r="H135">
            <v>1</v>
          </cell>
          <cell r="I135">
            <v>0.66666666666666663</v>
          </cell>
        </row>
        <row r="136">
          <cell r="C136" t="str">
            <v>Anchs10mSum</v>
          </cell>
          <cell r="I136">
            <v>0</v>
          </cell>
        </row>
        <row r="137">
          <cell r="C137" t="str">
            <v>Anchs15mSum</v>
          </cell>
          <cell r="I137">
            <v>0</v>
          </cell>
        </row>
        <row r="138">
          <cell r="C138" t="str">
            <v>CD76</v>
          </cell>
          <cell r="I138">
            <v>0</v>
          </cell>
        </row>
        <row r="139">
          <cell r="C139" t="str">
            <v>CD76-100</v>
          </cell>
          <cell r="I139">
            <v>0</v>
          </cell>
        </row>
        <row r="140">
          <cell r="C140" t="str">
            <v>CDCem</v>
          </cell>
          <cell r="I140">
            <v>0</v>
          </cell>
        </row>
        <row r="141">
          <cell r="C141" t="str">
            <v>CDSU</v>
          </cell>
          <cell r="I141">
            <v>0</v>
          </cell>
        </row>
        <row r="142">
          <cell r="C142" t="str">
            <v>CemTA</v>
          </cell>
          <cell r="I142">
            <v>0</v>
          </cell>
        </row>
        <row r="143">
          <cell r="C143" t="str">
            <v>CemTB</v>
          </cell>
          <cell r="I143">
            <v>0</v>
          </cell>
        </row>
        <row r="144">
          <cell r="C144" t="str">
            <v>CemTC</v>
          </cell>
          <cell r="I144">
            <v>0</v>
          </cell>
        </row>
        <row r="145">
          <cell r="C145" t="str">
            <v>CGrout</v>
          </cell>
          <cell r="I145">
            <v>0</v>
          </cell>
        </row>
        <row r="146">
          <cell r="C146" t="str">
            <v>ChMesh</v>
          </cell>
          <cell r="D146" t="str">
            <v>m2</v>
          </cell>
          <cell r="F146">
            <v>20</v>
          </cell>
          <cell r="G146">
            <v>0.25</v>
          </cell>
          <cell r="H146">
            <v>30</v>
          </cell>
          <cell r="I146">
            <v>21.81818181818182</v>
          </cell>
        </row>
        <row r="147">
          <cell r="C147" t="str">
            <v>ChSclng</v>
          </cell>
          <cell r="D147" t="str">
            <v>m2</v>
          </cell>
          <cell r="F147">
            <v>20</v>
          </cell>
          <cell r="G147">
            <v>0.5</v>
          </cell>
          <cell r="H147">
            <v>20</v>
          </cell>
          <cell r="I147">
            <v>13.333333333333334</v>
          </cell>
        </row>
        <row r="148">
          <cell r="C148" t="str">
            <v>CLng</v>
          </cell>
          <cell r="D148" t="str">
            <v>m3</v>
          </cell>
          <cell r="F148">
            <v>4.5</v>
          </cell>
          <cell r="G148">
            <v>1</v>
          </cell>
          <cell r="H148">
            <v>7.5</v>
          </cell>
          <cell r="I148">
            <v>2.8125</v>
          </cell>
        </row>
        <row r="149">
          <cell r="C149" t="str">
            <v>CS3</v>
          </cell>
          <cell r="I149">
            <v>0</v>
          </cell>
        </row>
        <row r="150">
          <cell r="C150" t="str">
            <v>CS5</v>
          </cell>
          <cell r="I150">
            <v>0</v>
          </cell>
        </row>
        <row r="151">
          <cell r="C151" t="str">
            <v>CSS</v>
          </cell>
          <cell r="G151" t="str">
            <v>TBM</v>
          </cell>
          <cell r="I151">
            <v>0</v>
          </cell>
        </row>
        <row r="152">
          <cell r="C152" t="str">
            <v>DrfAnch</v>
          </cell>
          <cell r="D152" t="str">
            <v>m</v>
          </cell>
          <cell r="F152">
            <v>15</v>
          </cell>
          <cell r="G152">
            <v>0.25</v>
          </cell>
          <cell r="H152">
            <v>25</v>
          </cell>
          <cell r="I152">
            <v>17.647058823529413</v>
          </cell>
        </row>
        <row r="153">
          <cell r="C153" t="str">
            <v>Enf</v>
          </cell>
          <cell r="D153" t="str">
            <v>kg</v>
          </cell>
          <cell r="F153">
            <v>500</v>
          </cell>
          <cell r="G153">
            <v>0.25</v>
          </cell>
          <cell r="H153">
            <v>200</v>
          </cell>
          <cell r="I153">
            <v>181.81818181818181</v>
          </cell>
        </row>
        <row r="154">
          <cell r="C154" t="str">
            <v>especial</v>
          </cell>
          <cell r="I154">
            <v>0</v>
          </cell>
        </row>
        <row r="155">
          <cell r="C155" t="str">
            <v>ExcDr</v>
          </cell>
          <cell r="D155" t="str">
            <v>sem</v>
          </cell>
          <cell r="F155">
            <v>0.1</v>
          </cell>
          <cell r="G155">
            <v>4</v>
          </cell>
          <cell r="H155">
            <v>0</v>
          </cell>
          <cell r="I155">
            <v>2.5000000000000001E-2</v>
          </cell>
        </row>
        <row r="156">
          <cell r="C156" t="str">
            <v>Flushng</v>
          </cell>
          <cell r="D156" t="str">
            <v>c/u</v>
          </cell>
          <cell r="F156">
            <v>2</v>
          </cell>
          <cell r="G156">
            <v>0.5</v>
          </cell>
          <cell r="H156">
            <v>0</v>
          </cell>
          <cell r="I156">
            <v>4</v>
          </cell>
        </row>
        <row r="157">
          <cell r="C157" t="str">
            <v>Forms</v>
          </cell>
          <cell r="I157">
            <v>0</v>
          </cell>
        </row>
        <row r="158">
          <cell r="C158" t="str">
            <v>FormsT</v>
          </cell>
          <cell r="D158" t="str">
            <v>m2</v>
          </cell>
          <cell r="F158">
            <v>10</v>
          </cell>
          <cell r="G158">
            <v>2</v>
          </cell>
          <cell r="H158">
            <v>2</v>
          </cell>
          <cell r="I158">
            <v>1.4285714285714286</v>
          </cell>
        </row>
        <row r="159">
          <cell r="C159" t="str">
            <v>Gr</v>
          </cell>
          <cell r="D159" t="str">
            <v>hr</v>
          </cell>
          <cell r="I159">
            <v>1</v>
          </cell>
        </row>
        <row r="160">
          <cell r="C160" t="str">
            <v>GrPacker</v>
          </cell>
          <cell r="D160" t="str">
            <v>c/u</v>
          </cell>
          <cell r="F160">
            <v>1</v>
          </cell>
          <cell r="G160">
            <v>0.25</v>
          </cell>
          <cell r="H160">
            <v>2</v>
          </cell>
          <cell r="I160">
            <v>1.3333333333333333</v>
          </cell>
        </row>
        <row r="161">
          <cell r="C161" t="str">
            <v>GrTD</v>
          </cell>
          <cell r="I161">
            <v>0</v>
          </cell>
        </row>
        <row r="162">
          <cell r="C162" t="str">
            <v>GrTE</v>
          </cell>
          <cell r="I162">
            <v>0</v>
          </cell>
        </row>
        <row r="163">
          <cell r="C163" t="str">
            <v>GTubes</v>
          </cell>
          <cell r="I163">
            <v>0</v>
          </cell>
        </row>
        <row r="164">
          <cell r="C164" t="str">
            <v>GTubesCh</v>
          </cell>
          <cell r="I164">
            <v>0</v>
          </cell>
        </row>
        <row r="165">
          <cell r="C165" t="str">
            <v>H-30</v>
          </cell>
          <cell r="G165" t="str">
            <v>posterior</v>
          </cell>
          <cell r="I165">
            <v>0</v>
          </cell>
        </row>
        <row r="166">
          <cell r="C166" t="str">
            <v>H-35</v>
          </cell>
          <cell r="G166" t="str">
            <v>posterior</v>
          </cell>
          <cell r="I166">
            <v>0</v>
          </cell>
        </row>
        <row r="167">
          <cell r="C167" t="str">
            <v>HPWF</v>
          </cell>
          <cell r="D167" t="str">
            <v>m2</v>
          </cell>
          <cell r="F167">
            <v>50</v>
          </cell>
          <cell r="G167">
            <v>0.1</v>
          </cell>
          <cell r="H167">
            <v>100</v>
          </cell>
          <cell r="I167">
            <v>83.333333333333343</v>
          </cell>
        </row>
        <row r="168">
          <cell r="C168" t="str">
            <v>Inv</v>
          </cell>
          <cell r="D168" t="str">
            <v>hr</v>
          </cell>
          <cell r="I168">
            <v>1</v>
          </cell>
        </row>
        <row r="169">
          <cell r="C169" t="str">
            <v>InvCl</v>
          </cell>
          <cell r="D169" t="str">
            <v>m2</v>
          </cell>
          <cell r="F169">
            <v>20</v>
          </cell>
          <cell r="G169">
            <v>0.5</v>
          </cell>
          <cell r="H169">
            <v>10</v>
          </cell>
          <cell r="I169">
            <v>8</v>
          </cell>
        </row>
        <row r="170">
          <cell r="C170" t="str">
            <v>InvConcr</v>
          </cell>
          <cell r="D170" t="str">
            <v>m3</v>
          </cell>
          <cell r="F170">
            <v>20</v>
          </cell>
          <cell r="G170">
            <v>0.5</v>
          </cell>
          <cell r="H170">
            <v>5</v>
          </cell>
          <cell r="I170">
            <v>4.4444444444444446</v>
          </cell>
        </row>
        <row r="171">
          <cell r="C171" t="str">
            <v>LattGird</v>
          </cell>
          <cell r="D171" t="str">
            <v>m</v>
          </cell>
          <cell r="F171">
            <v>15</v>
          </cell>
          <cell r="G171">
            <v>0.5</v>
          </cell>
          <cell r="H171">
            <v>10</v>
          </cell>
          <cell r="I171">
            <v>7.5</v>
          </cell>
        </row>
        <row r="172">
          <cell r="C172" t="str">
            <v>MBExt</v>
          </cell>
          <cell r="I172">
            <v>0</v>
          </cell>
        </row>
        <row r="173">
          <cell r="C173" t="str">
            <v>Mesh</v>
          </cell>
          <cell r="D173" t="str">
            <v>m2</v>
          </cell>
          <cell r="F173">
            <v>20</v>
          </cell>
          <cell r="G173">
            <v>0.25</v>
          </cell>
          <cell r="H173">
            <v>30</v>
          </cell>
          <cell r="I173">
            <v>21.81818181818182</v>
          </cell>
        </row>
        <row r="174">
          <cell r="C174" t="str">
            <v>MExps3D</v>
          </cell>
          <cell r="I174">
            <v>0</v>
          </cell>
        </row>
        <row r="175">
          <cell r="C175" t="str">
            <v>MExpsHHJT</v>
          </cell>
          <cell r="I175">
            <v>0</v>
          </cell>
        </row>
        <row r="176">
          <cell r="C176" t="str">
            <v>N3DSM</v>
          </cell>
          <cell r="I176">
            <v>0</v>
          </cell>
        </row>
        <row r="177">
          <cell r="C177" t="str">
            <v>NHHJT</v>
          </cell>
          <cell r="I177">
            <v>0</v>
          </cell>
        </row>
        <row r="178">
          <cell r="C178" t="str">
            <v>PercDr30m</v>
          </cell>
          <cell r="F178">
            <v>30</v>
          </cell>
          <cell r="G178">
            <v>0.5</v>
          </cell>
          <cell r="H178">
            <v>40</v>
          </cell>
          <cell r="I178">
            <v>24</v>
          </cell>
        </row>
        <row r="179">
          <cell r="C179" t="str">
            <v>PL</v>
          </cell>
          <cell r="D179" t="str">
            <v>m</v>
          </cell>
          <cell r="F179">
            <v>30</v>
          </cell>
          <cell r="G179">
            <v>0.25</v>
          </cell>
          <cell r="H179">
            <v>30</v>
          </cell>
          <cell r="I179">
            <v>24</v>
          </cell>
        </row>
        <row r="180">
          <cell r="C180" t="str">
            <v>PL25</v>
          </cell>
          <cell r="D180" t="str">
            <v>m</v>
          </cell>
          <cell r="F180">
            <v>20</v>
          </cell>
          <cell r="G180">
            <v>0.25</v>
          </cell>
          <cell r="H180">
            <v>30</v>
          </cell>
          <cell r="I180">
            <v>21.81818181818182</v>
          </cell>
        </row>
        <row r="181">
          <cell r="C181" t="str">
            <v>PLCExp</v>
          </cell>
          <cell r="D181" t="str">
            <v>m</v>
          </cell>
          <cell r="F181">
            <v>30</v>
          </cell>
          <cell r="G181">
            <v>0.25</v>
          </cell>
          <cell r="H181">
            <v>30</v>
          </cell>
          <cell r="I181">
            <v>24</v>
          </cell>
        </row>
        <row r="182">
          <cell r="C182" t="str">
            <v>PrepConcr</v>
          </cell>
          <cell r="D182" t="str">
            <v>m2</v>
          </cell>
          <cell r="F182">
            <v>20</v>
          </cell>
          <cell r="G182">
            <v>0.5</v>
          </cell>
          <cell r="H182">
            <v>50</v>
          </cell>
          <cell r="I182">
            <v>22.222222222222221</v>
          </cell>
        </row>
        <row r="183">
          <cell r="C183" t="str">
            <v>PRes20</v>
          </cell>
          <cell r="D183" t="str">
            <v>m</v>
          </cell>
          <cell r="F183">
            <v>30</v>
          </cell>
          <cell r="G183">
            <v>0.25</v>
          </cell>
          <cell r="H183">
            <v>30</v>
          </cell>
          <cell r="I183">
            <v>24</v>
          </cell>
        </row>
        <row r="184">
          <cell r="C184" t="str">
            <v>PRICO</v>
          </cell>
          <cell r="I184">
            <v>0</v>
          </cell>
        </row>
        <row r="185">
          <cell r="C185" t="str">
            <v>PRIID</v>
          </cell>
          <cell r="I185">
            <v>0</v>
          </cell>
        </row>
        <row r="186">
          <cell r="C186" t="str">
            <v>RB</v>
          </cell>
          <cell r="G186" t="str">
            <v>Raise Borer</v>
          </cell>
          <cell r="I186">
            <v>0</v>
          </cell>
        </row>
        <row r="187">
          <cell r="C187" t="str">
            <v>RRS</v>
          </cell>
          <cell r="D187" t="str">
            <v>m</v>
          </cell>
          <cell r="F187">
            <v>15</v>
          </cell>
          <cell r="G187">
            <v>0.5</v>
          </cell>
          <cell r="H187">
            <v>10</v>
          </cell>
          <cell r="I187">
            <v>7.5</v>
          </cell>
        </row>
        <row r="188">
          <cell r="C188" t="str">
            <v>S/CInv</v>
          </cell>
          <cell r="I188">
            <v>0</v>
          </cell>
        </row>
        <row r="189">
          <cell r="C189" t="str">
            <v>Scalng</v>
          </cell>
          <cell r="D189" t="str">
            <v>hr</v>
          </cell>
          <cell r="I189">
            <v>1</v>
          </cell>
        </row>
        <row r="190">
          <cell r="C190" t="str">
            <v>ShFib</v>
          </cell>
          <cell r="D190" t="str">
            <v>m3</v>
          </cell>
          <cell r="F190">
            <v>3</v>
          </cell>
          <cell r="G190">
            <v>0.5</v>
          </cell>
          <cell r="H190">
            <v>6.9767441860465116</v>
          </cell>
          <cell r="I190">
            <v>3.2258064516129035</v>
          </cell>
        </row>
        <row r="191">
          <cell r="C191" t="str">
            <v>Shotc</v>
          </cell>
          <cell r="D191" t="str">
            <v>m3</v>
          </cell>
          <cell r="F191">
            <v>3</v>
          </cell>
          <cell r="G191">
            <v>0.5</v>
          </cell>
          <cell r="H191">
            <v>6.9767441860465116</v>
          </cell>
          <cell r="I191">
            <v>3.2258064516129035</v>
          </cell>
        </row>
        <row r="192">
          <cell r="C192" t="str">
            <v>SrvCO</v>
          </cell>
          <cell r="I192">
            <v>0</v>
          </cell>
        </row>
        <row r="193">
          <cell r="C193" t="str">
            <v>SrvyID</v>
          </cell>
          <cell r="I193">
            <v>0</v>
          </cell>
        </row>
        <row r="194">
          <cell r="C194" t="str">
            <v>SumLG</v>
          </cell>
          <cell r="I194">
            <v>0</v>
          </cell>
        </row>
        <row r="195">
          <cell r="C195" t="str">
            <v>SumRibs</v>
          </cell>
          <cell r="I195">
            <v>0</v>
          </cell>
        </row>
        <row r="196">
          <cell r="C196" t="str">
            <v>TBM</v>
          </cell>
          <cell r="I196">
            <v>0</v>
          </cell>
        </row>
        <row r="197">
          <cell r="C197" t="str">
            <v>TirasAc</v>
          </cell>
          <cell r="D197" t="str">
            <v>m</v>
          </cell>
          <cell r="F197">
            <v>15</v>
          </cell>
          <cell r="G197">
            <v>0.5</v>
          </cell>
          <cell r="H197">
            <v>10</v>
          </cell>
          <cell r="I197">
            <v>7.5</v>
          </cell>
        </row>
        <row r="198">
          <cell r="C198" t="str">
            <v>WMesh</v>
          </cell>
          <cell r="I198">
            <v>0</v>
          </cell>
        </row>
        <row r="199">
          <cell r="C199" t="str">
            <v>WPT0-5</v>
          </cell>
          <cell r="D199" t="str">
            <v>c/u</v>
          </cell>
          <cell r="F199">
            <v>1</v>
          </cell>
          <cell r="G199">
            <v>0.5</v>
          </cell>
          <cell r="H199">
            <v>0</v>
          </cell>
          <cell r="I199">
            <v>2</v>
          </cell>
        </row>
        <row r="200">
          <cell r="C200" t="str">
            <v>WPT30+</v>
          </cell>
          <cell r="D200" t="str">
            <v>c/u</v>
          </cell>
          <cell r="I200">
            <v>0</v>
          </cell>
        </row>
        <row r="201">
          <cell r="C201" t="str">
            <v>WPTest</v>
          </cell>
          <cell r="I201">
            <v>0</v>
          </cell>
        </row>
        <row r="202">
          <cell r="C202" t="str">
            <v>WPTPScD</v>
          </cell>
          <cell r="I202">
            <v>0</v>
          </cell>
        </row>
        <row r="203">
          <cell r="C203" t="str">
            <v>WPTPSD</v>
          </cell>
          <cell r="I203">
            <v>0</v>
          </cell>
        </row>
        <row r="204">
          <cell r="C204" t="str">
            <v>WPTPSS</v>
          </cell>
          <cell r="I204">
            <v>0</v>
          </cell>
        </row>
        <row r="206">
          <cell r="H206">
            <v>21</v>
          </cell>
        </row>
        <row r="207">
          <cell r="H207">
            <v>0.8</v>
          </cell>
        </row>
      </sheetData>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NDIREC"/>
      <sheetName val="Resumen para Financiero"/>
      <sheetName val="Cuentas Costo Trabajadores"/>
    </sheetNames>
    <sheetDataSet>
      <sheetData sheetId="0"/>
      <sheetData sheetId="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CBV2002"/>
      <sheetName val="VanPreliminar-CBV2003"/>
      <sheetName val="Resumen Inversiones"/>
      <sheetName val="costos"/>
      <sheetName val="Efecto Inversiones Pilar"/>
      <sheetName val="Efecto Inversion PAnel 8"/>
      <sheetName val="Hoja7"/>
      <sheetName val="Hoja6"/>
      <sheetName val="Efecto Inversiones CBV2003-2"/>
      <sheetName val="Efecto Inversiones en CBV2003"/>
      <sheetName val="Hoja1"/>
      <sheetName val="EfectoMolibdeno"/>
      <sheetName val="Efecto GestionIngreso-2"/>
      <sheetName val="Efecto Gestion IngresosCobre"/>
      <sheetName val="Hoja3"/>
      <sheetName val="otrosIngresos"/>
      <sheetName val="Comparacion Inveriones"/>
      <sheetName val="CBV2002"/>
      <sheetName val="EstadoResultados"/>
      <sheetName val="Inversiones"/>
      <sheetName val="Inveriones-Pilar"/>
      <sheetName val="InversionesCBV2003"/>
      <sheetName val="Inversiones-CBV2003-2"/>
      <sheetName val="IngresosCBV2003"/>
      <sheetName val="DOTACIONES-CBV2003"/>
      <sheetName val="Ingresos-CBV2003"/>
      <sheetName val="Hoja2"/>
      <sheetName val="Descuento2002"/>
      <sheetName val="Inversiones-2"/>
      <sheetName val="Valor Residual-CBV2002"/>
      <sheetName val="Valor Residual-CBV2003"/>
      <sheetName val="Hoja8"/>
      <sheetName val="Hoja10"/>
      <sheetName val="Areas-LArgo PLazoCBV2003"/>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ual"/>
      <sheetName val="equipment"/>
      <sheetName val="eq_data"/>
      <sheetName val="out_put"/>
      <sheetName val="drawing"/>
      <sheetName val="Loading"/>
    </sheetNames>
    <sheetDataSet>
      <sheetData sheetId="0"/>
      <sheetData sheetId="1"/>
      <sheetData sheetId="2" refreshError="1">
        <row r="5">
          <cell r="C5" t="str">
            <v>Isolated type</v>
          </cell>
        </row>
        <row r="6">
          <cell r="C6" t="str">
            <v>Sleeper type</v>
          </cell>
        </row>
        <row r="7">
          <cell r="C7" t="str">
            <v xml:space="preserve"> Horizontal Vessel</v>
          </cell>
        </row>
        <row r="8">
          <cell r="C8" t="str">
            <v>Vertical vessel type</v>
          </cell>
        </row>
        <row r="9">
          <cell r="C9" t="str">
            <v>Pump Type</v>
          </cell>
        </row>
        <row r="10">
          <cell r="C10" t="str">
            <v>Combined type</v>
          </cell>
        </row>
        <row r="11">
          <cell r="C11" t="str">
            <v>기타1</v>
          </cell>
        </row>
        <row r="12">
          <cell r="C12" t="str">
            <v>기타2</v>
          </cell>
        </row>
        <row r="13">
          <cell r="C13" t="str">
            <v>기타3</v>
          </cell>
        </row>
        <row r="14">
          <cell r="C14" t="str">
            <v>기타4</v>
          </cell>
        </row>
      </sheetData>
      <sheetData sheetId="3"/>
      <sheetData sheetId="4"/>
      <sheetData sheetId="5"/>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de Entrada"/>
      <sheetName val="Datos de Producción"/>
      <sheetName val="Ingresos"/>
      <sheetName val="Capex"/>
      <sheetName val="Opex"/>
      <sheetName val="Flujos de Caja"/>
      <sheetName val="Risk"/>
    </sheetNames>
    <sheetDataSet>
      <sheetData sheetId="0">
        <row r="50">
          <cell r="D50">
            <v>5820.2322751829342</v>
          </cell>
        </row>
      </sheetData>
      <sheetData sheetId="1">
        <row r="1">
          <cell r="D1">
            <v>0</v>
          </cell>
        </row>
        <row r="154">
          <cell r="C154" t="str">
            <v>Medio</v>
          </cell>
        </row>
        <row r="155">
          <cell r="C155" t="str">
            <v>Superior</v>
          </cell>
        </row>
        <row r="156">
          <cell r="C156" t="str">
            <v>Inferior</v>
          </cell>
        </row>
      </sheetData>
      <sheetData sheetId="2">
        <row r="234">
          <cell r="H234">
            <v>0</v>
          </cell>
        </row>
      </sheetData>
      <sheetData sheetId="3">
        <row r="7">
          <cell r="D7">
            <v>8083.4017734345034</v>
          </cell>
        </row>
      </sheetData>
      <sheetData sheetId="4"/>
      <sheetData sheetId="5">
        <row r="63">
          <cell r="H63">
            <v>62244.571981197514</v>
          </cell>
        </row>
      </sheetData>
      <sheetData sheetId="6">
        <row r="6">
          <cell r="G6">
            <v>845827.52009661694</v>
          </cell>
        </row>
      </sheetData>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
      <sheetName val="Instrucc"/>
      <sheetName val="Hoja4"/>
      <sheetName val="DATA"/>
    </sheetNames>
    <sheetDataSet>
      <sheetData sheetId="0" refreshError="1"/>
      <sheetData sheetId="1" refreshError="1"/>
      <sheetData sheetId="2" refreshError="1"/>
      <sheetData sheetId="3">
        <row r="3">
          <cell r="K3" t="str">
            <v>CLP</v>
          </cell>
          <cell r="P3" t="str">
            <v>Requerimiento</v>
          </cell>
        </row>
        <row r="4">
          <cell r="K4" t="str">
            <v>UF</v>
          </cell>
          <cell r="P4" t="str">
            <v>Licit/Negoc.</v>
          </cell>
        </row>
        <row r="5">
          <cell r="K5" t="str">
            <v>USD</v>
          </cell>
          <cell r="P5" t="str">
            <v>Ejecución</v>
          </cell>
        </row>
        <row r="6">
          <cell r="K6" t="str">
            <v>EUR</v>
          </cell>
          <cell r="P6" t="str">
            <v>Cierre</v>
          </cell>
        </row>
        <row r="7">
          <cell r="K7" t="str">
            <v>AUD</v>
          </cell>
          <cell r="P7" t="str">
            <v>Cerrado</v>
          </cell>
        </row>
        <row r="8">
          <cell r="K8" t="str">
            <v>CAD</v>
          </cell>
          <cell r="P8" t="str">
            <v>Desierta</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4"/>
      <sheetName val="Status 04-10-2017"/>
      <sheetName val="Status 10-10-2017"/>
      <sheetName val="Status 16-10-2017"/>
      <sheetName val="Status 23-10-2017"/>
      <sheetName val="Status 30-10-2017"/>
      <sheetName val="Status 06-11-2017"/>
      <sheetName val="Status 20-11-2017"/>
      <sheetName val="Status 27-11-2017"/>
      <sheetName val="status 04-12-2017"/>
      <sheetName val="Status 11-12-2017"/>
      <sheetName val="18-12-2017"/>
      <sheetName val="02.01.2018"/>
      <sheetName val="Hoja5"/>
      <sheetName val="Hoja3"/>
      <sheetName val="Validaciones"/>
    </sheetNames>
    <sheetDataSet>
      <sheetData sheetId="0">
        <row r="2">
          <cell r="B2" t="str">
            <v>Formalizado a R&amp;S</v>
          </cell>
        </row>
        <row r="3">
          <cell r="B3" t="str">
            <v>No formalizado a R&amp;S</v>
          </cell>
        </row>
        <row r="6">
          <cell r="B6" t="str">
            <v xml:space="preserve">R&amp;S </v>
          </cell>
        </row>
        <row r="7">
          <cell r="B7" t="str">
            <v>PMCHS</v>
          </cell>
        </row>
        <row r="8">
          <cell r="B8" t="str">
            <v xml:space="preserve">R&amp;S/PMCHS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D3" t="str">
            <v xml:space="preserve">Validación de Perfil </v>
          </cell>
        </row>
        <row r="4">
          <cell r="D4" t="str">
            <v>Concurso GPS</v>
          </cell>
        </row>
        <row r="5">
          <cell r="D5" t="str">
            <v xml:space="preserve">Clasificación de CV </v>
          </cell>
        </row>
        <row r="6">
          <cell r="D6" t="str">
            <v xml:space="preserve">En Entrevista </v>
          </cell>
        </row>
        <row r="7">
          <cell r="D7" t="str">
            <v xml:space="preserve">En Evaluación </v>
          </cell>
        </row>
        <row r="8">
          <cell r="D8" t="str">
            <v xml:space="preserve">firma de Formulario </v>
          </cell>
        </row>
        <row r="9">
          <cell r="D9" t="str">
            <v xml:space="preserve">Validación de RRHH </v>
          </cell>
        </row>
        <row r="10">
          <cell r="D10" t="str">
            <v xml:space="preserve">Adjudicado </v>
          </cell>
        </row>
      </sheetData>
      <sheetData sheetId="15">
        <row r="3">
          <cell r="C3" t="str">
            <v xml:space="preserve">Madelaine Arrue </v>
          </cell>
        </row>
        <row r="4">
          <cell r="C4" t="str">
            <v xml:space="preserve">Paola Gaete </v>
          </cell>
        </row>
        <row r="5">
          <cell r="C5" t="str">
            <v xml:space="preserve">Ma. De Los Angeles Ferreiro </v>
          </cell>
        </row>
      </sheetData>
      <sheetData sheetId="1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CA"/>
      <sheetName val="MO"/>
      <sheetName val="CCero"/>
      <sheetName val="GG AHA"/>
      <sheetName val="Camioneta"/>
      <sheetName val="Camp"/>
      <sheetName val="Financ"/>
      <sheetName val="GG-GP"/>
      <sheetName val="GG-S1"/>
      <sheetName val="GG-S2"/>
      <sheetName val="flujoSA"/>
      <sheetName val="MAQ S1"/>
      <sheetName val="MAQ S2"/>
      <sheetName val="CD"/>
      <sheetName val="Venta"/>
      <sheetName val="Calculo"/>
      <sheetName val="CERO01MAY"/>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ferta-10-03-06"/>
      <sheetName val="oferta desglosada"/>
      <sheetName val="oferta 03-01-06"/>
      <sheetName val="oferta_desglosada19"/>
      <sheetName val="oferta_03-01-0619"/>
      <sheetName val="oferta_desglosada"/>
      <sheetName val="oferta_03-01-06"/>
      <sheetName val="oferta_desglosada1"/>
      <sheetName val="oferta_03-01-061"/>
      <sheetName val="Original"/>
      <sheetName val="oferta_desglosada3"/>
      <sheetName val="oferta_03-01-063"/>
      <sheetName val="oferta_desglosada2"/>
      <sheetName val="oferta_03-01-062"/>
      <sheetName val="oferta_desglosada4"/>
      <sheetName val="oferta_03-01-064"/>
      <sheetName val="oferta_desglosada5"/>
      <sheetName val="oferta_03-01-065"/>
      <sheetName val="Flujo"/>
      <sheetName val="oferta_desglosada6"/>
      <sheetName val="oferta_03-01-066"/>
      <sheetName val="Parametros"/>
      <sheetName val="oferta_desglosada7"/>
      <sheetName val="oferta_03-01-067"/>
      <sheetName val="oferta_desglosada8"/>
      <sheetName val="oferta_03-01-068"/>
      <sheetName val="oferta_desglosada9"/>
      <sheetName val="oferta_03-01-069"/>
      <sheetName val="oferta_desglosada10"/>
      <sheetName val="oferta_03-01-0610"/>
      <sheetName val="oferta_desglosada11"/>
      <sheetName val="oferta_03-01-0611"/>
      <sheetName val="DATOS"/>
      <sheetName val="Categorias"/>
      <sheetName val="oferta_desglosada12"/>
      <sheetName val="oferta_03-01-0612"/>
      <sheetName val="oferta_desglosada13"/>
      <sheetName val="oferta_03-01-0613"/>
      <sheetName val="oferta_desglosada14"/>
      <sheetName val="oferta_03-01-0614"/>
      <sheetName val="oferta_desglosada16"/>
      <sheetName val="oferta_03-01-0616"/>
      <sheetName val="oferta_desglosada15"/>
      <sheetName val="oferta_03-01-0615"/>
      <sheetName val="oferta_desglosada17"/>
      <sheetName val="oferta_03-01-0617"/>
      <sheetName val="oferta_desglosada18"/>
      <sheetName val="oferta_03-01-0618"/>
      <sheetName val="oferta_desglosada21"/>
      <sheetName val="oferta_03-01-0621"/>
      <sheetName val="oferta_desglosada20"/>
      <sheetName val="oferta_03-01-0620"/>
    </sheetNames>
    <sheetDataSet>
      <sheetData sheetId="0" refreshError="1"/>
      <sheetData sheetId="1" refreshError="1"/>
      <sheetData sheetId="2">
        <row r="41">
          <cell r="D41">
            <v>625</v>
          </cell>
        </row>
      </sheetData>
      <sheetData sheetId="3"/>
      <sheetData sheetId="4">
        <row r="41">
          <cell r="D41">
            <v>625</v>
          </cell>
        </row>
      </sheetData>
      <sheetData sheetId="5"/>
      <sheetData sheetId="6">
        <row r="41">
          <cell r="D41">
            <v>625</v>
          </cell>
        </row>
      </sheetData>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41">
          <cell r="D41">
            <v>625</v>
          </cell>
        </row>
      </sheetData>
      <sheetData sheetId="17">
        <row r="41">
          <cell r="D41">
            <v>625</v>
          </cell>
        </row>
      </sheetData>
      <sheetData sheetId="18">
        <row r="41">
          <cell r="D41">
            <v>625</v>
          </cell>
        </row>
      </sheetData>
      <sheetData sheetId="19">
        <row r="41">
          <cell r="D41">
            <v>625</v>
          </cell>
        </row>
      </sheetData>
      <sheetData sheetId="20">
        <row r="41">
          <cell r="D41">
            <v>625</v>
          </cell>
        </row>
      </sheetData>
      <sheetData sheetId="21">
        <row r="41">
          <cell r="D41">
            <v>625</v>
          </cell>
        </row>
      </sheetData>
      <sheetData sheetId="22">
        <row r="41">
          <cell r="D41">
            <v>625</v>
          </cell>
        </row>
      </sheetData>
      <sheetData sheetId="23">
        <row r="41">
          <cell r="D41">
            <v>625</v>
          </cell>
        </row>
      </sheetData>
      <sheetData sheetId="24">
        <row r="41">
          <cell r="D41">
            <v>625</v>
          </cell>
        </row>
      </sheetData>
      <sheetData sheetId="25">
        <row r="41">
          <cell r="D41">
            <v>625</v>
          </cell>
        </row>
      </sheetData>
      <sheetData sheetId="26">
        <row r="41">
          <cell r="D41">
            <v>625</v>
          </cell>
        </row>
      </sheetData>
      <sheetData sheetId="27">
        <row r="41">
          <cell r="D41">
            <v>625</v>
          </cell>
        </row>
      </sheetData>
      <sheetData sheetId="28">
        <row r="41">
          <cell r="D41">
            <v>625</v>
          </cell>
        </row>
      </sheetData>
      <sheetData sheetId="29">
        <row r="41">
          <cell r="D41">
            <v>625</v>
          </cell>
        </row>
      </sheetData>
      <sheetData sheetId="30">
        <row r="41">
          <cell r="D41">
            <v>625</v>
          </cell>
        </row>
      </sheetData>
      <sheetData sheetId="31">
        <row r="41">
          <cell r="D41">
            <v>625</v>
          </cell>
        </row>
      </sheetData>
      <sheetData sheetId="32">
        <row r="41">
          <cell r="D41">
            <v>625</v>
          </cell>
        </row>
      </sheetData>
      <sheetData sheetId="33" refreshError="1"/>
      <sheetData sheetId="34"/>
      <sheetData sheetId="35">
        <row r="41">
          <cell r="D41">
            <v>625</v>
          </cell>
        </row>
      </sheetData>
      <sheetData sheetId="36" refreshError="1"/>
      <sheetData sheetId="37">
        <row r="41">
          <cell r="D41">
            <v>625</v>
          </cell>
        </row>
      </sheetData>
      <sheetData sheetId="38"/>
      <sheetData sheetId="39">
        <row r="41">
          <cell r="D41">
            <v>625</v>
          </cell>
        </row>
      </sheetData>
      <sheetData sheetId="40" refreshError="1"/>
      <sheetData sheetId="41">
        <row r="41">
          <cell r="D41">
            <v>625</v>
          </cell>
        </row>
      </sheetData>
      <sheetData sheetId="42" refreshError="1"/>
      <sheetData sheetId="43" refreshError="1"/>
      <sheetData sheetId="44"/>
      <sheetData sheetId="45">
        <row r="41">
          <cell r="D41">
            <v>625</v>
          </cell>
        </row>
      </sheetData>
      <sheetData sheetId="46" refreshError="1"/>
      <sheetData sheetId="47" refreshError="1"/>
      <sheetData sheetId="48"/>
      <sheetData sheetId="49">
        <row r="41">
          <cell r="D41">
            <v>625</v>
          </cell>
        </row>
      </sheetData>
      <sheetData sheetId="50"/>
      <sheetData sheetId="51">
        <row r="41">
          <cell r="D41">
            <v>625</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2_r2"/>
      <sheetName val="Hoja1"/>
      <sheetName val="Hoja2"/>
      <sheetName val="Hoja3"/>
      <sheetName val="Inveriones-Pilar"/>
      <sheetName val="ind"/>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Dbf"/>
      <sheetName val="Eco-02_r2"/>
    </sheetNames>
    <sheetDataSet>
      <sheetData sheetId="0"/>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Metodología de Cálculo"/>
      <sheetName val="Detalle"/>
      <sheetName val="Diagrama MB Ch Local"/>
      <sheetName val="Insumos"/>
      <sheetName val="Plan Minero"/>
      <sheetName val="Ingreso Datos Extracción"/>
      <sheetName val="Ingreso Datos Reducción"/>
      <sheetName val="Ingreso Datos Traspaso"/>
      <sheetName val="Ingreso Datos TI Camiones"/>
      <sheetName val="Ingreso Datos TI FFCC"/>
      <sheetName val="Ingreso Datos Ventilación"/>
      <sheetName val="Ingreso Datos Chancado Primario"/>
      <sheetName val="Ingreso Datos Transporte Secund"/>
      <sheetName val="Ingreso Datos Transporte Princi"/>
      <sheetName val="Ingreso Datos Bus Personal"/>
      <sheetName val="Ingreso Servicios Mina"/>
      <sheetName val="Ingreso Datos RRHH"/>
      <sheetName val="Factor de Reemplazo"/>
      <sheetName val="Cálculo de Equipos"/>
      <sheetName val="Extracción"/>
      <sheetName val="Reducción"/>
      <sheetName val="Traspaso"/>
      <sheetName val="Transporte Intermedio"/>
      <sheetName val="Ventilación"/>
      <sheetName val="Chancado Primario"/>
      <sheetName val="Transporte Secundario"/>
      <sheetName val="Transporte Principal"/>
      <sheetName val="Bus Personal"/>
      <sheetName val="Servicios Mina"/>
      <sheetName val="Administración Directa Mina"/>
      <sheetName val="Resumen Consumos"/>
      <sheetName val="Resumen Gastos y Costos"/>
      <sheetName val="Análisis Consumos"/>
      <sheetName val="Análisis Económico"/>
      <sheetName val="Anexo Escalamien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38">
          <cell r="D38">
            <v>6.96</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alaciones externas"/>
      <sheetName val="Datos Generales"/>
      <sheetName val="chiusura gara"/>
      <sheetName val="ECO-08"/>
      <sheetName val="TEC04D"/>
      <sheetName val="risk management"/>
      <sheetName val="Risk"/>
      <sheetName val="Correlaciones"/>
      <sheetName val="Merceologico"/>
      <sheetName val="Req Organizacion"/>
      <sheetName val="Temporizacion"/>
      <sheetName val="Organigrama"/>
      <sheetName val="Tasa"/>
      <sheetName val="Diesel"/>
      <sheetName val="Explosivo"/>
      <sheetName val="Almacen"/>
      <sheetName val="ECO-04"/>
      <sheetName val="ECO-08 (2)"/>
      <sheetName val="Cierre"/>
      <sheetName val="SCOE"/>
      <sheetName val="Bonds"/>
      <sheetName val="PAC "/>
      <sheetName val="EQ INDIRECTOS"/>
      <sheetName val="COSTO LEASING"/>
      <sheetName val="RB"/>
      <sheetName val="Management"/>
      <sheetName val="Informática"/>
      <sheetName val="Oficina"/>
      <sheetName val="Turnos"/>
      <sheetName val="ECO-4"/>
      <sheetName val="Valore Residuo OIM"/>
      <sheetName val="Merceologico(NULL)"/>
      <sheetName val="Mobiliario"/>
      <sheetName val="C. Radial"/>
      <sheetName val="Subcontratos"/>
      <sheetName val="Movilización Equipos"/>
      <sheetName val="Mano de Obra"/>
      <sheetName val="Cotización Tr. Interno"/>
      <sheetName val="Catering + Alimentación"/>
      <sheetName val="EPP"/>
      <sheetName val="Emergía Eléctrica"/>
      <sheetName val="Resumen"/>
      <sheetName val="Campamento"/>
      <sheetName val="P. Auxilios"/>
    </sheetNames>
    <sheetDataSet>
      <sheetData sheetId="0" refreshError="1"/>
      <sheetData sheetId="1">
        <row r="23">
          <cell r="C23">
            <v>25629.09</v>
          </cell>
        </row>
        <row r="27">
          <cell r="C27">
            <v>1.0835432984608644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Indices"/>
      <sheetName val="Resumen sin Actualizar"/>
      <sheetName val="Resumen Inv. Inicial"/>
      <sheetName val="Resumen Subarea"/>
      <sheetName val="Resumen x Costo"/>
      <sheetName val="412"/>
      <sheetName val="413"/>
      <sheetName val="414"/>
      <sheetName val="415"/>
      <sheetName val="416"/>
      <sheetName val="417"/>
      <sheetName val="418"/>
      <sheetName val="419"/>
      <sheetName val="422"/>
      <sheetName val="423"/>
      <sheetName val="424"/>
      <sheetName val="425"/>
      <sheetName val="426"/>
      <sheetName val="427"/>
      <sheetName val="428"/>
      <sheetName val="429"/>
      <sheetName val="432"/>
      <sheetName val="433"/>
      <sheetName val="434"/>
      <sheetName val="435"/>
      <sheetName val="436"/>
      <sheetName val="437"/>
      <sheetName val="438"/>
      <sheetName val="439"/>
      <sheetName val="442"/>
      <sheetName val="448"/>
      <sheetName val="449"/>
      <sheetName val="640"/>
      <sheetName val="670"/>
      <sheetName val="680"/>
      <sheetName val="811"/>
      <sheetName val="812"/>
      <sheetName val="820"/>
      <sheetName val="830"/>
      <sheetName val="Parametros"/>
      <sheetName val="SUM-IN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0.03"/>
      <sheetName val="020.01"/>
      <sheetName val="020.02"/>
      <sheetName val="020.03"/>
      <sheetName val="020.04"/>
      <sheetName val="020.05"/>
      <sheetName val="020.06"/>
      <sheetName val="020.07"/>
      <sheetName val="020.08"/>
      <sheetName val="030.01"/>
      <sheetName val="030.02"/>
      <sheetName val="030.03"/>
      <sheetName val="030.04"/>
      <sheetName val="030.05"/>
      <sheetName val="070.01"/>
      <sheetName val="080.01"/>
      <sheetName val="080.02"/>
      <sheetName val="110.01"/>
      <sheetName val="110.02"/>
      <sheetName val="110.03"/>
      <sheetName val="110.04"/>
      <sheetName val="110.05"/>
      <sheetName val="120.01"/>
      <sheetName val="130.01"/>
      <sheetName val="130.05"/>
      <sheetName val="140.01"/>
      <sheetName val="140.02"/>
      <sheetName val="140.03"/>
      <sheetName val="140.04"/>
      <sheetName val="140.05"/>
      <sheetName val="140.06"/>
      <sheetName val="140.07"/>
      <sheetName val="140.08"/>
      <sheetName val="140.09"/>
      <sheetName val="140.10"/>
      <sheetName val="150.01"/>
      <sheetName val="150.02"/>
      <sheetName val="150.03"/>
      <sheetName val="150.04"/>
      <sheetName val="150.05"/>
      <sheetName val="160.07"/>
      <sheetName val="160.08"/>
      <sheetName val="180.02"/>
      <sheetName val="180.03"/>
      <sheetName val="180.04"/>
      <sheetName val="180.05"/>
      <sheetName val="180.06"/>
      <sheetName val="180.07"/>
      <sheetName val="180.08"/>
      <sheetName val="180.10"/>
      <sheetName val="220.01"/>
      <sheetName val="220.02"/>
      <sheetName val="220.03"/>
      <sheetName val="220.04"/>
      <sheetName val="220.05"/>
      <sheetName val="220.06"/>
      <sheetName val="310.01"/>
      <sheetName val="310.02"/>
      <sheetName val="310.03"/>
      <sheetName val="310.04"/>
      <sheetName val="310.05"/>
      <sheetName val="310.06"/>
      <sheetName val="310.07"/>
      <sheetName val="310.08"/>
      <sheetName val="310.09"/>
      <sheetName val="310.10"/>
      <sheetName val="320.01"/>
      <sheetName val="320.02"/>
      <sheetName val="320.03"/>
      <sheetName val="330.01"/>
      <sheetName val="330.02"/>
      <sheetName val="330.03"/>
      <sheetName val="330.04"/>
      <sheetName val="330.05"/>
      <sheetName val="330.06"/>
      <sheetName val="330.07"/>
      <sheetName val="330.08"/>
      <sheetName val="330.09"/>
      <sheetName val="330.10"/>
      <sheetName val="340.01"/>
      <sheetName val="340.02"/>
      <sheetName val="340.03"/>
      <sheetName val="350.01"/>
      <sheetName val="350.02"/>
      <sheetName val="350.03"/>
      <sheetName val="350.04"/>
      <sheetName val="350.05"/>
      <sheetName val="350.06"/>
      <sheetName val="350.07"/>
      <sheetName val="350.08"/>
      <sheetName val="350.09"/>
      <sheetName val="360.01"/>
      <sheetName val="370.01"/>
      <sheetName val="370.02"/>
      <sheetName val="370.03"/>
      <sheetName val="370.04"/>
      <sheetName val="380.01"/>
      <sheetName val="380.02"/>
      <sheetName val="380.03"/>
      <sheetName val="380.04"/>
      <sheetName val="380.05"/>
      <sheetName val="380.06-1"/>
      <sheetName val="380.06-2"/>
      <sheetName val="380.07-1"/>
      <sheetName val="380.07-2"/>
      <sheetName val="380.08-1"/>
      <sheetName val="380.08-2"/>
      <sheetName val="380.09-1"/>
      <sheetName val="380.09-2"/>
      <sheetName val="390.01"/>
      <sheetName val="390.02"/>
      <sheetName val="390.03"/>
      <sheetName val="390.04"/>
      <sheetName val="390.05"/>
      <sheetName val="390.06"/>
      <sheetName val="390.07"/>
      <sheetName val="400.01"/>
      <sheetName val="400.02"/>
      <sheetName val="400.03"/>
      <sheetName val="400.04"/>
      <sheetName val="230.06"/>
      <sheetName val="240.01"/>
      <sheetName val="240.02"/>
      <sheetName val="240.03"/>
      <sheetName val="240.04"/>
      <sheetName val="240.05"/>
      <sheetName val="240.06"/>
      <sheetName val="240.07"/>
      <sheetName val="240.10"/>
      <sheetName val="TDB"/>
    </sheetNames>
    <sheetDataSet>
      <sheetData sheetId="0">
        <row r="33">
          <cell r="F33">
            <v>41344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Users Luca AppData Local Micro"/>
    </sheetNames>
    <definedNames>
      <definedName name="File_Name"/>
      <definedName name="START"/>
    </defined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M-00"/>
      <sheetName val="OBJETIVO-01"/>
      <sheetName val="OBJETIVO-02"/>
      <sheetName val="INCURRIDO R-P"/>
      <sheetName val="FINANCIERO R-P_2003"/>
      <sheetName val="FINANCIERO R-P_2003 (Nov)"/>
      <sheetName val="FINANCIERO  R-P "/>
      <sheetName val="proyctrol_Total_02"/>
      <sheetName val="costos"/>
      <sheetName val="costos (2003)"/>
      <sheetName val="costos (Nov)"/>
      <sheetName val="Gantt-Tolvas"/>
      <sheetName val="Gantt-Tolvas _02"/>
      <sheetName val="Gantt-Tolvas _02 (ago)"/>
      <sheetName val="Gantt-Tolvas _02 (NOV)"/>
      <sheetName val="Gantt-Tolvas _02 (NOV) (2003)"/>
      <sheetName val="DIF. FISICO"/>
      <sheetName val="DIFEFIN"/>
      <sheetName val="HITOS PROYECTO"/>
      <sheetName val="INCURRIDO_NUEVO"/>
      <sheetName val="INCURRIDO_NUEVO_2003"/>
      <sheetName val="CCAR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7">
          <cell r="A7" t="str">
            <v>EXPLICACION DE DIFERENCIAS</v>
          </cell>
        </row>
        <row r="8">
          <cell r="A8" t="str">
            <v>( FISICO REAL - PROGRAMA )</v>
          </cell>
        </row>
      </sheetData>
      <sheetData sheetId="17"/>
      <sheetData sheetId="18"/>
      <sheetData sheetId="19"/>
      <sheetData sheetId="20"/>
      <sheetData sheetId="2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자재비"/>
      <sheetName val="견적 집계"/>
      <sheetName val="상세 견적"/>
      <sheetName val="MATL SUM"/>
      <sheetName val="자재비내역"/>
      <sheetName val="상세견적SUM"/>
      <sheetName val="1-1"/>
      <sheetName val="1-2"/>
      <sheetName val="1-3"/>
      <sheetName val="1-4~2"/>
      <sheetName val="MPS"/>
      <sheetName val="1-2-1-Int"/>
      <sheetName val="1-2-1-Main"/>
      <sheetName val="1-2-2-unit price"/>
      <sheetName val="Sheet1"/>
      <sheetName val="3차견적"/>
    </sheetNames>
    <sheetDataSet>
      <sheetData sheetId="0"/>
      <sheetData sheetId="1">
        <row r="36">
          <cell r="D36">
            <v>0.15</v>
          </cell>
        </row>
        <row r="37">
          <cell r="D37">
            <v>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Jornale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paldos Avance"/>
      <sheetName val="RESUMEN OIM"/>
      <sheetName val="RESUMENES R5"/>
      <sheetName val="R1"/>
      <sheetName val="RESUMENES R1"/>
      <sheetName val="RESUMENES R6"/>
      <sheetName val="R1 FRONTONES"/>
      <sheetName val="R2"/>
      <sheetName val="R3"/>
      <sheetName val="R4"/>
      <sheetName val="R.4 Galerias Ch 1 y 2"/>
      <sheetName val="R4 FRONTONES"/>
      <sheetName val="R4  BY PASS"/>
      <sheetName val="R5"/>
      <sheetName val="FR MARINA PK281,5 R5"/>
      <sheetName val="R8"/>
      <sheetName val="R8 FR SURT. PET"/>
      <sheetName val="BIT"/>
      <sheetName val="R6"/>
      <sheetName val="LP"/>
      <sheetName val="GAL. VACIADO"/>
      <sheetName val="FR GAL. VACIADO"/>
      <sheetName val="RAMPA ACCESO CHANCADO"/>
      <sheetName val="GAL. VENT.FRENTE 1. NCH"/>
      <sheetName val="GAL. VENT. FRENTE 2 NCH"/>
      <sheetName val="FRONTÓN INFERIOR CHIMENEA INY."/>
      <sheetName val="FRONT. SUP. CHIM. INY. "/>
      <sheetName val="FRONT. GAL. VENT. INF.NCH"/>
      <sheetName val="RAMPA ACCESO GAL. CORREA REVERS"/>
      <sheetName val="Galería Correa intermedia "/>
      <sheetName val="Fr Gal. Correa Int."/>
      <sheetName val="E.37 CHIMENEA INY. CHANCADO"/>
      <sheetName val="MB-SNV Inyección"/>
      <sheetName val="MB-SNV FRONTONES"/>
      <sheetName val="E.29 FRONTÓN MARINAS"/>
      <sheetName val="RAISE BORING"/>
      <sheetName val="RESUMENES R4"/>
    </sheetNames>
    <sheetDataSet>
      <sheetData sheetId="0"/>
      <sheetData sheetId="1"/>
      <sheetData sheetId="2"/>
      <sheetData sheetId="3">
        <row r="7">
          <cell r="D7">
            <v>1</v>
          </cell>
          <cell r="E7" t="str">
            <v>27-05-2013 /20:36</v>
          </cell>
          <cell r="F7" t="str">
            <v>28-05-2013/09:25</v>
          </cell>
          <cell r="G7">
            <v>131.273</v>
          </cell>
          <cell r="H7">
            <v>135.02199999999999</v>
          </cell>
          <cell r="I7">
            <v>0.13900000000000001</v>
          </cell>
          <cell r="J7">
            <v>138.80704394615452</v>
          </cell>
          <cell r="K7">
            <v>3.798</v>
          </cell>
          <cell r="L7">
            <v>10.831909919148243</v>
          </cell>
          <cell r="M7">
            <v>10.831909919148243</v>
          </cell>
          <cell r="N7">
            <v>0</v>
          </cell>
          <cell r="O7">
            <v>0</v>
          </cell>
          <cell r="P7">
            <v>0</v>
          </cell>
          <cell r="Q7" t="str">
            <v>NO</v>
          </cell>
          <cell r="R7" t="str">
            <v>FCGD</v>
          </cell>
          <cell r="S7" t="str">
            <v>110.04</v>
          </cell>
        </row>
        <row r="8">
          <cell r="D8">
            <v>2</v>
          </cell>
          <cell r="E8" t="str">
            <v>29-05-2013 /19:50</v>
          </cell>
          <cell r="F8" t="str">
            <v>30-05-2013/13:00</v>
          </cell>
          <cell r="G8">
            <v>135.02199999999999</v>
          </cell>
          <cell r="H8">
            <v>138.81</v>
          </cell>
          <cell r="I8">
            <v>0.13900000000000001</v>
          </cell>
          <cell r="J8">
            <v>142.63441890318308</v>
          </cell>
          <cell r="K8">
            <v>3.8273749570285531</v>
          </cell>
          <cell r="L8">
            <v>0</v>
          </cell>
          <cell r="M8">
            <v>0</v>
          </cell>
          <cell r="N8">
            <v>0</v>
          </cell>
          <cell r="O8">
            <v>0</v>
          </cell>
          <cell r="P8">
            <v>0</v>
          </cell>
          <cell r="Q8" t="str">
            <v>NO</v>
          </cell>
          <cell r="R8" t="str">
            <v>FCGD</v>
          </cell>
          <cell r="S8" t="str">
            <v>110.04</v>
          </cell>
        </row>
        <row r="9">
          <cell r="D9">
            <v>3</v>
          </cell>
          <cell r="E9" t="str">
            <v>01-06-2013/01:30</v>
          </cell>
          <cell r="F9" t="str">
            <v>01-06-2013/14:55</v>
          </cell>
          <cell r="G9">
            <v>138.81</v>
          </cell>
          <cell r="H9">
            <v>141.98599999999999</v>
          </cell>
          <cell r="I9">
            <v>0.13900000000000001</v>
          </cell>
          <cell r="J9">
            <v>145.19253496211968</v>
          </cell>
          <cell r="K9">
            <v>3.2065349621196901</v>
          </cell>
          <cell r="L9">
            <v>0</v>
          </cell>
          <cell r="M9">
            <v>0</v>
          </cell>
          <cell r="N9">
            <v>0</v>
          </cell>
          <cell r="O9">
            <v>0</v>
          </cell>
          <cell r="P9">
            <v>0</v>
          </cell>
          <cell r="Q9" t="str">
            <v>NO</v>
          </cell>
          <cell r="R9" t="str">
            <v>FCGD</v>
          </cell>
          <cell r="S9" t="str">
            <v>110.04</v>
          </cell>
        </row>
        <row r="10">
          <cell r="D10">
            <v>4</v>
          </cell>
          <cell r="E10" t="str">
            <v>04-06-2013/17:10</v>
          </cell>
          <cell r="F10" t="str">
            <v>05-06-2013/10:15</v>
          </cell>
          <cell r="G10">
            <v>141.99</v>
          </cell>
          <cell r="H10">
            <v>146.21</v>
          </cell>
          <cell r="I10">
            <v>0.13900000000000001</v>
          </cell>
          <cell r="J10">
            <v>150.47057227334545</v>
          </cell>
          <cell r="K10">
            <v>4.2605722733454456</v>
          </cell>
          <cell r="L10">
            <v>15.013973999270178</v>
          </cell>
          <cell r="M10">
            <v>71.074826279377476</v>
          </cell>
          <cell r="N10">
            <v>0</v>
          </cell>
          <cell r="O10">
            <v>0</v>
          </cell>
          <cell r="P10">
            <v>0</v>
          </cell>
          <cell r="Q10" t="str">
            <v>NO</v>
          </cell>
          <cell r="R10" t="str">
            <v>FCGD</v>
          </cell>
          <cell r="S10" t="str">
            <v>110.04</v>
          </cell>
        </row>
        <row r="11">
          <cell r="D11">
            <v>5</v>
          </cell>
          <cell r="E11" t="str">
            <v>06-06-2013/17:33</v>
          </cell>
          <cell r="F11" t="str">
            <v>07-06-2013/09:30</v>
          </cell>
          <cell r="G11">
            <v>146.21</v>
          </cell>
          <cell r="H11">
            <v>149.42500000000001</v>
          </cell>
          <cell r="I11">
            <v>0.13900000000000001</v>
          </cell>
          <cell r="J11">
            <v>152.67090991914827</v>
          </cell>
          <cell r="K11">
            <v>3.2459099191482608</v>
          </cell>
          <cell r="L11">
            <v>0</v>
          </cell>
          <cell r="M11">
            <v>0</v>
          </cell>
          <cell r="N11">
            <v>0</v>
          </cell>
          <cell r="O11">
            <v>0</v>
          </cell>
          <cell r="P11">
            <v>0</v>
          </cell>
          <cell r="Q11" t="str">
            <v>NO</v>
          </cell>
          <cell r="R11" t="str">
            <v>FCGD</v>
          </cell>
          <cell r="S11" t="str">
            <v>110.04</v>
          </cell>
        </row>
        <row r="12">
          <cell r="D12">
            <v>6</v>
          </cell>
          <cell r="E12" t="str">
            <v>08-06-2013/03:15</v>
          </cell>
          <cell r="F12" t="str">
            <v>08-06-2013/15:30</v>
          </cell>
          <cell r="G12">
            <v>149.43</v>
          </cell>
          <cell r="H12">
            <v>152.97399999999999</v>
          </cell>
          <cell r="I12">
            <v>0.13900000000000001</v>
          </cell>
          <cell r="J12">
            <v>156.55207301818393</v>
          </cell>
          <cell r="K12">
            <v>3.5780730181839431</v>
          </cell>
          <cell r="L12">
            <v>0</v>
          </cell>
          <cell r="M12">
            <v>0</v>
          </cell>
          <cell r="N12">
            <v>0</v>
          </cell>
          <cell r="O12">
            <v>0</v>
          </cell>
          <cell r="P12">
            <v>0</v>
          </cell>
          <cell r="Q12" t="str">
            <v>NO</v>
          </cell>
          <cell r="R12" t="str">
            <v>FCGD</v>
          </cell>
          <cell r="S12" t="str">
            <v>110.04</v>
          </cell>
        </row>
        <row r="13">
          <cell r="D13">
            <v>7</v>
          </cell>
          <cell r="E13" t="str">
            <v>09-06-2013/18:45</v>
          </cell>
          <cell r="F13" t="str">
            <v>10-06-2013/08:00</v>
          </cell>
          <cell r="G13">
            <v>152.97</v>
          </cell>
          <cell r="H13">
            <v>156.86199999999999</v>
          </cell>
          <cell r="I13">
            <v>0.13900000000000001</v>
          </cell>
          <cell r="J13">
            <v>160.79141878859252</v>
          </cell>
          <cell r="K13">
            <v>3.9294187885925282</v>
          </cell>
          <cell r="L13">
            <v>0</v>
          </cell>
          <cell r="M13">
            <v>0</v>
          </cell>
          <cell r="N13">
            <v>0</v>
          </cell>
          <cell r="O13">
            <v>0</v>
          </cell>
          <cell r="P13">
            <v>0</v>
          </cell>
          <cell r="Q13" t="str">
            <v>NO</v>
          </cell>
          <cell r="R13" t="str">
            <v>FGCA</v>
          </cell>
          <cell r="S13" t="str">
            <v>110.01</v>
          </cell>
        </row>
        <row r="14">
          <cell r="D14">
            <v>8</v>
          </cell>
          <cell r="E14" t="str">
            <v>11-06-2013/01:30</v>
          </cell>
          <cell r="F14" t="str">
            <v>11-06-2013/13:06</v>
          </cell>
          <cell r="G14">
            <v>156.86199999999999</v>
          </cell>
          <cell r="H14">
            <v>160.23500000000001</v>
          </cell>
          <cell r="I14">
            <v>0.13900000000000001</v>
          </cell>
          <cell r="J14">
            <v>163.64042897582803</v>
          </cell>
          <cell r="K14">
            <v>3.4054289758280163</v>
          </cell>
          <cell r="L14">
            <v>16.608154951784996</v>
          </cell>
          <cell r="M14">
            <v>0</v>
          </cell>
          <cell r="N14">
            <v>0</v>
          </cell>
          <cell r="O14">
            <v>0</v>
          </cell>
          <cell r="P14">
            <v>0</v>
          </cell>
          <cell r="Q14" t="str">
            <v>NO</v>
          </cell>
          <cell r="R14" t="str">
            <v>FGCA</v>
          </cell>
          <cell r="S14" t="str">
            <v>110.01</v>
          </cell>
        </row>
        <row r="15">
          <cell r="D15">
            <v>9</v>
          </cell>
          <cell r="E15" t="str">
            <v>12-06-2013/01:30</v>
          </cell>
          <cell r="F15" t="str">
            <v>12-06-2013/13:15</v>
          </cell>
          <cell r="G15">
            <v>160.24</v>
          </cell>
          <cell r="H15">
            <v>163.34</v>
          </cell>
          <cell r="I15">
            <v>0.13900000000000001</v>
          </cell>
          <cell r="J15">
            <v>166.46980427662817</v>
          </cell>
          <cell r="K15">
            <v>3.129804276628164</v>
          </cell>
          <cell r="L15">
            <v>0</v>
          </cell>
          <cell r="M15">
            <v>0</v>
          </cell>
          <cell r="N15">
            <v>0</v>
          </cell>
          <cell r="O15">
            <v>0</v>
          </cell>
          <cell r="P15">
            <v>0</v>
          </cell>
          <cell r="Q15" t="str">
            <v>NO</v>
          </cell>
          <cell r="R15" t="str">
            <v>FGCA</v>
          </cell>
          <cell r="S15" t="str">
            <v>110.01</v>
          </cell>
        </row>
        <row r="16">
          <cell r="D16">
            <v>10</v>
          </cell>
          <cell r="E16" t="str">
            <v>13-06-2013/21:45</v>
          </cell>
          <cell r="F16" t="str">
            <v>14-06-2013/08:55</v>
          </cell>
          <cell r="G16">
            <v>163.34</v>
          </cell>
          <cell r="H16">
            <v>166.71</v>
          </cell>
          <cell r="I16">
            <v>0.13900000000000001</v>
          </cell>
          <cell r="J16">
            <v>170.11240013297967</v>
          </cell>
          <cell r="K16">
            <v>3.4024001329796647</v>
          </cell>
          <cell r="L16">
            <v>0</v>
          </cell>
          <cell r="M16">
            <v>0</v>
          </cell>
          <cell r="N16">
            <v>0</v>
          </cell>
          <cell r="O16">
            <v>0</v>
          </cell>
          <cell r="P16">
            <v>0</v>
          </cell>
          <cell r="Q16" t="str">
            <v>NO</v>
          </cell>
          <cell r="R16" t="str">
            <v>FGCA</v>
          </cell>
          <cell r="S16" t="str">
            <v>110.01</v>
          </cell>
        </row>
        <row r="17">
          <cell r="D17">
            <v>11</v>
          </cell>
          <cell r="E17" t="str">
            <v>15-06-2013/08:40</v>
          </cell>
          <cell r="F17" t="str">
            <v>-</v>
          </cell>
          <cell r="G17">
            <v>166.71</v>
          </cell>
          <cell r="H17">
            <v>169.7</v>
          </cell>
          <cell r="I17">
            <v>0.13900000000000001</v>
          </cell>
          <cell r="J17">
            <v>172.71874670552199</v>
          </cell>
          <cell r="K17">
            <v>3.0187467055220054</v>
          </cell>
          <cell r="L17">
            <v>0</v>
          </cell>
          <cell r="M17">
            <v>0</v>
          </cell>
          <cell r="N17">
            <v>0</v>
          </cell>
          <cell r="O17">
            <v>0</v>
          </cell>
          <cell r="P17">
            <v>0</v>
          </cell>
          <cell r="Q17" t="str">
            <v>NO</v>
          </cell>
          <cell r="R17" t="str">
            <v>FGCA</v>
          </cell>
          <cell r="S17" t="str">
            <v>110.01</v>
          </cell>
        </row>
        <row r="18">
          <cell r="D18">
            <v>12</v>
          </cell>
          <cell r="E18" t="str">
            <v>16-06-2013/07:30</v>
          </cell>
          <cell r="F18" t="str">
            <v>-</v>
          </cell>
          <cell r="G18">
            <v>169.7</v>
          </cell>
          <cell r="H18">
            <v>173.31700000000001</v>
          </cell>
          <cell r="I18">
            <v>0.13900000000000001</v>
          </cell>
          <cell r="J18">
            <v>176.96877486082715</v>
          </cell>
          <cell r="K18">
            <v>3.6517748608271461</v>
          </cell>
          <cell r="L18">
            <v>0</v>
          </cell>
          <cell r="M18">
            <v>0</v>
          </cell>
          <cell r="N18">
            <v>0</v>
          </cell>
          <cell r="O18">
            <v>0</v>
          </cell>
          <cell r="P18">
            <v>0</v>
          </cell>
          <cell r="Q18" t="str">
            <v>NO</v>
          </cell>
          <cell r="R18" t="str">
            <v>FGCA</v>
          </cell>
          <cell r="S18" t="str">
            <v>110.01</v>
          </cell>
        </row>
        <row r="19">
          <cell r="D19">
            <v>13</v>
          </cell>
          <cell r="E19" t="str">
            <v>17-06-2013/23:55</v>
          </cell>
          <cell r="F19" t="str">
            <v>-</v>
          </cell>
          <cell r="G19">
            <v>173.32</v>
          </cell>
          <cell r="H19">
            <v>176.93799999999999</v>
          </cell>
          <cell r="I19">
            <v>0.13900000000000001</v>
          </cell>
          <cell r="J19">
            <v>180.5907844751099</v>
          </cell>
          <cell r="K19">
            <v>3.652784475109911</v>
          </cell>
          <cell r="L19">
            <v>19.745026528392657</v>
          </cell>
          <cell r="M19">
            <v>0</v>
          </cell>
          <cell r="N19">
            <v>0</v>
          </cell>
          <cell r="O19">
            <v>0</v>
          </cell>
          <cell r="P19">
            <v>0</v>
          </cell>
          <cell r="Q19" t="str">
            <v>NO</v>
          </cell>
          <cell r="R19" t="str">
            <v>FGCA</v>
          </cell>
          <cell r="S19" t="str">
            <v>110.01</v>
          </cell>
        </row>
        <row r="20">
          <cell r="D20">
            <v>14</v>
          </cell>
          <cell r="E20" t="str">
            <v>19-06-2013/03:30</v>
          </cell>
          <cell r="F20" t="str">
            <v>19-06-2013/14:00</v>
          </cell>
          <cell r="G20">
            <v>176.94</v>
          </cell>
          <cell r="H20">
            <v>179.86</v>
          </cell>
          <cell r="I20">
            <v>0.13900000000000001</v>
          </cell>
          <cell r="J20">
            <v>182.80807370572722</v>
          </cell>
          <cell r="K20">
            <v>2.9480737057272108</v>
          </cell>
          <cell r="L20">
            <v>0</v>
          </cell>
          <cell r="M20">
            <v>0</v>
          </cell>
          <cell r="N20">
            <v>0</v>
          </cell>
          <cell r="O20">
            <v>0</v>
          </cell>
          <cell r="P20">
            <v>0</v>
          </cell>
          <cell r="Q20" t="str">
            <v>NO</v>
          </cell>
          <cell r="R20" t="str">
            <v>FGCA</v>
          </cell>
          <cell r="S20" t="str">
            <v>110.01</v>
          </cell>
        </row>
        <row r="21">
          <cell r="D21">
            <v>15</v>
          </cell>
          <cell r="E21" t="str">
            <v>20-06-2013/03:35</v>
          </cell>
          <cell r="F21" t="str">
            <v>20-06-2013/10:10</v>
          </cell>
          <cell r="G21">
            <v>179.86</v>
          </cell>
          <cell r="H21">
            <v>183.92400000000001</v>
          </cell>
          <cell r="I21">
            <v>0.13900000000000001</v>
          </cell>
          <cell r="J21">
            <v>188.02707244523125</v>
          </cell>
          <cell r="K21">
            <v>4.1030724452312484</v>
          </cell>
          <cell r="L21">
            <v>0</v>
          </cell>
          <cell r="M21">
            <v>0</v>
          </cell>
          <cell r="N21">
            <v>0</v>
          </cell>
          <cell r="O21">
            <v>0</v>
          </cell>
          <cell r="P21">
            <v>0</v>
          </cell>
          <cell r="Q21" t="str">
            <v>NO</v>
          </cell>
          <cell r="R21" t="str">
            <v>FGCA</v>
          </cell>
          <cell r="S21" t="str">
            <v>110.01</v>
          </cell>
        </row>
        <row r="22">
          <cell r="D22">
            <v>16</v>
          </cell>
          <cell r="E22" t="str">
            <v>21-06-2013/01:30</v>
          </cell>
          <cell r="F22" t="str">
            <v>-</v>
          </cell>
          <cell r="G22">
            <v>183.92400000000001</v>
          </cell>
          <cell r="H22">
            <v>187.209</v>
          </cell>
          <cell r="I22">
            <v>0.13900000000000001</v>
          </cell>
          <cell r="J22">
            <v>190.52558291894309</v>
          </cell>
          <cell r="K22">
            <v>3.3165829189430838</v>
          </cell>
          <cell r="L22">
            <v>0</v>
          </cell>
          <cell r="M22">
            <v>0</v>
          </cell>
          <cell r="N22">
            <v>0</v>
          </cell>
          <cell r="O22">
            <v>0</v>
          </cell>
          <cell r="P22">
            <v>0</v>
          </cell>
          <cell r="Q22" t="str">
            <v>NO</v>
          </cell>
          <cell r="R22" t="str">
            <v>FGCA</v>
          </cell>
          <cell r="S22" t="str">
            <v>110.01</v>
          </cell>
        </row>
        <row r="23">
          <cell r="D23">
            <v>17</v>
          </cell>
          <cell r="E23" t="str">
            <v>22-06-2013/03:00</v>
          </cell>
          <cell r="F23" t="str">
            <v>22-06-2013/15:00</v>
          </cell>
          <cell r="G23">
            <v>187.209</v>
          </cell>
          <cell r="H23">
            <v>190.22800000000001</v>
          </cell>
          <cell r="I23">
            <v>0.13900000000000001</v>
          </cell>
          <cell r="J23">
            <v>193.27602551972274</v>
          </cell>
          <cell r="K23">
            <v>3.0480255197227279</v>
          </cell>
          <cell r="L23">
            <v>0</v>
          </cell>
          <cell r="M23">
            <v>0</v>
          </cell>
          <cell r="N23">
            <v>0</v>
          </cell>
          <cell r="O23">
            <v>0</v>
          </cell>
          <cell r="P23">
            <v>0</v>
          </cell>
          <cell r="Q23" t="str">
            <v>NO</v>
          </cell>
          <cell r="R23" t="str">
            <v>FGCA</v>
          </cell>
          <cell r="S23" t="str">
            <v>110.01</v>
          </cell>
        </row>
        <row r="24">
          <cell r="D24">
            <v>18</v>
          </cell>
          <cell r="E24" t="str">
            <v>23-06-2013/07:40</v>
          </cell>
          <cell r="F24" t="str">
            <v>-</v>
          </cell>
          <cell r="G24">
            <v>190.22800000000001</v>
          </cell>
          <cell r="H24">
            <v>192.87899999999999</v>
          </cell>
          <cell r="I24">
            <v>0.13900000000000001</v>
          </cell>
          <cell r="J24">
            <v>195.55548746365847</v>
          </cell>
          <cell r="K24">
            <v>2.676487463658475</v>
          </cell>
          <cell r="L24">
            <v>0</v>
          </cell>
          <cell r="M24">
            <v>0</v>
          </cell>
          <cell r="N24">
            <v>0</v>
          </cell>
          <cell r="O24">
            <v>0</v>
          </cell>
          <cell r="P24">
            <v>0</v>
          </cell>
          <cell r="Q24" t="str">
            <v>NO</v>
          </cell>
          <cell r="R24" t="str">
            <v>FGCA</v>
          </cell>
          <cell r="S24" t="str">
            <v>110.01</v>
          </cell>
        </row>
        <row r="25">
          <cell r="D25">
            <v>19</v>
          </cell>
          <cell r="E25" t="str">
            <v>25-06-2013/18:45</v>
          </cell>
          <cell r="F25" t="str">
            <v>-</v>
          </cell>
          <cell r="G25">
            <v>192.87899999999999</v>
          </cell>
          <cell r="H25">
            <v>195.739</v>
          </cell>
          <cell r="I25">
            <v>0.13900000000000001</v>
          </cell>
          <cell r="J25">
            <v>198.62649684876021</v>
          </cell>
          <cell r="K25">
            <v>2.8874968487602075</v>
          </cell>
          <cell r="L25">
            <v>19.707670799929645</v>
          </cell>
          <cell r="M25">
            <v>0</v>
          </cell>
          <cell r="N25">
            <v>0</v>
          </cell>
          <cell r="O25">
            <v>0</v>
          </cell>
          <cell r="P25">
            <v>0</v>
          </cell>
          <cell r="Q25" t="str">
            <v>NO</v>
          </cell>
          <cell r="R25" t="str">
            <v>FGCA</v>
          </cell>
          <cell r="S25" t="str">
            <v>110.01</v>
          </cell>
        </row>
        <row r="26">
          <cell r="D26">
            <v>20</v>
          </cell>
          <cell r="E26" t="str">
            <v>27-06-2013/05:35</v>
          </cell>
          <cell r="F26" t="str">
            <v>27-06-2013/12:05</v>
          </cell>
          <cell r="G26">
            <v>195.74</v>
          </cell>
          <cell r="H26">
            <v>198.65</v>
          </cell>
          <cell r="I26">
            <v>0.13900000000000001</v>
          </cell>
          <cell r="J26">
            <v>201.58797756289934</v>
          </cell>
          <cell r="K26">
            <v>2.9379775628993343</v>
          </cell>
          <cell r="L26">
            <v>0</v>
          </cell>
          <cell r="M26">
            <v>0</v>
          </cell>
          <cell r="N26">
            <v>0</v>
          </cell>
          <cell r="O26">
            <v>0</v>
          </cell>
          <cell r="P26">
            <v>0</v>
          </cell>
          <cell r="Q26" t="str">
            <v>NO</v>
          </cell>
          <cell r="R26" t="str">
            <v>FGCA</v>
          </cell>
          <cell r="S26" t="str">
            <v>110.01</v>
          </cell>
        </row>
        <row r="27">
          <cell r="D27">
            <v>21</v>
          </cell>
          <cell r="E27" t="str">
            <v>28-06-2013/11:50</v>
          </cell>
          <cell r="F27" t="str">
            <v>28-06-2013/15:50</v>
          </cell>
          <cell r="G27">
            <v>198.65</v>
          </cell>
          <cell r="H27">
            <v>202.471</v>
          </cell>
          <cell r="I27">
            <v>0.13900000000000001</v>
          </cell>
          <cell r="J27">
            <v>206.32873617451492</v>
          </cell>
          <cell r="K27">
            <v>3.8577361745149119</v>
          </cell>
          <cell r="L27">
            <v>0</v>
          </cell>
          <cell r="M27">
            <v>0</v>
          </cell>
          <cell r="N27">
            <v>0</v>
          </cell>
          <cell r="O27">
            <v>0</v>
          </cell>
          <cell r="P27">
            <v>0</v>
          </cell>
          <cell r="Q27" t="str">
            <v>NO</v>
          </cell>
          <cell r="R27" t="str">
            <v>FGCA</v>
          </cell>
          <cell r="S27" t="str">
            <v>110.01</v>
          </cell>
        </row>
        <row r="28">
          <cell r="D28">
            <v>22</v>
          </cell>
          <cell r="E28" t="str">
            <v>29-06-2013/07:45</v>
          </cell>
          <cell r="F28" t="str">
            <v>29-06-2013/11:45</v>
          </cell>
          <cell r="G28">
            <v>202.47</v>
          </cell>
          <cell r="H28">
            <v>205.554</v>
          </cell>
          <cell r="I28">
            <v>0.13900000000000001</v>
          </cell>
          <cell r="J28">
            <v>208.66765044810364</v>
          </cell>
          <cell r="K28">
            <v>3.1136504481036411</v>
          </cell>
          <cell r="L28">
            <v>0</v>
          </cell>
          <cell r="M28">
            <v>0</v>
          </cell>
          <cell r="N28">
            <v>0</v>
          </cell>
          <cell r="O28">
            <v>0</v>
          </cell>
          <cell r="P28">
            <v>0</v>
          </cell>
          <cell r="Q28" t="str">
            <v>NO</v>
          </cell>
          <cell r="R28" t="str">
            <v>FGCA</v>
          </cell>
          <cell r="S28" t="str">
            <v>110.01</v>
          </cell>
        </row>
        <row r="29">
          <cell r="D29">
            <v>23</v>
          </cell>
          <cell r="E29" t="str">
            <v>30-06-2013/05:25</v>
          </cell>
          <cell r="F29" t="str">
            <v>-</v>
          </cell>
          <cell r="G29">
            <v>205.554</v>
          </cell>
          <cell r="H29">
            <v>209.40299999999999</v>
          </cell>
          <cell r="I29">
            <v>0.13900000000000001</v>
          </cell>
          <cell r="J29">
            <v>213.28900537443283</v>
          </cell>
          <cell r="K29">
            <v>3.8860053744328411</v>
          </cell>
          <cell r="L29">
            <v>0</v>
          </cell>
          <cell r="M29">
            <v>0</v>
          </cell>
          <cell r="N29">
            <v>0</v>
          </cell>
          <cell r="O29">
            <v>0</v>
          </cell>
          <cell r="P29">
            <v>0</v>
          </cell>
          <cell r="Q29" t="str">
            <v>NO</v>
          </cell>
          <cell r="R29" t="str">
            <v>FGCA</v>
          </cell>
          <cell r="S29" t="str">
            <v>110.01</v>
          </cell>
        </row>
        <row r="30">
          <cell r="D30">
            <v>24</v>
          </cell>
          <cell r="E30" t="str">
            <v>01-07-2013/06:31</v>
          </cell>
          <cell r="F30" t="str">
            <v>01-07-2013/12:00</v>
          </cell>
          <cell r="G30">
            <v>209.40299999999999</v>
          </cell>
          <cell r="H30">
            <v>212.399</v>
          </cell>
          <cell r="I30">
            <v>0.13900000000000001</v>
          </cell>
          <cell r="J30">
            <v>215.42380439121871</v>
          </cell>
          <cell r="K30">
            <v>3.0248043912187086</v>
          </cell>
          <cell r="L30">
            <v>0</v>
          </cell>
          <cell r="M30">
            <v>0</v>
          </cell>
          <cell r="N30">
            <v>0</v>
          </cell>
          <cell r="O30">
            <v>0</v>
          </cell>
          <cell r="P30">
            <v>0</v>
          </cell>
          <cell r="Q30" t="str">
            <v>NO</v>
          </cell>
          <cell r="R30" t="str">
            <v>FGCA</v>
          </cell>
          <cell r="S30" t="str">
            <v>110.01</v>
          </cell>
        </row>
        <row r="31">
          <cell r="D31">
            <v>25</v>
          </cell>
          <cell r="E31" t="str">
            <v>02-07-2013/15:41</v>
          </cell>
          <cell r="F31" t="str">
            <v>-</v>
          </cell>
          <cell r="G31">
            <v>212.399</v>
          </cell>
          <cell r="H31">
            <v>216.482</v>
          </cell>
          <cell r="I31">
            <v>0.13900000000000001</v>
          </cell>
          <cell r="J31">
            <v>220.60425511660412</v>
          </cell>
          <cell r="K31">
            <v>4.1222551166041228</v>
          </cell>
          <cell r="L31">
            <v>18.657671945835006</v>
          </cell>
          <cell r="M31">
            <v>68.894059428565555</v>
          </cell>
          <cell r="N31">
            <v>0</v>
          </cell>
          <cell r="O31">
            <v>0</v>
          </cell>
          <cell r="P31">
            <v>0</v>
          </cell>
          <cell r="Q31" t="str">
            <v>NO</v>
          </cell>
          <cell r="R31" t="str">
            <v>FGCA</v>
          </cell>
          <cell r="S31" t="str">
            <v>110.01</v>
          </cell>
        </row>
        <row r="32">
          <cell r="D32">
            <v>26</v>
          </cell>
          <cell r="E32" t="str">
            <v>04-07-2013/08:20</v>
          </cell>
          <cell r="F32" t="str">
            <v>04-07-2013/15:30</v>
          </cell>
          <cell r="G32">
            <v>216.482</v>
          </cell>
          <cell r="H32">
            <v>220.309</v>
          </cell>
          <cell r="I32">
            <v>0.13900000000000001</v>
          </cell>
          <cell r="J32">
            <v>224.17279386021161</v>
          </cell>
          <cell r="K32">
            <v>3.8637938602116151</v>
          </cell>
          <cell r="L32">
            <v>0</v>
          </cell>
          <cell r="M32">
            <v>0</v>
          </cell>
          <cell r="N32">
            <v>0</v>
          </cell>
          <cell r="O32">
            <v>0</v>
          </cell>
          <cell r="P32">
            <v>0</v>
          </cell>
          <cell r="Q32" t="str">
            <v>NO</v>
          </cell>
          <cell r="R32" t="str">
            <v>FGCA</v>
          </cell>
          <cell r="S32" t="str">
            <v>110.01</v>
          </cell>
        </row>
        <row r="33">
          <cell r="D33">
            <v>27</v>
          </cell>
          <cell r="E33" t="str">
            <v>05-07-2013/20:00</v>
          </cell>
          <cell r="F33" t="str">
            <v>-</v>
          </cell>
          <cell r="G33">
            <v>220.309</v>
          </cell>
          <cell r="H33">
            <v>223.833</v>
          </cell>
          <cell r="I33">
            <v>0.13900000000000001</v>
          </cell>
          <cell r="J33">
            <v>227.39088073252827</v>
          </cell>
          <cell r="K33">
            <v>3.5578807325282753</v>
          </cell>
          <cell r="L33">
            <v>0</v>
          </cell>
          <cell r="M33">
            <v>0</v>
          </cell>
          <cell r="N33">
            <v>0</v>
          </cell>
          <cell r="O33">
            <v>0</v>
          </cell>
          <cell r="P33">
            <v>0</v>
          </cell>
          <cell r="Q33" t="str">
            <v>NO</v>
          </cell>
          <cell r="R33" t="str">
            <v>FGCA</v>
          </cell>
          <cell r="S33" t="str">
            <v>110.01</v>
          </cell>
        </row>
        <row r="34">
          <cell r="D34">
            <v>28</v>
          </cell>
          <cell r="E34" t="str">
            <v>06-07-2013/19:21</v>
          </cell>
          <cell r="F34" t="str">
            <v>-</v>
          </cell>
          <cell r="G34">
            <v>223.833</v>
          </cell>
          <cell r="H34">
            <v>227.31700000000001</v>
          </cell>
          <cell r="I34">
            <v>0.13900000000000001</v>
          </cell>
          <cell r="J34">
            <v>230.83449616121698</v>
          </cell>
          <cell r="K34">
            <v>3.5174961612169682</v>
          </cell>
          <cell r="L34">
            <v>0</v>
          </cell>
          <cell r="M34">
            <v>0</v>
          </cell>
          <cell r="N34">
            <v>0</v>
          </cell>
          <cell r="O34">
            <v>0</v>
          </cell>
          <cell r="P34">
            <v>0</v>
          </cell>
          <cell r="Q34" t="str">
            <v>NO</v>
          </cell>
          <cell r="R34" t="str">
            <v>FGCA</v>
          </cell>
          <cell r="S34" t="str">
            <v>110.01</v>
          </cell>
        </row>
        <row r="35">
          <cell r="D35">
            <v>29</v>
          </cell>
          <cell r="E35" t="str">
            <v>07-07-2013/19:00</v>
          </cell>
          <cell r="F35" t="str">
            <v>-</v>
          </cell>
          <cell r="G35">
            <v>227.31700000000001</v>
          </cell>
          <cell r="H35">
            <v>230.87899999999999</v>
          </cell>
          <cell r="I35">
            <v>0.13900000000000001</v>
          </cell>
          <cell r="J35">
            <v>234.47524607527401</v>
          </cell>
          <cell r="K35">
            <v>3.5962460752740242</v>
          </cell>
          <cell r="L35">
            <v>0</v>
          </cell>
          <cell r="M35">
            <v>0</v>
          </cell>
          <cell r="N35">
            <v>0</v>
          </cell>
          <cell r="O35">
            <v>0</v>
          </cell>
          <cell r="P35">
            <v>0</v>
          </cell>
          <cell r="Q35" t="str">
            <v>NO</v>
          </cell>
          <cell r="R35" t="str">
            <v>FGCA</v>
          </cell>
          <cell r="S35" t="str">
            <v>110.01</v>
          </cell>
        </row>
        <row r="36">
          <cell r="D36">
            <v>30</v>
          </cell>
          <cell r="E36" t="str">
            <v>08-07-2013/18:50</v>
          </cell>
          <cell r="F36" t="str">
            <v>-</v>
          </cell>
          <cell r="G36">
            <v>230.87899999999999</v>
          </cell>
          <cell r="H36">
            <v>234.60599999999999</v>
          </cell>
          <cell r="I36">
            <v>0.13900000000000001</v>
          </cell>
          <cell r="J36">
            <v>238.3688324319333</v>
          </cell>
          <cell r="K36">
            <v>3.7628324319333046</v>
          </cell>
          <cell r="L36">
            <v>21.168582667117107</v>
          </cell>
          <cell r="M36">
            <v>0</v>
          </cell>
          <cell r="N36">
            <v>0</v>
          </cell>
          <cell r="O36">
            <v>0</v>
          </cell>
          <cell r="P36">
            <v>0</v>
          </cell>
          <cell r="Q36" t="str">
            <v>NO</v>
          </cell>
          <cell r="R36" t="str">
            <v>FGCA</v>
          </cell>
          <cell r="S36" t="str">
            <v>110.01</v>
          </cell>
        </row>
        <row r="37">
          <cell r="D37">
            <v>31</v>
          </cell>
          <cell r="E37" t="str">
            <v>09-07-2013/19:55</v>
          </cell>
          <cell r="F37" t="str">
            <v>-</v>
          </cell>
          <cell r="G37">
            <v>234.60599999999999</v>
          </cell>
          <cell r="H37">
            <v>237.97399999999999</v>
          </cell>
          <cell r="I37">
            <v>0.13900000000000001</v>
          </cell>
          <cell r="J37">
            <v>241.37438090441407</v>
          </cell>
          <cell r="K37">
            <v>3.400380904414078</v>
          </cell>
          <cell r="L37">
            <v>0</v>
          </cell>
          <cell r="M37">
            <v>0</v>
          </cell>
          <cell r="N37">
            <v>0</v>
          </cell>
          <cell r="O37">
            <v>0</v>
          </cell>
          <cell r="P37">
            <v>0</v>
          </cell>
          <cell r="Q37" t="str">
            <v>NO</v>
          </cell>
          <cell r="R37" t="str">
            <v>FGCA</v>
          </cell>
          <cell r="S37" t="str">
            <v>110.01</v>
          </cell>
        </row>
        <row r="38">
          <cell r="D38">
            <v>32</v>
          </cell>
          <cell r="E38" t="str">
            <v>10-07-2013/19:05</v>
          </cell>
          <cell r="F38" t="str">
            <v>-</v>
          </cell>
          <cell r="G38">
            <v>237.97399999999999</v>
          </cell>
          <cell r="H38">
            <v>241.30699999999999</v>
          </cell>
          <cell r="I38">
            <v>0.13900000000000001</v>
          </cell>
          <cell r="J38">
            <v>244.67204440451667</v>
          </cell>
          <cell r="K38">
            <v>3.3650444045166807</v>
          </cell>
          <cell r="L38">
            <v>0</v>
          </cell>
          <cell r="M38">
            <v>0</v>
          </cell>
          <cell r="N38">
            <v>0</v>
          </cell>
          <cell r="O38">
            <v>0</v>
          </cell>
          <cell r="P38">
            <v>0</v>
          </cell>
          <cell r="Q38" t="str">
            <v>NO</v>
          </cell>
          <cell r="R38" t="str">
            <v>FGCA</v>
          </cell>
          <cell r="S38" t="str">
            <v>110.01</v>
          </cell>
        </row>
        <row r="39">
          <cell r="D39">
            <v>33</v>
          </cell>
          <cell r="E39" t="str">
            <v>12-07-2013/14:32</v>
          </cell>
          <cell r="F39" t="str">
            <v>-</v>
          </cell>
          <cell r="G39">
            <v>241.30699999999999</v>
          </cell>
          <cell r="H39">
            <v>244.559</v>
          </cell>
          <cell r="I39">
            <v>0.13900000000000001</v>
          </cell>
          <cell r="J39">
            <v>247.84226564761124</v>
          </cell>
          <cell r="K39">
            <v>3.2832656476112447</v>
          </cell>
          <cell r="L39">
            <v>0</v>
          </cell>
          <cell r="M39">
            <v>0</v>
          </cell>
          <cell r="N39">
            <v>0</v>
          </cell>
          <cell r="O39">
            <v>0</v>
          </cell>
          <cell r="P39">
            <v>0</v>
          </cell>
          <cell r="Q39" t="str">
            <v>NO</v>
          </cell>
          <cell r="R39" t="str">
            <v>FGCA</v>
          </cell>
          <cell r="S39" t="str">
            <v>110.01</v>
          </cell>
        </row>
        <row r="40">
          <cell r="D40">
            <v>34</v>
          </cell>
          <cell r="E40" t="str">
            <v>13-07-2013/19:20</v>
          </cell>
          <cell r="F40" t="str">
            <v>17-07-2013/16:00</v>
          </cell>
          <cell r="G40">
            <v>244.559</v>
          </cell>
          <cell r="H40">
            <v>247.98500000000001</v>
          </cell>
          <cell r="I40">
            <v>0.13900000000000001</v>
          </cell>
          <cell r="J40">
            <v>251.44393853281557</v>
          </cell>
          <cell r="K40">
            <v>3.4589385328155515</v>
          </cell>
          <cell r="L40">
            <v>0</v>
          </cell>
          <cell r="M40">
            <v>0</v>
          </cell>
          <cell r="N40">
            <v>0</v>
          </cell>
          <cell r="O40">
            <v>0</v>
          </cell>
          <cell r="P40">
            <v>0</v>
          </cell>
          <cell r="Q40" t="str">
            <v>NO</v>
          </cell>
          <cell r="R40" t="str">
            <v>FGCA</v>
          </cell>
          <cell r="S40" t="str">
            <v>110.01</v>
          </cell>
        </row>
        <row r="41">
          <cell r="D41">
            <v>35</v>
          </cell>
          <cell r="E41" t="str">
            <v>20-07-2013/18:23</v>
          </cell>
          <cell r="F41" t="str">
            <v>-</v>
          </cell>
          <cell r="G41">
            <v>247.98500000000001</v>
          </cell>
          <cell r="H41">
            <v>251.846</v>
          </cell>
          <cell r="I41">
            <v>0.13900000000000001</v>
          </cell>
          <cell r="J41">
            <v>255.74412074582625</v>
          </cell>
          <cell r="K41">
            <v>3.8981207458262475</v>
          </cell>
          <cell r="L41">
            <v>0</v>
          </cell>
          <cell r="M41">
            <v>0</v>
          </cell>
          <cell r="N41">
            <v>0</v>
          </cell>
          <cell r="O41">
            <v>0</v>
          </cell>
          <cell r="P41">
            <v>0</v>
          </cell>
          <cell r="Q41" t="str">
            <v>NO</v>
          </cell>
          <cell r="R41" t="str">
            <v>FGCA</v>
          </cell>
          <cell r="S41" t="str">
            <v>110.01</v>
          </cell>
        </row>
        <row r="42">
          <cell r="D42">
            <v>36</v>
          </cell>
          <cell r="E42" t="str">
            <v>22-07-2013/15:39</v>
          </cell>
          <cell r="F42" t="str">
            <v>-</v>
          </cell>
          <cell r="G42">
            <v>251.846</v>
          </cell>
          <cell r="H42">
            <v>254.95</v>
          </cell>
          <cell r="I42">
            <v>0.13900000000000001</v>
          </cell>
          <cell r="J42">
            <v>258.0838427337593</v>
          </cell>
          <cell r="K42">
            <v>3.1338427337593089</v>
          </cell>
          <cell r="L42">
            <v>19.303825086816346</v>
          </cell>
          <cell r="M42">
            <v>0</v>
          </cell>
          <cell r="N42">
            <v>0</v>
          </cell>
          <cell r="O42">
            <v>0</v>
          </cell>
          <cell r="P42">
            <v>0</v>
          </cell>
          <cell r="Q42" t="str">
            <v>NO</v>
          </cell>
          <cell r="R42" t="str">
            <v>FGCA</v>
          </cell>
          <cell r="S42" t="str">
            <v>110.01</v>
          </cell>
        </row>
        <row r="43">
          <cell r="D43">
            <v>37</v>
          </cell>
          <cell r="E43" t="str">
            <v>23-07-2013/19:30</v>
          </cell>
          <cell r="F43" t="str">
            <v>-</v>
          </cell>
          <cell r="G43">
            <v>254.95</v>
          </cell>
          <cell r="H43">
            <v>258.05</v>
          </cell>
          <cell r="I43">
            <v>0.13900000000000001</v>
          </cell>
          <cell r="J43">
            <v>261.1798042766282</v>
          </cell>
          <cell r="K43">
            <v>3.1298042766281924</v>
          </cell>
          <cell r="L43">
            <v>0</v>
          </cell>
          <cell r="M43">
            <v>0</v>
          </cell>
          <cell r="N43">
            <v>0</v>
          </cell>
          <cell r="O43">
            <v>0</v>
          </cell>
          <cell r="P43">
            <v>0</v>
          </cell>
          <cell r="Q43" t="str">
            <v>NO</v>
          </cell>
          <cell r="R43" t="str">
            <v>FGCA</v>
          </cell>
          <cell r="S43" t="str">
            <v>110.01</v>
          </cell>
        </row>
        <row r="44">
          <cell r="D44">
            <v>38</v>
          </cell>
          <cell r="E44" t="str">
            <v>24-07-2013/19:30</v>
          </cell>
          <cell r="F44" t="str">
            <v>-</v>
          </cell>
          <cell r="G44">
            <v>258.05</v>
          </cell>
          <cell r="H44">
            <v>261.97000000000003</v>
          </cell>
          <cell r="I44">
            <v>0.13900000000000001</v>
          </cell>
          <cell r="J44">
            <v>265.92768798851051</v>
          </cell>
          <cell r="K44">
            <v>3.9576879885104859</v>
          </cell>
          <cell r="L44">
            <v>0</v>
          </cell>
          <cell r="M44">
            <v>0</v>
          </cell>
          <cell r="N44">
            <v>0</v>
          </cell>
          <cell r="O44">
            <v>0</v>
          </cell>
          <cell r="P44">
            <v>0</v>
          </cell>
          <cell r="Q44" t="str">
            <v>NO</v>
          </cell>
          <cell r="R44" t="str">
            <v>FGCA</v>
          </cell>
          <cell r="S44" t="str">
            <v>110.01</v>
          </cell>
        </row>
        <row r="45">
          <cell r="D45">
            <v>39</v>
          </cell>
          <cell r="E45" t="str">
            <v>25-07-2013/20:40</v>
          </cell>
          <cell r="F45" t="str">
            <v>-</v>
          </cell>
          <cell r="G45">
            <v>261.97000000000003</v>
          </cell>
          <cell r="H45">
            <v>264.005</v>
          </cell>
          <cell r="I45">
            <v>0.13900000000000001</v>
          </cell>
          <cell r="J45">
            <v>266.05956506546391</v>
          </cell>
          <cell r="K45">
            <v>2.0545650654639189</v>
          </cell>
          <cell r="L45">
            <v>0</v>
          </cell>
          <cell r="M45">
            <v>0</v>
          </cell>
          <cell r="N45">
            <v>0</v>
          </cell>
          <cell r="O45">
            <v>0</v>
          </cell>
          <cell r="P45">
            <v>0</v>
          </cell>
          <cell r="Q45" t="str">
            <v>NO</v>
          </cell>
          <cell r="R45" t="str">
            <v>FGCA</v>
          </cell>
          <cell r="S45" t="str">
            <v>110.01</v>
          </cell>
        </row>
        <row r="46">
          <cell r="D46">
            <v>40</v>
          </cell>
          <cell r="E46" t="str">
            <v>26-07-2013/20:05</v>
          </cell>
          <cell r="F46" t="str">
            <v>-</v>
          </cell>
          <cell r="G46">
            <v>264.005</v>
          </cell>
          <cell r="H46">
            <v>267.065</v>
          </cell>
          <cell r="I46">
            <v>0.13900000000000001</v>
          </cell>
          <cell r="J46">
            <v>270.15441970531685</v>
          </cell>
          <cell r="K46">
            <v>3.0894197053168568</v>
          </cell>
          <cell r="L46">
            <v>0</v>
          </cell>
          <cell r="M46">
            <v>0</v>
          </cell>
          <cell r="N46">
            <v>0</v>
          </cell>
          <cell r="O46">
            <v>0</v>
          </cell>
          <cell r="P46">
            <v>0</v>
          </cell>
          <cell r="Q46" t="str">
            <v>NO</v>
          </cell>
          <cell r="R46" t="str">
            <v>FGCA</v>
          </cell>
          <cell r="S46" t="str">
            <v>110.01</v>
          </cell>
        </row>
        <row r="47">
          <cell r="D47">
            <v>41</v>
          </cell>
          <cell r="E47" t="str">
            <v>28-07-2013/06:20</v>
          </cell>
          <cell r="F47" t="str">
            <v>-</v>
          </cell>
          <cell r="G47">
            <v>267.065</v>
          </cell>
          <cell r="H47">
            <v>270.96600000000001</v>
          </cell>
          <cell r="I47">
            <v>0.13900000000000001</v>
          </cell>
          <cell r="J47">
            <v>274.90450531713759</v>
          </cell>
          <cell r="K47">
            <v>3.938505317137583</v>
          </cell>
          <cell r="L47">
            <v>0</v>
          </cell>
          <cell r="M47">
            <v>0</v>
          </cell>
          <cell r="N47">
            <v>0</v>
          </cell>
          <cell r="O47">
            <v>0</v>
          </cell>
          <cell r="P47">
            <v>0</v>
          </cell>
          <cell r="Q47" t="str">
            <v>NO</v>
          </cell>
          <cell r="R47" t="str">
            <v>FGCA</v>
          </cell>
          <cell r="S47" t="str">
            <v>110.01</v>
          </cell>
        </row>
        <row r="48">
          <cell r="D48">
            <v>42</v>
          </cell>
          <cell r="E48" t="str">
            <v>29-07-2013/20:45</v>
          </cell>
          <cell r="F48" t="str">
            <v>-</v>
          </cell>
          <cell r="G48">
            <v>270.96600000000001</v>
          </cell>
          <cell r="H48">
            <v>273.57600000000002</v>
          </cell>
          <cell r="I48">
            <v>0.13900000000000001</v>
          </cell>
          <cell r="J48">
            <v>276.21109327806442</v>
          </cell>
          <cell r="K48">
            <v>2.635093278064403</v>
          </cell>
          <cell r="L48">
            <v>9.7639797287970964</v>
          </cell>
          <cell r="M48">
            <v>0</v>
          </cell>
          <cell r="N48">
            <v>0</v>
          </cell>
          <cell r="O48">
            <v>0</v>
          </cell>
          <cell r="P48">
            <v>0</v>
          </cell>
          <cell r="Q48" t="str">
            <v>NO</v>
          </cell>
          <cell r="R48" t="str">
            <v>FGCA</v>
          </cell>
          <cell r="S48" t="str">
            <v>110.01</v>
          </cell>
        </row>
        <row r="49">
          <cell r="D49">
            <v>43</v>
          </cell>
          <cell r="E49" t="str">
            <v>30-07-2013/16:20</v>
          </cell>
          <cell r="F49" t="str">
            <v>02-08-2013/08:50</v>
          </cell>
          <cell r="G49">
            <v>273.57600000000002</v>
          </cell>
          <cell r="H49">
            <v>277.35500000000002</v>
          </cell>
          <cell r="I49">
            <v>0.13900000000000001</v>
          </cell>
          <cell r="J49">
            <v>281.17033237463801</v>
          </cell>
          <cell r="K49">
            <v>3.8153323746379897</v>
          </cell>
          <cell r="L49">
            <v>0</v>
          </cell>
          <cell r="M49">
            <v>0</v>
          </cell>
          <cell r="N49">
            <v>0</v>
          </cell>
          <cell r="O49">
            <v>0</v>
          </cell>
          <cell r="P49">
            <v>0</v>
          </cell>
          <cell r="Q49" t="str">
            <v>NO</v>
          </cell>
          <cell r="R49" t="str">
            <v>FGCA</v>
          </cell>
          <cell r="S49" t="str">
            <v>110.01</v>
          </cell>
        </row>
        <row r="50">
          <cell r="D50">
            <v>44</v>
          </cell>
          <cell r="E50" t="str">
            <v>03-08-2013/07:55</v>
          </cell>
          <cell r="F50" t="str">
            <v>-</v>
          </cell>
          <cell r="G50">
            <v>277.35500000000002</v>
          </cell>
          <cell r="H50">
            <v>280.637</v>
          </cell>
          <cell r="I50">
            <v>0.13900000000000001</v>
          </cell>
          <cell r="J50">
            <v>283.9505540760947</v>
          </cell>
          <cell r="K50">
            <v>3.3135540760947038</v>
          </cell>
          <cell r="L50">
            <v>0</v>
          </cell>
          <cell r="M50">
            <v>0</v>
          </cell>
          <cell r="N50">
            <v>4049.797</v>
          </cell>
          <cell r="O50">
            <v>3977.335</v>
          </cell>
          <cell r="P50">
            <v>0</v>
          </cell>
          <cell r="Q50" t="str">
            <v>NO</v>
          </cell>
          <cell r="R50" t="str">
            <v>FGCA</v>
          </cell>
          <cell r="S50" t="str">
            <v>110.01</v>
          </cell>
        </row>
        <row r="51">
          <cell r="D51">
            <v>45</v>
          </cell>
          <cell r="E51" t="str">
            <v>04-08-2013/18:38</v>
          </cell>
          <cell r="F51" t="str">
            <v>-</v>
          </cell>
          <cell r="G51">
            <v>280.637</v>
          </cell>
          <cell r="H51">
            <v>284.45</v>
          </cell>
          <cell r="I51">
            <v>0.13900000000000001</v>
          </cell>
          <cell r="J51">
            <v>288.29965926025261</v>
          </cell>
          <cell r="K51">
            <v>3.8496592602526221</v>
          </cell>
          <cell r="L51">
            <v>7.8477318200744435</v>
          </cell>
          <cell r="M51">
            <v>67.818820217401424</v>
          </cell>
          <cell r="N51">
            <v>4047.9250000000002</v>
          </cell>
          <cell r="O51">
            <v>3980.654</v>
          </cell>
          <cell r="P51">
            <v>0</v>
          </cell>
          <cell r="Q51" t="str">
            <v>NO</v>
          </cell>
          <cell r="R51" t="str">
            <v>FGCA</v>
          </cell>
          <cell r="S51" t="str">
            <v>110.01</v>
          </cell>
        </row>
        <row r="52">
          <cell r="D52">
            <v>46</v>
          </cell>
          <cell r="E52" t="str">
            <v>05-08-2013/19:37</v>
          </cell>
          <cell r="F52" t="str">
            <v>-</v>
          </cell>
          <cell r="G52">
            <v>284.45</v>
          </cell>
          <cell r="H52">
            <v>288.41000000000003</v>
          </cell>
          <cell r="I52">
            <v>0.13900000000000001</v>
          </cell>
          <cell r="J52">
            <v>292.40807255982185</v>
          </cell>
          <cell r="K52">
            <v>3.9980725598218214</v>
          </cell>
          <cell r="L52">
            <v>0</v>
          </cell>
          <cell r="M52">
            <v>0</v>
          </cell>
          <cell r="N52">
            <v>4046.38</v>
          </cell>
          <cell r="O52">
            <v>3983.4</v>
          </cell>
          <cell r="P52">
            <v>1903.2</v>
          </cell>
          <cell r="Q52" t="str">
            <v>NO</v>
          </cell>
          <cell r="R52" t="str">
            <v>FGCA</v>
          </cell>
          <cell r="S52" t="str">
            <v>110.01</v>
          </cell>
        </row>
        <row r="53">
          <cell r="D53">
            <v>47</v>
          </cell>
          <cell r="E53" t="str">
            <v>06-08-2013/18:54</v>
          </cell>
          <cell r="F53" t="str">
            <v>-</v>
          </cell>
          <cell r="G53">
            <v>288.41000000000003</v>
          </cell>
          <cell r="H53">
            <v>291.86</v>
          </cell>
          <cell r="I53">
            <v>0.13900000000000001</v>
          </cell>
          <cell r="J53">
            <v>295.34316927560235</v>
          </cell>
          <cell r="K53">
            <v>3.4831692756023358</v>
          </cell>
          <cell r="L53">
            <v>14.578830243390598</v>
          </cell>
          <cell r="M53">
            <v>0</v>
          </cell>
          <cell r="N53">
            <v>4044.29</v>
          </cell>
          <cell r="O53">
            <v>3987.11</v>
          </cell>
          <cell r="P53">
            <v>1902.73</v>
          </cell>
          <cell r="Q53" t="str">
            <v>NO</v>
          </cell>
          <cell r="R53" t="str">
            <v>FGCA</v>
          </cell>
          <cell r="S53" t="str">
            <v>110.01</v>
          </cell>
        </row>
        <row r="54">
          <cell r="D54">
            <v>48</v>
          </cell>
          <cell r="E54" t="str">
            <v>09-08-2013/07:50</v>
          </cell>
          <cell r="F54" t="str">
            <v>-</v>
          </cell>
          <cell r="G54">
            <v>291.86</v>
          </cell>
          <cell r="H54">
            <v>295.76</v>
          </cell>
          <cell r="I54">
            <v>0.13900000000000001</v>
          </cell>
          <cell r="J54">
            <v>299.69749570285478</v>
          </cell>
          <cell r="K54">
            <v>3.9374957028547897</v>
          </cell>
          <cell r="L54">
            <v>0</v>
          </cell>
          <cell r="M54">
            <v>0</v>
          </cell>
          <cell r="N54">
            <v>4042.36</v>
          </cell>
          <cell r="O54">
            <v>3990.5</v>
          </cell>
          <cell r="P54">
            <v>1903.31</v>
          </cell>
          <cell r="Q54" t="str">
            <v>NO</v>
          </cell>
          <cell r="R54" t="str">
            <v>FGCA</v>
          </cell>
          <cell r="S54" t="str">
            <v>110.01</v>
          </cell>
        </row>
        <row r="55">
          <cell r="D55">
            <v>49</v>
          </cell>
          <cell r="E55" t="str">
            <v>10-08-2013/08:30</v>
          </cell>
          <cell r="F55" t="str">
            <v>-</v>
          </cell>
          <cell r="G55">
            <v>295.76</v>
          </cell>
          <cell r="H55">
            <v>298.85000000000002</v>
          </cell>
          <cell r="I55">
            <v>0.13900000000000001</v>
          </cell>
          <cell r="J55">
            <v>301.9697081338004</v>
          </cell>
          <cell r="K55">
            <v>3.1197081338003727</v>
          </cell>
          <cell r="L55">
            <v>0</v>
          </cell>
          <cell r="M55">
            <v>0</v>
          </cell>
          <cell r="N55">
            <v>4040.86</v>
          </cell>
          <cell r="O55">
            <v>3993.21</v>
          </cell>
          <cell r="P55">
            <v>1901.75</v>
          </cell>
          <cell r="Q55" t="str">
            <v>NO</v>
          </cell>
          <cell r="R55" t="str">
            <v>FGCA</v>
          </cell>
          <cell r="S55" t="str">
            <v>110.01</v>
          </cell>
        </row>
        <row r="56">
          <cell r="D56">
            <v>50</v>
          </cell>
          <cell r="E56" t="str">
            <v>11-08-2013/05:24</v>
          </cell>
          <cell r="F56" t="str">
            <v>-</v>
          </cell>
          <cell r="G56">
            <v>298.85000000000002</v>
          </cell>
          <cell r="H56">
            <v>302.85000000000002</v>
          </cell>
          <cell r="I56">
            <v>0.13900000000000001</v>
          </cell>
          <cell r="J56">
            <v>306.88845713113312</v>
          </cell>
          <cell r="K56">
            <v>4.0384571311331001</v>
          </cell>
          <cell r="L56">
            <v>0</v>
          </cell>
          <cell r="M56">
            <v>0</v>
          </cell>
          <cell r="N56">
            <v>4038.9</v>
          </cell>
          <cell r="O56">
            <v>3996.71</v>
          </cell>
          <cell r="P56">
            <v>1901.19</v>
          </cell>
          <cell r="Q56" t="str">
            <v>NO</v>
          </cell>
          <cell r="R56" t="str">
            <v>FGCA</v>
          </cell>
          <cell r="S56" t="str">
            <v>110.01</v>
          </cell>
        </row>
        <row r="57">
          <cell r="D57">
            <v>51</v>
          </cell>
          <cell r="E57" t="str">
            <v>12-08-2013/05:28</v>
          </cell>
          <cell r="F57" t="str">
            <v>-</v>
          </cell>
          <cell r="G57">
            <v>302.85000000000002</v>
          </cell>
          <cell r="H57">
            <v>306.56</v>
          </cell>
          <cell r="I57">
            <v>0.13900000000000001</v>
          </cell>
          <cell r="J57">
            <v>310.30566898912593</v>
          </cell>
          <cell r="K57">
            <v>3.7456689891259316</v>
          </cell>
          <cell r="L57">
            <v>37.075055692367698</v>
          </cell>
          <cell r="M57">
            <v>0</v>
          </cell>
          <cell r="N57">
            <v>4037.1</v>
          </cell>
          <cell r="O57">
            <v>3999.93</v>
          </cell>
          <cell r="P57">
            <v>1901.88</v>
          </cell>
          <cell r="Q57" t="str">
            <v>NO</v>
          </cell>
          <cell r="R57" t="str">
            <v>FGCA</v>
          </cell>
          <cell r="S57" t="str">
            <v>110.01</v>
          </cell>
        </row>
        <row r="58">
          <cell r="D58">
            <v>52</v>
          </cell>
          <cell r="E58" t="str">
            <v>13-08-2013/05:27</v>
          </cell>
          <cell r="F58" t="str">
            <v>-</v>
          </cell>
          <cell r="G58">
            <v>306.56</v>
          </cell>
          <cell r="H58">
            <v>309.47000000000003</v>
          </cell>
          <cell r="I58">
            <v>0.13900000000000001</v>
          </cell>
          <cell r="J58">
            <v>312.40797756289942</v>
          </cell>
          <cell r="K58">
            <v>2.9379775628993912</v>
          </cell>
          <cell r="L58">
            <v>0</v>
          </cell>
          <cell r="M58">
            <v>0</v>
          </cell>
          <cell r="N58">
            <v>4035.68</v>
          </cell>
          <cell r="O58">
            <v>4002.47</v>
          </cell>
          <cell r="P58">
            <v>1901.47</v>
          </cell>
          <cell r="Q58" t="str">
            <v>NO</v>
          </cell>
          <cell r="R58" t="str">
            <v>FGCA</v>
          </cell>
          <cell r="S58" t="str">
            <v>110.01</v>
          </cell>
        </row>
        <row r="59">
          <cell r="D59">
            <v>53</v>
          </cell>
          <cell r="E59" t="str">
            <v>13-08-2013/20:50</v>
          </cell>
          <cell r="F59" t="str">
            <v>-</v>
          </cell>
          <cell r="G59">
            <v>309.47000000000003</v>
          </cell>
          <cell r="H59">
            <v>312.73</v>
          </cell>
          <cell r="I59">
            <v>0.13900000000000001</v>
          </cell>
          <cell r="J59">
            <v>316.0213425618735</v>
          </cell>
          <cell r="K59">
            <v>3.2913425618734777</v>
          </cell>
          <cell r="L59">
            <v>0</v>
          </cell>
          <cell r="M59">
            <v>0</v>
          </cell>
          <cell r="N59">
            <v>4034.07</v>
          </cell>
          <cell r="O59">
            <v>4005.31</v>
          </cell>
          <cell r="P59">
            <v>1899.82</v>
          </cell>
          <cell r="Q59" t="str">
            <v>NO</v>
          </cell>
          <cell r="R59" t="str">
            <v>FGCD</v>
          </cell>
          <cell r="S59" t="str">
            <v>110.02</v>
          </cell>
        </row>
        <row r="60">
          <cell r="D60">
            <v>54</v>
          </cell>
          <cell r="E60" t="str">
            <v>14-08-2013/19:57</v>
          </cell>
          <cell r="F60" t="str">
            <v>-</v>
          </cell>
          <cell r="G60">
            <v>312.73</v>
          </cell>
          <cell r="H60">
            <v>316.47000000000003</v>
          </cell>
          <cell r="I60">
            <v>0.13900000000000001</v>
          </cell>
          <cell r="J60">
            <v>320.24595741760953</v>
          </cell>
          <cell r="K60">
            <v>3.7759574176095043</v>
          </cell>
          <cell r="L60">
            <v>0</v>
          </cell>
          <cell r="M60">
            <v>0</v>
          </cell>
          <cell r="N60">
            <v>4032.23</v>
          </cell>
          <cell r="O60">
            <v>4008.55</v>
          </cell>
          <cell r="P60">
            <v>1900.8</v>
          </cell>
          <cell r="Q60" t="str">
            <v>NO</v>
          </cell>
          <cell r="R60" t="str">
            <v>FGCD</v>
          </cell>
          <cell r="S60" t="str">
            <v>110.02</v>
          </cell>
        </row>
        <row r="61">
          <cell r="D61">
            <v>55</v>
          </cell>
          <cell r="E61" t="str">
            <v>15-08-2013/20:20</v>
          </cell>
          <cell r="F61" t="str">
            <v>-</v>
          </cell>
          <cell r="G61">
            <v>316.47000000000003</v>
          </cell>
          <cell r="H61">
            <v>319.11</v>
          </cell>
          <cell r="I61">
            <v>0.13900000000000001</v>
          </cell>
          <cell r="J61">
            <v>321.77538170654788</v>
          </cell>
          <cell r="K61">
            <v>2.665381706547862</v>
          </cell>
          <cell r="L61">
            <v>0</v>
          </cell>
          <cell r="M61">
            <v>0</v>
          </cell>
          <cell r="N61">
            <v>4030.94</v>
          </cell>
          <cell r="O61">
            <v>4010.88</v>
          </cell>
          <cell r="P61">
            <v>1900.3</v>
          </cell>
          <cell r="Q61" t="str">
            <v>NO</v>
          </cell>
          <cell r="R61" t="str">
            <v>FGCD</v>
          </cell>
          <cell r="S61" t="str">
            <v>110.02</v>
          </cell>
        </row>
        <row r="62">
          <cell r="D62">
            <v>56</v>
          </cell>
          <cell r="E62" t="str">
            <v>17-08-2013/19:45</v>
          </cell>
          <cell r="F62" t="str">
            <v>-</v>
          </cell>
          <cell r="G62">
            <v>319.11</v>
          </cell>
          <cell r="H62">
            <v>322.93</v>
          </cell>
          <cell r="I62">
            <v>0.13900000000000001</v>
          </cell>
          <cell r="J62">
            <v>326.78672656023213</v>
          </cell>
          <cell r="K62">
            <v>3.8567265602321186</v>
          </cell>
          <cell r="L62">
            <v>0</v>
          </cell>
          <cell r="M62">
            <v>0</v>
          </cell>
          <cell r="N62">
            <v>4029.08</v>
          </cell>
          <cell r="O62">
            <v>4014.2</v>
          </cell>
          <cell r="P62">
            <v>1899.6</v>
          </cell>
          <cell r="Q62" t="str">
            <v>NO</v>
          </cell>
          <cell r="R62" t="str">
            <v>FGCD</v>
          </cell>
          <cell r="S62" t="str">
            <v>110.02</v>
          </cell>
        </row>
        <row r="63">
          <cell r="D63">
            <v>57</v>
          </cell>
          <cell r="E63" t="str">
            <v>19-08-2013/03:27</v>
          </cell>
          <cell r="F63" t="str">
            <v>-</v>
          </cell>
          <cell r="G63">
            <v>322.93</v>
          </cell>
          <cell r="H63">
            <v>326.01</v>
          </cell>
          <cell r="I63">
            <v>0.13900000000000001</v>
          </cell>
          <cell r="J63">
            <v>329.11961199097249</v>
          </cell>
          <cell r="K63">
            <v>3.1096119909724962</v>
          </cell>
          <cell r="L63">
            <v>0</v>
          </cell>
          <cell r="M63">
            <v>0</v>
          </cell>
          <cell r="N63">
            <v>4027.57</v>
          </cell>
          <cell r="O63">
            <v>4016.88</v>
          </cell>
          <cell r="P63">
            <v>1899.18</v>
          </cell>
          <cell r="Q63" t="str">
            <v>NO</v>
          </cell>
          <cell r="R63" t="str">
            <v>FGCD</v>
          </cell>
          <cell r="S63" t="str">
            <v>110.02</v>
          </cell>
        </row>
        <row r="64">
          <cell r="D64">
            <v>58</v>
          </cell>
          <cell r="E64" t="str">
            <v>20-08-2013/18:44</v>
          </cell>
          <cell r="F64" t="str">
            <v>-</v>
          </cell>
          <cell r="G64">
            <v>326.01</v>
          </cell>
          <cell r="H64">
            <v>329.5</v>
          </cell>
          <cell r="I64">
            <v>0.13900000000000001</v>
          </cell>
          <cell r="J64">
            <v>333.02355384691367</v>
          </cell>
          <cell r="K64">
            <v>3.5235538469136714</v>
          </cell>
          <cell r="L64">
            <v>0</v>
          </cell>
          <cell r="M64">
            <v>0</v>
          </cell>
          <cell r="N64">
            <v>4025.5</v>
          </cell>
          <cell r="O64">
            <v>4019.93</v>
          </cell>
          <cell r="P64">
            <v>1897.48</v>
          </cell>
          <cell r="Q64" t="str">
            <v>NO</v>
          </cell>
          <cell r="R64" t="str">
            <v>FGCD</v>
          </cell>
          <cell r="S64" t="str">
            <v>110.02</v>
          </cell>
        </row>
        <row r="65">
          <cell r="D65">
            <v>59</v>
          </cell>
          <cell r="E65" t="str">
            <v>22-08-2013/19:20</v>
          </cell>
          <cell r="F65" t="str">
            <v>-</v>
          </cell>
          <cell r="G65">
            <v>329.5</v>
          </cell>
          <cell r="H65">
            <v>332.88</v>
          </cell>
          <cell r="I65">
            <v>0.13900000000000001</v>
          </cell>
          <cell r="J65">
            <v>336.29249627580748</v>
          </cell>
          <cell r="K65">
            <v>3.4124962758074844</v>
          </cell>
          <cell r="L65">
            <v>0</v>
          </cell>
          <cell r="M65">
            <v>0</v>
          </cell>
          <cell r="N65">
            <v>4024.2</v>
          </cell>
          <cell r="O65">
            <v>4022.88</v>
          </cell>
          <cell r="P65">
            <v>1897.01</v>
          </cell>
          <cell r="Q65" t="str">
            <v>NO</v>
          </cell>
          <cell r="R65" t="str">
            <v>FGCD</v>
          </cell>
          <cell r="S65" t="str">
            <v>110.02</v>
          </cell>
        </row>
        <row r="66">
          <cell r="D66">
            <v>60</v>
          </cell>
          <cell r="E66" t="str">
            <v>23-08-2013/19:38</v>
          </cell>
          <cell r="F66" t="str">
            <v>-</v>
          </cell>
          <cell r="G66">
            <v>332.88</v>
          </cell>
          <cell r="H66">
            <v>336.50200000000001</v>
          </cell>
          <cell r="I66">
            <v>0.13900000000000001</v>
          </cell>
          <cell r="J66">
            <v>340.15882293224109</v>
          </cell>
          <cell r="K66">
            <v>3.6568229322410843</v>
          </cell>
          <cell r="L66">
            <v>0</v>
          </cell>
          <cell r="M66">
            <v>0</v>
          </cell>
          <cell r="N66">
            <v>4022.4290000000001</v>
          </cell>
          <cell r="O66">
            <v>4026.0770000000002</v>
          </cell>
          <cell r="P66">
            <v>1896.508</v>
          </cell>
          <cell r="Q66" t="str">
            <v>NO</v>
          </cell>
          <cell r="R66" t="str">
            <v>FGCD</v>
          </cell>
          <cell r="S66" t="str">
            <v>110.02</v>
          </cell>
        </row>
        <row r="67">
          <cell r="D67">
            <v>61</v>
          </cell>
          <cell r="E67" t="str">
            <v>25-08-2013/07:55</v>
          </cell>
          <cell r="F67" t="str">
            <v>-</v>
          </cell>
          <cell r="G67">
            <v>336.50200000000001</v>
          </cell>
          <cell r="H67">
            <v>339.572</v>
          </cell>
          <cell r="I67">
            <v>0.13900000000000001</v>
          </cell>
          <cell r="J67">
            <v>342.67151584814468</v>
          </cell>
          <cell r="K67">
            <v>3.0995158481446765</v>
          </cell>
          <cell r="L67">
            <v>8.3172024615686837</v>
          </cell>
          <cell r="M67">
            <v>0</v>
          </cell>
          <cell r="N67">
            <v>4020.7049999999999</v>
          </cell>
          <cell r="O67">
            <v>4029.105</v>
          </cell>
          <cell r="P67">
            <v>1896.0170000000001</v>
          </cell>
          <cell r="Q67" t="str">
            <v>NO</v>
          </cell>
          <cell r="R67" t="str">
            <v>FGCD</v>
          </cell>
          <cell r="S67" t="str">
            <v>110.02</v>
          </cell>
        </row>
        <row r="68">
          <cell r="D68">
            <v>62</v>
          </cell>
          <cell r="E68" t="str">
            <v>26-08-2013/09:00</v>
          </cell>
          <cell r="F68" t="str">
            <v>-</v>
          </cell>
          <cell r="G68">
            <v>339.572</v>
          </cell>
          <cell r="H68">
            <v>342.99700000000001</v>
          </cell>
          <cell r="I68">
            <v>0.13900000000000001</v>
          </cell>
          <cell r="J68">
            <v>346.45492891853274</v>
          </cell>
          <cell r="K68">
            <v>3.4579289185327298</v>
          </cell>
          <cell r="L68">
            <v>0</v>
          </cell>
          <cell r="M68">
            <v>0</v>
          </cell>
          <cell r="N68">
            <v>4019.221</v>
          </cell>
          <cell r="O68">
            <v>4031.7460000000001</v>
          </cell>
          <cell r="P68">
            <v>1895.6010000000001</v>
          </cell>
          <cell r="Q68" t="str">
            <v>NO</v>
          </cell>
          <cell r="R68" t="str">
            <v>FGCD</v>
          </cell>
          <cell r="S68" t="str">
            <v>110.02</v>
          </cell>
        </row>
        <row r="69">
          <cell r="D69">
            <v>63</v>
          </cell>
          <cell r="E69" t="str">
            <v>27-08-2013/21:30</v>
          </cell>
          <cell r="F69" t="str">
            <v>-</v>
          </cell>
          <cell r="G69">
            <v>342.99700000000001</v>
          </cell>
          <cell r="H69">
            <v>345.12099999999998</v>
          </cell>
          <cell r="I69">
            <v>0.13900000000000001</v>
          </cell>
          <cell r="J69">
            <v>347.26542073663165</v>
          </cell>
          <cell r="K69">
            <v>2.1444207366316732</v>
          </cell>
          <cell r="L69">
            <v>0</v>
          </cell>
          <cell r="M69">
            <v>0</v>
          </cell>
          <cell r="N69">
            <v>4018.2069999999999</v>
          </cell>
          <cell r="O69">
            <v>4033.5210000000002</v>
          </cell>
          <cell r="P69">
            <v>1895.3230000000001</v>
          </cell>
          <cell r="Q69" t="str">
            <v>NO</v>
          </cell>
          <cell r="R69" t="str">
            <v>FGCD</v>
          </cell>
          <cell r="S69" t="str">
            <v>110.02</v>
          </cell>
        </row>
        <row r="70">
          <cell r="D70">
            <v>64</v>
          </cell>
          <cell r="E70" t="str">
            <v>01-09-2013/08:00</v>
          </cell>
          <cell r="F70" t="str">
            <v>-</v>
          </cell>
          <cell r="G70">
            <v>345.12099999999998</v>
          </cell>
          <cell r="H70">
            <v>347.81</v>
          </cell>
          <cell r="I70">
            <v>0.13900000000000001</v>
          </cell>
          <cell r="J70">
            <v>350.52485280640428</v>
          </cell>
          <cell r="K70">
            <v>2.7148528064042807</v>
          </cell>
          <cell r="L70">
            <v>0</v>
          </cell>
          <cell r="M70">
            <v>0</v>
          </cell>
          <cell r="N70">
            <v>4016.8850000000002</v>
          </cell>
          <cell r="O70">
            <v>4035.89</v>
          </cell>
          <cell r="P70">
            <v>1894.905</v>
          </cell>
          <cell r="Q70" t="str">
            <v>NO</v>
          </cell>
          <cell r="R70" t="str">
            <v>FF</v>
          </cell>
          <cell r="S70" t="str">
            <v>110.05</v>
          </cell>
        </row>
        <row r="71">
          <cell r="D71">
            <v>65</v>
          </cell>
          <cell r="E71" t="str">
            <v>09-09-2013/15:10</v>
          </cell>
          <cell r="F71" t="str">
            <v>-</v>
          </cell>
          <cell r="G71">
            <v>347.81</v>
          </cell>
          <cell r="H71">
            <v>350.63</v>
          </cell>
          <cell r="I71">
            <v>0.13900000000000001</v>
          </cell>
          <cell r="J71">
            <v>353.47711227744884</v>
          </cell>
          <cell r="K71">
            <v>2.8471122774488435</v>
          </cell>
          <cell r="L71">
            <v>16.850462379652981</v>
          </cell>
          <cell r="M71">
            <v>47.958697660771577</v>
          </cell>
          <cell r="N71">
            <v>4015.57</v>
          </cell>
          <cell r="O71">
            <v>4038.24</v>
          </cell>
          <cell r="P71">
            <v>1894.55</v>
          </cell>
          <cell r="Q71" t="str">
            <v>NO</v>
          </cell>
          <cell r="R71" t="str">
            <v>FF</v>
          </cell>
          <cell r="S71" t="str">
            <v>110.05</v>
          </cell>
        </row>
        <row r="72">
          <cell r="D72">
            <v>66</v>
          </cell>
          <cell r="E72" t="str">
            <v>11-09-2013/8:09</v>
          </cell>
          <cell r="F72" t="str">
            <v>-</v>
          </cell>
          <cell r="G72">
            <v>350.63</v>
          </cell>
          <cell r="H72">
            <v>354.93</v>
          </cell>
          <cell r="I72">
            <v>0.13900000000000001</v>
          </cell>
          <cell r="J72">
            <v>359.27134141596815</v>
          </cell>
          <cell r="K72">
            <v>4.3413414159681452</v>
          </cell>
          <cell r="L72">
            <v>0</v>
          </cell>
          <cell r="M72">
            <v>0</v>
          </cell>
          <cell r="N72">
            <v>4013.3980000000001</v>
          </cell>
          <cell r="O72">
            <v>4042.1080000000002</v>
          </cell>
          <cell r="P72">
            <v>1893.9290000000001</v>
          </cell>
          <cell r="Q72" t="str">
            <v>NO</v>
          </cell>
          <cell r="R72" t="str">
            <v>FF</v>
          </cell>
          <cell r="S72" t="str">
            <v>110.05</v>
          </cell>
        </row>
        <row r="73">
          <cell r="D73">
            <v>67</v>
          </cell>
          <cell r="E73" t="str">
            <v>12-09-2013/12:43</v>
          </cell>
          <cell r="F73" t="str">
            <v>-</v>
          </cell>
          <cell r="G73">
            <v>354.93</v>
          </cell>
          <cell r="H73">
            <v>359.04899999999998</v>
          </cell>
          <cell r="I73">
            <v>0.13900000000000001</v>
          </cell>
          <cell r="J73">
            <v>363.20760123078429</v>
          </cell>
          <cell r="K73">
            <v>4.1586012307843134</v>
          </cell>
          <cell r="L73">
            <v>0</v>
          </cell>
          <cell r="M73">
            <v>0</v>
          </cell>
          <cell r="N73">
            <v>4011.23</v>
          </cell>
          <cell r="O73">
            <v>4045.95</v>
          </cell>
          <cell r="P73">
            <v>1893.3720000000001</v>
          </cell>
          <cell r="Q73" t="str">
            <v>NO</v>
          </cell>
          <cell r="R73" t="str">
            <v>FF</v>
          </cell>
          <cell r="S73" t="str">
            <v>110.05</v>
          </cell>
        </row>
        <row r="74">
          <cell r="D74">
            <v>68</v>
          </cell>
          <cell r="E74" t="str">
            <v>13-09-2013/18:20</v>
          </cell>
          <cell r="F74" t="str">
            <v>-</v>
          </cell>
          <cell r="G74">
            <v>359.04899999999998</v>
          </cell>
          <cell r="H74">
            <v>362.07499999999999</v>
          </cell>
          <cell r="I74">
            <v>0.13900000000000001</v>
          </cell>
          <cell r="J74">
            <v>365.13009281970221</v>
          </cell>
          <cell r="K74">
            <v>3.0550928197022245</v>
          </cell>
          <cell r="L74">
            <v>0</v>
          </cell>
          <cell r="M74">
            <v>0</v>
          </cell>
          <cell r="N74">
            <v>4010.1990000000001</v>
          </cell>
          <cell r="O74">
            <v>4047.8009999999999</v>
          </cell>
          <cell r="P74">
            <v>1892.95</v>
          </cell>
          <cell r="Q74" t="str">
            <v>NO</v>
          </cell>
          <cell r="R74" t="str">
            <v>FF</v>
          </cell>
          <cell r="S74" t="str">
            <v>110.05</v>
          </cell>
        </row>
        <row r="75">
          <cell r="D75">
            <v>69</v>
          </cell>
          <cell r="E75" t="str">
            <v>14-09-2013/22:07</v>
          </cell>
          <cell r="F75" t="str">
            <v>-</v>
          </cell>
          <cell r="G75">
            <v>362.07499999999999</v>
          </cell>
          <cell r="H75">
            <v>364.5</v>
          </cell>
          <cell r="I75">
            <v>0.13900000000000001</v>
          </cell>
          <cell r="J75">
            <v>366.94831463574945</v>
          </cell>
          <cell r="K75">
            <v>2.4483146357494547</v>
          </cell>
          <cell r="L75">
            <v>0</v>
          </cell>
          <cell r="M75">
            <v>0</v>
          </cell>
          <cell r="N75">
            <v>4008.71</v>
          </cell>
          <cell r="O75">
            <v>4050.44</v>
          </cell>
          <cell r="P75">
            <v>1892.53</v>
          </cell>
          <cell r="Q75" t="str">
            <v>NO</v>
          </cell>
          <cell r="R75" t="str">
            <v>FF</v>
          </cell>
          <cell r="S75" t="str">
            <v>110.05</v>
          </cell>
        </row>
        <row r="76">
          <cell r="D76">
            <v>70</v>
          </cell>
          <cell r="E76" t="str">
            <v>16-09-2013/05:57</v>
          </cell>
          <cell r="F76" t="str">
            <v>-</v>
          </cell>
          <cell r="G76">
            <v>364.5</v>
          </cell>
          <cell r="H76">
            <v>368.3</v>
          </cell>
          <cell r="I76">
            <v>0.13900000000000001</v>
          </cell>
          <cell r="J76">
            <v>372.13653427457649</v>
          </cell>
          <cell r="K76">
            <v>3.8365342745764792</v>
          </cell>
          <cell r="L76">
            <v>10.699892168937254</v>
          </cell>
          <cell r="M76">
            <v>0</v>
          </cell>
          <cell r="N76">
            <v>4006.8519999999999</v>
          </cell>
          <cell r="O76">
            <v>4053.759</v>
          </cell>
          <cell r="P76">
            <v>1892.1590000000001</v>
          </cell>
          <cell r="Q76" t="str">
            <v>NO</v>
          </cell>
          <cell r="R76" t="str">
            <v>FF</v>
          </cell>
          <cell r="S76" t="str">
            <v>110.05</v>
          </cell>
        </row>
        <row r="77">
          <cell r="D77">
            <v>71</v>
          </cell>
          <cell r="E77" t="str">
            <v>18-09-2013/08:40</v>
          </cell>
          <cell r="F77" t="str">
            <v>-</v>
          </cell>
          <cell r="G77">
            <v>368.3</v>
          </cell>
          <cell r="H77">
            <v>371.95</v>
          </cell>
          <cell r="I77">
            <v>0.13900000000000001</v>
          </cell>
          <cell r="J77">
            <v>375.63509213215895</v>
          </cell>
          <cell r="K77">
            <v>3.6850921321589567</v>
          </cell>
          <cell r="L77">
            <v>0</v>
          </cell>
          <cell r="M77">
            <v>0</v>
          </cell>
          <cell r="N77">
            <v>4005.0639999999999</v>
          </cell>
          <cell r="O77">
            <v>4056.94</v>
          </cell>
          <cell r="P77">
            <v>1891.569</v>
          </cell>
          <cell r="Q77" t="str">
            <v>NO</v>
          </cell>
          <cell r="R77" t="str">
            <v>FF</v>
          </cell>
          <cell r="S77" t="str">
            <v>110.05</v>
          </cell>
        </row>
        <row r="78">
          <cell r="D78">
            <v>72</v>
          </cell>
          <cell r="E78" t="str">
            <v>22-09-2013/06:50</v>
          </cell>
          <cell r="F78" t="str">
            <v>-</v>
          </cell>
          <cell r="G78">
            <v>371.95</v>
          </cell>
          <cell r="H78">
            <v>375.09800000000001</v>
          </cell>
          <cell r="I78">
            <v>0.13900000000000001</v>
          </cell>
          <cell r="J78">
            <v>378.27626576220183</v>
          </cell>
          <cell r="K78">
            <v>3.1782657622018178</v>
          </cell>
          <cell r="L78">
            <v>0</v>
          </cell>
          <cell r="M78">
            <v>0</v>
          </cell>
          <cell r="N78">
            <v>4003.098</v>
          </cell>
          <cell r="O78">
            <v>4059.68</v>
          </cell>
          <cell r="P78">
            <v>1892.33</v>
          </cell>
          <cell r="Q78" t="str">
            <v>NO</v>
          </cell>
          <cell r="R78" t="str">
            <v>FF</v>
          </cell>
          <cell r="S78" t="str">
            <v>110.05</v>
          </cell>
        </row>
        <row r="79">
          <cell r="D79">
            <v>73</v>
          </cell>
          <cell r="E79" t="str">
            <v>23-09-2013/23:50</v>
          </cell>
          <cell r="F79" t="str">
            <v>-</v>
          </cell>
          <cell r="G79">
            <v>375.09800000000001</v>
          </cell>
          <cell r="H79">
            <v>378.24099999999999</v>
          </cell>
          <cell r="I79">
            <v>0.13900000000000001</v>
          </cell>
          <cell r="J79">
            <v>381.41421769078784</v>
          </cell>
          <cell r="K79">
            <v>3.1732176907878511</v>
          </cell>
          <cell r="L79">
            <v>17.202817764344388</v>
          </cell>
          <cell r="M79">
            <v>0</v>
          </cell>
          <cell r="N79">
            <v>4001.98</v>
          </cell>
          <cell r="O79">
            <v>4062.4259999999999</v>
          </cell>
          <cell r="P79">
            <v>1891.89</v>
          </cell>
          <cell r="Q79" t="str">
            <v>NO</v>
          </cell>
          <cell r="R79" t="str">
            <v>FF</v>
          </cell>
          <cell r="S79" t="str">
            <v>110.05</v>
          </cell>
        </row>
        <row r="80">
          <cell r="D80">
            <v>74</v>
          </cell>
          <cell r="E80" t="str">
            <v>25-09-2013/7:34</v>
          </cell>
          <cell r="F80" t="str">
            <v>-</v>
          </cell>
          <cell r="G80">
            <v>378.24099999999999</v>
          </cell>
          <cell r="H80">
            <v>381.73099999999999</v>
          </cell>
          <cell r="I80">
            <v>0.13900000000000001</v>
          </cell>
          <cell r="J80">
            <v>385.25455384691367</v>
          </cell>
          <cell r="K80">
            <v>3.5235538469136714</v>
          </cell>
          <cell r="L80">
            <v>0</v>
          </cell>
          <cell r="M80">
            <v>0</v>
          </cell>
          <cell r="N80">
            <v>4000.2809999999999</v>
          </cell>
          <cell r="O80">
            <v>4065.4769999999999</v>
          </cell>
          <cell r="P80">
            <v>1891.9069999999999</v>
          </cell>
          <cell r="Q80" t="str">
            <v>NO</v>
          </cell>
          <cell r="R80" t="str">
            <v>FF</v>
          </cell>
          <cell r="S80" t="str">
            <v>110.05</v>
          </cell>
        </row>
        <row r="81">
          <cell r="D81">
            <v>75</v>
          </cell>
          <cell r="E81" t="str">
            <v>26-09-2013/8:06</v>
          </cell>
          <cell r="F81" t="str">
            <v>-</v>
          </cell>
          <cell r="G81">
            <v>381.73099999999999</v>
          </cell>
          <cell r="H81">
            <v>384.80599999999998</v>
          </cell>
          <cell r="I81">
            <v>0.13900000000000001</v>
          </cell>
          <cell r="J81">
            <v>387.91056391955857</v>
          </cell>
          <cell r="K81">
            <v>3.1045639195585863</v>
          </cell>
          <cell r="L81">
            <v>0</v>
          </cell>
          <cell r="M81">
            <v>0</v>
          </cell>
          <cell r="N81">
            <v>3998.7660000000001</v>
          </cell>
          <cell r="O81">
            <v>4068.1509999999998</v>
          </cell>
          <cell r="P81">
            <v>1891.414</v>
          </cell>
          <cell r="Q81" t="str">
            <v>NO</v>
          </cell>
          <cell r="R81" t="str">
            <v>FB cat D</v>
          </cell>
          <cell r="S81" t="str">
            <v>110.02</v>
          </cell>
        </row>
        <row r="82">
          <cell r="D82">
            <v>76</v>
          </cell>
          <cell r="E82" t="str">
            <v>27-09-2013/15:04</v>
          </cell>
          <cell r="F82" t="str">
            <v>-</v>
          </cell>
          <cell r="G82">
            <v>384.80599999999998</v>
          </cell>
          <cell r="H82">
            <v>388.90499999999997</v>
          </cell>
          <cell r="I82">
            <v>0.13900000000000001</v>
          </cell>
          <cell r="J82">
            <v>393.04340894512865</v>
          </cell>
          <cell r="K82">
            <v>4.1384089451286741</v>
          </cell>
          <cell r="L82">
            <v>0</v>
          </cell>
          <cell r="M82">
            <v>0</v>
          </cell>
          <cell r="N82">
            <v>3996.761</v>
          </cell>
          <cell r="O82">
            <v>4071.7249999999999</v>
          </cell>
          <cell r="P82">
            <v>1891.7080000000001</v>
          </cell>
          <cell r="Q82" t="str">
            <v>NO</v>
          </cell>
          <cell r="R82" t="str">
            <v>FB cat D</v>
          </cell>
          <cell r="S82" t="str">
            <v>110.02</v>
          </cell>
        </row>
        <row r="83">
          <cell r="D83">
            <v>77</v>
          </cell>
          <cell r="E83" t="str">
            <v>28-09-2013/23:58</v>
          </cell>
          <cell r="F83" t="str">
            <v>-</v>
          </cell>
          <cell r="G83">
            <v>388.90499999999997</v>
          </cell>
          <cell r="H83">
            <v>392.137</v>
          </cell>
          <cell r="I83">
            <v>0.13900000000000001</v>
          </cell>
          <cell r="J83">
            <v>395.40007336195561</v>
          </cell>
          <cell r="K83">
            <v>3.2630733619556054</v>
          </cell>
          <cell r="L83">
            <v>0</v>
          </cell>
          <cell r="M83">
            <v>0</v>
          </cell>
          <cell r="N83">
            <v>3995.17</v>
          </cell>
          <cell r="O83">
            <v>4074.54</v>
          </cell>
          <cell r="P83">
            <v>1890.67</v>
          </cell>
          <cell r="Q83" t="str">
            <v>NO</v>
          </cell>
          <cell r="R83" t="str">
            <v>FB cat D</v>
          </cell>
          <cell r="S83" t="str">
            <v>110.02</v>
          </cell>
        </row>
        <row r="84">
          <cell r="D84">
            <v>78</v>
          </cell>
          <cell r="E84" t="str">
            <v>01-10-2013/07:37</v>
          </cell>
          <cell r="F84" t="str">
            <v>-</v>
          </cell>
          <cell r="G84">
            <v>392.137</v>
          </cell>
          <cell r="H84">
            <v>395.31200000000001</v>
          </cell>
          <cell r="I84">
            <v>0.13900000000000001</v>
          </cell>
          <cell r="J84">
            <v>398.51752534783697</v>
          </cell>
          <cell r="K84">
            <v>3.2055253478369536</v>
          </cell>
          <cell r="L84">
            <v>3.2055253478369536</v>
          </cell>
          <cell r="M84">
            <v>0</v>
          </cell>
          <cell r="N84">
            <v>3993.7150000000001</v>
          </cell>
          <cell r="O84">
            <v>4077.1410000000001</v>
          </cell>
          <cell r="P84">
            <v>1888.356</v>
          </cell>
          <cell r="Q84" t="str">
            <v>NO</v>
          </cell>
          <cell r="R84" t="str">
            <v>FB cat D</v>
          </cell>
          <cell r="S84" t="str">
            <v>110.02</v>
          </cell>
        </row>
        <row r="85">
          <cell r="D85">
            <v>79</v>
          </cell>
          <cell r="E85" t="str">
            <v>02-10-2013/08:19</v>
          </cell>
          <cell r="F85" t="str">
            <v>-</v>
          </cell>
          <cell r="G85">
            <v>395.31200000000001</v>
          </cell>
          <cell r="H85">
            <v>398.49400000000003</v>
          </cell>
          <cell r="I85">
            <v>0.13900000000000001</v>
          </cell>
          <cell r="J85">
            <v>401.70659264781642</v>
          </cell>
          <cell r="K85">
            <v>3.2125926478163933</v>
          </cell>
          <cell r="L85">
            <v>13.33195660415322</v>
          </cell>
          <cell r="M85">
            <v>73.769417738915593</v>
          </cell>
          <cell r="N85">
            <v>3992.0619999999999</v>
          </cell>
          <cell r="O85">
            <v>4080.0819999999999</v>
          </cell>
          <cell r="P85">
            <v>1887.79</v>
          </cell>
          <cell r="Q85" t="str">
            <v>NO</v>
          </cell>
          <cell r="R85" t="str">
            <v>FB cat D</v>
          </cell>
          <cell r="S85" t="str">
            <v>110.02</v>
          </cell>
        </row>
        <row r="86">
          <cell r="D86">
            <v>80</v>
          </cell>
          <cell r="E86" t="str">
            <v>04-10-2013/03:50</v>
          </cell>
          <cell r="F86" t="str">
            <v>-</v>
          </cell>
          <cell r="G86">
            <v>398.49400000000003</v>
          </cell>
          <cell r="H86">
            <v>402.197</v>
          </cell>
          <cell r="I86">
            <v>0.13900000000000001</v>
          </cell>
          <cell r="J86">
            <v>405.93560168914649</v>
          </cell>
          <cell r="K86">
            <v>3.7386016891464919</v>
          </cell>
          <cell r="L86">
            <v>0</v>
          </cell>
          <cell r="M86">
            <v>0</v>
          </cell>
          <cell r="N86">
            <v>3990.2570000000001</v>
          </cell>
          <cell r="O86">
            <v>4083.2950000000001</v>
          </cell>
          <cell r="P86">
            <v>1887.357</v>
          </cell>
          <cell r="Q86" t="str">
            <v>NO</v>
          </cell>
          <cell r="R86" t="str">
            <v>FB cat D</v>
          </cell>
          <cell r="S86" t="str">
            <v>110.02</v>
          </cell>
        </row>
        <row r="87">
          <cell r="D87">
            <v>81</v>
          </cell>
          <cell r="E87" t="str">
            <v>05-10-2013/16:19</v>
          </cell>
          <cell r="F87" t="str">
            <v>-</v>
          </cell>
          <cell r="G87">
            <v>402.197</v>
          </cell>
          <cell r="H87">
            <v>405.09100000000001</v>
          </cell>
          <cell r="I87">
            <v>0.13900000000000001</v>
          </cell>
          <cell r="J87">
            <v>408.01282373437482</v>
          </cell>
          <cell r="K87">
            <v>2.9218237343748115</v>
          </cell>
          <cell r="L87">
            <v>0</v>
          </cell>
          <cell r="M87">
            <v>0</v>
          </cell>
          <cell r="N87">
            <v>3988.875</v>
          </cell>
          <cell r="O87">
            <v>4085.7539999999999</v>
          </cell>
          <cell r="P87">
            <v>1886.9639999999999</v>
          </cell>
          <cell r="Q87" t="str">
            <v>NO</v>
          </cell>
          <cell r="R87" t="str">
            <v>FB cat D</v>
          </cell>
          <cell r="S87" t="str">
            <v>110.02</v>
          </cell>
        </row>
        <row r="88">
          <cell r="D88">
            <v>82</v>
          </cell>
          <cell r="E88" t="str">
            <v>06-10-2013/23:10</v>
          </cell>
          <cell r="F88" t="str">
            <v>-</v>
          </cell>
          <cell r="G88">
            <v>405.09100000000001</v>
          </cell>
          <cell r="H88">
            <v>408.517</v>
          </cell>
          <cell r="I88">
            <v>0.13900000000000001</v>
          </cell>
          <cell r="J88">
            <v>411.97593853281552</v>
          </cell>
          <cell r="K88">
            <v>3.4589385328155231</v>
          </cell>
          <cell r="L88">
            <v>0</v>
          </cell>
          <cell r="M88">
            <v>0</v>
          </cell>
          <cell r="N88">
            <v>3987.152</v>
          </cell>
          <cell r="O88">
            <v>4088.82</v>
          </cell>
          <cell r="P88">
            <v>1886.4729646668391</v>
          </cell>
          <cell r="Q88" t="str">
            <v>NO</v>
          </cell>
          <cell r="R88" t="str">
            <v>FB cat D</v>
          </cell>
          <cell r="S88" t="str">
            <v>110.02</v>
          </cell>
        </row>
        <row r="89">
          <cell r="D89">
            <v>83</v>
          </cell>
          <cell r="E89" t="str">
            <v>07-10-2013/21:45</v>
          </cell>
          <cell r="F89" t="str">
            <v>-</v>
          </cell>
          <cell r="G89">
            <v>408.517</v>
          </cell>
          <cell r="H89">
            <v>411.923</v>
          </cell>
          <cell r="I89">
            <v>0.13900000000000001</v>
          </cell>
          <cell r="J89">
            <v>415.36174624715989</v>
          </cell>
          <cell r="K89">
            <v>3.4387462471598838</v>
          </cell>
          <cell r="L89">
            <v>13.393543075402988</v>
          </cell>
          <cell r="M89">
            <v>0</v>
          </cell>
          <cell r="N89">
            <v>3985.48</v>
          </cell>
          <cell r="O89">
            <v>4091.78</v>
          </cell>
          <cell r="P89">
            <v>1885.98</v>
          </cell>
          <cell r="Q89" t="str">
            <v>NO</v>
          </cell>
          <cell r="R89" t="str">
            <v>FB cat D</v>
          </cell>
          <cell r="S89" t="str">
            <v>110.02</v>
          </cell>
        </row>
        <row r="90">
          <cell r="D90">
            <v>84</v>
          </cell>
          <cell r="E90" t="str">
            <v>09-10-2013/04:44</v>
          </cell>
          <cell r="F90" t="str">
            <v>-</v>
          </cell>
          <cell r="G90">
            <v>411.923</v>
          </cell>
          <cell r="H90">
            <v>414.49</v>
          </cell>
          <cell r="I90">
            <v>0.13900000000000001</v>
          </cell>
          <cell r="J90">
            <v>417.0816798639047</v>
          </cell>
          <cell r="K90">
            <v>2.5916798639046874</v>
          </cell>
          <cell r="L90">
            <v>0</v>
          </cell>
          <cell r="M90">
            <v>0</v>
          </cell>
          <cell r="N90">
            <v>3984.223</v>
          </cell>
          <cell r="O90">
            <v>4094.0340000000001</v>
          </cell>
          <cell r="P90">
            <v>1885.64</v>
          </cell>
          <cell r="Q90" t="str">
            <v>NO</v>
          </cell>
          <cell r="R90" t="str">
            <v>FB cat D</v>
          </cell>
          <cell r="S90" t="str">
            <v>110.02</v>
          </cell>
        </row>
        <row r="91">
          <cell r="D91">
            <v>85</v>
          </cell>
          <cell r="E91" t="str">
            <v>10-10-2013/04:53</v>
          </cell>
          <cell r="F91" t="str">
            <v>-</v>
          </cell>
          <cell r="G91">
            <v>414.49</v>
          </cell>
          <cell r="H91">
            <v>416.25200000000001</v>
          </cell>
          <cell r="I91">
            <v>0.13900000000000001</v>
          </cell>
          <cell r="J91">
            <v>418.03094036626413</v>
          </cell>
          <cell r="K91">
            <v>1.7789403662641234</v>
          </cell>
          <cell r="L91">
            <v>0</v>
          </cell>
          <cell r="M91">
            <v>0</v>
          </cell>
          <cell r="N91">
            <v>3983.366</v>
          </cell>
          <cell r="O91">
            <v>4095.57</v>
          </cell>
          <cell r="P91">
            <v>1886.59</v>
          </cell>
          <cell r="Q91" t="str">
            <v>NO</v>
          </cell>
          <cell r="R91" t="str">
            <v>FB cat D</v>
          </cell>
          <cell r="S91" t="str">
            <v>110.02</v>
          </cell>
        </row>
        <row r="92">
          <cell r="D92">
            <v>86</v>
          </cell>
          <cell r="E92" t="str">
            <v>11-10-2013/15:59</v>
          </cell>
          <cell r="F92" t="str">
            <v>-</v>
          </cell>
          <cell r="G92">
            <v>416.25200000000001</v>
          </cell>
          <cell r="H92">
            <v>419.10700000000003</v>
          </cell>
          <cell r="I92">
            <v>0.13900000000000001</v>
          </cell>
          <cell r="J92">
            <v>421.9894487773463</v>
          </cell>
          <cell r="K92">
            <v>2.8824487773462693</v>
          </cell>
          <cell r="L92">
            <v>0</v>
          </cell>
          <cell r="M92">
            <v>0</v>
          </cell>
          <cell r="N92">
            <v>3981.9769999999999</v>
          </cell>
          <cell r="O92">
            <v>4098.0609999999997</v>
          </cell>
          <cell r="P92">
            <v>1886.193</v>
          </cell>
          <cell r="Q92" t="str">
            <v>NO</v>
          </cell>
          <cell r="R92" t="str">
            <v>FB cat D</v>
          </cell>
          <cell r="S92" t="str">
            <v>110.02</v>
          </cell>
        </row>
        <row r="93">
          <cell r="D93">
            <v>87</v>
          </cell>
          <cell r="E93" t="str">
            <v>13-10-2013/07:34</v>
          </cell>
          <cell r="F93" t="str">
            <v>-</v>
          </cell>
          <cell r="G93">
            <v>419.10700000000003</v>
          </cell>
          <cell r="H93">
            <v>421.78300000000002</v>
          </cell>
          <cell r="I93">
            <v>0.13900000000000001</v>
          </cell>
          <cell r="J93">
            <v>424.48472782072804</v>
          </cell>
          <cell r="K93">
            <v>2.7017278207280242</v>
          </cell>
          <cell r="L93">
            <v>0</v>
          </cell>
          <cell r="M93">
            <v>0</v>
          </cell>
          <cell r="N93">
            <v>3980.6590000000001</v>
          </cell>
          <cell r="O93">
            <v>4100.3900000000003</v>
          </cell>
          <cell r="P93">
            <v>1885.8240000000001</v>
          </cell>
          <cell r="Q93" t="str">
            <v>NO</v>
          </cell>
          <cell r="R93" t="str">
            <v>FB cat D</v>
          </cell>
          <cell r="S93" t="str">
            <v>110.02</v>
          </cell>
        </row>
        <row r="94">
          <cell r="D94">
            <v>88</v>
          </cell>
          <cell r="E94" t="str">
            <v>15-10-2013/07:48</v>
          </cell>
          <cell r="F94" t="str">
            <v>-</v>
          </cell>
          <cell r="G94">
            <v>421.78300000000002</v>
          </cell>
          <cell r="H94">
            <v>424.036</v>
          </cell>
          <cell r="I94">
            <v>0.13900000000000001</v>
          </cell>
          <cell r="J94">
            <v>426.31066097911071</v>
          </cell>
          <cell r="K94">
            <v>2.2746609791107062</v>
          </cell>
          <cell r="L94">
            <v>14.121474973289708</v>
          </cell>
          <cell r="M94">
            <v>0</v>
          </cell>
          <cell r="N94">
            <v>3979.4079999999999</v>
          </cell>
          <cell r="O94">
            <v>4102.5739999999996</v>
          </cell>
          <cell r="P94">
            <v>1885.338</v>
          </cell>
          <cell r="Q94" t="str">
            <v>NO</v>
          </cell>
          <cell r="R94" t="str">
            <v>FB cat D</v>
          </cell>
          <cell r="S94" t="str">
            <v>110.02</v>
          </cell>
        </row>
        <row r="95">
          <cell r="D95">
            <v>89</v>
          </cell>
          <cell r="E95" t="str">
            <v>16-10-2013/17:10</v>
          </cell>
          <cell r="F95" t="str">
            <v>-</v>
          </cell>
          <cell r="G95">
            <v>424.036</v>
          </cell>
          <cell r="H95">
            <v>427.96600000000001</v>
          </cell>
          <cell r="I95">
            <v>0.13900000000000001</v>
          </cell>
          <cell r="J95">
            <v>431.93378413133831</v>
          </cell>
          <cell r="K95">
            <v>3.9677841313383055</v>
          </cell>
          <cell r="L95">
            <v>0</v>
          </cell>
          <cell r="M95">
            <v>0</v>
          </cell>
          <cell r="N95">
            <v>3977.4960000000001</v>
          </cell>
          <cell r="O95">
            <v>4106.0060000000003</v>
          </cell>
          <cell r="P95">
            <v>1884.9259999999999</v>
          </cell>
          <cell r="Q95" t="str">
            <v>NO</v>
          </cell>
          <cell r="R95" t="str">
            <v>FB cat D</v>
          </cell>
          <cell r="S95" t="str">
            <v>110.02</v>
          </cell>
        </row>
        <row r="96">
          <cell r="D96">
            <v>90</v>
          </cell>
          <cell r="E96" t="str">
            <v>18-10-2013/12:47</v>
          </cell>
          <cell r="F96" t="str">
            <v>-</v>
          </cell>
          <cell r="G96">
            <v>427.96600000000001</v>
          </cell>
          <cell r="H96">
            <v>431.678</v>
          </cell>
          <cell r="I96">
            <v>0.13900000000000001</v>
          </cell>
          <cell r="J96">
            <v>435.42568821769152</v>
          </cell>
          <cell r="K96">
            <v>3.7476882176915183</v>
          </cell>
          <cell r="L96">
            <v>0</v>
          </cell>
          <cell r="M96">
            <v>0</v>
          </cell>
          <cell r="N96">
            <v>3975.808</v>
          </cell>
          <cell r="O96">
            <v>4109.0129999999999</v>
          </cell>
          <cell r="P96">
            <v>1884.444</v>
          </cell>
          <cell r="Q96" t="str">
            <v>NO</v>
          </cell>
          <cell r="R96" t="str">
            <v>FB cat D</v>
          </cell>
          <cell r="S96" t="str">
            <v>110.02</v>
          </cell>
        </row>
        <row r="97">
          <cell r="D97">
            <v>91</v>
          </cell>
          <cell r="E97" t="str">
            <v>20-10-2013/07:28</v>
          </cell>
          <cell r="F97" t="str">
            <v>-</v>
          </cell>
          <cell r="G97">
            <v>431.678</v>
          </cell>
          <cell r="H97">
            <v>435.77</v>
          </cell>
          <cell r="I97">
            <v>0.13900000000000001</v>
          </cell>
          <cell r="J97">
            <v>439.90134164514916</v>
          </cell>
          <cell r="K97">
            <v>4.1313416451491776</v>
          </cell>
          <cell r="L97">
            <v>0</v>
          </cell>
          <cell r="M97">
            <v>0</v>
          </cell>
          <cell r="N97">
            <v>3974.1750000000002</v>
          </cell>
          <cell r="O97">
            <v>4111.9179999999997</v>
          </cell>
          <cell r="P97">
            <v>1882.675</v>
          </cell>
          <cell r="Q97" t="str">
            <v>NO</v>
          </cell>
          <cell r="R97" t="str">
            <v>FB cat D</v>
          </cell>
          <cell r="S97" t="str">
            <v>110.02</v>
          </cell>
        </row>
        <row r="98">
          <cell r="D98">
            <v>92</v>
          </cell>
          <cell r="E98" t="str">
            <v>22-10-2013/01:40</v>
          </cell>
          <cell r="F98" t="str">
            <v>-</v>
          </cell>
          <cell r="G98">
            <v>435.77</v>
          </cell>
          <cell r="H98">
            <v>439.38799999999998</v>
          </cell>
          <cell r="I98">
            <v>0.13900000000000001</v>
          </cell>
          <cell r="J98">
            <v>443.04078447510989</v>
          </cell>
          <cell r="K98">
            <v>3.652784475109911</v>
          </cell>
          <cell r="L98">
            <v>17.466634711056145</v>
          </cell>
          <cell r="M98">
            <v>0</v>
          </cell>
          <cell r="N98">
            <v>3972.0309999999999</v>
          </cell>
          <cell r="O98">
            <v>4115.7340000000004</v>
          </cell>
          <cell r="P98">
            <v>1882.171</v>
          </cell>
          <cell r="Q98" t="str">
            <v>NO</v>
          </cell>
          <cell r="R98" t="str">
            <v>FB cat D</v>
          </cell>
          <cell r="S98" t="str">
            <v>110.02</v>
          </cell>
        </row>
        <row r="99">
          <cell r="D99">
            <v>93</v>
          </cell>
          <cell r="E99" t="str">
            <v>23-10-2013/8:15</v>
          </cell>
          <cell r="F99" t="str">
            <v>-</v>
          </cell>
          <cell r="G99">
            <v>439.38799999999998</v>
          </cell>
          <cell r="H99">
            <v>442.06</v>
          </cell>
          <cell r="I99">
            <v>0.13900000000000001</v>
          </cell>
          <cell r="J99">
            <v>444.75768936359697</v>
          </cell>
          <cell r="K99">
            <v>2.6976893635969645</v>
          </cell>
          <cell r="L99">
            <v>0</v>
          </cell>
          <cell r="M99">
            <v>0</v>
          </cell>
          <cell r="N99">
            <v>3970.5729999999999</v>
          </cell>
          <cell r="O99">
            <v>4118.4279999999999</v>
          </cell>
          <cell r="P99">
            <v>1881.799</v>
          </cell>
          <cell r="Q99" t="str">
            <v>NO</v>
          </cell>
          <cell r="R99" t="str">
            <v>FB cat D</v>
          </cell>
          <cell r="S99" t="str">
            <v>110.02</v>
          </cell>
        </row>
        <row r="100">
          <cell r="D100">
            <v>94</v>
          </cell>
          <cell r="E100" t="str">
            <v>24-10-2013/8:18</v>
          </cell>
          <cell r="F100" t="str">
            <v>-</v>
          </cell>
          <cell r="G100">
            <v>442.06</v>
          </cell>
          <cell r="H100">
            <v>445.63</v>
          </cell>
          <cell r="I100">
            <v>0.13900000000000001</v>
          </cell>
          <cell r="J100">
            <v>449.23432298953628</v>
          </cell>
          <cell r="K100">
            <v>3.6043229895362856</v>
          </cell>
          <cell r="L100">
            <v>0</v>
          </cell>
          <cell r="M100">
            <v>0</v>
          </cell>
          <cell r="N100">
            <v>3968.971</v>
          </cell>
          <cell r="O100">
            <v>4121.1750000000002</v>
          </cell>
          <cell r="P100">
            <v>1881.3009999999999</v>
          </cell>
          <cell r="Q100" t="str">
            <v>NO</v>
          </cell>
          <cell r="R100" t="str">
            <v>FB cat D</v>
          </cell>
          <cell r="S100" t="str">
            <v>110.02</v>
          </cell>
        </row>
        <row r="101">
          <cell r="D101">
            <v>95</v>
          </cell>
          <cell r="E101" t="str">
            <v>25-10-2013/11:20</v>
          </cell>
          <cell r="F101" t="str">
            <v>-</v>
          </cell>
          <cell r="G101">
            <v>445.63</v>
          </cell>
          <cell r="H101">
            <v>449.58</v>
          </cell>
          <cell r="I101">
            <v>0.13930000000000001</v>
          </cell>
          <cell r="J101">
            <v>453.56813973617085</v>
          </cell>
          <cell r="K101">
            <v>3.988139736170865</v>
          </cell>
          <cell r="L101">
            <v>0</v>
          </cell>
          <cell r="M101">
            <v>0</v>
          </cell>
          <cell r="N101">
            <v>3967.038</v>
          </cell>
          <cell r="O101">
            <v>4124.62</v>
          </cell>
          <cell r="P101">
            <v>1880.751</v>
          </cell>
          <cell r="Q101" t="str">
            <v>NO</v>
          </cell>
          <cell r="R101" t="str">
            <v>FB cat D</v>
          </cell>
          <cell r="S101" t="str">
            <v>110.02</v>
          </cell>
        </row>
        <row r="102">
          <cell r="D102">
            <v>96</v>
          </cell>
          <cell r="E102" t="str">
            <v>27-10-2013/00:06</v>
          </cell>
          <cell r="F102" t="str">
            <v>-</v>
          </cell>
          <cell r="G102">
            <v>449.58</v>
          </cell>
          <cell r="H102">
            <v>453.07</v>
          </cell>
          <cell r="I102">
            <v>0.13930000000000001</v>
          </cell>
          <cell r="J102">
            <v>456.59369814664211</v>
          </cell>
          <cell r="K102">
            <v>3.5236981466421184</v>
          </cell>
          <cell r="L102">
            <v>0</v>
          </cell>
          <cell r="M102">
            <v>0</v>
          </cell>
          <cell r="N102">
            <v>3965.3470000000002</v>
          </cell>
          <cell r="O102">
            <v>4127.6440000000002</v>
          </cell>
          <cell r="P102">
            <v>1880.1769999999999</v>
          </cell>
          <cell r="Q102" t="str">
            <v>NO</v>
          </cell>
          <cell r="R102" t="str">
            <v>FB cat D</v>
          </cell>
          <cell r="S102" t="str">
            <v>110.02</v>
          </cell>
        </row>
        <row r="103">
          <cell r="D103">
            <v>97</v>
          </cell>
          <cell r="E103" t="str">
            <v>28-10-2013/07:52</v>
          </cell>
          <cell r="F103">
            <v>41575.527777777781</v>
          </cell>
          <cell r="G103">
            <v>453.07</v>
          </cell>
          <cell r="H103">
            <v>457.14600000000002</v>
          </cell>
          <cell r="I103">
            <v>0.13930000000000001</v>
          </cell>
          <cell r="J103">
            <v>461.2613563454766</v>
          </cell>
          <cell r="K103">
            <v>4.1153563454765845</v>
          </cell>
          <cell r="L103">
            <v>15.455808375013532</v>
          </cell>
          <cell r="M103">
            <v>0</v>
          </cell>
          <cell r="N103">
            <v>3963.33</v>
          </cell>
          <cell r="O103">
            <v>4131.2150000000001</v>
          </cell>
          <cell r="P103">
            <v>1879.6969999999999</v>
          </cell>
          <cell r="Q103" t="str">
            <v>NO</v>
          </cell>
          <cell r="R103" t="str">
            <v>FB cat D</v>
          </cell>
          <cell r="S103" t="str">
            <v>110.02</v>
          </cell>
        </row>
        <row r="104">
          <cell r="D104">
            <v>98</v>
          </cell>
          <cell r="E104" t="str">
            <v>29-10-2013/08:05</v>
          </cell>
          <cell r="F104">
            <v>0</v>
          </cell>
          <cell r="G104">
            <v>457.14600000000002</v>
          </cell>
          <cell r="H104">
            <v>460.71</v>
          </cell>
          <cell r="I104">
            <v>0.13930000000000001</v>
          </cell>
          <cell r="J104">
            <v>464.30841266321841</v>
          </cell>
          <cell r="K104">
            <v>3.5984126632184257</v>
          </cell>
          <cell r="L104">
            <v>0</v>
          </cell>
          <cell r="M104">
            <v>0</v>
          </cell>
          <cell r="N104">
            <v>3961.5839999999998</v>
          </cell>
          <cell r="O104">
            <v>4134.3220000000001</v>
          </cell>
          <cell r="P104">
            <v>1879.2</v>
          </cell>
          <cell r="Q104" t="str">
            <v>NO</v>
          </cell>
          <cell r="R104" t="str">
            <v>FB cat D</v>
          </cell>
          <cell r="S104" t="str">
            <v>110.02</v>
          </cell>
        </row>
        <row r="105">
          <cell r="D105">
            <v>99</v>
          </cell>
          <cell r="E105" t="str">
            <v>30-10-2013/08:20</v>
          </cell>
          <cell r="F105">
            <v>0</v>
          </cell>
          <cell r="G105">
            <v>460.71</v>
          </cell>
          <cell r="H105">
            <v>464.46</v>
          </cell>
          <cell r="I105">
            <v>0.13930000000000001</v>
          </cell>
          <cell r="J105">
            <v>468.24620861028876</v>
          </cell>
          <cell r="K105">
            <v>3.7862086102887815</v>
          </cell>
          <cell r="L105">
            <v>0</v>
          </cell>
          <cell r="M105">
            <v>0</v>
          </cell>
          <cell r="N105">
            <v>3959.7429999999999</v>
          </cell>
          <cell r="O105">
            <v>4137.5910000000003</v>
          </cell>
          <cell r="P105">
            <v>1879.884</v>
          </cell>
          <cell r="Q105" t="str">
            <v>NO</v>
          </cell>
          <cell r="R105" t="str">
            <v>FB cat D</v>
          </cell>
          <cell r="S105" t="str">
            <v>110.02</v>
          </cell>
        </row>
        <row r="106">
          <cell r="D106">
            <v>100</v>
          </cell>
          <cell r="E106" t="str">
            <v>01-11-2013/08:26</v>
          </cell>
          <cell r="F106" t="str">
            <v>02-11-2013/10:35</v>
          </cell>
          <cell r="G106">
            <v>464.46</v>
          </cell>
          <cell r="H106">
            <v>468.37799999999999</v>
          </cell>
          <cell r="I106">
            <v>0.13930000000000001</v>
          </cell>
          <cell r="J106">
            <v>472.33383075602973</v>
          </cell>
          <cell r="K106">
            <v>3.9558307560297408</v>
          </cell>
          <cell r="L106">
            <v>0</v>
          </cell>
          <cell r="M106">
            <v>0</v>
          </cell>
          <cell r="N106">
            <v>3957.84</v>
          </cell>
          <cell r="O106">
            <v>4140.99</v>
          </cell>
          <cell r="P106">
            <v>1879.41</v>
          </cell>
          <cell r="Q106" t="str">
            <v>NO</v>
          </cell>
          <cell r="R106" t="str">
            <v>FB cat D</v>
          </cell>
          <cell r="S106" t="str">
            <v>110.02</v>
          </cell>
        </row>
        <row r="107">
          <cell r="D107">
            <v>101</v>
          </cell>
          <cell r="E107" t="str">
            <v>03-11-2013/08:08</v>
          </cell>
          <cell r="F107">
            <v>0</v>
          </cell>
          <cell r="G107">
            <v>468.38</v>
          </cell>
          <cell r="H107">
            <v>472.315</v>
          </cell>
          <cell r="I107">
            <v>0.13930000000000001</v>
          </cell>
          <cell r="J107">
            <v>476.28799490172969</v>
          </cell>
          <cell r="K107">
            <v>3.9729949017296917</v>
          </cell>
          <cell r="L107">
            <v>3.9729949017296917</v>
          </cell>
          <cell r="M107">
            <v>65.365105448025759</v>
          </cell>
          <cell r="N107">
            <v>3955.89</v>
          </cell>
          <cell r="O107">
            <v>4144.4399999999996</v>
          </cell>
          <cell r="P107">
            <v>1878.8</v>
          </cell>
          <cell r="Q107" t="str">
            <v>NO</v>
          </cell>
          <cell r="R107" t="str">
            <v>FB cat D</v>
          </cell>
          <cell r="S107" t="str">
            <v>110.02</v>
          </cell>
        </row>
        <row r="108">
          <cell r="D108">
            <v>102</v>
          </cell>
          <cell r="E108" t="str">
            <v>05-11-2013/08:38</v>
          </cell>
          <cell r="F108">
            <v>0</v>
          </cell>
          <cell r="G108">
            <v>472.315</v>
          </cell>
          <cell r="H108">
            <v>475.13299999999998</v>
          </cell>
          <cell r="I108">
            <v>0.13930000000000001</v>
          </cell>
          <cell r="J108">
            <v>477.97820956367832</v>
          </cell>
          <cell r="K108">
            <v>2.8452095636783383</v>
          </cell>
          <cell r="L108">
            <v>10.586239274367472</v>
          </cell>
          <cell r="M108">
            <v>0</v>
          </cell>
          <cell r="N108">
            <v>3954.54</v>
          </cell>
          <cell r="O108">
            <v>4146.8500000000004</v>
          </cell>
          <cell r="P108">
            <v>1878.39</v>
          </cell>
          <cell r="Q108" t="str">
            <v>NO</v>
          </cell>
          <cell r="R108" t="str">
            <v>FB cat D</v>
          </cell>
          <cell r="S108" t="str">
            <v>110.02</v>
          </cell>
        </row>
        <row r="109">
          <cell r="D109">
            <v>103</v>
          </cell>
          <cell r="E109" t="str">
            <v>07-11-2013/08:28</v>
          </cell>
          <cell r="F109">
            <v>0</v>
          </cell>
          <cell r="G109">
            <v>475.13299999999998</v>
          </cell>
          <cell r="H109">
            <v>478.91399999999999</v>
          </cell>
          <cell r="I109">
            <v>0.13930000000000001</v>
          </cell>
          <cell r="J109">
            <v>482.7315079348005</v>
          </cell>
          <cell r="K109">
            <v>3.817507934800517</v>
          </cell>
          <cell r="L109">
            <v>0</v>
          </cell>
          <cell r="M109">
            <v>0</v>
          </cell>
          <cell r="N109">
            <v>3952.67</v>
          </cell>
          <cell r="O109">
            <v>4150.1899999999996</v>
          </cell>
          <cell r="P109">
            <v>1877.8869999999999</v>
          </cell>
          <cell r="Q109" t="str">
            <v>NO</v>
          </cell>
          <cell r="R109" t="str">
            <v>FB cat D</v>
          </cell>
          <cell r="S109" t="str">
            <v>110.02</v>
          </cell>
        </row>
        <row r="110">
          <cell r="D110">
            <v>104</v>
          </cell>
          <cell r="E110" t="str">
            <v>10-11-2013/08:03</v>
          </cell>
          <cell r="F110">
            <v>0</v>
          </cell>
          <cell r="G110">
            <v>478.91399999999999</v>
          </cell>
          <cell r="H110">
            <v>482.8</v>
          </cell>
          <cell r="I110">
            <v>0.13930000000000001</v>
          </cell>
          <cell r="J110">
            <v>486.72352177588863</v>
          </cell>
          <cell r="K110">
            <v>3.9235217758886165</v>
          </cell>
          <cell r="L110">
            <v>0</v>
          </cell>
          <cell r="M110">
            <v>0</v>
          </cell>
          <cell r="N110">
            <v>3950.76</v>
          </cell>
          <cell r="O110">
            <v>4153.58</v>
          </cell>
          <cell r="P110">
            <v>1876.1089999999999</v>
          </cell>
          <cell r="Q110" t="str">
            <v>NO</v>
          </cell>
          <cell r="R110" t="str">
            <v>FB cat D</v>
          </cell>
          <cell r="S110" t="str">
            <v>110.02</v>
          </cell>
        </row>
        <row r="111">
          <cell r="D111">
            <v>105</v>
          </cell>
          <cell r="E111" t="str">
            <v>11-11-2013/16:39</v>
          </cell>
          <cell r="F111" t="str">
            <v>12-11-2013/10:49</v>
          </cell>
          <cell r="G111">
            <v>482.8</v>
          </cell>
          <cell r="H111">
            <v>486.88499999999999</v>
          </cell>
          <cell r="I111">
            <v>0.13930000000000001</v>
          </cell>
          <cell r="J111">
            <v>491.00944324614125</v>
          </cell>
          <cell r="K111">
            <v>4.1244432461412543</v>
          </cell>
          <cell r="L111">
            <v>17.559930706704733</v>
          </cell>
          <cell r="M111">
            <v>0</v>
          </cell>
          <cell r="N111">
            <v>3948.7620000000002</v>
          </cell>
          <cell r="O111">
            <v>4157.1409999999996</v>
          </cell>
          <cell r="P111">
            <v>1875.5530000000001</v>
          </cell>
          <cell r="Q111" t="str">
            <v>NO</v>
          </cell>
          <cell r="R111" t="str">
            <v>FB cat D</v>
          </cell>
          <cell r="S111" t="str">
            <v>110.02</v>
          </cell>
        </row>
        <row r="112">
          <cell r="D112">
            <v>106</v>
          </cell>
          <cell r="E112" t="str">
            <v>13-11-2013/07:50</v>
          </cell>
          <cell r="F112" t="str">
            <v>13-11-2013/16:25</v>
          </cell>
          <cell r="G112">
            <v>486.88499999999999</v>
          </cell>
          <cell r="H112">
            <v>489.89</v>
          </cell>
          <cell r="I112">
            <v>0.13930000000000001</v>
          </cell>
          <cell r="J112">
            <v>492.92401516637807</v>
          </cell>
          <cell r="K112">
            <v>3.034015166378083</v>
          </cell>
          <cell r="L112">
            <v>0</v>
          </cell>
          <cell r="M112">
            <v>0</v>
          </cell>
          <cell r="N112">
            <v>3947.29</v>
          </cell>
          <cell r="O112">
            <v>4159.7610000000004</v>
          </cell>
          <cell r="P112">
            <v>1876.3340000000001</v>
          </cell>
          <cell r="Q112" t="str">
            <v>NO</v>
          </cell>
          <cell r="R112" t="str">
            <v>FB cat D</v>
          </cell>
          <cell r="S112" t="str">
            <v>110.02</v>
          </cell>
        </row>
        <row r="113">
          <cell r="D113">
            <v>107</v>
          </cell>
          <cell r="E113" t="str">
            <v>14-11-2013/16:20</v>
          </cell>
          <cell r="F113">
            <v>0</v>
          </cell>
          <cell r="G113">
            <v>489.89</v>
          </cell>
          <cell r="H113">
            <v>493.43299999999999</v>
          </cell>
          <cell r="I113">
            <v>0.13930000000000001</v>
          </cell>
          <cell r="J113">
            <v>497.01020989500086</v>
          </cell>
          <cell r="K113">
            <v>3.5772098950008626</v>
          </cell>
          <cell r="L113">
            <v>0</v>
          </cell>
          <cell r="M113">
            <v>0</v>
          </cell>
          <cell r="N113">
            <v>3946.0439999999999</v>
          </cell>
          <cell r="O113">
            <v>4161.9780000000001</v>
          </cell>
          <cell r="P113">
            <v>1875.83</v>
          </cell>
          <cell r="Q113" t="str">
            <v>NO</v>
          </cell>
          <cell r="R113" t="str">
            <v>FB cat D</v>
          </cell>
          <cell r="S113" t="str">
            <v>110.02</v>
          </cell>
        </row>
        <row r="114">
          <cell r="D114">
            <v>108</v>
          </cell>
          <cell r="E114" t="str">
            <v>16-11-2013/08:00</v>
          </cell>
          <cell r="F114">
            <v>0</v>
          </cell>
          <cell r="G114">
            <v>493.43299999999999</v>
          </cell>
          <cell r="H114">
            <v>496.64</v>
          </cell>
          <cell r="I114">
            <v>0.13930000000000001</v>
          </cell>
          <cell r="J114">
            <v>499.87796560351893</v>
          </cell>
          <cell r="K114">
            <v>3.2379656035189441</v>
          </cell>
          <cell r="L114">
            <v>0</v>
          </cell>
          <cell r="M114">
            <v>0</v>
          </cell>
          <cell r="N114">
            <v>3943.9839999999999</v>
          </cell>
          <cell r="O114">
            <v>4165.6459999999997</v>
          </cell>
          <cell r="P114">
            <v>1875.374</v>
          </cell>
          <cell r="Q114" t="str">
            <v>NO</v>
          </cell>
          <cell r="R114" t="str">
            <v>FB cat D</v>
          </cell>
          <cell r="S114" t="str">
            <v>110.02</v>
          </cell>
        </row>
        <row r="115">
          <cell r="D115">
            <v>109</v>
          </cell>
          <cell r="E115" t="str">
            <v>17-11-2013/16:10</v>
          </cell>
          <cell r="F115">
            <v>0</v>
          </cell>
          <cell r="G115">
            <v>496.64</v>
          </cell>
          <cell r="H115">
            <v>500.19200000000001</v>
          </cell>
          <cell r="I115">
            <v>0.13930000000000001</v>
          </cell>
          <cell r="J115">
            <v>503.7782967956656</v>
          </cell>
          <cell r="K115">
            <v>3.5862967956655893</v>
          </cell>
          <cell r="L115">
            <v>0</v>
          </cell>
          <cell r="M115">
            <v>0</v>
          </cell>
          <cell r="N115">
            <v>3942.34</v>
          </cell>
          <cell r="O115">
            <v>4168.58</v>
          </cell>
          <cell r="P115">
            <v>1874.93</v>
          </cell>
          <cell r="Q115" t="str">
            <v>NO</v>
          </cell>
          <cell r="R115" t="str">
            <v>FB cat D</v>
          </cell>
          <cell r="S115" t="str">
            <v>110.02</v>
          </cell>
        </row>
        <row r="116">
          <cell r="D116">
            <v>110</v>
          </cell>
          <cell r="E116" t="str">
            <v>19-11-2013/07:55</v>
          </cell>
          <cell r="F116" t="str">
            <v>19-11-2013/15:10</v>
          </cell>
          <cell r="G116">
            <v>500.19200000000001</v>
          </cell>
          <cell r="H116">
            <v>503.47</v>
          </cell>
          <cell r="I116">
            <v>0.13930000000000001</v>
          </cell>
          <cell r="J116">
            <v>506.77965115320717</v>
          </cell>
          <cell r="K116">
            <v>3.3096511532071418</v>
          </cell>
          <cell r="L116">
            <v>14.080657407756746</v>
          </cell>
          <cell r="M116">
            <v>0</v>
          </cell>
          <cell r="N116">
            <v>3940.6460000000002</v>
          </cell>
          <cell r="O116">
            <v>4171.6080000000002</v>
          </cell>
          <cell r="P116">
            <v>1874.4490000000001</v>
          </cell>
          <cell r="Q116" t="str">
            <v>NO</v>
          </cell>
          <cell r="R116" t="str">
            <v>FB cat D</v>
          </cell>
          <cell r="S116" t="str">
            <v>110.02</v>
          </cell>
        </row>
        <row r="117">
          <cell r="D117">
            <v>111</v>
          </cell>
          <cell r="E117" t="str">
            <v>20-11-2013/16:32</v>
          </cell>
          <cell r="F117">
            <v>0</v>
          </cell>
          <cell r="G117">
            <v>503.47</v>
          </cell>
          <cell r="H117">
            <v>506.83199999999999</v>
          </cell>
          <cell r="I117">
            <v>0.13930000000000001</v>
          </cell>
          <cell r="J117">
            <v>510.22646222607756</v>
          </cell>
          <cell r="K117">
            <v>3.3944622260775645</v>
          </cell>
          <cell r="L117">
            <v>0</v>
          </cell>
          <cell r="M117">
            <v>0</v>
          </cell>
          <cell r="N117">
            <v>3938.99</v>
          </cell>
          <cell r="O117">
            <v>4174.5330000000004</v>
          </cell>
          <cell r="P117">
            <v>1873.97</v>
          </cell>
          <cell r="Q117" t="str">
            <v>NO</v>
          </cell>
          <cell r="R117" t="str">
            <v>FB cat D</v>
          </cell>
          <cell r="S117" t="str">
            <v>110.02</v>
          </cell>
        </row>
        <row r="118">
          <cell r="D118">
            <v>112</v>
          </cell>
          <cell r="E118" t="str">
            <v>22-11-2013/08:21</v>
          </cell>
          <cell r="F118">
            <v>0</v>
          </cell>
          <cell r="G118">
            <v>506.83199999999999</v>
          </cell>
          <cell r="H118">
            <v>510.79700000000003</v>
          </cell>
          <cell r="I118">
            <v>0.13930000000000001</v>
          </cell>
          <cell r="J118">
            <v>514.80028457061212</v>
          </cell>
          <cell r="K118">
            <v>4.0032845706120952</v>
          </cell>
          <cell r="L118">
            <v>0</v>
          </cell>
          <cell r="M118">
            <v>0</v>
          </cell>
          <cell r="N118">
            <v>3937.0439999999999</v>
          </cell>
          <cell r="O118">
            <v>4177.9859999999999</v>
          </cell>
          <cell r="P118">
            <v>1873.42</v>
          </cell>
          <cell r="Q118" t="str">
            <v>NO</v>
          </cell>
          <cell r="R118" t="str">
            <v>FB cat D</v>
          </cell>
          <cell r="S118" t="str">
            <v>110.02</v>
          </cell>
        </row>
        <row r="119">
          <cell r="D119">
            <v>113</v>
          </cell>
          <cell r="E119" t="str">
            <v>23-11-2013/16:37</v>
          </cell>
          <cell r="F119">
            <v>0</v>
          </cell>
          <cell r="G119">
            <v>510.79700000000003</v>
          </cell>
          <cell r="H119">
            <v>514.13800000000003</v>
          </cell>
          <cell r="I119">
            <v>0.13930000000000001</v>
          </cell>
          <cell r="J119">
            <v>517.51125945785998</v>
          </cell>
          <cell r="K119">
            <v>3.3732594578599446</v>
          </cell>
          <cell r="L119">
            <v>0</v>
          </cell>
          <cell r="M119">
            <v>0</v>
          </cell>
          <cell r="N119">
            <v>3935.41</v>
          </cell>
          <cell r="O119">
            <v>4180.8999999999996</v>
          </cell>
          <cell r="P119">
            <v>1872.95</v>
          </cell>
          <cell r="Q119" t="str">
            <v>NO</v>
          </cell>
          <cell r="R119" t="str">
            <v>FB cat D</v>
          </cell>
          <cell r="S119" t="str">
            <v>110.02</v>
          </cell>
        </row>
        <row r="120">
          <cell r="D120">
            <v>114</v>
          </cell>
          <cell r="E120" t="str">
            <v>25-11-2013/00:35</v>
          </cell>
          <cell r="F120" t="str">
            <v>25-11-2013/14:20</v>
          </cell>
          <cell r="G120">
            <v>514.13800000000003</v>
          </cell>
          <cell r="H120">
            <v>517.81700000000001</v>
          </cell>
          <cell r="I120">
            <v>0.13930000000000001</v>
          </cell>
          <cell r="J120">
            <v>521.53152306060065</v>
          </cell>
          <cell r="K120">
            <v>3.7145230606006407</v>
          </cell>
          <cell r="L120">
            <v>19.165283157467115</v>
          </cell>
          <cell r="M120">
            <v>0</v>
          </cell>
          <cell r="N120">
            <v>3933.61</v>
          </cell>
          <cell r="O120">
            <v>4184.1109999999999</v>
          </cell>
          <cell r="P120">
            <v>1872.44</v>
          </cell>
          <cell r="Q120" t="str">
            <v>NO</v>
          </cell>
          <cell r="R120" t="str">
            <v>FB cat D</v>
          </cell>
          <cell r="S120" t="str">
            <v>110.02</v>
          </cell>
        </row>
        <row r="121">
          <cell r="D121">
            <v>115</v>
          </cell>
          <cell r="E121" t="str">
            <v>26-11-2013/16:58</v>
          </cell>
          <cell r="F121">
            <v>0</v>
          </cell>
          <cell r="G121">
            <v>517.81700000000001</v>
          </cell>
          <cell r="H121">
            <v>521.74599999999998</v>
          </cell>
          <cell r="I121">
            <v>0.13930000000000001</v>
          </cell>
          <cell r="J121">
            <v>525.71293696795317</v>
          </cell>
          <cell r="K121">
            <v>3.9669369679531883</v>
          </cell>
          <cell r="L121">
            <v>0</v>
          </cell>
          <cell r="M121">
            <v>0</v>
          </cell>
          <cell r="N121">
            <v>3931.68</v>
          </cell>
          <cell r="O121">
            <v>4187.53</v>
          </cell>
          <cell r="P121">
            <v>1871.9</v>
          </cell>
          <cell r="Q121" t="str">
            <v>NO</v>
          </cell>
          <cell r="R121" t="str">
            <v>FB cat D</v>
          </cell>
          <cell r="S121" t="str">
            <v>110.02</v>
          </cell>
        </row>
        <row r="122">
          <cell r="D122">
            <v>116</v>
          </cell>
          <cell r="E122" t="str">
            <v>28-11-2013/08:38</v>
          </cell>
          <cell r="F122">
            <v>0</v>
          </cell>
          <cell r="G122">
            <v>521.74599999999998</v>
          </cell>
          <cell r="H122">
            <v>525.39200000000005</v>
          </cell>
          <cell r="I122">
            <v>0.13930000000000001</v>
          </cell>
          <cell r="J122">
            <v>529.07320442483024</v>
          </cell>
          <cell r="K122">
            <v>3.6812044248301845</v>
          </cell>
          <cell r="L122">
            <v>0</v>
          </cell>
          <cell r="M122">
            <v>0</v>
          </cell>
          <cell r="N122">
            <v>3929.8980000000001</v>
          </cell>
          <cell r="O122">
            <v>4190.7160000000003</v>
          </cell>
          <cell r="P122">
            <v>1871.3869999999999</v>
          </cell>
          <cell r="Q122" t="str">
            <v>NO</v>
          </cell>
          <cell r="R122" t="str">
            <v>FB cat D</v>
          </cell>
          <cell r="S122" t="str">
            <v>110.02</v>
          </cell>
        </row>
        <row r="123">
          <cell r="D123">
            <v>117</v>
          </cell>
          <cell r="E123" t="str">
            <v>29-11-2013/18:14</v>
          </cell>
          <cell r="F123">
            <v>0</v>
          </cell>
          <cell r="G123">
            <v>525.39200000000005</v>
          </cell>
          <cell r="H123">
            <v>529.31299999999999</v>
          </cell>
          <cell r="I123">
            <v>0.13930000000000001</v>
          </cell>
          <cell r="J123">
            <v>533.27185972291784</v>
          </cell>
          <cell r="K123">
            <v>3.9588597229178504</v>
          </cell>
          <cell r="L123">
            <v>0</v>
          </cell>
          <cell r="M123">
            <v>0</v>
          </cell>
          <cell r="N123">
            <v>3927.99</v>
          </cell>
          <cell r="O123">
            <v>4194.1360000000004</v>
          </cell>
          <cell r="P123">
            <v>1870.84</v>
          </cell>
          <cell r="Q123" t="str">
            <v>NO</v>
          </cell>
          <cell r="R123" t="str">
            <v>FB cat D</v>
          </cell>
          <cell r="S123" t="str">
            <v>110.02</v>
          </cell>
        </row>
        <row r="124">
          <cell r="D124">
            <v>118</v>
          </cell>
          <cell r="E124" t="str">
            <v>01-12-2013/00:25</v>
          </cell>
          <cell r="F124">
            <v>0</v>
          </cell>
          <cell r="G124">
            <v>529.31299999999999</v>
          </cell>
          <cell r="H124">
            <v>533.12</v>
          </cell>
          <cell r="I124">
            <v>0.13930000000000001</v>
          </cell>
          <cell r="J124">
            <v>536.96375898116526</v>
          </cell>
          <cell r="K124">
            <v>3.8437589811652515</v>
          </cell>
          <cell r="L124">
            <v>0</v>
          </cell>
          <cell r="M124">
            <v>0</v>
          </cell>
          <cell r="N124">
            <v>3926.11</v>
          </cell>
          <cell r="O124">
            <v>4197.4489999999996</v>
          </cell>
          <cell r="P124">
            <v>1870.319</v>
          </cell>
          <cell r="Q124" t="str">
            <v>NO</v>
          </cell>
          <cell r="R124" t="str">
            <v>FB cat D</v>
          </cell>
          <cell r="S124" t="str">
            <v>110.02</v>
          </cell>
        </row>
        <row r="125">
          <cell r="D125">
            <v>119</v>
          </cell>
          <cell r="E125" t="str">
            <v>02-12-2013/08:12</v>
          </cell>
          <cell r="F125">
            <v>0</v>
          </cell>
          <cell r="G125">
            <v>533.12</v>
          </cell>
          <cell r="H125">
            <v>536.85</v>
          </cell>
          <cell r="I125">
            <v>0.13930000000000001</v>
          </cell>
          <cell r="J125">
            <v>540.72977447886581</v>
          </cell>
          <cell r="K125">
            <v>3.7660154977005504</v>
          </cell>
          <cell r="L125">
            <v>18.375732455268235</v>
          </cell>
          <cell r="M125">
            <v>41.76945338870587</v>
          </cell>
          <cell r="N125">
            <v>3924.28</v>
          </cell>
          <cell r="O125">
            <v>4200.7</v>
          </cell>
          <cell r="P125">
            <v>1869.7929999999999</v>
          </cell>
          <cell r="Q125" t="str">
            <v>NO</v>
          </cell>
          <cell r="R125" t="str">
            <v>FB cat D</v>
          </cell>
          <cell r="S125" t="str">
            <v>110.02</v>
          </cell>
        </row>
        <row r="126">
          <cell r="D126">
            <v>120</v>
          </cell>
          <cell r="E126" t="str">
            <v>04-12-2013/00:36</v>
          </cell>
          <cell r="F126" t="str">
            <v>04-12-2013/09:05</v>
          </cell>
          <cell r="G126">
            <v>536.85</v>
          </cell>
          <cell r="H126">
            <v>540.12599999999998</v>
          </cell>
          <cell r="I126">
            <v>0.13930000000000001</v>
          </cell>
          <cell r="J126">
            <v>544.03740632081406</v>
          </cell>
          <cell r="K126">
            <v>3.3076318419482504</v>
          </cell>
          <cell r="L126">
            <v>0</v>
          </cell>
          <cell r="M126">
            <v>0</v>
          </cell>
          <cell r="N126">
            <v>3922.6819999999998</v>
          </cell>
          <cell r="O126">
            <v>4203.5569999999998</v>
          </cell>
          <cell r="P126">
            <v>1869.31</v>
          </cell>
          <cell r="Q126" t="str">
            <v>NO</v>
          </cell>
          <cell r="R126" t="str">
            <v>FB cat D</v>
          </cell>
          <cell r="S126" t="str">
            <v>110.02</v>
          </cell>
        </row>
        <row r="127">
          <cell r="D127">
            <v>121</v>
          </cell>
          <cell r="E127" t="str">
            <v>05-12-2013/07:58</v>
          </cell>
          <cell r="F127" t="str">
            <v>05-12-2013/15:40</v>
          </cell>
          <cell r="G127">
            <v>540.12599999999998</v>
          </cell>
          <cell r="H127">
            <v>543.89700000000005</v>
          </cell>
          <cell r="I127">
            <v>0.13930000000000001</v>
          </cell>
          <cell r="J127">
            <v>547.84481769932052</v>
          </cell>
          <cell r="K127">
            <v>3.8074113785064583</v>
          </cell>
          <cell r="L127">
            <v>0</v>
          </cell>
          <cell r="M127">
            <v>0</v>
          </cell>
          <cell r="N127">
            <v>3920.8209999999999</v>
          </cell>
          <cell r="O127">
            <v>4206.84</v>
          </cell>
          <cell r="P127">
            <v>1868.808</v>
          </cell>
          <cell r="Q127" t="str">
            <v>NO</v>
          </cell>
          <cell r="R127" t="str">
            <v>FB cat D</v>
          </cell>
          <cell r="S127" t="str">
            <v>110.02</v>
          </cell>
        </row>
        <row r="128">
          <cell r="D128">
            <v>122</v>
          </cell>
          <cell r="E128" t="str">
            <v>07-12-2013/00:57</v>
          </cell>
          <cell r="F128">
            <v>0</v>
          </cell>
          <cell r="G128">
            <v>543.89700000000005</v>
          </cell>
          <cell r="H128">
            <v>547.98599999999999</v>
          </cell>
          <cell r="I128">
            <v>0.13930000000000001</v>
          </cell>
          <cell r="J128">
            <v>551.97329956797932</v>
          </cell>
          <cell r="K128">
            <v>4.1284818686588096</v>
          </cell>
          <cell r="L128">
            <v>0</v>
          </cell>
          <cell r="M128">
            <v>0</v>
          </cell>
          <cell r="N128">
            <v>3918.748</v>
          </cell>
          <cell r="O128">
            <v>4210.3609999999999</v>
          </cell>
          <cell r="P128">
            <v>1868.3389999999999</v>
          </cell>
          <cell r="Q128" t="str">
            <v>NO</v>
          </cell>
          <cell r="R128" t="str">
            <v>FB cat D</v>
          </cell>
          <cell r="S128" t="str">
            <v>110.02</v>
          </cell>
        </row>
        <row r="129">
          <cell r="D129">
            <v>123</v>
          </cell>
          <cell r="E129" t="str">
            <v>08-12-2013/08:16</v>
          </cell>
          <cell r="F129">
            <v>0</v>
          </cell>
          <cell r="G129">
            <v>547.98599999999999</v>
          </cell>
          <cell r="H129">
            <v>551.32000000000005</v>
          </cell>
          <cell r="I129">
            <v>0.13930000000000001</v>
          </cell>
          <cell r="J129">
            <v>555.33949143643349</v>
          </cell>
          <cell r="K129">
            <v>3.3661918684541661</v>
          </cell>
          <cell r="L129">
            <v>0</v>
          </cell>
          <cell r="M129">
            <v>0</v>
          </cell>
          <cell r="N129">
            <v>3917.1990000000001</v>
          </cell>
          <cell r="O129">
            <v>4213.3159999999998</v>
          </cell>
          <cell r="P129">
            <v>1867.7909999999999</v>
          </cell>
          <cell r="Q129" t="str">
            <v>NO</v>
          </cell>
          <cell r="R129" t="str">
            <v>FB cat D</v>
          </cell>
          <cell r="S129" t="str">
            <v>110.02</v>
          </cell>
        </row>
        <row r="130">
          <cell r="D130">
            <v>124</v>
          </cell>
          <cell r="E130" t="str">
            <v>10-12-2013/00:45</v>
          </cell>
          <cell r="F130">
            <v>0</v>
          </cell>
          <cell r="G130">
            <v>551.32000000000005</v>
          </cell>
          <cell r="H130">
            <v>554.07600000000002</v>
          </cell>
          <cell r="I130">
            <v>0.13930000000000001</v>
          </cell>
          <cell r="J130">
            <v>558.12210235108842</v>
          </cell>
          <cell r="K130">
            <v>2.7826109146549243</v>
          </cell>
          <cell r="L130">
            <v>16.569458534253158</v>
          </cell>
          <cell r="M130">
            <v>0</v>
          </cell>
          <cell r="N130">
            <v>3915.8440000000001</v>
          </cell>
          <cell r="O130">
            <v>4215.7190000000001</v>
          </cell>
          <cell r="P130">
            <v>1867.3820000000001</v>
          </cell>
          <cell r="Q130" t="str">
            <v>NO</v>
          </cell>
          <cell r="R130" t="str">
            <v>FB cat D</v>
          </cell>
          <cell r="S130" t="str">
            <v>110.02</v>
          </cell>
        </row>
        <row r="131">
          <cell r="D131">
            <v>125</v>
          </cell>
          <cell r="E131" t="str">
            <v>11-12-2013/08:13</v>
          </cell>
          <cell r="F131">
            <v>0</v>
          </cell>
          <cell r="G131">
            <v>554.07600000000002</v>
          </cell>
          <cell r="H131">
            <v>556.94600000000003</v>
          </cell>
          <cell r="I131">
            <v>0.13930000000000001</v>
          </cell>
          <cell r="J131">
            <v>561.01981400749617</v>
          </cell>
          <cell r="K131">
            <v>2.8977116564077505</v>
          </cell>
          <cell r="L131">
            <v>0</v>
          </cell>
          <cell r="M131">
            <v>0</v>
          </cell>
          <cell r="N131">
            <v>3914.4760000000001</v>
          </cell>
          <cell r="O131">
            <v>4218.241</v>
          </cell>
          <cell r="P131">
            <v>1867.011</v>
          </cell>
          <cell r="Q131" t="str">
            <v>NO</v>
          </cell>
          <cell r="R131" t="str">
            <v>FB cat D</v>
          </cell>
          <cell r="S131" t="str">
            <v>110.02</v>
          </cell>
        </row>
        <row r="132">
          <cell r="D132">
            <v>126</v>
          </cell>
          <cell r="E132" t="str">
            <v>12-12-2013/08:15</v>
          </cell>
          <cell r="F132">
            <v>0</v>
          </cell>
          <cell r="G132">
            <v>556.94600000000003</v>
          </cell>
          <cell r="H132">
            <v>560.57899999999995</v>
          </cell>
          <cell r="I132">
            <v>0.13930000000000001</v>
          </cell>
          <cell r="J132">
            <v>564.6878929091439</v>
          </cell>
          <cell r="K132">
            <v>3.668078901647732</v>
          </cell>
          <cell r="L132">
            <v>0</v>
          </cell>
          <cell r="M132">
            <v>0</v>
          </cell>
          <cell r="N132">
            <v>3912.6660000000002</v>
          </cell>
          <cell r="O132">
            <v>4211.3909999999996</v>
          </cell>
          <cell r="P132">
            <v>1866.4849999999999</v>
          </cell>
          <cell r="Q132" t="str">
            <v>NO</v>
          </cell>
          <cell r="R132" t="str">
            <v>FB cat D</v>
          </cell>
          <cell r="S132" t="str">
            <v>110.02</v>
          </cell>
        </row>
        <row r="133">
          <cell r="D133">
            <v>127</v>
          </cell>
          <cell r="E133" t="str">
            <v>14-12-2013/01:21</v>
          </cell>
          <cell r="F133">
            <v>0</v>
          </cell>
          <cell r="G133">
            <v>560.57899999999995</v>
          </cell>
          <cell r="H133">
            <v>564.255</v>
          </cell>
          <cell r="I133">
            <v>0.13930000000000001</v>
          </cell>
          <cell r="J133">
            <v>568.39938700285632</v>
          </cell>
          <cell r="K133">
            <v>3.7114940937124175</v>
          </cell>
          <cell r="L133">
            <v>0</v>
          </cell>
          <cell r="M133">
            <v>0</v>
          </cell>
          <cell r="N133">
            <v>3910.9520000000002</v>
          </cell>
          <cell r="O133">
            <v>4224.6419999999998</v>
          </cell>
          <cell r="P133">
            <v>1886</v>
          </cell>
          <cell r="Q133" t="str">
            <v>NO</v>
          </cell>
          <cell r="R133" t="str">
            <v>FB cat D</v>
          </cell>
          <cell r="S133" t="str">
            <v>110.02</v>
          </cell>
        </row>
        <row r="134">
          <cell r="D134">
            <v>128</v>
          </cell>
          <cell r="E134" t="str">
            <v>15-12-2013/08:10</v>
          </cell>
          <cell r="F134">
            <v>0</v>
          </cell>
          <cell r="G134">
            <v>564.255</v>
          </cell>
          <cell r="H134">
            <v>567.73099999999999</v>
          </cell>
          <cell r="I134">
            <v>0.13930000000000001</v>
          </cell>
          <cell r="J134">
            <v>571.90894997068665</v>
          </cell>
          <cell r="K134">
            <v>3.5095629678303339</v>
          </cell>
          <cell r="L134">
            <v>0</v>
          </cell>
          <cell r="M134">
            <v>0</v>
          </cell>
          <cell r="N134">
            <v>3909.163</v>
          </cell>
          <cell r="O134">
            <v>4227.6270000000004</v>
          </cell>
          <cell r="P134">
            <v>1865.4880000000001</v>
          </cell>
          <cell r="Q134" t="str">
            <v>NO</v>
          </cell>
          <cell r="R134" t="str">
            <v>FF cat F</v>
          </cell>
          <cell r="S134" t="str">
            <v>110.05</v>
          </cell>
        </row>
        <row r="135">
          <cell r="D135">
            <v>129</v>
          </cell>
          <cell r="E135" t="str">
            <v>17-12-2013/07:59</v>
          </cell>
          <cell r="F135">
            <v>0</v>
          </cell>
          <cell r="G135">
            <v>567.73099999999999</v>
          </cell>
          <cell r="H135">
            <v>571.56200000000001</v>
          </cell>
          <cell r="I135">
            <v>0.13930000000000001</v>
          </cell>
          <cell r="J135">
            <v>575.77694068695769</v>
          </cell>
          <cell r="K135">
            <v>3.8679907162710379</v>
          </cell>
          <cell r="L135">
            <v>6.8242623991844766</v>
          </cell>
          <cell r="M135">
            <v>0</v>
          </cell>
          <cell r="N135">
            <v>3907.2939999999999</v>
          </cell>
          <cell r="O135">
            <v>4230.9709999999995</v>
          </cell>
          <cell r="P135">
            <v>1864.973</v>
          </cell>
          <cell r="Q135" t="str">
            <v>NO</v>
          </cell>
          <cell r="R135" t="str">
            <v>FF cat F</v>
          </cell>
          <cell r="S135" t="str">
            <v>110.05</v>
          </cell>
        </row>
        <row r="136">
          <cell r="D136">
            <v>130</v>
          </cell>
          <cell r="E136" t="str">
            <v>21-12-2013/16:59</v>
          </cell>
          <cell r="F136">
            <v>0</v>
          </cell>
          <cell r="G136">
            <v>571.56200000000001</v>
          </cell>
          <cell r="H136">
            <v>574.49</v>
          </cell>
          <cell r="I136">
            <v>0.13930000000000001</v>
          </cell>
          <cell r="J136">
            <v>578.73321236987113</v>
          </cell>
          <cell r="K136">
            <v>2.9562716829134388</v>
          </cell>
          <cell r="L136">
            <v>0</v>
          </cell>
          <cell r="M136">
            <v>0</v>
          </cell>
          <cell r="N136">
            <v>3905.8539999999998</v>
          </cell>
          <cell r="O136">
            <v>4233.5069999999996</v>
          </cell>
          <cell r="P136">
            <v>1864.548</v>
          </cell>
          <cell r="Q136" t="str">
            <v>NO</v>
          </cell>
          <cell r="R136" t="str">
            <v>FF cat F</v>
          </cell>
          <cell r="S136" t="str">
            <v>110.05</v>
          </cell>
        </row>
        <row r="137">
          <cell r="D137">
            <v>131</v>
          </cell>
          <cell r="E137" t="str">
            <v>14-01-2014/08:11</v>
          </cell>
          <cell r="F137" t="str">
            <v>15-01-2014/16:35</v>
          </cell>
          <cell r="G137">
            <v>574.49</v>
          </cell>
          <cell r="H137">
            <v>578.55999999999995</v>
          </cell>
          <cell r="I137">
            <v>0.13930000000000001</v>
          </cell>
          <cell r="J137">
            <v>582.84251078157115</v>
          </cell>
          <cell r="K137">
            <v>4.1092984117000242</v>
          </cell>
          <cell r="L137">
            <v>7.73497177691263</v>
          </cell>
          <cell r="M137">
            <v>18.971582875085574</v>
          </cell>
          <cell r="N137">
            <v>4237.1610000000001</v>
          </cell>
          <cell r="O137">
            <v>3903.8</v>
          </cell>
          <cell r="P137">
            <v>1863.981</v>
          </cell>
          <cell r="Q137" t="str">
            <v>NO</v>
          </cell>
          <cell r="R137" t="str">
            <v>FF cat F</v>
          </cell>
          <cell r="S137" t="str">
            <v>110.05</v>
          </cell>
        </row>
        <row r="138">
          <cell r="D138">
            <v>132</v>
          </cell>
          <cell r="E138" t="str">
            <v>16-01-2014/09:05</v>
          </cell>
          <cell r="F138">
            <v>0</v>
          </cell>
          <cell r="G138">
            <v>578.55999999999995</v>
          </cell>
          <cell r="H138">
            <v>582.15099999999995</v>
          </cell>
          <cell r="I138">
            <v>0.13930000000000001</v>
          </cell>
          <cell r="J138">
            <v>586.46818414678376</v>
          </cell>
          <cell r="K138">
            <v>3.6256733652126059</v>
          </cell>
          <cell r="L138">
            <v>0</v>
          </cell>
          <cell r="M138">
            <v>0</v>
          </cell>
          <cell r="N138">
            <v>3902.067</v>
          </cell>
          <cell r="O138">
            <v>4240.1819999999998</v>
          </cell>
          <cell r="P138">
            <v>1863.8</v>
          </cell>
          <cell r="Q138" t="str">
            <v>NO</v>
          </cell>
          <cell r="R138" t="str">
            <v>FF cat F</v>
          </cell>
          <cell r="S138" t="str">
            <v>110.05</v>
          </cell>
        </row>
        <row r="139">
          <cell r="D139">
            <v>133</v>
          </cell>
          <cell r="E139" t="str">
            <v>20-01-2014/17:05</v>
          </cell>
          <cell r="F139">
            <v>0</v>
          </cell>
          <cell r="G139">
            <v>582.15099999999995</v>
          </cell>
          <cell r="H139">
            <v>582.15099999999995</v>
          </cell>
          <cell r="I139">
            <v>0.1394</v>
          </cell>
          <cell r="J139">
            <v>586.46818414678376</v>
          </cell>
          <cell r="K139">
            <v>3.9710298723258575</v>
          </cell>
          <cell r="L139">
            <v>11.236611098172943</v>
          </cell>
          <cell r="M139">
            <v>0</v>
          </cell>
          <cell r="N139">
            <v>3900.22</v>
          </cell>
          <cell r="O139">
            <v>4243.6540000000005</v>
          </cell>
          <cell r="P139">
            <v>1862.9290000000001</v>
          </cell>
          <cell r="Q139" t="str">
            <v>NO</v>
          </cell>
          <cell r="R139" t="str">
            <v>FF cat F</v>
          </cell>
          <cell r="S139" t="str">
            <v>110.05</v>
          </cell>
        </row>
        <row r="140">
          <cell r="D140">
            <v>134</v>
          </cell>
          <cell r="E140" t="str">
            <v>22-01-2014/08:53</v>
          </cell>
          <cell r="F140">
            <v>0</v>
          </cell>
          <cell r="G140">
            <v>586.08399999999995</v>
          </cell>
          <cell r="H140">
            <v>589.58000000000004</v>
          </cell>
          <cell r="I140">
            <v>0.1394</v>
          </cell>
          <cell r="J140">
            <v>593.96901835006599</v>
          </cell>
          <cell r="K140">
            <v>3.5298043309563809</v>
          </cell>
          <cell r="L140">
            <v>0</v>
          </cell>
          <cell r="M140">
            <v>0</v>
          </cell>
          <cell r="N140">
            <v>3898.4589999999998</v>
          </cell>
          <cell r="O140">
            <v>4246.6719999999996</v>
          </cell>
          <cell r="P140">
            <v>1862.444</v>
          </cell>
          <cell r="Q140" t="str">
            <v>NO</v>
          </cell>
          <cell r="R140" t="str">
            <v>FF cat F</v>
          </cell>
          <cell r="S140" t="str">
            <v>110.05</v>
          </cell>
        </row>
        <row r="141">
          <cell r="D141">
            <v>135</v>
          </cell>
          <cell r="E141" t="str">
            <v>23-01-2014/18:04</v>
          </cell>
          <cell r="F141">
            <v>0</v>
          </cell>
          <cell r="G141">
            <v>589.58000000000004</v>
          </cell>
          <cell r="H141">
            <v>593.28</v>
          </cell>
          <cell r="I141">
            <v>0.1394</v>
          </cell>
          <cell r="J141">
            <v>597.7047952449567</v>
          </cell>
          <cell r="K141">
            <v>3.7357768948907051</v>
          </cell>
          <cell r="L141">
            <v>0</v>
          </cell>
          <cell r="M141">
            <v>0</v>
          </cell>
          <cell r="N141">
            <v>3896.6439999999998</v>
          </cell>
          <cell r="O141">
            <v>4249.8670000000002</v>
          </cell>
          <cell r="P141">
            <v>1861.9390000000001</v>
          </cell>
          <cell r="Q141" t="str">
            <v>NO</v>
          </cell>
          <cell r="R141" t="str">
            <v>FF cat F</v>
          </cell>
          <cell r="S141" t="str">
            <v>110.05</v>
          </cell>
        </row>
        <row r="142">
          <cell r="D142">
            <v>136</v>
          </cell>
          <cell r="E142" t="str">
            <v>05-02-2014/09:07</v>
          </cell>
          <cell r="F142" t="str">
            <v>06-02-2014/15:05</v>
          </cell>
          <cell r="G142">
            <v>593.28</v>
          </cell>
          <cell r="H142">
            <v>596.42399999999998</v>
          </cell>
          <cell r="I142">
            <v>0.1394</v>
          </cell>
          <cell r="J142">
            <v>600.8791959361829</v>
          </cell>
          <cell r="K142">
            <v>3.1744006912261966</v>
          </cell>
          <cell r="L142">
            <v>10.791304192867074</v>
          </cell>
          <cell r="M142">
            <v>43.745236806688126</v>
          </cell>
          <cell r="N142">
            <v>3895.11</v>
          </cell>
          <cell r="O142">
            <v>4252.6480000000001</v>
          </cell>
          <cell r="P142">
            <v>1861.49</v>
          </cell>
          <cell r="Q142" t="str">
            <v>NO</v>
          </cell>
          <cell r="R142" t="str">
            <v>FF cat F</v>
          </cell>
          <cell r="S142" t="str">
            <v>110.05</v>
          </cell>
        </row>
        <row r="143">
          <cell r="D143">
            <v>137</v>
          </cell>
          <cell r="E143" t="str">
            <v>07-02-2014/09:11</v>
          </cell>
          <cell r="F143" t="str">
            <v>08-02-2014/11:45</v>
          </cell>
          <cell r="G143">
            <v>596.42399999999998</v>
          </cell>
          <cell r="H143">
            <v>599.62</v>
          </cell>
          <cell r="I143">
            <v>0.1394</v>
          </cell>
          <cell r="J143">
            <v>604.10609943782379</v>
          </cell>
          <cell r="K143">
            <v>3.2269035016408907</v>
          </cell>
          <cell r="L143">
            <v>0</v>
          </cell>
          <cell r="M143">
            <v>0</v>
          </cell>
          <cell r="N143">
            <v>3893.538</v>
          </cell>
          <cell r="O143">
            <v>4255.4279999999999</v>
          </cell>
          <cell r="P143">
            <v>1861.097</v>
          </cell>
          <cell r="Q143" t="str">
            <v>NO</v>
          </cell>
          <cell r="R143" t="str">
            <v>FF cat F</v>
          </cell>
          <cell r="S143" t="str">
            <v>110.05</v>
          </cell>
        </row>
        <row r="144">
          <cell r="D144">
            <v>138</v>
          </cell>
          <cell r="E144" t="str">
            <v>09-02-2014/08:22</v>
          </cell>
          <cell r="F144">
            <v>0</v>
          </cell>
          <cell r="G144">
            <v>599.62</v>
          </cell>
          <cell r="H144">
            <v>604.01</v>
          </cell>
          <cell r="I144">
            <v>0</v>
          </cell>
          <cell r="J144">
            <v>608.49609943782377</v>
          </cell>
          <cell r="K144">
            <v>4.3899999999999864</v>
          </cell>
          <cell r="L144">
            <v>0</v>
          </cell>
          <cell r="M144">
            <v>0</v>
          </cell>
          <cell r="N144">
            <v>3891.39</v>
          </cell>
          <cell r="O144">
            <v>4259.2560000000003</v>
          </cell>
          <cell r="P144">
            <v>1861.0940000000001</v>
          </cell>
          <cell r="Q144" t="str">
            <v>NO</v>
          </cell>
          <cell r="R144" t="str">
            <v>FF cat F</v>
          </cell>
          <cell r="S144" t="str">
            <v>110.05</v>
          </cell>
        </row>
        <row r="145">
          <cell r="D145">
            <v>139</v>
          </cell>
          <cell r="E145" t="str">
            <v>13-02-2014/07:50</v>
          </cell>
          <cell r="F145">
            <v>0</v>
          </cell>
          <cell r="G145">
            <v>604.01</v>
          </cell>
          <cell r="H145">
            <v>608.81399999999996</v>
          </cell>
          <cell r="I145">
            <v>0</v>
          </cell>
          <cell r="J145">
            <v>613.30009943782375</v>
          </cell>
          <cell r="K145">
            <v>4.8039999999999736</v>
          </cell>
          <cell r="L145">
            <v>12.09588227778795</v>
          </cell>
          <cell r="M145">
            <v>0</v>
          </cell>
          <cell r="N145">
            <v>3889.0329999999999</v>
          </cell>
          <cell r="O145">
            <v>4263.4449999999997</v>
          </cell>
          <cell r="P145">
            <v>1861.088</v>
          </cell>
          <cell r="Q145" t="str">
            <v>NO</v>
          </cell>
          <cell r="R145" t="str">
            <v>FB cat D</v>
          </cell>
          <cell r="S145" t="str">
            <v>110.02</v>
          </cell>
        </row>
        <row r="146">
          <cell r="D146">
            <v>140</v>
          </cell>
          <cell r="E146" t="str">
            <v>14-02-2014/07:54</v>
          </cell>
          <cell r="F146" t="str">
            <v>15-02-2014/15:10</v>
          </cell>
          <cell r="G146">
            <v>608.81399999999996</v>
          </cell>
          <cell r="H146">
            <v>612.82399999999996</v>
          </cell>
          <cell r="I146">
            <v>0</v>
          </cell>
          <cell r="J146">
            <v>617.31009943782374</v>
          </cell>
          <cell r="K146">
            <v>4.0099999999999909</v>
          </cell>
          <cell r="L146">
            <v>0</v>
          </cell>
          <cell r="M146">
            <v>0</v>
          </cell>
          <cell r="N146">
            <v>3887.0680000000002</v>
          </cell>
          <cell r="O146">
            <v>4266.9380000000001</v>
          </cell>
          <cell r="P146">
            <v>1861.011</v>
          </cell>
          <cell r="Q146" t="str">
            <v>NO</v>
          </cell>
          <cell r="R146" t="str">
            <v>FB cat D</v>
          </cell>
          <cell r="S146" t="str">
            <v>110.02</v>
          </cell>
        </row>
        <row r="147">
          <cell r="D147">
            <v>141</v>
          </cell>
          <cell r="E147" t="str">
            <v>16-02-2014/07:31</v>
          </cell>
          <cell r="F147">
            <v>0</v>
          </cell>
          <cell r="G147">
            <v>612.82399999999996</v>
          </cell>
          <cell r="H147">
            <v>616.07000000000005</v>
          </cell>
          <cell r="I147">
            <v>0.14910000000000001</v>
          </cell>
          <cell r="J147">
            <v>620.59198171561172</v>
          </cell>
          <cell r="K147">
            <v>3.2818822777879859</v>
          </cell>
          <cell r="L147">
            <v>0</v>
          </cell>
          <cell r="M147">
            <v>0</v>
          </cell>
          <cell r="N147">
            <v>3885.4830000000002</v>
          </cell>
          <cell r="O147">
            <v>4269.7619999999997</v>
          </cell>
          <cell r="P147">
            <v>1860.527</v>
          </cell>
          <cell r="Q147" t="str">
            <v>NO</v>
          </cell>
          <cell r="R147" t="str">
            <v>FB cat D</v>
          </cell>
          <cell r="S147" t="str">
            <v>110.02</v>
          </cell>
        </row>
        <row r="148">
          <cell r="D148">
            <v>142</v>
          </cell>
          <cell r="E148" t="str">
            <v>18-02-2014/08:19</v>
          </cell>
          <cell r="F148">
            <v>0</v>
          </cell>
          <cell r="G148">
            <v>616.07000000000005</v>
          </cell>
          <cell r="H148">
            <v>620.44899999999996</v>
          </cell>
          <cell r="I148">
            <v>0.14910000000000001</v>
          </cell>
          <cell r="J148">
            <v>625.01938852227613</v>
          </cell>
          <cell r="K148">
            <v>4.4274068066644077</v>
          </cell>
          <cell r="L148">
            <v>17.60649968742996</v>
          </cell>
          <cell r="M148">
            <v>0</v>
          </cell>
          <cell r="N148">
            <v>3883.3310000000001</v>
          </cell>
          <cell r="O148">
            <v>4273.5839999999998</v>
          </cell>
          <cell r="P148">
            <v>1859.88</v>
          </cell>
          <cell r="Q148" t="str">
            <v>NO</v>
          </cell>
          <cell r="R148" t="str">
            <v>FB cat D</v>
          </cell>
          <cell r="S148" t="str">
            <v>110.02</v>
          </cell>
        </row>
        <row r="149">
          <cell r="D149">
            <v>143</v>
          </cell>
          <cell r="E149" t="str">
            <v>19-02-2014/20:02</v>
          </cell>
          <cell r="F149" t="str">
            <v>20-02-2014/10:20</v>
          </cell>
          <cell r="G149">
            <v>620.44899999999996</v>
          </cell>
          <cell r="H149">
            <v>624.96600000000001</v>
          </cell>
          <cell r="I149">
            <v>0.14910000000000001</v>
          </cell>
          <cell r="J149">
            <v>629.58632082319048</v>
          </cell>
          <cell r="K149">
            <v>4.5669323009143454</v>
          </cell>
          <cell r="L149">
            <v>0</v>
          </cell>
          <cell r="M149">
            <v>0</v>
          </cell>
          <cell r="N149">
            <v>3881.078</v>
          </cell>
          <cell r="O149">
            <v>4277.6009999999997</v>
          </cell>
          <cell r="P149">
            <v>1859.21</v>
          </cell>
          <cell r="Q149" t="str">
            <v>NO</v>
          </cell>
          <cell r="R149" t="str">
            <v>FB cat D</v>
          </cell>
          <cell r="S149" t="str">
            <v>110.02</v>
          </cell>
        </row>
        <row r="150">
          <cell r="D150">
            <v>144</v>
          </cell>
          <cell r="E150" t="str">
            <v>21-02-2014/07:59</v>
          </cell>
          <cell r="F150">
            <v>0</v>
          </cell>
          <cell r="G150">
            <v>624.96600000000001</v>
          </cell>
          <cell r="H150">
            <v>628.30200000000002</v>
          </cell>
          <cell r="I150">
            <v>0.14910000000000001</v>
          </cell>
          <cell r="J150">
            <v>632.95919798853254</v>
          </cell>
          <cell r="K150">
            <v>3.3728771653420608</v>
          </cell>
          <cell r="L150">
            <v>0</v>
          </cell>
          <cell r="M150">
            <v>0</v>
          </cell>
          <cell r="N150">
            <v>3879.4740000000002</v>
          </cell>
          <cell r="O150">
            <v>4280.424</v>
          </cell>
          <cell r="P150">
            <v>1858.837</v>
          </cell>
          <cell r="Q150" t="str">
            <v>NO</v>
          </cell>
          <cell r="R150" t="str">
            <v>FB cat D</v>
          </cell>
          <cell r="S150" t="str">
            <v>110.02</v>
          </cell>
        </row>
        <row r="151">
          <cell r="D151">
            <v>145</v>
          </cell>
          <cell r="E151" t="str">
            <v>22-02-2014/08:16</v>
          </cell>
          <cell r="F151" t="str">
            <v>22-02-2014/16:50</v>
          </cell>
          <cell r="G151">
            <v>628.30200000000002</v>
          </cell>
          <cell r="H151">
            <v>632.58000000000004</v>
          </cell>
          <cell r="I151">
            <v>0.14910000000000001</v>
          </cell>
          <cell r="J151">
            <v>637.28448831027515</v>
          </cell>
          <cell r="K151">
            <v>4.3252903217426137</v>
          </cell>
          <cell r="L151">
            <v>0</v>
          </cell>
          <cell r="M151">
            <v>0</v>
          </cell>
          <cell r="N151">
            <v>3877.4540000000002</v>
          </cell>
          <cell r="O151">
            <v>4284.1959999999999</v>
          </cell>
          <cell r="P151">
            <v>1858.0840000000001</v>
          </cell>
          <cell r="Q151" t="str">
            <v>NO</v>
          </cell>
          <cell r="R151" t="str">
            <v>FB cat D</v>
          </cell>
          <cell r="S151" t="str">
            <v>110.02</v>
          </cell>
        </row>
        <row r="152">
          <cell r="D152" t="str">
            <v>-</v>
          </cell>
          <cell r="E152" t="str">
            <v>23-02-2014/08:19</v>
          </cell>
          <cell r="F152">
            <v>0</v>
          </cell>
          <cell r="G152">
            <v>632.58000000000004</v>
          </cell>
          <cell r="H152">
            <v>633.48400000000004</v>
          </cell>
          <cell r="I152">
            <v>0.14910000000000001</v>
          </cell>
          <cell r="J152">
            <v>638.19848140304168</v>
          </cell>
          <cell r="K152">
            <v>0.91399309276653184</v>
          </cell>
          <cell r="L152">
            <v>0</v>
          </cell>
          <cell r="M152">
            <v>0</v>
          </cell>
          <cell r="N152">
            <v>3876.806</v>
          </cell>
          <cell r="O152">
            <v>4285.107</v>
          </cell>
          <cell r="P152">
            <v>1858.02</v>
          </cell>
          <cell r="Q152" t="str">
            <v>NO</v>
          </cell>
          <cell r="R152" t="str">
            <v>FB cat D</v>
          </cell>
          <cell r="S152" t="str">
            <v>110.02</v>
          </cell>
        </row>
        <row r="153">
          <cell r="D153">
            <v>146</v>
          </cell>
          <cell r="E153" t="str">
            <v>26-02-2014/18:46</v>
          </cell>
          <cell r="F153">
            <v>0</v>
          </cell>
          <cell r="G153">
            <v>633.48400000000004</v>
          </cell>
          <cell r="H153">
            <v>636.70000000000005</v>
          </cell>
          <cell r="I153">
            <v>0.14910000000000001</v>
          </cell>
          <cell r="J153">
            <v>641.45003205164483</v>
          </cell>
          <cell r="K153">
            <v>3.2515506486031427</v>
          </cell>
          <cell r="L153">
            <v>3.2515506486031427</v>
          </cell>
          <cell r="M153">
            <v>0</v>
          </cell>
          <cell r="N153">
            <v>3875.393</v>
          </cell>
          <cell r="O153">
            <v>4287.7619999999997</v>
          </cell>
          <cell r="P153">
            <v>1857.46</v>
          </cell>
          <cell r="Q153" t="str">
            <v>NO</v>
          </cell>
          <cell r="R153" t="str">
            <v>FB cat D</v>
          </cell>
          <cell r="S153" t="str">
            <v>110.02</v>
          </cell>
        </row>
        <row r="154">
          <cell r="D154">
            <v>147</v>
          </cell>
          <cell r="E154" t="str">
            <v>03-03-2014/07:57</v>
          </cell>
          <cell r="F154" t="str">
            <v>18-03-2014/1:00</v>
          </cell>
          <cell r="G154">
            <v>636.70000000000005</v>
          </cell>
          <cell r="H154">
            <v>640.73500000000001</v>
          </cell>
          <cell r="I154">
            <v>0.14910000000000001</v>
          </cell>
          <cell r="J154">
            <v>645.52963617699106</v>
          </cell>
          <cell r="K154">
            <v>4.0796041253462363</v>
          </cell>
          <cell r="L154">
            <v>4.0796041253462363</v>
          </cell>
          <cell r="M154">
            <v>36.084528186767784</v>
          </cell>
          <cell r="N154">
            <v>3873.4369999999999</v>
          </cell>
          <cell r="O154">
            <v>4291.2929999999997</v>
          </cell>
          <cell r="P154">
            <v>1856.86</v>
          </cell>
          <cell r="Q154" t="str">
            <v>NO</v>
          </cell>
          <cell r="R154" t="str">
            <v>FB cat D</v>
          </cell>
          <cell r="S154" t="str">
            <v>110.02</v>
          </cell>
        </row>
        <row r="155">
          <cell r="D155">
            <v>148</v>
          </cell>
          <cell r="E155" t="str">
            <v>19-03-2014/06:16</v>
          </cell>
          <cell r="F155" t="str">
            <v>20-03-2014/10:55</v>
          </cell>
          <cell r="G155">
            <v>640.73500000000001</v>
          </cell>
          <cell r="H155">
            <v>643.39400000000001</v>
          </cell>
          <cell r="I155">
            <v>0.14910000000000001</v>
          </cell>
          <cell r="J155">
            <v>648.21802957706439</v>
          </cell>
          <cell r="K155">
            <v>2.6883934000733234</v>
          </cell>
          <cell r="L155">
            <v>16.618699630313927</v>
          </cell>
          <cell r="M155">
            <v>0</v>
          </cell>
          <cell r="N155">
            <v>3872.096</v>
          </cell>
          <cell r="O155">
            <v>4293.585</v>
          </cell>
          <cell r="P155">
            <v>1856.453</v>
          </cell>
          <cell r="Q155" t="str">
            <v>NO</v>
          </cell>
          <cell r="R155" t="str">
            <v>FB cat D</v>
          </cell>
          <cell r="S155" t="str">
            <v>110.02</v>
          </cell>
        </row>
        <row r="156">
          <cell r="D156">
            <v>149</v>
          </cell>
          <cell r="E156" t="str">
            <v>21-03-2014/07:55</v>
          </cell>
          <cell r="F156">
            <v>0</v>
          </cell>
          <cell r="G156">
            <v>643.39400000000001</v>
          </cell>
          <cell r="H156">
            <v>647.46</v>
          </cell>
          <cell r="I156">
            <v>0.14910000000000001</v>
          </cell>
          <cell r="J156">
            <v>652.32897638590157</v>
          </cell>
          <cell r="K156">
            <v>4.1109468088371841</v>
          </cell>
          <cell r="L156">
            <v>0</v>
          </cell>
          <cell r="M156">
            <v>0</v>
          </cell>
          <cell r="N156">
            <v>3870.1129999999998</v>
          </cell>
          <cell r="O156">
            <v>4297.1210000000001</v>
          </cell>
          <cell r="P156">
            <v>1855.854</v>
          </cell>
          <cell r="Q156" t="str">
            <v>NO</v>
          </cell>
          <cell r="R156" t="str">
            <v>FB cat D</v>
          </cell>
          <cell r="S156" t="str">
            <v>110.02</v>
          </cell>
        </row>
        <row r="157">
          <cell r="D157">
            <v>150</v>
          </cell>
          <cell r="E157" t="str">
            <v>22-03-2014/7:52</v>
          </cell>
          <cell r="F157">
            <v>0</v>
          </cell>
          <cell r="G157">
            <v>647.46</v>
          </cell>
          <cell r="H157">
            <v>651.24099999999999</v>
          </cell>
          <cell r="I157">
            <v>0.14910000000000001</v>
          </cell>
          <cell r="J157">
            <v>656.15177271748371</v>
          </cell>
          <cell r="K157">
            <v>3.8227963315821398</v>
          </cell>
          <cell r="L157">
            <v>0</v>
          </cell>
          <cell r="M157">
            <v>0</v>
          </cell>
          <cell r="N157">
            <v>3868.261</v>
          </cell>
          <cell r="O157">
            <v>4300.433</v>
          </cell>
          <cell r="P157">
            <v>1855.6079999999999</v>
          </cell>
          <cell r="Q157" t="str">
            <v>NO</v>
          </cell>
          <cell r="R157" t="str">
            <v>FB cat D</v>
          </cell>
          <cell r="S157" t="str">
            <v>110.02</v>
          </cell>
        </row>
        <row r="158">
          <cell r="D158">
            <v>151</v>
          </cell>
          <cell r="E158" t="str">
            <v>23-03-2014/7:58</v>
          </cell>
          <cell r="F158">
            <v>0</v>
          </cell>
          <cell r="G158">
            <v>651.24099999999999</v>
          </cell>
          <cell r="H158">
            <v>654.12300000000005</v>
          </cell>
          <cell r="I158">
            <v>0.14910000000000001</v>
          </cell>
          <cell r="J158">
            <v>659.06563122783018</v>
          </cell>
          <cell r="K158">
            <v>2.913858510346472</v>
          </cell>
          <cell r="L158">
            <v>0</v>
          </cell>
          <cell r="M158">
            <v>0</v>
          </cell>
          <cell r="N158">
            <v>3866.8440000000001</v>
          </cell>
          <cell r="O158">
            <v>4302.9440000000004</v>
          </cell>
          <cell r="P158">
            <v>4302.9440000000004</v>
          </cell>
          <cell r="Q158" t="str">
            <v>NO</v>
          </cell>
          <cell r="R158" t="str">
            <v>FB cat D</v>
          </cell>
          <cell r="S158" t="str">
            <v>110.02</v>
          </cell>
        </row>
        <row r="159">
          <cell r="D159">
            <v>152</v>
          </cell>
          <cell r="E159" t="str">
            <v>24-03-2014/8:05</v>
          </cell>
          <cell r="F159" t="str">
            <v>25-03-2014/10:35</v>
          </cell>
          <cell r="G159">
            <v>654.12300000000005</v>
          </cell>
          <cell r="H159">
            <v>657.17200000000003</v>
          </cell>
          <cell r="I159">
            <v>0.14910000000000001</v>
          </cell>
          <cell r="J159">
            <v>662.14833580730499</v>
          </cell>
          <cell r="K159">
            <v>3.0827045794748074</v>
          </cell>
          <cell r="L159">
            <v>0</v>
          </cell>
          <cell r="M159">
            <v>0</v>
          </cell>
          <cell r="N159">
            <v>3865.3389999999999</v>
          </cell>
          <cell r="O159">
            <v>4305.598</v>
          </cell>
          <cell r="P159">
            <v>1854.4079999999999</v>
          </cell>
          <cell r="Q159" t="str">
            <v>NO</v>
          </cell>
          <cell r="R159" t="str">
            <v>FB cat D</v>
          </cell>
          <cell r="S159" t="str">
            <v>110.02</v>
          </cell>
        </row>
        <row r="160">
          <cell r="D160">
            <v>153</v>
          </cell>
          <cell r="E160" t="str">
            <v>26-03-2014/07:54</v>
          </cell>
          <cell r="F160">
            <v>0</v>
          </cell>
          <cell r="G160">
            <v>657.17200000000003</v>
          </cell>
          <cell r="H160">
            <v>662.34100000000001</v>
          </cell>
          <cell r="I160">
            <v>0.14910000000000001</v>
          </cell>
          <cell r="J160">
            <v>667.37447551583409</v>
          </cell>
          <cell r="K160">
            <v>5.2261397085291037</v>
          </cell>
          <cell r="L160">
            <v>11.634201900956441</v>
          </cell>
          <cell r="M160">
            <v>0</v>
          </cell>
          <cell r="N160">
            <v>3862.83</v>
          </cell>
          <cell r="O160">
            <v>4310.1139999999996</v>
          </cell>
          <cell r="P160">
            <v>1854.4159999999999</v>
          </cell>
          <cell r="Q160" t="str">
            <v>NO</v>
          </cell>
          <cell r="R160" t="str">
            <v>FB cat D</v>
          </cell>
          <cell r="S160" t="str">
            <v>110.02</v>
          </cell>
        </row>
        <row r="161">
          <cell r="D161">
            <v>154</v>
          </cell>
          <cell r="E161" t="str">
            <v>27-03-2014/07:54</v>
          </cell>
          <cell r="F161">
            <v>0</v>
          </cell>
          <cell r="G161">
            <v>662.34100000000001</v>
          </cell>
          <cell r="H161">
            <v>664.95699999999999</v>
          </cell>
          <cell r="I161">
            <v>0.14910000000000001</v>
          </cell>
          <cell r="J161">
            <v>670.01939358074253</v>
          </cell>
          <cell r="K161">
            <v>2.6449180649084383</v>
          </cell>
          <cell r="L161">
            <v>0</v>
          </cell>
          <cell r="M161">
            <v>0</v>
          </cell>
          <cell r="N161">
            <v>3862</v>
          </cell>
          <cell r="O161">
            <v>4311.6589999999997</v>
          </cell>
          <cell r="P161">
            <v>1853.7470000000001</v>
          </cell>
          <cell r="Q161" t="str">
            <v>NO</v>
          </cell>
          <cell r="R161" t="str">
            <v>FB cat D</v>
          </cell>
          <cell r="S161" t="str">
            <v>110.02</v>
          </cell>
        </row>
        <row r="162">
          <cell r="D162">
            <v>155</v>
          </cell>
          <cell r="E162" t="str">
            <v>30-03-2014/09:02</v>
          </cell>
          <cell r="F162">
            <v>0</v>
          </cell>
          <cell r="G162">
            <v>664.95699999999999</v>
          </cell>
          <cell r="H162">
            <v>668.67899999999997</v>
          </cell>
          <cell r="I162">
            <v>0.14910000000000001</v>
          </cell>
          <cell r="J162">
            <v>673.78253770826143</v>
          </cell>
          <cell r="K162">
            <v>3.763144127518899</v>
          </cell>
          <cell r="L162">
            <v>0</v>
          </cell>
          <cell r="M162">
            <v>0</v>
          </cell>
          <cell r="N162">
            <v>3685.6219999999998</v>
          </cell>
          <cell r="O162">
            <v>4299.3289999999997</v>
          </cell>
          <cell r="P162">
            <v>1854.0619999999999</v>
          </cell>
          <cell r="Q162" t="str">
            <v>NO</v>
          </cell>
          <cell r="R162" t="str">
            <v>FB cat D</v>
          </cell>
          <cell r="S162" t="str">
            <v>110.02</v>
          </cell>
        </row>
        <row r="163">
          <cell r="D163">
            <v>156</v>
          </cell>
          <cell r="E163" t="str">
            <v>31-03-2014/08:52</v>
          </cell>
          <cell r="F163" t="str">
            <v>04-04-2014/13:35</v>
          </cell>
          <cell r="G163">
            <v>668.67899999999997</v>
          </cell>
          <cell r="H163">
            <v>672.39</v>
          </cell>
          <cell r="I163">
            <v>0.14910000000000001</v>
          </cell>
          <cell r="J163">
            <v>677.53456023841261</v>
          </cell>
          <cell r="K163">
            <v>3.75202253015118</v>
          </cell>
          <cell r="L163">
            <v>3.75202253015118</v>
          </cell>
          <cell r="M163">
            <v>0</v>
          </cell>
          <cell r="N163">
            <v>3857.884</v>
          </cell>
          <cell r="O163">
            <v>4318.8639999999996</v>
          </cell>
          <cell r="P163">
            <v>1852.9179999999999</v>
          </cell>
          <cell r="Q163" t="str">
            <v>NO</v>
          </cell>
          <cell r="R163" t="str">
            <v>FB cat D</v>
          </cell>
          <cell r="S163" t="str">
            <v>110.02</v>
          </cell>
        </row>
        <row r="164">
          <cell r="D164">
            <v>157</v>
          </cell>
          <cell r="E164" t="str">
            <v>05-04-2014/08:10</v>
          </cell>
          <cell r="F164">
            <v>0</v>
          </cell>
          <cell r="G164">
            <v>672.39</v>
          </cell>
          <cell r="H164">
            <v>676.51900000000001</v>
          </cell>
          <cell r="I164">
            <v>0.14910000000000001</v>
          </cell>
          <cell r="J164">
            <v>681.70920346853768</v>
          </cell>
          <cell r="K164">
            <v>4.1746432301250707</v>
          </cell>
          <cell r="L164">
            <v>7.9468868463993658</v>
          </cell>
          <cell r="M164">
            <v>33.89528105430054</v>
          </cell>
          <cell r="N164">
            <v>3855.9119999999998</v>
          </cell>
          <cell r="O164">
            <v>4322.491</v>
          </cell>
          <cell r="P164">
            <v>1851.559</v>
          </cell>
          <cell r="Q164" t="str">
            <v>NO</v>
          </cell>
          <cell r="R164" t="str">
            <v>FB cat D</v>
          </cell>
          <cell r="S164" t="str">
            <v>110.02</v>
          </cell>
        </row>
        <row r="165">
          <cell r="D165">
            <v>158</v>
          </cell>
          <cell r="E165" t="str">
            <v>06-04-2014/08:28</v>
          </cell>
          <cell r="F165">
            <v>0</v>
          </cell>
          <cell r="G165">
            <v>676.51900000000001</v>
          </cell>
          <cell r="H165">
            <v>680.25</v>
          </cell>
          <cell r="I165">
            <v>0.14910000000000001</v>
          </cell>
          <cell r="J165">
            <v>685.48144708481198</v>
          </cell>
          <cell r="K165">
            <v>3.7722436162742952</v>
          </cell>
          <cell r="L165">
            <v>0</v>
          </cell>
          <cell r="M165">
            <v>0</v>
          </cell>
          <cell r="N165">
            <v>3854.1320000000001</v>
          </cell>
          <cell r="O165">
            <v>4325.78</v>
          </cell>
          <cell r="P165">
            <v>1850.9690000000001</v>
          </cell>
          <cell r="Q165" t="str">
            <v>NO</v>
          </cell>
          <cell r="R165" t="str">
            <v>FB cat D</v>
          </cell>
          <cell r="S165" t="str">
            <v>110.02</v>
          </cell>
        </row>
        <row r="166">
          <cell r="D166">
            <v>159</v>
          </cell>
          <cell r="E166" t="str">
            <v>07-04-2014/08:00</v>
          </cell>
          <cell r="F166" t="str">
            <v>07-04-2014/15:30</v>
          </cell>
          <cell r="G166">
            <v>680.25</v>
          </cell>
          <cell r="H166">
            <v>682.62</v>
          </cell>
          <cell r="I166">
            <v>0.14910000000000001</v>
          </cell>
          <cell r="J166">
            <v>687.87764579040572</v>
          </cell>
          <cell r="K166">
            <v>2.396198705593747</v>
          </cell>
          <cell r="L166">
            <v>15.833602725365836</v>
          </cell>
          <cell r="M166">
            <v>0</v>
          </cell>
          <cell r="N166">
            <v>3852.9369999999999</v>
          </cell>
          <cell r="O166">
            <v>4327.82</v>
          </cell>
          <cell r="P166">
            <v>1850.7059999999999</v>
          </cell>
          <cell r="Q166" t="str">
            <v>NO</v>
          </cell>
          <cell r="R166" t="str">
            <v>FB cat D</v>
          </cell>
          <cell r="S166" t="str">
            <v>110.02</v>
          </cell>
        </row>
        <row r="167">
          <cell r="D167">
            <v>160</v>
          </cell>
          <cell r="E167" t="str">
            <v>08-04-2014/07:50</v>
          </cell>
          <cell r="F167" t="str">
            <v>09-04-2014/09:50</v>
          </cell>
          <cell r="G167">
            <v>682.62</v>
          </cell>
          <cell r="H167">
            <v>685.80200000000002</v>
          </cell>
          <cell r="I167">
            <v>0.14910000000000001</v>
          </cell>
          <cell r="J167">
            <v>691.09482059259949</v>
          </cell>
          <cell r="K167">
            <v>3.2171748021937674</v>
          </cell>
          <cell r="L167">
            <v>0</v>
          </cell>
          <cell r="M167">
            <v>0</v>
          </cell>
          <cell r="N167">
            <v>3851.326</v>
          </cell>
          <cell r="O167">
            <v>4330.5590000000002</v>
          </cell>
          <cell r="P167">
            <v>1850.1289999999999</v>
          </cell>
          <cell r="Q167" t="str">
            <v>NO</v>
          </cell>
          <cell r="R167" t="str">
            <v>FB cat D</v>
          </cell>
          <cell r="S167" t="str">
            <v>110.02</v>
          </cell>
        </row>
        <row r="168">
          <cell r="D168">
            <v>161</v>
          </cell>
          <cell r="E168" t="str">
            <v>10-04-2014/08:27</v>
          </cell>
          <cell r="F168">
            <v>0</v>
          </cell>
          <cell r="G168">
            <v>685.80200000000002</v>
          </cell>
          <cell r="H168">
            <v>689.80700000000002</v>
          </cell>
          <cell r="I168">
            <v>0.14910000000000001</v>
          </cell>
          <cell r="J168">
            <v>695.144093088761</v>
          </cell>
          <cell r="K168">
            <v>4.0492724961615068</v>
          </cell>
          <cell r="L168">
            <v>0</v>
          </cell>
          <cell r="M168">
            <v>0</v>
          </cell>
          <cell r="N168">
            <v>3849.3580000000002</v>
          </cell>
          <cell r="O168">
            <v>4334.0460000000003</v>
          </cell>
          <cell r="P168">
            <v>1850.816</v>
          </cell>
          <cell r="Q168" t="str">
            <v>NO</v>
          </cell>
          <cell r="R168" t="str">
            <v>FB cat D</v>
          </cell>
          <cell r="S168" t="str">
            <v>110.02</v>
          </cell>
        </row>
        <row r="169">
          <cell r="D169">
            <v>162</v>
          </cell>
          <cell r="E169" t="str">
            <v>12-04-2014/19:56</v>
          </cell>
          <cell r="F169">
            <v>0</v>
          </cell>
          <cell r="G169">
            <v>689.80700000000002</v>
          </cell>
          <cell r="H169">
            <v>692.77700000000004</v>
          </cell>
          <cell r="I169">
            <v>0.12</v>
          </cell>
          <cell r="J169">
            <v>698.13540065569555</v>
          </cell>
          <cell r="K169">
            <v>2.9913075669345517</v>
          </cell>
          <cell r="L169">
            <v>0</v>
          </cell>
          <cell r="M169">
            <v>0</v>
          </cell>
          <cell r="N169">
            <v>3847.556</v>
          </cell>
          <cell r="O169">
            <v>4336.38</v>
          </cell>
          <cell r="P169">
            <v>1849.3869999999999</v>
          </cell>
          <cell r="Q169" t="str">
            <v>NO</v>
          </cell>
          <cell r="R169" t="str">
            <v>FB cat D</v>
          </cell>
          <cell r="S169" t="str">
            <v>110.02</v>
          </cell>
        </row>
        <row r="170">
          <cell r="D170">
            <v>163</v>
          </cell>
          <cell r="E170" t="str">
            <v>13-04-2014/20:16</v>
          </cell>
          <cell r="F170" t="str">
            <v>15-04-2014/15:45</v>
          </cell>
          <cell r="G170">
            <v>692.77700000000004</v>
          </cell>
          <cell r="H170">
            <v>695.93399999999997</v>
          </cell>
          <cell r="I170">
            <v>0.12</v>
          </cell>
          <cell r="J170">
            <v>701.31504981017781</v>
          </cell>
          <cell r="K170">
            <v>3.1796491544822629</v>
          </cell>
          <cell r="L170">
            <v>0</v>
          </cell>
          <cell r="M170">
            <v>0</v>
          </cell>
          <cell r="N170">
            <v>3845.355</v>
          </cell>
          <cell r="O170">
            <v>4338.6450000000004</v>
          </cell>
          <cell r="P170">
            <v>1849.4480000000001</v>
          </cell>
          <cell r="Q170" t="str">
            <v>NO</v>
          </cell>
          <cell r="R170" t="str">
            <v>FB cat D</v>
          </cell>
          <cell r="S170" t="str">
            <v>110.02</v>
          </cell>
        </row>
        <row r="171">
          <cell r="D171">
            <v>164</v>
          </cell>
          <cell r="E171" t="str">
            <v>16-04-2014/08:20</v>
          </cell>
          <cell r="F171">
            <v>0</v>
          </cell>
          <cell r="G171">
            <v>695.93399999999997</v>
          </cell>
          <cell r="H171">
            <v>699.529</v>
          </cell>
          <cell r="I171">
            <v>0.12</v>
          </cell>
          <cell r="J171">
            <v>704.93584129271312</v>
          </cell>
          <cell r="K171">
            <v>3.62079148253531</v>
          </cell>
          <cell r="L171">
            <v>10.114791482535338</v>
          </cell>
          <cell r="M171">
            <v>0</v>
          </cell>
          <cell r="N171">
            <v>3842.8530000000001</v>
          </cell>
          <cell r="O171">
            <v>4341.2269999999999</v>
          </cell>
          <cell r="P171">
            <v>1849.5239999999999</v>
          </cell>
          <cell r="Q171" t="str">
            <v>NO</v>
          </cell>
          <cell r="R171" t="str">
            <v>FB cat D</v>
          </cell>
          <cell r="S171" t="str">
            <v>110.02</v>
          </cell>
        </row>
        <row r="172">
          <cell r="D172">
            <v>165</v>
          </cell>
          <cell r="E172" t="str">
            <v>18-04-2014/07:51</v>
          </cell>
          <cell r="F172" t="str">
            <v>18-04-2014/15:35</v>
          </cell>
          <cell r="G172">
            <v>699.529</v>
          </cell>
          <cell r="H172">
            <v>702.94600000000003</v>
          </cell>
          <cell r="I172">
            <v>0</v>
          </cell>
          <cell r="J172">
            <v>708.35284129271315</v>
          </cell>
          <cell r="K172">
            <v>3.41700000000003</v>
          </cell>
          <cell r="L172">
            <v>0</v>
          </cell>
          <cell r="M172">
            <v>0</v>
          </cell>
          <cell r="N172">
            <v>3840.9879999999998</v>
          </cell>
          <cell r="O172">
            <v>4343.8959999999997</v>
          </cell>
          <cell r="P172">
            <v>1849.588</v>
          </cell>
          <cell r="Q172" t="str">
            <v>NO</v>
          </cell>
          <cell r="R172" t="str">
            <v>FB cat D</v>
          </cell>
          <cell r="S172" t="str">
            <v>110.02</v>
          </cell>
        </row>
        <row r="173">
          <cell r="D173">
            <v>166</v>
          </cell>
          <cell r="E173" t="str">
            <v>19-04-2014/20:06</v>
          </cell>
          <cell r="F173">
            <v>0</v>
          </cell>
          <cell r="G173">
            <v>702.94600000000003</v>
          </cell>
          <cell r="H173">
            <v>706.02300000000002</v>
          </cell>
          <cell r="I173">
            <v>0</v>
          </cell>
          <cell r="J173">
            <v>711.42984129271315</v>
          </cell>
          <cell r="K173">
            <v>3.0769999999999982</v>
          </cell>
          <cell r="L173">
            <v>0</v>
          </cell>
          <cell r="M173">
            <v>0</v>
          </cell>
          <cell r="N173">
            <v>3838.4569999999999</v>
          </cell>
          <cell r="O173">
            <v>4345.8069999999998</v>
          </cell>
          <cell r="P173">
            <v>1849.5709999999999</v>
          </cell>
          <cell r="Q173" t="str">
            <v>NO</v>
          </cell>
          <cell r="R173" t="str">
            <v>FB cat D</v>
          </cell>
          <cell r="S173" t="str">
            <v>110.02</v>
          </cell>
        </row>
        <row r="174">
          <cell r="D174">
            <v>0</v>
          </cell>
          <cell r="E174">
            <v>0</v>
          </cell>
          <cell r="F174">
            <v>0</v>
          </cell>
          <cell r="G174">
            <v>0</v>
          </cell>
          <cell r="H174">
            <v>0</v>
          </cell>
          <cell r="I174">
            <v>0</v>
          </cell>
          <cell r="L174">
            <v>0</v>
          </cell>
          <cell r="M174">
            <v>0</v>
          </cell>
          <cell r="N174">
            <v>0</v>
          </cell>
          <cell r="O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D190">
            <v>0</v>
          </cell>
          <cell r="E190">
            <v>0</v>
          </cell>
          <cell r="F190">
            <v>0</v>
          </cell>
          <cell r="G190">
            <v>0</v>
          </cell>
          <cell r="H190">
            <v>0</v>
          </cell>
          <cell r="I190">
            <v>0</v>
          </cell>
          <cell r="L190">
            <v>0</v>
          </cell>
          <cell r="M190">
            <v>0</v>
          </cell>
          <cell r="N190">
            <v>0</v>
          </cell>
          <cell r="O190">
            <v>0</v>
          </cell>
          <cell r="Q190">
            <v>0</v>
          </cell>
          <cell r="R190">
            <v>0</v>
          </cell>
          <cell r="S190">
            <v>0</v>
          </cell>
        </row>
        <row r="191">
          <cell r="D191">
            <v>0</v>
          </cell>
          <cell r="E191">
            <v>0</v>
          </cell>
          <cell r="F191">
            <v>0</v>
          </cell>
          <cell r="G191">
            <v>0</v>
          </cell>
          <cell r="H191">
            <v>0</v>
          </cell>
          <cell r="I191">
            <v>0</v>
          </cell>
          <cell r="L191">
            <v>0</v>
          </cell>
          <cell r="M191">
            <v>0</v>
          </cell>
          <cell r="N191">
            <v>0</v>
          </cell>
          <cell r="O191">
            <v>0</v>
          </cell>
          <cell r="Q191">
            <v>0</v>
          </cell>
          <cell r="R191">
            <v>0</v>
          </cell>
          <cell r="S191">
            <v>0</v>
          </cell>
        </row>
        <row r="192">
          <cell r="D192">
            <v>0</v>
          </cell>
          <cell r="E192">
            <v>0</v>
          </cell>
          <cell r="F192">
            <v>0</v>
          </cell>
          <cell r="G192">
            <v>0</v>
          </cell>
          <cell r="H192">
            <v>0</v>
          </cell>
          <cell r="I192">
            <v>0</v>
          </cell>
          <cell r="L192">
            <v>0</v>
          </cell>
          <cell r="M192">
            <v>0</v>
          </cell>
          <cell r="N192">
            <v>0</v>
          </cell>
          <cell r="O192">
            <v>0</v>
          </cell>
          <cell r="Q192">
            <v>0</v>
          </cell>
          <cell r="R192">
            <v>0</v>
          </cell>
          <cell r="S192">
            <v>0</v>
          </cell>
        </row>
        <row r="193">
          <cell r="D193">
            <v>0</v>
          </cell>
          <cell r="E193">
            <v>0</v>
          </cell>
          <cell r="F193">
            <v>0</v>
          </cell>
          <cell r="G193">
            <v>0</v>
          </cell>
          <cell r="H193">
            <v>0</v>
          </cell>
          <cell r="I193">
            <v>0</v>
          </cell>
          <cell r="L193">
            <v>0</v>
          </cell>
          <cell r="M193">
            <v>0</v>
          </cell>
          <cell r="N193">
            <v>0</v>
          </cell>
          <cell r="O193">
            <v>0</v>
          </cell>
          <cell r="Q193">
            <v>0</v>
          </cell>
          <cell r="R193">
            <v>0</v>
          </cell>
          <cell r="S193">
            <v>0</v>
          </cell>
        </row>
        <row r="194">
          <cell r="D194">
            <v>0</v>
          </cell>
          <cell r="E194">
            <v>0</v>
          </cell>
          <cell r="F194">
            <v>0</v>
          </cell>
          <cell r="G194">
            <v>0</v>
          </cell>
          <cell r="H194">
            <v>0</v>
          </cell>
          <cell r="I194">
            <v>0</v>
          </cell>
          <cell r="L194">
            <v>0</v>
          </cell>
          <cell r="M194">
            <v>0</v>
          </cell>
          <cell r="N194">
            <v>0</v>
          </cell>
          <cell r="O194">
            <v>0</v>
          </cell>
          <cell r="Q194">
            <v>0</v>
          </cell>
          <cell r="R194">
            <v>0</v>
          </cell>
          <cell r="S194">
            <v>0</v>
          </cell>
        </row>
        <row r="195">
          <cell r="D195">
            <v>0</v>
          </cell>
          <cell r="E195">
            <v>0</v>
          </cell>
          <cell r="F195">
            <v>0</v>
          </cell>
          <cell r="G195">
            <v>0</v>
          </cell>
          <cell r="H195">
            <v>0</v>
          </cell>
          <cell r="I195">
            <v>0</v>
          </cell>
          <cell r="L195">
            <v>0</v>
          </cell>
          <cell r="M195">
            <v>0</v>
          </cell>
          <cell r="N195">
            <v>0</v>
          </cell>
          <cell r="O195">
            <v>0</v>
          </cell>
          <cell r="Q195">
            <v>0</v>
          </cell>
          <cell r="R195">
            <v>0</v>
          </cell>
          <cell r="S195">
            <v>0</v>
          </cell>
        </row>
        <row r="196">
          <cell r="D196">
            <v>0</v>
          </cell>
          <cell r="E196">
            <v>0</v>
          </cell>
          <cell r="F196">
            <v>0</v>
          </cell>
          <cell r="G196">
            <v>0</v>
          </cell>
          <cell r="H196">
            <v>0</v>
          </cell>
          <cell r="I196">
            <v>0</v>
          </cell>
          <cell r="L196">
            <v>0</v>
          </cell>
          <cell r="M196">
            <v>0</v>
          </cell>
          <cell r="N196">
            <v>0</v>
          </cell>
          <cell r="O196">
            <v>0</v>
          </cell>
          <cell r="Q196">
            <v>0</v>
          </cell>
          <cell r="R196">
            <v>0</v>
          </cell>
          <cell r="S196">
            <v>0</v>
          </cell>
        </row>
        <row r="197">
          <cell r="D197">
            <v>0</v>
          </cell>
          <cell r="E197">
            <v>0</v>
          </cell>
          <cell r="F197">
            <v>0</v>
          </cell>
          <cell r="G197">
            <v>0</v>
          </cell>
          <cell r="H197">
            <v>0</v>
          </cell>
          <cell r="I197">
            <v>0</v>
          </cell>
          <cell r="L197">
            <v>0</v>
          </cell>
          <cell r="M197">
            <v>0</v>
          </cell>
          <cell r="N197">
            <v>0</v>
          </cell>
          <cell r="O197">
            <v>0</v>
          </cell>
          <cell r="Q197">
            <v>0</v>
          </cell>
          <cell r="R197">
            <v>0</v>
          </cell>
          <cell r="S197">
            <v>0</v>
          </cell>
        </row>
        <row r="198">
          <cell r="L198">
            <v>0</v>
          </cell>
          <cell r="M198">
            <v>0</v>
          </cell>
          <cell r="N198">
            <v>0</v>
          </cell>
          <cell r="O198">
            <v>0</v>
          </cell>
          <cell r="Q198">
            <v>0</v>
          </cell>
          <cell r="R198">
            <v>0</v>
          </cell>
          <cell r="S198">
            <v>0</v>
          </cell>
        </row>
        <row r="199">
          <cell r="L199">
            <v>0</v>
          </cell>
          <cell r="M199">
            <v>0</v>
          </cell>
          <cell r="N199">
            <v>0</v>
          </cell>
          <cell r="O199">
            <v>0</v>
          </cell>
          <cell r="Q199">
            <v>0</v>
          </cell>
          <cell r="R199">
            <v>0</v>
          </cell>
          <cell r="S199">
            <v>0</v>
          </cell>
        </row>
        <row r="202">
          <cell r="I202" t="str">
            <v>Acumulado</v>
          </cell>
          <cell r="J202">
            <v>0</v>
          </cell>
          <cell r="K202">
            <v>52.364210064882968</v>
          </cell>
        </row>
        <row r="203">
          <cell r="I203" t="str">
            <v>Avance 152 anterior</v>
          </cell>
          <cell r="J203">
            <v>0</v>
          </cell>
          <cell r="K203">
            <v>3.5</v>
          </cell>
        </row>
        <row r="204">
          <cell r="I204" t="str">
            <v>Presente EDP</v>
          </cell>
          <cell r="J204">
            <v>0</v>
          </cell>
          <cell r="K204">
            <v>48.864210064882968</v>
          </cell>
        </row>
      </sheetData>
      <sheetData sheetId="4"/>
      <sheetData sheetId="5"/>
      <sheetData sheetId="6"/>
      <sheetData sheetId="7">
        <row r="8">
          <cell r="D8">
            <v>1</v>
          </cell>
          <cell r="E8" t="str">
            <v>23-02-2014/08:19</v>
          </cell>
          <cell r="F8">
            <v>0</v>
          </cell>
          <cell r="G8">
            <v>0</v>
          </cell>
          <cell r="H8">
            <v>3</v>
          </cell>
          <cell r="I8">
            <v>0.01</v>
          </cell>
          <cell r="J8">
            <v>3.0001499962501872</v>
          </cell>
          <cell r="K8">
            <v>3.0001499962501872</v>
          </cell>
          <cell r="L8">
            <v>3.0001499962501872</v>
          </cell>
          <cell r="M8">
            <v>6.6793339416516675</v>
          </cell>
          <cell r="N8">
            <v>3883.5529999999999</v>
          </cell>
          <cell r="O8">
            <v>4284.4870000000001</v>
          </cell>
          <cell r="P8">
            <v>1859.4</v>
          </cell>
          <cell r="Q8" t="str">
            <v>NO</v>
          </cell>
          <cell r="R8" t="str">
            <v>A</v>
          </cell>
          <cell r="S8" t="str">
            <v>120.01</v>
          </cell>
        </row>
        <row r="9">
          <cell r="D9">
            <v>2</v>
          </cell>
          <cell r="E9" t="str">
            <v>26-02-2014/18:46</v>
          </cell>
          <cell r="F9">
            <v>0</v>
          </cell>
          <cell r="G9">
            <v>3</v>
          </cell>
          <cell r="H9">
            <v>6.6790000000000003</v>
          </cell>
          <cell r="I9">
            <v>0.01</v>
          </cell>
          <cell r="J9">
            <v>6.6793339416516675</v>
          </cell>
          <cell r="K9">
            <v>3.6791839454014803</v>
          </cell>
          <cell r="L9">
            <v>3.6791839454014803</v>
          </cell>
          <cell r="M9">
            <v>0</v>
          </cell>
          <cell r="N9">
            <v>6886.73</v>
          </cell>
          <cell r="O9">
            <v>4286.2790000000005</v>
          </cell>
          <cell r="P9">
            <v>1858.5360000000001</v>
          </cell>
          <cell r="Q9" t="str">
            <v>NO</v>
          </cell>
          <cell r="R9" t="str">
            <v>A</v>
          </cell>
          <cell r="S9" t="str">
            <v>120.01</v>
          </cell>
        </row>
        <row r="10">
          <cell r="D10">
            <v>3</v>
          </cell>
          <cell r="E10" t="str">
            <v>03-03-2014/07:57</v>
          </cell>
          <cell r="F10">
            <v>0</v>
          </cell>
          <cell r="G10">
            <v>6.6790000000000003</v>
          </cell>
          <cell r="H10">
            <v>9.8369999999999997</v>
          </cell>
          <cell r="I10">
            <v>0.01</v>
          </cell>
          <cell r="J10">
            <v>9.8374918377043645</v>
          </cell>
          <cell r="K10">
            <v>3.158157896052697</v>
          </cell>
          <cell r="L10">
            <v>3.158157896052697</v>
          </cell>
          <cell r="M10">
            <v>42.753897220727069</v>
          </cell>
          <cell r="N10">
            <v>3889.4830000000002</v>
          </cell>
          <cell r="O10">
            <v>4287.8280000000004</v>
          </cell>
          <cell r="P10">
            <v>1858.6020000000001</v>
          </cell>
          <cell r="Q10" t="str">
            <v>NO</v>
          </cell>
          <cell r="R10" t="str">
            <v>A</v>
          </cell>
          <cell r="S10" t="str">
            <v>120.01</v>
          </cell>
        </row>
        <row r="11">
          <cell r="D11">
            <v>4</v>
          </cell>
          <cell r="E11" t="str">
            <v>17-03-2014/08:38</v>
          </cell>
          <cell r="F11" t="str">
            <v>18-03-2014/1:20</v>
          </cell>
          <cell r="G11">
            <v>9.8369999999999997</v>
          </cell>
          <cell r="H11">
            <v>13.803000000000001</v>
          </cell>
          <cell r="I11">
            <v>0.01</v>
          </cell>
          <cell r="J11">
            <v>13.803690132747114</v>
          </cell>
          <cell r="K11">
            <v>3.9661982950427497</v>
          </cell>
          <cell r="L11">
            <v>21.511559243602907</v>
          </cell>
          <cell r="M11">
            <v>0</v>
          </cell>
          <cell r="N11">
            <v>3892.5450000000001</v>
          </cell>
          <cell r="O11">
            <v>4290.2550000000001</v>
          </cell>
          <cell r="P11">
            <v>1858.797</v>
          </cell>
          <cell r="Q11" t="str">
            <v>NO</v>
          </cell>
          <cell r="R11" t="str">
            <v>A</v>
          </cell>
          <cell r="S11" t="str">
            <v>120.01</v>
          </cell>
        </row>
        <row r="12">
          <cell r="D12">
            <v>5</v>
          </cell>
          <cell r="E12" t="str">
            <v>19-03-2014/06:16</v>
          </cell>
          <cell r="F12" t="str">
            <v>20-03-2014/10:15</v>
          </cell>
          <cell r="G12">
            <v>13.803000000000001</v>
          </cell>
          <cell r="H12">
            <v>17.518999999999998</v>
          </cell>
          <cell r="I12">
            <v>0.1197</v>
          </cell>
          <cell r="J12">
            <v>17.546217041928532</v>
          </cell>
          <cell r="K12">
            <v>3.7425269091814179</v>
          </cell>
          <cell r="L12">
            <v>0</v>
          </cell>
          <cell r="M12">
            <v>0</v>
          </cell>
          <cell r="N12">
            <v>3894.87</v>
          </cell>
          <cell r="O12">
            <v>4293.1509999999998</v>
          </cell>
          <cell r="P12">
            <v>1859.2180000000001</v>
          </cell>
          <cell r="Q12" t="str">
            <v>NO</v>
          </cell>
          <cell r="R12" t="str">
            <v>A</v>
          </cell>
          <cell r="S12" t="str">
            <v>120.01</v>
          </cell>
        </row>
        <row r="13">
          <cell r="D13">
            <v>6</v>
          </cell>
          <cell r="E13" t="str">
            <v>21-03-2014/07:55</v>
          </cell>
          <cell r="F13">
            <v>0</v>
          </cell>
          <cell r="G13">
            <v>17.518999999999998</v>
          </cell>
          <cell r="H13">
            <v>21.553000000000001</v>
          </cell>
          <cell r="I13">
            <v>0.1197</v>
          </cell>
          <cell r="J13">
            <v>21.609014014920422</v>
          </cell>
          <cell r="K13">
            <v>4.0627969729918902</v>
          </cell>
          <cell r="L13">
            <v>0</v>
          </cell>
          <cell r="M13">
            <v>0</v>
          </cell>
          <cell r="N13">
            <v>3897.4279999999999</v>
          </cell>
          <cell r="O13">
            <v>4296.2740000000003</v>
          </cell>
          <cell r="P13">
            <v>1859.6759999999999</v>
          </cell>
          <cell r="Q13" t="str">
            <v>NO</v>
          </cell>
          <cell r="R13" t="str">
            <v>A</v>
          </cell>
          <cell r="S13" t="str">
            <v>120.01</v>
          </cell>
        </row>
        <row r="14">
          <cell r="D14">
            <v>7</v>
          </cell>
          <cell r="E14" t="str">
            <v>22-03-2014/07:52</v>
          </cell>
          <cell r="F14">
            <v>0</v>
          </cell>
          <cell r="G14">
            <v>21.553000000000001</v>
          </cell>
          <cell r="H14">
            <v>24.35</v>
          </cell>
          <cell r="I14">
            <v>0.1197</v>
          </cell>
          <cell r="J14">
            <v>24.425980582460905</v>
          </cell>
          <cell r="K14">
            <v>2.8169665675404829</v>
          </cell>
          <cell r="L14">
            <v>0</v>
          </cell>
          <cell r="M14">
            <v>0</v>
          </cell>
          <cell r="N14">
            <v>3899.19</v>
          </cell>
          <cell r="O14">
            <v>4298.4430000000002</v>
          </cell>
          <cell r="P14">
            <v>1859.992</v>
          </cell>
          <cell r="Q14" t="str">
            <v>NO</v>
          </cell>
          <cell r="R14" t="str">
            <v>A</v>
          </cell>
          <cell r="S14" t="str">
            <v>120.01</v>
          </cell>
        </row>
        <row r="15">
          <cell r="D15">
            <v>8</v>
          </cell>
          <cell r="E15" t="str">
            <v>23-03-2014/07:58</v>
          </cell>
          <cell r="F15">
            <v>0</v>
          </cell>
          <cell r="G15">
            <v>24.35</v>
          </cell>
          <cell r="H15">
            <v>27.808</v>
          </cell>
          <cell r="I15">
            <v>0.1197</v>
          </cell>
          <cell r="J15">
            <v>27.908665741758362</v>
          </cell>
          <cell r="K15">
            <v>3.482685159297457</v>
          </cell>
          <cell r="L15">
            <v>0</v>
          </cell>
          <cell r="M15">
            <v>0</v>
          </cell>
          <cell r="N15">
            <v>3901.3870000000002</v>
          </cell>
          <cell r="O15">
            <v>4301.1099999999997</v>
          </cell>
          <cell r="P15">
            <v>1860.384</v>
          </cell>
          <cell r="Q15" t="str">
            <v>NO</v>
          </cell>
          <cell r="R15" t="str">
            <v>A</v>
          </cell>
          <cell r="S15" t="str">
            <v>120.01</v>
          </cell>
        </row>
        <row r="16">
          <cell r="D16">
            <v>9</v>
          </cell>
          <cell r="E16" t="str">
            <v>24-03-2014/08:05</v>
          </cell>
          <cell r="F16" t="str">
            <v>25-03-2014/11:00</v>
          </cell>
          <cell r="G16">
            <v>27.808</v>
          </cell>
          <cell r="H16">
            <v>31.224</v>
          </cell>
          <cell r="I16">
            <v>0.1197</v>
          </cell>
          <cell r="J16">
            <v>31.34905108130727</v>
          </cell>
          <cell r="K16">
            <v>3.4403853395489072</v>
          </cell>
          <cell r="L16">
            <v>0</v>
          </cell>
          <cell r="M16">
            <v>0</v>
          </cell>
          <cell r="N16">
            <v>3903.5529999999999</v>
          </cell>
          <cell r="O16">
            <v>4303.7539999999999</v>
          </cell>
          <cell r="P16">
            <v>1860.7719999999999</v>
          </cell>
          <cell r="Q16" t="str">
            <v>NO</v>
          </cell>
          <cell r="R16" t="str">
            <v>A</v>
          </cell>
          <cell r="S16" t="str">
            <v>120.01</v>
          </cell>
        </row>
        <row r="17">
          <cell r="D17">
            <v>10</v>
          </cell>
          <cell r="E17" t="str">
            <v>26-03-2014/07:54</v>
          </cell>
          <cell r="F17">
            <v>0</v>
          </cell>
          <cell r="G17">
            <v>31.224</v>
          </cell>
          <cell r="H17">
            <v>34.655999999999999</v>
          </cell>
          <cell r="I17">
            <v>0.1197</v>
          </cell>
          <cell r="J17">
            <v>34.805550637903238</v>
          </cell>
          <cell r="K17">
            <v>3.4564995565959684</v>
          </cell>
          <cell r="L17">
            <v>18.084180081071469</v>
          </cell>
          <cell r="M17">
            <v>0</v>
          </cell>
          <cell r="N17">
            <v>3905.7190000000001</v>
          </cell>
          <cell r="O17">
            <v>4306.4179999999997</v>
          </cell>
          <cell r="P17">
            <v>1861.154</v>
          </cell>
          <cell r="Q17" t="str">
            <v>NO</v>
          </cell>
          <cell r="R17" t="str">
            <v>A</v>
          </cell>
          <cell r="S17" t="str">
            <v>120.01</v>
          </cell>
        </row>
        <row r="18">
          <cell r="D18">
            <v>11</v>
          </cell>
          <cell r="E18" t="str">
            <v>27-03-2014/07:54</v>
          </cell>
          <cell r="F18" t="str">
            <v>27-03-2014/17:30</v>
          </cell>
          <cell r="G18">
            <v>34.655999999999999</v>
          </cell>
          <cell r="H18">
            <v>38.436</v>
          </cell>
          <cell r="I18">
            <v>0.1197</v>
          </cell>
          <cell r="J18">
            <v>38.612534415272933</v>
          </cell>
          <cell r="K18">
            <v>3.8069837773696946</v>
          </cell>
          <cell r="L18">
            <v>0</v>
          </cell>
          <cell r="M18">
            <v>0</v>
          </cell>
          <cell r="N18">
            <v>3908.1219999999998</v>
          </cell>
          <cell r="O18">
            <v>4309.3329999999996</v>
          </cell>
          <cell r="P18">
            <v>1861.59</v>
          </cell>
          <cell r="Q18" t="str">
            <v>NO</v>
          </cell>
          <cell r="R18" t="str">
            <v>A</v>
          </cell>
          <cell r="S18" t="str">
            <v>120.01</v>
          </cell>
        </row>
        <row r="19">
          <cell r="D19">
            <v>12</v>
          </cell>
          <cell r="E19" t="str">
            <v>28-03-2014/08:06</v>
          </cell>
          <cell r="F19">
            <v>0</v>
          </cell>
          <cell r="G19">
            <v>38.436</v>
          </cell>
          <cell r="H19">
            <v>42.036000000000001</v>
          </cell>
          <cell r="I19">
            <v>0.1197</v>
          </cell>
          <cell r="J19">
            <v>42.238233250863118</v>
          </cell>
          <cell r="K19">
            <v>3.6256988355901854</v>
          </cell>
          <cell r="L19">
            <v>0</v>
          </cell>
          <cell r="M19">
            <v>0</v>
          </cell>
          <cell r="N19">
            <v>3910.4</v>
          </cell>
          <cell r="O19">
            <v>4312.1180000000004</v>
          </cell>
          <cell r="P19">
            <v>1861.9960000000001</v>
          </cell>
          <cell r="Q19" t="str">
            <v>NO</v>
          </cell>
          <cell r="R19" t="str">
            <v>A</v>
          </cell>
          <cell r="S19" t="str">
            <v>120.01</v>
          </cell>
        </row>
        <row r="20">
          <cell r="D20">
            <v>13</v>
          </cell>
          <cell r="E20" t="str">
            <v>29-03-2014/07:40</v>
          </cell>
          <cell r="F20">
            <v>0</v>
          </cell>
          <cell r="G20">
            <v>42.036000000000001</v>
          </cell>
          <cell r="H20">
            <v>45.85</v>
          </cell>
          <cell r="I20">
            <v>0.1197</v>
          </cell>
          <cell r="J20">
            <v>46.079459739457825</v>
          </cell>
          <cell r="K20">
            <v>3.8412264885947067</v>
          </cell>
          <cell r="L20">
            <v>0</v>
          </cell>
          <cell r="M20">
            <v>0</v>
          </cell>
          <cell r="N20">
            <v>3912.875</v>
          </cell>
          <cell r="O20">
            <v>4315.0230000000001</v>
          </cell>
          <cell r="P20">
            <v>1862.4469999999999</v>
          </cell>
          <cell r="Q20" t="str">
            <v>NO</v>
          </cell>
          <cell r="R20" t="str">
            <v>A</v>
          </cell>
          <cell r="S20" t="str">
            <v>120.01</v>
          </cell>
        </row>
        <row r="21">
          <cell r="D21">
            <v>14</v>
          </cell>
          <cell r="E21" t="str">
            <v>30-03-2014/09:02</v>
          </cell>
          <cell r="F21">
            <v>0</v>
          </cell>
          <cell r="G21">
            <v>45.85</v>
          </cell>
          <cell r="H21">
            <v>49.18</v>
          </cell>
          <cell r="I21">
            <v>0.1197</v>
          </cell>
          <cell r="J21">
            <v>49.433231162378739</v>
          </cell>
          <cell r="K21">
            <v>3.3537714229209143</v>
          </cell>
          <cell r="L21">
            <v>0</v>
          </cell>
          <cell r="M21">
            <v>0</v>
          </cell>
          <cell r="N21">
            <v>3914.9119999999998</v>
          </cell>
          <cell r="O21">
            <v>4317.6499999999996</v>
          </cell>
          <cell r="P21">
            <v>1862.808</v>
          </cell>
          <cell r="Q21" t="str">
            <v>NO</v>
          </cell>
          <cell r="R21" t="str">
            <v>A</v>
          </cell>
          <cell r="S21" t="str">
            <v>120.01</v>
          </cell>
        </row>
        <row r="22">
          <cell r="D22">
            <v>15</v>
          </cell>
          <cell r="E22" t="str">
            <v>01-04-2014/08:00</v>
          </cell>
          <cell r="F22" t="str">
            <v>01-04-2014/15:00</v>
          </cell>
          <cell r="G22">
            <v>49.18</v>
          </cell>
          <cell r="H22">
            <v>53.469000000000001</v>
          </cell>
          <cell r="I22">
            <v>0.1197</v>
          </cell>
          <cell r="J22">
            <v>53.752848469558266</v>
          </cell>
          <cell r="K22">
            <v>4.3196173071795272</v>
          </cell>
          <cell r="L22">
            <v>11.760643477013119</v>
          </cell>
          <cell r="M22">
            <v>49.779765367322177</v>
          </cell>
          <cell r="N22">
            <v>3917.636</v>
          </cell>
          <cell r="O22">
            <v>4320.9740000000002</v>
          </cell>
          <cell r="P22">
            <v>1863.3689999999999</v>
          </cell>
          <cell r="Q22" t="str">
            <v>NO</v>
          </cell>
          <cell r="R22" t="str">
            <v>A</v>
          </cell>
          <cell r="S22" t="str">
            <v>120.01</v>
          </cell>
        </row>
        <row r="23">
          <cell r="D23">
            <v>16</v>
          </cell>
          <cell r="E23" t="str">
            <v>02-04-2014/08:25</v>
          </cell>
          <cell r="F23" t="str">
            <v>03-04-2014/14:05</v>
          </cell>
          <cell r="G23">
            <v>53.469000000000001</v>
          </cell>
          <cell r="H23">
            <v>57.11</v>
          </cell>
          <cell r="I23">
            <v>0.1197</v>
          </cell>
          <cell r="J23">
            <v>57.419839986331553</v>
          </cell>
          <cell r="K23">
            <v>3.6669915167732867</v>
          </cell>
          <cell r="L23">
            <v>0</v>
          </cell>
          <cell r="M23">
            <v>0</v>
          </cell>
          <cell r="N23">
            <v>3919.9409999999998</v>
          </cell>
          <cell r="O23">
            <v>4323.7960000000003</v>
          </cell>
          <cell r="P23">
            <v>1863.7940000000001</v>
          </cell>
          <cell r="Q23" t="str">
            <v>NO</v>
          </cell>
          <cell r="R23" t="str">
            <v>A</v>
          </cell>
          <cell r="S23" t="str">
            <v>120.01</v>
          </cell>
        </row>
        <row r="24">
          <cell r="D24">
            <v>17</v>
          </cell>
          <cell r="E24" t="str">
            <v>04-04-2014/08:00</v>
          </cell>
          <cell r="F24" t="str">
            <v>07-04-2014/15:35</v>
          </cell>
          <cell r="G24">
            <v>57.11</v>
          </cell>
          <cell r="H24">
            <v>60.86</v>
          </cell>
          <cell r="I24">
            <v>0.1134</v>
          </cell>
          <cell r="J24">
            <v>61.193874639391858</v>
          </cell>
          <cell r="K24">
            <v>3.7740346530603048</v>
          </cell>
          <cell r="L24">
            <v>0</v>
          </cell>
          <cell r="M24">
            <v>0</v>
          </cell>
          <cell r="N24">
            <v>3922.2660000000001</v>
          </cell>
          <cell r="O24">
            <v>4326.6030000000001</v>
          </cell>
          <cell r="P24">
            <v>1864.123</v>
          </cell>
          <cell r="Q24" t="str">
            <v>NO</v>
          </cell>
          <cell r="R24" t="str">
            <v>A</v>
          </cell>
          <cell r="S24" t="str">
            <v>120.01</v>
          </cell>
        </row>
        <row r="25">
          <cell r="D25">
            <v>18</v>
          </cell>
          <cell r="E25" t="str">
            <v>09-04-2014/08:00</v>
          </cell>
          <cell r="F25" t="str">
            <v>11-04-2014/10:25</v>
          </cell>
          <cell r="G25">
            <v>60.86</v>
          </cell>
          <cell r="H25">
            <v>65.92</v>
          </cell>
          <cell r="I25">
            <v>0.1134</v>
          </cell>
          <cell r="J25">
            <v>66.286305397921225</v>
          </cell>
          <cell r="K25">
            <v>5.0924307585293676</v>
          </cell>
          <cell r="L25">
            <v>13.842152698184371</v>
          </cell>
          <cell r="M25">
            <v>0</v>
          </cell>
          <cell r="N25">
            <v>3925.5419999999999</v>
          </cell>
          <cell r="O25">
            <v>4330.6040000000003</v>
          </cell>
          <cell r="P25">
            <v>1864.704</v>
          </cell>
          <cell r="Q25" t="str">
            <v>NO</v>
          </cell>
          <cell r="R25" t="str">
            <v>A</v>
          </cell>
          <cell r="S25" t="str">
            <v>120.01</v>
          </cell>
        </row>
        <row r="26">
          <cell r="D26">
            <v>19</v>
          </cell>
          <cell r="E26" t="str">
            <v>12-04-2014/08:02</v>
          </cell>
          <cell r="F26">
            <v>0</v>
          </cell>
          <cell r="G26">
            <v>65.92</v>
          </cell>
          <cell r="H26">
            <v>70.89</v>
          </cell>
          <cell r="I26">
            <v>0.1134</v>
          </cell>
          <cell r="J26">
            <v>71.288159324777141</v>
          </cell>
          <cell r="K26">
            <v>5.0018539268559152</v>
          </cell>
          <cell r="L26">
            <v>0</v>
          </cell>
          <cell r="M26">
            <v>0</v>
          </cell>
          <cell r="N26">
            <v>3928.6790000000001</v>
          </cell>
          <cell r="O26">
            <v>4334.4459999999999</v>
          </cell>
          <cell r="P26">
            <v>1865.2670000000001</v>
          </cell>
          <cell r="Q26" t="str">
            <v>NO</v>
          </cell>
          <cell r="R26" t="str">
            <v>A</v>
          </cell>
          <cell r="S26" t="str">
            <v>120.01</v>
          </cell>
        </row>
        <row r="27">
          <cell r="D27">
            <v>20</v>
          </cell>
          <cell r="E27" t="str">
            <v>13-04-2014/20:16</v>
          </cell>
          <cell r="F27" t="str">
            <v>14-04-2014/15:00</v>
          </cell>
          <cell r="G27">
            <v>70.89</v>
          </cell>
          <cell r="H27">
            <v>74.614000000000004</v>
          </cell>
          <cell r="I27">
            <v>0.1134</v>
          </cell>
          <cell r="J27">
            <v>75.036027337576229</v>
          </cell>
          <cell r="K27">
            <v>3.7478680127990884</v>
          </cell>
          <cell r="L27">
            <v>0</v>
          </cell>
          <cell r="M27">
            <v>0</v>
          </cell>
          <cell r="N27">
            <v>3931.0549999999998</v>
          </cell>
          <cell r="O27">
            <v>4337.3190000000004</v>
          </cell>
          <cell r="P27">
            <v>1865.6980000000001</v>
          </cell>
          <cell r="Q27" t="str">
            <v>NO</v>
          </cell>
          <cell r="R27" t="str">
            <v>A</v>
          </cell>
          <cell r="S27" t="str">
            <v>120.01</v>
          </cell>
        </row>
        <row r="28">
          <cell r="D28">
            <v>21</v>
          </cell>
          <cell r="E28" t="str">
            <v>15-04-2014/07:44</v>
          </cell>
          <cell r="F28">
            <v>0</v>
          </cell>
          <cell r="G28">
            <v>74.614000000000004</v>
          </cell>
          <cell r="H28">
            <v>78.995000000000005</v>
          </cell>
          <cell r="I28">
            <v>0.1134</v>
          </cell>
          <cell r="J28">
            <v>79.445106221591473</v>
          </cell>
          <cell r="K28">
            <v>4.4090788840152442</v>
          </cell>
          <cell r="L28">
            <v>20.010434935146108</v>
          </cell>
          <cell r="M28">
            <v>0</v>
          </cell>
          <cell r="N28">
            <v>3933.817</v>
          </cell>
          <cell r="O28">
            <v>4340.7139999999999</v>
          </cell>
          <cell r="P28">
            <v>1866.1849999999999</v>
          </cell>
          <cell r="Q28" t="str">
            <v>NO</v>
          </cell>
          <cell r="R28" t="str">
            <v>A</v>
          </cell>
          <cell r="S28" t="str">
            <v>120.01</v>
          </cell>
        </row>
        <row r="29">
          <cell r="D29">
            <v>22</v>
          </cell>
          <cell r="E29" t="str">
            <v>16-04-2014/08:18</v>
          </cell>
          <cell r="F29">
            <v>0</v>
          </cell>
          <cell r="G29">
            <v>78.995000000000005</v>
          </cell>
          <cell r="H29">
            <v>82.867000000000004</v>
          </cell>
          <cell r="I29">
            <v>0.1134</v>
          </cell>
          <cell r="J29">
            <v>83.341922802031334</v>
          </cell>
          <cell r="K29">
            <v>3.8968165804398609</v>
          </cell>
          <cell r="L29">
            <v>0</v>
          </cell>
          <cell r="M29">
            <v>0</v>
          </cell>
          <cell r="N29">
            <v>3936.2719999999999</v>
          </cell>
          <cell r="O29">
            <v>4343.7110000000002</v>
          </cell>
          <cell r="P29">
            <v>1866.626</v>
          </cell>
          <cell r="Q29" t="str">
            <v>NO</v>
          </cell>
          <cell r="R29" t="str">
            <v>A</v>
          </cell>
          <cell r="S29" t="str">
            <v>120.01</v>
          </cell>
        </row>
        <row r="30">
          <cell r="D30">
            <v>23</v>
          </cell>
          <cell r="E30" t="str">
            <v>17-04-2014/08:13</v>
          </cell>
          <cell r="F30">
            <v>0</v>
          </cell>
          <cell r="G30">
            <v>82.867000000000004</v>
          </cell>
          <cell r="H30">
            <v>86.436000000000007</v>
          </cell>
          <cell r="I30">
            <v>0.1134</v>
          </cell>
          <cell r="J30">
            <v>86.933797382503926</v>
          </cell>
          <cell r="K30">
            <v>3.5918745804725916</v>
          </cell>
          <cell r="L30">
            <v>0</v>
          </cell>
          <cell r="M30">
            <v>0</v>
          </cell>
          <cell r="N30">
            <v>3938.5329999999999</v>
          </cell>
          <cell r="O30">
            <v>4346.4709999999995</v>
          </cell>
          <cell r="P30">
            <v>1867.03</v>
          </cell>
          <cell r="Q30" t="str">
            <v>NO</v>
          </cell>
          <cell r="R30" t="str">
            <v>A</v>
          </cell>
          <cell r="S30" t="str">
            <v>120.01</v>
          </cell>
        </row>
        <row r="31">
          <cell r="D31">
            <v>24</v>
          </cell>
          <cell r="E31" t="str">
            <v>18-04-2014/07:49</v>
          </cell>
          <cell r="F31">
            <v>0</v>
          </cell>
          <cell r="G31">
            <v>86.436000000000007</v>
          </cell>
          <cell r="H31">
            <v>90.528000000000006</v>
          </cell>
          <cell r="I31">
            <v>0.1134</v>
          </cell>
          <cell r="J31">
            <v>91.052023995923321</v>
          </cell>
          <cell r="K31">
            <v>4.1182266134193952</v>
          </cell>
          <cell r="L31">
            <v>0</v>
          </cell>
          <cell r="M31">
            <v>0</v>
          </cell>
          <cell r="N31">
            <v>3941.125</v>
          </cell>
          <cell r="O31">
            <v>4349.6390000000001</v>
          </cell>
          <cell r="P31">
            <v>1867.635</v>
          </cell>
          <cell r="Q31" t="str">
            <v>NO</v>
          </cell>
          <cell r="R31" t="str">
            <v>A</v>
          </cell>
          <cell r="S31" t="str">
            <v>120.01</v>
          </cell>
        </row>
        <row r="32">
          <cell r="D32">
            <v>25</v>
          </cell>
          <cell r="E32" t="str">
            <v>19-04-2014/08:05</v>
          </cell>
          <cell r="F32">
            <v>0</v>
          </cell>
          <cell r="G32">
            <v>90.528000000000006</v>
          </cell>
          <cell r="H32">
            <v>94.497</v>
          </cell>
          <cell r="I32">
            <v>0.1134</v>
          </cell>
          <cell r="J32">
            <v>95.046462272722337</v>
          </cell>
          <cell r="K32">
            <v>3.9944382767990163</v>
          </cell>
          <cell r="L32">
            <v>0</v>
          </cell>
          <cell r="M32">
            <v>0</v>
          </cell>
          <cell r="N32">
            <v>3943.64</v>
          </cell>
          <cell r="O32">
            <v>4352.71</v>
          </cell>
          <cell r="P32">
            <v>1867.9449999999999</v>
          </cell>
          <cell r="Q32" t="str">
            <v>NO</v>
          </cell>
          <cell r="R32" t="str">
            <v>A</v>
          </cell>
          <cell r="S32" t="str">
            <v>120.01</v>
          </cell>
        </row>
        <row r="33">
          <cell r="D33">
            <v>26</v>
          </cell>
          <cell r="E33" t="str">
            <v>21-04-2014/07:45</v>
          </cell>
          <cell r="F33" t="str">
            <v>21-04-2014/16:00</v>
          </cell>
          <cell r="G33">
            <v>94.497</v>
          </cell>
          <cell r="H33">
            <v>98.637</v>
          </cell>
          <cell r="I33">
            <v>0.1134</v>
          </cell>
          <cell r="J33">
            <v>99.212996529700916</v>
          </cell>
          <cell r="K33">
            <v>4.1665342569785793</v>
          </cell>
          <cell r="L33">
            <v>4.1665342569785793</v>
          </cell>
          <cell r="M33">
            <v>0</v>
          </cell>
          <cell r="N33">
            <v>3946.2640000000001</v>
          </cell>
          <cell r="O33">
            <v>4355.9120000000003</v>
          </cell>
          <cell r="P33">
            <v>1868.414</v>
          </cell>
          <cell r="Q33" t="str">
            <v>NO</v>
          </cell>
          <cell r="R33" t="str">
            <v>A</v>
          </cell>
          <cell r="S33" t="str">
            <v>120.01</v>
          </cell>
        </row>
        <row r="34">
          <cell r="D34">
            <v>27</v>
          </cell>
          <cell r="E34" t="str">
            <v>22-04-2014/07:50</v>
          </cell>
          <cell r="F34">
            <v>0</v>
          </cell>
          <cell r="G34">
            <v>98.637</v>
          </cell>
          <cell r="H34">
            <v>98.637</v>
          </cell>
          <cell r="I34">
            <v>0.1134</v>
          </cell>
          <cell r="J34">
            <v>99.212996529700916</v>
          </cell>
          <cell r="K34">
            <v>3.5</v>
          </cell>
          <cell r="L34">
            <v>0</v>
          </cell>
          <cell r="M34">
            <v>0</v>
          </cell>
          <cell r="N34">
            <v>0</v>
          </cell>
          <cell r="O34">
            <v>0</v>
          </cell>
          <cell r="P34">
            <v>0</v>
          </cell>
          <cell r="Q34" t="str">
            <v>NO</v>
          </cell>
          <cell r="R34" t="str">
            <v>A</v>
          </cell>
          <cell r="S34" t="str">
            <v>120.01</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cell r="I44" t="str">
            <v>Acumulado</v>
          </cell>
          <cell r="J44">
            <v>0</v>
          </cell>
          <cell r="K44">
            <v>102.71299652970092</v>
          </cell>
        </row>
        <row r="45">
          <cell r="F45">
            <v>0</v>
          </cell>
          <cell r="I45" t="str">
            <v>Avance 26 anterior</v>
          </cell>
          <cell r="J45">
            <v>0</v>
          </cell>
          <cell r="K45">
            <v>3.5</v>
          </cell>
        </row>
        <row r="46">
          <cell r="F46">
            <v>0</v>
          </cell>
          <cell r="I46" t="str">
            <v>Presente EDP</v>
          </cell>
          <cell r="J46">
            <v>0</v>
          </cell>
          <cell r="K46">
            <v>99.212996529700916</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sheetData>
      <sheetData sheetId="8"/>
      <sheetData sheetId="9">
        <row r="7">
          <cell r="D7">
            <v>1</v>
          </cell>
          <cell r="E7" t="str">
            <v>10-07-2013/17:08</v>
          </cell>
          <cell r="F7" t="str">
            <v>12-07-2013/14:05</v>
          </cell>
          <cell r="G7">
            <v>177.58799999999999</v>
          </cell>
          <cell r="H7">
            <v>181.4</v>
          </cell>
          <cell r="I7">
            <v>0.1376</v>
          </cell>
          <cell r="J7">
            <v>181.43591852561531</v>
          </cell>
          <cell r="K7">
            <v>3.81</v>
          </cell>
          <cell r="L7">
            <v>7.4742036327343992</v>
          </cell>
          <cell r="M7">
            <v>25.845692920824263</v>
          </cell>
          <cell r="N7">
            <v>0</v>
          </cell>
          <cell r="O7">
            <v>0</v>
          </cell>
          <cell r="P7">
            <v>0</v>
          </cell>
          <cell r="Q7" t="str">
            <v>NO</v>
          </cell>
          <cell r="R7" t="str">
            <v>FGCA</v>
          </cell>
          <cell r="S7" t="str">
            <v>140.01</v>
          </cell>
        </row>
        <row r="8">
          <cell r="D8">
            <v>2</v>
          </cell>
          <cell r="E8" t="str">
            <v>13-07-2013/15:45</v>
          </cell>
          <cell r="F8" t="str">
            <v>-</v>
          </cell>
          <cell r="G8">
            <v>181.4</v>
          </cell>
          <cell r="H8">
            <v>185.03</v>
          </cell>
          <cell r="I8">
            <v>0.1376</v>
          </cell>
          <cell r="J8">
            <v>185.10012215834971</v>
          </cell>
          <cell r="K8">
            <v>3.6642036327343988</v>
          </cell>
          <cell r="L8">
            <v>0</v>
          </cell>
          <cell r="M8">
            <v>0</v>
          </cell>
          <cell r="N8">
            <v>0</v>
          </cell>
          <cell r="O8">
            <v>0</v>
          </cell>
          <cell r="P8">
            <v>0</v>
          </cell>
          <cell r="Q8" t="str">
            <v>NO</v>
          </cell>
          <cell r="R8" t="str">
            <v>FGCA</v>
          </cell>
          <cell r="S8" t="str">
            <v>140.01</v>
          </cell>
        </row>
        <row r="9">
          <cell r="D9">
            <v>3</v>
          </cell>
          <cell r="E9" t="str">
            <v>18-07-2013/15:40</v>
          </cell>
          <cell r="F9" t="str">
            <v>19-07-2013/09:50</v>
          </cell>
          <cell r="G9">
            <v>185.03</v>
          </cell>
          <cell r="H9">
            <v>189.36</v>
          </cell>
          <cell r="I9">
            <v>0.1376</v>
          </cell>
          <cell r="J9">
            <v>189.47092153293374</v>
          </cell>
          <cell r="K9">
            <v>4.3707993745840383</v>
          </cell>
          <cell r="L9">
            <v>8.206604830339046</v>
          </cell>
          <cell r="M9">
            <v>0</v>
          </cell>
          <cell r="N9">
            <v>0</v>
          </cell>
          <cell r="O9">
            <v>0</v>
          </cell>
          <cell r="P9">
            <v>0</v>
          </cell>
          <cell r="Q9" t="str">
            <v>NO</v>
          </cell>
          <cell r="R9" t="str">
            <v>FGCA</v>
          </cell>
          <cell r="S9" t="str">
            <v>140.01</v>
          </cell>
        </row>
        <row r="10">
          <cell r="D10">
            <v>4</v>
          </cell>
          <cell r="E10" t="str">
            <v>20-07-2013/08:42</v>
          </cell>
          <cell r="F10" t="str">
            <v>-</v>
          </cell>
          <cell r="G10">
            <v>189.36</v>
          </cell>
          <cell r="H10">
            <v>193.16</v>
          </cell>
          <cell r="I10">
            <v>0.1376</v>
          </cell>
          <cell r="J10">
            <v>193.30672698868875</v>
          </cell>
          <cell r="K10">
            <v>3.8358054557550076</v>
          </cell>
          <cell r="L10">
            <v>0</v>
          </cell>
          <cell r="M10">
            <v>0</v>
          </cell>
          <cell r="N10">
            <v>0</v>
          </cell>
          <cell r="O10">
            <v>0</v>
          </cell>
          <cell r="P10">
            <v>0</v>
          </cell>
          <cell r="Q10" t="str">
            <v>NO</v>
          </cell>
          <cell r="R10" t="str">
            <v>FGCA</v>
          </cell>
          <cell r="S10" t="str">
            <v>140.01</v>
          </cell>
        </row>
        <row r="11">
          <cell r="D11">
            <v>5</v>
          </cell>
          <cell r="E11" t="str">
            <v>22-07-2013/04:23</v>
          </cell>
          <cell r="F11" t="str">
            <v>22-07-2013/14:20</v>
          </cell>
          <cell r="G11">
            <v>193.16</v>
          </cell>
          <cell r="H11">
            <v>196.38</v>
          </cell>
          <cell r="I11">
            <v>0.1376</v>
          </cell>
          <cell r="J11">
            <v>196.55706740119695</v>
          </cell>
          <cell r="K11">
            <v>3.2503404125081943</v>
          </cell>
          <cell r="L11">
            <v>10.164884457750816</v>
          </cell>
          <cell r="M11">
            <v>0</v>
          </cell>
          <cell r="N11">
            <v>0</v>
          </cell>
          <cell r="O11">
            <v>0</v>
          </cell>
          <cell r="P11">
            <v>0</v>
          </cell>
          <cell r="Q11" t="str">
            <v>NO</v>
          </cell>
          <cell r="R11" t="str">
            <v>FGCA</v>
          </cell>
          <cell r="S11" t="str">
            <v>140.01</v>
          </cell>
        </row>
        <row r="12">
          <cell r="D12">
            <v>6</v>
          </cell>
          <cell r="E12" t="str">
            <v>23-07-2013/10:30</v>
          </cell>
          <cell r="F12" t="str">
            <v>23-07-2013/15:20</v>
          </cell>
          <cell r="G12">
            <v>196.38</v>
          </cell>
          <cell r="H12">
            <v>199.9</v>
          </cell>
          <cell r="I12">
            <v>0.1376</v>
          </cell>
          <cell r="J12">
            <v>200.11023456021215</v>
          </cell>
          <cell r="K12">
            <v>3.553167159015203</v>
          </cell>
          <cell r="L12">
            <v>0</v>
          </cell>
          <cell r="M12">
            <v>0</v>
          </cell>
          <cell r="N12">
            <v>4073.7890000000002</v>
          </cell>
          <cell r="O12">
            <v>3464.598</v>
          </cell>
          <cell r="P12">
            <v>0</v>
          </cell>
          <cell r="Q12" t="str">
            <v>NO</v>
          </cell>
          <cell r="R12" t="str">
            <v>FGCA</v>
          </cell>
          <cell r="S12" t="str">
            <v>140.01</v>
          </cell>
        </row>
        <row r="13">
          <cell r="D13">
            <v>7</v>
          </cell>
          <cell r="E13" t="str">
            <v>24-07-2013/16:15</v>
          </cell>
          <cell r="F13" t="str">
            <v>25-07-2013/10:27</v>
          </cell>
          <cell r="G13">
            <v>199.9</v>
          </cell>
          <cell r="H13">
            <v>203.23</v>
          </cell>
          <cell r="I13">
            <v>0.1376</v>
          </cell>
          <cell r="J13">
            <v>203.47161144643957</v>
          </cell>
          <cell r="K13">
            <v>3.3613768862274185</v>
          </cell>
          <cell r="L13">
            <v>0</v>
          </cell>
          <cell r="M13">
            <v>0</v>
          </cell>
          <cell r="N13">
            <v>4072.8829999999998</v>
          </cell>
          <cell r="O13">
            <v>3467.7089999999998</v>
          </cell>
          <cell r="P13">
            <v>1889.54</v>
          </cell>
          <cell r="Q13" t="str">
            <v>NO</v>
          </cell>
          <cell r="R13" t="str">
            <v>FGCA</v>
          </cell>
          <cell r="S13" t="str">
            <v>140.01</v>
          </cell>
        </row>
        <row r="14">
          <cell r="D14">
            <v>8</v>
          </cell>
          <cell r="E14" t="str">
            <v>22-08-2013/07:55</v>
          </cell>
          <cell r="F14" t="str">
            <v>-</v>
          </cell>
          <cell r="G14">
            <v>203.23</v>
          </cell>
          <cell r="H14">
            <v>206.81399999999999</v>
          </cell>
          <cell r="I14">
            <v>0.1376</v>
          </cell>
          <cell r="J14">
            <v>210.43177019826999</v>
          </cell>
          <cell r="K14">
            <v>3.6177701982699944</v>
          </cell>
          <cell r="L14">
            <v>7.362727630072925</v>
          </cell>
          <cell r="M14">
            <v>15.410853129739991</v>
          </cell>
          <cell r="N14">
            <v>4071.7979999999998</v>
          </cell>
          <cell r="O14">
            <v>3471.4180000000001</v>
          </cell>
          <cell r="P14">
            <v>1889.087</v>
          </cell>
          <cell r="Q14" t="str">
            <v>NO</v>
          </cell>
          <cell r="R14" t="str">
            <v>FC</v>
          </cell>
          <cell r="S14" t="str">
            <v>140.01</v>
          </cell>
        </row>
        <row r="15">
          <cell r="D15">
            <v>9</v>
          </cell>
          <cell r="E15" t="str">
            <v>25-08-2013/07:30</v>
          </cell>
          <cell r="F15" t="str">
            <v>-</v>
          </cell>
          <cell r="G15">
            <v>206.81399999999999</v>
          </cell>
          <cell r="H15">
            <v>210.524</v>
          </cell>
          <cell r="I15">
            <v>0.1376</v>
          </cell>
          <cell r="J15">
            <v>214.26895743180293</v>
          </cell>
          <cell r="K15">
            <v>3.7449574318029306</v>
          </cell>
          <cell r="L15">
            <v>0</v>
          </cell>
          <cell r="M15">
            <v>0</v>
          </cell>
          <cell r="N15">
            <v>4070.817</v>
          </cell>
          <cell r="O15">
            <v>3474.7640000000001</v>
          </cell>
          <cell r="P15">
            <v>1888.6120000000001</v>
          </cell>
          <cell r="Q15" t="str">
            <v>NO</v>
          </cell>
          <cell r="R15" t="str">
            <v>FC</v>
          </cell>
          <cell r="S15" t="str">
            <v>140.01</v>
          </cell>
        </row>
        <row r="16">
          <cell r="D16">
            <v>10</v>
          </cell>
          <cell r="E16" t="str">
            <v>26-08-2013/23:32</v>
          </cell>
          <cell r="F16" t="str">
            <v>-</v>
          </cell>
          <cell r="G16">
            <v>210.524</v>
          </cell>
          <cell r="H16">
            <v>214.626</v>
          </cell>
          <cell r="I16">
            <v>0.1376</v>
          </cell>
          <cell r="J16">
            <v>218.76665104723872</v>
          </cell>
          <cell r="K16">
            <v>4.1406510472387197</v>
          </cell>
          <cell r="L16">
            <v>8.0481254996670657</v>
          </cell>
          <cell r="M16">
            <v>0</v>
          </cell>
          <cell r="N16">
            <v>4069.6790000000001</v>
          </cell>
          <cell r="O16">
            <v>3478.7310000000002</v>
          </cell>
          <cell r="P16">
            <v>1887.9880000000001</v>
          </cell>
          <cell r="Q16" t="str">
            <v>NO</v>
          </cell>
          <cell r="R16" t="str">
            <v>FC</v>
          </cell>
          <cell r="S16" t="str">
            <v>140.01</v>
          </cell>
        </row>
        <row r="17">
          <cell r="D17">
            <v>11</v>
          </cell>
          <cell r="E17" t="str">
            <v>28-08-2013/19:42</v>
          </cell>
          <cell r="F17" t="str">
            <v>-</v>
          </cell>
          <cell r="G17">
            <v>214.626</v>
          </cell>
          <cell r="H17">
            <v>218.49700000000001</v>
          </cell>
          <cell r="I17">
            <v>0.1376</v>
          </cell>
          <cell r="J17">
            <v>222.40447445242836</v>
          </cell>
          <cell r="K17">
            <v>3.907474452428346</v>
          </cell>
          <cell r="L17">
            <v>0</v>
          </cell>
          <cell r="M17">
            <v>0</v>
          </cell>
          <cell r="N17">
            <v>0</v>
          </cell>
          <cell r="O17">
            <v>0</v>
          </cell>
          <cell r="P17">
            <v>0</v>
          </cell>
          <cell r="Q17" t="str">
            <v>NO</v>
          </cell>
          <cell r="R17" t="str">
            <v>FC</v>
          </cell>
          <cell r="S17" t="str">
            <v>140.01</v>
          </cell>
        </row>
        <row r="18">
          <cell r="D18">
            <v>12</v>
          </cell>
          <cell r="E18" t="str">
            <v>02-09-2013/21:18</v>
          </cell>
          <cell r="F18" t="str">
            <v>-</v>
          </cell>
          <cell r="G18">
            <v>218.49700000000001</v>
          </cell>
          <cell r="H18">
            <v>222.17</v>
          </cell>
          <cell r="I18">
            <v>0.1376</v>
          </cell>
          <cell r="J18">
            <v>225.87760879973371</v>
          </cell>
          <cell r="K18">
            <v>3.7076087997337197</v>
          </cell>
          <cell r="L18">
            <v>3.7076087997337197</v>
          </cell>
          <cell r="M18">
            <v>16.69887622488298</v>
          </cell>
          <cell r="N18">
            <v>4067.55</v>
          </cell>
          <cell r="O18">
            <v>3485.97</v>
          </cell>
          <cell r="P18">
            <v>1888.14</v>
          </cell>
          <cell r="Q18" t="str">
            <v>NO</v>
          </cell>
          <cell r="R18" t="str">
            <v>FC</v>
          </cell>
          <cell r="S18" t="str">
            <v>140.01</v>
          </cell>
        </row>
        <row r="19">
          <cell r="D19">
            <v>13</v>
          </cell>
          <cell r="E19" t="str">
            <v>25-09-2013/6:27</v>
          </cell>
          <cell r="F19" t="str">
            <v>-</v>
          </cell>
          <cell r="G19">
            <v>222.17</v>
          </cell>
          <cell r="H19">
            <v>225.221</v>
          </cell>
          <cell r="I19">
            <v>0.1376</v>
          </cell>
          <cell r="J19">
            <v>228.30074801197597</v>
          </cell>
          <cell r="K19">
            <v>3.0797480119759655</v>
          </cell>
          <cell r="L19">
            <v>9.7207385628739473</v>
          </cell>
          <cell r="M19">
            <v>0</v>
          </cell>
          <cell r="N19">
            <v>4066.71</v>
          </cell>
          <cell r="O19">
            <v>3488.9</v>
          </cell>
          <cell r="P19">
            <v>1887.712</v>
          </cell>
          <cell r="Q19" t="str">
            <v>NO</v>
          </cell>
          <cell r="R19" t="str">
            <v>FC</v>
          </cell>
          <cell r="S19" t="str">
            <v>140.01</v>
          </cell>
        </row>
        <row r="20">
          <cell r="D20">
            <v>14</v>
          </cell>
          <cell r="E20" t="str">
            <v>27-09-2013/5:10</v>
          </cell>
          <cell r="F20" t="str">
            <v>-</v>
          </cell>
          <cell r="G20">
            <v>225.221</v>
          </cell>
          <cell r="H20">
            <v>229.32</v>
          </cell>
          <cell r="I20">
            <v>0.1376</v>
          </cell>
          <cell r="J20">
            <v>233.45762277977363</v>
          </cell>
          <cell r="K20">
            <v>4.1376227797736362</v>
          </cell>
          <cell r="L20">
            <v>0</v>
          </cell>
          <cell r="M20">
            <v>0</v>
          </cell>
          <cell r="N20">
            <v>4065.5590000000002</v>
          </cell>
          <cell r="O20">
            <v>3492.8359999999998</v>
          </cell>
          <cell r="P20">
            <v>1887.15</v>
          </cell>
          <cell r="Q20" t="str">
            <v>NO</v>
          </cell>
          <cell r="R20" t="str">
            <v>FC</v>
          </cell>
          <cell r="S20" t="str">
            <v>140.01</v>
          </cell>
        </row>
        <row r="21">
          <cell r="D21">
            <v>15</v>
          </cell>
          <cell r="E21" t="str">
            <v>28-09-2013/17:40</v>
          </cell>
          <cell r="F21" t="str">
            <v>-</v>
          </cell>
          <cell r="G21">
            <v>229.32</v>
          </cell>
          <cell r="H21">
            <v>231.8</v>
          </cell>
          <cell r="I21">
            <v>0.1376</v>
          </cell>
          <cell r="J21">
            <v>234.30336777112436</v>
          </cell>
          <cell r="K21">
            <v>2.5033677711243456</v>
          </cell>
          <cell r="L21">
            <v>0</v>
          </cell>
          <cell r="M21">
            <v>0</v>
          </cell>
          <cell r="N21">
            <v>4064.873</v>
          </cell>
          <cell r="O21">
            <v>3495.2190000000001</v>
          </cell>
          <cell r="P21">
            <v>1886.806</v>
          </cell>
          <cell r="Q21" t="str">
            <v>NO</v>
          </cell>
          <cell r="R21" t="str">
            <v>FC</v>
          </cell>
          <cell r="S21" t="str">
            <v>140.01</v>
          </cell>
        </row>
        <row r="22">
          <cell r="D22">
            <v>16</v>
          </cell>
          <cell r="E22" t="str">
            <v>30-09-2013/20:10</v>
          </cell>
          <cell r="F22" t="str">
            <v>-</v>
          </cell>
          <cell r="G22">
            <v>231.8</v>
          </cell>
          <cell r="H22">
            <v>235.04</v>
          </cell>
          <cell r="I22">
            <v>0.1376</v>
          </cell>
          <cell r="J22">
            <v>238.31052886227531</v>
          </cell>
          <cell r="K22">
            <v>3.270528862275313</v>
          </cell>
          <cell r="L22">
            <v>3.270528862275313</v>
          </cell>
          <cell r="M22">
            <v>0</v>
          </cell>
          <cell r="N22">
            <v>4063.931</v>
          </cell>
          <cell r="O22">
            <v>3498.2759999999998</v>
          </cell>
          <cell r="P22">
            <v>1884.271</v>
          </cell>
          <cell r="Q22" t="str">
            <v>NO</v>
          </cell>
          <cell r="R22" t="str">
            <v>FC</v>
          </cell>
          <cell r="S22" t="str">
            <v>140.01</v>
          </cell>
        </row>
        <row r="23">
          <cell r="D23">
            <v>17</v>
          </cell>
          <cell r="E23" t="str">
            <v>02-10-2013/08:18</v>
          </cell>
          <cell r="F23" t="str">
            <v>-</v>
          </cell>
          <cell r="G23">
            <v>235.04</v>
          </cell>
          <cell r="H23">
            <v>239.54</v>
          </cell>
          <cell r="I23">
            <v>0.1376</v>
          </cell>
          <cell r="J23">
            <v>244.08240119760461</v>
          </cell>
          <cell r="K23">
            <v>4.5424011976046188</v>
          </cell>
          <cell r="L23">
            <v>11.180363481037546</v>
          </cell>
          <cell r="M23">
            <v>53.045706678323143</v>
          </cell>
          <cell r="N23">
            <v>4062.6790000000001</v>
          </cell>
          <cell r="O23">
            <v>3502.5990000000002</v>
          </cell>
          <cell r="P23">
            <v>1884.54</v>
          </cell>
          <cell r="Q23" t="str">
            <v>NO</v>
          </cell>
          <cell r="R23" t="str">
            <v>FC</v>
          </cell>
          <cell r="S23" t="str">
            <v>140.01</v>
          </cell>
        </row>
        <row r="24">
          <cell r="D24">
            <v>18</v>
          </cell>
          <cell r="E24" t="str">
            <v>04-10-2013/15:39</v>
          </cell>
          <cell r="F24" t="str">
            <v>-</v>
          </cell>
          <cell r="G24">
            <v>239.54</v>
          </cell>
          <cell r="H24">
            <v>242.27</v>
          </cell>
          <cell r="I24">
            <v>0.1376</v>
          </cell>
          <cell r="J24">
            <v>245.0257233932135</v>
          </cell>
          <cell r="K24">
            <v>2.7557233932134864</v>
          </cell>
          <cell r="L24">
            <v>0</v>
          </cell>
          <cell r="M24">
            <v>0</v>
          </cell>
          <cell r="N24">
            <v>4061.7890000000002</v>
          </cell>
          <cell r="O24">
            <v>4083.2950000000001</v>
          </cell>
          <cell r="P24">
            <v>1887.357</v>
          </cell>
          <cell r="Q24" t="str">
            <v>NO</v>
          </cell>
          <cell r="R24" t="str">
            <v>FC</v>
          </cell>
          <cell r="S24" t="str">
            <v>140.01</v>
          </cell>
        </row>
        <row r="25">
          <cell r="D25">
            <v>19</v>
          </cell>
          <cell r="E25" t="str">
            <v>06-10-2013/23:00</v>
          </cell>
          <cell r="F25" t="str">
            <v>-</v>
          </cell>
          <cell r="G25">
            <v>242.27</v>
          </cell>
          <cell r="H25">
            <v>246.11600000000001</v>
          </cell>
          <cell r="I25">
            <v>0.1376</v>
          </cell>
          <cell r="J25">
            <v>249.99823889021945</v>
          </cell>
          <cell r="K25">
            <v>3.8822388902194405</v>
          </cell>
          <cell r="L25">
            <v>0</v>
          </cell>
          <cell r="M25">
            <v>0</v>
          </cell>
          <cell r="N25">
            <v>4060.8389999999999</v>
          </cell>
          <cell r="O25">
            <v>3508.953</v>
          </cell>
          <cell r="P25">
            <v>1883.63</v>
          </cell>
          <cell r="Q25" t="str">
            <v>NO</v>
          </cell>
          <cell r="R25" t="str">
            <v>FC</v>
          </cell>
          <cell r="S25" t="str">
            <v>140.01</v>
          </cell>
        </row>
        <row r="26">
          <cell r="D26">
            <v>20</v>
          </cell>
          <cell r="E26" t="str">
            <v>09-10-2013/04:43</v>
          </cell>
          <cell r="F26" t="str">
            <v>-</v>
          </cell>
          <cell r="G26">
            <v>246.11600000000001</v>
          </cell>
          <cell r="H26">
            <v>249.858</v>
          </cell>
          <cell r="I26">
            <v>0.1376</v>
          </cell>
          <cell r="J26">
            <v>253.63525895143033</v>
          </cell>
          <cell r="K26">
            <v>3.7772589514303263</v>
          </cell>
          <cell r="L26">
            <v>11.693150105122641</v>
          </cell>
          <cell r="M26">
            <v>0</v>
          </cell>
          <cell r="N26">
            <v>4059.797</v>
          </cell>
          <cell r="O26">
            <v>3512.5479999999998</v>
          </cell>
          <cell r="P26">
            <v>1883.1210000000001</v>
          </cell>
          <cell r="Q26" t="str">
            <v>NO</v>
          </cell>
          <cell r="R26" t="str">
            <v>FC</v>
          </cell>
          <cell r="S26" t="str">
            <v>140.01</v>
          </cell>
        </row>
        <row r="27">
          <cell r="D27">
            <v>21</v>
          </cell>
          <cell r="E27" t="str">
            <v>11-10-2013/08:17</v>
          </cell>
          <cell r="F27" t="str">
            <v>-</v>
          </cell>
          <cell r="G27">
            <v>249.858</v>
          </cell>
          <cell r="H27">
            <v>253.779</v>
          </cell>
          <cell r="I27">
            <v>0.1376</v>
          </cell>
          <cell r="J27">
            <v>257.73694557684615</v>
          </cell>
          <cell r="K27">
            <v>3.9579455768461571</v>
          </cell>
          <cell r="L27">
            <v>0</v>
          </cell>
          <cell r="M27">
            <v>0</v>
          </cell>
          <cell r="N27">
            <v>4058.7330000000002</v>
          </cell>
          <cell r="O27">
            <v>3516.3220000000001</v>
          </cell>
          <cell r="P27">
            <v>1883.8579999999999</v>
          </cell>
          <cell r="Q27" t="str">
            <v>NO</v>
          </cell>
          <cell r="R27" t="str">
            <v>FC</v>
          </cell>
          <cell r="S27" t="str">
            <v>140.01</v>
          </cell>
        </row>
        <row r="28">
          <cell r="D28">
            <v>22</v>
          </cell>
          <cell r="E28" t="str">
            <v>13-10-2013/04:42</v>
          </cell>
          <cell r="F28" t="str">
            <v>-</v>
          </cell>
          <cell r="G28">
            <v>253.779</v>
          </cell>
          <cell r="H28">
            <v>257.7</v>
          </cell>
          <cell r="I28">
            <v>0.1376</v>
          </cell>
          <cell r="J28">
            <v>261.65794557684615</v>
          </cell>
          <cell r="K28">
            <v>3.9579455768461571</v>
          </cell>
          <cell r="L28">
            <v>0</v>
          </cell>
          <cell r="M28">
            <v>0</v>
          </cell>
          <cell r="N28">
            <v>4057.6149999999998</v>
          </cell>
          <cell r="O28">
            <v>3520.0790000000002</v>
          </cell>
          <cell r="P28">
            <v>1885.338</v>
          </cell>
          <cell r="Q28" t="str">
            <v>NO</v>
          </cell>
          <cell r="R28" t="str">
            <v>FC</v>
          </cell>
          <cell r="S28" t="str">
            <v>140.01</v>
          </cell>
        </row>
        <row r="29">
          <cell r="D29">
            <v>23</v>
          </cell>
          <cell r="E29" t="str">
            <v>16-10-2013/08:07</v>
          </cell>
          <cell r="F29" t="str">
            <v>-</v>
          </cell>
          <cell r="G29">
            <v>257.7</v>
          </cell>
          <cell r="H29">
            <v>261.26100000000002</v>
          </cell>
          <cell r="I29">
            <v>0.1376</v>
          </cell>
          <cell r="J29">
            <v>264.85555348103787</v>
          </cell>
          <cell r="K29">
            <v>3.594553481037849</v>
          </cell>
          <cell r="L29">
            <v>11.368116063871867</v>
          </cell>
          <cell r="M29">
            <v>0</v>
          </cell>
          <cell r="N29">
            <v>4056.6379999999999</v>
          </cell>
          <cell r="O29">
            <v>3523.5039999999999</v>
          </cell>
          <cell r="P29">
            <v>1882.826</v>
          </cell>
          <cell r="Q29" t="str">
            <v>NO</v>
          </cell>
          <cell r="R29" t="str">
            <v>FC</v>
          </cell>
          <cell r="S29" t="str">
            <v>140.01</v>
          </cell>
        </row>
        <row r="30">
          <cell r="D30">
            <v>24</v>
          </cell>
          <cell r="E30" t="str">
            <v>18-10-2013/00:26</v>
          </cell>
          <cell r="F30" t="str">
            <v>-</v>
          </cell>
          <cell r="G30">
            <v>261.26100000000002</v>
          </cell>
          <cell r="H30">
            <v>265.25900000000001</v>
          </cell>
          <cell r="I30">
            <v>0.1376</v>
          </cell>
          <cell r="J30">
            <v>269.29467110844962</v>
          </cell>
          <cell r="K30">
            <v>4.0356711084496055</v>
          </cell>
          <cell r="L30">
            <v>0</v>
          </cell>
          <cell r="M30">
            <v>0</v>
          </cell>
          <cell r="N30">
            <v>4055.511</v>
          </cell>
          <cell r="O30">
            <v>3527.3409999999999</v>
          </cell>
          <cell r="P30">
            <v>1882.29</v>
          </cell>
          <cell r="Q30" t="str">
            <v>NO</v>
          </cell>
          <cell r="R30" t="str">
            <v>FC</v>
          </cell>
          <cell r="S30" t="str">
            <v>140.01</v>
          </cell>
        </row>
        <row r="31">
          <cell r="D31">
            <v>25</v>
          </cell>
          <cell r="E31" t="str">
            <v>19-10-2013/19:12</v>
          </cell>
          <cell r="F31" t="str">
            <v>-</v>
          </cell>
          <cell r="G31">
            <v>265.25900000000001</v>
          </cell>
          <cell r="H31">
            <v>268.96199999999999</v>
          </cell>
          <cell r="I31">
            <v>0.1376</v>
          </cell>
          <cell r="J31">
            <v>272.6998914743844</v>
          </cell>
          <cell r="K31">
            <v>3.737891474384412</v>
          </cell>
          <cell r="L31">
            <v>0</v>
          </cell>
          <cell r="M31">
            <v>0</v>
          </cell>
          <cell r="N31">
            <v>0</v>
          </cell>
          <cell r="O31">
            <v>0</v>
          </cell>
          <cell r="P31">
            <v>0</v>
          </cell>
          <cell r="Q31" t="str">
            <v>NO</v>
          </cell>
          <cell r="R31" t="str">
            <v>FC</v>
          </cell>
          <cell r="S31" t="str">
            <v>140.01</v>
          </cell>
        </row>
        <row r="32">
          <cell r="D32">
            <v>26</v>
          </cell>
          <cell r="E32" t="str">
            <v>22-10-2013/18:48</v>
          </cell>
          <cell r="F32" t="str">
            <v>-</v>
          </cell>
          <cell r="G32">
            <v>268.96199999999999</v>
          </cell>
          <cell r="H32">
            <v>272.73</v>
          </cell>
          <cell r="I32">
            <v>0.1376</v>
          </cell>
          <cell r="J32">
            <v>276.53350393612766</v>
          </cell>
          <cell r="K32">
            <v>3.8035039361276404</v>
          </cell>
          <cell r="L32">
            <v>15.271241297252914</v>
          </cell>
          <cell r="M32">
            <v>0</v>
          </cell>
          <cell r="N32">
            <v>4053.3910000000001</v>
          </cell>
          <cell r="O32">
            <v>3534.65</v>
          </cell>
          <cell r="P32">
            <v>1879.992</v>
          </cell>
          <cell r="Q32" t="str">
            <v>NO</v>
          </cell>
          <cell r="R32" t="str">
            <v>FB</v>
          </cell>
          <cell r="S32" t="str">
            <v>140.01</v>
          </cell>
        </row>
        <row r="33">
          <cell r="D33">
            <v>27</v>
          </cell>
          <cell r="E33" t="str">
            <v>24-10-2013/07:24</v>
          </cell>
          <cell r="F33" t="str">
            <v>-</v>
          </cell>
          <cell r="G33">
            <v>272.73</v>
          </cell>
          <cell r="H33">
            <v>276.46499999999997</v>
          </cell>
          <cell r="I33">
            <v>0.1376</v>
          </cell>
          <cell r="J33">
            <v>280.23519299401175</v>
          </cell>
          <cell r="K33">
            <v>3.7701929940117793</v>
          </cell>
          <cell r="L33">
            <v>0</v>
          </cell>
          <cell r="M33">
            <v>0</v>
          </cell>
          <cell r="N33">
            <v>4052.386</v>
          </cell>
          <cell r="O33">
            <v>3538.1010000000001</v>
          </cell>
          <cell r="P33">
            <v>1879.479</v>
          </cell>
          <cell r="Q33" t="str">
            <v>NO</v>
          </cell>
          <cell r="R33" t="str">
            <v>FB</v>
          </cell>
          <cell r="S33" t="str">
            <v>140.01</v>
          </cell>
        </row>
        <row r="34">
          <cell r="D34">
            <v>28</v>
          </cell>
          <cell r="E34" t="str">
            <v>26-10-2013/00:34</v>
          </cell>
          <cell r="F34">
            <v>41573.5</v>
          </cell>
          <cell r="G34">
            <v>276.46499999999997</v>
          </cell>
          <cell r="H34">
            <v>279.65499999999997</v>
          </cell>
          <cell r="I34">
            <v>0.13730000000000001</v>
          </cell>
          <cell r="J34">
            <v>282.87492742343193</v>
          </cell>
          <cell r="K34">
            <v>3.2199274234319546</v>
          </cell>
          <cell r="L34">
            <v>0</v>
          </cell>
          <cell r="M34">
            <v>0</v>
          </cell>
          <cell r="N34">
            <v>4051.4209999999998</v>
          </cell>
          <cell r="O34">
            <v>3541.4140000000002</v>
          </cell>
          <cell r="P34">
            <v>1879.0409999999999</v>
          </cell>
          <cell r="Q34" t="str">
            <v>NO</v>
          </cell>
          <cell r="R34" t="str">
            <v>FB</v>
          </cell>
          <cell r="S34" t="str">
            <v>140.01</v>
          </cell>
        </row>
        <row r="35">
          <cell r="D35">
            <v>29</v>
          </cell>
          <cell r="E35" t="str">
            <v>27-10-2013/08:05</v>
          </cell>
          <cell r="F35">
            <v>0</v>
          </cell>
          <cell r="G35">
            <v>279.65499999999997</v>
          </cell>
          <cell r="H35">
            <v>284.09100000000001</v>
          </cell>
          <cell r="I35">
            <v>0.13730000000000001</v>
          </cell>
          <cell r="J35">
            <v>288.56861694368155</v>
          </cell>
          <cell r="K35">
            <v>4.4776169436815394</v>
          </cell>
          <cell r="L35">
            <v>0</v>
          </cell>
          <cell r="M35">
            <v>0</v>
          </cell>
          <cell r="N35">
            <v>4050.2539999999999</v>
          </cell>
          <cell r="O35">
            <v>3545.4229999999998</v>
          </cell>
          <cell r="P35">
            <v>1878.432</v>
          </cell>
          <cell r="Q35" t="str">
            <v>NO</v>
          </cell>
          <cell r="R35" t="str">
            <v>FB</v>
          </cell>
          <cell r="S35" t="str">
            <v>140.01</v>
          </cell>
        </row>
        <row r="36">
          <cell r="D36">
            <v>30</v>
          </cell>
          <cell r="E36" t="str">
            <v>29-10-2013/01:10</v>
          </cell>
          <cell r="F36" t="str">
            <v>05-11-2013/15:48</v>
          </cell>
          <cell r="G36">
            <v>284.09100000000001</v>
          </cell>
          <cell r="H36">
            <v>287.59100000000001</v>
          </cell>
          <cell r="I36">
            <v>0.13730000000000001</v>
          </cell>
          <cell r="J36">
            <v>291.12383573103818</v>
          </cell>
          <cell r="K36">
            <v>3.5328357310381762</v>
          </cell>
          <cell r="L36">
            <v>3.5328357310381762</v>
          </cell>
          <cell r="M36">
            <v>0</v>
          </cell>
          <cell r="N36">
            <v>0</v>
          </cell>
          <cell r="O36">
            <v>0</v>
          </cell>
          <cell r="P36">
            <v>0</v>
          </cell>
          <cell r="Q36" t="str">
            <v>NO</v>
          </cell>
          <cell r="R36" t="str">
            <v>FB</v>
          </cell>
          <cell r="S36" t="str">
            <v>140.01</v>
          </cell>
        </row>
        <row r="37">
          <cell r="D37">
            <v>31</v>
          </cell>
          <cell r="E37" t="str">
            <v>06-11-2013/08:16</v>
          </cell>
          <cell r="F37" t="str">
            <v>13-11-2013/10:05</v>
          </cell>
          <cell r="G37">
            <v>287.59100000000001</v>
          </cell>
          <cell r="H37">
            <v>291.93900000000002</v>
          </cell>
          <cell r="I37">
            <v>0.13730000000000001</v>
          </cell>
          <cell r="J37">
            <v>296.32779135958685</v>
          </cell>
          <cell r="K37">
            <v>4.3887913595868326</v>
          </cell>
          <cell r="L37">
            <v>4.3887913595868326</v>
          </cell>
          <cell r="M37">
            <v>33.818322380772202</v>
          </cell>
          <cell r="N37">
            <v>4048.06</v>
          </cell>
          <cell r="O37">
            <v>3552.9589999999998</v>
          </cell>
          <cell r="P37">
            <v>1878.55</v>
          </cell>
          <cell r="Q37" t="str">
            <v>NO</v>
          </cell>
          <cell r="R37" t="str">
            <v>FB</v>
          </cell>
          <cell r="S37" t="str">
            <v>140.01</v>
          </cell>
        </row>
        <row r="38">
          <cell r="D38">
            <v>32</v>
          </cell>
          <cell r="E38" t="str">
            <v>14-11-2013/08:00</v>
          </cell>
          <cell r="F38">
            <v>0</v>
          </cell>
          <cell r="G38">
            <v>291.93900000000002</v>
          </cell>
          <cell r="H38">
            <v>294.935</v>
          </cell>
          <cell r="I38">
            <v>0.13730000000000001</v>
          </cell>
          <cell r="J38">
            <v>297.95910738576868</v>
          </cell>
          <cell r="K38">
            <v>3.0241073857686729</v>
          </cell>
          <cell r="L38">
            <v>10.056469253809496</v>
          </cell>
          <cell r="M38">
            <v>0</v>
          </cell>
          <cell r="N38">
            <v>4047.223</v>
          </cell>
          <cell r="O38">
            <v>3555.835</v>
          </cell>
          <cell r="P38">
            <v>1878.17</v>
          </cell>
          <cell r="Q38" t="str">
            <v>NO</v>
          </cell>
          <cell r="R38" t="str">
            <v>FB</v>
          </cell>
          <cell r="S38" t="str">
            <v>140.01</v>
          </cell>
        </row>
        <row r="39">
          <cell r="D39">
            <v>33</v>
          </cell>
          <cell r="E39" t="str">
            <v>15-11-2013/16:20</v>
          </cell>
          <cell r="F39">
            <v>0</v>
          </cell>
          <cell r="G39">
            <v>294.935</v>
          </cell>
          <cell r="H39">
            <v>298.36</v>
          </cell>
          <cell r="I39">
            <v>0.13730000000000001</v>
          </cell>
          <cell r="J39">
            <v>301.81713210823023</v>
          </cell>
          <cell r="K39">
            <v>3.457132108230212</v>
          </cell>
          <cell r="L39">
            <v>0</v>
          </cell>
          <cell r="M39">
            <v>0</v>
          </cell>
          <cell r="N39">
            <v>4046.2649999999999</v>
          </cell>
          <cell r="O39">
            <v>3559.123</v>
          </cell>
          <cell r="P39">
            <v>1877.6990000000001</v>
          </cell>
          <cell r="Q39" t="str">
            <v>NO</v>
          </cell>
          <cell r="R39" t="str">
            <v>FB</v>
          </cell>
          <cell r="S39" t="str">
            <v>140.01</v>
          </cell>
        </row>
        <row r="40">
          <cell r="D40">
            <v>34</v>
          </cell>
          <cell r="E40" t="str">
            <v>17-11-2013/00:30</v>
          </cell>
          <cell r="F40">
            <v>0</v>
          </cell>
          <cell r="G40">
            <v>298.36</v>
          </cell>
          <cell r="H40">
            <v>301.90199999999999</v>
          </cell>
          <cell r="I40">
            <v>0.13730000000000001</v>
          </cell>
          <cell r="J40">
            <v>305.4772297598106</v>
          </cell>
          <cell r="K40">
            <v>3.5752297598106111</v>
          </cell>
          <cell r="L40">
            <v>0</v>
          </cell>
          <cell r="M40">
            <v>0</v>
          </cell>
          <cell r="N40">
            <v>4045.24</v>
          </cell>
          <cell r="O40">
            <v>3562.6419999999998</v>
          </cell>
          <cell r="P40">
            <v>1877.1959999999999</v>
          </cell>
          <cell r="Q40" t="str">
            <v>NO</v>
          </cell>
          <cell r="R40" t="str">
            <v>FB</v>
          </cell>
          <cell r="S40" t="str">
            <v>140.01</v>
          </cell>
        </row>
        <row r="41">
          <cell r="D41">
            <v>35</v>
          </cell>
          <cell r="E41" t="str">
            <v>19-11-2013/07:50</v>
          </cell>
          <cell r="F41" t="str">
            <v>21-11-2013/10:45</v>
          </cell>
          <cell r="G41">
            <v>301.90199999999999</v>
          </cell>
          <cell r="H41">
            <v>305.7</v>
          </cell>
          <cell r="I41">
            <v>0.13730000000000001</v>
          </cell>
          <cell r="J41">
            <v>309.5336314589951</v>
          </cell>
          <cell r="K41">
            <v>3.8336314589951144</v>
          </cell>
          <cell r="L41">
            <v>9.995906355563136</v>
          </cell>
          <cell r="M41">
            <v>0</v>
          </cell>
          <cell r="N41">
            <v>4044.174</v>
          </cell>
          <cell r="O41">
            <v>3566.2869999999998</v>
          </cell>
          <cell r="P41">
            <v>1876.67</v>
          </cell>
          <cell r="Q41" t="str">
            <v>NO</v>
          </cell>
          <cell r="R41" t="str">
            <v>FB</v>
          </cell>
          <cell r="S41" t="str">
            <v>140.01</v>
          </cell>
        </row>
        <row r="42">
          <cell r="D42">
            <v>36</v>
          </cell>
          <cell r="E42" t="str">
            <v>23-11-2013/00:46</v>
          </cell>
          <cell r="F42" t="str">
            <v>23-11-2013/13:25</v>
          </cell>
          <cell r="G42">
            <v>305.7</v>
          </cell>
          <cell r="H42">
            <v>308.858</v>
          </cell>
          <cell r="I42">
            <v>0.13730000000000001</v>
          </cell>
          <cell r="J42">
            <v>312.04562721103389</v>
          </cell>
          <cell r="K42">
            <v>3.1876272110338846</v>
          </cell>
          <cell r="L42">
            <v>0</v>
          </cell>
          <cell r="M42">
            <v>0</v>
          </cell>
          <cell r="N42">
            <v>4043.2869999999998</v>
          </cell>
          <cell r="O42">
            <v>3569.319</v>
          </cell>
          <cell r="P42">
            <v>1876.2380000000001</v>
          </cell>
          <cell r="Q42" t="str">
            <v>NO</v>
          </cell>
          <cell r="R42" t="str">
            <v>FB</v>
          </cell>
          <cell r="S42" t="str">
            <v>140.01</v>
          </cell>
        </row>
        <row r="43">
          <cell r="D43">
            <v>37</v>
          </cell>
          <cell r="E43" t="str">
            <v>24-11-2013/08:08</v>
          </cell>
          <cell r="F43">
            <v>0</v>
          </cell>
          <cell r="G43">
            <v>308.858</v>
          </cell>
          <cell r="H43">
            <v>311.80500000000001</v>
          </cell>
          <cell r="I43">
            <v>0.13730000000000001</v>
          </cell>
          <cell r="J43">
            <v>314.77964768553414</v>
          </cell>
          <cell r="K43">
            <v>2.9746476855341371</v>
          </cell>
          <cell r="L43">
            <v>0</v>
          </cell>
          <cell r="M43">
            <v>0</v>
          </cell>
          <cell r="N43">
            <v>4042.471</v>
          </cell>
          <cell r="O43">
            <v>3572.15</v>
          </cell>
          <cell r="P43">
            <v>1876.8510000000001</v>
          </cell>
          <cell r="Q43" t="str">
            <v>NO</v>
          </cell>
          <cell r="R43" t="str">
            <v>FB</v>
          </cell>
          <cell r="S43" t="str">
            <v>140.01</v>
          </cell>
        </row>
        <row r="44">
          <cell r="D44">
            <v>38</v>
          </cell>
          <cell r="E44" t="str">
            <v>27-11-2013/08:45</v>
          </cell>
          <cell r="F44">
            <v>0</v>
          </cell>
          <cell r="G44">
            <v>311.80500000000001</v>
          </cell>
          <cell r="H44">
            <v>313.7</v>
          </cell>
          <cell r="I44">
            <v>0.13730000000000001</v>
          </cell>
          <cell r="J44">
            <v>315.61277820294777</v>
          </cell>
          <cell r="K44">
            <v>1.9127782029477771</v>
          </cell>
          <cell r="L44">
            <v>9.3771554118127369</v>
          </cell>
          <cell r="M44">
            <v>0</v>
          </cell>
          <cell r="N44">
            <v>4041.94</v>
          </cell>
          <cell r="O44">
            <v>3573.97</v>
          </cell>
          <cell r="P44">
            <v>1875.57</v>
          </cell>
          <cell r="Q44" t="str">
            <v>NO</v>
          </cell>
          <cell r="R44" t="str">
            <v>FB</v>
          </cell>
          <cell r="S44" t="str">
            <v>140.01</v>
          </cell>
        </row>
        <row r="45">
          <cell r="D45">
            <v>39</v>
          </cell>
          <cell r="E45" t="str">
            <v>28-11-2013/16:25</v>
          </cell>
          <cell r="F45">
            <v>0</v>
          </cell>
          <cell r="G45">
            <v>313.7</v>
          </cell>
          <cell r="H45">
            <v>317.75200000000001</v>
          </cell>
          <cell r="I45">
            <v>0.13730000000000001</v>
          </cell>
          <cell r="J45">
            <v>321.84201439490477</v>
          </cell>
          <cell r="K45">
            <v>4.090014394904756</v>
          </cell>
          <cell r="L45">
            <v>0</v>
          </cell>
          <cell r="M45">
            <v>0</v>
          </cell>
          <cell r="N45">
            <v>4040.8069999999998</v>
          </cell>
          <cell r="O45">
            <v>3577.8589999999999</v>
          </cell>
          <cell r="P45">
            <v>1875.329</v>
          </cell>
          <cell r="Q45" t="str">
            <v>NO</v>
          </cell>
          <cell r="R45" t="str">
            <v>FB</v>
          </cell>
          <cell r="S45" t="str">
            <v>140.01</v>
          </cell>
        </row>
        <row r="46">
          <cell r="D46">
            <v>40</v>
          </cell>
          <cell r="E46" t="str">
            <v>30-11-2013/08:32</v>
          </cell>
          <cell r="F46">
            <v>0</v>
          </cell>
          <cell r="G46">
            <v>317.75200000000001</v>
          </cell>
          <cell r="H46">
            <v>321.09500000000003</v>
          </cell>
          <cell r="I46">
            <v>0.13730000000000001</v>
          </cell>
          <cell r="J46">
            <v>324.46936281396023</v>
          </cell>
          <cell r="K46">
            <v>3.3743628139602038</v>
          </cell>
          <cell r="L46">
            <v>0</v>
          </cell>
          <cell r="M46">
            <v>0</v>
          </cell>
          <cell r="N46">
            <v>4039.8589999999999</v>
          </cell>
          <cell r="O46">
            <v>3581.0650000000001</v>
          </cell>
          <cell r="P46">
            <v>1874.56</v>
          </cell>
          <cell r="Q46" t="str">
            <v>NO</v>
          </cell>
          <cell r="R46" t="str">
            <v>FB</v>
          </cell>
          <cell r="S46" t="str">
            <v>140.01</v>
          </cell>
        </row>
        <row r="47">
          <cell r="D47">
            <v>41</v>
          </cell>
          <cell r="E47" t="str">
            <v>02-12-2013/00:25</v>
          </cell>
          <cell r="F47" t="str">
            <v>02-12-2013/09:35</v>
          </cell>
          <cell r="G47">
            <v>321.09500000000003</v>
          </cell>
          <cell r="H47">
            <v>324.983</v>
          </cell>
          <cell r="I47">
            <v>0.13730000000000001</v>
          </cell>
          <cell r="J47">
            <v>328.39383862032491</v>
          </cell>
          <cell r="K47">
            <v>3.9244758063646827</v>
          </cell>
          <cell r="L47">
            <v>14.323125435266206</v>
          </cell>
          <cell r="M47">
            <v>17.287679304425922</v>
          </cell>
          <cell r="N47">
            <v>438.86500000000001</v>
          </cell>
          <cell r="O47">
            <v>3854.5349999999999</v>
          </cell>
          <cell r="P47">
            <v>1874.0160000000001</v>
          </cell>
          <cell r="Q47" t="str">
            <v>NO</v>
          </cell>
          <cell r="R47" t="str">
            <v>FB</v>
          </cell>
          <cell r="S47" t="str">
            <v>140.01</v>
          </cell>
        </row>
        <row r="48">
          <cell r="D48">
            <v>42</v>
          </cell>
          <cell r="E48" t="str">
            <v>03-12-2013/08:08</v>
          </cell>
          <cell r="F48">
            <v>0</v>
          </cell>
          <cell r="G48">
            <v>324.983</v>
          </cell>
          <cell r="H48">
            <v>328.45</v>
          </cell>
          <cell r="I48">
            <v>0.13730000000000001</v>
          </cell>
          <cell r="J48">
            <v>331.89336475732756</v>
          </cell>
          <cell r="K48">
            <v>3.4995261370026469</v>
          </cell>
          <cell r="L48">
            <v>0</v>
          </cell>
          <cell r="M48">
            <v>0</v>
          </cell>
          <cell r="N48">
            <v>4037.806</v>
          </cell>
          <cell r="O48">
            <v>3588.1280000000002</v>
          </cell>
          <cell r="P48">
            <v>1873.5450000000001</v>
          </cell>
          <cell r="Q48" t="str">
            <v>NO</v>
          </cell>
          <cell r="R48" t="str">
            <v>FB</v>
          </cell>
          <cell r="S48" t="str">
            <v>140.01</v>
          </cell>
        </row>
        <row r="49">
          <cell r="D49">
            <v>43</v>
          </cell>
          <cell r="E49" t="str">
            <v>04-12-2013/16:49</v>
          </cell>
          <cell r="F49">
            <v>0</v>
          </cell>
          <cell r="G49">
            <v>328.45</v>
          </cell>
          <cell r="H49">
            <v>331.17099999999999</v>
          </cell>
          <cell r="I49">
            <v>0.13730000000000001</v>
          </cell>
          <cell r="J49">
            <v>334.6398921928004</v>
          </cell>
          <cell r="K49">
            <v>2.7465274354728422</v>
          </cell>
          <cell r="L49">
            <v>0</v>
          </cell>
          <cell r="M49">
            <v>0</v>
          </cell>
          <cell r="N49">
            <v>4037.0529999999999</v>
          </cell>
          <cell r="O49">
            <v>3590.7429999999999</v>
          </cell>
          <cell r="P49">
            <v>1873.17</v>
          </cell>
          <cell r="Q49" t="str">
            <v>NO</v>
          </cell>
          <cell r="R49" t="str">
            <v>FB</v>
          </cell>
          <cell r="S49" t="str">
            <v>140.01</v>
          </cell>
        </row>
        <row r="50">
          <cell r="D50">
            <v>44</v>
          </cell>
          <cell r="E50" t="str">
            <v>06-12-2013/08:00</v>
          </cell>
          <cell r="F50">
            <v>0</v>
          </cell>
          <cell r="G50">
            <v>331.17099999999999</v>
          </cell>
          <cell r="H50">
            <v>335.28500000000003</v>
          </cell>
          <cell r="I50">
            <v>0.13730000000000001</v>
          </cell>
          <cell r="J50">
            <v>338.79248824922644</v>
          </cell>
          <cell r="K50">
            <v>4.1525960564260345</v>
          </cell>
          <cell r="L50">
            <v>0</v>
          </cell>
          <cell r="M50">
            <v>0</v>
          </cell>
          <cell r="N50">
            <v>4035.9070000000002</v>
          </cell>
          <cell r="O50">
            <v>3594.694</v>
          </cell>
          <cell r="P50">
            <v>1872.596</v>
          </cell>
          <cell r="Q50" t="str">
            <v>NO</v>
          </cell>
          <cell r="R50" t="str">
            <v>FB</v>
          </cell>
          <cell r="S50" t="str">
            <v>140.01</v>
          </cell>
        </row>
        <row r="51">
          <cell r="D51">
            <v>45</v>
          </cell>
          <cell r="E51" t="str">
            <v>23-12-2013/01:14</v>
          </cell>
          <cell r="F51">
            <v>0</v>
          </cell>
          <cell r="G51">
            <v>335.28500000000003</v>
          </cell>
          <cell r="H51">
            <v>338.22199999999998</v>
          </cell>
          <cell r="I51">
            <v>0.13730000000000001</v>
          </cell>
          <cell r="J51">
            <v>341.75704211838615</v>
          </cell>
          <cell r="K51">
            <v>2.9645538691597153</v>
          </cell>
          <cell r="L51">
            <v>2.9645538691597153</v>
          </cell>
          <cell r="M51">
            <v>0</v>
          </cell>
          <cell r="N51">
            <v>4035.0970000000002</v>
          </cell>
          <cell r="O51">
            <v>3597.5169999999998</v>
          </cell>
          <cell r="P51">
            <v>1872.21</v>
          </cell>
          <cell r="Q51" t="str">
            <v>NO</v>
          </cell>
          <cell r="R51" t="str">
            <v>FB</v>
          </cell>
          <cell r="S51" t="str">
            <v>140.01</v>
          </cell>
        </row>
        <row r="52">
          <cell r="D52">
            <v>46</v>
          </cell>
          <cell r="E52" t="str">
            <v>14-01-2014/07:56</v>
          </cell>
          <cell r="F52">
            <v>0</v>
          </cell>
          <cell r="G52">
            <v>338.22199999999998</v>
          </cell>
          <cell r="H52">
            <v>341.81099999999998</v>
          </cell>
          <cell r="I52">
            <v>0.13730000000000001</v>
          </cell>
          <cell r="J52">
            <v>345.37971281515644</v>
          </cell>
          <cell r="K52">
            <v>3.6226706967702853</v>
          </cell>
          <cell r="L52">
            <v>11.137516987507183</v>
          </cell>
          <cell r="M52">
            <v>44.20284066674958</v>
          </cell>
          <cell r="N52">
            <v>4034.0709999999999</v>
          </cell>
          <cell r="O52">
            <v>3600.9580000000001</v>
          </cell>
          <cell r="P52">
            <v>1871.9580000000001</v>
          </cell>
          <cell r="Q52" t="str">
            <v>NO</v>
          </cell>
          <cell r="R52" t="str">
            <v>FB</v>
          </cell>
          <cell r="S52" t="str">
            <v>140.01</v>
          </cell>
        </row>
        <row r="53">
          <cell r="D53">
            <v>47</v>
          </cell>
          <cell r="E53" t="str">
            <v>16-01-2014/17:57</v>
          </cell>
          <cell r="F53" t="str">
            <v>17-01-2014/09:40</v>
          </cell>
          <cell r="G53">
            <v>341.81099999999998</v>
          </cell>
          <cell r="H53">
            <v>345</v>
          </cell>
          <cell r="I53">
            <v>0.13730000000000001</v>
          </cell>
          <cell r="J53">
            <v>348.59863085695093</v>
          </cell>
          <cell r="K53">
            <v>3.2189180417944954</v>
          </cell>
          <cell r="L53">
            <v>0</v>
          </cell>
          <cell r="M53">
            <v>0</v>
          </cell>
          <cell r="N53">
            <v>4033.16</v>
          </cell>
          <cell r="O53">
            <v>3604.1289999999999</v>
          </cell>
          <cell r="P53">
            <v>1871.2670000000001</v>
          </cell>
          <cell r="Q53" t="str">
            <v>NO</v>
          </cell>
          <cell r="R53" t="str">
            <v>FB</v>
          </cell>
          <cell r="S53" t="str">
            <v>140.01</v>
          </cell>
        </row>
        <row r="54">
          <cell r="D54">
            <v>48</v>
          </cell>
          <cell r="E54" t="str">
            <v>18-01-2014/08:10</v>
          </cell>
          <cell r="F54">
            <v>0</v>
          </cell>
          <cell r="G54">
            <v>345</v>
          </cell>
          <cell r="H54">
            <v>349.25599999999997</v>
          </cell>
          <cell r="I54">
            <v>0.13730000000000001</v>
          </cell>
          <cell r="J54">
            <v>352.89455910589334</v>
          </cell>
          <cell r="K54">
            <v>4.2959282489424027</v>
          </cell>
          <cell r="L54">
            <v>0</v>
          </cell>
          <cell r="M54">
            <v>0</v>
          </cell>
          <cell r="N54">
            <v>4032.0010000000002</v>
          </cell>
          <cell r="O54">
            <v>3608.1080000000002</v>
          </cell>
          <cell r="P54">
            <v>1870.7670000000001</v>
          </cell>
          <cell r="Q54" t="str">
            <v>NO</v>
          </cell>
          <cell r="R54" t="str">
            <v>FB</v>
          </cell>
          <cell r="S54" t="str">
            <v>140.01</v>
          </cell>
        </row>
        <row r="55">
          <cell r="D55">
            <v>49</v>
          </cell>
          <cell r="E55" t="str">
            <v>20-01-2014/16:55</v>
          </cell>
          <cell r="F55">
            <v>0</v>
          </cell>
          <cell r="G55">
            <v>349.25599999999997</v>
          </cell>
          <cell r="H55">
            <v>352.96600000000001</v>
          </cell>
          <cell r="I55">
            <v>0.13730000000000001</v>
          </cell>
          <cell r="J55">
            <v>356.63936498079386</v>
          </cell>
          <cell r="K55">
            <v>3.7448058749005213</v>
          </cell>
          <cell r="L55">
            <v>17.042399566528161</v>
          </cell>
          <cell r="M55">
            <v>0</v>
          </cell>
          <cell r="N55">
            <v>4030.9639999999999</v>
          </cell>
          <cell r="O55">
            <v>3611.67</v>
          </cell>
          <cell r="P55">
            <v>1870.2819999999999</v>
          </cell>
          <cell r="Q55" t="str">
            <v>NO</v>
          </cell>
          <cell r="R55" t="str">
            <v>FB</v>
          </cell>
          <cell r="S55" t="str">
            <v>140.01</v>
          </cell>
        </row>
        <row r="56">
          <cell r="D56">
            <v>50</v>
          </cell>
          <cell r="E56" t="str">
            <v>22-01-2014/08:45</v>
          </cell>
          <cell r="F56">
            <v>0</v>
          </cell>
          <cell r="G56">
            <v>352.96600000000001</v>
          </cell>
          <cell r="H56">
            <v>357.48200000000003</v>
          </cell>
          <cell r="I56">
            <v>0.13730000000000001</v>
          </cell>
          <cell r="J56">
            <v>361.19773245547054</v>
          </cell>
          <cell r="K56">
            <v>4.558367474676686</v>
          </cell>
          <cell r="L56">
            <v>0</v>
          </cell>
          <cell r="M56">
            <v>0</v>
          </cell>
          <cell r="N56">
            <v>4029.7069999999999</v>
          </cell>
          <cell r="O56">
            <v>3616.011</v>
          </cell>
          <cell r="P56">
            <v>1869.692</v>
          </cell>
          <cell r="Q56" t="str">
            <v>NO</v>
          </cell>
          <cell r="R56" t="str">
            <v>FB</v>
          </cell>
          <cell r="S56" t="str">
            <v>140.01</v>
          </cell>
        </row>
        <row r="57">
          <cell r="D57">
            <v>51</v>
          </cell>
          <cell r="E57" t="str">
            <v>24-01-2014/16:54</v>
          </cell>
          <cell r="F57">
            <v>0</v>
          </cell>
          <cell r="G57">
            <v>357.48200000000003</v>
          </cell>
          <cell r="H57">
            <v>361.387</v>
          </cell>
          <cell r="I57">
            <v>0.13730000000000001</v>
          </cell>
          <cell r="J57">
            <v>365.13936774967169</v>
          </cell>
          <cell r="K57">
            <v>3.9416352942011486</v>
          </cell>
          <cell r="L57">
            <v>0</v>
          </cell>
          <cell r="M57">
            <v>0</v>
          </cell>
          <cell r="N57">
            <v>4028.61</v>
          </cell>
          <cell r="O57">
            <v>3619.7579999999998</v>
          </cell>
          <cell r="P57">
            <v>1869.182</v>
          </cell>
          <cell r="Q57" t="str">
            <v>NO</v>
          </cell>
          <cell r="R57" t="str">
            <v>FB</v>
          </cell>
          <cell r="S57" t="str">
            <v>140.01</v>
          </cell>
        </row>
        <row r="58">
          <cell r="D58">
            <v>52</v>
          </cell>
          <cell r="E58" t="str">
            <v>26-01-2014/08:10</v>
          </cell>
          <cell r="F58" t="str">
            <v>27-01-2014/11:50</v>
          </cell>
          <cell r="G58">
            <v>361.387</v>
          </cell>
          <cell r="H58">
            <v>366.14</v>
          </cell>
          <cell r="I58">
            <v>0.13730000000000001</v>
          </cell>
          <cell r="J58">
            <v>369.9369586724215</v>
          </cell>
          <cell r="K58">
            <v>4.797590922749805</v>
          </cell>
          <cell r="L58">
            <v>0</v>
          </cell>
          <cell r="M58">
            <v>0</v>
          </cell>
          <cell r="N58">
            <v>4027.2139999999999</v>
          </cell>
          <cell r="O58">
            <v>3624.5050000000001</v>
          </cell>
          <cell r="P58">
            <v>1869.9459999999999</v>
          </cell>
          <cell r="Q58" t="str">
            <v>NO</v>
          </cell>
          <cell r="R58" t="str">
            <v>FB</v>
          </cell>
          <cell r="S58" t="str">
            <v>140.01</v>
          </cell>
        </row>
        <row r="59">
          <cell r="D59">
            <v>53</v>
          </cell>
          <cell r="E59" t="str">
            <v>28-01-2014/07:54</v>
          </cell>
          <cell r="F59" t="str">
            <v>29-01-2014/09:10</v>
          </cell>
          <cell r="G59">
            <v>366.14</v>
          </cell>
          <cell r="H59">
            <v>369.61799999999999</v>
          </cell>
          <cell r="I59">
            <v>0.13730000000000001</v>
          </cell>
          <cell r="J59">
            <v>373.44758800743602</v>
          </cell>
          <cell r="K59">
            <v>3.5106293350145279</v>
          </cell>
          <cell r="L59">
            <v>16.022924112714236</v>
          </cell>
          <cell r="M59">
            <v>0</v>
          </cell>
          <cell r="N59">
            <v>4026.1469999999999</v>
          </cell>
          <cell r="O59">
            <v>3628.2130000000002</v>
          </cell>
          <cell r="P59">
            <v>1867.8910000000001</v>
          </cell>
          <cell r="Q59" t="str">
            <v>NO</v>
          </cell>
          <cell r="R59" t="str">
            <v>FB</v>
          </cell>
          <cell r="S59" t="str">
            <v>140.01</v>
          </cell>
        </row>
        <row r="60">
          <cell r="D60">
            <v>54</v>
          </cell>
          <cell r="E60" t="str">
            <v>30-01-2014/01:22</v>
          </cell>
          <cell r="F60" t="str">
            <v>30-01-2014/16:50</v>
          </cell>
          <cell r="G60">
            <v>369.61799999999999</v>
          </cell>
          <cell r="H60">
            <v>373.33499999999998</v>
          </cell>
          <cell r="I60">
            <v>0.13730000000000001</v>
          </cell>
          <cell r="J60">
            <v>377.19945955379853</v>
          </cell>
          <cell r="K60">
            <v>3.7518715463625085</v>
          </cell>
          <cell r="L60">
            <v>0</v>
          </cell>
          <cell r="M60">
            <v>0</v>
          </cell>
          <cell r="N60">
            <v>4025.27</v>
          </cell>
          <cell r="O60">
            <v>3631.2269999999999</v>
          </cell>
          <cell r="P60">
            <v>1867.385</v>
          </cell>
          <cell r="Q60" t="str">
            <v>NO</v>
          </cell>
          <cell r="R60" t="str">
            <v>FB</v>
          </cell>
          <cell r="S60" t="str">
            <v>140.01</v>
          </cell>
        </row>
        <row r="61">
          <cell r="D61">
            <v>55</v>
          </cell>
          <cell r="E61" t="str">
            <v>31-01-2014/08:43</v>
          </cell>
          <cell r="F61">
            <v>0</v>
          </cell>
          <cell r="G61">
            <v>373.33499999999998</v>
          </cell>
          <cell r="H61">
            <v>377.64499999999998</v>
          </cell>
          <cell r="I61">
            <v>0.13730000000000001</v>
          </cell>
          <cell r="J61">
            <v>381.54989441116265</v>
          </cell>
          <cell r="K61">
            <v>4.3504348573641209</v>
          </cell>
          <cell r="L61">
            <v>0</v>
          </cell>
          <cell r="M61">
            <v>0</v>
          </cell>
          <cell r="N61">
            <v>4024.0650000000001</v>
          </cell>
          <cell r="O61">
            <v>3635.3649999999998</v>
          </cell>
          <cell r="P61">
            <v>1866.7929999999999</v>
          </cell>
          <cell r="Q61" t="str">
            <v>NO</v>
          </cell>
          <cell r="R61" t="str">
            <v>FB</v>
          </cell>
          <cell r="S61" t="str">
            <v>140.01</v>
          </cell>
        </row>
        <row r="62">
          <cell r="D62">
            <v>56</v>
          </cell>
          <cell r="E62" t="str">
            <v>01-02-2014/09:03</v>
          </cell>
          <cell r="F62">
            <v>0</v>
          </cell>
          <cell r="G62">
            <v>377.64499999999998</v>
          </cell>
          <cell r="H62">
            <v>382.01400000000001</v>
          </cell>
          <cell r="I62">
            <v>0.13730000000000001</v>
          </cell>
          <cell r="J62">
            <v>385.95988278513573</v>
          </cell>
          <cell r="K62">
            <v>4.4099883739730785</v>
          </cell>
          <cell r="L62">
            <v>0</v>
          </cell>
          <cell r="M62">
            <v>0</v>
          </cell>
          <cell r="N62">
            <v>4022.86</v>
          </cell>
          <cell r="O62">
            <v>3639.5149999999999</v>
          </cell>
          <cell r="P62">
            <v>1866.528</v>
          </cell>
          <cell r="Q62" t="str">
            <v>NO</v>
          </cell>
          <cell r="R62" t="str">
            <v>FB</v>
          </cell>
          <cell r="S62" t="str">
            <v>140.01</v>
          </cell>
        </row>
        <row r="63">
          <cell r="D63">
            <v>57</v>
          </cell>
          <cell r="E63" t="str">
            <v>02-02-2014/16:40</v>
          </cell>
          <cell r="F63" t="str">
            <v>03-02-2014/09:35</v>
          </cell>
          <cell r="G63">
            <v>382.01400000000001</v>
          </cell>
          <cell r="H63">
            <v>385.07</v>
          </cell>
          <cell r="I63">
            <v>0.13730000000000001</v>
          </cell>
          <cell r="J63">
            <v>389.04455306915077</v>
          </cell>
          <cell r="K63">
            <v>3.0846702840150328</v>
          </cell>
          <cell r="L63">
            <v>3.0846702840150328</v>
          </cell>
          <cell r="M63">
            <v>53.834360251197154</v>
          </cell>
          <cell r="N63">
            <v>4021.99</v>
          </cell>
          <cell r="O63">
            <v>3642.498</v>
          </cell>
          <cell r="P63">
            <v>1866.0889999999999</v>
          </cell>
          <cell r="Q63" t="str">
            <v>NO</v>
          </cell>
          <cell r="R63" t="str">
            <v>FB</v>
          </cell>
          <cell r="S63" t="str">
            <v>140.01</v>
          </cell>
        </row>
        <row r="64">
          <cell r="D64">
            <v>58</v>
          </cell>
          <cell r="E64" t="str">
            <v>04-02-2014/08:57</v>
          </cell>
          <cell r="F64" t="str">
            <v>05-02-2014/15:10</v>
          </cell>
          <cell r="G64">
            <v>385.07</v>
          </cell>
          <cell r="H64">
            <v>390.26400000000001</v>
          </cell>
          <cell r="I64">
            <v>0.13730000000000001</v>
          </cell>
          <cell r="J64">
            <v>394.28728129401145</v>
          </cell>
          <cell r="K64">
            <v>5.2427282248606843</v>
          </cell>
          <cell r="L64">
            <v>16.178368884880001</v>
          </cell>
          <cell r="M64">
            <v>0</v>
          </cell>
          <cell r="N64">
            <v>4020.5149999999999</v>
          </cell>
          <cell r="O64">
            <v>3647.471</v>
          </cell>
          <cell r="P64">
            <v>1865.4169999999999</v>
          </cell>
          <cell r="Q64" t="str">
            <v>NO</v>
          </cell>
          <cell r="R64" t="str">
            <v>FB</v>
          </cell>
          <cell r="S64" t="str">
            <v>140.01</v>
          </cell>
        </row>
        <row r="65">
          <cell r="D65">
            <v>59</v>
          </cell>
          <cell r="E65" t="str">
            <v>06-02-2014/08:52</v>
          </cell>
          <cell r="F65">
            <v>0</v>
          </cell>
          <cell r="G65">
            <v>390.26400000000001</v>
          </cell>
          <cell r="H65">
            <v>394.11</v>
          </cell>
          <cell r="I65">
            <v>0.13730000000000001</v>
          </cell>
          <cell r="J65">
            <v>398.1693630716037</v>
          </cell>
          <cell r="K65">
            <v>3.8820817775922478</v>
          </cell>
          <cell r="L65">
            <v>0</v>
          </cell>
          <cell r="M65">
            <v>0</v>
          </cell>
          <cell r="N65">
            <v>4019.4389999999999</v>
          </cell>
          <cell r="O65">
            <v>3651.17</v>
          </cell>
          <cell r="P65">
            <v>1865.1880000000001</v>
          </cell>
          <cell r="Q65" t="str">
            <v>NO</v>
          </cell>
          <cell r="R65" t="str">
            <v>FB</v>
          </cell>
          <cell r="S65" t="str">
            <v>140.01</v>
          </cell>
        </row>
        <row r="66">
          <cell r="D66">
            <v>60</v>
          </cell>
          <cell r="E66" t="str">
            <v>07-02-2014/09:05</v>
          </cell>
          <cell r="F66" t="str">
            <v>08-02-2014/13:00</v>
          </cell>
          <cell r="G66">
            <v>394.11</v>
          </cell>
          <cell r="H66">
            <v>397.60599999999999</v>
          </cell>
          <cell r="I66">
            <v>0.13730000000000001</v>
          </cell>
          <cell r="J66">
            <v>401.69816127609209</v>
          </cell>
          <cell r="K66">
            <v>3.5287982044883961</v>
          </cell>
          <cell r="L66">
            <v>0</v>
          </cell>
          <cell r="M66">
            <v>0</v>
          </cell>
          <cell r="N66">
            <v>4018.4839999999999</v>
          </cell>
          <cell r="O66">
            <v>3654.529</v>
          </cell>
          <cell r="P66">
            <v>1864.501</v>
          </cell>
          <cell r="Q66" t="str">
            <v>NO</v>
          </cell>
          <cell r="R66" t="str">
            <v>FB</v>
          </cell>
          <cell r="S66" t="str">
            <v>140.01</v>
          </cell>
        </row>
        <row r="67">
          <cell r="D67">
            <v>61</v>
          </cell>
          <cell r="E67" t="str">
            <v>09-02-2014/08:15</v>
          </cell>
          <cell r="F67" t="str">
            <v>10-02-2014/10:15</v>
          </cell>
          <cell r="G67">
            <v>397.60599999999999</v>
          </cell>
          <cell r="H67">
            <v>401.09800000000001</v>
          </cell>
          <cell r="I67">
            <v>0.13730000000000001</v>
          </cell>
          <cell r="J67">
            <v>405.22292195403077</v>
          </cell>
          <cell r="K67">
            <v>3.5247606779386729</v>
          </cell>
          <cell r="L67">
            <v>0</v>
          </cell>
          <cell r="M67">
            <v>0</v>
          </cell>
          <cell r="N67">
            <v>4017.502</v>
          </cell>
          <cell r="O67">
            <v>3657.8809999999999</v>
          </cell>
          <cell r="P67">
            <v>1864.0730000000001</v>
          </cell>
          <cell r="Q67" t="str">
            <v>NO</v>
          </cell>
          <cell r="R67" t="str">
            <v>FB + FL</v>
          </cell>
          <cell r="S67" t="str">
            <v>140.01</v>
          </cell>
        </row>
        <row r="68">
          <cell r="D68">
            <v>62</v>
          </cell>
          <cell r="E68" t="str">
            <v>11-02-2014/07:50</v>
          </cell>
          <cell r="F68" t="str">
            <v>11-02-2014/17:35</v>
          </cell>
          <cell r="G68">
            <v>401.09800000000001</v>
          </cell>
          <cell r="H68">
            <v>405.21199999999999</v>
          </cell>
          <cell r="I68">
            <v>0.13730000000000001</v>
          </cell>
          <cell r="J68">
            <v>409.37551801045674</v>
          </cell>
          <cell r="K68">
            <v>4.1525960564259776</v>
          </cell>
          <cell r="L68">
            <v>15.808935205577029</v>
          </cell>
          <cell r="M68">
            <v>0</v>
          </cell>
          <cell r="N68">
            <v>4016.3679999999999</v>
          </cell>
          <cell r="O68">
            <v>3661.8339999999998</v>
          </cell>
          <cell r="P68">
            <v>1863.557</v>
          </cell>
          <cell r="Q68" t="str">
            <v>NO</v>
          </cell>
          <cell r="R68" t="str">
            <v>FB + FL</v>
          </cell>
          <cell r="S68" t="str">
            <v>140.01</v>
          </cell>
        </row>
        <row r="69">
          <cell r="D69">
            <v>63</v>
          </cell>
          <cell r="E69" t="str">
            <v>12-02-2014/10:19</v>
          </cell>
          <cell r="F69">
            <v>0</v>
          </cell>
          <cell r="G69">
            <v>405.21199999999999</v>
          </cell>
          <cell r="H69">
            <v>409.245</v>
          </cell>
          <cell r="I69">
            <v>0.13730000000000001</v>
          </cell>
          <cell r="J69">
            <v>413.44635415425017</v>
          </cell>
          <cell r="K69">
            <v>4.0708361437934286</v>
          </cell>
          <cell r="L69">
            <v>0</v>
          </cell>
          <cell r="M69">
            <v>0</v>
          </cell>
          <cell r="N69">
            <v>4015.3319999999999</v>
          </cell>
          <cell r="O69">
            <v>3665.7330000000002</v>
          </cell>
          <cell r="P69">
            <v>1863.9069999999999</v>
          </cell>
          <cell r="Q69" t="str">
            <v>NO</v>
          </cell>
          <cell r="R69" t="str">
            <v>FC</v>
          </cell>
          <cell r="S69" t="str">
            <v>140.01</v>
          </cell>
        </row>
        <row r="70">
          <cell r="D70">
            <v>64</v>
          </cell>
          <cell r="E70" t="str">
            <v>13-02-2014/19:41</v>
          </cell>
          <cell r="F70" t="str">
            <v>14-02-2014/14:55</v>
          </cell>
          <cell r="G70">
            <v>409.245</v>
          </cell>
          <cell r="H70">
            <v>412.55700000000002</v>
          </cell>
          <cell r="I70">
            <v>0.13730000000000001</v>
          </cell>
          <cell r="J70">
            <v>416.78942613744971</v>
          </cell>
          <cell r="K70">
            <v>3.3430719831995361</v>
          </cell>
          <cell r="L70">
            <v>0</v>
          </cell>
          <cell r="M70">
            <v>0</v>
          </cell>
          <cell r="N70">
            <v>4014.3040000000001</v>
          </cell>
          <cell r="O70">
            <v>3668.8870000000002</v>
          </cell>
          <cell r="P70">
            <v>1862.6569999999999</v>
          </cell>
          <cell r="Q70" t="str">
            <v>NO</v>
          </cell>
          <cell r="R70" t="str">
            <v>FC</v>
          </cell>
          <cell r="S70" t="str">
            <v>140.01</v>
          </cell>
        </row>
        <row r="71">
          <cell r="D71">
            <v>65</v>
          </cell>
          <cell r="E71" t="str">
            <v>15-02-2014/07:34</v>
          </cell>
          <cell r="F71" t="str">
            <v>20-02-2014/16:15</v>
          </cell>
          <cell r="G71">
            <v>412.55700000000002</v>
          </cell>
          <cell r="H71">
            <v>416.76</v>
          </cell>
          <cell r="I71">
            <v>0.13730000000000001</v>
          </cell>
          <cell r="J71">
            <v>421.0318571596078</v>
          </cell>
          <cell r="K71">
            <v>4.2424310221580868</v>
          </cell>
          <cell r="L71">
            <v>0</v>
          </cell>
          <cell r="M71">
            <v>0</v>
          </cell>
          <cell r="N71">
            <v>4013.13</v>
          </cell>
          <cell r="O71">
            <v>3672.9209999999998</v>
          </cell>
          <cell r="P71">
            <v>1861.422</v>
          </cell>
          <cell r="Q71" t="str">
            <v>NO</v>
          </cell>
          <cell r="R71" t="str">
            <v>FC</v>
          </cell>
          <cell r="S71" t="str">
            <v>140.01</v>
          </cell>
        </row>
        <row r="72">
          <cell r="D72">
            <v>66</v>
          </cell>
          <cell r="E72" t="str">
            <v>21-02-2014/07:49</v>
          </cell>
          <cell r="F72">
            <v>0</v>
          </cell>
          <cell r="G72">
            <v>416.76</v>
          </cell>
          <cell r="H72">
            <v>420.02300000000002</v>
          </cell>
          <cell r="I72">
            <v>0.13730000000000001</v>
          </cell>
          <cell r="J72">
            <v>424.32546944257285</v>
          </cell>
          <cell r="K72">
            <v>3.2936122829650571</v>
          </cell>
          <cell r="L72">
            <v>7.4017955473437382</v>
          </cell>
          <cell r="M72">
            <v>0</v>
          </cell>
          <cell r="N72">
            <v>4012.203</v>
          </cell>
          <cell r="O72">
            <v>3676.0540000000001</v>
          </cell>
          <cell r="P72">
            <v>1861.7729999999999</v>
          </cell>
          <cell r="Q72" t="str">
            <v>NO</v>
          </cell>
          <cell r="R72" t="str">
            <v>FC</v>
          </cell>
          <cell r="S72" t="str">
            <v>140.01</v>
          </cell>
        </row>
        <row r="73">
          <cell r="D73">
            <v>67</v>
          </cell>
          <cell r="E73" t="str">
            <v>23-02-2014/08:05</v>
          </cell>
          <cell r="F73">
            <v>0</v>
          </cell>
          <cell r="G73">
            <v>420.02300000000002</v>
          </cell>
          <cell r="H73">
            <v>424.09300000000002</v>
          </cell>
          <cell r="I73">
            <v>0.13730000000000001</v>
          </cell>
          <cell r="J73">
            <v>428.43365270695153</v>
          </cell>
          <cell r="K73">
            <v>4.1081832643786811</v>
          </cell>
          <cell r="L73">
            <v>0</v>
          </cell>
          <cell r="M73">
            <v>0</v>
          </cell>
          <cell r="N73">
            <v>4011.0810000000001</v>
          </cell>
          <cell r="O73">
            <v>3676.9609999999998</v>
          </cell>
          <cell r="P73">
            <v>1861.2280000000001</v>
          </cell>
          <cell r="Q73" t="str">
            <v>NO</v>
          </cell>
          <cell r="R73" t="str">
            <v>FC</v>
          </cell>
          <cell r="S73" t="str">
            <v>140.01</v>
          </cell>
        </row>
        <row r="74">
          <cell r="D74">
            <v>68</v>
          </cell>
          <cell r="E74" t="str">
            <v>24-02-2014/20:05</v>
          </cell>
          <cell r="F74">
            <v>0</v>
          </cell>
          <cell r="G74">
            <v>424.09300000000002</v>
          </cell>
          <cell r="H74">
            <v>428.07499999999999</v>
          </cell>
          <cell r="I74">
            <v>0.13730000000000001</v>
          </cell>
          <cell r="J74">
            <v>432.45301038723551</v>
          </cell>
          <cell r="K74">
            <v>4.0193576802839743</v>
          </cell>
          <cell r="L74">
            <v>11.360590329381353</v>
          </cell>
          <cell r="M74">
            <v>0</v>
          </cell>
          <cell r="N74">
            <v>4009.9720000000002</v>
          </cell>
          <cell r="O74">
            <v>3683.7860000000001</v>
          </cell>
          <cell r="P74">
            <v>1860.777</v>
          </cell>
          <cell r="Q74" t="str">
            <v>NO</v>
          </cell>
          <cell r="R74" t="str">
            <v>FC</v>
          </cell>
          <cell r="S74" t="str">
            <v>140.01</v>
          </cell>
        </row>
        <row r="75">
          <cell r="D75">
            <v>69</v>
          </cell>
          <cell r="E75" t="str">
            <v>26-02-2014/08:27</v>
          </cell>
          <cell r="F75">
            <v>0</v>
          </cell>
          <cell r="G75">
            <v>428.07499999999999</v>
          </cell>
          <cell r="H75">
            <v>431.74799999999999</v>
          </cell>
          <cell r="I75">
            <v>0.13730000000000001</v>
          </cell>
          <cell r="J75">
            <v>436.16046914155072</v>
          </cell>
          <cell r="K75">
            <v>3.707458754315212</v>
          </cell>
          <cell r="L75">
            <v>0</v>
          </cell>
          <cell r="M75">
            <v>0</v>
          </cell>
          <cell r="N75">
            <v>4008.9319999999998</v>
          </cell>
          <cell r="O75">
            <v>3687.31</v>
          </cell>
          <cell r="P75">
            <v>1860.36</v>
          </cell>
          <cell r="Q75" t="str">
            <v>NO</v>
          </cell>
          <cell r="R75" t="str">
            <v>FC</v>
          </cell>
          <cell r="S75" t="str">
            <v>140.01</v>
          </cell>
        </row>
        <row r="76">
          <cell r="D76">
            <v>70</v>
          </cell>
          <cell r="E76" t="str">
            <v>28-02-2014/08:10</v>
          </cell>
          <cell r="F76" t="str">
            <v>01-03-2014/11:51</v>
          </cell>
          <cell r="G76">
            <v>431.74799999999999</v>
          </cell>
          <cell r="H76">
            <v>435.34800000000001</v>
          </cell>
          <cell r="I76">
            <v>0.13730000000000001</v>
          </cell>
          <cell r="J76">
            <v>439.79424303633289</v>
          </cell>
          <cell r="K76">
            <v>3.6337738947821663</v>
          </cell>
          <cell r="L76">
            <v>0</v>
          </cell>
          <cell r="M76">
            <v>0</v>
          </cell>
          <cell r="N76">
            <v>4007.9609999999998</v>
          </cell>
          <cell r="O76">
            <v>3690.7750000000001</v>
          </cell>
          <cell r="P76">
            <v>1859.8150000000001</v>
          </cell>
          <cell r="Q76" t="str">
            <v>NO</v>
          </cell>
          <cell r="R76" t="str">
            <v>FC</v>
          </cell>
          <cell r="S76" t="str">
            <v>140.01</v>
          </cell>
        </row>
        <row r="77">
          <cell r="D77">
            <v>71</v>
          </cell>
          <cell r="E77" t="str">
            <v>02-03-2014/08:24</v>
          </cell>
          <cell r="F77">
            <v>0</v>
          </cell>
          <cell r="G77">
            <v>435.34800000000001</v>
          </cell>
          <cell r="H77">
            <v>439.00400000000002</v>
          </cell>
          <cell r="I77">
            <v>0.13730000000000001</v>
          </cell>
          <cell r="J77">
            <v>443.48454230281163</v>
          </cell>
          <cell r="K77">
            <v>3.6902992664787462</v>
          </cell>
          <cell r="L77">
            <v>3.6902992664787462</v>
          </cell>
          <cell r="M77">
            <v>102.89737350221776</v>
          </cell>
          <cell r="N77">
            <v>4006.913</v>
          </cell>
          <cell r="O77">
            <v>3694.28</v>
          </cell>
          <cell r="P77">
            <v>1858.7090000000001</v>
          </cell>
          <cell r="Q77" t="str">
            <v>NO</v>
          </cell>
          <cell r="R77" t="str">
            <v>FC</v>
          </cell>
          <cell r="S77" t="str">
            <v>140.01</v>
          </cell>
        </row>
        <row r="78">
          <cell r="D78">
            <v>72</v>
          </cell>
          <cell r="E78" t="str">
            <v>03-03-2014/20:00</v>
          </cell>
          <cell r="F78" t="str">
            <v>05-03-2014/11:30</v>
          </cell>
          <cell r="G78">
            <v>439.00400000000002</v>
          </cell>
          <cell r="H78">
            <v>442.94600000000003</v>
          </cell>
          <cell r="I78">
            <v>0.13730000000000001</v>
          </cell>
          <cell r="J78">
            <v>447.46352471759803</v>
          </cell>
          <cell r="K78">
            <v>3.978982414786401</v>
          </cell>
          <cell r="L78">
            <v>19.531534684453845</v>
          </cell>
          <cell r="M78">
            <v>0</v>
          </cell>
          <cell r="N78">
            <v>4005.8270000000002</v>
          </cell>
          <cell r="O78">
            <v>3698.067</v>
          </cell>
          <cell r="P78">
            <v>1859.1420000000001</v>
          </cell>
          <cell r="Q78" t="str">
            <v>NO</v>
          </cell>
          <cell r="R78" t="str">
            <v>FC</v>
          </cell>
          <cell r="S78" t="str">
            <v>140.01</v>
          </cell>
        </row>
        <row r="79">
          <cell r="D79">
            <v>73</v>
          </cell>
          <cell r="E79" t="str">
            <v>06-03-2014/07:57</v>
          </cell>
          <cell r="F79" t="str">
            <v>06-03-2014/21:30</v>
          </cell>
          <cell r="G79">
            <v>442.94600000000003</v>
          </cell>
          <cell r="H79">
            <v>446.91500000000002</v>
          </cell>
          <cell r="I79">
            <v>0.13730000000000001</v>
          </cell>
          <cell r="J79">
            <v>451.46976043659532</v>
          </cell>
          <cell r="K79">
            <v>4.0062357189972886</v>
          </cell>
          <cell r="L79">
            <v>0</v>
          </cell>
          <cell r="M79">
            <v>0</v>
          </cell>
          <cell r="N79">
            <v>4004.7020000000002</v>
          </cell>
          <cell r="O79">
            <v>3701.875</v>
          </cell>
          <cell r="P79">
            <v>1857.76</v>
          </cell>
          <cell r="Q79" t="str">
            <v>NO</v>
          </cell>
          <cell r="R79" t="str">
            <v>FC+FB</v>
          </cell>
          <cell r="S79" t="str">
            <v>140.01</v>
          </cell>
        </row>
        <row r="80">
          <cell r="D80">
            <v>74</v>
          </cell>
          <cell r="E80" t="str">
            <v>07-03-2014/08:14</v>
          </cell>
          <cell r="F80" t="str">
            <v>08-03-2014/02:00</v>
          </cell>
          <cell r="G80">
            <v>446.91500000000002</v>
          </cell>
          <cell r="H80">
            <v>450.29199999999997</v>
          </cell>
          <cell r="I80">
            <v>0.13730000000000001</v>
          </cell>
          <cell r="J80">
            <v>454.8784422262284</v>
          </cell>
          <cell r="K80">
            <v>3.4086817896330786</v>
          </cell>
          <cell r="L80">
            <v>0</v>
          </cell>
          <cell r="M80">
            <v>0</v>
          </cell>
          <cell r="N80">
            <v>4003.7559999999999</v>
          </cell>
          <cell r="O80">
            <v>3705.1179999999999</v>
          </cell>
          <cell r="P80">
            <v>1857.3579999999999</v>
          </cell>
          <cell r="Q80" t="str">
            <v>NO</v>
          </cell>
          <cell r="R80" t="str">
            <v>FB</v>
          </cell>
          <cell r="S80" t="str">
            <v>140.01</v>
          </cell>
        </row>
        <row r="81">
          <cell r="D81">
            <v>75</v>
          </cell>
          <cell r="E81" t="str">
            <v>08-03-2014/19:47</v>
          </cell>
          <cell r="F81" t="str">
            <v>09-03-2014/02:40</v>
          </cell>
          <cell r="G81">
            <v>450.29199999999997</v>
          </cell>
          <cell r="H81">
            <v>454.54</v>
          </cell>
          <cell r="I81">
            <v>0.13730000000000001</v>
          </cell>
          <cell r="J81">
            <v>459.16629542207136</v>
          </cell>
          <cell r="K81">
            <v>4.2878531958429562</v>
          </cell>
          <cell r="L81">
            <v>0</v>
          </cell>
          <cell r="M81">
            <v>0</v>
          </cell>
          <cell r="N81">
            <v>4002.567</v>
          </cell>
          <cell r="O81">
            <v>3709.1950000000002</v>
          </cell>
          <cell r="P81">
            <v>1856.85</v>
          </cell>
          <cell r="Q81" t="str">
            <v>NO</v>
          </cell>
          <cell r="R81" t="str">
            <v>FB</v>
          </cell>
          <cell r="S81" t="str">
            <v>140.01</v>
          </cell>
        </row>
        <row r="82">
          <cell r="D82">
            <v>76</v>
          </cell>
          <cell r="E82" t="str">
            <v>09-03-2014/20:30</v>
          </cell>
          <cell r="F82">
            <v>0</v>
          </cell>
          <cell r="G82">
            <v>454.54</v>
          </cell>
          <cell r="H82">
            <v>458.35399999999998</v>
          </cell>
          <cell r="I82">
            <v>0.13730000000000001</v>
          </cell>
          <cell r="J82">
            <v>463.01607698726548</v>
          </cell>
          <cell r="K82">
            <v>3.849781565194121</v>
          </cell>
          <cell r="L82">
            <v>0</v>
          </cell>
          <cell r="M82">
            <v>0</v>
          </cell>
          <cell r="N82">
            <v>4001.5329999999999</v>
          </cell>
          <cell r="O82">
            <v>3712.8719999999998</v>
          </cell>
          <cell r="P82">
            <v>1856.5730000000001</v>
          </cell>
          <cell r="Q82" t="str">
            <v>NO</v>
          </cell>
          <cell r="R82" t="str">
            <v>FB</v>
          </cell>
          <cell r="S82" t="str">
            <v>140.01</v>
          </cell>
        </row>
        <row r="83">
          <cell r="D83">
            <v>77</v>
          </cell>
          <cell r="E83" t="str">
            <v>10-03-2014/18:42</v>
          </cell>
          <cell r="F83" t="str">
            <v>11-03-2014/03:05</v>
          </cell>
          <cell r="G83">
            <v>458.35399999999998</v>
          </cell>
          <cell r="H83">
            <v>462.69</v>
          </cell>
          <cell r="I83">
            <v>0.13730000000000001</v>
          </cell>
          <cell r="J83">
            <v>467.39275576720308</v>
          </cell>
          <cell r="K83">
            <v>4.3766787799376061</v>
          </cell>
          <cell r="L83">
            <v>28.564490957899807</v>
          </cell>
          <cell r="M83">
            <v>0</v>
          </cell>
          <cell r="N83">
            <v>4000.3180000000002</v>
          </cell>
          <cell r="O83">
            <v>3717.0340000000001</v>
          </cell>
          <cell r="P83">
            <v>1855.8910000000001</v>
          </cell>
          <cell r="Q83" t="str">
            <v>NO</v>
          </cell>
          <cell r="R83" t="str">
            <v>FB</v>
          </cell>
          <cell r="S83" t="str">
            <v>140.01</v>
          </cell>
        </row>
        <row r="84">
          <cell r="D84">
            <v>78</v>
          </cell>
          <cell r="E84" t="str">
            <v>11-03-2014/19:47</v>
          </cell>
          <cell r="F84" t="str">
            <v>12-03-2014/03:45</v>
          </cell>
          <cell r="G84">
            <v>462.69</v>
          </cell>
          <cell r="H84">
            <v>466.98</v>
          </cell>
          <cell r="I84">
            <v>0.13730000000000001</v>
          </cell>
          <cell r="J84">
            <v>471.72300299181848</v>
          </cell>
          <cell r="K84">
            <v>4.3302472246153911</v>
          </cell>
          <cell r="L84">
            <v>0</v>
          </cell>
          <cell r="M84">
            <v>0</v>
          </cell>
          <cell r="N84">
            <v>3999.0639999999999</v>
          </cell>
          <cell r="O84">
            <v>3721.1289999999999</v>
          </cell>
          <cell r="P84">
            <v>1855.383</v>
          </cell>
          <cell r="Q84" t="str">
            <v>NO</v>
          </cell>
          <cell r="R84" t="str">
            <v>FB</v>
          </cell>
          <cell r="S84" t="str">
            <v>140.01</v>
          </cell>
        </row>
        <row r="85">
          <cell r="D85">
            <v>79</v>
          </cell>
          <cell r="E85" t="str">
            <v>12-03-2014/20:06</v>
          </cell>
          <cell r="F85" t="str">
            <v>13-03-2014/04:35</v>
          </cell>
          <cell r="G85">
            <v>466.98</v>
          </cell>
          <cell r="H85">
            <v>471.44099999999997</v>
          </cell>
          <cell r="I85">
            <v>0.13730000000000001</v>
          </cell>
          <cell r="J85">
            <v>476.22585447643593</v>
          </cell>
          <cell r="K85">
            <v>4.5028514846174517</v>
          </cell>
          <cell r="L85">
            <v>0</v>
          </cell>
          <cell r="M85">
            <v>0</v>
          </cell>
          <cell r="N85">
            <v>3997.8209999999999</v>
          </cell>
          <cell r="O85">
            <v>3725.4140000000002</v>
          </cell>
          <cell r="P85">
            <v>1854.8309999999999</v>
          </cell>
          <cell r="Q85" t="str">
            <v>NO</v>
          </cell>
          <cell r="R85" t="str">
            <v>FB</v>
          </cell>
          <cell r="S85" t="str">
            <v>140.01</v>
          </cell>
        </row>
        <row r="86">
          <cell r="D86">
            <v>80</v>
          </cell>
          <cell r="E86" t="str">
            <v>13-03-2014/20:29</v>
          </cell>
          <cell r="F86">
            <v>0</v>
          </cell>
          <cell r="G86">
            <v>471.44099999999997</v>
          </cell>
          <cell r="H86">
            <v>475.90499999999997</v>
          </cell>
          <cell r="I86">
            <v>0.13730000000000001</v>
          </cell>
          <cell r="J86">
            <v>480.73173410596576</v>
          </cell>
          <cell r="K86">
            <v>4.5058796295298293</v>
          </cell>
          <cell r="L86">
            <v>0</v>
          </cell>
          <cell r="M86">
            <v>0</v>
          </cell>
          <cell r="N86">
            <v>3996.538</v>
          </cell>
          <cell r="O86">
            <v>3729.69</v>
          </cell>
          <cell r="P86">
            <v>1854.297</v>
          </cell>
          <cell r="Q86" t="str">
            <v>NO</v>
          </cell>
          <cell r="R86" t="str">
            <v>FB</v>
          </cell>
          <cell r="S86" t="str">
            <v>140.01</v>
          </cell>
        </row>
        <row r="87">
          <cell r="D87">
            <v>81</v>
          </cell>
          <cell r="E87" t="str">
            <v>14-03-2014/20:16</v>
          </cell>
          <cell r="F87" t="str">
            <v>15-03-2014/02:20</v>
          </cell>
          <cell r="G87">
            <v>475.90499999999997</v>
          </cell>
          <cell r="H87">
            <v>479.52199999999999</v>
          </cell>
          <cell r="I87">
            <v>0.13730000000000001</v>
          </cell>
          <cell r="J87">
            <v>484.38266748858439</v>
          </cell>
          <cell r="K87">
            <v>3.6509333826186321</v>
          </cell>
          <cell r="L87">
            <v>0</v>
          </cell>
          <cell r="M87">
            <v>0</v>
          </cell>
          <cell r="N87">
            <v>3995.5929999999998</v>
          </cell>
          <cell r="O87">
            <v>3733.1840000000002</v>
          </cell>
          <cell r="P87">
            <v>1853.885</v>
          </cell>
          <cell r="Q87" t="str">
            <v>NO</v>
          </cell>
          <cell r="R87" t="str">
            <v>FB</v>
          </cell>
          <cell r="S87" t="str">
            <v>140.01</v>
          </cell>
        </row>
        <row r="88">
          <cell r="D88">
            <v>82</v>
          </cell>
          <cell r="E88" t="str">
            <v>15-03-2014/20:06</v>
          </cell>
          <cell r="F88">
            <v>0</v>
          </cell>
          <cell r="G88">
            <v>479.52199999999999</v>
          </cell>
          <cell r="H88">
            <v>482.68599999999998</v>
          </cell>
          <cell r="I88">
            <v>0.13730000000000001</v>
          </cell>
          <cell r="J88">
            <v>487.57635098944286</v>
          </cell>
          <cell r="K88">
            <v>3.1936835008584694</v>
          </cell>
          <cell r="L88">
            <v>0</v>
          </cell>
          <cell r="M88">
            <v>0</v>
          </cell>
          <cell r="N88">
            <v>3994.6770000000001</v>
          </cell>
          <cell r="O88">
            <v>3736.21</v>
          </cell>
          <cell r="P88">
            <v>1853.4469999999999</v>
          </cell>
          <cell r="Q88" t="str">
            <v>NO</v>
          </cell>
          <cell r="R88" t="str">
            <v>FB</v>
          </cell>
          <cell r="S88" t="str">
            <v>140.01</v>
          </cell>
        </row>
        <row r="89">
          <cell r="D89">
            <v>83</v>
          </cell>
          <cell r="E89" t="str">
            <v>16-03-2014/19:42</v>
          </cell>
          <cell r="F89">
            <v>0</v>
          </cell>
          <cell r="G89">
            <v>482.68599999999998</v>
          </cell>
          <cell r="H89">
            <v>486.65300000000002</v>
          </cell>
          <cell r="I89">
            <v>0.13730000000000001</v>
          </cell>
          <cell r="J89">
            <v>491.58056794516528</v>
          </cell>
          <cell r="K89">
            <v>4.004216955722427</v>
          </cell>
          <cell r="L89">
            <v>0</v>
          </cell>
          <cell r="M89">
            <v>0</v>
          </cell>
          <cell r="N89">
            <v>3993.5929999999998</v>
          </cell>
          <cell r="O89">
            <v>3740.027</v>
          </cell>
          <cell r="P89">
            <v>1853.0139999999999</v>
          </cell>
          <cell r="Q89" t="str">
            <v>NO</v>
          </cell>
          <cell r="R89" t="str">
            <v>FB</v>
          </cell>
          <cell r="S89" t="str">
            <v>140.01</v>
          </cell>
        </row>
        <row r="90">
          <cell r="D90">
            <v>84</v>
          </cell>
          <cell r="E90" t="str">
            <v>17-03-2014/20:16</v>
          </cell>
          <cell r="F90" t="str">
            <v>18-03-2013/03:20</v>
          </cell>
          <cell r="G90">
            <v>486.65300000000002</v>
          </cell>
          <cell r="H90">
            <v>490.53800000000001</v>
          </cell>
          <cell r="I90">
            <v>0.13730000000000001</v>
          </cell>
          <cell r="J90">
            <v>495.50201560661765</v>
          </cell>
          <cell r="K90">
            <v>3.9214476614523619</v>
          </cell>
          <cell r="L90">
            <v>23.459038635730849</v>
          </cell>
          <cell r="M90">
            <v>0</v>
          </cell>
          <cell r="N90">
            <v>3992.4360000000001</v>
          </cell>
          <cell r="O90">
            <v>3743.7350000000001</v>
          </cell>
          <cell r="P90">
            <v>1852.6310000000001</v>
          </cell>
          <cell r="Q90" t="str">
            <v>NO</v>
          </cell>
          <cell r="R90" t="str">
            <v>FB</v>
          </cell>
          <cell r="S90" t="str">
            <v>140.01</v>
          </cell>
        </row>
        <row r="91">
          <cell r="D91">
            <v>85</v>
          </cell>
          <cell r="E91" t="str">
            <v>18-03-2014/19:40</v>
          </cell>
          <cell r="F91" t="str">
            <v>19-03-2014/02:05</v>
          </cell>
          <cell r="G91">
            <v>490.53800000000001</v>
          </cell>
          <cell r="H91">
            <v>494.31299999999999</v>
          </cell>
          <cell r="I91">
            <v>0.13730000000000001</v>
          </cell>
          <cell r="J91">
            <v>499.31243128795165</v>
          </cell>
          <cell r="K91">
            <v>3.8104156813340069</v>
          </cell>
          <cell r="L91">
            <v>0</v>
          </cell>
          <cell r="M91">
            <v>0</v>
          </cell>
          <cell r="N91">
            <v>3991.4409999999998</v>
          </cell>
          <cell r="O91">
            <v>3747.38</v>
          </cell>
          <cell r="P91">
            <v>1852.08</v>
          </cell>
          <cell r="Q91" t="str">
            <v>NO</v>
          </cell>
          <cell r="R91" t="str">
            <v>FB</v>
          </cell>
          <cell r="S91" t="str">
            <v>140.01</v>
          </cell>
        </row>
        <row r="92">
          <cell r="D92">
            <v>86</v>
          </cell>
          <cell r="E92" t="str">
            <v>19-03-2014/20:04</v>
          </cell>
          <cell r="F92" t="str">
            <v>21/03-2014/00:30</v>
          </cell>
          <cell r="G92">
            <v>494.31299999999999</v>
          </cell>
          <cell r="H92">
            <v>497.70699999999999</v>
          </cell>
          <cell r="I92">
            <v>0.13730000000000001</v>
          </cell>
          <cell r="J92">
            <v>502.73827256542125</v>
          </cell>
          <cell r="K92">
            <v>3.4258412774696012</v>
          </cell>
          <cell r="L92">
            <v>0</v>
          </cell>
          <cell r="M92">
            <v>0</v>
          </cell>
          <cell r="N92">
            <v>3990.4920000000002</v>
          </cell>
          <cell r="O92">
            <v>3750.6379999999999</v>
          </cell>
          <cell r="P92">
            <v>1851.6869999999999</v>
          </cell>
          <cell r="Q92" t="str">
            <v>NO</v>
          </cell>
          <cell r="R92" t="str">
            <v>FB</v>
          </cell>
          <cell r="S92" t="str">
            <v>140.01</v>
          </cell>
        </row>
        <row r="93">
          <cell r="D93">
            <v>87</v>
          </cell>
          <cell r="E93" t="str">
            <v>21-03-2014/20:33</v>
          </cell>
          <cell r="F93">
            <v>0</v>
          </cell>
          <cell r="G93">
            <v>497.70699999999999</v>
          </cell>
          <cell r="H93">
            <v>501.73500000000001</v>
          </cell>
          <cell r="I93">
            <v>0.13730000000000001</v>
          </cell>
          <cell r="J93">
            <v>506.8040618010275</v>
          </cell>
          <cell r="K93">
            <v>4.0657892356062462</v>
          </cell>
          <cell r="L93">
            <v>0</v>
          </cell>
          <cell r="M93">
            <v>0</v>
          </cell>
          <cell r="N93">
            <v>3989.3739999999998</v>
          </cell>
          <cell r="O93">
            <v>3754.5079999999998</v>
          </cell>
          <cell r="P93">
            <v>1851.202</v>
          </cell>
          <cell r="Q93" t="str">
            <v>NO</v>
          </cell>
          <cell r="R93" t="str">
            <v>FB</v>
          </cell>
          <cell r="S93" t="str">
            <v>140.01</v>
          </cell>
        </row>
        <row r="94">
          <cell r="D94">
            <v>88</v>
          </cell>
          <cell r="E94" t="str">
            <v>22-03-2014/19:58</v>
          </cell>
          <cell r="F94">
            <v>0</v>
          </cell>
          <cell r="G94">
            <v>501.73500000000001</v>
          </cell>
          <cell r="H94">
            <v>506.09899999999999</v>
          </cell>
          <cell r="I94">
            <v>0.13730000000000001</v>
          </cell>
          <cell r="J94">
            <v>511.20900326681334</v>
          </cell>
          <cell r="K94">
            <v>4.4049414657858392</v>
          </cell>
          <cell r="L94">
            <v>0</v>
          </cell>
          <cell r="M94">
            <v>0</v>
          </cell>
          <cell r="N94">
            <v>3988.1550000000002</v>
          </cell>
          <cell r="O94">
            <v>3758.6959999999999</v>
          </cell>
          <cell r="P94">
            <v>1850.682</v>
          </cell>
          <cell r="Q94" t="str">
            <v>NO</v>
          </cell>
          <cell r="R94" t="str">
            <v>FB</v>
          </cell>
          <cell r="S94" t="str">
            <v>140.01</v>
          </cell>
        </row>
        <row r="95">
          <cell r="D95">
            <v>89</v>
          </cell>
          <cell r="E95" t="str">
            <v>23-03-2014/20:03</v>
          </cell>
          <cell r="F95">
            <v>0</v>
          </cell>
          <cell r="G95">
            <v>506.09899999999999</v>
          </cell>
          <cell r="H95">
            <v>509.89400000000001</v>
          </cell>
          <cell r="I95">
            <v>0.13730000000000001</v>
          </cell>
          <cell r="J95">
            <v>515.03960658089613</v>
          </cell>
          <cell r="K95">
            <v>3.8306033140827935</v>
          </cell>
          <cell r="L95">
            <v>0</v>
          </cell>
          <cell r="M95">
            <v>0</v>
          </cell>
          <cell r="N95">
            <v>3987.0920000000001</v>
          </cell>
          <cell r="O95">
            <v>3762.3380000000002</v>
          </cell>
          <cell r="P95">
            <v>1850.2249999999999</v>
          </cell>
          <cell r="Q95" t="str">
            <v>NO</v>
          </cell>
          <cell r="R95" t="str">
            <v>FB</v>
          </cell>
          <cell r="S95" t="str">
            <v>140.01</v>
          </cell>
        </row>
        <row r="96">
          <cell r="D96">
            <v>90</v>
          </cell>
          <cell r="E96" t="str">
            <v>25-03-2014/08:00</v>
          </cell>
          <cell r="F96" t="str">
            <v>25-03-2014/15:00</v>
          </cell>
          <cell r="G96">
            <v>509.89400000000001</v>
          </cell>
          <cell r="H96">
            <v>514.6</v>
          </cell>
          <cell r="I96">
            <v>0.13730000000000001</v>
          </cell>
          <cell r="J96">
            <v>519.78975656668638</v>
          </cell>
          <cell r="K96">
            <v>4.7501499857902445</v>
          </cell>
          <cell r="L96">
            <v>24.077789579481419</v>
          </cell>
          <cell r="M96">
            <v>0</v>
          </cell>
          <cell r="N96">
            <v>3985.777</v>
          </cell>
          <cell r="O96">
            <v>3766.86</v>
          </cell>
          <cell r="P96">
            <v>1849.6610000000001</v>
          </cell>
          <cell r="Q96" t="str">
            <v>NO</v>
          </cell>
          <cell r="R96" t="str">
            <v>FB</v>
          </cell>
          <cell r="S96" t="str">
            <v>140.01</v>
          </cell>
        </row>
        <row r="97">
          <cell r="D97">
            <v>91</v>
          </cell>
          <cell r="E97" t="str">
            <v>26-03-2014/07:48</v>
          </cell>
          <cell r="F97" t="str">
            <v>25-03-2014/15:25</v>
          </cell>
          <cell r="G97">
            <v>514.6</v>
          </cell>
          <cell r="H97">
            <v>517.77800000000002</v>
          </cell>
          <cell r="I97">
            <v>0.13730000000000001</v>
          </cell>
          <cell r="J97">
            <v>522.99757141046905</v>
          </cell>
          <cell r="K97">
            <v>3.2078148437826712</v>
          </cell>
          <cell r="L97">
            <v>0</v>
          </cell>
          <cell r="M97">
            <v>0</v>
          </cell>
          <cell r="N97">
            <v>3984.8879999999999</v>
          </cell>
          <cell r="O97">
            <v>3769.9110000000001</v>
          </cell>
          <cell r="P97">
            <v>1849.2819999999999</v>
          </cell>
          <cell r="Q97" t="str">
            <v>NO</v>
          </cell>
          <cell r="R97" t="str">
            <v>FB</v>
          </cell>
          <cell r="S97" t="str">
            <v>140.01</v>
          </cell>
        </row>
        <row r="98">
          <cell r="D98">
            <v>92</v>
          </cell>
          <cell r="E98" t="str">
            <v>27-03-2014/07:47</v>
          </cell>
          <cell r="F98" t="str">
            <v>27-07-2014/15:15</v>
          </cell>
          <cell r="G98">
            <v>517.77800000000002</v>
          </cell>
          <cell r="H98">
            <v>521.24599999999998</v>
          </cell>
          <cell r="I98">
            <v>0.13730000000000001</v>
          </cell>
          <cell r="J98">
            <v>526.4981069291091</v>
          </cell>
          <cell r="K98">
            <v>3.5005355186400493</v>
          </cell>
          <cell r="L98">
            <v>0</v>
          </cell>
          <cell r="M98">
            <v>0</v>
          </cell>
          <cell r="N98">
            <v>3983.9169999999999</v>
          </cell>
          <cell r="O98">
            <v>3773.24</v>
          </cell>
          <cell r="P98">
            <v>1849.085</v>
          </cell>
          <cell r="Q98" t="str">
            <v>NO</v>
          </cell>
          <cell r="R98" t="str">
            <v>FB</v>
          </cell>
          <cell r="S98" t="str">
            <v>140.01</v>
          </cell>
        </row>
        <row r="99">
          <cell r="D99">
            <v>93</v>
          </cell>
          <cell r="E99" t="str">
            <v>28-03-2014/08:02</v>
          </cell>
          <cell r="F99">
            <v>0</v>
          </cell>
          <cell r="G99">
            <v>521.24599999999998</v>
          </cell>
          <cell r="H99">
            <v>524.90099999999995</v>
          </cell>
          <cell r="I99">
            <v>0.13730000000000001</v>
          </cell>
          <cell r="J99">
            <v>530.18739681395039</v>
          </cell>
          <cell r="K99">
            <v>3.6892898848412869</v>
          </cell>
          <cell r="L99">
            <v>0</v>
          </cell>
          <cell r="M99">
            <v>0</v>
          </cell>
          <cell r="N99">
            <v>3982.8919999999998</v>
          </cell>
          <cell r="O99">
            <v>3776.748</v>
          </cell>
          <cell r="P99">
            <v>1849.0920000000001</v>
          </cell>
          <cell r="Q99" t="str">
            <v>NO</v>
          </cell>
          <cell r="R99" t="str">
            <v>FB</v>
          </cell>
          <cell r="S99" t="str">
            <v>140.01</v>
          </cell>
        </row>
        <row r="100">
          <cell r="D100">
            <v>94</v>
          </cell>
          <cell r="E100" t="str">
            <v>29-03-2014/07:30</v>
          </cell>
          <cell r="F100">
            <v>0</v>
          </cell>
          <cell r="G100">
            <v>524.90099999999995</v>
          </cell>
          <cell r="H100">
            <v>529.96400000000006</v>
          </cell>
          <cell r="I100">
            <v>0.13730000000000001</v>
          </cell>
          <cell r="J100">
            <v>535.29789604430653</v>
          </cell>
          <cell r="K100">
            <v>5.1104992303561403</v>
          </cell>
          <cell r="L100">
            <v>0</v>
          </cell>
          <cell r="M100">
            <v>0</v>
          </cell>
          <cell r="N100">
            <v>3981.4639999999999</v>
          </cell>
          <cell r="O100">
            <v>3781.605</v>
          </cell>
          <cell r="P100">
            <v>1849.104</v>
          </cell>
          <cell r="Q100" t="str">
            <v>NO</v>
          </cell>
          <cell r="R100" t="str">
            <v>FB</v>
          </cell>
          <cell r="S100" t="str">
            <v>140.01</v>
          </cell>
        </row>
        <row r="101">
          <cell r="D101">
            <v>95</v>
          </cell>
          <cell r="E101" t="str">
            <v>30-03-2014/08:51</v>
          </cell>
          <cell r="F101">
            <v>0</v>
          </cell>
          <cell r="G101">
            <v>529.96400000000006</v>
          </cell>
          <cell r="H101">
            <v>533.74800000000005</v>
          </cell>
          <cell r="I101">
            <v>0.13730000000000001</v>
          </cell>
          <cell r="J101">
            <v>539.11739616037755</v>
          </cell>
          <cell r="K101">
            <v>3.8195001160710262</v>
          </cell>
          <cell r="L101">
            <v>0</v>
          </cell>
          <cell r="M101">
            <v>0</v>
          </cell>
          <cell r="N101">
            <v>3980.473</v>
          </cell>
          <cell r="O101">
            <v>3785.2570000000001</v>
          </cell>
          <cell r="P101">
            <v>1849.097</v>
          </cell>
          <cell r="Q101" t="str">
            <v>NO</v>
          </cell>
          <cell r="R101" t="str">
            <v>FB</v>
          </cell>
          <cell r="S101" t="str">
            <v>140.01</v>
          </cell>
        </row>
        <row r="102">
          <cell r="D102">
            <v>96</v>
          </cell>
          <cell r="E102" t="str">
            <v>31-03-2014/08:44</v>
          </cell>
          <cell r="F102">
            <v>0</v>
          </cell>
          <cell r="G102">
            <v>533.74800000000005</v>
          </cell>
          <cell r="H102">
            <v>537.28899999999999</v>
          </cell>
          <cell r="I102">
            <v>0.13730000000000001</v>
          </cell>
          <cell r="J102">
            <v>542.69161653855065</v>
          </cell>
          <cell r="K102">
            <v>3.574220378173095</v>
          </cell>
          <cell r="L102">
            <v>3.574220378173095</v>
          </cell>
          <cell r="M102">
            <v>0</v>
          </cell>
          <cell r="N102">
            <v>3979.433</v>
          </cell>
          <cell r="O102">
            <v>3788.6439999999998</v>
          </cell>
          <cell r="P102">
            <v>1849.1010000000001</v>
          </cell>
          <cell r="Q102" t="str">
            <v>NO</v>
          </cell>
          <cell r="R102" t="str">
            <v>FB</v>
          </cell>
          <cell r="S102" t="str">
            <v>140.01</v>
          </cell>
        </row>
        <row r="103">
          <cell r="D103">
            <v>97</v>
          </cell>
          <cell r="E103" t="str">
            <v>01-04-2014/07:49</v>
          </cell>
          <cell r="F103">
            <v>0</v>
          </cell>
          <cell r="G103">
            <v>537.28899999999999</v>
          </cell>
          <cell r="H103">
            <v>541.04899999999998</v>
          </cell>
          <cell r="I103">
            <v>0.13730000000000001</v>
          </cell>
          <cell r="J103">
            <v>546.48689149532311</v>
          </cell>
          <cell r="K103">
            <v>3.7952749567724595</v>
          </cell>
          <cell r="L103">
            <v>8.0507129040281598</v>
          </cell>
          <cell r="M103">
            <v>48.058483455768396</v>
          </cell>
          <cell r="N103">
            <v>3977.1590000000001</v>
          </cell>
          <cell r="O103">
            <v>3796.4549999999999</v>
          </cell>
          <cell r="P103">
            <v>1849.02</v>
          </cell>
          <cell r="Q103" t="str">
            <v>NO</v>
          </cell>
          <cell r="R103" t="str">
            <v>FB</v>
          </cell>
          <cell r="S103" t="str">
            <v>140.01</v>
          </cell>
        </row>
        <row r="104">
          <cell r="D104">
            <v>98</v>
          </cell>
          <cell r="E104" t="str">
            <v>02-04-2014/08:14</v>
          </cell>
          <cell r="F104">
            <v>0</v>
          </cell>
          <cell r="G104">
            <v>541.04899999999998</v>
          </cell>
          <cell r="H104">
            <v>545.27</v>
          </cell>
          <cell r="I104">
            <v>0.128</v>
          </cell>
          <cell r="J104">
            <v>550.74232944257881</v>
          </cell>
          <cell r="K104">
            <v>4.2554379472557002</v>
          </cell>
          <cell r="L104">
            <v>0</v>
          </cell>
          <cell r="M104">
            <v>0</v>
          </cell>
          <cell r="N104">
            <v>3977.2</v>
          </cell>
          <cell r="O104">
            <v>3796.3049999999998</v>
          </cell>
          <cell r="P104">
            <v>1847.6969999999999</v>
          </cell>
          <cell r="Q104" t="str">
            <v>NO</v>
          </cell>
          <cell r="R104" t="str">
            <v>FB</v>
          </cell>
          <cell r="S104" t="str">
            <v>140.01</v>
          </cell>
        </row>
        <row r="105">
          <cell r="D105">
            <v>99</v>
          </cell>
          <cell r="E105" t="str">
            <v>07-04-2014/18:45</v>
          </cell>
          <cell r="F105">
            <v>0</v>
          </cell>
          <cell r="G105">
            <v>545.27</v>
          </cell>
          <cell r="H105">
            <v>548.74400000000003</v>
          </cell>
          <cell r="I105">
            <v>0.128</v>
          </cell>
          <cell r="J105">
            <v>554.24467282774026</v>
          </cell>
          <cell r="K105">
            <v>3.5023433851614527</v>
          </cell>
          <cell r="L105">
            <v>18.214403552018211</v>
          </cell>
          <cell r="M105">
            <v>0</v>
          </cell>
          <cell r="N105">
            <v>3976.232</v>
          </cell>
          <cell r="O105">
            <v>3799.6410000000001</v>
          </cell>
          <cell r="P105">
            <v>1847.251</v>
          </cell>
          <cell r="Q105" t="str">
            <v>NO</v>
          </cell>
          <cell r="R105" t="str">
            <v>FB</v>
          </cell>
          <cell r="S105" t="str">
            <v>140.01</v>
          </cell>
        </row>
        <row r="106">
          <cell r="D106">
            <v>100</v>
          </cell>
          <cell r="E106" t="str">
            <v>08-04-2014/19:49</v>
          </cell>
          <cell r="F106">
            <v>0</v>
          </cell>
          <cell r="G106">
            <v>548.74400000000003</v>
          </cell>
          <cell r="H106">
            <v>551.197</v>
          </cell>
          <cell r="I106">
            <v>0.128</v>
          </cell>
          <cell r="J106">
            <v>556.71768616216764</v>
          </cell>
          <cell r="K106">
            <v>2.4730133344273781</v>
          </cell>
          <cell r="L106">
            <v>0</v>
          </cell>
          <cell r="M106">
            <v>0</v>
          </cell>
          <cell r="N106">
            <v>3975.5450000000001</v>
          </cell>
          <cell r="O106">
            <v>3801.9949999999999</v>
          </cell>
          <cell r="P106">
            <v>1846.9380000000001</v>
          </cell>
          <cell r="Q106" t="str">
            <v>NO</v>
          </cell>
          <cell r="R106" t="str">
            <v>FB</v>
          </cell>
          <cell r="S106" t="str">
            <v>140.01</v>
          </cell>
        </row>
        <row r="107">
          <cell r="D107">
            <v>101</v>
          </cell>
          <cell r="E107" t="str">
            <v>10-04-2014/08:18</v>
          </cell>
          <cell r="F107" t="str">
            <v>10-04-2014/15:40</v>
          </cell>
          <cell r="G107">
            <v>551.197</v>
          </cell>
          <cell r="H107">
            <v>554.66</v>
          </cell>
          <cell r="I107">
            <v>0.128</v>
          </cell>
          <cell r="J107">
            <v>560.20893980143478</v>
          </cell>
          <cell r="K107">
            <v>3.4912536392671427</v>
          </cell>
          <cell r="L107">
            <v>0</v>
          </cell>
          <cell r="M107">
            <v>0</v>
          </cell>
          <cell r="N107">
            <v>3974.6219999999998</v>
          </cell>
          <cell r="O107">
            <v>3805.3359999999998</v>
          </cell>
          <cell r="P107">
            <v>1847.681</v>
          </cell>
          <cell r="Q107" t="str">
            <v>NO</v>
          </cell>
          <cell r="R107" t="str">
            <v>FB</v>
          </cell>
          <cell r="S107" t="str">
            <v>140.01</v>
          </cell>
        </row>
        <row r="108">
          <cell r="D108">
            <v>102</v>
          </cell>
          <cell r="E108" t="str">
            <v>11-04-2014/08:11</v>
          </cell>
          <cell r="F108">
            <v>0</v>
          </cell>
          <cell r="G108">
            <v>554.66</v>
          </cell>
          <cell r="H108">
            <v>558.07500000000005</v>
          </cell>
          <cell r="I108">
            <v>0.128</v>
          </cell>
          <cell r="J108">
            <v>563.65180182225413</v>
          </cell>
          <cell r="K108">
            <v>3.4428620208193479</v>
          </cell>
          <cell r="L108">
            <v>0</v>
          </cell>
          <cell r="M108">
            <v>0</v>
          </cell>
          <cell r="N108">
            <v>3973.6219999999998</v>
          </cell>
          <cell r="O108">
            <v>3808.6010000000001</v>
          </cell>
          <cell r="P108">
            <v>1846.056</v>
          </cell>
          <cell r="Q108" t="str">
            <v>NO</v>
          </cell>
          <cell r="R108" t="str">
            <v>FB</v>
          </cell>
          <cell r="S108" t="str">
            <v>140.01</v>
          </cell>
        </row>
        <row r="109">
          <cell r="D109">
            <v>103</v>
          </cell>
          <cell r="E109" t="str">
            <v>12-04-2014/07:58</v>
          </cell>
          <cell r="F109">
            <v>0</v>
          </cell>
          <cell r="G109">
            <v>558.07500000000005</v>
          </cell>
          <cell r="H109">
            <v>560.88900000000001</v>
          </cell>
          <cell r="I109">
            <v>0.128</v>
          </cell>
          <cell r="J109">
            <v>566.48876045375789</v>
          </cell>
          <cell r="K109">
            <v>2.8369586315037623</v>
          </cell>
          <cell r="L109">
            <v>0</v>
          </cell>
          <cell r="M109">
            <v>0</v>
          </cell>
          <cell r="N109">
            <v>3972.835</v>
          </cell>
          <cell r="O109">
            <v>3811.3020000000001</v>
          </cell>
          <cell r="P109">
            <v>1845.6969999999999</v>
          </cell>
          <cell r="Q109" t="str">
            <v>NO</v>
          </cell>
          <cell r="R109" t="str">
            <v>FB</v>
          </cell>
          <cell r="S109" t="str">
            <v>140.01</v>
          </cell>
        </row>
        <row r="110">
          <cell r="D110">
            <v>104</v>
          </cell>
          <cell r="E110" t="str">
            <v>13-04-2014/08:18</v>
          </cell>
          <cell r="F110">
            <v>0</v>
          </cell>
          <cell r="G110">
            <v>560.88900000000001</v>
          </cell>
          <cell r="H110">
            <v>563.33699999999999</v>
          </cell>
          <cell r="I110">
            <v>0.128</v>
          </cell>
          <cell r="J110">
            <v>568.95673299459702</v>
          </cell>
          <cell r="K110">
            <v>2.4679725408391278</v>
          </cell>
          <cell r="L110">
            <v>0</v>
          </cell>
          <cell r="M110">
            <v>0</v>
          </cell>
          <cell r="N110">
            <v>3972.152</v>
          </cell>
          <cell r="O110">
            <v>3813.6529999999998</v>
          </cell>
          <cell r="P110">
            <v>1845.383</v>
          </cell>
          <cell r="Q110" t="str">
            <v>NO</v>
          </cell>
          <cell r="R110" t="str">
            <v>FB</v>
          </cell>
          <cell r="S110" t="str">
            <v>140.01</v>
          </cell>
        </row>
        <row r="111">
          <cell r="D111">
            <v>105</v>
          </cell>
          <cell r="E111" t="str">
            <v>14-04-2014/19:59</v>
          </cell>
          <cell r="F111">
            <v>0</v>
          </cell>
          <cell r="G111">
            <v>563.33699999999999</v>
          </cell>
          <cell r="H111">
            <v>566.78200000000004</v>
          </cell>
          <cell r="I111">
            <v>0.128</v>
          </cell>
          <cell r="J111">
            <v>572.42983977694632</v>
          </cell>
          <cell r="K111">
            <v>3.4731067823493049</v>
          </cell>
          <cell r="L111">
            <v>17.907923301848768</v>
          </cell>
          <cell r="M111">
            <v>0</v>
          </cell>
          <cell r="N111">
            <v>3971.1880000000001</v>
          </cell>
          <cell r="O111">
            <v>3816.9609999999998</v>
          </cell>
          <cell r="P111">
            <v>1844.942</v>
          </cell>
          <cell r="Q111" t="str">
            <v>NO</v>
          </cell>
          <cell r="R111" t="str">
            <v>FB</v>
          </cell>
          <cell r="S111" t="str">
            <v>140.01</v>
          </cell>
        </row>
        <row r="112">
          <cell r="D112">
            <v>106</v>
          </cell>
          <cell r="E112" t="str">
            <v>15-04-2014/20:06</v>
          </cell>
          <cell r="F112">
            <v>0</v>
          </cell>
          <cell r="G112">
            <v>566.78200000000004</v>
          </cell>
          <cell r="H112">
            <v>570.01599999999996</v>
          </cell>
          <cell r="I112">
            <v>0.128</v>
          </cell>
          <cell r="J112">
            <v>575.69022506986857</v>
          </cell>
          <cell r="K112">
            <v>3.2603852929222512</v>
          </cell>
          <cell r="L112">
            <v>0</v>
          </cell>
          <cell r="M112">
            <v>0</v>
          </cell>
          <cell r="N112">
            <v>3970.2890000000002</v>
          </cell>
          <cell r="O112">
            <v>3820.069</v>
          </cell>
          <cell r="P112">
            <v>1844.5619999999999</v>
          </cell>
          <cell r="Q112" t="str">
            <v>NO</v>
          </cell>
          <cell r="R112" t="str">
            <v>FB</v>
          </cell>
          <cell r="S112" t="str">
            <v>140.01</v>
          </cell>
        </row>
        <row r="113">
          <cell r="D113">
            <v>107</v>
          </cell>
          <cell r="E113" t="str">
            <v>17-04-2014/08:09</v>
          </cell>
          <cell r="F113" t="str">
            <v>18-04-2014/14:30</v>
          </cell>
          <cell r="G113">
            <v>570.01599999999996</v>
          </cell>
          <cell r="H113">
            <v>573.58399999999995</v>
          </cell>
          <cell r="I113">
            <v>0.128</v>
          </cell>
          <cell r="J113">
            <v>579.28733537449034</v>
          </cell>
          <cell r="K113">
            <v>3.597110304621765</v>
          </cell>
          <cell r="L113">
            <v>0</v>
          </cell>
          <cell r="M113">
            <v>0</v>
          </cell>
          <cell r="N113">
            <v>3969.2869999999998</v>
          </cell>
          <cell r="O113">
            <v>3823.49</v>
          </cell>
          <cell r="P113">
            <v>1844.0719999999999</v>
          </cell>
          <cell r="Q113" t="str">
            <v>NO</v>
          </cell>
          <cell r="R113" t="str">
            <v>FB</v>
          </cell>
          <cell r="S113" t="str">
            <v>140.01</v>
          </cell>
        </row>
        <row r="114">
          <cell r="D114">
            <v>108</v>
          </cell>
          <cell r="E114" t="str">
            <v>19-04-2014/07:58</v>
          </cell>
          <cell r="F114">
            <v>0</v>
          </cell>
          <cell r="G114">
            <v>573.58399999999995</v>
          </cell>
          <cell r="H114">
            <v>577.99900000000002</v>
          </cell>
          <cell r="I114">
            <v>0.128</v>
          </cell>
          <cell r="J114">
            <v>583.73835611297272</v>
          </cell>
          <cell r="K114">
            <v>4.4510207384823843</v>
          </cell>
          <cell r="L114">
            <v>0</v>
          </cell>
          <cell r="M114">
            <v>0</v>
          </cell>
          <cell r="N114">
            <v>3968.136</v>
          </cell>
          <cell r="O114">
            <v>3827.7530000000002</v>
          </cell>
          <cell r="P114">
            <v>1843.692</v>
          </cell>
          <cell r="Q114" t="str">
            <v>NO</v>
          </cell>
          <cell r="R114" t="str">
            <v>FB</v>
          </cell>
          <cell r="S114" t="str">
            <v>140.01</v>
          </cell>
        </row>
        <row r="115">
          <cell r="D115">
            <v>109</v>
          </cell>
          <cell r="E115" t="str">
            <v>20-04-2014/07:55</v>
          </cell>
          <cell r="F115">
            <v>0</v>
          </cell>
          <cell r="G115">
            <v>577.99900000000002</v>
          </cell>
          <cell r="H115">
            <v>581.1</v>
          </cell>
          <cell r="I115">
            <v>0.128</v>
          </cell>
          <cell r="J115">
            <v>586.86465629644579</v>
          </cell>
          <cell r="K115">
            <v>3.126300183473063</v>
          </cell>
          <cell r="L115">
            <v>0</v>
          </cell>
          <cell r="M115">
            <v>0</v>
          </cell>
          <cell r="N115">
            <v>3697.2269999999999</v>
          </cell>
          <cell r="O115">
            <v>3830.5790000000002</v>
          </cell>
          <cell r="P115">
            <v>1843.123</v>
          </cell>
          <cell r="Q115" t="str">
            <v>NO</v>
          </cell>
          <cell r="R115" t="str">
            <v>FB</v>
          </cell>
          <cell r="S115" t="str">
            <v>140.01</v>
          </cell>
        </row>
        <row r="116">
          <cell r="D116">
            <v>110</v>
          </cell>
          <cell r="E116" t="str">
            <v>21-04-2014/07:40</v>
          </cell>
          <cell r="F116">
            <v>0</v>
          </cell>
          <cell r="G116">
            <v>581.1</v>
          </cell>
          <cell r="H116">
            <v>584.95399999999995</v>
          </cell>
          <cell r="I116">
            <v>0.128</v>
          </cell>
          <cell r="J116">
            <v>590.75009999431904</v>
          </cell>
          <cell r="K116">
            <v>3.8854436978732565</v>
          </cell>
          <cell r="L116">
            <v>3.8854436978732565</v>
          </cell>
          <cell r="M116">
            <v>0</v>
          </cell>
          <cell r="N116">
            <v>3966.1129999999998</v>
          </cell>
          <cell r="O116">
            <v>3834.4090000000001</v>
          </cell>
          <cell r="P116">
            <v>1842.82</v>
          </cell>
          <cell r="Q116" t="str">
            <v>NO</v>
          </cell>
          <cell r="R116" t="str">
            <v>FB</v>
          </cell>
          <cell r="S116" t="str">
            <v>140.01</v>
          </cell>
        </row>
        <row r="117">
          <cell r="D117">
            <v>111</v>
          </cell>
          <cell r="E117" t="str">
            <v>22-04-2014/19:57</v>
          </cell>
          <cell r="F117">
            <v>0</v>
          </cell>
          <cell r="G117">
            <v>584.95399999999995</v>
          </cell>
          <cell r="H117">
            <v>587.96600000000001</v>
          </cell>
          <cell r="I117">
            <v>0.128</v>
          </cell>
          <cell r="J117">
            <v>593.78667405192016</v>
          </cell>
          <cell r="K117">
            <v>3.0365740576011149</v>
          </cell>
          <cell r="L117">
            <v>0</v>
          </cell>
          <cell r="M117">
            <v>0</v>
          </cell>
          <cell r="N117">
            <v>3965.26</v>
          </cell>
          <cell r="O117">
            <v>3837.299</v>
          </cell>
          <cell r="P117">
            <v>1842.32</v>
          </cell>
          <cell r="Q117" t="str">
            <v>NO</v>
          </cell>
          <cell r="R117" t="str">
            <v>FB</v>
          </cell>
          <cell r="S117" t="str">
            <v>140.01</v>
          </cell>
        </row>
        <row r="118">
          <cell r="D118">
            <v>112</v>
          </cell>
          <cell r="E118" t="str">
            <v>23-04-2014/21:05</v>
          </cell>
          <cell r="F118" t="str">
            <v>24-04-2014/15:35</v>
          </cell>
          <cell r="G118">
            <v>587.96600000000001</v>
          </cell>
          <cell r="H118">
            <v>591</v>
          </cell>
          <cell r="I118">
            <v>0.128</v>
          </cell>
          <cell r="J118">
            <v>596.84542760130978</v>
          </cell>
          <cell r="K118">
            <v>3.0587535493896212</v>
          </cell>
          <cell r="L118">
            <v>0</v>
          </cell>
          <cell r="M118">
            <v>0</v>
          </cell>
          <cell r="N118">
            <v>3964.4430000000002</v>
          </cell>
          <cell r="O118">
            <v>3840.1219999999998</v>
          </cell>
          <cell r="P118">
            <v>1841.854</v>
          </cell>
          <cell r="Q118" t="str">
            <v>NO</v>
          </cell>
          <cell r="R118" t="str">
            <v>FB</v>
          </cell>
          <cell r="S118" t="str">
            <v>140.01</v>
          </cell>
        </row>
        <row r="119">
          <cell r="D119">
            <v>113</v>
          </cell>
          <cell r="E119" t="str">
            <v>25-04-2014/08:11</v>
          </cell>
          <cell r="F119">
            <v>0</v>
          </cell>
          <cell r="G119">
            <v>591</v>
          </cell>
          <cell r="H119">
            <v>595.346</v>
          </cell>
          <cell r="I119">
            <v>0.128</v>
          </cell>
          <cell r="J119">
            <v>601.22688538827333</v>
          </cell>
          <cell r="K119">
            <v>4.3814577869635514</v>
          </cell>
          <cell r="L119">
            <v>0</v>
          </cell>
          <cell r="M119">
            <v>0</v>
          </cell>
          <cell r="N119">
            <v>3963.1880000000001</v>
          </cell>
          <cell r="O119">
            <v>3844.3789999999999</v>
          </cell>
          <cell r="P119">
            <v>1841.4849999999999</v>
          </cell>
          <cell r="Q119" t="str">
            <v>NO</v>
          </cell>
          <cell r="R119" t="str">
            <v>FB</v>
          </cell>
          <cell r="S119" t="str">
            <v>140.01</v>
          </cell>
        </row>
        <row r="120">
          <cell r="D120">
            <v>114</v>
          </cell>
          <cell r="E120" t="str">
            <v>26-04-2014/08:01</v>
          </cell>
          <cell r="F120">
            <v>0</v>
          </cell>
          <cell r="G120">
            <v>595.346</v>
          </cell>
          <cell r="H120">
            <v>599.23</v>
          </cell>
          <cell r="I120">
            <v>0.128</v>
          </cell>
          <cell r="J120">
            <v>605.14257384767666</v>
          </cell>
          <cell r="K120">
            <v>3.9156884594033272</v>
          </cell>
          <cell r="L120">
            <v>0</v>
          </cell>
          <cell r="M120">
            <v>0</v>
          </cell>
          <cell r="N120">
            <v>3962.116</v>
          </cell>
          <cell r="O120">
            <v>3848.114</v>
          </cell>
          <cell r="P120">
            <v>1840.7860000000001</v>
          </cell>
          <cell r="Q120" t="str">
            <v>NO</v>
          </cell>
          <cell r="R120" t="str">
            <v>FB</v>
          </cell>
          <cell r="S120" t="str">
            <v>140.01</v>
          </cell>
        </row>
        <row r="121">
          <cell r="D121">
            <v>115</v>
          </cell>
          <cell r="E121" t="str">
            <v>27-04-2014/08:35</v>
          </cell>
          <cell r="F121">
            <v>0</v>
          </cell>
          <cell r="G121">
            <v>599.23</v>
          </cell>
          <cell r="H121">
            <v>603.08399999999995</v>
          </cell>
          <cell r="I121">
            <v>0.128</v>
          </cell>
          <cell r="J121">
            <v>609.02801754554991</v>
          </cell>
          <cell r="K121">
            <v>3.8854436978732565</v>
          </cell>
          <cell r="L121">
            <v>0</v>
          </cell>
          <cell r="M121">
            <v>0</v>
          </cell>
          <cell r="N121">
            <v>3961.1080000000002</v>
          </cell>
          <cell r="O121">
            <v>3851.8339999999998</v>
          </cell>
          <cell r="P121">
            <v>1840.3710000000001</v>
          </cell>
          <cell r="Q121" t="str">
            <v>NO</v>
          </cell>
          <cell r="R121" t="str">
            <v>FB</v>
          </cell>
          <cell r="S121" t="str">
            <v>140.01</v>
          </cell>
        </row>
        <row r="122">
          <cell r="D122">
            <v>116</v>
          </cell>
          <cell r="E122" t="str">
            <v>28-04-2014/20:04</v>
          </cell>
          <cell r="F122" t="str">
            <v>29-04-2014/09:25</v>
          </cell>
          <cell r="G122">
            <v>603.08399999999995</v>
          </cell>
          <cell r="H122">
            <v>606.67899999999997</v>
          </cell>
          <cell r="I122">
            <v>0.128</v>
          </cell>
          <cell r="J122">
            <v>612.65234813554855</v>
          </cell>
          <cell r="K122">
            <v>3.6243305899986353</v>
          </cell>
          <cell r="L122">
            <v>0</v>
          </cell>
          <cell r="M122">
            <v>0</v>
          </cell>
          <cell r="N122">
            <v>3960.0340000000001</v>
          </cell>
          <cell r="O122">
            <v>3855.2660000000001</v>
          </cell>
          <cell r="P122">
            <v>1839.8330000000001</v>
          </cell>
          <cell r="Q122" t="str">
            <v>NO</v>
          </cell>
          <cell r="R122" t="str">
            <v>FB</v>
          </cell>
          <cell r="S122" t="str">
            <v>140.01</v>
          </cell>
        </row>
        <row r="123">
          <cell r="D123">
            <v>117</v>
          </cell>
          <cell r="E123" t="str">
            <v>29-04-2014/19:48</v>
          </cell>
          <cell r="F123" t="str">
            <v>30-04-2014/09:45</v>
          </cell>
          <cell r="G123">
            <v>606.67899999999997</v>
          </cell>
          <cell r="H123">
            <v>610.13400000000001</v>
          </cell>
          <cell r="I123">
            <v>0.128</v>
          </cell>
          <cell r="J123">
            <v>616.13553650507447</v>
          </cell>
          <cell r="K123">
            <v>3.4831883695259194</v>
          </cell>
          <cell r="L123">
            <v>0</v>
          </cell>
          <cell r="M123">
            <v>0</v>
          </cell>
          <cell r="N123">
            <v>3959.069</v>
          </cell>
          <cell r="O123">
            <v>3860.5839999999998</v>
          </cell>
          <cell r="P123">
            <v>1839.39</v>
          </cell>
          <cell r="Q123" t="str">
            <v>NO</v>
          </cell>
          <cell r="R123" t="str">
            <v>FB</v>
          </cell>
          <cell r="S123" t="str">
            <v>140.01</v>
          </cell>
        </row>
        <row r="124">
          <cell r="D124">
            <v>118</v>
          </cell>
          <cell r="E124" t="str">
            <v>30-04-2014/19:53</v>
          </cell>
          <cell r="F124">
            <v>0</v>
          </cell>
          <cell r="G124">
            <v>610.13400000000001</v>
          </cell>
          <cell r="H124">
            <v>613.82899999999995</v>
          </cell>
          <cell r="I124">
            <v>0.128</v>
          </cell>
          <cell r="J124">
            <v>619.86068296683936</v>
          </cell>
          <cell r="K124">
            <v>3.7251464617648935</v>
          </cell>
          <cell r="L124">
            <v>0</v>
          </cell>
          <cell r="M124">
            <v>0</v>
          </cell>
          <cell r="N124">
            <v>3958.047</v>
          </cell>
          <cell r="O124">
            <v>3862.1350000000002</v>
          </cell>
          <cell r="P124">
            <v>1838.9159999999999</v>
          </cell>
          <cell r="Q124" t="str">
            <v>NO</v>
          </cell>
          <cell r="R124" t="str">
            <v>FB</v>
          </cell>
          <cell r="S124" t="str">
            <v>140.01</v>
          </cell>
        </row>
        <row r="125">
          <cell r="D125">
            <v>119</v>
          </cell>
          <cell r="E125" t="str">
            <v>01-05-2014/19:58</v>
          </cell>
          <cell r="F125">
            <v>0</v>
          </cell>
          <cell r="G125">
            <v>613.82899999999995</v>
          </cell>
          <cell r="H125">
            <v>617.39499999999998</v>
          </cell>
          <cell r="I125">
            <v>0.128</v>
          </cell>
          <cell r="J125">
            <v>623.45577695402585</v>
          </cell>
          <cell r="K125">
            <v>3.5950939871864875</v>
          </cell>
          <cell r="L125">
            <v>0</v>
          </cell>
          <cell r="M125">
            <v>0</v>
          </cell>
          <cell r="N125">
            <v>3957.038</v>
          </cell>
          <cell r="O125">
            <v>3865.5540000000001</v>
          </cell>
          <cell r="P125">
            <v>1838.461</v>
          </cell>
          <cell r="Q125" t="str">
            <v>NO</v>
          </cell>
          <cell r="R125" t="str">
            <v>FB</v>
          </cell>
          <cell r="S125" t="str">
            <v>140.01</v>
          </cell>
        </row>
        <row r="126">
          <cell r="D126">
            <v>120</v>
          </cell>
          <cell r="E126" t="str">
            <v>03-05-2014/20:05</v>
          </cell>
          <cell r="F126">
            <v>0</v>
          </cell>
          <cell r="G126">
            <v>617.39499999999998</v>
          </cell>
          <cell r="H126">
            <v>620.41099999999994</v>
          </cell>
          <cell r="I126">
            <v>0.128</v>
          </cell>
          <cell r="J126">
            <v>626.49638364649752</v>
          </cell>
          <cell r="K126">
            <v>3.0406066924716697</v>
          </cell>
          <cell r="L126">
            <v>0</v>
          </cell>
          <cell r="M126">
            <v>0</v>
          </cell>
          <cell r="N126">
            <v>3956.1959999999999</v>
          </cell>
          <cell r="O126">
            <v>3868.45</v>
          </cell>
          <cell r="P126">
            <v>1838.075</v>
          </cell>
          <cell r="Q126" t="str">
            <v>NO</v>
          </cell>
          <cell r="R126" t="str">
            <v>FB</v>
          </cell>
          <cell r="S126" t="str">
            <v>140.01</v>
          </cell>
        </row>
        <row r="127">
          <cell r="D127">
            <v>121</v>
          </cell>
          <cell r="E127" t="str">
            <v>04-05-2014/20:15</v>
          </cell>
          <cell r="F127">
            <v>0</v>
          </cell>
          <cell r="G127">
            <v>620.41099999999994</v>
          </cell>
          <cell r="H127">
            <v>624.20600000000002</v>
          </cell>
          <cell r="I127">
            <v>0.128</v>
          </cell>
          <cell r="J127">
            <v>630.3223459800289</v>
          </cell>
          <cell r="K127">
            <v>3.825962333531379</v>
          </cell>
          <cell r="L127">
            <v>0</v>
          </cell>
          <cell r="M127">
            <v>0</v>
          </cell>
          <cell r="N127">
            <v>3955.134</v>
          </cell>
          <cell r="O127">
            <v>3872.904</v>
          </cell>
          <cell r="P127">
            <v>1837.5889999999999</v>
          </cell>
          <cell r="Q127" t="str">
            <v>NO</v>
          </cell>
          <cell r="R127" t="str">
            <v>FB</v>
          </cell>
          <cell r="S127" t="str">
            <v>140.01</v>
          </cell>
        </row>
        <row r="128">
          <cell r="D128">
            <v>122</v>
          </cell>
          <cell r="E128" t="str">
            <v>05-05-2014/20:25</v>
          </cell>
          <cell r="F128">
            <v>0</v>
          </cell>
          <cell r="G128">
            <v>624.20600000000002</v>
          </cell>
          <cell r="H128">
            <v>628.21299999999997</v>
          </cell>
          <cell r="I128">
            <v>0.128</v>
          </cell>
          <cell r="J128">
            <v>634.36203796170469</v>
          </cell>
          <cell r="K128">
            <v>4.0396919816757872</v>
          </cell>
          <cell r="L128">
            <v>0</v>
          </cell>
          <cell r="M128">
            <v>0</v>
          </cell>
          <cell r="N128">
            <v>3954.0390000000002</v>
          </cell>
          <cell r="O128">
            <v>3875.9490000000001</v>
          </cell>
          <cell r="P128">
            <v>1837.4749999999999</v>
          </cell>
          <cell r="Q128" t="str">
            <v>NO</v>
          </cell>
          <cell r="R128" t="str">
            <v>FB</v>
          </cell>
          <cell r="S128" t="str">
            <v>140.01</v>
          </cell>
        </row>
        <row r="129">
          <cell r="D129">
            <v>123</v>
          </cell>
          <cell r="E129" t="str">
            <v>08-05-2014/20:23</v>
          </cell>
          <cell r="F129">
            <v>0</v>
          </cell>
          <cell r="G129">
            <v>628.21299999999997</v>
          </cell>
          <cell r="H129">
            <v>631.91399999999999</v>
          </cell>
          <cell r="I129">
            <v>0.128</v>
          </cell>
          <cell r="J129">
            <v>638.09323337577564</v>
          </cell>
          <cell r="K129">
            <v>3.7311954140709531</v>
          </cell>
          <cell r="L129">
            <v>0</v>
          </cell>
          <cell r="M129">
            <v>0</v>
          </cell>
          <cell r="N129">
            <v>3952.9920000000002</v>
          </cell>
          <cell r="O129">
            <v>3879.4960000000001</v>
          </cell>
          <cell r="P129">
            <v>1836.8420000000001</v>
          </cell>
          <cell r="Q129" t="str">
            <v>NO</v>
          </cell>
          <cell r="R129" t="str">
            <v>FB</v>
          </cell>
          <cell r="S129" t="str">
            <v>140.02</v>
          </cell>
        </row>
        <row r="130">
          <cell r="D130">
            <v>124</v>
          </cell>
          <cell r="E130" t="str">
            <v>10-05-2014/ 07:52</v>
          </cell>
          <cell r="F130">
            <v>0</v>
          </cell>
          <cell r="G130">
            <v>631.91399999999999</v>
          </cell>
          <cell r="H130">
            <v>635.29999999999995</v>
          </cell>
          <cell r="I130">
            <v>0.128</v>
          </cell>
          <cell r="J130">
            <v>641.50685879378273</v>
          </cell>
          <cell r="K130">
            <v>3.4136254180070864</v>
          </cell>
          <cell r="L130">
            <v>0</v>
          </cell>
          <cell r="M130">
            <v>0</v>
          </cell>
          <cell r="N130">
            <v>3952.07</v>
          </cell>
          <cell r="O130">
            <v>3882.62</v>
          </cell>
          <cell r="P130">
            <v>1836.1859999999999</v>
          </cell>
          <cell r="Q130" t="str">
            <v>NO</v>
          </cell>
          <cell r="R130" t="str">
            <v>FB</v>
          </cell>
          <cell r="S130" t="str">
            <v>140.02</v>
          </cell>
        </row>
        <row r="131">
          <cell r="D131">
            <v>125</v>
          </cell>
          <cell r="E131" t="str">
            <v>11-05-2014/08:16</v>
          </cell>
          <cell r="F131">
            <v>0</v>
          </cell>
          <cell r="G131">
            <v>635.29999999999995</v>
          </cell>
          <cell r="H131">
            <v>638.5</v>
          </cell>
          <cell r="I131">
            <v>0.128</v>
          </cell>
          <cell r="J131">
            <v>644.73296669030458</v>
          </cell>
          <cell r="K131">
            <v>3.226107896521853</v>
          </cell>
          <cell r="L131">
            <v>0</v>
          </cell>
          <cell r="M131">
            <v>0</v>
          </cell>
          <cell r="N131">
            <v>3951.1579999999999</v>
          </cell>
          <cell r="O131">
            <v>3885.7449999999999</v>
          </cell>
          <cell r="P131">
            <v>1835.752</v>
          </cell>
          <cell r="Q131" t="str">
            <v>NO</v>
          </cell>
          <cell r="R131" t="str">
            <v>FB</v>
          </cell>
          <cell r="S131" t="str">
            <v>140.09</v>
          </cell>
        </row>
        <row r="132">
          <cell r="D132">
            <v>126</v>
          </cell>
          <cell r="E132" t="str">
            <v>12-05-2014/07:46</v>
          </cell>
          <cell r="F132" t="str">
            <v>12-05-2014/17:05</v>
          </cell>
          <cell r="G132">
            <v>638.5</v>
          </cell>
          <cell r="H132">
            <v>642.12800000000004</v>
          </cell>
          <cell r="I132">
            <v>0.128</v>
          </cell>
          <cell r="J132">
            <v>648.39056651798614</v>
          </cell>
          <cell r="K132">
            <v>3.6575998276815653</v>
          </cell>
          <cell r="L132">
            <v>0</v>
          </cell>
          <cell r="M132">
            <v>0</v>
          </cell>
          <cell r="N132">
            <v>3950.1880000000001</v>
          </cell>
          <cell r="O132">
            <v>3889.32</v>
          </cell>
          <cell r="P132">
            <v>1835.2619999999999</v>
          </cell>
          <cell r="Q132" t="str">
            <v>NO</v>
          </cell>
          <cell r="R132" t="str">
            <v>FC</v>
          </cell>
          <cell r="S132" t="str">
            <v>140.09</v>
          </cell>
        </row>
        <row r="133">
          <cell r="D133">
            <v>127</v>
          </cell>
          <cell r="E133" t="str">
            <v>13-05-2014/08:14</v>
          </cell>
          <cell r="F133">
            <v>0</v>
          </cell>
          <cell r="G133">
            <v>642.12800000000004</v>
          </cell>
          <cell r="H133">
            <v>645.745</v>
          </cell>
          <cell r="I133">
            <v>0.128</v>
          </cell>
          <cell r="J133">
            <v>652.0370765997734</v>
          </cell>
          <cell r="K133">
            <v>3.6465100817872553</v>
          </cell>
          <cell r="L133">
            <v>0</v>
          </cell>
          <cell r="M133">
            <v>0</v>
          </cell>
          <cell r="N133">
            <v>3949.1120000000001</v>
          </cell>
          <cell r="O133">
            <v>3892.777</v>
          </cell>
          <cell r="P133">
            <v>1834.8320000000001</v>
          </cell>
          <cell r="Q133" t="str">
            <v>NO</v>
          </cell>
          <cell r="R133" t="str">
            <v>FC</v>
          </cell>
          <cell r="S133" t="str">
            <v>140.09</v>
          </cell>
        </row>
        <row r="134">
          <cell r="D134">
            <v>128</v>
          </cell>
          <cell r="E134" t="str">
            <v>14-05-2014/08:45</v>
          </cell>
          <cell r="F134" t="str">
            <v>15-05-2014/11:45</v>
          </cell>
          <cell r="G134">
            <v>645.745</v>
          </cell>
          <cell r="H134">
            <v>648.55499999999995</v>
          </cell>
          <cell r="I134">
            <v>0.128</v>
          </cell>
          <cell r="J134">
            <v>654.87000259640649</v>
          </cell>
          <cell r="K134">
            <v>2.8329259966330937</v>
          </cell>
          <cell r="L134">
            <v>0</v>
          </cell>
          <cell r="M134">
            <v>0</v>
          </cell>
          <cell r="N134">
            <v>3948.328</v>
          </cell>
          <cell r="O134">
            <v>3895.473</v>
          </cell>
          <cell r="P134">
            <v>1834.472</v>
          </cell>
          <cell r="Q134" t="str">
            <v>NO</v>
          </cell>
          <cell r="R134" t="str">
            <v>FC</v>
          </cell>
          <cell r="S134" t="str">
            <v>140.09</v>
          </cell>
        </row>
        <row r="135">
          <cell r="D135">
            <v>129</v>
          </cell>
          <cell r="E135" t="str">
            <v>16-05-2014/20:23</v>
          </cell>
          <cell r="F135">
            <v>0</v>
          </cell>
          <cell r="G135">
            <v>648.55499999999995</v>
          </cell>
          <cell r="H135">
            <v>652.86099999999999</v>
          </cell>
          <cell r="I135">
            <v>0.128</v>
          </cell>
          <cell r="J135">
            <v>659.21113403466359</v>
          </cell>
          <cell r="K135">
            <v>4.3411314382570936</v>
          </cell>
          <cell r="L135">
            <v>0</v>
          </cell>
          <cell r="M135">
            <v>0</v>
          </cell>
          <cell r="N135">
            <v>3947.123</v>
          </cell>
          <cell r="O135">
            <v>3899.6080000000002</v>
          </cell>
          <cell r="P135">
            <v>1833.922</v>
          </cell>
          <cell r="Q135" t="str">
            <v>NO</v>
          </cell>
          <cell r="R135" t="str">
            <v>FC</v>
          </cell>
          <cell r="S135" t="str">
            <v>140.09</v>
          </cell>
        </row>
        <row r="136">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row>
        <row r="137">
          <cell r="D137">
            <v>0</v>
          </cell>
          <cell r="E137">
            <v>0</v>
          </cell>
          <cell r="F137">
            <v>0</v>
          </cell>
          <cell r="G137">
            <v>0</v>
          </cell>
          <cell r="H137">
            <v>0</v>
          </cell>
          <cell r="I137">
            <v>0</v>
          </cell>
          <cell r="L137">
            <v>0</v>
          </cell>
          <cell r="M137">
            <v>0</v>
          </cell>
          <cell r="N137">
            <v>0</v>
          </cell>
          <cell r="O137">
            <v>0</v>
          </cell>
          <cell r="P137">
            <v>0</v>
          </cell>
          <cell r="Q137">
            <v>0</v>
          </cell>
          <cell r="R137">
            <v>0</v>
          </cell>
          <cell r="S137">
            <v>0</v>
          </cell>
        </row>
        <row r="138">
          <cell r="D138">
            <v>0</v>
          </cell>
          <cell r="E138">
            <v>0</v>
          </cell>
          <cell r="F138">
            <v>0</v>
          </cell>
          <cell r="G138">
            <v>0</v>
          </cell>
          <cell r="H138">
            <v>0</v>
          </cell>
          <cell r="L138">
            <v>0</v>
          </cell>
          <cell r="M138">
            <v>0</v>
          </cell>
          <cell r="N138">
            <v>0</v>
          </cell>
          <cell r="O138">
            <v>0</v>
          </cell>
          <cell r="P138">
            <v>0</v>
          </cell>
          <cell r="Q138">
            <v>0</v>
          </cell>
          <cell r="R138">
            <v>0</v>
          </cell>
          <cell r="S138">
            <v>0</v>
          </cell>
        </row>
        <row r="139">
          <cell r="D139">
            <v>0</v>
          </cell>
          <cell r="E139">
            <v>0</v>
          </cell>
          <cell r="F139">
            <v>0</v>
          </cell>
          <cell r="G139">
            <v>0</v>
          </cell>
          <cell r="H139">
            <v>0</v>
          </cell>
          <cell r="L139">
            <v>0</v>
          </cell>
          <cell r="M139">
            <v>0</v>
          </cell>
          <cell r="N139">
            <v>0</v>
          </cell>
          <cell r="O139">
            <v>0</v>
          </cell>
          <cell r="P139">
            <v>0</v>
          </cell>
          <cell r="Q139">
            <v>0</v>
          </cell>
          <cell r="R139">
            <v>0</v>
          </cell>
          <cell r="S139">
            <v>0</v>
          </cell>
        </row>
        <row r="140">
          <cell r="D140">
            <v>0</v>
          </cell>
          <cell r="E140">
            <v>0</v>
          </cell>
          <cell r="F140">
            <v>0</v>
          </cell>
          <cell r="G140">
            <v>0</v>
          </cell>
          <cell r="H140">
            <v>0</v>
          </cell>
          <cell r="I140" t="str">
            <v>Acumulado</v>
          </cell>
          <cell r="J140">
            <v>0</v>
          </cell>
          <cell r="K140">
            <v>72.3464777382178</v>
          </cell>
          <cell r="L140">
            <v>0</v>
          </cell>
          <cell r="M140">
            <v>0</v>
          </cell>
          <cell r="N140">
            <v>0</v>
          </cell>
          <cell r="O140">
            <v>0</v>
          </cell>
          <cell r="P140">
            <v>0</v>
          </cell>
          <cell r="Q140">
            <v>0</v>
          </cell>
          <cell r="R140">
            <v>0</v>
          </cell>
          <cell r="S140">
            <v>0</v>
          </cell>
        </row>
        <row r="141">
          <cell r="D141">
            <v>0</v>
          </cell>
          <cell r="E141">
            <v>0</v>
          </cell>
          <cell r="F141">
            <v>0</v>
          </cell>
          <cell r="G141">
            <v>0</v>
          </cell>
          <cell r="H141">
            <v>0</v>
          </cell>
          <cell r="I141" t="str">
            <v>Avance 110 anterior</v>
          </cell>
          <cell r="J141">
            <v>0</v>
          </cell>
          <cell r="K141">
            <v>3.5</v>
          </cell>
          <cell r="L141">
            <v>0</v>
          </cell>
          <cell r="M141">
            <v>0</v>
          </cell>
          <cell r="N141">
            <v>0</v>
          </cell>
          <cell r="O141">
            <v>0</v>
          </cell>
          <cell r="P141">
            <v>0</v>
          </cell>
          <cell r="Q141">
            <v>0</v>
          </cell>
          <cell r="R141">
            <v>0</v>
          </cell>
          <cell r="S141">
            <v>0</v>
          </cell>
        </row>
        <row r="142">
          <cell r="D142">
            <v>0</v>
          </cell>
          <cell r="E142">
            <v>0</v>
          </cell>
          <cell r="F142">
            <v>0</v>
          </cell>
          <cell r="G142">
            <v>0</v>
          </cell>
          <cell r="H142">
            <v>0</v>
          </cell>
          <cell r="I142" t="str">
            <v>Presente EDP</v>
          </cell>
          <cell r="J142">
            <v>0</v>
          </cell>
          <cell r="K142">
            <v>68.8464777382178</v>
          </cell>
          <cell r="L142">
            <v>0</v>
          </cell>
          <cell r="M142">
            <v>0</v>
          </cell>
          <cell r="N142">
            <v>0</v>
          </cell>
          <cell r="O142">
            <v>0</v>
          </cell>
          <cell r="P142">
            <v>0</v>
          </cell>
          <cell r="Q142">
            <v>0</v>
          </cell>
          <cell r="R142">
            <v>0</v>
          </cell>
          <cell r="S142">
            <v>0</v>
          </cell>
        </row>
        <row r="143">
          <cell r="D143">
            <v>0</v>
          </cell>
          <cell r="E143">
            <v>0</v>
          </cell>
          <cell r="F143">
            <v>0</v>
          </cell>
          <cell r="G143">
            <v>0</v>
          </cell>
          <cell r="H143">
            <v>0</v>
          </cell>
          <cell r="I143">
            <v>0</v>
          </cell>
          <cell r="L143">
            <v>0</v>
          </cell>
          <cell r="M143">
            <v>0</v>
          </cell>
          <cell r="N143">
            <v>0</v>
          </cell>
          <cell r="O143">
            <v>0</v>
          </cell>
          <cell r="P143">
            <v>0</v>
          </cell>
          <cell r="Q143">
            <v>0</v>
          </cell>
          <cell r="R143">
            <v>0</v>
          </cell>
          <cell r="S143">
            <v>0</v>
          </cell>
        </row>
        <row r="144">
          <cell r="D144">
            <v>0</v>
          </cell>
          <cell r="E144">
            <v>0</v>
          </cell>
          <cell r="F144">
            <v>0</v>
          </cell>
          <cell r="G144">
            <v>0</v>
          </cell>
          <cell r="H144">
            <v>0</v>
          </cell>
          <cell r="I144">
            <v>0</v>
          </cell>
          <cell r="L144">
            <v>0</v>
          </cell>
          <cell r="M144">
            <v>0</v>
          </cell>
          <cell r="N144">
            <v>0</v>
          </cell>
          <cell r="O144">
            <v>0</v>
          </cell>
          <cell r="P144">
            <v>0</v>
          </cell>
          <cell r="Q144">
            <v>0</v>
          </cell>
          <cell r="R144">
            <v>0</v>
          </cell>
          <cell r="S144">
            <v>0</v>
          </cell>
        </row>
        <row r="145">
          <cell r="D145">
            <v>0</v>
          </cell>
          <cell r="E145">
            <v>0</v>
          </cell>
          <cell r="F145">
            <v>0</v>
          </cell>
          <cell r="G145">
            <v>0</v>
          </cell>
          <cell r="H145">
            <v>0</v>
          </cell>
          <cell r="I145">
            <v>0</v>
          </cell>
          <cell r="L145">
            <v>0</v>
          </cell>
          <cell r="M145">
            <v>0</v>
          </cell>
          <cell r="N145">
            <v>0</v>
          </cell>
          <cell r="O145">
            <v>0</v>
          </cell>
          <cell r="P145">
            <v>0</v>
          </cell>
          <cell r="Q145">
            <v>0</v>
          </cell>
          <cell r="R145">
            <v>0</v>
          </cell>
          <cell r="S145">
            <v>0</v>
          </cell>
        </row>
        <row r="146">
          <cell r="D146">
            <v>0</v>
          </cell>
          <cell r="E146">
            <v>0</v>
          </cell>
          <cell r="F146">
            <v>0</v>
          </cell>
          <cell r="G146">
            <v>0</v>
          </cell>
          <cell r="H146">
            <v>0</v>
          </cell>
          <cell r="I146">
            <v>0</v>
          </cell>
          <cell r="L146">
            <v>0</v>
          </cell>
          <cell r="M146">
            <v>0</v>
          </cell>
          <cell r="N146">
            <v>0</v>
          </cell>
          <cell r="O146">
            <v>0</v>
          </cell>
          <cell r="P146">
            <v>0</v>
          </cell>
          <cell r="Q146">
            <v>0</v>
          </cell>
          <cell r="R146">
            <v>0</v>
          </cell>
          <cell r="S146">
            <v>0</v>
          </cell>
        </row>
        <row r="147">
          <cell r="D147">
            <v>0</v>
          </cell>
          <cell r="E147">
            <v>0</v>
          </cell>
          <cell r="F147">
            <v>0</v>
          </cell>
          <cell r="G147">
            <v>0</v>
          </cell>
          <cell r="H147">
            <v>0</v>
          </cell>
          <cell r="I147">
            <v>0</v>
          </cell>
          <cell r="L147">
            <v>0</v>
          </cell>
          <cell r="M147">
            <v>0</v>
          </cell>
          <cell r="N147">
            <v>0</v>
          </cell>
          <cell r="O147">
            <v>0</v>
          </cell>
          <cell r="P147">
            <v>0</v>
          </cell>
          <cell r="Q147">
            <v>0</v>
          </cell>
          <cell r="R147">
            <v>0</v>
          </cell>
          <cell r="S147">
            <v>0</v>
          </cell>
        </row>
        <row r="148">
          <cell r="D148">
            <v>0</v>
          </cell>
          <cell r="E148">
            <v>0</v>
          </cell>
          <cell r="F148">
            <v>0</v>
          </cell>
          <cell r="G148">
            <v>0</v>
          </cell>
          <cell r="H148">
            <v>0</v>
          </cell>
          <cell r="I148">
            <v>0</v>
          </cell>
          <cell r="L148">
            <v>0</v>
          </cell>
          <cell r="M148">
            <v>0</v>
          </cell>
          <cell r="N148">
            <v>0</v>
          </cell>
          <cell r="O148">
            <v>0</v>
          </cell>
          <cell r="P148">
            <v>0</v>
          </cell>
          <cell r="Q148">
            <v>0</v>
          </cell>
          <cell r="R148">
            <v>0</v>
          </cell>
          <cell r="S148">
            <v>0</v>
          </cell>
        </row>
        <row r="149">
          <cell r="D149">
            <v>0</v>
          </cell>
          <cell r="E149">
            <v>0</v>
          </cell>
          <cell r="F149">
            <v>0</v>
          </cell>
          <cell r="G149">
            <v>0</v>
          </cell>
          <cell r="H149">
            <v>0</v>
          </cell>
          <cell r="I149">
            <v>0</v>
          </cell>
          <cell r="L149">
            <v>0</v>
          </cell>
          <cell r="M149">
            <v>0</v>
          </cell>
          <cell r="N149">
            <v>0</v>
          </cell>
          <cell r="O149">
            <v>0</v>
          </cell>
          <cell r="P149">
            <v>0</v>
          </cell>
          <cell r="Q149">
            <v>0</v>
          </cell>
          <cell r="R149">
            <v>0</v>
          </cell>
          <cell r="S149">
            <v>0</v>
          </cell>
        </row>
        <row r="150">
          <cell r="D150">
            <v>0</v>
          </cell>
          <cell r="E150">
            <v>0</v>
          </cell>
          <cell r="F150">
            <v>0</v>
          </cell>
          <cell r="G150">
            <v>0</v>
          </cell>
          <cell r="H150">
            <v>0</v>
          </cell>
          <cell r="I150">
            <v>0</v>
          </cell>
          <cell r="L150">
            <v>0</v>
          </cell>
          <cell r="M150">
            <v>0</v>
          </cell>
          <cell r="N150">
            <v>0</v>
          </cell>
          <cell r="O150">
            <v>0</v>
          </cell>
          <cell r="P150">
            <v>0</v>
          </cell>
          <cell r="Q150">
            <v>0</v>
          </cell>
          <cell r="R150">
            <v>0</v>
          </cell>
          <cell r="S150">
            <v>0</v>
          </cell>
        </row>
        <row r="151">
          <cell r="D151">
            <v>0</v>
          </cell>
          <cell r="E151">
            <v>0</v>
          </cell>
          <cell r="F151">
            <v>0</v>
          </cell>
          <cell r="G151">
            <v>0</v>
          </cell>
          <cell r="H151">
            <v>0</v>
          </cell>
          <cell r="I151">
            <v>0</v>
          </cell>
          <cell r="L151">
            <v>0</v>
          </cell>
          <cell r="M151">
            <v>0</v>
          </cell>
          <cell r="N151">
            <v>0</v>
          </cell>
          <cell r="O151">
            <v>0</v>
          </cell>
          <cell r="P151">
            <v>0</v>
          </cell>
          <cell r="Q151">
            <v>0</v>
          </cell>
          <cell r="R151">
            <v>0</v>
          </cell>
          <cell r="S151">
            <v>0</v>
          </cell>
        </row>
        <row r="152">
          <cell r="D152">
            <v>0</v>
          </cell>
          <cell r="E152">
            <v>0</v>
          </cell>
          <cell r="F152">
            <v>0</v>
          </cell>
          <cell r="G152">
            <v>0</v>
          </cell>
          <cell r="H152">
            <v>0</v>
          </cell>
          <cell r="I152">
            <v>0</v>
          </cell>
          <cell r="L152">
            <v>0</v>
          </cell>
          <cell r="M152">
            <v>0</v>
          </cell>
          <cell r="N152">
            <v>0</v>
          </cell>
          <cell r="O152">
            <v>0</v>
          </cell>
          <cell r="P152">
            <v>0</v>
          </cell>
          <cell r="Q152">
            <v>0</v>
          </cell>
          <cell r="R152">
            <v>0</v>
          </cell>
          <cell r="S152">
            <v>0</v>
          </cell>
        </row>
        <row r="153">
          <cell r="D153">
            <v>0</v>
          </cell>
          <cell r="E153">
            <v>0</v>
          </cell>
          <cell r="F153">
            <v>0</v>
          </cell>
          <cell r="G153">
            <v>0</v>
          </cell>
          <cell r="H153">
            <v>0</v>
          </cell>
          <cell r="I153">
            <v>0</v>
          </cell>
          <cell r="L153">
            <v>0</v>
          </cell>
          <cell r="M153">
            <v>0</v>
          </cell>
          <cell r="N153">
            <v>0</v>
          </cell>
          <cell r="O153">
            <v>0</v>
          </cell>
          <cell r="P153">
            <v>0</v>
          </cell>
          <cell r="Q153">
            <v>0</v>
          </cell>
          <cell r="R153">
            <v>0</v>
          </cell>
          <cell r="S153">
            <v>0</v>
          </cell>
        </row>
        <row r="154">
          <cell r="D154">
            <v>0</v>
          </cell>
          <cell r="E154">
            <v>0</v>
          </cell>
          <cell r="F154">
            <v>0</v>
          </cell>
          <cell r="G154">
            <v>0</v>
          </cell>
          <cell r="H154">
            <v>0</v>
          </cell>
          <cell r="I154">
            <v>0</v>
          </cell>
          <cell r="L154">
            <v>0</v>
          </cell>
          <cell r="M154">
            <v>0</v>
          </cell>
          <cell r="N154">
            <v>0</v>
          </cell>
          <cell r="O154">
            <v>0</v>
          </cell>
          <cell r="P154">
            <v>0</v>
          </cell>
          <cell r="Q154">
            <v>0</v>
          </cell>
          <cell r="R154">
            <v>0</v>
          </cell>
          <cell r="S154">
            <v>0</v>
          </cell>
        </row>
        <row r="155">
          <cell r="D155">
            <v>0</v>
          </cell>
          <cell r="E155">
            <v>0</v>
          </cell>
          <cell r="F155">
            <v>0</v>
          </cell>
          <cell r="G155">
            <v>0</v>
          </cell>
          <cell r="H155">
            <v>0</v>
          </cell>
          <cell r="I155">
            <v>0</v>
          </cell>
          <cell r="L155">
            <v>0</v>
          </cell>
          <cell r="M155">
            <v>0</v>
          </cell>
          <cell r="N155">
            <v>0</v>
          </cell>
          <cell r="O155">
            <v>0</v>
          </cell>
          <cell r="P155">
            <v>0</v>
          </cell>
          <cell r="Q155">
            <v>0</v>
          </cell>
          <cell r="R155">
            <v>0</v>
          </cell>
          <cell r="S155">
            <v>0</v>
          </cell>
        </row>
        <row r="156">
          <cell r="D156">
            <v>0</v>
          </cell>
          <cell r="E156">
            <v>0</v>
          </cell>
          <cell r="F156">
            <v>0</v>
          </cell>
          <cell r="G156">
            <v>0</v>
          </cell>
          <cell r="H156">
            <v>0</v>
          </cell>
          <cell r="I156">
            <v>0</v>
          </cell>
          <cell r="L156">
            <v>0</v>
          </cell>
          <cell r="M156">
            <v>0</v>
          </cell>
          <cell r="N156">
            <v>0</v>
          </cell>
          <cell r="O156">
            <v>0</v>
          </cell>
          <cell r="P156">
            <v>0</v>
          </cell>
          <cell r="Q156">
            <v>0</v>
          </cell>
          <cell r="R156">
            <v>0</v>
          </cell>
          <cell r="S156">
            <v>0</v>
          </cell>
        </row>
        <row r="157">
          <cell r="D157">
            <v>0</v>
          </cell>
          <cell r="E157">
            <v>0</v>
          </cell>
          <cell r="F157">
            <v>0</v>
          </cell>
          <cell r="G157">
            <v>0</v>
          </cell>
          <cell r="H157">
            <v>0</v>
          </cell>
          <cell r="I157">
            <v>0</v>
          </cell>
          <cell r="L157">
            <v>0</v>
          </cell>
          <cell r="M157">
            <v>0</v>
          </cell>
          <cell r="N157">
            <v>0</v>
          </cell>
          <cell r="O157">
            <v>0</v>
          </cell>
          <cell r="P157">
            <v>0</v>
          </cell>
          <cell r="Q157">
            <v>0</v>
          </cell>
          <cell r="R157">
            <v>0</v>
          </cell>
          <cell r="S157">
            <v>0</v>
          </cell>
        </row>
        <row r="158">
          <cell r="D158">
            <v>0</v>
          </cell>
          <cell r="E158">
            <v>0</v>
          </cell>
          <cell r="F158">
            <v>0</v>
          </cell>
          <cell r="G158">
            <v>0</v>
          </cell>
          <cell r="H158">
            <v>0</v>
          </cell>
          <cell r="I158">
            <v>0</v>
          </cell>
          <cell r="L158">
            <v>0</v>
          </cell>
          <cell r="M158">
            <v>0</v>
          </cell>
          <cell r="N158">
            <v>0</v>
          </cell>
          <cell r="O158">
            <v>0</v>
          </cell>
          <cell r="P158">
            <v>0</v>
          </cell>
          <cell r="Q158">
            <v>0</v>
          </cell>
          <cell r="R158">
            <v>0</v>
          </cell>
          <cell r="S158">
            <v>0</v>
          </cell>
        </row>
        <row r="159">
          <cell r="D159">
            <v>0</v>
          </cell>
          <cell r="E159">
            <v>0</v>
          </cell>
          <cell r="F159">
            <v>0</v>
          </cell>
          <cell r="G159">
            <v>0</v>
          </cell>
          <cell r="H159">
            <v>0</v>
          </cell>
          <cell r="I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L162">
            <v>0</v>
          </cell>
          <cell r="M162">
            <v>0</v>
          </cell>
          <cell r="N162">
            <v>0</v>
          </cell>
          <cell r="O162">
            <v>0</v>
          </cell>
          <cell r="P162">
            <v>0</v>
          </cell>
          <cell r="Q162">
            <v>0</v>
          </cell>
          <cell r="R162">
            <v>0</v>
          </cell>
          <cell r="S162">
            <v>0</v>
          </cell>
        </row>
        <row r="163">
          <cell r="D163">
            <v>0</v>
          </cell>
          <cell r="E163">
            <v>0</v>
          </cell>
          <cell r="F163">
            <v>0</v>
          </cell>
          <cell r="G163">
            <v>0</v>
          </cell>
          <cell r="H163">
            <v>0</v>
          </cell>
          <cell r="I163">
            <v>0</v>
          </cell>
          <cell r="L163">
            <v>0</v>
          </cell>
          <cell r="M163">
            <v>0</v>
          </cell>
          <cell r="N163">
            <v>0</v>
          </cell>
          <cell r="O163">
            <v>0</v>
          </cell>
          <cell r="P163">
            <v>0</v>
          </cell>
          <cell r="Q163">
            <v>0</v>
          </cell>
          <cell r="R163">
            <v>0</v>
          </cell>
          <cell r="S163">
            <v>0</v>
          </cell>
        </row>
        <row r="164">
          <cell r="D164">
            <v>0</v>
          </cell>
          <cell r="E164">
            <v>0</v>
          </cell>
          <cell r="F164">
            <v>0</v>
          </cell>
          <cell r="G164">
            <v>0</v>
          </cell>
          <cell r="H164">
            <v>0</v>
          </cell>
          <cell r="I164">
            <v>0</v>
          </cell>
          <cell r="L164">
            <v>0</v>
          </cell>
          <cell r="M164">
            <v>0</v>
          </cell>
          <cell r="N164">
            <v>0</v>
          </cell>
          <cell r="O164">
            <v>0</v>
          </cell>
          <cell r="P164">
            <v>0</v>
          </cell>
          <cell r="Q164">
            <v>0</v>
          </cell>
          <cell r="R164">
            <v>0</v>
          </cell>
          <cell r="S164">
            <v>0</v>
          </cell>
        </row>
        <row r="165">
          <cell r="D165">
            <v>0</v>
          </cell>
          <cell r="E165">
            <v>0</v>
          </cell>
          <cell r="F165">
            <v>0</v>
          </cell>
          <cell r="G165">
            <v>0</v>
          </cell>
          <cell r="H165">
            <v>0</v>
          </cell>
          <cell r="I165">
            <v>0</v>
          </cell>
          <cell r="L165">
            <v>0</v>
          </cell>
          <cell r="M165">
            <v>0</v>
          </cell>
          <cell r="N165">
            <v>0</v>
          </cell>
          <cell r="O165">
            <v>0</v>
          </cell>
          <cell r="P165">
            <v>0</v>
          </cell>
          <cell r="Q165">
            <v>0</v>
          </cell>
          <cell r="R165">
            <v>0</v>
          </cell>
          <cell r="S165">
            <v>0</v>
          </cell>
        </row>
        <row r="166">
          <cell r="D166">
            <v>0</v>
          </cell>
          <cell r="E166">
            <v>0</v>
          </cell>
          <cell r="F166">
            <v>0</v>
          </cell>
          <cell r="G166">
            <v>0</v>
          </cell>
          <cell r="H166">
            <v>0</v>
          </cell>
          <cell r="I166">
            <v>0</v>
          </cell>
          <cell r="L166">
            <v>0</v>
          </cell>
          <cell r="M166">
            <v>0</v>
          </cell>
          <cell r="N166">
            <v>0</v>
          </cell>
          <cell r="O166">
            <v>0</v>
          </cell>
          <cell r="P166">
            <v>0</v>
          </cell>
          <cell r="Q166">
            <v>0</v>
          </cell>
          <cell r="R166">
            <v>0</v>
          </cell>
          <cell r="S166">
            <v>0</v>
          </cell>
        </row>
        <row r="167">
          <cell r="D167">
            <v>0</v>
          </cell>
          <cell r="E167">
            <v>0</v>
          </cell>
          <cell r="F167">
            <v>0</v>
          </cell>
          <cell r="G167">
            <v>0</v>
          </cell>
          <cell r="H167">
            <v>0</v>
          </cell>
          <cell r="I167">
            <v>0</v>
          </cell>
          <cell r="L167">
            <v>0</v>
          </cell>
          <cell r="M167">
            <v>0</v>
          </cell>
          <cell r="N167">
            <v>0</v>
          </cell>
          <cell r="O167">
            <v>0</v>
          </cell>
          <cell r="P167">
            <v>0</v>
          </cell>
          <cell r="Q167">
            <v>0</v>
          </cell>
          <cell r="R167">
            <v>0</v>
          </cell>
          <cell r="S167">
            <v>0</v>
          </cell>
        </row>
        <row r="168">
          <cell r="D168">
            <v>0</v>
          </cell>
          <cell r="E168">
            <v>0</v>
          </cell>
          <cell r="F168">
            <v>0</v>
          </cell>
          <cell r="G168">
            <v>0</v>
          </cell>
          <cell r="H168">
            <v>0</v>
          </cell>
          <cell r="I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L169">
            <v>0</v>
          </cell>
          <cell r="M169">
            <v>0</v>
          </cell>
          <cell r="N169">
            <v>0</v>
          </cell>
          <cell r="O169">
            <v>0</v>
          </cell>
          <cell r="P169">
            <v>0</v>
          </cell>
          <cell r="Q169">
            <v>0</v>
          </cell>
          <cell r="R169">
            <v>0</v>
          </cell>
          <cell r="S169">
            <v>0</v>
          </cell>
        </row>
        <row r="170">
          <cell r="D170">
            <v>0</v>
          </cell>
          <cell r="E170">
            <v>0</v>
          </cell>
          <cell r="F170">
            <v>0</v>
          </cell>
          <cell r="G170">
            <v>0</v>
          </cell>
          <cell r="H170">
            <v>0</v>
          </cell>
          <cell r="I170">
            <v>0</v>
          </cell>
          <cell r="L170">
            <v>0</v>
          </cell>
          <cell r="M170">
            <v>0</v>
          </cell>
          <cell r="N170">
            <v>0</v>
          </cell>
          <cell r="O170">
            <v>0</v>
          </cell>
          <cell r="P170">
            <v>0</v>
          </cell>
          <cell r="Q170">
            <v>0</v>
          </cell>
          <cell r="R170">
            <v>0</v>
          </cell>
          <cell r="S170">
            <v>0</v>
          </cell>
        </row>
        <row r="171">
          <cell r="D171">
            <v>0</v>
          </cell>
          <cell r="E171">
            <v>0</v>
          </cell>
          <cell r="F171">
            <v>0</v>
          </cell>
          <cell r="G171">
            <v>0</v>
          </cell>
          <cell r="H171">
            <v>0</v>
          </cell>
          <cell r="I171">
            <v>0</v>
          </cell>
          <cell r="L171">
            <v>0</v>
          </cell>
          <cell r="M171">
            <v>0</v>
          </cell>
          <cell r="N171">
            <v>0</v>
          </cell>
          <cell r="O171">
            <v>0</v>
          </cell>
          <cell r="P171">
            <v>0</v>
          </cell>
          <cell r="Q171">
            <v>0</v>
          </cell>
          <cell r="R171">
            <v>0</v>
          </cell>
          <cell r="S171">
            <v>0</v>
          </cell>
        </row>
        <row r="172">
          <cell r="D172">
            <v>0</v>
          </cell>
          <cell r="E172">
            <v>0</v>
          </cell>
          <cell r="F172">
            <v>0</v>
          </cell>
          <cell r="G172">
            <v>0</v>
          </cell>
          <cell r="H172">
            <v>0</v>
          </cell>
          <cell r="I172">
            <v>0</v>
          </cell>
          <cell r="L172">
            <v>0</v>
          </cell>
          <cell r="M172">
            <v>0</v>
          </cell>
          <cell r="N172">
            <v>0</v>
          </cell>
          <cell r="O172">
            <v>0</v>
          </cell>
          <cell r="P172">
            <v>0</v>
          </cell>
          <cell r="Q172">
            <v>0</v>
          </cell>
          <cell r="R172">
            <v>0</v>
          </cell>
          <cell r="S172">
            <v>0</v>
          </cell>
        </row>
        <row r="173">
          <cell r="D173">
            <v>0</v>
          </cell>
          <cell r="E173">
            <v>0</v>
          </cell>
          <cell r="F173">
            <v>0</v>
          </cell>
          <cell r="G173">
            <v>0</v>
          </cell>
          <cell r="H173">
            <v>0</v>
          </cell>
          <cell r="I173">
            <v>0</v>
          </cell>
          <cell r="L173">
            <v>0</v>
          </cell>
          <cell r="M173">
            <v>0</v>
          </cell>
          <cell r="N173">
            <v>0</v>
          </cell>
          <cell r="O173">
            <v>0</v>
          </cell>
          <cell r="P173">
            <v>0</v>
          </cell>
          <cell r="Q173">
            <v>0</v>
          </cell>
          <cell r="R173">
            <v>0</v>
          </cell>
          <cell r="S173">
            <v>0</v>
          </cell>
        </row>
        <row r="174">
          <cell r="D174">
            <v>0</v>
          </cell>
          <cell r="E174">
            <v>0</v>
          </cell>
          <cell r="F174">
            <v>0</v>
          </cell>
          <cell r="G174">
            <v>0</v>
          </cell>
          <cell r="H174">
            <v>0</v>
          </cell>
          <cell r="I174">
            <v>0</v>
          </cell>
          <cell r="L174">
            <v>0</v>
          </cell>
          <cell r="M174">
            <v>0</v>
          </cell>
          <cell r="N174">
            <v>0</v>
          </cell>
          <cell r="O174">
            <v>0</v>
          </cell>
          <cell r="P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P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P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P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P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P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D190">
            <v>0</v>
          </cell>
          <cell r="E190">
            <v>0</v>
          </cell>
          <cell r="F190">
            <v>0</v>
          </cell>
          <cell r="G190">
            <v>0</v>
          </cell>
          <cell r="H190">
            <v>0</v>
          </cell>
          <cell r="I190">
            <v>0</v>
          </cell>
          <cell r="L190">
            <v>0</v>
          </cell>
          <cell r="M190">
            <v>0</v>
          </cell>
          <cell r="N190">
            <v>0</v>
          </cell>
          <cell r="O190">
            <v>0</v>
          </cell>
          <cell r="Q190">
            <v>0</v>
          </cell>
          <cell r="R190">
            <v>0</v>
          </cell>
          <cell r="S190">
            <v>0</v>
          </cell>
        </row>
        <row r="191">
          <cell r="L191">
            <v>0</v>
          </cell>
          <cell r="M191">
            <v>0</v>
          </cell>
          <cell r="N191">
            <v>0</v>
          </cell>
          <cell r="O191">
            <v>0</v>
          </cell>
          <cell r="Q191">
            <v>0</v>
          </cell>
          <cell r="R191">
            <v>0</v>
          </cell>
          <cell r="S191">
            <v>0</v>
          </cell>
        </row>
        <row r="192">
          <cell r="L192">
            <v>0</v>
          </cell>
          <cell r="M192">
            <v>0</v>
          </cell>
          <cell r="N192">
            <v>0</v>
          </cell>
          <cell r="O192">
            <v>0</v>
          </cell>
          <cell r="Q192">
            <v>0</v>
          </cell>
          <cell r="R192">
            <v>0</v>
          </cell>
          <cell r="S192">
            <v>0</v>
          </cell>
        </row>
      </sheetData>
      <sheetData sheetId="10"/>
      <sheetData sheetId="11">
        <row r="16">
          <cell r="D16">
            <v>1</v>
          </cell>
          <cell r="E16" t="str">
            <v>13-02-2014/19:41</v>
          </cell>
          <cell r="F16" t="str">
            <v>14-02-2014/13:40</v>
          </cell>
          <cell r="G16">
            <v>0</v>
          </cell>
          <cell r="H16">
            <v>4.0199999999999996</v>
          </cell>
          <cell r="I16">
            <v>0</v>
          </cell>
          <cell r="J16">
            <v>4.0199999999999996</v>
          </cell>
          <cell r="K16">
            <v>4.0199999999999996</v>
          </cell>
          <cell r="L16">
            <v>4.0199999999999996</v>
          </cell>
          <cell r="M16">
            <v>4.0199999999999996</v>
          </cell>
          <cell r="N16">
            <v>0</v>
          </cell>
          <cell r="O16">
            <v>0</v>
          </cell>
          <cell r="P16">
            <v>0</v>
          </cell>
          <cell r="Q16" t="str">
            <v>NO</v>
          </cell>
          <cell r="R16" t="str">
            <v>FL</v>
          </cell>
          <cell r="S16" t="str">
            <v>140.04</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1</v>
          </cell>
          <cell r="E20" t="str">
            <v>16-02-2014/07:25</v>
          </cell>
          <cell r="F20">
            <v>0</v>
          </cell>
          <cell r="G20">
            <v>0</v>
          </cell>
          <cell r="H20">
            <v>4.8490000000000002</v>
          </cell>
          <cell r="I20">
            <v>5.0000000000000001E-3</v>
          </cell>
          <cell r="J20">
            <v>4.8490606121211766</v>
          </cell>
          <cell r="K20">
            <v>4.8490606121211766</v>
          </cell>
          <cell r="L20">
            <v>4.8490606121211766</v>
          </cell>
          <cell r="M20">
            <v>16.508206348710328</v>
          </cell>
          <cell r="N20">
            <v>4013.0279999999998</v>
          </cell>
          <cell r="O20">
            <v>3645.1489999999999</v>
          </cell>
          <cell r="P20">
            <v>1865.8969999999999</v>
          </cell>
          <cell r="Q20" t="str">
            <v>NO</v>
          </cell>
          <cell r="R20" t="str">
            <v>FG</v>
          </cell>
          <cell r="S20" t="str">
            <v>140.04</v>
          </cell>
        </row>
        <row r="21">
          <cell r="D21">
            <v>2</v>
          </cell>
          <cell r="E21" t="str">
            <v>17-02-2014/06:12</v>
          </cell>
          <cell r="F21">
            <v>0</v>
          </cell>
          <cell r="G21">
            <v>4.8490000000000002</v>
          </cell>
          <cell r="H21">
            <v>8.8439999999999994</v>
          </cell>
          <cell r="I21">
            <v>5.0000000000000001E-3</v>
          </cell>
          <cell r="J21">
            <v>8.8441105493090699</v>
          </cell>
          <cell r="K21">
            <v>3.9950499371878934</v>
          </cell>
          <cell r="L21">
            <v>11.659145736589151</v>
          </cell>
          <cell r="M21">
            <v>0</v>
          </cell>
          <cell r="N21">
            <v>4009.0929999999998</v>
          </cell>
          <cell r="O21">
            <v>3644.0030000000002</v>
          </cell>
          <cell r="P21">
            <v>1865.9369999999999</v>
          </cell>
          <cell r="Q21" t="str">
            <v>NO</v>
          </cell>
          <cell r="R21" t="str">
            <v>FG</v>
          </cell>
          <cell r="S21" t="str">
            <v>140.04</v>
          </cell>
        </row>
        <row r="22">
          <cell r="D22">
            <v>3</v>
          </cell>
          <cell r="E22" t="str">
            <v>18-02-2014/19:30</v>
          </cell>
          <cell r="F22" t="str">
            <v>19-02-2014/16:55</v>
          </cell>
          <cell r="G22">
            <v>8.8439999999999994</v>
          </cell>
          <cell r="H22">
            <v>12.91</v>
          </cell>
          <cell r="I22">
            <v>5.0000000000000001E-3</v>
          </cell>
          <cell r="J22">
            <v>12.910161373991418</v>
          </cell>
          <cell r="K22">
            <v>4.0660508246823479</v>
          </cell>
          <cell r="L22">
            <v>0</v>
          </cell>
          <cell r="M22">
            <v>0</v>
          </cell>
          <cell r="N22">
            <v>4005.3</v>
          </cell>
          <cell r="O22">
            <v>3642.9110000000001</v>
          </cell>
          <cell r="P22">
            <v>1865.5530000000001</v>
          </cell>
          <cell r="Q22" t="str">
            <v>NO</v>
          </cell>
          <cell r="R22" t="str">
            <v>FG</v>
          </cell>
          <cell r="S22" t="str">
            <v>140.04</v>
          </cell>
        </row>
        <row r="23">
          <cell r="D23">
            <v>4</v>
          </cell>
          <cell r="E23" t="str">
            <v>20-02-2014/08:36</v>
          </cell>
          <cell r="F23">
            <v>0</v>
          </cell>
          <cell r="G23">
            <v>12.91</v>
          </cell>
          <cell r="H23">
            <v>16.507999999999999</v>
          </cell>
          <cell r="I23">
            <v>5.0000000000000001E-3</v>
          </cell>
          <cell r="J23">
            <v>16.508206348710328</v>
          </cell>
          <cell r="K23">
            <v>3.5980449747189098</v>
          </cell>
          <cell r="L23">
            <v>0</v>
          </cell>
          <cell r="M23">
            <v>0</v>
          </cell>
          <cell r="N23">
            <v>4001.8739999999998</v>
          </cell>
          <cell r="O23">
            <v>3641.7959999999998</v>
          </cell>
          <cell r="P23">
            <v>1865.579</v>
          </cell>
          <cell r="Q23" t="str">
            <v>NO</v>
          </cell>
          <cell r="R23" t="str">
            <v>FG</v>
          </cell>
          <cell r="S23" t="str">
            <v>140.04</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1</v>
          </cell>
          <cell r="E35" t="str">
            <v>14-05-2014/08:45</v>
          </cell>
          <cell r="F35">
            <v>0</v>
          </cell>
          <cell r="G35">
            <v>0</v>
          </cell>
          <cell r="H35">
            <v>2.25</v>
          </cell>
          <cell r="I35">
            <v>0.14230000000000001</v>
          </cell>
          <cell r="J35">
            <v>2.2726662822827728</v>
          </cell>
          <cell r="K35">
            <v>2.2726662822827728</v>
          </cell>
          <cell r="L35">
            <v>14.298700099504501</v>
          </cell>
          <cell r="M35">
            <v>14.298700099504501</v>
          </cell>
          <cell r="N35">
            <v>3960.6619999999998</v>
          </cell>
          <cell r="O35">
            <v>3853.1109999999999</v>
          </cell>
          <cell r="P35">
            <v>1840.665</v>
          </cell>
          <cell r="Q35" t="str">
            <v>NO</v>
          </cell>
          <cell r="R35" t="str">
            <v>FÑ</v>
          </cell>
          <cell r="S35" t="str">
            <v>140.05</v>
          </cell>
        </row>
        <row r="36">
          <cell r="D36">
            <v>2</v>
          </cell>
          <cell r="E36" t="str">
            <v>15-05-2014/08:40</v>
          </cell>
          <cell r="F36">
            <v>0</v>
          </cell>
          <cell r="G36">
            <v>2.25</v>
          </cell>
          <cell r="H36">
            <v>6.694</v>
          </cell>
          <cell r="I36">
            <v>0.14230000000000001</v>
          </cell>
          <cell r="J36">
            <v>6.7614347082670587</v>
          </cell>
          <cell r="K36">
            <v>4.4887684259842864</v>
          </cell>
          <cell r="L36">
            <v>0</v>
          </cell>
          <cell r="M36">
            <v>0</v>
          </cell>
          <cell r="N36">
            <v>3951.3560000000002</v>
          </cell>
          <cell r="O36">
            <v>3850.4009999999998</v>
          </cell>
          <cell r="P36">
            <v>1840.6030000000001</v>
          </cell>
          <cell r="Q36" t="str">
            <v>NO</v>
          </cell>
          <cell r="R36" t="str">
            <v>FÑ</v>
          </cell>
          <cell r="S36" t="str">
            <v>140.05</v>
          </cell>
        </row>
        <row r="37">
          <cell r="D37">
            <v>3</v>
          </cell>
          <cell r="E37" t="str">
            <v>17-05-2014/07:55</v>
          </cell>
          <cell r="F37">
            <v>0</v>
          </cell>
          <cell r="G37">
            <v>6.694</v>
          </cell>
          <cell r="H37">
            <v>10.691000000000001</v>
          </cell>
          <cell r="I37">
            <v>0.14230000000000001</v>
          </cell>
          <cell r="J37">
            <v>10.798700099504501</v>
          </cell>
          <cell r="K37">
            <v>4.0372653912374421</v>
          </cell>
          <cell r="L37">
            <v>0</v>
          </cell>
          <cell r="M37">
            <v>0</v>
          </cell>
          <cell r="N37">
            <v>3947.5160000000001</v>
          </cell>
          <cell r="O37">
            <v>3849.2840000000001</v>
          </cell>
          <cell r="P37">
            <v>1840.825</v>
          </cell>
          <cell r="Q37" t="str">
            <v>NO</v>
          </cell>
          <cell r="R37" t="str">
            <v>FÑ</v>
          </cell>
          <cell r="S37" t="str">
            <v>140.05</v>
          </cell>
        </row>
        <row r="38">
          <cell r="D38">
            <v>4</v>
          </cell>
          <cell r="E38" t="str">
            <v>18-05-2014/07:36</v>
          </cell>
          <cell r="F38">
            <v>0</v>
          </cell>
          <cell r="G38">
            <v>10.691000000000001</v>
          </cell>
          <cell r="H38">
            <v>10.691000000000001</v>
          </cell>
          <cell r="I38">
            <v>0.14230000000000001</v>
          </cell>
          <cell r="J38">
            <v>10.798700099504501</v>
          </cell>
          <cell r="K38">
            <v>3.5</v>
          </cell>
          <cell r="L38">
            <v>0</v>
          </cell>
          <cell r="M38">
            <v>0</v>
          </cell>
          <cell r="N38">
            <v>0</v>
          </cell>
          <cell r="O38">
            <v>0</v>
          </cell>
          <cell r="P38">
            <v>0</v>
          </cell>
          <cell r="Q38" t="str">
            <v>NO</v>
          </cell>
          <cell r="R38" t="str">
            <v>FÑ</v>
          </cell>
          <cell r="S38" t="str">
            <v>140.05</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t="str">
            <v>Acumulado</v>
          </cell>
          <cell r="J41">
            <v>0</v>
          </cell>
          <cell r="K41">
            <v>14.298700099504501</v>
          </cell>
          <cell r="L41">
            <v>0</v>
          </cell>
          <cell r="M41">
            <v>0</v>
          </cell>
          <cell r="N41">
            <v>0</v>
          </cell>
          <cell r="O41">
            <v>0</v>
          </cell>
          <cell r="P41">
            <v>0</v>
          </cell>
          <cell r="Q41">
            <v>0</v>
          </cell>
          <cell r="R41">
            <v>0</v>
          </cell>
          <cell r="S41">
            <v>0</v>
          </cell>
        </row>
        <row r="42">
          <cell r="D42">
            <v>0</v>
          </cell>
          <cell r="E42">
            <v>0</v>
          </cell>
          <cell r="F42">
            <v>0</v>
          </cell>
          <cell r="G42">
            <v>0</v>
          </cell>
          <cell r="H42">
            <v>0</v>
          </cell>
          <cell r="I42" t="str">
            <v>Avance anterior</v>
          </cell>
          <cell r="J42">
            <v>0</v>
          </cell>
          <cell r="K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t="str">
            <v>Presente EDP</v>
          </cell>
          <cell r="J43">
            <v>0</v>
          </cell>
          <cell r="K43">
            <v>14.298700099504501</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P82">
            <v>0</v>
          </cell>
          <cell r="Q82">
            <v>0</v>
          </cell>
          <cell r="R82">
            <v>0</v>
          </cell>
          <cell r="S82">
            <v>0</v>
          </cell>
        </row>
        <row r="83">
          <cell r="D83">
            <v>0</v>
          </cell>
          <cell r="E83">
            <v>0</v>
          </cell>
          <cell r="F83">
            <v>0</v>
          </cell>
          <cell r="G83">
            <v>0</v>
          </cell>
          <cell r="H83">
            <v>0</v>
          </cell>
          <cell r="I83">
            <v>0</v>
          </cell>
          <cell r="L83">
            <v>0</v>
          </cell>
          <cell r="M83">
            <v>0</v>
          </cell>
          <cell r="N83">
            <v>0</v>
          </cell>
          <cell r="O83">
            <v>0</v>
          </cell>
          <cell r="P83">
            <v>0</v>
          </cell>
          <cell r="Q83">
            <v>0</v>
          </cell>
          <cell r="R83">
            <v>0</v>
          </cell>
          <cell r="S83">
            <v>0</v>
          </cell>
        </row>
        <row r="84">
          <cell r="D84">
            <v>0</v>
          </cell>
          <cell r="E84">
            <v>0</v>
          </cell>
          <cell r="F84">
            <v>0</v>
          </cell>
          <cell r="G84">
            <v>0</v>
          </cell>
          <cell r="H84">
            <v>0</v>
          </cell>
          <cell r="I84">
            <v>0</v>
          </cell>
          <cell r="L84">
            <v>0</v>
          </cell>
          <cell r="M84">
            <v>0</v>
          </cell>
          <cell r="N84">
            <v>0</v>
          </cell>
          <cell r="O84">
            <v>0</v>
          </cell>
          <cell r="P84">
            <v>0</v>
          </cell>
          <cell r="Q84">
            <v>0</v>
          </cell>
          <cell r="R84">
            <v>0</v>
          </cell>
          <cell r="S84">
            <v>0</v>
          </cell>
        </row>
        <row r="85">
          <cell r="D85">
            <v>0</v>
          </cell>
          <cell r="E85">
            <v>0</v>
          </cell>
          <cell r="F85">
            <v>0</v>
          </cell>
          <cell r="G85">
            <v>0</v>
          </cell>
          <cell r="H85">
            <v>0</v>
          </cell>
          <cell r="I85">
            <v>0</v>
          </cell>
          <cell r="L85">
            <v>0</v>
          </cell>
          <cell r="M85">
            <v>0</v>
          </cell>
          <cell r="N85">
            <v>0</v>
          </cell>
          <cell r="O85">
            <v>0</v>
          </cell>
          <cell r="P85">
            <v>0</v>
          </cell>
          <cell r="Q85">
            <v>0</v>
          </cell>
          <cell r="R85">
            <v>0</v>
          </cell>
          <cell r="S85">
            <v>0</v>
          </cell>
        </row>
        <row r="86">
          <cell r="D86">
            <v>0</v>
          </cell>
          <cell r="E86">
            <v>0</v>
          </cell>
          <cell r="F86">
            <v>0</v>
          </cell>
          <cell r="G86">
            <v>0</v>
          </cell>
          <cell r="H86">
            <v>0</v>
          </cell>
          <cell r="I86">
            <v>0</v>
          </cell>
          <cell r="L86">
            <v>0</v>
          </cell>
          <cell r="M86">
            <v>0</v>
          </cell>
          <cell r="N86">
            <v>0</v>
          </cell>
          <cell r="O86">
            <v>0</v>
          </cell>
          <cell r="P86">
            <v>0</v>
          </cell>
          <cell r="Q86">
            <v>0</v>
          </cell>
          <cell r="R86">
            <v>0</v>
          </cell>
          <cell r="S86">
            <v>0</v>
          </cell>
        </row>
        <row r="87">
          <cell r="D87">
            <v>0</v>
          </cell>
          <cell r="E87">
            <v>0</v>
          </cell>
          <cell r="F87">
            <v>0</v>
          </cell>
          <cell r="G87">
            <v>0</v>
          </cell>
          <cell r="H87">
            <v>0</v>
          </cell>
          <cell r="I87">
            <v>0</v>
          </cell>
          <cell r="L87">
            <v>0</v>
          </cell>
          <cell r="M87">
            <v>0</v>
          </cell>
          <cell r="N87">
            <v>0</v>
          </cell>
          <cell r="O87">
            <v>0</v>
          </cell>
          <cell r="P87">
            <v>0</v>
          </cell>
          <cell r="Q87">
            <v>0</v>
          </cell>
          <cell r="R87">
            <v>0</v>
          </cell>
          <cell r="S87">
            <v>0</v>
          </cell>
        </row>
        <row r="88">
          <cell r="D88">
            <v>0</v>
          </cell>
          <cell r="E88">
            <v>0</v>
          </cell>
          <cell r="F88">
            <v>0</v>
          </cell>
          <cell r="G88">
            <v>0</v>
          </cell>
          <cell r="H88">
            <v>0</v>
          </cell>
          <cell r="I88">
            <v>0</v>
          </cell>
          <cell r="L88">
            <v>0</v>
          </cell>
          <cell r="M88">
            <v>0</v>
          </cell>
          <cell r="N88">
            <v>0</v>
          </cell>
          <cell r="O88">
            <v>0</v>
          </cell>
          <cell r="P88">
            <v>0</v>
          </cell>
          <cell r="Q88">
            <v>0</v>
          </cell>
          <cell r="R88">
            <v>0</v>
          </cell>
          <cell r="S88">
            <v>0</v>
          </cell>
        </row>
        <row r="89">
          <cell r="D89">
            <v>0</v>
          </cell>
          <cell r="E89">
            <v>0</v>
          </cell>
          <cell r="F89">
            <v>0</v>
          </cell>
          <cell r="G89">
            <v>0</v>
          </cell>
          <cell r="H89">
            <v>0</v>
          </cell>
          <cell r="I89">
            <v>0</v>
          </cell>
          <cell r="L89">
            <v>0</v>
          </cell>
          <cell r="M89">
            <v>0</v>
          </cell>
          <cell r="N89">
            <v>0</v>
          </cell>
          <cell r="O89">
            <v>0</v>
          </cell>
          <cell r="P89">
            <v>0</v>
          </cell>
          <cell r="Q89">
            <v>0</v>
          </cell>
          <cell r="R89">
            <v>0</v>
          </cell>
          <cell r="S89">
            <v>0</v>
          </cell>
        </row>
        <row r="90">
          <cell r="D90">
            <v>0</v>
          </cell>
          <cell r="E90">
            <v>0</v>
          </cell>
          <cell r="F90">
            <v>0</v>
          </cell>
          <cell r="G90">
            <v>0</v>
          </cell>
          <cell r="H90">
            <v>0</v>
          </cell>
          <cell r="I90">
            <v>0</v>
          </cell>
          <cell r="L90">
            <v>0</v>
          </cell>
          <cell r="M90">
            <v>0</v>
          </cell>
          <cell r="N90">
            <v>0</v>
          </cell>
          <cell r="O90">
            <v>0</v>
          </cell>
          <cell r="P90">
            <v>0</v>
          </cell>
          <cell r="Q90">
            <v>0</v>
          </cell>
          <cell r="R90">
            <v>0</v>
          </cell>
          <cell r="S90">
            <v>0</v>
          </cell>
        </row>
        <row r="91">
          <cell r="D91">
            <v>0</v>
          </cell>
          <cell r="E91">
            <v>0</v>
          </cell>
          <cell r="F91">
            <v>0</v>
          </cell>
          <cell r="G91">
            <v>0</v>
          </cell>
          <cell r="H91">
            <v>0</v>
          </cell>
          <cell r="I91">
            <v>0</v>
          </cell>
          <cell r="L91">
            <v>0</v>
          </cell>
          <cell r="M91">
            <v>0</v>
          </cell>
          <cell r="N91">
            <v>0</v>
          </cell>
          <cell r="O91">
            <v>0</v>
          </cell>
          <cell r="P91">
            <v>0</v>
          </cell>
          <cell r="Q91">
            <v>0</v>
          </cell>
          <cell r="R91">
            <v>0</v>
          </cell>
          <cell r="S91">
            <v>0</v>
          </cell>
        </row>
        <row r="92">
          <cell r="D92">
            <v>0</v>
          </cell>
          <cell r="E92">
            <v>0</v>
          </cell>
          <cell r="F92">
            <v>0</v>
          </cell>
          <cell r="G92">
            <v>0</v>
          </cell>
          <cell r="H92">
            <v>0</v>
          </cell>
          <cell r="I92">
            <v>0</v>
          </cell>
          <cell r="L92">
            <v>0</v>
          </cell>
          <cell r="M92">
            <v>0</v>
          </cell>
          <cell r="N92">
            <v>0</v>
          </cell>
          <cell r="O92">
            <v>0</v>
          </cell>
          <cell r="P92">
            <v>0</v>
          </cell>
          <cell r="Q92">
            <v>0</v>
          </cell>
          <cell r="R92">
            <v>0</v>
          </cell>
          <cell r="S92">
            <v>0</v>
          </cell>
        </row>
        <row r="93">
          <cell r="D93">
            <v>0</v>
          </cell>
          <cell r="E93">
            <v>0</v>
          </cell>
          <cell r="F93">
            <v>0</v>
          </cell>
          <cell r="G93">
            <v>0</v>
          </cell>
          <cell r="H93">
            <v>0</v>
          </cell>
          <cell r="I93">
            <v>0</v>
          </cell>
          <cell r="L93">
            <v>0</v>
          </cell>
          <cell r="M93">
            <v>0</v>
          </cell>
          <cell r="N93">
            <v>0</v>
          </cell>
          <cell r="O93">
            <v>0</v>
          </cell>
          <cell r="P93">
            <v>0</v>
          </cell>
          <cell r="Q93">
            <v>0</v>
          </cell>
          <cell r="R93">
            <v>0</v>
          </cell>
          <cell r="S93">
            <v>0</v>
          </cell>
        </row>
        <row r="94">
          <cell r="D94">
            <v>0</v>
          </cell>
          <cell r="E94">
            <v>0</v>
          </cell>
          <cell r="F94">
            <v>0</v>
          </cell>
          <cell r="G94">
            <v>0</v>
          </cell>
          <cell r="H94">
            <v>0</v>
          </cell>
          <cell r="I94">
            <v>0</v>
          </cell>
          <cell r="L94">
            <v>0</v>
          </cell>
          <cell r="M94">
            <v>0</v>
          </cell>
          <cell r="N94">
            <v>0</v>
          </cell>
          <cell r="O94">
            <v>0</v>
          </cell>
          <cell r="P94">
            <v>0</v>
          </cell>
          <cell r="Q94">
            <v>0</v>
          </cell>
          <cell r="R94">
            <v>0</v>
          </cell>
          <cell r="S94">
            <v>0</v>
          </cell>
        </row>
        <row r="95">
          <cell r="D95">
            <v>0</v>
          </cell>
          <cell r="E95">
            <v>0</v>
          </cell>
          <cell r="F95">
            <v>0</v>
          </cell>
          <cell r="G95">
            <v>0</v>
          </cell>
          <cell r="H95">
            <v>0</v>
          </cell>
          <cell r="I95">
            <v>0</v>
          </cell>
          <cell r="L95">
            <v>0</v>
          </cell>
          <cell r="M95">
            <v>0</v>
          </cell>
          <cell r="N95">
            <v>0</v>
          </cell>
          <cell r="O95">
            <v>0</v>
          </cell>
          <cell r="P95">
            <v>0</v>
          </cell>
          <cell r="Q95">
            <v>0</v>
          </cell>
          <cell r="R95">
            <v>0</v>
          </cell>
          <cell r="S95">
            <v>0</v>
          </cell>
        </row>
        <row r="96">
          <cell r="D96">
            <v>0</v>
          </cell>
          <cell r="E96">
            <v>0</v>
          </cell>
          <cell r="F96">
            <v>0</v>
          </cell>
          <cell r="G96">
            <v>0</v>
          </cell>
          <cell r="H96">
            <v>0</v>
          </cell>
          <cell r="I96">
            <v>0</v>
          </cell>
          <cell r="L96">
            <v>0</v>
          </cell>
          <cell r="M96">
            <v>0</v>
          </cell>
          <cell r="N96">
            <v>0</v>
          </cell>
          <cell r="O96">
            <v>0</v>
          </cell>
          <cell r="P96">
            <v>0</v>
          </cell>
          <cell r="Q96">
            <v>0</v>
          </cell>
          <cell r="R96">
            <v>0</v>
          </cell>
          <cell r="S96">
            <v>0</v>
          </cell>
        </row>
        <row r="97">
          <cell r="D97">
            <v>0</v>
          </cell>
          <cell r="E97">
            <v>0</v>
          </cell>
          <cell r="F97">
            <v>0</v>
          </cell>
          <cell r="G97">
            <v>0</v>
          </cell>
          <cell r="H97">
            <v>0</v>
          </cell>
          <cell r="I97">
            <v>0</v>
          </cell>
          <cell r="L97">
            <v>0</v>
          </cell>
          <cell r="M97">
            <v>0</v>
          </cell>
          <cell r="N97">
            <v>0</v>
          </cell>
          <cell r="O97">
            <v>0</v>
          </cell>
          <cell r="P97">
            <v>0</v>
          </cell>
          <cell r="Q97">
            <v>0</v>
          </cell>
          <cell r="R97">
            <v>0</v>
          </cell>
          <cell r="S97">
            <v>0</v>
          </cell>
        </row>
        <row r="98">
          <cell r="D98">
            <v>0</v>
          </cell>
          <cell r="E98">
            <v>0</v>
          </cell>
          <cell r="F98">
            <v>0</v>
          </cell>
          <cell r="G98">
            <v>0</v>
          </cell>
          <cell r="H98">
            <v>0</v>
          </cell>
          <cell r="I98">
            <v>0</v>
          </cell>
          <cell r="L98">
            <v>0</v>
          </cell>
          <cell r="M98">
            <v>0</v>
          </cell>
          <cell r="N98">
            <v>0</v>
          </cell>
          <cell r="O98">
            <v>0</v>
          </cell>
          <cell r="P98">
            <v>0</v>
          </cell>
          <cell r="Q98">
            <v>0</v>
          </cell>
          <cell r="R98">
            <v>0</v>
          </cell>
          <cell r="S98">
            <v>0</v>
          </cell>
        </row>
        <row r="99">
          <cell r="D99">
            <v>0</v>
          </cell>
          <cell r="E99">
            <v>0</v>
          </cell>
          <cell r="F99">
            <v>0</v>
          </cell>
          <cell r="G99">
            <v>0</v>
          </cell>
          <cell r="H99">
            <v>0</v>
          </cell>
          <cell r="I99">
            <v>0</v>
          </cell>
          <cell r="L99">
            <v>0</v>
          </cell>
          <cell r="M99">
            <v>0</v>
          </cell>
          <cell r="N99">
            <v>0</v>
          </cell>
          <cell r="O99">
            <v>0</v>
          </cell>
          <cell r="P99">
            <v>0</v>
          </cell>
          <cell r="Q99">
            <v>0</v>
          </cell>
          <cell r="R99">
            <v>0</v>
          </cell>
          <cell r="S99">
            <v>0</v>
          </cell>
        </row>
        <row r="100">
          <cell r="D100">
            <v>0</v>
          </cell>
          <cell r="E100">
            <v>0</v>
          </cell>
          <cell r="F100">
            <v>0</v>
          </cell>
          <cell r="G100">
            <v>0</v>
          </cell>
          <cell r="H100">
            <v>0</v>
          </cell>
          <cell r="I100">
            <v>0</v>
          </cell>
          <cell r="L100">
            <v>0</v>
          </cell>
          <cell r="M100">
            <v>0</v>
          </cell>
          <cell r="N100">
            <v>0</v>
          </cell>
          <cell r="O100">
            <v>0</v>
          </cell>
          <cell r="P100">
            <v>0</v>
          </cell>
          <cell r="Q100">
            <v>0</v>
          </cell>
          <cell r="R100">
            <v>0</v>
          </cell>
          <cell r="S100">
            <v>0</v>
          </cell>
        </row>
        <row r="101">
          <cell r="D101">
            <v>0</v>
          </cell>
          <cell r="E101">
            <v>0</v>
          </cell>
          <cell r="F101">
            <v>0</v>
          </cell>
          <cell r="G101">
            <v>0</v>
          </cell>
          <cell r="H101">
            <v>0</v>
          </cell>
          <cell r="I101">
            <v>0</v>
          </cell>
          <cell r="L101">
            <v>0</v>
          </cell>
          <cell r="M101">
            <v>0</v>
          </cell>
          <cell r="N101">
            <v>0</v>
          </cell>
          <cell r="O101">
            <v>0</v>
          </cell>
          <cell r="P101">
            <v>0</v>
          </cell>
          <cell r="Q101">
            <v>0</v>
          </cell>
          <cell r="R101">
            <v>0</v>
          </cell>
          <cell r="S101">
            <v>0</v>
          </cell>
        </row>
        <row r="102">
          <cell r="D102">
            <v>0</v>
          </cell>
          <cell r="E102">
            <v>0</v>
          </cell>
          <cell r="F102">
            <v>0</v>
          </cell>
          <cell r="G102">
            <v>0</v>
          </cell>
          <cell r="H102">
            <v>0</v>
          </cell>
          <cell r="I102">
            <v>0</v>
          </cell>
          <cell r="L102">
            <v>0</v>
          </cell>
          <cell r="M102">
            <v>0</v>
          </cell>
          <cell r="N102">
            <v>0</v>
          </cell>
          <cell r="O102">
            <v>0</v>
          </cell>
          <cell r="P102">
            <v>0</v>
          </cell>
          <cell r="Q102">
            <v>0</v>
          </cell>
          <cell r="R102">
            <v>0</v>
          </cell>
          <cell r="S102">
            <v>0</v>
          </cell>
        </row>
        <row r="103">
          <cell r="D103">
            <v>0</v>
          </cell>
          <cell r="E103">
            <v>0</v>
          </cell>
          <cell r="F103">
            <v>0</v>
          </cell>
          <cell r="G103">
            <v>0</v>
          </cell>
          <cell r="H103">
            <v>0</v>
          </cell>
          <cell r="I103">
            <v>0</v>
          </cell>
          <cell r="L103">
            <v>0</v>
          </cell>
          <cell r="M103">
            <v>0</v>
          </cell>
          <cell r="N103">
            <v>0</v>
          </cell>
          <cell r="O103">
            <v>0</v>
          </cell>
          <cell r="P103">
            <v>0</v>
          </cell>
          <cell r="Q103">
            <v>0</v>
          </cell>
          <cell r="R103">
            <v>0</v>
          </cell>
          <cell r="S103">
            <v>0</v>
          </cell>
        </row>
        <row r="104">
          <cell r="D104">
            <v>0</v>
          </cell>
          <cell r="E104">
            <v>0</v>
          </cell>
          <cell r="F104">
            <v>0</v>
          </cell>
          <cell r="G104">
            <v>0</v>
          </cell>
          <cell r="H104">
            <v>0</v>
          </cell>
          <cell r="I104">
            <v>0</v>
          </cell>
          <cell r="L104">
            <v>0</v>
          </cell>
          <cell r="M104">
            <v>0</v>
          </cell>
          <cell r="N104">
            <v>0</v>
          </cell>
          <cell r="O104">
            <v>0</v>
          </cell>
          <cell r="P104">
            <v>0</v>
          </cell>
          <cell r="Q104">
            <v>0</v>
          </cell>
          <cell r="R104">
            <v>0</v>
          </cell>
          <cell r="S104">
            <v>0</v>
          </cell>
        </row>
        <row r="105">
          <cell r="D105">
            <v>0</v>
          </cell>
          <cell r="E105">
            <v>0</v>
          </cell>
          <cell r="F105">
            <v>0</v>
          </cell>
          <cell r="G105">
            <v>0</v>
          </cell>
          <cell r="H105">
            <v>0</v>
          </cell>
          <cell r="I105">
            <v>0</v>
          </cell>
          <cell r="L105">
            <v>0</v>
          </cell>
          <cell r="M105">
            <v>0</v>
          </cell>
          <cell r="N105">
            <v>0</v>
          </cell>
          <cell r="O105">
            <v>0</v>
          </cell>
          <cell r="P105">
            <v>0</v>
          </cell>
          <cell r="Q105">
            <v>0</v>
          </cell>
          <cell r="R105">
            <v>0</v>
          </cell>
          <cell r="S105">
            <v>0</v>
          </cell>
        </row>
        <row r="106">
          <cell r="D106">
            <v>0</v>
          </cell>
          <cell r="E106">
            <v>0</v>
          </cell>
          <cell r="F106">
            <v>0</v>
          </cell>
          <cell r="G106">
            <v>0</v>
          </cell>
          <cell r="H106">
            <v>0</v>
          </cell>
          <cell r="I106">
            <v>0</v>
          </cell>
          <cell r="L106">
            <v>0</v>
          </cell>
          <cell r="M106">
            <v>0</v>
          </cell>
          <cell r="N106">
            <v>0</v>
          </cell>
          <cell r="O106">
            <v>0</v>
          </cell>
          <cell r="P106">
            <v>0</v>
          </cell>
          <cell r="Q106">
            <v>0</v>
          </cell>
          <cell r="R106">
            <v>0</v>
          </cell>
          <cell r="S106">
            <v>0</v>
          </cell>
        </row>
        <row r="107">
          <cell r="D107">
            <v>0</v>
          </cell>
          <cell r="E107">
            <v>0</v>
          </cell>
          <cell r="F107">
            <v>0</v>
          </cell>
          <cell r="G107">
            <v>0</v>
          </cell>
          <cell r="H107">
            <v>0</v>
          </cell>
          <cell r="I107">
            <v>0</v>
          </cell>
          <cell r="L107">
            <v>0</v>
          </cell>
          <cell r="M107">
            <v>0</v>
          </cell>
          <cell r="N107">
            <v>0</v>
          </cell>
          <cell r="O107">
            <v>0</v>
          </cell>
          <cell r="P107">
            <v>0</v>
          </cell>
          <cell r="Q107">
            <v>0</v>
          </cell>
          <cell r="R107">
            <v>0</v>
          </cell>
          <cell r="S107">
            <v>0</v>
          </cell>
        </row>
        <row r="108">
          <cell r="D108">
            <v>0</v>
          </cell>
          <cell r="E108">
            <v>0</v>
          </cell>
          <cell r="F108">
            <v>0</v>
          </cell>
          <cell r="G108">
            <v>0</v>
          </cell>
          <cell r="H108">
            <v>0</v>
          </cell>
          <cell r="I108">
            <v>0</v>
          </cell>
          <cell r="L108">
            <v>0</v>
          </cell>
          <cell r="M108">
            <v>0</v>
          </cell>
          <cell r="N108">
            <v>0</v>
          </cell>
          <cell r="O108">
            <v>0</v>
          </cell>
          <cell r="P108">
            <v>0</v>
          </cell>
          <cell r="Q108">
            <v>0</v>
          </cell>
          <cell r="R108">
            <v>0</v>
          </cell>
          <cell r="S108">
            <v>0</v>
          </cell>
        </row>
        <row r="109">
          <cell r="D109">
            <v>0</v>
          </cell>
          <cell r="E109">
            <v>0</v>
          </cell>
          <cell r="F109">
            <v>0</v>
          </cell>
          <cell r="G109">
            <v>0</v>
          </cell>
          <cell r="H109">
            <v>0</v>
          </cell>
          <cell r="I109">
            <v>0</v>
          </cell>
          <cell r="L109">
            <v>0</v>
          </cell>
          <cell r="M109">
            <v>0</v>
          </cell>
          <cell r="N109">
            <v>0</v>
          </cell>
          <cell r="O109">
            <v>0</v>
          </cell>
          <cell r="P109">
            <v>0</v>
          </cell>
          <cell r="Q109">
            <v>0</v>
          </cell>
          <cell r="R109">
            <v>0</v>
          </cell>
          <cell r="S109">
            <v>0</v>
          </cell>
        </row>
        <row r="110">
          <cell r="D110">
            <v>0</v>
          </cell>
          <cell r="E110">
            <v>0</v>
          </cell>
          <cell r="F110">
            <v>0</v>
          </cell>
          <cell r="G110">
            <v>0</v>
          </cell>
          <cell r="H110">
            <v>0</v>
          </cell>
          <cell r="I110">
            <v>0</v>
          </cell>
          <cell r="L110">
            <v>0</v>
          </cell>
          <cell r="M110">
            <v>0</v>
          </cell>
          <cell r="N110">
            <v>0</v>
          </cell>
          <cell r="O110">
            <v>0</v>
          </cell>
          <cell r="P110">
            <v>0</v>
          </cell>
          <cell r="Q110">
            <v>0</v>
          </cell>
          <cell r="R110">
            <v>0</v>
          </cell>
          <cell r="S110">
            <v>0</v>
          </cell>
        </row>
        <row r="111">
          <cell r="D111">
            <v>0</v>
          </cell>
          <cell r="E111">
            <v>0</v>
          </cell>
          <cell r="F111">
            <v>0</v>
          </cell>
          <cell r="G111">
            <v>0</v>
          </cell>
          <cell r="H111">
            <v>0</v>
          </cell>
          <cell r="I111">
            <v>0</v>
          </cell>
          <cell r="L111">
            <v>0</v>
          </cell>
          <cell r="M111">
            <v>0</v>
          </cell>
          <cell r="N111">
            <v>0</v>
          </cell>
          <cell r="O111">
            <v>0</v>
          </cell>
          <cell r="P111">
            <v>0</v>
          </cell>
          <cell r="Q111">
            <v>0</v>
          </cell>
          <cell r="R111">
            <v>0</v>
          </cell>
          <cell r="S111">
            <v>0</v>
          </cell>
        </row>
        <row r="112">
          <cell r="D112">
            <v>0</v>
          </cell>
          <cell r="E112">
            <v>0</v>
          </cell>
          <cell r="F112">
            <v>0</v>
          </cell>
          <cell r="G112">
            <v>0</v>
          </cell>
          <cell r="H112">
            <v>0</v>
          </cell>
          <cell r="I112">
            <v>0</v>
          </cell>
          <cell r="L112">
            <v>0</v>
          </cell>
          <cell r="M112">
            <v>0</v>
          </cell>
          <cell r="N112">
            <v>0</v>
          </cell>
          <cell r="O112">
            <v>0</v>
          </cell>
          <cell r="P112">
            <v>0</v>
          </cell>
          <cell r="Q112">
            <v>0</v>
          </cell>
          <cell r="R112">
            <v>0</v>
          </cell>
          <cell r="S112">
            <v>0</v>
          </cell>
        </row>
        <row r="113">
          <cell r="D113">
            <v>0</v>
          </cell>
          <cell r="E113">
            <v>0</v>
          </cell>
          <cell r="F113">
            <v>0</v>
          </cell>
          <cell r="G113">
            <v>0</v>
          </cell>
          <cell r="H113">
            <v>0</v>
          </cell>
          <cell r="I113">
            <v>0</v>
          </cell>
          <cell r="L113">
            <v>0</v>
          </cell>
          <cell r="M113">
            <v>0</v>
          </cell>
          <cell r="N113">
            <v>0</v>
          </cell>
          <cell r="O113">
            <v>0</v>
          </cell>
          <cell r="P113">
            <v>0</v>
          </cell>
          <cell r="Q113">
            <v>0</v>
          </cell>
          <cell r="R113">
            <v>0</v>
          </cell>
          <cell r="S113">
            <v>0</v>
          </cell>
        </row>
        <row r="114">
          <cell r="D114">
            <v>0</v>
          </cell>
          <cell r="E114">
            <v>0</v>
          </cell>
          <cell r="F114">
            <v>0</v>
          </cell>
          <cell r="G114">
            <v>0</v>
          </cell>
          <cell r="H114">
            <v>0</v>
          </cell>
          <cell r="I114">
            <v>0</v>
          </cell>
          <cell r="L114">
            <v>0</v>
          </cell>
          <cell r="M114">
            <v>0</v>
          </cell>
          <cell r="N114">
            <v>0</v>
          </cell>
          <cell r="O114">
            <v>0</v>
          </cell>
          <cell r="P114">
            <v>0</v>
          </cell>
          <cell r="Q114">
            <v>0</v>
          </cell>
          <cell r="R114">
            <v>0</v>
          </cell>
          <cell r="S114">
            <v>0</v>
          </cell>
        </row>
        <row r="115">
          <cell r="D115">
            <v>0</v>
          </cell>
          <cell r="E115">
            <v>0</v>
          </cell>
          <cell r="F115">
            <v>0</v>
          </cell>
          <cell r="G115">
            <v>0</v>
          </cell>
          <cell r="H115">
            <v>0</v>
          </cell>
          <cell r="I115">
            <v>0</v>
          </cell>
          <cell r="L115">
            <v>0</v>
          </cell>
          <cell r="M115">
            <v>0</v>
          </cell>
          <cell r="N115">
            <v>0</v>
          </cell>
          <cell r="O115">
            <v>0</v>
          </cell>
          <cell r="P115">
            <v>0</v>
          </cell>
          <cell r="Q115">
            <v>0</v>
          </cell>
          <cell r="R115">
            <v>0</v>
          </cell>
          <cell r="S115">
            <v>0</v>
          </cell>
        </row>
        <row r="116">
          <cell r="D116">
            <v>0</v>
          </cell>
          <cell r="E116">
            <v>0</v>
          </cell>
          <cell r="F116">
            <v>0</v>
          </cell>
          <cell r="G116">
            <v>0</v>
          </cell>
          <cell r="H116">
            <v>0</v>
          </cell>
          <cell r="I116">
            <v>0</v>
          </cell>
          <cell r="L116">
            <v>0</v>
          </cell>
          <cell r="M116">
            <v>0</v>
          </cell>
          <cell r="N116">
            <v>0</v>
          </cell>
          <cell r="O116">
            <v>0</v>
          </cell>
          <cell r="P116">
            <v>0</v>
          </cell>
          <cell r="Q116">
            <v>0</v>
          </cell>
          <cell r="R116">
            <v>0</v>
          </cell>
          <cell r="S116">
            <v>0</v>
          </cell>
        </row>
        <row r="117">
          <cell r="D117">
            <v>0</v>
          </cell>
          <cell r="E117">
            <v>0</v>
          </cell>
          <cell r="F117">
            <v>0</v>
          </cell>
          <cell r="G117">
            <v>0</v>
          </cell>
          <cell r="H117">
            <v>0</v>
          </cell>
          <cell r="I117">
            <v>0</v>
          </cell>
          <cell r="L117">
            <v>0</v>
          </cell>
          <cell r="M117">
            <v>0</v>
          </cell>
          <cell r="N117">
            <v>0</v>
          </cell>
          <cell r="O117">
            <v>0</v>
          </cell>
          <cell r="P117">
            <v>0</v>
          </cell>
          <cell r="Q117">
            <v>0</v>
          </cell>
          <cell r="R117">
            <v>0</v>
          </cell>
          <cell r="S117">
            <v>0</v>
          </cell>
        </row>
        <row r="118">
          <cell r="D118">
            <v>0</v>
          </cell>
          <cell r="E118">
            <v>0</v>
          </cell>
          <cell r="F118">
            <v>0</v>
          </cell>
          <cell r="G118">
            <v>0</v>
          </cell>
          <cell r="H118">
            <v>0</v>
          </cell>
          <cell r="I118">
            <v>0</v>
          </cell>
          <cell r="L118">
            <v>0</v>
          </cell>
          <cell r="M118">
            <v>0</v>
          </cell>
          <cell r="N118">
            <v>0</v>
          </cell>
          <cell r="O118">
            <v>0</v>
          </cell>
          <cell r="P118">
            <v>0</v>
          </cell>
          <cell r="Q118">
            <v>0</v>
          </cell>
          <cell r="R118">
            <v>0</v>
          </cell>
          <cell r="S118">
            <v>0</v>
          </cell>
        </row>
        <row r="119">
          <cell r="D119">
            <v>0</v>
          </cell>
          <cell r="E119">
            <v>0</v>
          </cell>
          <cell r="F119">
            <v>0</v>
          </cell>
          <cell r="G119">
            <v>0</v>
          </cell>
          <cell r="H119">
            <v>0</v>
          </cell>
          <cell r="I119">
            <v>0</v>
          </cell>
          <cell r="L119">
            <v>0</v>
          </cell>
          <cell r="M119">
            <v>0</v>
          </cell>
          <cell r="N119">
            <v>0</v>
          </cell>
          <cell r="O119">
            <v>0</v>
          </cell>
          <cell r="P119">
            <v>0</v>
          </cell>
          <cell r="Q119">
            <v>0</v>
          </cell>
          <cell r="R119">
            <v>0</v>
          </cell>
          <cell r="S119">
            <v>0</v>
          </cell>
        </row>
        <row r="120">
          <cell r="D120">
            <v>0</v>
          </cell>
          <cell r="E120">
            <v>0</v>
          </cell>
          <cell r="F120">
            <v>0</v>
          </cell>
          <cell r="G120">
            <v>0</v>
          </cell>
          <cell r="H120">
            <v>0</v>
          </cell>
          <cell r="I120">
            <v>0</v>
          </cell>
          <cell r="L120">
            <v>0</v>
          </cell>
          <cell r="M120">
            <v>0</v>
          </cell>
          <cell r="N120">
            <v>0</v>
          </cell>
          <cell r="O120">
            <v>0</v>
          </cell>
          <cell r="P120">
            <v>0</v>
          </cell>
          <cell r="Q120">
            <v>0</v>
          </cell>
          <cell r="R120">
            <v>0</v>
          </cell>
          <cell r="S120">
            <v>0</v>
          </cell>
        </row>
        <row r="121">
          <cell r="D121">
            <v>0</v>
          </cell>
          <cell r="E121">
            <v>0</v>
          </cell>
          <cell r="F121">
            <v>0</v>
          </cell>
          <cell r="G121">
            <v>0</v>
          </cell>
          <cell r="H121">
            <v>0</v>
          </cell>
          <cell r="I121">
            <v>0</v>
          </cell>
          <cell r="L121">
            <v>0</v>
          </cell>
          <cell r="M121">
            <v>0</v>
          </cell>
          <cell r="N121">
            <v>0</v>
          </cell>
          <cell r="O121">
            <v>0</v>
          </cell>
          <cell r="P121">
            <v>0</v>
          </cell>
          <cell r="Q121">
            <v>0</v>
          </cell>
          <cell r="R121">
            <v>0</v>
          </cell>
          <cell r="S121">
            <v>0</v>
          </cell>
        </row>
        <row r="122">
          <cell r="D122">
            <v>0</v>
          </cell>
          <cell r="E122">
            <v>0</v>
          </cell>
          <cell r="F122">
            <v>0</v>
          </cell>
          <cell r="G122">
            <v>0</v>
          </cell>
          <cell r="H122">
            <v>0</v>
          </cell>
          <cell r="I122">
            <v>0</v>
          </cell>
          <cell r="L122">
            <v>0</v>
          </cell>
          <cell r="M122">
            <v>0</v>
          </cell>
          <cell r="N122">
            <v>0</v>
          </cell>
          <cell r="O122">
            <v>0</v>
          </cell>
          <cell r="P122">
            <v>0</v>
          </cell>
          <cell r="Q122">
            <v>0</v>
          </cell>
          <cell r="R122">
            <v>0</v>
          </cell>
          <cell r="S122">
            <v>0</v>
          </cell>
        </row>
        <row r="123">
          <cell r="D123">
            <v>0</v>
          </cell>
          <cell r="E123">
            <v>0</v>
          </cell>
          <cell r="F123">
            <v>0</v>
          </cell>
          <cell r="G123">
            <v>0</v>
          </cell>
          <cell r="H123">
            <v>0</v>
          </cell>
          <cell r="I123">
            <v>0</v>
          </cell>
          <cell r="L123">
            <v>0</v>
          </cell>
          <cell r="M123">
            <v>0</v>
          </cell>
          <cell r="N123">
            <v>0</v>
          </cell>
          <cell r="O123">
            <v>0</v>
          </cell>
          <cell r="P123">
            <v>0</v>
          </cell>
          <cell r="Q123">
            <v>0</v>
          </cell>
          <cell r="R123">
            <v>0</v>
          </cell>
          <cell r="S123">
            <v>0</v>
          </cell>
        </row>
        <row r="124">
          <cell r="D124">
            <v>0</v>
          </cell>
          <cell r="E124">
            <v>0</v>
          </cell>
          <cell r="F124">
            <v>0</v>
          </cell>
          <cell r="G124">
            <v>0</v>
          </cell>
          <cell r="H124">
            <v>0</v>
          </cell>
          <cell r="I124">
            <v>0</v>
          </cell>
          <cell r="L124">
            <v>0</v>
          </cell>
          <cell r="M124">
            <v>0</v>
          </cell>
          <cell r="N124">
            <v>0</v>
          </cell>
          <cell r="O124">
            <v>0</v>
          </cell>
          <cell r="P124">
            <v>0</v>
          </cell>
          <cell r="Q124">
            <v>0</v>
          </cell>
          <cell r="R124">
            <v>0</v>
          </cell>
          <cell r="S124">
            <v>0</v>
          </cell>
        </row>
        <row r="125">
          <cell r="D125">
            <v>0</v>
          </cell>
          <cell r="E125">
            <v>0</v>
          </cell>
          <cell r="F125">
            <v>0</v>
          </cell>
          <cell r="G125">
            <v>0</v>
          </cell>
          <cell r="H125">
            <v>0</v>
          </cell>
          <cell r="I125">
            <v>0</v>
          </cell>
          <cell r="L125">
            <v>0</v>
          </cell>
          <cell r="M125">
            <v>0</v>
          </cell>
          <cell r="N125">
            <v>0</v>
          </cell>
          <cell r="O125">
            <v>0</v>
          </cell>
          <cell r="P125">
            <v>0</v>
          </cell>
          <cell r="Q125">
            <v>0</v>
          </cell>
          <cell r="R125">
            <v>0</v>
          </cell>
          <cell r="S125">
            <v>0</v>
          </cell>
        </row>
        <row r="126">
          <cell r="D126">
            <v>0</v>
          </cell>
          <cell r="E126">
            <v>0</v>
          </cell>
          <cell r="F126">
            <v>0</v>
          </cell>
          <cell r="G126">
            <v>0</v>
          </cell>
          <cell r="H126">
            <v>0</v>
          </cell>
          <cell r="I126">
            <v>0</v>
          </cell>
          <cell r="L126">
            <v>0</v>
          </cell>
          <cell r="M126">
            <v>0</v>
          </cell>
          <cell r="N126">
            <v>0</v>
          </cell>
          <cell r="O126">
            <v>0</v>
          </cell>
          <cell r="P126">
            <v>0</v>
          </cell>
          <cell r="Q126">
            <v>0</v>
          </cell>
          <cell r="R126">
            <v>0</v>
          </cell>
          <cell r="S126">
            <v>0</v>
          </cell>
        </row>
        <row r="127">
          <cell r="D127">
            <v>0</v>
          </cell>
          <cell r="E127">
            <v>0</v>
          </cell>
          <cell r="F127">
            <v>0</v>
          </cell>
          <cell r="G127">
            <v>0</v>
          </cell>
          <cell r="H127">
            <v>0</v>
          </cell>
          <cell r="I127">
            <v>0</v>
          </cell>
          <cell r="L127">
            <v>0</v>
          </cell>
          <cell r="M127">
            <v>0</v>
          </cell>
          <cell r="N127">
            <v>0</v>
          </cell>
          <cell r="O127">
            <v>0</v>
          </cell>
          <cell r="P127">
            <v>0</v>
          </cell>
          <cell r="Q127">
            <v>0</v>
          </cell>
          <cell r="R127">
            <v>0</v>
          </cell>
          <cell r="S127">
            <v>0</v>
          </cell>
        </row>
        <row r="128">
          <cell r="D128">
            <v>0</v>
          </cell>
          <cell r="E128">
            <v>0</v>
          </cell>
          <cell r="F128">
            <v>0</v>
          </cell>
          <cell r="G128">
            <v>0</v>
          </cell>
          <cell r="H128">
            <v>0</v>
          </cell>
          <cell r="I128">
            <v>0</v>
          </cell>
          <cell r="L128">
            <v>0</v>
          </cell>
          <cell r="M128">
            <v>0</v>
          </cell>
          <cell r="N128">
            <v>0</v>
          </cell>
          <cell r="O128">
            <v>0</v>
          </cell>
          <cell r="P128">
            <v>0</v>
          </cell>
          <cell r="Q128">
            <v>0</v>
          </cell>
          <cell r="R128">
            <v>0</v>
          </cell>
          <cell r="S128">
            <v>0</v>
          </cell>
        </row>
        <row r="129">
          <cell r="D129">
            <v>0</v>
          </cell>
          <cell r="E129">
            <v>0</v>
          </cell>
          <cell r="F129">
            <v>0</v>
          </cell>
          <cell r="G129">
            <v>0</v>
          </cell>
          <cell r="H129">
            <v>0</v>
          </cell>
          <cell r="I129">
            <v>0</v>
          </cell>
          <cell r="L129">
            <v>0</v>
          </cell>
          <cell r="M129">
            <v>0</v>
          </cell>
          <cell r="N129">
            <v>0</v>
          </cell>
          <cell r="O129">
            <v>0</v>
          </cell>
          <cell r="P129">
            <v>0</v>
          </cell>
          <cell r="Q129">
            <v>0</v>
          </cell>
          <cell r="R129">
            <v>0</v>
          </cell>
          <cell r="S129">
            <v>0</v>
          </cell>
        </row>
        <row r="130">
          <cell r="D130">
            <v>0</v>
          </cell>
          <cell r="E130">
            <v>0</v>
          </cell>
          <cell r="F130">
            <v>0</v>
          </cell>
          <cell r="G130">
            <v>0</v>
          </cell>
          <cell r="H130">
            <v>0</v>
          </cell>
          <cell r="I130">
            <v>0</v>
          </cell>
          <cell r="L130">
            <v>0</v>
          </cell>
          <cell r="M130">
            <v>0</v>
          </cell>
          <cell r="N130">
            <v>0</v>
          </cell>
          <cell r="O130">
            <v>0</v>
          </cell>
          <cell r="P130">
            <v>0</v>
          </cell>
          <cell r="Q130">
            <v>0</v>
          </cell>
          <cell r="R130">
            <v>0</v>
          </cell>
          <cell r="S130">
            <v>0</v>
          </cell>
        </row>
        <row r="131">
          <cell r="D131">
            <v>0</v>
          </cell>
          <cell r="E131">
            <v>0</v>
          </cell>
          <cell r="F131">
            <v>0</v>
          </cell>
          <cell r="G131">
            <v>0</v>
          </cell>
          <cell r="H131">
            <v>0</v>
          </cell>
          <cell r="I131">
            <v>0</v>
          </cell>
          <cell r="L131">
            <v>0</v>
          </cell>
          <cell r="M131">
            <v>0</v>
          </cell>
          <cell r="N131">
            <v>0</v>
          </cell>
          <cell r="O131">
            <v>0</v>
          </cell>
          <cell r="P131">
            <v>0</v>
          </cell>
          <cell r="Q131">
            <v>0</v>
          </cell>
          <cell r="R131">
            <v>0</v>
          </cell>
          <cell r="S131">
            <v>0</v>
          </cell>
        </row>
        <row r="132">
          <cell r="D132">
            <v>0</v>
          </cell>
          <cell r="E132">
            <v>0</v>
          </cell>
          <cell r="F132">
            <v>0</v>
          </cell>
          <cell r="G132">
            <v>0</v>
          </cell>
          <cell r="H132">
            <v>0</v>
          </cell>
          <cell r="I132">
            <v>0</v>
          </cell>
          <cell r="L132">
            <v>0</v>
          </cell>
          <cell r="M132">
            <v>0</v>
          </cell>
          <cell r="N132">
            <v>0</v>
          </cell>
          <cell r="O132">
            <v>0</v>
          </cell>
          <cell r="P132">
            <v>0</v>
          </cell>
          <cell r="Q132">
            <v>0</v>
          </cell>
          <cell r="R132">
            <v>0</v>
          </cell>
          <cell r="S132">
            <v>0</v>
          </cell>
        </row>
        <row r="133">
          <cell r="D133">
            <v>0</v>
          </cell>
          <cell r="E133">
            <v>0</v>
          </cell>
          <cell r="F133">
            <v>0</v>
          </cell>
          <cell r="G133">
            <v>0</v>
          </cell>
          <cell r="H133">
            <v>0</v>
          </cell>
          <cell r="I133">
            <v>0</v>
          </cell>
          <cell r="L133">
            <v>0</v>
          </cell>
          <cell r="M133">
            <v>0</v>
          </cell>
          <cell r="N133">
            <v>0</v>
          </cell>
          <cell r="O133">
            <v>0</v>
          </cell>
          <cell r="P133">
            <v>0</v>
          </cell>
          <cell r="Q133">
            <v>0</v>
          </cell>
          <cell r="R133">
            <v>0</v>
          </cell>
          <cell r="S133">
            <v>0</v>
          </cell>
        </row>
        <row r="134">
          <cell r="D134">
            <v>0</v>
          </cell>
          <cell r="E134">
            <v>0</v>
          </cell>
          <cell r="F134">
            <v>0</v>
          </cell>
          <cell r="G134">
            <v>0</v>
          </cell>
          <cell r="H134">
            <v>0</v>
          </cell>
          <cell r="I134">
            <v>0</v>
          </cell>
          <cell r="L134">
            <v>0</v>
          </cell>
          <cell r="M134">
            <v>0</v>
          </cell>
          <cell r="N134">
            <v>0</v>
          </cell>
          <cell r="O134">
            <v>0</v>
          </cell>
          <cell r="P134">
            <v>0</v>
          </cell>
          <cell r="Q134">
            <v>0</v>
          </cell>
          <cell r="R134">
            <v>0</v>
          </cell>
          <cell r="S134">
            <v>0</v>
          </cell>
        </row>
        <row r="135">
          <cell r="D135">
            <v>0</v>
          </cell>
          <cell r="E135">
            <v>0</v>
          </cell>
          <cell r="F135">
            <v>0</v>
          </cell>
          <cell r="G135">
            <v>0</v>
          </cell>
          <cell r="H135">
            <v>0</v>
          </cell>
          <cell r="I135">
            <v>0</v>
          </cell>
          <cell r="L135">
            <v>0</v>
          </cell>
          <cell r="M135">
            <v>0</v>
          </cell>
          <cell r="N135">
            <v>0</v>
          </cell>
          <cell r="O135">
            <v>0</v>
          </cell>
          <cell r="P135">
            <v>0</v>
          </cell>
          <cell r="Q135">
            <v>0</v>
          </cell>
          <cell r="R135">
            <v>0</v>
          </cell>
          <cell r="S135">
            <v>0</v>
          </cell>
        </row>
        <row r="136">
          <cell r="D136">
            <v>0</v>
          </cell>
          <cell r="E136">
            <v>0</v>
          </cell>
          <cell r="F136">
            <v>0</v>
          </cell>
          <cell r="G136">
            <v>0</v>
          </cell>
          <cell r="H136">
            <v>0</v>
          </cell>
          <cell r="I136">
            <v>0</v>
          </cell>
          <cell r="L136">
            <v>0</v>
          </cell>
          <cell r="M136">
            <v>0</v>
          </cell>
          <cell r="N136">
            <v>0</v>
          </cell>
          <cell r="O136">
            <v>0</v>
          </cell>
          <cell r="P136">
            <v>0</v>
          </cell>
          <cell r="Q136">
            <v>0</v>
          </cell>
          <cell r="R136">
            <v>0</v>
          </cell>
          <cell r="S136">
            <v>0</v>
          </cell>
        </row>
        <row r="137">
          <cell r="D137">
            <v>0</v>
          </cell>
          <cell r="E137">
            <v>0</v>
          </cell>
          <cell r="F137">
            <v>0</v>
          </cell>
          <cell r="G137">
            <v>0</v>
          </cell>
          <cell r="H137">
            <v>0</v>
          </cell>
          <cell r="I137">
            <v>0</v>
          </cell>
          <cell r="L137">
            <v>0</v>
          </cell>
          <cell r="M137">
            <v>0</v>
          </cell>
          <cell r="N137">
            <v>0</v>
          </cell>
          <cell r="O137">
            <v>0</v>
          </cell>
          <cell r="P137">
            <v>0</v>
          </cell>
          <cell r="Q137">
            <v>0</v>
          </cell>
          <cell r="R137">
            <v>0</v>
          </cell>
          <cell r="S137">
            <v>0</v>
          </cell>
        </row>
        <row r="138">
          <cell r="D138">
            <v>0</v>
          </cell>
          <cell r="E138">
            <v>0</v>
          </cell>
          <cell r="F138">
            <v>0</v>
          </cell>
          <cell r="G138">
            <v>0</v>
          </cell>
          <cell r="H138">
            <v>0</v>
          </cell>
          <cell r="I138">
            <v>0</v>
          </cell>
          <cell r="L138">
            <v>0</v>
          </cell>
          <cell r="M138">
            <v>0</v>
          </cell>
          <cell r="N138">
            <v>0</v>
          </cell>
          <cell r="O138">
            <v>0</v>
          </cell>
          <cell r="P138">
            <v>0</v>
          </cell>
          <cell r="Q138">
            <v>0</v>
          </cell>
          <cell r="R138">
            <v>0</v>
          </cell>
          <cell r="S138">
            <v>0</v>
          </cell>
        </row>
        <row r="139">
          <cell r="D139">
            <v>0</v>
          </cell>
          <cell r="E139">
            <v>0</v>
          </cell>
          <cell r="F139">
            <v>0</v>
          </cell>
          <cell r="G139">
            <v>0</v>
          </cell>
          <cell r="H139">
            <v>0</v>
          </cell>
          <cell r="I139">
            <v>0</v>
          </cell>
          <cell r="L139">
            <v>0</v>
          </cell>
          <cell r="M139">
            <v>0</v>
          </cell>
          <cell r="N139">
            <v>0</v>
          </cell>
          <cell r="O139">
            <v>0</v>
          </cell>
          <cell r="P139">
            <v>0</v>
          </cell>
          <cell r="Q139">
            <v>0</v>
          </cell>
          <cell r="R139">
            <v>0</v>
          </cell>
          <cell r="S139">
            <v>0</v>
          </cell>
        </row>
        <row r="140">
          <cell r="D140">
            <v>0</v>
          </cell>
          <cell r="E140">
            <v>0</v>
          </cell>
          <cell r="F140">
            <v>0</v>
          </cell>
          <cell r="G140">
            <v>0</v>
          </cell>
          <cell r="H140">
            <v>0</v>
          </cell>
          <cell r="I140">
            <v>0</v>
          </cell>
          <cell r="L140">
            <v>0</v>
          </cell>
          <cell r="M140">
            <v>0</v>
          </cell>
          <cell r="N140">
            <v>0</v>
          </cell>
          <cell r="O140">
            <v>0</v>
          </cell>
          <cell r="P140">
            <v>0</v>
          </cell>
          <cell r="Q140">
            <v>0</v>
          </cell>
          <cell r="R140">
            <v>0</v>
          </cell>
          <cell r="S140">
            <v>0</v>
          </cell>
        </row>
        <row r="141">
          <cell r="D141">
            <v>0</v>
          </cell>
          <cell r="E141">
            <v>0</v>
          </cell>
          <cell r="F141">
            <v>0</v>
          </cell>
          <cell r="G141">
            <v>0</v>
          </cell>
          <cell r="H141">
            <v>0</v>
          </cell>
          <cell r="I141">
            <v>0</v>
          </cell>
          <cell r="L141">
            <v>0</v>
          </cell>
          <cell r="M141">
            <v>0</v>
          </cell>
          <cell r="N141">
            <v>0</v>
          </cell>
          <cell r="O141">
            <v>0</v>
          </cell>
          <cell r="P141">
            <v>0</v>
          </cell>
          <cell r="Q141">
            <v>0</v>
          </cell>
          <cell r="R141">
            <v>0</v>
          </cell>
          <cell r="S141">
            <v>0</v>
          </cell>
        </row>
        <row r="142">
          <cell r="D142">
            <v>0</v>
          </cell>
          <cell r="E142">
            <v>0</v>
          </cell>
          <cell r="F142">
            <v>0</v>
          </cell>
          <cell r="G142">
            <v>0</v>
          </cell>
          <cell r="H142">
            <v>0</v>
          </cell>
          <cell r="I142">
            <v>0</v>
          </cell>
          <cell r="L142">
            <v>0</v>
          </cell>
          <cell r="M142">
            <v>0</v>
          </cell>
          <cell r="N142">
            <v>0</v>
          </cell>
          <cell r="O142">
            <v>0</v>
          </cell>
          <cell r="P142">
            <v>0</v>
          </cell>
          <cell r="Q142">
            <v>0</v>
          </cell>
          <cell r="R142">
            <v>0</v>
          </cell>
          <cell r="S142">
            <v>0</v>
          </cell>
        </row>
        <row r="143">
          <cell r="D143">
            <v>0</v>
          </cell>
          <cell r="E143">
            <v>0</v>
          </cell>
          <cell r="F143">
            <v>0</v>
          </cell>
          <cell r="G143">
            <v>0</v>
          </cell>
          <cell r="H143">
            <v>0</v>
          </cell>
          <cell r="I143">
            <v>0</v>
          </cell>
          <cell r="L143">
            <v>0</v>
          </cell>
          <cell r="M143">
            <v>0</v>
          </cell>
          <cell r="N143">
            <v>0</v>
          </cell>
          <cell r="O143">
            <v>0</v>
          </cell>
          <cell r="P143">
            <v>0</v>
          </cell>
          <cell r="Q143">
            <v>0</v>
          </cell>
          <cell r="R143">
            <v>0</v>
          </cell>
          <cell r="S143">
            <v>0</v>
          </cell>
        </row>
        <row r="144">
          <cell r="D144">
            <v>0</v>
          </cell>
          <cell r="E144">
            <v>0</v>
          </cell>
          <cell r="F144">
            <v>0</v>
          </cell>
          <cell r="G144">
            <v>0</v>
          </cell>
          <cell r="H144">
            <v>0</v>
          </cell>
          <cell r="I144">
            <v>0</v>
          </cell>
          <cell r="L144">
            <v>0</v>
          </cell>
          <cell r="M144">
            <v>0</v>
          </cell>
          <cell r="N144">
            <v>0</v>
          </cell>
          <cell r="O144">
            <v>0</v>
          </cell>
          <cell r="P144">
            <v>0</v>
          </cell>
          <cell r="Q144">
            <v>0</v>
          </cell>
          <cell r="R144">
            <v>0</v>
          </cell>
          <cell r="S144">
            <v>0</v>
          </cell>
        </row>
        <row r="145">
          <cell r="D145">
            <v>0</v>
          </cell>
          <cell r="E145">
            <v>0</v>
          </cell>
          <cell r="F145">
            <v>0</v>
          </cell>
          <cell r="G145">
            <v>0</v>
          </cell>
          <cell r="H145">
            <v>0</v>
          </cell>
          <cell r="I145">
            <v>0</v>
          </cell>
          <cell r="L145">
            <v>0</v>
          </cell>
          <cell r="M145">
            <v>0</v>
          </cell>
          <cell r="N145">
            <v>0</v>
          </cell>
          <cell r="O145">
            <v>0</v>
          </cell>
          <cell r="P145">
            <v>0</v>
          </cell>
          <cell r="Q145">
            <v>0</v>
          </cell>
          <cell r="R145">
            <v>0</v>
          </cell>
          <cell r="S145">
            <v>0</v>
          </cell>
        </row>
        <row r="146">
          <cell r="D146">
            <v>0</v>
          </cell>
          <cell r="E146">
            <v>0</v>
          </cell>
          <cell r="F146">
            <v>0</v>
          </cell>
          <cell r="G146">
            <v>0</v>
          </cell>
          <cell r="H146">
            <v>0</v>
          </cell>
          <cell r="I146">
            <v>0</v>
          </cell>
          <cell r="L146">
            <v>0</v>
          </cell>
          <cell r="M146">
            <v>0</v>
          </cell>
          <cell r="N146">
            <v>0</v>
          </cell>
          <cell r="O146">
            <v>0</v>
          </cell>
          <cell r="P146">
            <v>0</v>
          </cell>
          <cell r="Q146">
            <v>0</v>
          </cell>
          <cell r="R146">
            <v>0</v>
          </cell>
          <cell r="S146">
            <v>0</v>
          </cell>
        </row>
        <row r="147">
          <cell r="D147">
            <v>0</v>
          </cell>
          <cell r="E147">
            <v>0</v>
          </cell>
          <cell r="F147">
            <v>0</v>
          </cell>
          <cell r="G147">
            <v>0</v>
          </cell>
          <cell r="H147">
            <v>0</v>
          </cell>
          <cell r="I147">
            <v>0</v>
          </cell>
          <cell r="L147">
            <v>0</v>
          </cell>
          <cell r="M147">
            <v>0</v>
          </cell>
          <cell r="N147">
            <v>0</v>
          </cell>
          <cell r="O147">
            <v>0</v>
          </cell>
          <cell r="P147">
            <v>0</v>
          </cell>
          <cell r="Q147">
            <v>0</v>
          </cell>
          <cell r="R147">
            <v>0</v>
          </cell>
          <cell r="S147">
            <v>0</v>
          </cell>
        </row>
        <row r="148">
          <cell r="D148">
            <v>0</v>
          </cell>
          <cell r="E148">
            <v>0</v>
          </cell>
          <cell r="F148">
            <v>0</v>
          </cell>
          <cell r="G148">
            <v>0</v>
          </cell>
          <cell r="H148">
            <v>0</v>
          </cell>
          <cell r="I148">
            <v>0</v>
          </cell>
          <cell r="L148">
            <v>0</v>
          </cell>
          <cell r="M148">
            <v>0</v>
          </cell>
          <cell r="N148">
            <v>0</v>
          </cell>
          <cell r="O148">
            <v>0</v>
          </cell>
          <cell r="P148">
            <v>0</v>
          </cell>
          <cell r="Q148">
            <v>0</v>
          </cell>
          <cell r="R148">
            <v>0</v>
          </cell>
          <cell r="S148">
            <v>0</v>
          </cell>
        </row>
        <row r="149">
          <cell r="D149">
            <v>0</v>
          </cell>
          <cell r="E149">
            <v>0</v>
          </cell>
          <cell r="F149">
            <v>0</v>
          </cell>
          <cell r="G149">
            <v>0</v>
          </cell>
          <cell r="H149">
            <v>0</v>
          </cell>
          <cell r="I149">
            <v>0</v>
          </cell>
          <cell r="L149">
            <v>0</v>
          </cell>
          <cell r="M149">
            <v>0</v>
          </cell>
          <cell r="N149">
            <v>0</v>
          </cell>
          <cell r="O149">
            <v>0</v>
          </cell>
          <cell r="P149">
            <v>0</v>
          </cell>
          <cell r="Q149">
            <v>0</v>
          </cell>
          <cell r="R149">
            <v>0</v>
          </cell>
          <cell r="S149">
            <v>0</v>
          </cell>
        </row>
        <row r="150">
          <cell r="D150">
            <v>0</v>
          </cell>
          <cell r="E150">
            <v>0</v>
          </cell>
          <cell r="F150">
            <v>0</v>
          </cell>
          <cell r="G150">
            <v>0</v>
          </cell>
          <cell r="H150">
            <v>0</v>
          </cell>
          <cell r="I150">
            <v>0</v>
          </cell>
          <cell r="L150">
            <v>0</v>
          </cell>
          <cell r="M150">
            <v>0</v>
          </cell>
          <cell r="N150">
            <v>0</v>
          </cell>
          <cell r="O150">
            <v>0</v>
          </cell>
          <cell r="P150">
            <v>0</v>
          </cell>
          <cell r="Q150">
            <v>0</v>
          </cell>
          <cell r="R150">
            <v>0</v>
          </cell>
          <cell r="S150">
            <v>0</v>
          </cell>
        </row>
        <row r="151">
          <cell r="D151">
            <v>0</v>
          </cell>
          <cell r="E151">
            <v>0</v>
          </cell>
          <cell r="F151">
            <v>0</v>
          </cell>
          <cell r="G151">
            <v>0</v>
          </cell>
          <cell r="H151">
            <v>0</v>
          </cell>
          <cell r="I151">
            <v>0</v>
          </cell>
          <cell r="L151">
            <v>0</v>
          </cell>
          <cell r="M151">
            <v>0</v>
          </cell>
          <cell r="N151">
            <v>0</v>
          </cell>
          <cell r="O151">
            <v>0</v>
          </cell>
          <cell r="P151">
            <v>0</v>
          </cell>
          <cell r="Q151">
            <v>0</v>
          </cell>
          <cell r="R151">
            <v>0</v>
          </cell>
          <cell r="S151">
            <v>0</v>
          </cell>
        </row>
        <row r="152">
          <cell r="D152">
            <v>0</v>
          </cell>
          <cell r="E152">
            <v>0</v>
          </cell>
          <cell r="F152">
            <v>0</v>
          </cell>
          <cell r="G152">
            <v>0</v>
          </cell>
          <cell r="H152">
            <v>0</v>
          </cell>
          <cell r="I152">
            <v>0</v>
          </cell>
          <cell r="L152">
            <v>0</v>
          </cell>
          <cell r="M152">
            <v>0</v>
          </cell>
          <cell r="N152">
            <v>0</v>
          </cell>
          <cell r="O152">
            <v>0</v>
          </cell>
          <cell r="P152">
            <v>0</v>
          </cell>
          <cell r="Q152">
            <v>0</v>
          </cell>
          <cell r="R152">
            <v>0</v>
          </cell>
          <cell r="S152">
            <v>0</v>
          </cell>
        </row>
        <row r="153">
          <cell r="D153">
            <v>0</v>
          </cell>
          <cell r="E153">
            <v>0</v>
          </cell>
          <cell r="F153">
            <v>0</v>
          </cell>
          <cell r="G153">
            <v>0</v>
          </cell>
          <cell r="H153">
            <v>0</v>
          </cell>
          <cell r="I153">
            <v>0</v>
          </cell>
          <cell r="L153">
            <v>0</v>
          </cell>
          <cell r="M153">
            <v>0</v>
          </cell>
          <cell r="N153">
            <v>0</v>
          </cell>
          <cell r="O153">
            <v>0</v>
          </cell>
          <cell r="P153">
            <v>0</v>
          </cell>
          <cell r="Q153">
            <v>0</v>
          </cell>
          <cell r="R153">
            <v>0</v>
          </cell>
          <cell r="S153">
            <v>0</v>
          </cell>
        </row>
        <row r="154">
          <cell r="D154">
            <v>0</v>
          </cell>
          <cell r="E154">
            <v>0</v>
          </cell>
          <cell r="F154">
            <v>0</v>
          </cell>
          <cell r="G154">
            <v>0</v>
          </cell>
          <cell r="H154">
            <v>0</v>
          </cell>
          <cell r="I154">
            <v>0</v>
          </cell>
          <cell r="L154">
            <v>0</v>
          </cell>
          <cell r="M154">
            <v>0</v>
          </cell>
          <cell r="N154">
            <v>0</v>
          </cell>
          <cell r="O154">
            <v>0</v>
          </cell>
          <cell r="P154">
            <v>0</v>
          </cell>
          <cell r="Q154">
            <v>0</v>
          </cell>
          <cell r="R154">
            <v>0</v>
          </cell>
          <cell r="S154">
            <v>0</v>
          </cell>
        </row>
        <row r="155">
          <cell r="D155">
            <v>0</v>
          </cell>
          <cell r="E155">
            <v>0</v>
          </cell>
          <cell r="F155">
            <v>0</v>
          </cell>
          <cell r="G155">
            <v>0</v>
          </cell>
          <cell r="H155">
            <v>0</v>
          </cell>
          <cell r="I155">
            <v>0</v>
          </cell>
          <cell r="L155">
            <v>0</v>
          </cell>
          <cell r="M155">
            <v>0</v>
          </cell>
          <cell r="N155">
            <v>0</v>
          </cell>
          <cell r="O155">
            <v>0</v>
          </cell>
          <cell r="P155">
            <v>0</v>
          </cell>
          <cell r="Q155">
            <v>0</v>
          </cell>
          <cell r="R155">
            <v>0</v>
          </cell>
          <cell r="S155">
            <v>0</v>
          </cell>
        </row>
        <row r="156">
          <cell r="D156">
            <v>0</v>
          </cell>
          <cell r="E156">
            <v>0</v>
          </cell>
          <cell r="F156">
            <v>0</v>
          </cell>
          <cell r="G156">
            <v>0</v>
          </cell>
          <cell r="H156">
            <v>0</v>
          </cell>
          <cell r="I156">
            <v>0</v>
          </cell>
          <cell r="L156">
            <v>0</v>
          </cell>
          <cell r="M156">
            <v>0</v>
          </cell>
          <cell r="N156">
            <v>0</v>
          </cell>
          <cell r="O156">
            <v>0</v>
          </cell>
          <cell r="P156">
            <v>0</v>
          </cell>
          <cell r="Q156">
            <v>0</v>
          </cell>
          <cell r="R156">
            <v>0</v>
          </cell>
          <cell r="S156">
            <v>0</v>
          </cell>
        </row>
        <row r="157">
          <cell r="D157">
            <v>0</v>
          </cell>
          <cell r="E157">
            <v>0</v>
          </cell>
          <cell r="F157">
            <v>0</v>
          </cell>
          <cell r="G157">
            <v>0</v>
          </cell>
          <cell r="H157">
            <v>0</v>
          </cell>
          <cell r="I157">
            <v>0</v>
          </cell>
          <cell r="L157">
            <v>0</v>
          </cell>
          <cell r="M157">
            <v>0</v>
          </cell>
          <cell r="N157">
            <v>0</v>
          </cell>
          <cell r="O157">
            <v>0</v>
          </cell>
          <cell r="P157">
            <v>0</v>
          </cell>
          <cell r="Q157">
            <v>0</v>
          </cell>
          <cell r="R157">
            <v>0</v>
          </cell>
          <cell r="S157">
            <v>0</v>
          </cell>
        </row>
        <row r="158">
          <cell r="D158">
            <v>0</v>
          </cell>
          <cell r="E158">
            <v>0</v>
          </cell>
          <cell r="F158">
            <v>0</v>
          </cell>
          <cell r="G158">
            <v>0</v>
          </cell>
          <cell r="H158">
            <v>0</v>
          </cell>
          <cell r="I158">
            <v>0</v>
          </cell>
          <cell r="L158">
            <v>0</v>
          </cell>
          <cell r="M158">
            <v>0</v>
          </cell>
          <cell r="N158">
            <v>0</v>
          </cell>
          <cell r="O158">
            <v>0</v>
          </cell>
          <cell r="P158">
            <v>0</v>
          </cell>
          <cell r="Q158">
            <v>0</v>
          </cell>
          <cell r="R158">
            <v>0</v>
          </cell>
          <cell r="S158">
            <v>0</v>
          </cell>
        </row>
        <row r="159">
          <cell r="D159">
            <v>0</v>
          </cell>
          <cell r="E159">
            <v>0</v>
          </cell>
          <cell r="F159">
            <v>0</v>
          </cell>
          <cell r="G159">
            <v>0</v>
          </cell>
          <cell r="H159">
            <v>0</v>
          </cell>
          <cell r="I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I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I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I162">
            <v>0</v>
          </cell>
          <cell r="L162">
            <v>0</v>
          </cell>
          <cell r="M162">
            <v>0</v>
          </cell>
          <cell r="N162">
            <v>0</v>
          </cell>
          <cell r="O162">
            <v>0</v>
          </cell>
          <cell r="P162">
            <v>0</v>
          </cell>
          <cell r="Q162">
            <v>0</v>
          </cell>
          <cell r="R162">
            <v>0</v>
          </cell>
          <cell r="S162">
            <v>0</v>
          </cell>
        </row>
        <row r="163">
          <cell r="D163">
            <v>0</v>
          </cell>
          <cell r="E163">
            <v>0</v>
          </cell>
          <cell r="F163">
            <v>0</v>
          </cell>
          <cell r="G163">
            <v>0</v>
          </cell>
          <cell r="H163">
            <v>0</v>
          </cell>
          <cell r="I163">
            <v>0</v>
          </cell>
          <cell r="L163">
            <v>0</v>
          </cell>
          <cell r="M163">
            <v>0</v>
          </cell>
          <cell r="N163">
            <v>0</v>
          </cell>
          <cell r="O163">
            <v>0</v>
          </cell>
          <cell r="P163">
            <v>0</v>
          </cell>
          <cell r="Q163">
            <v>0</v>
          </cell>
          <cell r="R163">
            <v>0</v>
          </cell>
          <cell r="S163">
            <v>0</v>
          </cell>
        </row>
        <row r="164">
          <cell r="D164">
            <v>0</v>
          </cell>
          <cell r="E164">
            <v>0</v>
          </cell>
          <cell r="F164">
            <v>0</v>
          </cell>
          <cell r="G164">
            <v>0</v>
          </cell>
          <cell r="H164">
            <v>0</v>
          </cell>
          <cell r="I164">
            <v>0</v>
          </cell>
          <cell r="L164">
            <v>0</v>
          </cell>
          <cell r="M164">
            <v>0</v>
          </cell>
          <cell r="N164">
            <v>0</v>
          </cell>
          <cell r="O164">
            <v>0</v>
          </cell>
          <cell r="P164">
            <v>0</v>
          </cell>
          <cell r="Q164">
            <v>0</v>
          </cell>
          <cell r="R164">
            <v>0</v>
          </cell>
          <cell r="S164">
            <v>0</v>
          </cell>
        </row>
        <row r="165">
          <cell r="D165">
            <v>0</v>
          </cell>
          <cell r="E165">
            <v>0</v>
          </cell>
          <cell r="F165">
            <v>0</v>
          </cell>
          <cell r="G165">
            <v>0</v>
          </cell>
          <cell r="H165">
            <v>0</v>
          </cell>
          <cell r="I165">
            <v>0</v>
          </cell>
          <cell r="L165">
            <v>0</v>
          </cell>
          <cell r="M165">
            <v>0</v>
          </cell>
          <cell r="N165">
            <v>0</v>
          </cell>
          <cell r="O165">
            <v>0</v>
          </cell>
          <cell r="P165">
            <v>0</v>
          </cell>
          <cell r="Q165">
            <v>0</v>
          </cell>
          <cell r="R165">
            <v>0</v>
          </cell>
          <cell r="S165">
            <v>0</v>
          </cell>
        </row>
        <row r="166">
          <cell r="D166">
            <v>0</v>
          </cell>
          <cell r="E166">
            <v>0</v>
          </cell>
          <cell r="F166">
            <v>0</v>
          </cell>
          <cell r="G166">
            <v>0</v>
          </cell>
          <cell r="H166">
            <v>0</v>
          </cell>
          <cell r="I166">
            <v>0</v>
          </cell>
          <cell r="L166">
            <v>0</v>
          </cell>
          <cell r="M166">
            <v>0</v>
          </cell>
          <cell r="N166">
            <v>0</v>
          </cell>
          <cell r="O166">
            <v>0</v>
          </cell>
          <cell r="P166">
            <v>0</v>
          </cell>
          <cell r="Q166">
            <v>0</v>
          </cell>
          <cell r="R166">
            <v>0</v>
          </cell>
          <cell r="S166">
            <v>0</v>
          </cell>
        </row>
        <row r="167">
          <cell r="D167">
            <v>0</v>
          </cell>
          <cell r="E167">
            <v>0</v>
          </cell>
          <cell r="F167">
            <v>0</v>
          </cell>
          <cell r="G167">
            <v>0</v>
          </cell>
          <cell r="H167">
            <v>0</v>
          </cell>
          <cell r="I167">
            <v>0</v>
          </cell>
          <cell r="L167">
            <v>0</v>
          </cell>
          <cell r="M167">
            <v>0</v>
          </cell>
          <cell r="N167">
            <v>0</v>
          </cell>
          <cell r="O167">
            <v>0</v>
          </cell>
          <cell r="P167">
            <v>0</v>
          </cell>
          <cell r="Q167">
            <v>0</v>
          </cell>
          <cell r="R167">
            <v>0</v>
          </cell>
          <cell r="S167">
            <v>0</v>
          </cell>
        </row>
        <row r="168">
          <cell r="D168">
            <v>0</v>
          </cell>
          <cell r="E168">
            <v>0</v>
          </cell>
          <cell r="F168">
            <v>0</v>
          </cell>
          <cell r="G168">
            <v>0</v>
          </cell>
          <cell r="H168">
            <v>0</v>
          </cell>
          <cell r="I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L169">
            <v>0</v>
          </cell>
          <cell r="M169">
            <v>0</v>
          </cell>
          <cell r="N169">
            <v>0</v>
          </cell>
          <cell r="O169">
            <v>0</v>
          </cell>
          <cell r="P169">
            <v>0</v>
          </cell>
          <cell r="Q169">
            <v>0</v>
          </cell>
          <cell r="R169">
            <v>0</v>
          </cell>
          <cell r="S169">
            <v>0</v>
          </cell>
        </row>
        <row r="170">
          <cell r="D170">
            <v>0</v>
          </cell>
          <cell r="E170">
            <v>0</v>
          </cell>
          <cell r="F170">
            <v>0</v>
          </cell>
          <cell r="G170">
            <v>0</v>
          </cell>
          <cell r="H170">
            <v>0</v>
          </cell>
          <cell r="I170">
            <v>0</v>
          </cell>
          <cell r="L170">
            <v>0</v>
          </cell>
          <cell r="M170">
            <v>0</v>
          </cell>
          <cell r="N170">
            <v>0</v>
          </cell>
          <cell r="O170">
            <v>0</v>
          </cell>
          <cell r="P170">
            <v>0</v>
          </cell>
          <cell r="Q170">
            <v>0</v>
          </cell>
          <cell r="R170">
            <v>0</v>
          </cell>
          <cell r="S170">
            <v>0</v>
          </cell>
        </row>
        <row r="171">
          <cell r="D171">
            <v>0</v>
          </cell>
          <cell r="E171">
            <v>0</v>
          </cell>
          <cell r="F171">
            <v>0</v>
          </cell>
          <cell r="G171">
            <v>0</v>
          </cell>
          <cell r="H171">
            <v>0</v>
          </cell>
          <cell r="I171">
            <v>0</v>
          </cell>
          <cell r="L171">
            <v>0</v>
          </cell>
          <cell r="M171">
            <v>0</v>
          </cell>
          <cell r="N171">
            <v>0</v>
          </cell>
          <cell r="O171">
            <v>0</v>
          </cell>
          <cell r="P171">
            <v>0</v>
          </cell>
          <cell r="Q171">
            <v>0</v>
          </cell>
          <cell r="R171">
            <v>0</v>
          </cell>
          <cell r="S171">
            <v>0</v>
          </cell>
        </row>
        <row r="172">
          <cell r="D172">
            <v>0</v>
          </cell>
          <cell r="E172">
            <v>0</v>
          </cell>
          <cell r="F172">
            <v>0</v>
          </cell>
          <cell r="G172">
            <v>0</v>
          </cell>
          <cell r="H172">
            <v>0</v>
          </cell>
          <cell r="I172">
            <v>0</v>
          </cell>
          <cell r="L172">
            <v>0</v>
          </cell>
          <cell r="M172">
            <v>0</v>
          </cell>
          <cell r="N172">
            <v>0</v>
          </cell>
          <cell r="O172">
            <v>0</v>
          </cell>
          <cell r="P172">
            <v>0</v>
          </cell>
          <cell r="Q172">
            <v>0</v>
          </cell>
          <cell r="R172">
            <v>0</v>
          </cell>
          <cell r="S172">
            <v>0</v>
          </cell>
        </row>
        <row r="173">
          <cell r="D173">
            <v>0</v>
          </cell>
          <cell r="E173">
            <v>0</v>
          </cell>
          <cell r="F173">
            <v>0</v>
          </cell>
          <cell r="G173">
            <v>0</v>
          </cell>
          <cell r="H173">
            <v>0</v>
          </cell>
          <cell r="I173">
            <v>0</v>
          </cell>
          <cell r="L173">
            <v>0</v>
          </cell>
          <cell r="M173">
            <v>0</v>
          </cell>
          <cell r="N173">
            <v>0</v>
          </cell>
          <cell r="O173">
            <v>0</v>
          </cell>
          <cell r="P173">
            <v>0</v>
          </cell>
          <cell r="Q173">
            <v>0</v>
          </cell>
          <cell r="R173">
            <v>0</v>
          </cell>
          <cell r="S173">
            <v>0</v>
          </cell>
        </row>
        <row r="174">
          <cell r="D174">
            <v>0</v>
          </cell>
          <cell r="E174">
            <v>0</v>
          </cell>
          <cell r="F174">
            <v>0</v>
          </cell>
          <cell r="G174">
            <v>0</v>
          </cell>
          <cell r="H174">
            <v>0</v>
          </cell>
          <cell r="I174">
            <v>0</v>
          </cell>
          <cell r="L174">
            <v>0</v>
          </cell>
          <cell r="M174">
            <v>0</v>
          </cell>
          <cell r="N174">
            <v>0</v>
          </cell>
          <cell r="O174">
            <v>0</v>
          </cell>
          <cell r="P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P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P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P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P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P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P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P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P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P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P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P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L190">
            <v>0</v>
          </cell>
          <cell r="M190">
            <v>0</v>
          </cell>
          <cell r="N190">
            <v>0</v>
          </cell>
          <cell r="O190">
            <v>0</v>
          </cell>
          <cell r="Q190">
            <v>0</v>
          </cell>
          <cell r="R190">
            <v>0</v>
          </cell>
          <cell r="S190">
            <v>0</v>
          </cell>
        </row>
        <row r="191">
          <cell r="L191">
            <v>0</v>
          </cell>
          <cell r="M191">
            <v>0</v>
          </cell>
          <cell r="N191">
            <v>0</v>
          </cell>
          <cell r="O191">
            <v>0</v>
          </cell>
          <cell r="Q191">
            <v>0</v>
          </cell>
          <cell r="R191">
            <v>0</v>
          </cell>
          <cell r="S191">
            <v>0</v>
          </cell>
        </row>
      </sheetData>
      <sheetData sheetId="12"/>
      <sheetData sheetId="13">
        <row r="8">
          <cell r="D8">
            <v>1</v>
          </cell>
          <cell r="E8">
            <v>0</v>
          </cell>
          <cell r="F8">
            <v>41404</v>
          </cell>
          <cell r="G8">
            <v>46.6</v>
          </cell>
          <cell r="H8">
            <v>50.5</v>
          </cell>
          <cell r="I8">
            <v>1.0999999999999999E-2</v>
          </cell>
          <cell r="J8">
            <v>46.599764057137058</v>
          </cell>
          <cell r="K8">
            <v>3.8999999999999986</v>
          </cell>
          <cell r="L8">
            <v>3.8999999999999986</v>
          </cell>
          <cell r="M8">
            <v>51.863983038830945</v>
          </cell>
          <cell r="N8">
            <v>0</v>
          </cell>
          <cell r="O8">
            <v>0</v>
          </cell>
          <cell r="P8">
            <v>0</v>
          </cell>
          <cell r="Q8" t="str">
            <v>NO</v>
          </cell>
          <cell r="R8" t="str">
            <v>FCGB</v>
          </cell>
          <cell r="S8" t="str">
            <v>150.01</v>
          </cell>
        </row>
        <row r="9">
          <cell r="D9">
            <v>2</v>
          </cell>
          <cell r="E9">
            <v>0</v>
          </cell>
          <cell r="F9">
            <v>41407</v>
          </cell>
          <cell r="G9">
            <v>25.923999999999999</v>
          </cell>
          <cell r="H9">
            <v>29.76</v>
          </cell>
          <cell r="I9">
            <v>1.0999999999999999E-2</v>
          </cell>
          <cell r="J9">
            <v>25.923767929019935</v>
          </cell>
          <cell r="K9">
            <v>3.836232070980067</v>
          </cell>
          <cell r="L9">
            <v>18.421882365809239</v>
          </cell>
          <cell r="M9">
            <v>0</v>
          </cell>
          <cell r="N9">
            <v>0</v>
          </cell>
          <cell r="O9">
            <v>0</v>
          </cell>
          <cell r="P9">
            <v>0</v>
          </cell>
          <cell r="Q9" t="str">
            <v>NO</v>
          </cell>
          <cell r="R9" t="str">
            <v>FCGB</v>
          </cell>
          <cell r="S9" t="str">
            <v>150.01</v>
          </cell>
        </row>
        <row r="10">
          <cell r="D10">
            <v>3</v>
          </cell>
          <cell r="E10">
            <v>0</v>
          </cell>
          <cell r="F10">
            <v>41408</v>
          </cell>
          <cell r="G10">
            <v>22.492000000000001</v>
          </cell>
          <cell r="H10">
            <v>25.923999999999999</v>
          </cell>
          <cell r="I10">
            <v>1.0999999999999999E-2</v>
          </cell>
          <cell r="J10">
            <v>22.49179237028061</v>
          </cell>
          <cell r="K10">
            <v>3.4319755587393246</v>
          </cell>
          <cell r="L10">
            <v>0</v>
          </cell>
          <cell r="M10">
            <v>0</v>
          </cell>
          <cell r="N10">
            <v>0</v>
          </cell>
          <cell r="O10">
            <v>0</v>
          </cell>
          <cell r="P10">
            <v>0</v>
          </cell>
          <cell r="Q10" t="str">
            <v>NO</v>
          </cell>
          <cell r="R10" t="str">
            <v>FCGB</v>
          </cell>
          <cell r="S10" t="str">
            <v>150.01</v>
          </cell>
        </row>
        <row r="11">
          <cell r="D11">
            <v>4</v>
          </cell>
          <cell r="E11">
            <v>0</v>
          </cell>
          <cell r="F11">
            <v>41409</v>
          </cell>
          <cell r="G11">
            <v>50.5</v>
          </cell>
          <cell r="H11">
            <v>54.55</v>
          </cell>
          <cell r="I11">
            <v>1.0999999999999999E-2</v>
          </cell>
          <cell r="J11">
            <v>50.650009074725496</v>
          </cell>
          <cell r="K11">
            <v>4.0502450175884377</v>
          </cell>
          <cell r="L11">
            <v>0</v>
          </cell>
          <cell r="M11">
            <v>0</v>
          </cell>
          <cell r="N11">
            <v>0</v>
          </cell>
          <cell r="O11">
            <v>0</v>
          </cell>
          <cell r="P11">
            <v>0</v>
          </cell>
          <cell r="Q11" t="str">
            <v>NO</v>
          </cell>
          <cell r="R11" t="str">
            <v>FCGE</v>
          </cell>
          <cell r="S11" t="str">
            <v>150.04</v>
          </cell>
        </row>
        <row r="12">
          <cell r="D12">
            <v>5</v>
          </cell>
          <cell r="E12">
            <v>0</v>
          </cell>
          <cell r="F12">
            <v>41410</v>
          </cell>
          <cell r="G12">
            <v>54.55</v>
          </cell>
          <cell r="H12">
            <v>58.055999999999997</v>
          </cell>
          <cell r="I12">
            <v>1.0999999999999999E-2</v>
          </cell>
          <cell r="J12">
            <v>54.156221181309462</v>
          </cell>
          <cell r="K12">
            <v>3.5062121065839662</v>
          </cell>
          <cell r="L12">
            <v>0</v>
          </cell>
          <cell r="M12">
            <v>0</v>
          </cell>
          <cell r="N12">
            <v>0</v>
          </cell>
          <cell r="O12">
            <v>0</v>
          </cell>
          <cell r="P12">
            <v>0</v>
          </cell>
          <cell r="Q12" t="str">
            <v>NO</v>
          </cell>
          <cell r="R12" t="str">
            <v>FCGE</v>
          </cell>
          <cell r="S12" t="str">
            <v>150.04</v>
          </cell>
        </row>
        <row r="13">
          <cell r="D13">
            <v>6</v>
          </cell>
          <cell r="E13">
            <v>0</v>
          </cell>
          <cell r="F13">
            <v>41412</v>
          </cell>
          <cell r="G13">
            <v>58.055999999999997</v>
          </cell>
          <cell r="H13">
            <v>61.652999999999999</v>
          </cell>
          <cell r="I13">
            <v>1.0999999999999999E-2</v>
          </cell>
          <cell r="J13">
            <v>57.753438793226906</v>
          </cell>
          <cell r="K13">
            <v>3.5972176119174435</v>
          </cell>
          <cell r="L13">
            <v>0</v>
          </cell>
          <cell r="M13">
            <v>0</v>
          </cell>
          <cell r="N13">
            <v>0</v>
          </cell>
          <cell r="O13">
            <v>0</v>
          </cell>
          <cell r="P13">
            <v>0</v>
          </cell>
          <cell r="Q13" t="str">
            <v>NO</v>
          </cell>
          <cell r="R13" t="str">
            <v>FCGE</v>
          </cell>
          <cell r="S13" t="str">
            <v>150.04</v>
          </cell>
        </row>
        <row r="14">
          <cell r="D14">
            <v>7</v>
          </cell>
          <cell r="E14">
            <v>0</v>
          </cell>
          <cell r="F14">
            <v>41414</v>
          </cell>
          <cell r="G14">
            <v>19.239999999999998</v>
          </cell>
          <cell r="H14">
            <v>22.49</v>
          </cell>
          <cell r="I14">
            <v>1.8200000000000001E-2</v>
          </cell>
          <cell r="J14">
            <v>19.239461779566341</v>
          </cell>
          <cell r="K14">
            <v>3.2523305907142692</v>
          </cell>
          <cell r="L14">
            <v>21.605598515316792</v>
          </cell>
          <cell r="M14">
            <v>0</v>
          </cell>
          <cell r="N14">
            <v>0</v>
          </cell>
          <cell r="O14">
            <v>0</v>
          </cell>
          <cell r="P14">
            <v>0</v>
          </cell>
          <cell r="Q14" t="str">
            <v>NO</v>
          </cell>
          <cell r="R14" t="str">
            <v>FCGB</v>
          </cell>
          <cell r="S14" t="str">
            <v>150.01</v>
          </cell>
        </row>
        <row r="15">
          <cell r="D15">
            <v>8</v>
          </cell>
          <cell r="E15">
            <v>0</v>
          </cell>
          <cell r="F15">
            <v>41415</v>
          </cell>
          <cell r="G15">
            <v>15.627000000000001</v>
          </cell>
          <cell r="H15">
            <v>19.239999999999998</v>
          </cell>
          <cell r="I15">
            <v>2.9850000000000002E-2</v>
          </cell>
          <cell r="J15">
            <v>15.625390726248714</v>
          </cell>
          <cell r="K15">
            <v>3.6140710533176268</v>
          </cell>
          <cell r="L15">
            <v>0</v>
          </cell>
          <cell r="M15">
            <v>0</v>
          </cell>
          <cell r="N15">
            <v>0</v>
          </cell>
          <cell r="O15">
            <v>0</v>
          </cell>
          <cell r="P15">
            <v>0</v>
          </cell>
          <cell r="Q15" t="str">
            <v>NO</v>
          </cell>
          <cell r="R15" t="str">
            <v>FCGB</v>
          </cell>
          <cell r="S15" t="str">
            <v>150.01</v>
          </cell>
        </row>
        <row r="16">
          <cell r="D16">
            <v>9</v>
          </cell>
          <cell r="E16" t="str">
            <v>21-05-2013/00:20</v>
          </cell>
          <cell r="F16" t="str">
            <v>23-05-2013/11:00</v>
          </cell>
          <cell r="G16">
            <v>11.86</v>
          </cell>
          <cell r="H16">
            <v>15.63</v>
          </cell>
          <cell r="I16">
            <v>2.9850000000000002E-2</v>
          </cell>
          <cell r="J16">
            <v>11.858320796556226</v>
          </cell>
          <cell r="K16">
            <v>3.7670699296924877</v>
          </cell>
          <cell r="L16">
            <v>0</v>
          </cell>
          <cell r="M16">
            <v>0</v>
          </cell>
          <cell r="N16">
            <v>0</v>
          </cell>
          <cell r="O16">
            <v>0</v>
          </cell>
          <cell r="P16">
            <v>0</v>
          </cell>
          <cell r="Q16" t="str">
            <v>NO</v>
          </cell>
          <cell r="R16" t="str">
            <v>FCGB</v>
          </cell>
          <cell r="S16" t="str">
            <v>150.01</v>
          </cell>
        </row>
        <row r="17">
          <cell r="D17">
            <v>19</v>
          </cell>
          <cell r="E17" t="str">
            <v>23-05-2013/19:30</v>
          </cell>
          <cell r="F17" t="str">
            <v>27-05-2013/08:20</v>
          </cell>
          <cell r="G17">
            <v>61.65</v>
          </cell>
          <cell r="H17">
            <v>65.501999999999995</v>
          </cell>
          <cell r="I17">
            <v>1.0999999999999999E-2</v>
          </cell>
          <cell r="J17">
            <v>61.605671832177684</v>
          </cell>
          <cell r="K17">
            <v>3.8522330389507786</v>
          </cell>
          <cell r="L17">
            <v>0</v>
          </cell>
          <cell r="M17">
            <v>0</v>
          </cell>
          <cell r="N17">
            <v>0</v>
          </cell>
          <cell r="O17">
            <v>0</v>
          </cell>
          <cell r="P17">
            <v>0</v>
          </cell>
          <cell r="Q17" t="str">
            <v>NO</v>
          </cell>
          <cell r="R17" t="str">
            <v>FCGE</v>
          </cell>
          <cell r="S17" t="str">
            <v>150.04</v>
          </cell>
        </row>
        <row r="18">
          <cell r="D18">
            <v>11</v>
          </cell>
          <cell r="E18" t="str">
            <v>24-05-2013/19:00</v>
          </cell>
          <cell r="F18" t="str">
            <v>25-05-2013/10:45</v>
          </cell>
          <cell r="G18">
            <v>8.26</v>
          </cell>
          <cell r="H18">
            <v>11.86</v>
          </cell>
          <cell r="I18">
            <v>2.9899999999999999E-2</v>
          </cell>
          <cell r="J18">
            <v>8.258391141503564</v>
          </cell>
          <cell r="K18">
            <v>3.5999296550526623</v>
          </cell>
          <cell r="L18">
            <v>0</v>
          </cell>
          <cell r="M18">
            <v>0</v>
          </cell>
          <cell r="N18">
            <v>0</v>
          </cell>
          <cell r="O18">
            <v>0</v>
          </cell>
          <cell r="P18">
            <v>0</v>
          </cell>
          <cell r="Q18" t="str">
            <v>NO</v>
          </cell>
          <cell r="R18" t="str">
            <v>FCGB</v>
          </cell>
          <cell r="S18" t="str">
            <v>150.01</v>
          </cell>
        </row>
        <row r="19">
          <cell r="D19">
            <v>12</v>
          </cell>
          <cell r="E19" t="str">
            <v>25-05-2013/23:10</v>
          </cell>
          <cell r="F19" t="str">
            <v>27-05-2013/08:00</v>
          </cell>
          <cell r="G19">
            <v>4.74</v>
          </cell>
          <cell r="H19">
            <v>8.26</v>
          </cell>
          <cell r="I19">
            <v>2.9899999999999999E-2</v>
          </cell>
          <cell r="J19">
            <v>4.7384268939145961</v>
          </cell>
          <cell r="K19">
            <v>3.5199642475889679</v>
          </cell>
          <cell r="L19">
            <v>0</v>
          </cell>
          <cell r="M19">
            <v>0</v>
          </cell>
          <cell r="N19">
            <v>0</v>
          </cell>
          <cell r="O19">
            <v>0</v>
          </cell>
          <cell r="P19">
            <v>0</v>
          </cell>
          <cell r="Q19" t="str">
            <v>NO</v>
          </cell>
          <cell r="R19" t="str">
            <v>FCGB</v>
          </cell>
          <cell r="S19" t="str">
            <v>150.01</v>
          </cell>
        </row>
        <row r="20">
          <cell r="D20">
            <v>13</v>
          </cell>
          <cell r="E20" t="str">
            <v>29-05-2013/00:38</v>
          </cell>
          <cell r="F20" t="str">
            <v>29-05-2013/14:40</v>
          </cell>
          <cell r="G20">
            <v>0</v>
          </cell>
          <cell r="H20">
            <v>4.74</v>
          </cell>
          <cell r="I20">
            <v>2.9899999999999999E-2</v>
          </cell>
          <cell r="J20">
            <v>2.1183303536407294E-3</v>
          </cell>
          <cell r="K20">
            <v>4.7363085635609554</v>
          </cell>
          <cell r="L20">
            <v>7.9365021577049166</v>
          </cell>
          <cell r="M20">
            <v>0</v>
          </cell>
          <cell r="N20">
            <v>0</v>
          </cell>
          <cell r="O20">
            <v>0</v>
          </cell>
          <cell r="P20">
            <v>0</v>
          </cell>
          <cell r="Q20" t="str">
            <v>NO</v>
          </cell>
          <cell r="R20" t="str">
            <v>FCGB</v>
          </cell>
          <cell r="S20" t="str">
            <v>150.01</v>
          </cell>
        </row>
        <row r="21">
          <cell r="D21">
            <v>14</v>
          </cell>
          <cell r="E21" t="str">
            <v>30-05-2013/23:25</v>
          </cell>
          <cell r="F21" t="str">
            <v>01-06-2013/12:30</v>
          </cell>
          <cell r="G21">
            <v>65.5</v>
          </cell>
          <cell r="H21">
            <v>68.7</v>
          </cell>
          <cell r="I21">
            <v>1.0999999999999999E-2</v>
          </cell>
          <cell r="J21">
            <v>64.805865426321645</v>
          </cell>
          <cell r="K21">
            <v>3.2001935941439612</v>
          </cell>
          <cell r="L21">
            <v>0</v>
          </cell>
          <cell r="M21">
            <v>0</v>
          </cell>
          <cell r="N21">
            <v>0</v>
          </cell>
          <cell r="O21">
            <v>0</v>
          </cell>
          <cell r="P21">
            <v>0</v>
          </cell>
          <cell r="Q21" t="str">
            <v>NO</v>
          </cell>
          <cell r="R21" t="str">
            <v>FCGE</v>
          </cell>
          <cell r="S21" t="str">
            <v>150.04</v>
          </cell>
        </row>
        <row r="22">
          <cell r="D22">
            <v>0</v>
          </cell>
          <cell r="E22" t="str">
            <v>30-05-2013/23:25</v>
          </cell>
          <cell r="F22" t="str">
            <v>-</v>
          </cell>
          <cell r="G22" t="str">
            <v>-</v>
          </cell>
          <cell r="H22" t="str">
            <v>-</v>
          </cell>
          <cell r="I22" t="str">
            <v>-</v>
          </cell>
          <cell r="J22" t="str">
            <v>-</v>
          </cell>
          <cell r="K22" t="str">
            <v>-</v>
          </cell>
          <cell r="L22">
            <v>0</v>
          </cell>
          <cell r="M22">
            <v>0</v>
          </cell>
          <cell r="N22">
            <v>0</v>
          </cell>
          <cell r="O22">
            <v>0</v>
          </cell>
          <cell r="P22">
            <v>0</v>
          </cell>
          <cell r="Q22" t="str">
            <v>NO</v>
          </cell>
          <cell r="R22" t="str">
            <v>FCGB</v>
          </cell>
          <cell r="S22" t="str">
            <v>-</v>
          </cell>
        </row>
        <row r="23">
          <cell r="D23">
            <v>15</v>
          </cell>
          <cell r="E23" t="str">
            <v>03-06-2013/18:00</v>
          </cell>
          <cell r="F23" t="str">
            <v>04-06-2013 /08:50</v>
          </cell>
          <cell r="G23">
            <v>68.7</v>
          </cell>
          <cell r="H23">
            <v>72.096000000000004</v>
          </cell>
          <cell r="I23">
            <v>1.0999999999999999E-2</v>
          </cell>
          <cell r="J23">
            <v>68.202070878106923</v>
          </cell>
          <cell r="K23">
            <v>3.3962054517852778</v>
          </cell>
          <cell r="L23">
            <v>14.548880127376961</v>
          </cell>
          <cell r="M23">
            <v>75.501043875219636</v>
          </cell>
          <cell r="N23">
            <v>0</v>
          </cell>
          <cell r="O23">
            <v>0</v>
          </cell>
          <cell r="P23">
            <v>0</v>
          </cell>
          <cell r="Q23" t="str">
            <v>NO</v>
          </cell>
          <cell r="R23" t="str">
            <v>FCGE</v>
          </cell>
          <cell r="S23" t="str">
            <v>150.04</v>
          </cell>
        </row>
        <row r="24">
          <cell r="D24">
            <v>16</v>
          </cell>
          <cell r="E24" t="str">
            <v>05-06-2013/16:00</v>
          </cell>
          <cell r="F24" t="str">
            <v>06-06-2013/09:35</v>
          </cell>
          <cell r="G24">
            <v>72.096000000000004</v>
          </cell>
          <cell r="H24">
            <v>75.861999999999995</v>
          </cell>
          <cell r="I24">
            <v>1.0999999999999999E-2</v>
          </cell>
          <cell r="J24">
            <v>71.968298714215081</v>
          </cell>
          <cell r="K24">
            <v>3.7662278361081576</v>
          </cell>
          <cell r="L24">
            <v>0</v>
          </cell>
          <cell r="M24">
            <v>0</v>
          </cell>
          <cell r="N24">
            <v>0</v>
          </cell>
          <cell r="O24">
            <v>0</v>
          </cell>
          <cell r="P24">
            <v>0</v>
          </cell>
          <cell r="Q24" t="str">
            <v>NO</v>
          </cell>
          <cell r="R24" t="str">
            <v>FCGE</v>
          </cell>
          <cell r="S24" t="str">
            <v>150.04</v>
          </cell>
        </row>
        <row r="25">
          <cell r="D25">
            <v>17</v>
          </cell>
          <cell r="E25" t="str">
            <v>07-06-2013/13:50</v>
          </cell>
          <cell r="F25" t="str">
            <v>08-06-2013/08:30</v>
          </cell>
          <cell r="G25">
            <v>75.861999999999995</v>
          </cell>
          <cell r="H25">
            <v>79.484999999999999</v>
          </cell>
          <cell r="I25">
            <v>1.0999999999999999E-2</v>
          </cell>
          <cell r="J25">
            <v>75.591517899084948</v>
          </cell>
          <cell r="K25">
            <v>3.6232191848698676</v>
          </cell>
          <cell r="L25">
            <v>0</v>
          </cell>
          <cell r="M25">
            <v>0</v>
          </cell>
          <cell r="N25">
            <v>0</v>
          </cell>
          <cell r="O25">
            <v>0</v>
          </cell>
          <cell r="P25">
            <v>0</v>
          </cell>
          <cell r="Q25" t="str">
            <v>NO</v>
          </cell>
          <cell r="R25" t="str">
            <v>FCGE</v>
          </cell>
          <cell r="S25" t="str">
            <v>150.04</v>
          </cell>
        </row>
        <row r="26">
          <cell r="D26">
            <v>18</v>
          </cell>
          <cell r="E26" t="str">
            <v>09-06-2013/01:40</v>
          </cell>
          <cell r="F26" t="str">
            <v>-</v>
          </cell>
          <cell r="G26">
            <v>79.484999999999999</v>
          </cell>
          <cell r="H26">
            <v>83.248000000000005</v>
          </cell>
          <cell r="I26">
            <v>1.0999999999999999E-2</v>
          </cell>
          <cell r="J26">
            <v>79.354745553698606</v>
          </cell>
          <cell r="K26">
            <v>3.763227654613658</v>
          </cell>
          <cell r="L26">
            <v>0</v>
          </cell>
          <cell r="M26">
            <v>0</v>
          </cell>
          <cell r="N26">
            <v>0</v>
          </cell>
          <cell r="O26">
            <v>0</v>
          </cell>
          <cell r="P26">
            <v>0</v>
          </cell>
          <cell r="Q26" t="str">
            <v>NO</v>
          </cell>
          <cell r="R26" t="str">
            <v>FCGE</v>
          </cell>
          <cell r="S26" t="str">
            <v>150.04</v>
          </cell>
        </row>
        <row r="27">
          <cell r="D27">
            <v>19</v>
          </cell>
          <cell r="E27" t="str">
            <v>10-06-2013/00:06</v>
          </cell>
          <cell r="F27" t="str">
            <v>10-06-2013/13:50</v>
          </cell>
          <cell r="G27">
            <v>83.248000000000005</v>
          </cell>
          <cell r="H27">
            <v>87.027000000000001</v>
          </cell>
          <cell r="I27">
            <v>0.154</v>
          </cell>
          <cell r="J27">
            <v>83.178294353590658</v>
          </cell>
          <cell r="K27">
            <v>3.8235487998920519</v>
          </cell>
          <cell r="L27">
            <v>18.163627429389308</v>
          </cell>
          <cell r="M27">
            <v>0</v>
          </cell>
          <cell r="N27">
            <v>0</v>
          </cell>
          <cell r="O27">
            <v>0</v>
          </cell>
          <cell r="P27">
            <v>0</v>
          </cell>
          <cell r="Q27" t="str">
            <v>NO</v>
          </cell>
          <cell r="R27" t="str">
            <v>FCGB</v>
          </cell>
          <cell r="S27" t="str">
            <v>150.01</v>
          </cell>
        </row>
        <row r="28">
          <cell r="D28">
            <v>20</v>
          </cell>
          <cell r="E28" t="str">
            <v>11-06-2013/18:00</v>
          </cell>
          <cell r="F28" t="str">
            <v>13-06-2013/08:35</v>
          </cell>
          <cell r="G28">
            <v>87.027000000000001</v>
          </cell>
          <cell r="H28">
            <v>90.826999999999998</v>
          </cell>
          <cell r="I28">
            <v>0.154</v>
          </cell>
          <cell r="J28">
            <v>87.023090712307194</v>
          </cell>
          <cell r="K28">
            <v>3.8447963587165361</v>
          </cell>
          <cell r="L28">
            <v>0</v>
          </cell>
          <cell r="M28">
            <v>0</v>
          </cell>
          <cell r="N28">
            <v>0</v>
          </cell>
          <cell r="O28">
            <v>0</v>
          </cell>
          <cell r="P28">
            <v>0</v>
          </cell>
          <cell r="Q28" t="str">
            <v>NO</v>
          </cell>
          <cell r="R28" t="str">
            <v>FCGB</v>
          </cell>
          <cell r="S28" t="str">
            <v>150.01</v>
          </cell>
        </row>
        <row r="29">
          <cell r="D29">
            <v>21</v>
          </cell>
          <cell r="E29" t="str">
            <v>12-06-2013/21:12</v>
          </cell>
          <cell r="F29" t="str">
            <v>-</v>
          </cell>
          <cell r="G29">
            <v>90.826999999999998</v>
          </cell>
          <cell r="H29">
            <v>94.62</v>
          </cell>
          <cell r="I29">
            <v>0.154</v>
          </cell>
          <cell r="J29">
            <v>90.860804551415583</v>
          </cell>
          <cell r="K29">
            <v>3.8377138391083889</v>
          </cell>
          <cell r="L29">
            <v>0</v>
          </cell>
          <cell r="M29">
            <v>0</v>
          </cell>
          <cell r="N29">
            <v>0</v>
          </cell>
          <cell r="O29">
            <v>0</v>
          </cell>
          <cell r="P29">
            <v>0</v>
          </cell>
          <cell r="Q29" t="str">
            <v>NO</v>
          </cell>
          <cell r="R29" t="str">
            <v>FCGB</v>
          </cell>
          <cell r="S29" t="str">
            <v>150.01</v>
          </cell>
        </row>
        <row r="30">
          <cell r="D30">
            <v>22</v>
          </cell>
          <cell r="E30" t="str">
            <v>14-06-2013/18:10</v>
          </cell>
          <cell r="F30" t="str">
            <v>-</v>
          </cell>
          <cell r="G30">
            <v>94.62</v>
          </cell>
          <cell r="H30">
            <v>97.394000000000005</v>
          </cell>
          <cell r="I30">
            <v>0.154</v>
          </cell>
          <cell r="J30">
            <v>93.667505893278658</v>
          </cell>
          <cell r="K30">
            <v>2.8067013418630751</v>
          </cell>
          <cell r="L30">
            <v>0</v>
          </cell>
          <cell r="M30">
            <v>0</v>
          </cell>
          <cell r="N30">
            <v>0</v>
          </cell>
          <cell r="O30">
            <v>0</v>
          </cell>
          <cell r="P30">
            <v>0</v>
          </cell>
          <cell r="Q30" t="str">
            <v>NO</v>
          </cell>
          <cell r="R30" t="str">
            <v>FCGB</v>
          </cell>
          <cell r="S30" t="str">
            <v>150.01</v>
          </cell>
        </row>
        <row r="31">
          <cell r="D31">
            <v>23</v>
          </cell>
          <cell r="E31" t="str">
            <v>15-06-2013/22:00</v>
          </cell>
          <cell r="F31" t="str">
            <v>-</v>
          </cell>
          <cell r="G31">
            <v>97.394000000000005</v>
          </cell>
          <cell r="H31">
            <v>101.2</v>
          </cell>
          <cell r="I31">
            <v>0.154</v>
          </cell>
          <cell r="J31">
            <v>97.518372983087914</v>
          </cell>
          <cell r="K31">
            <v>3.8508670898092561</v>
          </cell>
          <cell r="L31">
            <v>0</v>
          </cell>
          <cell r="M31">
            <v>0</v>
          </cell>
          <cell r="N31">
            <v>0</v>
          </cell>
          <cell r="O31">
            <v>0</v>
          </cell>
          <cell r="P31">
            <v>0</v>
          </cell>
          <cell r="Q31" t="str">
            <v>NO</v>
          </cell>
          <cell r="R31" t="str">
            <v>FCGB</v>
          </cell>
          <cell r="S31" t="str">
            <v>150.01</v>
          </cell>
        </row>
        <row r="32">
          <cell r="D32">
            <v>24</v>
          </cell>
          <cell r="E32" t="str">
            <v>17-06-2013/04:10</v>
          </cell>
          <cell r="F32" t="str">
            <v>-</v>
          </cell>
          <cell r="G32">
            <v>101.2</v>
          </cell>
          <cell r="H32">
            <v>104.82</v>
          </cell>
          <cell r="I32">
            <v>0.154</v>
          </cell>
          <cell r="J32">
            <v>101.18104740902314</v>
          </cell>
          <cell r="K32">
            <v>3.6626744259352222</v>
          </cell>
          <cell r="L32">
            <v>22.5547895864498</v>
          </cell>
          <cell r="M32">
            <v>0</v>
          </cell>
          <cell r="N32">
            <v>0</v>
          </cell>
          <cell r="O32">
            <v>0</v>
          </cell>
          <cell r="P32">
            <v>0</v>
          </cell>
          <cell r="Q32" t="str">
            <v>NO</v>
          </cell>
          <cell r="R32" t="str">
            <v>FCGB</v>
          </cell>
          <cell r="S32" t="str">
            <v>150.01</v>
          </cell>
        </row>
        <row r="33">
          <cell r="D33">
            <v>25</v>
          </cell>
          <cell r="E33" t="str">
            <v>18-06-2013/05:32</v>
          </cell>
          <cell r="F33" t="str">
            <v>18-06-2013/12:40</v>
          </cell>
          <cell r="G33">
            <v>104.82</v>
          </cell>
          <cell r="H33">
            <v>108.429</v>
          </cell>
          <cell r="I33">
            <v>0.154</v>
          </cell>
          <cell r="J33">
            <v>104.83259216128842</v>
          </cell>
          <cell r="K33">
            <v>3.6515447522652806</v>
          </cell>
          <cell r="L33">
            <v>0</v>
          </cell>
          <cell r="M33">
            <v>0</v>
          </cell>
          <cell r="N33">
            <v>0</v>
          </cell>
          <cell r="O33">
            <v>0</v>
          </cell>
          <cell r="P33">
            <v>0</v>
          </cell>
          <cell r="Q33" t="str">
            <v>NO</v>
          </cell>
          <cell r="R33" t="str">
            <v>FCGB</v>
          </cell>
          <cell r="S33" t="str">
            <v>150.01</v>
          </cell>
        </row>
        <row r="34">
          <cell r="D34">
            <v>26</v>
          </cell>
          <cell r="E34" t="str">
            <v>19-06-2013/07:30</v>
          </cell>
          <cell r="F34" t="str">
            <v>19-06-2013/15:45</v>
          </cell>
          <cell r="G34">
            <v>108.429</v>
          </cell>
          <cell r="H34">
            <v>111.98</v>
          </cell>
          <cell r="I34">
            <v>0.154</v>
          </cell>
          <cell r="J34">
            <v>108.42545317965748</v>
          </cell>
          <cell r="K34">
            <v>3.5928610183690637</v>
          </cell>
          <cell r="L34">
            <v>0</v>
          </cell>
          <cell r="M34">
            <v>0</v>
          </cell>
          <cell r="N34">
            <v>0</v>
          </cell>
          <cell r="O34">
            <v>0</v>
          </cell>
          <cell r="P34">
            <v>0</v>
          </cell>
          <cell r="Q34" t="str">
            <v>NO</v>
          </cell>
          <cell r="R34" t="str">
            <v>FCGB</v>
          </cell>
          <cell r="S34" t="str">
            <v>150.01</v>
          </cell>
        </row>
        <row r="35">
          <cell r="D35">
            <v>27</v>
          </cell>
          <cell r="E35" t="str">
            <v>20-06-2013/16:38</v>
          </cell>
          <cell r="F35" t="str">
            <v>-</v>
          </cell>
          <cell r="G35">
            <v>111.98</v>
          </cell>
          <cell r="H35">
            <v>116</v>
          </cell>
          <cell r="I35">
            <v>0.154</v>
          </cell>
          <cell r="J35">
            <v>112.4928430117734</v>
          </cell>
          <cell r="K35">
            <v>4.0673898321159214</v>
          </cell>
          <cell r="L35">
            <v>0</v>
          </cell>
          <cell r="M35">
            <v>0</v>
          </cell>
          <cell r="N35">
            <v>0</v>
          </cell>
          <cell r="O35">
            <v>0</v>
          </cell>
          <cell r="P35">
            <v>0</v>
          </cell>
          <cell r="Q35" t="str">
            <v>NO</v>
          </cell>
          <cell r="R35" t="str">
            <v>FCGB</v>
          </cell>
          <cell r="S35" t="str">
            <v>150.01</v>
          </cell>
        </row>
        <row r="36">
          <cell r="D36">
            <v>28</v>
          </cell>
          <cell r="E36" t="str">
            <v>21-06-2013/16:20</v>
          </cell>
          <cell r="F36" t="str">
            <v>22-06-2013/08:30</v>
          </cell>
          <cell r="G36">
            <v>116</v>
          </cell>
          <cell r="H36">
            <v>119.58</v>
          </cell>
          <cell r="I36">
            <v>0.154</v>
          </cell>
          <cell r="J36">
            <v>116.11504589709057</v>
          </cell>
          <cell r="K36">
            <v>3.6222028853171651</v>
          </cell>
          <cell r="L36">
            <v>0</v>
          </cell>
          <cell r="M36">
            <v>0</v>
          </cell>
          <cell r="N36">
            <v>0</v>
          </cell>
          <cell r="O36">
            <v>0</v>
          </cell>
          <cell r="P36">
            <v>0</v>
          </cell>
          <cell r="Q36" t="str">
            <v>NO</v>
          </cell>
          <cell r="R36" t="str">
            <v>FCGB</v>
          </cell>
          <cell r="S36" t="str">
            <v>150.01</v>
          </cell>
        </row>
        <row r="37">
          <cell r="D37">
            <v>29</v>
          </cell>
          <cell r="E37" t="str">
            <v>23-06-2013/11:55</v>
          </cell>
          <cell r="F37" t="str">
            <v>-</v>
          </cell>
          <cell r="G37">
            <v>119.58</v>
          </cell>
          <cell r="H37">
            <v>123.492</v>
          </cell>
          <cell r="I37">
            <v>0.154</v>
          </cell>
          <cell r="J37">
            <v>120.07316256953771</v>
          </cell>
          <cell r="K37">
            <v>3.9581166724471473</v>
          </cell>
          <cell r="L37">
            <v>0</v>
          </cell>
          <cell r="M37">
            <v>0</v>
          </cell>
          <cell r="N37">
            <v>0</v>
          </cell>
          <cell r="O37">
            <v>0</v>
          </cell>
          <cell r="P37">
            <v>0</v>
          </cell>
          <cell r="Q37" t="str">
            <v>NO</v>
          </cell>
          <cell r="R37" t="str">
            <v>FCGB</v>
          </cell>
          <cell r="S37" t="str">
            <v>150.01</v>
          </cell>
        </row>
        <row r="38">
          <cell r="D38">
            <v>30</v>
          </cell>
          <cell r="E38" t="str">
            <v>25-06-2013/18:45</v>
          </cell>
          <cell r="F38" t="str">
            <v>-</v>
          </cell>
          <cell r="G38">
            <v>123.492</v>
          </cell>
          <cell r="H38">
            <v>127.05</v>
          </cell>
          <cell r="I38">
            <v>0.154</v>
          </cell>
          <cell r="J38">
            <v>123.67310610751494</v>
          </cell>
          <cell r="K38">
            <v>3.5999435379772251</v>
          </cell>
          <cell r="L38">
            <v>20.233746732003567</v>
          </cell>
          <cell r="M38">
            <v>0</v>
          </cell>
          <cell r="N38">
            <v>0</v>
          </cell>
          <cell r="O38">
            <v>0</v>
          </cell>
          <cell r="P38">
            <v>0</v>
          </cell>
          <cell r="Q38" t="str">
            <v>NO</v>
          </cell>
          <cell r="R38" t="str">
            <v>FCGB</v>
          </cell>
          <cell r="S38" t="str">
            <v>150.01</v>
          </cell>
        </row>
        <row r="39">
          <cell r="D39">
            <v>31</v>
          </cell>
          <cell r="E39" t="str">
            <v>26-06-2013/15:46</v>
          </cell>
          <cell r="F39" t="str">
            <v>-</v>
          </cell>
          <cell r="G39">
            <v>127.05</v>
          </cell>
          <cell r="H39">
            <v>130.30000000000001</v>
          </cell>
          <cell r="I39">
            <v>0.154</v>
          </cell>
          <cell r="J39">
            <v>126.96141878273305</v>
          </cell>
          <cell r="K39">
            <v>3.2883126752181084</v>
          </cell>
          <cell r="L39">
            <v>0</v>
          </cell>
          <cell r="M39">
            <v>0</v>
          </cell>
          <cell r="N39">
            <v>0</v>
          </cell>
          <cell r="O39">
            <v>0</v>
          </cell>
          <cell r="P39">
            <v>0</v>
          </cell>
          <cell r="Q39" t="str">
            <v>NO</v>
          </cell>
          <cell r="R39" t="str">
            <v>FCGB</v>
          </cell>
          <cell r="S39" t="str">
            <v>150.01</v>
          </cell>
        </row>
        <row r="40">
          <cell r="D40">
            <v>32</v>
          </cell>
          <cell r="E40" t="str">
            <v>27-06-2013/16:54</v>
          </cell>
          <cell r="F40" t="str">
            <v>-</v>
          </cell>
          <cell r="G40">
            <v>130.30000000000001</v>
          </cell>
          <cell r="H40">
            <v>133.75</v>
          </cell>
          <cell r="I40">
            <v>0.154</v>
          </cell>
          <cell r="J40">
            <v>130.45208916104147</v>
          </cell>
          <cell r="K40">
            <v>3.4906703783084225</v>
          </cell>
          <cell r="L40">
            <v>0</v>
          </cell>
          <cell r="M40">
            <v>0</v>
          </cell>
          <cell r="N40">
            <v>0</v>
          </cell>
          <cell r="O40">
            <v>0</v>
          </cell>
          <cell r="P40">
            <v>0</v>
          </cell>
          <cell r="Q40" t="str">
            <v>NO</v>
          </cell>
          <cell r="R40" t="str">
            <v>FCGB</v>
          </cell>
          <cell r="S40" t="str">
            <v>150.01</v>
          </cell>
        </row>
        <row r="41">
          <cell r="D41">
            <v>33</v>
          </cell>
          <cell r="E41" t="str">
            <v>28-06-2013/20:32</v>
          </cell>
          <cell r="F41" t="str">
            <v>-</v>
          </cell>
          <cell r="G41">
            <v>133.75</v>
          </cell>
          <cell r="H41">
            <v>137.19999999999999</v>
          </cell>
          <cell r="I41">
            <v>0.154</v>
          </cell>
          <cell r="J41">
            <v>133.94275953934991</v>
          </cell>
          <cell r="K41">
            <v>3.4906703783084367</v>
          </cell>
          <cell r="L41">
            <v>0</v>
          </cell>
          <cell r="M41">
            <v>0</v>
          </cell>
          <cell r="N41">
            <v>0</v>
          </cell>
          <cell r="O41">
            <v>0</v>
          </cell>
          <cell r="P41">
            <v>0</v>
          </cell>
          <cell r="Q41" t="str">
            <v>NO</v>
          </cell>
          <cell r="R41" t="str">
            <v>FCGB</v>
          </cell>
          <cell r="S41" t="str">
            <v>150.01</v>
          </cell>
        </row>
        <row r="42">
          <cell r="D42">
            <v>34</v>
          </cell>
          <cell r="E42" t="str">
            <v>29-06-2013/17:09</v>
          </cell>
          <cell r="F42" t="str">
            <v>-</v>
          </cell>
          <cell r="G42">
            <v>137.19999999999999</v>
          </cell>
          <cell r="H42">
            <v>140.36000000000001</v>
          </cell>
          <cell r="I42">
            <v>0.154</v>
          </cell>
          <cell r="J42">
            <v>137.14001124817739</v>
          </cell>
          <cell r="K42">
            <v>3.1972517088274799</v>
          </cell>
          <cell r="L42">
            <v>0</v>
          </cell>
          <cell r="M42">
            <v>0</v>
          </cell>
          <cell r="N42">
            <v>0</v>
          </cell>
          <cell r="O42">
            <v>0</v>
          </cell>
          <cell r="P42">
            <v>0</v>
          </cell>
          <cell r="Q42" t="str">
            <v>NO</v>
          </cell>
          <cell r="R42" t="str">
            <v>FCGB</v>
          </cell>
          <cell r="S42" t="str">
            <v>150.01</v>
          </cell>
        </row>
        <row r="43">
          <cell r="D43">
            <v>35</v>
          </cell>
          <cell r="E43" t="str">
            <v>30-06-2013/15:32</v>
          </cell>
          <cell r="F43" t="str">
            <v>-</v>
          </cell>
          <cell r="G43">
            <v>140.36000000000001</v>
          </cell>
          <cell r="H43">
            <v>143.49</v>
          </cell>
          <cell r="I43">
            <v>0.154</v>
          </cell>
          <cell r="J43">
            <v>140.30690930154128</v>
          </cell>
          <cell r="K43">
            <v>3.1668980533638944</v>
          </cell>
          <cell r="L43">
            <v>0</v>
          </cell>
          <cell r="M43">
            <v>0</v>
          </cell>
          <cell r="N43">
            <v>0</v>
          </cell>
          <cell r="O43">
            <v>0</v>
          </cell>
          <cell r="P43">
            <v>0</v>
          </cell>
          <cell r="Q43" t="str">
            <v>NO</v>
          </cell>
          <cell r="R43" t="str">
            <v>FCGB</v>
          </cell>
          <cell r="S43" t="str">
            <v>150.01</v>
          </cell>
        </row>
        <row r="44">
          <cell r="D44">
            <v>36</v>
          </cell>
          <cell r="E44" t="str">
            <v>01-07-2013/15:15</v>
          </cell>
          <cell r="F44" t="str">
            <v>02-07-2013/13:45</v>
          </cell>
          <cell r="G44">
            <v>143.49</v>
          </cell>
          <cell r="H44">
            <v>147.13999999999999</v>
          </cell>
          <cell r="I44">
            <v>0.154</v>
          </cell>
          <cell r="J44">
            <v>143.99993738294003</v>
          </cell>
          <cell r="K44">
            <v>3.6930280813987508</v>
          </cell>
          <cell r="L44">
            <v>21.297136461743264</v>
          </cell>
          <cell r="M44">
            <v>86.214499401641234</v>
          </cell>
          <cell r="N44">
            <v>0</v>
          </cell>
          <cell r="O44">
            <v>0</v>
          </cell>
          <cell r="P44">
            <v>0</v>
          </cell>
          <cell r="Q44" t="str">
            <v>NO</v>
          </cell>
          <cell r="R44" t="str">
            <v>FCGB</v>
          </cell>
          <cell r="S44" t="str">
            <v>150.01</v>
          </cell>
        </row>
        <row r="45">
          <cell r="D45">
            <v>37</v>
          </cell>
          <cell r="E45" t="str">
            <v>02-07-2013/19:24</v>
          </cell>
          <cell r="F45" t="str">
            <v>03-07-2013/10:10</v>
          </cell>
          <cell r="G45">
            <v>147.13999999999999</v>
          </cell>
          <cell r="H45">
            <v>151.80000000000001</v>
          </cell>
          <cell r="I45">
            <v>0.154</v>
          </cell>
          <cell r="J45">
            <v>148.71487186494508</v>
          </cell>
          <cell r="K45">
            <v>4.7149344820050487</v>
          </cell>
          <cell r="L45">
            <v>0</v>
          </cell>
          <cell r="M45">
            <v>0</v>
          </cell>
          <cell r="N45">
            <v>0</v>
          </cell>
          <cell r="O45">
            <v>0</v>
          </cell>
          <cell r="P45">
            <v>0</v>
          </cell>
          <cell r="Q45" t="str">
            <v>NO</v>
          </cell>
          <cell r="R45" t="str">
            <v>FCGB</v>
          </cell>
          <cell r="S45" t="str">
            <v>150.01</v>
          </cell>
        </row>
        <row r="46">
          <cell r="D46">
            <v>38</v>
          </cell>
          <cell r="E46" t="str">
            <v>04-07-2013/02:48</v>
          </cell>
          <cell r="F46" t="str">
            <v>04-7-2013/11:00</v>
          </cell>
          <cell r="G46">
            <v>151.80000000000001</v>
          </cell>
          <cell r="H46">
            <v>154.15700000000001</v>
          </cell>
          <cell r="I46">
            <v>0.154</v>
          </cell>
          <cell r="J46">
            <v>151.0996573958648</v>
          </cell>
          <cell r="K46">
            <v>2.3847855309197143</v>
          </cell>
          <cell r="L46">
            <v>0</v>
          </cell>
          <cell r="M46">
            <v>0</v>
          </cell>
          <cell r="N46">
            <v>0</v>
          </cell>
          <cell r="O46">
            <v>0</v>
          </cell>
          <cell r="P46">
            <v>0</v>
          </cell>
          <cell r="Q46" t="str">
            <v>NO</v>
          </cell>
          <cell r="R46" t="str">
            <v>FCGB</v>
          </cell>
          <cell r="S46" t="str">
            <v>150.01</v>
          </cell>
        </row>
        <row r="47">
          <cell r="D47">
            <v>39</v>
          </cell>
          <cell r="E47" t="str">
            <v>05-07-2013/07:45</v>
          </cell>
          <cell r="F47" t="str">
            <v>05-07-2013/11:45</v>
          </cell>
          <cell r="G47">
            <v>154.15700000000001</v>
          </cell>
          <cell r="H47">
            <v>157.33799999999999</v>
          </cell>
          <cell r="I47">
            <v>0.154</v>
          </cell>
          <cell r="J47">
            <v>154.3181566635167</v>
          </cell>
          <cell r="K47">
            <v>3.2184992676519073</v>
          </cell>
          <cell r="L47">
            <v>0</v>
          </cell>
          <cell r="M47">
            <v>0</v>
          </cell>
          <cell r="N47">
            <v>0</v>
          </cell>
          <cell r="O47">
            <v>0</v>
          </cell>
          <cell r="P47">
            <v>0</v>
          </cell>
          <cell r="Q47" t="str">
            <v>NO</v>
          </cell>
          <cell r="R47" t="str">
            <v>FCGB</v>
          </cell>
          <cell r="S47" t="str">
            <v>150.01</v>
          </cell>
        </row>
        <row r="48">
          <cell r="D48">
            <v>40</v>
          </cell>
          <cell r="E48" t="str">
            <v>06-07-2013/08:07</v>
          </cell>
          <cell r="F48" t="str">
            <v>06-07-2013/12:45</v>
          </cell>
          <cell r="G48">
            <v>157.33799999999999</v>
          </cell>
          <cell r="H48">
            <v>161.27199999999999</v>
          </cell>
          <cell r="I48">
            <v>0.154</v>
          </cell>
          <cell r="J48">
            <v>158.29853268330376</v>
          </cell>
          <cell r="K48">
            <v>3.9803760197870588</v>
          </cell>
          <cell r="L48">
            <v>0</v>
          </cell>
          <cell r="M48">
            <v>0</v>
          </cell>
          <cell r="N48">
            <v>0</v>
          </cell>
          <cell r="O48">
            <v>0</v>
          </cell>
          <cell r="P48">
            <v>0</v>
          </cell>
          <cell r="Q48" t="str">
            <v>NO</v>
          </cell>
          <cell r="R48" t="str">
            <v>FCGB</v>
          </cell>
          <cell r="S48" t="str">
            <v>150.01</v>
          </cell>
        </row>
        <row r="49">
          <cell r="D49">
            <v>41</v>
          </cell>
          <cell r="E49" t="str">
            <v>07-07-2013/07:53</v>
          </cell>
          <cell r="F49" t="str">
            <v>-</v>
          </cell>
          <cell r="G49">
            <v>161.27199999999999</v>
          </cell>
          <cell r="H49">
            <v>164.53899999999999</v>
          </cell>
          <cell r="I49">
            <v>0.154</v>
          </cell>
          <cell r="J49">
            <v>161.60404576328455</v>
          </cell>
          <cell r="K49">
            <v>3.3055130799807841</v>
          </cell>
          <cell r="L49">
            <v>0</v>
          </cell>
          <cell r="M49">
            <v>0</v>
          </cell>
          <cell r="N49">
            <v>0</v>
          </cell>
          <cell r="O49">
            <v>0</v>
          </cell>
          <cell r="P49">
            <v>0</v>
          </cell>
          <cell r="Q49" t="str">
            <v>NO</v>
          </cell>
          <cell r="R49" t="str">
            <v>FCGB</v>
          </cell>
          <cell r="S49" t="str">
            <v>150.01</v>
          </cell>
        </row>
        <row r="50">
          <cell r="D50">
            <v>42</v>
          </cell>
          <cell r="E50" t="str">
            <v>08-07-2013/08:21</v>
          </cell>
          <cell r="F50" t="str">
            <v>08-07-2013/12:40</v>
          </cell>
          <cell r="G50">
            <v>164.53899999999999</v>
          </cell>
          <cell r="H50">
            <v>168.33699999999999</v>
          </cell>
          <cell r="I50">
            <v>0.154</v>
          </cell>
          <cell r="J50">
            <v>165.4468185449702</v>
          </cell>
          <cell r="K50">
            <v>3.8427727816856532</v>
          </cell>
          <cell r="L50">
            <v>22.61144974331512</v>
          </cell>
          <cell r="M50">
            <v>0</v>
          </cell>
          <cell r="N50">
            <v>0</v>
          </cell>
          <cell r="O50">
            <v>0</v>
          </cell>
          <cell r="P50">
            <v>0</v>
          </cell>
          <cell r="Q50" t="str">
            <v>NO</v>
          </cell>
          <cell r="R50" t="str">
            <v>FCGB</v>
          </cell>
          <cell r="S50" t="str">
            <v>150.01</v>
          </cell>
        </row>
        <row r="51">
          <cell r="D51">
            <v>43</v>
          </cell>
          <cell r="E51" t="str">
            <v>09-07-2013/09:01</v>
          </cell>
          <cell r="F51" t="str">
            <v>09-07-2013/12:45</v>
          </cell>
          <cell r="G51">
            <v>168.33699999999999</v>
          </cell>
          <cell r="H51">
            <v>171.86500000000001</v>
          </cell>
          <cell r="I51">
            <v>0.154</v>
          </cell>
          <cell r="J51">
            <v>169.0164084274839</v>
          </cell>
          <cell r="K51">
            <v>3.5695898825136965</v>
          </cell>
          <cell r="L51">
            <v>0</v>
          </cell>
          <cell r="M51">
            <v>0</v>
          </cell>
          <cell r="N51">
            <v>0</v>
          </cell>
          <cell r="O51">
            <v>0</v>
          </cell>
          <cell r="P51">
            <v>0</v>
          </cell>
          <cell r="Q51" t="str">
            <v>NO</v>
          </cell>
          <cell r="R51" t="str">
            <v>FCGB</v>
          </cell>
          <cell r="S51" t="str">
            <v>150.01</v>
          </cell>
        </row>
        <row r="52">
          <cell r="D52">
            <v>44</v>
          </cell>
          <cell r="E52" t="str">
            <v>10-07-2013/07:52</v>
          </cell>
          <cell r="F52" t="str">
            <v>10-07-2013/12:30</v>
          </cell>
          <cell r="G52">
            <v>171.86500000000001</v>
          </cell>
          <cell r="H52">
            <v>175.512</v>
          </cell>
          <cell r="I52">
            <v>0.154</v>
          </cell>
          <cell r="J52">
            <v>172.70640114333631</v>
          </cell>
          <cell r="K52">
            <v>3.6899927158524122</v>
          </cell>
          <cell r="L52">
            <v>0</v>
          </cell>
          <cell r="M52">
            <v>0</v>
          </cell>
          <cell r="N52">
            <v>0</v>
          </cell>
          <cell r="O52">
            <v>0</v>
          </cell>
          <cell r="P52">
            <v>0</v>
          </cell>
          <cell r="Q52" t="str">
            <v>NO</v>
          </cell>
          <cell r="R52" t="str">
            <v>FCGB</v>
          </cell>
          <cell r="S52" t="str">
            <v>150.01</v>
          </cell>
        </row>
        <row r="53">
          <cell r="D53">
            <v>45</v>
          </cell>
          <cell r="E53" t="str">
            <v>11-07-2013/07:50</v>
          </cell>
          <cell r="F53" t="str">
            <v>-</v>
          </cell>
          <cell r="G53">
            <v>175.512</v>
          </cell>
          <cell r="H53">
            <v>179.11199999999999</v>
          </cell>
          <cell r="I53">
            <v>0.154</v>
          </cell>
          <cell r="J53">
            <v>176.3488397989625</v>
          </cell>
          <cell r="K53">
            <v>3.6424386556261936</v>
          </cell>
          <cell r="L53">
            <v>0</v>
          </cell>
          <cell r="M53">
            <v>0</v>
          </cell>
          <cell r="N53">
            <v>0</v>
          </cell>
          <cell r="O53">
            <v>0</v>
          </cell>
          <cell r="P53">
            <v>0</v>
          </cell>
          <cell r="Q53" t="str">
            <v>NO</v>
          </cell>
          <cell r="R53" t="str">
            <v>FCGB</v>
          </cell>
          <cell r="S53" t="str">
            <v>150.01</v>
          </cell>
        </row>
        <row r="54">
          <cell r="D54">
            <v>46</v>
          </cell>
          <cell r="E54" t="str">
            <v>12-07-2013/19:55</v>
          </cell>
          <cell r="F54" t="str">
            <v>13-07-2013/09:30</v>
          </cell>
          <cell r="G54">
            <v>179.11199999999999</v>
          </cell>
          <cell r="H54">
            <v>182.6</v>
          </cell>
          <cell r="I54">
            <v>0.154</v>
          </cell>
          <cell r="J54">
            <v>179.87795814085811</v>
          </cell>
          <cell r="K54">
            <v>3.5291183418956109</v>
          </cell>
          <cell r="L54">
            <v>0</v>
          </cell>
          <cell r="M54">
            <v>0</v>
          </cell>
          <cell r="N54">
            <v>0</v>
          </cell>
          <cell r="O54">
            <v>0</v>
          </cell>
          <cell r="P54">
            <v>0</v>
          </cell>
          <cell r="Q54" t="str">
            <v>NO</v>
          </cell>
          <cell r="R54" t="str">
            <v>FCGB</v>
          </cell>
          <cell r="S54" t="str">
            <v>150.01</v>
          </cell>
        </row>
        <row r="55">
          <cell r="D55">
            <v>47</v>
          </cell>
          <cell r="E55" t="str">
            <v>14-07-2013/08:06</v>
          </cell>
          <cell r="F55" t="str">
            <v>18-07-2013/14:30</v>
          </cell>
          <cell r="G55">
            <v>182.6</v>
          </cell>
          <cell r="H55">
            <v>186.887</v>
          </cell>
          <cell r="I55">
            <v>0.154</v>
          </cell>
          <cell r="J55">
            <v>184.21549550659967</v>
          </cell>
          <cell r="K55">
            <v>4.3375373657415537</v>
          </cell>
          <cell r="L55">
            <v>0</v>
          </cell>
          <cell r="M55">
            <v>0</v>
          </cell>
          <cell r="N55">
            <v>0</v>
          </cell>
          <cell r="O55">
            <v>0</v>
          </cell>
          <cell r="P55">
            <v>0</v>
          </cell>
          <cell r="Q55" t="str">
            <v>NO</v>
          </cell>
          <cell r="R55" t="str">
            <v>FCGB</v>
          </cell>
          <cell r="S55" t="str">
            <v>150.01</v>
          </cell>
        </row>
        <row r="56">
          <cell r="D56">
            <v>48</v>
          </cell>
          <cell r="E56" t="str">
            <v>20-07-2013/05:50</v>
          </cell>
          <cell r="F56" t="str">
            <v>20-07-2013/13:05</v>
          </cell>
          <cell r="G56">
            <v>186.887</v>
          </cell>
          <cell r="H56">
            <v>191.04599999999999</v>
          </cell>
          <cell r="I56">
            <v>0.154</v>
          </cell>
          <cell r="J56">
            <v>188.42352394236337</v>
          </cell>
          <cell r="K56">
            <v>4.2080284357637083</v>
          </cell>
          <cell r="L56">
            <v>7.8039248196791391</v>
          </cell>
          <cell r="M56">
            <v>0</v>
          </cell>
          <cell r="N56">
            <v>0</v>
          </cell>
          <cell r="O56">
            <v>0</v>
          </cell>
          <cell r="P56">
            <v>0</v>
          </cell>
          <cell r="Q56" t="str">
            <v>NO</v>
          </cell>
          <cell r="R56" t="str">
            <v>FCGB</v>
          </cell>
          <cell r="S56" t="str">
            <v>150.01</v>
          </cell>
        </row>
        <row r="57">
          <cell r="D57">
            <v>49</v>
          </cell>
          <cell r="E57" t="str">
            <v>21-07-2013/07:57</v>
          </cell>
          <cell r="F57" t="str">
            <v>22-07-2013/09:05</v>
          </cell>
          <cell r="G57">
            <v>191.04599999999999</v>
          </cell>
          <cell r="H57">
            <v>194.6</v>
          </cell>
          <cell r="I57">
            <v>0.154</v>
          </cell>
          <cell r="J57">
            <v>192.01942032627881</v>
          </cell>
          <cell r="K57">
            <v>3.5958963839154308</v>
          </cell>
          <cell r="L57">
            <v>0</v>
          </cell>
          <cell r="M57">
            <v>0</v>
          </cell>
          <cell r="N57">
            <v>0</v>
          </cell>
          <cell r="O57">
            <v>0</v>
          </cell>
          <cell r="P57">
            <v>0</v>
          </cell>
          <cell r="Q57" t="str">
            <v>NO</v>
          </cell>
          <cell r="R57" t="str">
            <v>FCGB</v>
          </cell>
          <cell r="S57" t="str">
            <v>150.01</v>
          </cell>
        </row>
        <row r="58">
          <cell r="D58">
            <v>50</v>
          </cell>
          <cell r="E58" t="str">
            <v>23-07-2013/08:10</v>
          </cell>
          <cell r="F58" t="str">
            <v>23-07-2013/13:45</v>
          </cell>
          <cell r="G58">
            <v>194.6</v>
          </cell>
          <cell r="H58">
            <v>198.31</v>
          </cell>
          <cell r="I58">
            <v>0.154</v>
          </cell>
          <cell r="J58">
            <v>195.7731557186047</v>
          </cell>
          <cell r="K58">
            <v>3.7537353923258934</v>
          </cell>
          <cell r="L58">
            <v>22.502176583646303</v>
          </cell>
          <cell r="M58">
            <v>0</v>
          </cell>
          <cell r="N58">
            <v>0</v>
          </cell>
          <cell r="O58">
            <v>0</v>
          </cell>
          <cell r="P58">
            <v>0</v>
          </cell>
          <cell r="Q58" t="str">
            <v>NO</v>
          </cell>
          <cell r="R58" t="str">
            <v>FCGB</v>
          </cell>
          <cell r="S58" t="str">
            <v>150.01</v>
          </cell>
        </row>
        <row r="59">
          <cell r="D59">
            <v>51</v>
          </cell>
          <cell r="E59" t="str">
            <v>24-07-2013/08:05</v>
          </cell>
          <cell r="F59" t="str">
            <v>-</v>
          </cell>
          <cell r="G59">
            <v>198.31</v>
          </cell>
          <cell r="H59">
            <v>201.47</v>
          </cell>
          <cell r="I59">
            <v>0.154</v>
          </cell>
          <cell r="J59">
            <v>198.97040742743215</v>
          </cell>
          <cell r="K59">
            <v>3.1972517088274515</v>
          </cell>
          <cell r="L59">
            <v>0</v>
          </cell>
          <cell r="M59">
            <v>0</v>
          </cell>
          <cell r="N59">
            <v>0</v>
          </cell>
          <cell r="O59">
            <v>0</v>
          </cell>
          <cell r="P59">
            <v>0</v>
          </cell>
          <cell r="Q59" t="str">
            <v>NO</v>
          </cell>
          <cell r="R59" t="str">
            <v>FCGB</v>
          </cell>
          <cell r="S59" t="str">
            <v>150.01</v>
          </cell>
        </row>
        <row r="60">
          <cell r="D60">
            <v>52</v>
          </cell>
          <cell r="E60" t="str">
            <v>25-07-2013/07:59</v>
          </cell>
          <cell r="F60" t="str">
            <v>25-07-2013/12:45</v>
          </cell>
          <cell r="G60">
            <v>201.47</v>
          </cell>
          <cell r="H60">
            <v>205.15</v>
          </cell>
          <cell r="I60">
            <v>0.154</v>
          </cell>
          <cell r="J60">
            <v>202.69378916429449</v>
          </cell>
          <cell r="K60">
            <v>3.7233817368623363</v>
          </cell>
          <cell r="L60">
            <v>0</v>
          </cell>
          <cell r="M60">
            <v>0</v>
          </cell>
          <cell r="N60">
            <v>0</v>
          </cell>
          <cell r="O60">
            <v>0</v>
          </cell>
          <cell r="P60">
            <v>0</v>
          </cell>
          <cell r="Q60" t="str">
            <v>NO</v>
          </cell>
          <cell r="R60" t="str">
            <v>FCGB</v>
          </cell>
          <cell r="S60" t="str">
            <v>150.01</v>
          </cell>
        </row>
        <row r="61">
          <cell r="D61">
            <v>53</v>
          </cell>
          <cell r="E61" t="str">
            <v>26-07-2013/07:58</v>
          </cell>
          <cell r="F61" t="str">
            <v>26-07-2013/13:30</v>
          </cell>
          <cell r="G61">
            <v>205.15</v>
          </cell>
          <cell r="H61">
            <v>209.39500000000001</v>
          </cell>
          <cell r="I61">
            <v>0.154</v>
          </cell>
          <cell r="J61">
            <v>206.98883141238704</v>
          </cell>
          <cell r="K61">
            <v>4.2950422480925567</v>
          </cell>
          <cell r="L61">
            <v>0</v>
          </cell>
          <cell r="M61">
            <v>0</v>
          </cell>
          <cell r="N61">
            <v>0</v>
          </cell>
          <cell r="O61">
            <v>0</v>
          </cell>
          <cell r="P61">
            <v>0</v>
          </cell>
          <cell r="Q61" t="str">
            <v>NO</v>
          </cell>
          <cell r="R61" t="str">
            <v>FCGB</v>
          </cell>
          <cell r="S61" t="str">
            <v>150.01</v>
          </cell>
        </row>
        <row r="62">
          <cell r="D62">
            <v>54</v>
          </cell>
          <cell r="E62" t="str">
            <v>27-07-2013/08:02</v>
          </cell>
          <cell r="F62" t="str">
            <v>27-07-2013/12:10</v>
          </cell>
          <cell r="G62">
            <v>209.39500000000001</v>
          </cell>
          <cell r="H62">
            <v>212.87</v>
          </cell>
          <cell r="I62">
            <v>0.154</v>
          </cell>
          <cell r="J62">
            <v>210.50479650358176</v>
          </cell>
          <cell r="K62">
            <v>3.5159650911947153</v>
          </cell>
          <cell r="L62">
            <v>0</v>
          </cell>
          <cell r="M62">
            <v>0</v>
          </cell>
          <cell r="N62">
            <v>0</v>
          </cell>
          <cell r="O62">
            <v>0</v>
          </cell>
          <cell r="P62">
            <v>0</v>
          </cell>
          <cell r="Q62" t="str">
            <v>NO</v>
          </cell>
          <cell r="R62" t="str">
            <v>FCGB</v>
          </cell>
          <cell r="S62" t="str">
            <v>150.01</v>
          </cell>
        </row>
        <row r="63">
          <cell r="D63">
            <v>55</v>
          </cell>
          <cell r="E63" t="str">
            <v>28-07-2013/08:33</v>
          </cell>
          <cell r="F63" t="str">
            <v>-</v>
          </cell>
          <cell r="G63">
            <v>212.87</v>
          </cell>
          <cell r="H63">
            <v>216.84</v>
          </cell>
          <cell r="I63">
            <v>0.154</v>
          </cell>
          <cell r="J63">
            <v>214.52159690992511</v>
          </cell>
          <cell r="K63">
            <v>4.01680040634335</v>
          </cell>
          <cell r="L63">
            <v>0</v>
          </cell>
          <cell r="M63">
            <v>0</v>
          </cell>
          <cell r="N63">
            <v>0</v>
          </cell>
          <cell r="O63">
            <v>0</v>
          </cell>
          <cell r="P63">
            <v>0</v>
          </cell>
          <cell r="Q63" t="str">
            <v>NO</v>
          </cell>
          <cell r="R63" t="str">
            <v>FCGB</v>
          </cell>
          <cell r="S63" t="str">
            <v>150.01</v>
          </cell>
        </row>
        <row r="64">
          <cell r="D64">
            <v>56</v>
          </cell>
          <cell r="E64" t="str">
            <v>29-07-2013/14:12</v>
          </cell>
          <cell r="F64" t="str">
            <v>-</v>
          </cell>
          <cell r="G64">
            <v>216.84</v>
          </cell>
          <cell r="H64">
            <v>220.755</v>
          </cell>
          <cell r="I64">
            <v>0.154</v>
          </cell>
          <cell r="J64">
            <v>218.48274894791859</v>
          </cell>
          <cell r="K64">
            <v>3.9611520379934859</v>
          </cell>
          <cell r="L64">
            <v>11.999811793257408</v>
          </cell>
          <cell r="M64">
            <v>0</v>
          </cell>
          <cell r="N64">
            <v>0</v>
          </cell>
          <cell r="O64">
            <v>0</v>
          </cell>
          <cell r="P64">
            <v>0</v>
          </cell>
          <cell r="Q64" t="str">
            <v>NO</v>
          </cell>
          <cell r="R64" t="str">
            <v>FCGB</v>
          </cell>
          <cell r="S64" t="str">
            <v>150.01</v>
          </cell>
        </row>
        <row r="65">
          <cell r="D65">
            <v>57</v>
          </cell>
          <cell r="E65" t="str">
            <v>30-07-2013/16:35</v>
          </cell>
          <cell r="F65" t="str">
            <v>-</v>
          </cell>
          <cell r="G65">
            <v>220.755</v>
          </cell>
          <cell r="H65">
            <v>224.85</v>
          </cell>
          <cell r="I65">
            <v>0.154</v>
          </cell>
          <cell r="J65">
            <v>222.62602291869339</v>
          </cell>
          <cell r="K65">
            <v>4.1432739707747999</v>
          </cell>
          <cell r="L65">
            <v>0</v>
          </cell>
          <cell r="M65">
            <v>0</v>
          </cell>
          <cell r="N65">
            <v>0</v>
          </cell>
          <cell r="O65">
            <v>0</v>
          </cell>
          <cell r="P65">
            <v>0</v>
          </cell>
          <cell r="Q65" t="str">
            <v>NO</v>
          </cell>
          <cell r="R65" t="str">
            <v>FCGB</v>
          </cell>
          <cell r="S65" t="str">
            <v>150.01</v>
          </cell>
        </row>
        <row r="66">
          <cell r="D66">
            <v>58</v>
          </cell>
          <cell r="E66" t="str">
            <v>31-07-2013/16:07</v>
          </cell>
          <cell r="F66" t="str">
            <v>-</v>
          </cell>
          <cell r="G66">
            <v>224.85</v>
          </cell>
          <cell r="H66">
            <v>228.7</v>
          </cell>
          <cell r="I66">
            <v>0.154</v>
          </cell>
          <cell r="J66">
            <v>226.52140870318252</v>
          </cell>
          <cell r="K66">
            <v>3.8953857844891218</v>
          </cell>
          <cell r="L66">
            <v>0</v>
          </cell>
          <cell r="M66">
            <v>0</v>
          </cell>
          <cell r="N66">
            <v>0</v>
          </cell>
          <cell r="O66">
            <v>0</v>
          </cell>
          <cell r="P66">
            <v>0</v>
          </cell>
          <cell r="Q66" t="str">
            <v>NO</v>
          </cell>
          <cell r="R66" t="str">
            <v>FCGB</v>
          </cell>
          <cell r="S66" t="str">
            <v>150.01</v>
          </cell>
        </row>
        <row r="67">
          <cell r="D67">
            <v>59</v>
          </cell>
          <cell r="E67" t="str">
            <v>02-08-2013/18:55</v>
          </cell>
          <cell r="F67" t="str">
            <v>-</v>
          </cell>
          <cell r="G67">
            <v>228.7</v>
          </cell>
          <cell r="H67">
            <v>232.57</v>
          </cell>
          <cell r="I67">
            <v>0.154</v>
          </cell>
          <cell r="J67">
            <v>230.43703025798069</v>
          </cell>
          <cell r="K67">
            <v>3.9156215547981787</v>
          </cell>
          <cell r="L67">
            <v>7.8110073392873005</v>
          </cell>
          <cell r="M67">
            <v>94.318925410409548</v>
          </cell>
          <cell r="N67">
            <v>3546.2750000000001</v>
          </cell>
          <cell r="O67">
            <v>3932.6709999999998</v>
          </cell>
          <cell r="P67">
            <v>0</v>
          </cell>
          <cell r="Q67" t="str">
            <v>NO</v>
          </cell>
          <cell r="R67" t="str">
            <v>FCGB</v>
          </cell>
          <cell r="S67" t="str">
            <v>150.01</v>
          </cell>
        </row>
        <row r="68">
          <cell r="D68">
            <v>60</v>
          </cell>
          <cell r="E68" t="str">
            <v>03-08-2013/19:20</v>
          </cell>
          <cell r="F68" t="str">
            <v>-</v>
          </cell>
          <cell r="G68">
            <v>232.57</v>
          </cell>
          <cell r="H68">
            <v>236.42</v>
          </cell>
          <cell r="I68">
            <v>0.154</v>
          </cell>
          <cell r="J68">
            <v>234.33241604246982</v>
          </cell>
          <cell r="K68">
            <v>3.8953857844891218</v>
          </cell>
          <cell r="L68">
            <v>0</v>
          </cell>
          <cell r="M68">
            <v>0</v>
          </cell>
          <cell r="N68">
            <v>3548.326</v>
          </cell>
          <cell r="O68">
            <v>3936.0169999999998</v>
          </cell>
          <cell r="P68">
            <v>0</v>
          </cell>
          <cell r="Q68" t="str">
            <v>NO</v>
          </cell>
          <cell r="R68" t="str">
            <v>FCGB</v>
          </cell>
          <cell r="S68" t="str">
            <v>150.01</v>
          </cell>
        </row>
        <row r="69">
          <cell r="D69">
            <v>61</v>
          </cell>
          <cell r="E69" t="str">
            <v>05-08-2013/08:38</v>
          </cell>
          <cell r="F69" t="str">
            <v>-</v>
          </cell>
          <cell r="G69">
            <v>236.42</v>
          </cell>
          <cell r="H69">
            <v>240.66399999999999</v>
          </cell>
          <cell r="I69">
            <v>0.154</v>
          </cell>
          <cell r="J69">
            <v>238.62644650204692</v>
          </cell>
          <cell r="K69">
            <v>4.2940304595771011</v>
          </cell>
          <cell r="L69">
            <v>25.028612506729218</v>
          </cell>
          <cell r="M69">
            <v>0</v>
          </cell>
          <cell r="N69">
            <v>3550.43</v>
          </cell>
          <cell r="O69">
            <v>3939.53</v>
          </cell>
          <cell r="P69">
            <v>2301.37</v>
          </cell>
          <cell r="Q69" t="str">
            <v>NO</v>
          </cell>
          <cell r="R69" t="str">
            <v>FCGB</v>
          </cell>
          <cell r="S69" t="str">
            <v>150.01</v>
          </cell>
        </row>
        <row r="70">
          <cell r="D70">
            <v>62</v>
          </cell>
          <cell r="E70" t="str">
            <v>06-08-2013/08:11</v>
          </cell>
          <cell r="F70" t="str">
            <v>-</v>
          </cell>
          <cell r="G70">
            <v>240.66399999999999</v>
          </cell>
          <cell r="H70">
            <v>245.14</v>
          </cell>
          <cell r="I70">
            <v>0.154</v>
          </cell>
          <cell r="J70">
            <v>243.15521189720883</v>
          </cell>
          <cell r="K70">
            <v>4.528765395161912</v>
          </cell>
          <cell r="L70">
            <v>0</v>
          </cell>
          <cell r="M70">
            <v>0</v>
          </cell>
          <cell r="N70">
            <v>3552.69</v>
          </cell>
          <cell r="O70">
            <v>3943.25</v>
          </cell>
          <cell r="P70">
            <v>2300.52</v>
          </cell>
          <cell r="Q70" t="str">
            <v>NO</v>
          </cell>
          <cell r="R70" t="str">
            <v>FCGB</v>
          </cell>
          <cell r="S70" t="str">
            <v>150.01</v>
          </cell>
        </row>
        <row r="71">
          <cell r="D71">
            <v>63</v>
          </cell>
          <cell r="E71" t="str">
            <v>07-08-2013/08:12</v>
          </cell>
          <cell r="F71" t="str">
            <v>-</v>
          </cell>
          <cell r="G71">
            <v>245.14</v>
          </cell>
          <cell r="H71">
            <v>249.13</v>
          </cell>
          <cell r="I71">
            <v>0.154</v>
          </cell>
          <cell r="J71">
            <v>247.19224807386121</v>
          </cell>
          <cell r="K71">
            <v>4.0370361766523786</v>
          </cell>
          <cell r="L71">
            <v>0</v>
          </cell>
          <cell r="M71">
            <v>0</v>
          </cell>
          <cell r="N71">
            <v>3555</v>
          </cell>
          <cell r="O71">
            <v>3947.05</v>
          </cell>
          <cell r="P71">
            <v>2300.02</v>
          </cell>
          <cell r="Q71" t="str">
            <v>NO</v>
          </cell>
          <cell r="R71" t="str">
            <v>FCGB</v>
          </cell>
          <cell r="S71" t="str">
            <v>150.01</v>
          </cell>
        </row>
        <row r="72">
          <cell r="D72">
            <v>64</v>
          </cell>
          <cell r="E72" t="str">
            <v>08-08-2013/20:25</v>
          </cell>
          <cell r="F72" t="str">
            <v>-</v>
          </cell>
          <cell r="G72">
            <v>249.13</v>
          </cell>
          <cell r="H72">
            <v>253.32</v>
          </cell>
          <cell r="I72">
            <v>0.154</v>
          </cell>
          <cell r="J72">
            <v>251.43164195360393</v>
          </cell>
          <cell r="K72">
            <v>4.2393938797427211</v>
          </cell>
          <cell r="L72">
            <v>0</v>
          </cell>
          <cell r="M72">
            <v>0</v>
          </cell>
          <cell r="N72">
            <v>3555.1170000000002</v>
          </cell>
          <cell r="O72">
            <v>3947.05</v>
          </cell>
          <cell r="P72">
            <v>2299.3560000000002</v>
          </cell>
          <cell r="Q72" t="str">
            <v>NO</v>
          </cell>
          <cell r="R72" t="str">
            <v>FCGB</v>
          </cell>
          <cell r="S72" t="str">
            <v>150.01</v>
          </cell>
        </row>
        <row r="73">
          <cell r="D73">
            <v>65</v>
          </cell>
          <cell r="E73" t="str">
            <v>09-08-2013/21:25</v>
          </cell>
          <cell r="F73" t="str">
            <v>-</v>
          </cell>
          <cell r="G73">
            <v>253.32</v>
          </cell>
          <cell r="H73">
            <v>257.25</v>
          </cell>
          <cell r="I73">
            <v>0.154</v>
          </cell>
          <cell r="J73">
            <v>255.40797081932919</v>
          </cell>
          <cell r="K73">
            <v>3.9763288657252644</v>
          </cell>
          <cell r="L73">
            <v>0</v>
          </cell>
          <cell r="M73">
            <v>0</v>
          </cell>
          <cell r="N73">
            <v>3559.33</v>
          </cell>
          <cell r="O73">
            <v>3954.1930000000002</v>
          </cell>
          <cell r="P73">
            <v>2298.739</v>
          </cell>
          <cell r="Q73" t="str">
            <v>NO</v>
          </cell>
          <cell r="R73" t="str">
            <v>FCGB</v>
          </cell>
          <cell r="S73" t="str">
            <v>150.01</v>
          </cell>
        </row>
        <row r="74">
          <cell r="D74">
            <v>66</v>
          </cell>
          <cell r="E74" t="str">
            <v>11-08-2013/04:25</v>
          </cell>
          <cell r="F74" t="str">
            <v>-</v>
          </cell>
          <cell r="G74">
            <v>257.25</v>
          </cell>
          <cell r="H74">
            <v>261.15699999999998</v>
          </cell>
          <cell r="I74">
            <v>0.154</v>
          </cell>
          <cell r="J74">
            <v>259.36102854919903</v>
          </cell>
          <cell r="K74">
            <v>3.9530577298698404</v>
          </cell>
          <cell r="L74">
            <v>0</v>
          </cell>
          <cell r="M74">
            <v>0</v>
          </cell>
          <cell r="N74">
            <v>3561.1010000000001</v>
          </cell>
          <cell r="O74">
            <v>3957.1239999999998</v>
          </cell>
          <cell r="P74">
            <v>2299.4279999999999</v>
          </cell>
          <cell r="Q74" t="str">
            <v>NO</v>
          </cell>
          <cell r="R74" t="str">
            <v>FCGB</v>
          </cell>
          <cell r="S74" t="str">
            <v>150.01</v>
          </cell>
        </row>
        <row r="75">
          <cell r="D75">
            <v>67</v>
          </cell>
          <cell r="E75" t="str">
            <v>12-08-2013/08:45</v>
          </cell>
          <cell r="F75" t="str">
            <v>-</v>
          </cell>
          <cell r="G75">
            <v>261.15699999999998</v>
          </cell>
          <cell r="H75">
            <v>264.959</v>
          </cell>
          <cell r="I75">
            <v>0.154</v>
          </cell>
          <cell r="J75">
            <v>263.20784848494651</v>
          </cell>
          <cell r="K75">
            <v>3.8468199357474759</v>
          </cell>
          <cell r="L75">
            <v>32.228499582683696</v>
          </cell>
          <cell r="M75">
            <v>0</v>
          </cell>
          <cell r="N75">
            <v>3563.0770000000002</v>
          </cell>
          <cell r="O75">
            <v>3960.3780000000002</v>
          </cell>
          <cell r="P75">
            <v>2298.84</v>
          </cell>
          <cell r="Q75" t="str">
            <v>NO</v>
          </cell>
          <cell r="R75" t="str">
            <v>FCGB</v>
          </cell>
          <cell r="S75" t="str">
            <v>150.01</v>
          </cell>
        </row>
        <row r="76">
          <cell r="D76">
            <v>68</v>
          </cell>
          <cell r="E76" t="str">
            <v>13-08-2013/08:03</v>
          </cell>
          <cell r="F76" t="str">
            <v>-</v>
          </cell>
          <cell r="G76">
            <v>264.959</v>
          </cell>
          <cell r="H76">
            <v>269.28800000000001</v>
          </cell>
          <cell r="I76">
            <v>0.154</v>
          </cell>
          <cell r="J76">
            <v>267.587880968337</v>
          </cell>
          <cell r="K76">
            <v>4.3800324833904938</v>
          </cell>
          <cell r="L76">
            <v>0</v>
          </cell>
          <cell r="M76">
            <v>0</v>
          </cell>
          <cell r="N76">
            <v>3565.3229999999999</v>
          </cell>
          <cell r="O76">
            <v>3964.0790000000002</v>
          </cell>
          <cell r="P76">
            <v>2998.1750000000002</v>
          </cell>
          <cell r="Q76" t="str">
            <v>NO</v>
          </cell>
          <cell r="R76" t="str">
            <v>FCGB</v>
          </cell>
          <cell r="S76" t="str">
            <v>150.01</v>
          </cell>
        </row>
        <row r="77">
          <cell r="D77">
            <v>69</v>
          </cell>
          <cell r="E77" t="str">
            <v>14-08-2013/09:45</v>
          </cell>
          <cell r="F77" t="str">
            <v>-</v>
          </cell>
          <cell r="G77">
            <v>269.28800000000001</v>
          </cell>
          <cell r="H77">
            <v>273.58999999999997</v>
          </cell>
          <cell r="I77">
            <v>0.154</v>
          </cell>
          <cell r="J77">
            <v>271.94059516181028</v>
          </cell>
          <cell r="K77">
            <v>4.3527141934732754</v>
          </cell>
          <cell r="L77">
            <v>0</v>
          </cell>
          <cell r="M77">
            <v>0</v>
          </cell>
          <cell r="N77">
            <v>3567.5129999999999</v>
          </cell>
          <cell r="O77">
            <v>3967.76</v>
          </cell>
          <cell r="P77">
            <v>2297.5129999999999</v>
          </cell>
          <cell r="Q77" t="str">
            <v>NO</v>
          </cell>
          <cell r="R77" t="str">
            <v>FCGB</v>
          </cell>
          <cell r="S77" t="str">
            <v>150.01</v>
          </cell>
        </row>
        <row r="78">
          <cell r="D78">
            <v>70</v>
          </cell>
          <cell r="E78" t="str">
            <v>15-08-2013/08:10</v>
          </cell>
          <cell r="F78" t="str">
            <v>-</v>
          </cell>
          <cell r="G78">
            <v>273.58999999999997</v>
          </cell>
          <cell r="H78">
            <v>277.36</v>
          </cell>
          <cell r="I78">
            <v>0.154</v>
          </cell>
          <cell r="J78">
            <v>275.75503786506329</v>
          </cell>
          <cell r="K78">
            <v>3.8144427032530075</v>
          </cell>
          <cell r="L78">
            <v>0</v>
          </cell>
          <cell r="M78">
            <v>0</v>
          </cell>
          <cell r="N78">
            <v>3569.51</v>
          </cell>
          <cell r="O78">
            <v>3970.97</v>
          </cell>
          <cell r="P78">
            <v>2296.9299999999998</v>
          </cell>
          <cell r="Q78" t="str">
            <v>NO</v>
          </cell>
          <cell r="R78" t="str">
            <v>FCGB</v>
          </cell>
          <cell r="S78" t="str">
            <v>150.01</v>
          </cell>
        </row>
        <row r="79">
          <cell r="D79">
            <v>71</v>
          </cell>
          <cell r="E79" t="str">
            <v>16-08-2013/08:15</v>
          </cell>
          <cell r="F79" t="str">
            <v>-</v>
          </cell>
          <cell r="G79">
            <v>277.36</v>
          </cell>
          <cell r="H79">
            <v>281.33</v>
          </cell>
          <cell r="I79">
            <v>0.154</v>
          </cell>
          <cell r="J79">
            <v>279.77183827140658</v>
          </cell>
          <cell r="K79">
            <v>4.0168004063432932</v>
          </cell>
          <cell r="L79">
            <v>0</v>
          </cell>
          <cell r="M79">
            <v>0</v>
          </cell>
          <cell r="N79">
            <v>3561.56</v>
          </cell>
          <cell r="O79">
            <v>3974.37</v>
          </cell>
          <cell r="P79">
            <v>2296.62</v>
          </cell>
          <cell r="Q79" t="str">
            <v>NO</v>
          </cell>
          <cell r="R79" t="str">
            <v>FCGB</v>
          </cell>
          <cell r="S79" t="str">
            <v>150.01</v>
          </cell>
        </row>
        <row r="80">
          <cell r="D80">
            <v>72</v>
          </cell>
          <cell r="E80" t="str">
            <v>17-08-2013/08:04</v>
          </cell>
          <cell r="F80" t="str">
            <v>-</v>
          </cell>
          <cell r="G80">
            <v>281.33</v>
          </cell>
          <cell r="H80">
            <v>285.39</v>
          </cell>
          <cell r="I80">
            <v>0.154</v>
          </cell>
          <cell r="J80">
            <v>283.8796996441406</v>
          </cell>
          <cell r="K80">
            <v>4.1078613727340212</v>
          </cell>
          <cell r="L80">
            <v>0</v>
          </cell>
          <cell r="M80">
            <v>0</v>
          </cell>
          <cell r="N80">
            <v>3573.67</v>
          </cell>
          <cell r="O80">
            <v>3977.84</v>
          </cell>
          <cell r="P80">
            <v>2295.96</v>
          </cell>
          <cell r="Q80" t="str">
            <v>NO</v>
          </cell>
          <cell r="R80" t="str">
            <v>FCGB</v>
          </cell>
          <cell r="S80" t="str">
            <v>150.01</v>
          </cell>
        </row>
        <row r="81">
          <cell r="D81">
            <v>73</v>
          </cell>
          <cell r="E81" t="str">
            <v>18-08-2013/07:46</v>
          </cell>
          <cell r="F81" t="str">
            <v>-</v>
          </cell>
          <cell r="G81">
            <v>285.39</v>
          </cell>
          <cell r="H81">
            <v>289.33</v>
          </cell>
          <cell r="I81">
            <v>0.154</v>
          </cell>
          <cell r="J81">
            <v>287.86614639502039</v>
          </cell>
          <cell r="K81">
            <v>3.9864467508797929</v>
          </cell>
          <cell r="L81">
            <v>0</v>
          </cell>
          <cell r="M81">
            <v>0</v>
          </cell>
          <cell r="N81">
            <v>3575.71</v>
          </cell>
          <cell r="O81">
            <v>3981.21</v>
          </cell>
          <cell r="P81">
            <v>2295.08</v>
          </cell>
          <cell r="Q81" t="str">
            <v>NO</v>
          </cell>
          <cell r="R81" t="str">
            <v>FCGB</v>
          </cell>
          <cell r="S81" t="str">
            <v>150.01</v>
          </cell>
        </row>
        <row r="82">
          <cell r="D82">
            <v>74</v>
          </cell>
          <cell r="E82" t="str">
            <v>19-08-2013/08:13</v>
          </cell>
          <cell r="F82" t="str">
            <v>-</v>
          </cell>
          <cell r="G82">
            <v>289.33</v>
          </cell>
          <cell r="H82">
            <v>293.01</v>
          </cell>
          <cell r="I82">
            <v>0.154</v>
          </cell>
          <cell r="J82">
            <v>291.58952813188273</v>
          </cell>
          <cell r="K82">
            <v>3.7233817368623363</v>
          </cell>
          <cell r="L82">
            <v>0</v>
          </cell>
          <cell r="M82">
            <v>0</v>
          </cell>
          <cell r="N82">
            <v>3577.62</v>
          </cell>
          <cell r="O82">
            <v>3984.35</v>
          </cell>
          <cell r="P82">
            <v>2294.5100000000002</v>
          </cell>
          <cell r="Q82" t="str">
            <v>NO</v>
          </cell>
          <cell r="R82" t="str">
            <v>FCGB</v>
          </cell>
          <cell r="S82" t="str">
            <v>150.01</v>
          </cell>
        </row>
        <row r="83">
          <cell r="D83">
            <v>75</v>
          </cell>
          <cell r="E83" t="str">
            <v>20-08-2013/08:12</v>
          </cell>
          <cell r="F83" t="str">
            <v>-</v>
          </cell>
          <cell r="G83">
            <v>293.01</v>
          </cell>
          <cell r="H83">
            <v>297.2</v>
          </cell>
          <cell r="I83">
            <v>0.154</v>
          </cell>
          <cell r="J83">
            <v>295.82892201162542</v>
          </cell>
          <cell r="K83">
            <v>4.2393938797426927</v>
          </cell>
          <cell r="L83">
            <v>19.217911062490032</v>
          </cell>
          <cell r="M83">
            <v>0</v>
          </cell>
          <cell r="N83">
            <v>3579.8</v>
          </cell>
          <cell r="O83">
            <v>3987.93</v>
          </cell>
          <cell r="P83">
            <v>2293.86</v>
          </cell>
          <cell r="Q83" t="str">
            <v>NO</v>
          </cell>
          <cell r="R83" t="str">
            <v>FCGB</v>
          </cell>
          <cell r="S83" t="str">
            <v>150.01</v>
          </cell>
        </row>
        <row r="84">
          <cell r="D84">
            <v>76</v>
          </cell>
          <cell r="E84" t="str">
            <v>21-08-2013/05:47</v>
          </cell>
          <cell r="F84" t="str">
            <v>-</v>
          </cell>
          <cell r="G84">
            <v>297.2</v>
          </cell>
          <cell r="H84">
            <v>301</v>
          </cell>
          <cell r="I84">
            <v>0.154</v>
          </cell>
          <cell r="J84">
            <v>299.67371837034199</v>
          </cell>
          <cell r="K84">
            <v>3.8447963587165646</v>
          </cell>
          <cell r="L84">
            <v>0</v>
          </cell>
          <cell r="M84">
            <v>0</v>
          </cell>
          <cell r="N84">
            <v>3581.74</v>
          </cell>
          <cell r="O84">
            <v>3991.14</v>
          </cell>
          <cell r="P84">
            <v>2292.08</v>
          </cell>
          <cell r="Q84" t="str">
            <v>NO</v>
          </cell>
          <cell r="R84" t="str">
            <v>FCGB</v>
          </cell>
          <cell r="S84" t="str">
            <v>150.01</v>
          </cell>
        </row>
        <row r="85">
          <cell r="D85">
            <v>77</v>
          </cell>
          <cell r="E85" t="str">
            <v>22-08-2013/10:49</v>
          </cell>
          <cell r="F85" t="str">
            <v>-</v>
          </cell>
          <cell r="G85">
            <v>301</v>
          </cell>
          <cell r="H85">
            <v>304.74799999999999</v>
          </cell>
          <cell r="I85">
            <v>0.154</v>
          </cell>
          <cell r="J85">
            <v>303.46590172625503</v>
          </cell>
          <cell r="K85">
            <v>3.7921833559130391</v>
          </cell>
          <cell r="L85">
            <v>0</v>
          </cell>
          <cell r="M85">
            <v>0</v>
          </cell>
          <cell r="N85">
            <v>3583.71</v>
          </cell>
          <cell r="O85">
            <v>3994.39</v>
          </cell>
          <cell r="P85">
            <v>2291.5</v>
          </cell>
          <cell r="Q85" t="str">
            <v>NO</v>
          </cell>
          <cell r="R85" t="str">
            <v>FCGB</v>
          </cell>
          <cell r="S85" t="str">
            <v>150.01</v>
          </cell>
        </row>
        <row r="86">
          <cell r="D86">
            <v>78</v>
          </cell>
          <cell r="E86" t="str">
            <v>24-08-2013/08:25</v>
          </cell>
          <cell r="F86" t="str">
            <v>-</v>
          </cell>
          <cell r="G86">
            <v>304.74799999999999</v>
          </cell>
          <cell r="H86">
            <v>308.70800000000003</v>
          </cell>
          <cell r="I86">
            <v>0.154</v>
          </cell>
          <cell r="J86">
            <v>307.47258424744388</v>
          </cell>
          <cell r="K86">
            <v>4.0066825211888499</v>
          </cell>
          <cell r="L86">
            <v>0</v>
          </cell>
          <cell r="M86">
            <v>0</v>
          </cell>
          <cell r="N86">
            <v>3585.77</v>
          </cell>
          <cell r="O86">
            <v>3997.7849999999999</v>
          </cell>
          <cell r="P86">
            <v>2290.8910000000001</v>
          </cell>
          <cell r="Q86" t="str">
            <v>NO</v>
          </cell>
          <cell r="R86" t="str">
            <v>FCGB</v>
          </cell>
          <cell r="S86" t="str">
            <v>150.01</v>
          </cell>
        </row>
        <row r="87">
          <cell r="D87">
            <v>79</v>
          </cell>
          <cell r="E87" t="str">
            <v>25-08-2013/20:28</v>
          </cell>
          <cell r="F87" t="str">
            <v>-</v>
          </cell>
          <cell r="G87">
            <v>308.70800000000003</v>
          </cell>
          <cell r="H87">
            <v>312.00400000000002</v>
          </cell>
          <cell r="I87">
            <v>0.154</v>
          </cell>
          <cell r="J87">
            <v>310.80743919437276</v>
          </cell>
          <cell r="K87">
            <v>3.3348549469288855</v>
          </cell>
          <cell r="L87">
            <v>0</v>
          </cell>
          <cell r="M87">
            <v>0</v>
          </cell>
          <cell r="N87">
            <v>3587.482</v>
          </cell>
          <cell r="O87">
            <v>4000.6030000000001</v>
          </cell>
          <cell r="P87">
            <v>2290.3829999999998</v>
          </cell>
          <cell r="Q87" t="str">
            <v>NO</v>
          </cell>
          <cell r="R87" t="str">
            <v>FCGB</v>
          </cell>
          <cell r="S87" t="str">
            <v>150.01</v>
          </cell>
        </row>
        <row r="88">
          <cell r="D88">
            <v>80</v>
          </cell>
          <cell r="E88" t="str">
            <v>27-08-2013/13:33</v>
          </cell>
          <cell r="F88" t="str">
            <v>-</v>
          </cell>
          <cell r="G88">
            <v>312.00400000000002</v>
          </cell>
          <cell r="H88">
            <v>315.93799999999999</v>
          </cell>
          <cell r="I88">
            <v>0.154</v>
          </cell>
          <cell r="J88">
            <v>314.78781521415982</v>
          </cell>
          <cell r="K88">
            <v>3.9803760197870588</v>
          </cell>
          <cell r="L88">
            <v>10.032894919219302</v>
          </cell>
          <cell r="M88">
            <v>0</v>
          </cell>
          <cell r="N88">
            <v>3589.5219999999999</v>
          </cell>
          <cell r="O88">
            <v>4003.9659999999999</v>
          </cell>
          <cell r="P88">
            <v>2290.0740000000001</v>
          </cell>
          <cell r="Q88" t="str">
            <v>NO</v>
          </cell>
          <cell r="R88" t="str">
            <v>FCGB</v>
          </cell>
          <cell r="S88" t="str">
            <v>150.01</v>
          </cell>
        </row>
        <row r="89">
          <cell r="D89">
            <v>81</v>
          </cell>
          <cell r="E89" t="str">
            <v>29-08-2013/08:06</v>
          </cell>
          <cell r="F89" t="str">
            <v>-</v>
          </cell>
          <cell r="G89">
            <v>315.93799999999999</v>
          </cell>
          <cell r="H89">
            <v>318.54000000000002</v>
          </cell>
          <cell r="I89">
            <v>0.154</v>
          </cell>
          <cell r="J89">
            <v>317.42048893136524</v>
          </cell>
          <cell r="K89">
            <v>2.6326737172054209</v>
          </cell>
          <cell r="L89">
            <v>0</v>
          </cell>
          <cell r="M89">
            <v>0</v>
          </cell>
          <cell r="N89">
            <v>3590.9810000000002</v>
          </cell>
          <cell r="O89">
            <v>4006.2220000000002</v>
          </cell>
          <cell r="P89">
            <v>2289.3679999999999</v>
          </cell>
          <cell r="Q89" t="str">
            <v>NO</v>
          </cell>
          <cell r="R89" t="str">
            <v>FCGB</v>
          </cell>
          <cell r="S89" t="str">
            <v>150.01</v>
          </cell>
        </row>
        <row r="90">
          <cell r="D90">
            <v>82</v>
          </cell>
          <cell r="E90" t="str">
            <v>31-08-2013/07:20</v>
          </cell>
          <cell r="F90" t="str">
            <v>-</v>
          </cell>
          <cell r="G90">
            <v>318.54000000000002</v>
          </cell>
          <cell r="H90">
            <v>321.92</v>
          </cell>
          <cell r="I90">
            <v>0.154</v>
          </cell>
          <cell r="J90">
            <v>320.84033411359206</v>
          </cell>
          <cell r="K90">
            <v>3.4198451822268225</v>
          </cell>
          <cell r="L90">
            <v>0</v>
          </cell>
          <cell r="M90">
            <v>0</v>
          </cell>
          <cell r="N90">
            <v>3592.63</v>
          </cell>
          <cell r="O90">
            <v>4009.08</v>
          </cell>
          <cell r="P90">
            <v>2290.0520000000001</v>
          </cell>
          <cell r="Q90" t="str">
            <v>NO</v>
          </cell>
          <cell r="R90" t="str">
            <v>FCGB</v>
          </cell>
          <cell r="S90" t="str">
            <v>150.01</v>
          </cell>
        </row>
        <row r="91">
          <cell r="D91">
            <v>83</v>
          </cell>
          <cell r="E91" t="str">
            <v>05-09-2013/7:50</v>
          </cell>
          <cell r="F91" t="str">
            <v>-</v>
          </cell>
          <cell r="G91">
            <v>321.92</v>
          </cell>
          <cell r="H91">
            <v>325.26400000000001</v>
          </cell>
          <cell r="I91">
            <v>0.154</v>
          </cell>
          <cell r="J91">
            <v>324.2237549092626</v>
          </cell>
          <cell r="K91">
            <v>3.3834207956705313</v>
          </cell>
          <cell r="L91">
            <v>14.372455861991682</v>
          </cell>
          <cell r="M91">
            <v>71.968517104081002</v>
          </cell>
          <cell r="N91">
            <v>3590.27</v>
          </cell>
          <cell r="O91">
            <v>4005.1120000000001</v>
          </cell>
          <cell r="P91">
            <v>2295.5079999999998</v>
          </cell>
          <cell r="Q91" t="str">
            <v>NO</v>
          </cell>
          <cell r="R91" t="str">
            <v>FT1</v>
          </cell>
          <cell r="S91" t="str">
            <v>150.01</v>
          </cell>
        </row>
        <row r="92">
          <cell r="D92">
            <v>84</v>
          </cell>
          <cell r="E92" t="str">
            <v>06-09-2013/8:00</v>
          </cell>
          <cell r="F92" t="str">
            <v>-</v>
          </cell>
          <cell r="G92">
            <v>325.26400000000001</v>
          </cell>
          <cell r="H92">
            <v>329.71600000000001</v>
          </cell>
          <cell r="I92">
            <v>0.154</v>
          </cell>
          <cell r="J92">
            <v>328.72823738005366</v>
          </cell>
          <cell r="K92">
            <v>4.5044824707910607</v>
          </cell>
          <cell r="L92">
            <v>0</v>
          </cell>
          <cell r="M92">
            <v>0</v>
          </cell>
          <cell r="N92">
            <v>3596.67</v>
          </cell>
          <cell r="O92">
            <v>4015.74</v>
          </cell>
          <cell r="P92">
            <v>2290.0970000000002</v>
          </cell>
          <cell r="Q92" t="str">
            <v>NO</v>
          </cell>
          <cell r="R92" t="str">
            <v>FT1</v>
          </cell>
          <cell r="S92" t="str">
            <v>150.01</v>
          </cell>
        </row>
        <row r="93">
          <cell r="D93">
            <v>85</v>
          </cell>
          <cell r="E93" t="str">
            <v>07-09-2013/8:25</v>
          </cell>
          <cell r="F93" t="str">
            <v>-</v>
          </cell>
          <cell r="G93">
            <v>329.71600000000001</v>
          </cell>
          <cell r="H93">
            <v>331.81</v>
          </cell>
          <cell r="I93">
            <v>0.154</v>
          </cell>
          <cell r="J93">
            <v>330.84692253140958</v>
          </cell>
          <cell r="K93">
            <v>2.1186851513559191</v>
          </cell>
          <cell r="L93">
            <v>0</v>
          </cell>
          <cell r="M93">
            <v>0</v>
          </cell>
          <cell r="N93">
            <v>3597.75</v>
          </cell>
          <cell r="O93">
            <v>4017.53</v>
          </cell>
          <cell r="P93">
            <v>2288.52</v>
          </cell>
          <cell r="Q93" t="str">
            <v>NO</v>
          </cell>
          <cell r="R93" t="str">
            <v>FT1</v>
          </cell>
          <cell r="S93" t="str">
            <v>150.01</v>
          </cell>
        </row>
        <row r="94">
          <cell r="D94">
            <v>86</v>
          </cell>
          <cell r="E94" t="str">
            <v>08-09-2013/8:20</v>
          </cell>
          <cell r="F94" t="str">
            <v>-</v>
          </cell>
          <cell r="G94">
            <v>331.81</v>
          </cell>
          <cell r="H94">
            <v>336.125</v>
          </cell>
          <cell r="I94">
            <v>0.154</v>
          </cell>
          <cell r="J94">
            <v>335.21278997558375</v>
          </cell>
          <cell r="K94">
            <v>4.3658674441741709</v>
          </cell>
          <cell r="L94">
            <v>0</v>
          </cell>
          <cell r="M94">
            <v>0</v>
          </cell>
          <cell r="N94">
            <v>3599.98</v>
          </cell>
          <cell r="O94">
            <v>4021.22</v>
          </cell>
          <cell r="P94">
            <v>2287.92</v>
          </cell>
          <cell r="Q94" t="str">
            <v>NO</v>
          </cell>
          <cell r="R94" t="str">
            <v>FT1</v>
          </cell>
          <cell r="S94" t="str">
            <v>150.01</v>
          </cell>
        </row>
        <row r="95">
          <cell r="D95">
            <v>87</v>
          </cell>
          <cell r="E95" t="str">
            <v>10-09-2013/6:58</v>
          </cell>
          <cell r="F95" t="str">
            <v>-</v>
          </cell>
          <cell r="G95">
            <v>336.125</v>
          </cell>
          <cell r="H95">
            <v>340.05</v>
          </cell>
          <cell r="I95">
            <v>0.154</v>
          </cell>
          <cell r="J95">
            <v>339.18405989873179</v>
          </cell>
          <cell r="K95">
            <v>3.9712699231480428</v>
          </cell>
          <cell r="L95">
            <v>18.045248173081461</v>
          </cell>
          <cell r="M95">
            <v>0</v>
          </cell>
          <cell r="N95">
            <v>3602.261</v>
          </cell>
          <cell r="O95">
            <v>4024.96</v>
          </cell>
          <cell r="P95">
            <v>2285.94</v>
          </cell>
          <cell r="Q95" t="str">
            <v>NO</v>
          </cell>
          <cell r="R95" t="str">
            <v>FT1</v>
          </cell>
          <cell r="S95" t="str">
            <v>150.01</v>
          </cell>
        </row>
        <row r="96">
          <cell r="D96">
            <v>88</v>
          </cell>
          <cell r="E96" t="str">
            <v>11-09-2013/9:04</v>
          </cell>
          <cell r="F96" t="str">
            <v>-</v>
          </cell>
          <cell r="G96">
            <v>340.05</v>
          </cell>
          <cell r="H96">
            <v>343.45</v>
          </cell>
          <cell r="I96">
            <v>0.154</v>
          </cell>
          <cell r="J96">
            <v>342.62414085126761</v>
          </cell>
          <cell r="K96">
            <v>3.4400809525358227</v>
          </cell>
          <cell r="L96">
            <v>0</v>
          </cell>
          <cell r="M96">
            <v>0</v>
          </cell>
          <cell r="N96">
            <v>3603.7930000000001</v>
          </cell>
          <cell r="O96">
            <v>4027.4929999999999</v>
          </cell>
          <cell r="P96">
            <v>2285.5279999999998</v>
          </cell>
          <cell r="Q96" t="str">
            <v>NO</v>
          </cell>
          <cell r="R96" t="str">
            <v>FT1</v>
          </cell>
          <cell r="S96" t="str">
            <v>150.01</v>
          </cell>
        </row>
        <row r="97">
          <cell r="D97">
            <v>89</v>
          </cell>
          <cell r="E97" t="str">
            <v>13-09-2013/8:23</v>
          </cell>
          <cell r="F97" t="str">
            <v>-</v>
          </cell>
          <cell r="G97">
            <v>343.45</v>
          </cell>
          <cell r="H97">
            <v>346.96699999999998</v>
          </cell>
          <cell r="I97">
            <v>0.154</v>
          </cell>
          <cell r="J97">
            <v>346.18260106011132</v>
          </cell>
          <cell r="K97">
            <v>3.5584602088437123</v>
          </cell>
          <cell r="L97">
            <v>0</v>
          </cell>
          <cell r="M97">
            <v>0</v>
          </cell>
          <cell r="N97">
            <v>3605.6039999999998</v>
          </cell>
          <cell r="O97">
            <v>4030.47</v>
          </cell>
          <cell r="P97">
            <v>2284.98</v>
          </cell>
          <cell r="Q97" t="str">
            <v>NO</v>
          </cell>
          <cell r="R97" t="str">
            <v>FT1</v>
          </cell>
          <cell r="S97" t="str">
            <v>150.01</v>
          </cell>
        </row>
        <row r="98">
          <cell r="D98">
            <v>90</v>
          </cell>
          <cell r="E98" t="str">
            <v>14-09-2013/8:25</v>
          </cell>
          <cell r="F98" t="str">
            <v>-</v>
          </cell>
          <cell r="G98">
            <v>346.96699999999998</v>
          </cell>
          <cell r="H98">
            <v>350.09800000000001</v>
          </cell>
          <cell r="I98">
            <v>0.154</v>
          </cell>
          <cell r="J98">
            <v>349.35051090199067</v>
          </cell>
          <cell r="K98">
            <v>3.1679098418793501</v>
          </cell>
          <cell r="L98">
            <v>0</v>
          </cell>
          <cell r="M98">
            <v>0</v>
          </cell>
          <cell r="N98">
            <v>3607.24</v>
          </cell>
          <cell r="O98">
            <v>4033.174</v>
          </cell>
          <cell r="P98">
            <v>2284.5100000000002</v>
          </cell>
          <cell r="Q98" t="str">
            <v>NO</v>
          </cell>
          <cell r="R98" t="str">
            <v>FT1</v>
          </cell>
          <cell r="S98" t="str">
            <v>150.01</v>
          </cell>
        </row>
        <row r="99">
          <cell r="D99">
            <v>91</v>
          </cell>
          <cell r="E99" t="str">
            <v>15-09-2013/8:25</v>
          </cell>
          <cell r="F99" t="str">
            <v>-</v>
          </cell>
          <cell r="G99">
            <v>350.09800000000001</v>
          </cell>
          <cell r="H99">
            <v>353.96</v>
          </cell>
          <cell r="I99">
            <v>0.154</v>
          </cell>
          <cell r="J99">
            <v>353.25803814866521</v>
          </cell>
          <cell r="K99">
            <v>3.9075272466745332</v>
          </cell>
          <cell r="L99">
            <v>0</v>
          </cell>
          <cell r="M99">
            <v>0</v>
          </cell>
          <cell r="N99">
            <v>3609.24</v>
          </cell>
          <cell r="O99">
            <v>4036.47</v>
          </cell>
          <cell r="P99">
            <v>2283.9</v>
          </cell>
          <cell r="Q99" t="str">
            <v>NO</v>
          </cell>
          <cell r="R99" t="str">
            <v>FT1</v>
          </cell>
          <cell r="S99" t="str">
            <v>150.01</v>
          </cell>
        </row>
        <row r="100">
          <cell r="D100">
            <v>92</v>
          </cell>
          <cell r="E100" t="str">
            <v>16-09-2013/9:05</v>
          </cell>
          <cell r="F100" t="str">
            <v>-</v>
          </cell>
          <cell r="G100">
            <v>353.96</v>
          </cell>
          <cell r="H100">
            <v>357.25</v>
          </cell>
          <cell r="I100">
            <v>0.154</v>
          </cell>
          <cell r="J100">
            <v>356.58682236450142</v>
          </cell>
          <cell r="K100">
            <v>3.3287842158362082</v>
          </cell>
          <cell r="L100">
            <v>15.733311415274329</v>
          </cell>
          <cell r="M100">
            <v>0</v>
          </cell>
          <cell r="N100">
            <v>3610.9479999999999</v>
          </cell>
          <cell r="O100">
            <v>4039.2869999999998</v>
          </cell>
          <cell r="P100">
            <v>2283.2440000000001</v>
          </cell>
          <cell r="Q100" t="str">
            <v>NO</v>
          </cell>
          <cell r="R100" t="str">
            <v>FT1</v>
          </cell>
          <cell r="S100" t="str">
            <v>150.01</v>
          </cell>
        </row>
        <row r="101">
          <cell r="D101">
            <v>93</v>
          </cell>
          <cell r="E101" t="str">
            <v>17-09-2013/8:33</v>
          </cell>
          <cell r="F101" t="str">
            <v>-</v>
          </cell>
          <cell r="G101">
            <v>357.25</v>
          </cell>
          <cell r="H101">
            <v>361</v>
          </cell>
          <cell r="I101">
            <v>0.154</v>
          </cell>
          <cell r="J101">
            <v>360.38102929744537</v>
          </cell>
          <cell r="K101">
            <v>3.7942069329439505</v>
          </cell>
          <cell r="L101">
            <v>0</v>
          </cell>
          <cell r="M101">
            <v>0</v>
          </cell>
          <cell r="N101">
            <v>3612.89</v>
          </cell>
          <cell r="O101">
            <v>4042.49</v>
          </cell>
          <cell r="P101">
            <v>2828.82</v>
          </cell>
          <cell r="Q101" t="str">
            <v>NO</v>
          </cell>
          <cell r="R101" t="str">
            <v>FT1</v>
          </cell>
          <cell r="S101" t="str">
            <v>150.01</v>
          </cell>
        </row>
        <row r="102">
          <cell r="D102">
            <v>94</v>
          </cell>
          <cell r="E102" t="str">
            <v>18-09-2013/8:51</v>
          </cell>
          <cell r="F102" t="str">
            <v>-</v>
          </cell>
          <cell r="G102">
            <v>361</v>
          </cell>
          <cell r="H102">
            <v>365.87</v>
          </cell>
          <cell r="I102">
            <v>0.154</v>
          </cell>
          <cell r="J102">
            <v>365.30843936769526</v>
          </cell>
          <cell r="K102">
            <v>4.9274100702498913</v>
          </cell>
          <cell r="L102">
            <v>0</v>
          </cell>
          <cell r="M102">
            <v>0</v>
          </cell>
          <cell r="N102">
            <v>3615.42</v>
          </cell>
          <cell r="O102">
            <v>4046.66</v>
          </cell>
          <cell r="P102">
            <v>2282.067</v>
          </cell>
          <cell r="Q102" t="str">
            <v>NO</v>
          </cell>
          <cell r="R102" t="str">
            <v>FT1</v>
          </cell>
          <cell r="S102" t="str">
            <v>150.01</v>
          </cell>
        </row>
        <row r="103">
          <cell r="D103">
            <v>95</v>
          </cell>
          <cell r="E103" t="str">
            <v>22-09-2013/7:13</v>
          </cell>
          <cell r="F103" t="str">
            <v>-</v>
          </cell>
          <cell r="G103">
            <v>365.87</v>
          </cell>
          <cell r="H103">
            <v>369.51</v>
          </cell>
          <cell r="I103">
            <v>0.154</v>
          </cell>
          <cell r="J103">
            <v>368.99134956393954</v>
          </cell>
          <cell r="K103">
            <v>3.6829101962442792</v>
          </cell>
          <cell r="L103">
            <v>0</v>
          </cell>
          <cell r="M103">
            <v>0</v>
          </cell>
          <cell r="N103">
            <v>3617.3820000000001</v>
          </cell>
          <cell r="O103">
            <v>4049.8159999999998</v>
          </cell>
          <cell r="P103">
            <v>2282.067</v>
          </cell>
          <cell r="Q103" t="str">
            <v>NO</v>
          </cell>
          <cell r="R103" t="str">
            <v>FT1</v>
          </cell>
          <cell r="S103" t="str">
            <v>150.01</v>
          </cell>
        </row>
        <row r="104">
          <cell r="D104">
            <v>96</v>
          </cell>
          <cell r="E104" t="str">
            <v>23-09-2013/7:50</v>
          </cell>
          <cell r="F104" t="str">
            <v>-</v>
          </cell>
          <cell r="G104">
            <v>369.51</v>
          </cell>
          <cell r="H104">
            <v>373.39100000000002</v>
          </cell>
          <cell r="I104">
            <v>0.154</v>
          </cell>
          <cell r="J104">
            <v>372.9181007924077</v>
          </cell>
          <cell r="K104">
            <v>3.9267512284681629</v>
          </cell>
          <cell r="L104">
            <v>20.36730281604315</v>
          </cell>
          <cell r="M104">
            <v>0</v>
          </cell>
          <cell r="N104">
            <v>3619.308</v>
          </cell>
          <cell r="O104">
            <v>4053.04</v>
          </cell>
          <cell r="P104">
            <v>2282.1019999999999</v>
          </cell>
          <cell r="Q104" t="str">
            <v>NO</v>
          </cell>
          <cell r="R104" t="str">
            <v>FT1</v>
          </cell>
          <cell r="S104" t="str">
            <v>150.01</v>
          </cell>
        </row>
        <row r="105">
          <cell r="D105">
            <v>97</v>
          </cell>
          <cell r="E105" t="str">
            <v>25-09-2013/7:49</v>
          </cell>
          <cell r="F105" t="str">
            <v>-</v>
          </cell>
          <cell r="G105">
            <v>373.39100000000002</v>
          </cell>
          <cell r="H105">
            <v>378.28</v>
          </cell>
          <cell r="I105">
            <v>0.154</v>
          </cell>
          <cell r="J105">
            <v>377.86473484445111</v>
          </cell>
          <cell r="K105">
            <v>4.9466340520434073</v>
          </cell>
          <cell r="L105">
            <v>0</v>
          </cell>
          <cell r="M105">
            <v>0</v>
          </cell>
          <cell r="N105">
            <v>3621.8539999999998</v>
          </cell>
          <cell r="O105">
            <v>4057.2710000000002</v>
          </cell>
          <cell r="P105">
            <v>2281.357</v>
          </cell>
          <cell r="Q105" t="str">
            <v>NO</v>
          </cell>
          <cell r="R105" t="str">
            <v>FT1</v>
          </cell>
          <cell r="S105" t="str">
            <v>150.01</v>
          </cell>
        </row>
        <row r="106">
          <cell r="D106">
            <v>98</v>
          </cell>
          <cell r="E106" t="str">
            <v>26-09-2013/8:26</v>
          </cell>
          <cell r="F106" t="str">
            <v>-</v>
          </cell>
          <cell r="G106">
            <v>378.28</v>
          </cell>
          <cell r="H106">
            <v>381.91</v>
          </cell>
          <cell r="I106">
            <v>0.154</v>
          </cell>
          <cell r="J106">
            <v>381.53752715554089</v>
          </cell>
          <cell r="K106">
            <v>3.6727923110897791</v>
          </cell>
          <cell r="L106">
            <v>0</v>
          </cell>
          <cell r="M106">
            <v>0</v>
          </cell>
          <cell r="N106">
            <v>3623.7510000000002</v>
          </cell>
          <cell r="O106">
            <v>4060.3679999999999</v>
          </cell>
          <cell r="P106">
            <v>2280.7930000000001</v>
          </cell>
          <cell r="Q106" t="str">
            <v>NO</v>
          </cell>
          <cell r="R106" t="str">
            <v>FT1</v>
          </cell>
          <cell r="S106" t="str">
            <v>150.01</v>
          </cell>
        </row>
        <row r="107">
          <cell r="D107">
            <v>99</v>
          </cell>
          <cell r="E107" t="str">
            <v>27-09-2013/7:55</v>
          </cell>
          <cell r="F107" t="str">
            <v>-</v>
          </cell>
          <cell r="G107">
            <v>381.91</v>
          </cell>
          <cell r="H107">
            <v>385.79199999999997</v>
          </cell>
          <cell r="I107">
            <v>0.154</v>
          </cell>
          <cell r="J107">
            <v>385.46529017252442</v>
          </cell>
          <cell r="K107">
            <v>3.9277630169835334</v>
          </cell>
          <cell r="L107">
            <v>0</v>
          </cell>
          <cell r="M107">
            <v>0</v>
          </cell>
          <cell r="N107">
            <v>3625.7510000000002</v>
          </cell>
          <cell r="O107">
            <v>4063.6909999999998</v>
          </cell>
          <cell r="P107">
            <v>2278.9899999999998</v>
          </cell>
          <cell r="Q107" t="str">
            <v>NO</v>
          </cell>
          <cell r="R107" t="str">
            <v>FT3</v>
          </cell>
          <cell r="S107" t="str">
            <v>150.01</v>
          </cell>
        </row>
        <row r="108">
          <cell r="D108">
            <v>100</v>
          </cell>
          <cell r="E108" t="str">
            <v>29-09-2013/8:20</v>
          </cell>
          <cell r="F108" t="str">
            <v>-</v>
          </cell>
          <cell r="G108">
            <v>385.79199999999997</v>
          </cell>
          <cell r="H108">
            <v>389.64</v>
          </cell>
          <cell r="I108">
            <v>0.154</v>
          </cell>
          <cell r="J108">
            <v>389.35865237998269</v>
          </cell>
          <cell r="K108">
            <v>3.8933622074582672</v>
          </cell>
          <cell r="L108">
            <v>0</v>
          </cell>
          <cell r="M108">
            <v>0</v>
          </cell>
          <cell r="N108">
            <v>3627.75</v>
          </cell>
          <cell r="O108">
            <v>4066.9810000000002</v>
          </cell>
          <cell r="P108">
            <v>2279.605</v>
          </cell>
          <cell r="Q108" t="str">
            <v>NO</v>
          </cell>
          <cell r="R108" t="str">
            <v>FT3</v>
          </cell>
          <cell r="S108" t="str">
            <v>150.01</v>
          </cell>
        </row>
        <row r="109">
          <cell r="D109">
            <v>101</v>
          </cell>
          <cell r="E109" t="str">
            <v>01-10-2013/8:35</v>
          </cell>
          <cell r="F109" t="str">
            <v>-</v>
          </cell>
          <cell r="G109">
            <v>389.64</v>
          </cell>
          <cell r="H109">
            <v>393.05</v>
          </cell>
          <cell r="I109">
            <v>0.154</v>
          </cell>
          <cell r="J109">
            <v>392.80885121767307</v>
          </cell>
          <cell r="K109">
            <v>3.4501988376903796</v>
          </cell>
          <cell r="L109">
            <v>3.4501988376903796</v>
          </cell>
          <cell r="M109">
            <v>0</v>
          </cell>
          <cell r="N109">
            <v>3629.5149999999999</v>
          </cell>
          <cell r="O109">
            <v>4069.89</v>
          </cell>
          <cell r="P109">
            <v>2277.87</v>
          </cell>
          <cell r="Q109" t="str">
            <v>NO</v>
          </cell>
          <cell r="R109" t="str">
            <v>FT3</v>
          </cell>
          <cell r="S109" t="str">
            <v>150.01</v>
          </cell>
        </row>
        <row r="110">
          <cell r="D110">
            <v>102</v>
          </cell>
          <cell r="E110" t="str">
            <v>03-10-2013/8:10</v>
          </cell>
          <cell r="F110" t="str">
            <v>-</v>
          </cell>
          <cell r="G110">
            <v>393.05</v>
          </cell>
          <cell r="H110">
            <v>396.3</v>
          </cell>
          <cell r="I110">
            <v>0.154</v>
          </cell>
          <cell r="J110">
            <v>396.09716389289116</v>
          </cell>
          <cell r="K110">
            <v>3.2883126752180942</v>
          </cell>
          <cell r="L110">
            <v>10.235252622309588</v>
          </cell>
          <cell r="M110">
            <v>76.660866007341212</v>
          </cell>
          <cell r="N110">
            <v>3631.2</v>
          </cell>
          <cell r="O110">
            <v>4072.6750000000002</v>
          </cell>
          <cell r="P110">
            <v>2277.375</v>
          </cell>
          <cell r="Q110" t="str">
            <v>NO</v>
          </cell>
          <cell r="R110" t="str">
            <v>FT3</v>
          </cell>
          <cell r="S110" t="str">
            <v>150.01</v>
          </cell>
        </row>
        <row r="111">
          <cell r="D111">
            <v>103</v>
          </cell>
          <cell r="E111" t="str">
            <v>05-10-2013/9:05</v>
          </cell>
          <cell r="F111" t="str">
            <v>-</v>
          </cell>
          <cell r="G111">
            <v>396.3</v>
          </cell>
          <cell r="H111">
            <v>399.79</v>
          </cell>
          <cell r="I111">
            <v>0.154</v>
          </cell>
          <cell r="J111">
            <v>399.62830581181765</v>
          </cell>
          <cell r="K111">
            <v>3.5311419189264939</v>
          </cell>
          <cell r="L111">
            <v>0</v>
          </cell>
          <cell r="M111">
            <v>0</v>
          </cell>
          <cell r="N111">
            <v>3633.0149999999999</v>
          </cell>
          <cell r="O111">
            <v>4075.6669999999999</v>
          </cell>
          <cell r="P111">
            <v>2276.83</v>
          </cell>
          <cell r="Q111" t="str">
            <v>NO</v>
          </cell>
          <cell r="R111" t="str">
            <v>FT3</v>
          </cell>
          <cell r="S111" t="str">
            <v>150.01</v>
          </cell>
        </row>
        <row r="112">
          <cell r="D112">
            <v>103</v>
          </cell>
          <cell r="E112" t="str">
            <v>06-10-2013/12:37</v>
          </cell>
          <cell r="F112" t="str">
            <v>-</v>
          </cell>
          <cell r="G112">
            <v>399.79</v>
          </cell>
          <cell r="H112">
            <v>403.166</v>
          </cell>
          <cell r="I112">
            <v>0.154</v>
          </cell>
          <cell r="J112">
            <v>403.04410383998265</v>
          </cell>
          <cell r="K112">
            <v>3.4157980281649998</v>
          </cell>
          <cell r="L112">
            <v>0</v>
          </cell>
          <cell r="M112">
            <v>0</v>
          </cell>
          <cell r="N112">
            <v>3634.761</v>
          </cell>
          <cell r="O112">
            <v>4078.5459999999998</v>
          </cell>
          <cell r="P112">
            <v>2276.3159999999998</v>
          </cell>
          <cell r="Q112" t="str">
            <v>NO</v>
          </cell>
          <cell r="R112" t="str">
            <v>FT3</v>
          </cell>
          <cell r="S112" t="str">
            <v>150.01</v>
          </cell>
        </row>
        <row r="113">
          <cell r="D113">
            <v>104</v>
          </cell>
          <cell r="E113" t="str">
            <v>08-10-2013/08:03</v>
          </cell>
          <cell r="F113" t="str">
            <v>-</v>
          </cell>
          <cell r="G113">
            <v>403.166</v>
          </cell>
          <cell r="H113">
            <v>406.83600000000001</v>
          </cell>
          <cell r="I113">
            <v>0.154</v>
          </cell>
          <cell r="J113">
            <v>406.75736769169049</v>
          </cell>
          <cell r="K113">
            <v>3.7132638517078362</v>
          </cell>
          <cell r="L113">
            <v>19.956516678769844</v>
          </cell>
          <cell r="M113">
            <v>0</v>
          </cell>
          <cell r="N113">
            <v>3636.66</v>
          </cell>
          <cell r="O113">
            <v>4081.68</v>
          </cell>
          <cell r="P113">
            <v>2275.44</v>
          </cell>
          <cell r="Q113" t="str">
            <v>NO</v>
          </cell>
          <cell r="R113" t="str">
            <v>FT3</v>
          </cell>
          <cell r="S113" t="str">
            <v>150.01</v>
          </cell>
        </row>
        <row r="114">
          <cell r="D114">
            <v>105</v>
          </cell>
          <cell r="E114" t="str">
            <v>09-10-2013/08:05</v>
          </cell>
          <cell r="F114" t="str">
            <v>-</v>
          </cell>
          <cell r="G114">
            <v>406.83600000000001</v>
          </cell>
          <cell r="H114">
            <v>411.536</v>
          </cell>
          <cell r="I114">
            <v>0.154</v>
          </cell>
          <cell r="J114">
            <v>411.5127737143136</v>
          </cell>
          <cell r="K114">
            <v>4.7554060226231059</v>
          </cell>
          <cell r="L114">
            <v>0</v>
          </cell>
          <cell r="M114">
            <v>0</v>
          </cell>
          <cell r="N114">
            <v>3639.1080000000002</v>
          </cell>
          <cell r="O114">
            <v>4085.71</v>
          </cell>
          <cell r="P114">
            <v>2275.0250000000001</v>
          </cell>
          <cell r="Q114" t="str">
            <v>NO</v>
          </cell>
          <cell r="R114" t="str">
            <v>FT3</v>
          </cell>
          <cell r="S114" t="str">
            <v>150.01</v>
          </cell>
        </row>
        <row r="115">
          <cell r="D115">
            <v>106</v>
          </cell>
          <cell r="E115" t="str">
            <v>10-10-2013/12:51</v>
          </cell>
          <cell r="F115" t="str">
            <v>-</v>
          </cell>
          <cell r="G115">
            <v>411.536</v>
          </cell>
          <cell r="H115">
            <v>414.96199999999999</v>
          </cell>
          <cell r="I115">
            <v>0.154</v>
          </cell>
          <cell r="J115">
            <v>414.97916116825121</v>
          </cell>
          <cell r="K115">
            <v>3.4663874539376138</v>
          </cell>
          <cell r="L115">
            <v>0</v>
          </cell>
          <cell r="M115">
            <v>0</v>
          </cell>
          <cell r="N115">
            <v>3640.8760000000002</v>
          </cell>
          <cell r="O115">
            <v>4088.634</v>
          </cell>
          <cell r="P115">
            <v>2275.703</v>
          </cell>
          <cell r="Q115" t="str">
            <v>NO</v>
          </cell>
          <cell r="R115" t="str">
            <v>FT1</v>
          </cell>
          <cell r="S115" t="str">
            <v>150.01</v>
          </cell>
        </row>
        <row r="116">
          <cell r="D116">
            <v>107</v>
          </cell>
          <cell r="E116" t="str">
            <v>12-10-2013/07:49</v>
          </cell>
          <cell r="F116" t="str">
            <v>-</v>
          </cell>
          <cell r="G116">
            <v>414.96199999999999</v>
          </cell>
          <cell r="H116">
            <v>418.68299999999999</v>
          </cell>
          <cell r="I116">
            <v>0.154</v>
          </cell>
          <cell r="J116">
            <v>418.74402623424709</v>
          </cell>
          <cell r="K116">
            <v>3.7648650659958776</v>
          </cell>
          <cell r="L116">
            <v>0</v>
          </cell>
          <cell r="M116">
            <v>0</v>
          </cell>
          <cell r="N116">
            <v>3642.8090000000002</v>
          </cell>
          <cell r="O116">
            <v>4091.8130000000001</v>
          </cell>
          <cell r="P116">
            <v>2275.096</v>
          </cell>
          <cell r="Q116" t="str">
            <v>NO</v>
          </cell>
          <cell r="R116" t="str">
            <v>FT1</v>
          </cell>
          <cell r="S116" t="str">
            <v>150.01</v>
          </cell>
        </row>
        <row r="117">
          <cell r="D117">
            <v>108</v>
          </cell>
          <cell r="E117" t="str">
            <v>13-10-2013/11:58</v>
          </cell>
          <cell r="F117" t="str">
            <v>-</v>
          </cell>
          <cell r="G117">
            <v>418.68299999999999</v>
          </cell>
          <cell r="H117">
            <v>422.89</v>
          </cell>
          <cell r="I117">
            <v>0.154</v>
          </cell>
          <cell r="J117">
            <v>423.0006205187525</v>
          </cell>
          <cell r="K117">
            <v>4.256594284505411</v>
          </cell>
          <cell r="L117">
            <v>0</v>
          </cell>
          <cell r="M117">
            <v>0</v>
          </cell>
          <cell r="N117">
            <v>3644.971</v>
          </cell>
          <cell r="O117">
            <v>4095.4180000000001</v>
          </cell>
          <cell r="P117">
            <v>2274.489</v>
          </cell>
          <cell r="Q117" t="str">
            <v>NO</v>
          </cell>
          <cell r="R117" t="str">
            <v>FT1</v>
          </cell>
          <cell r="S117" t="str">
            <v>150.01</v>
          </cell>
        </row>
        <row r="118">
          <cell r="D118">
            <v>109</v>
          </cell>
          <cell r="E118" t="str">
            <v>14-10-2013/16:15</v>
          </cell>
          <cell r="F118" t="str">
            <v>-</v>
          </cell>
          <cell r="G118">
            <v>422.89</v>
          </cell>
          <cell r="H118">
            <v>427.012</v>
          </cell>
          <cell r="I118">
            <v>0.154</v>
          </cell>
          <cell r="J118">
            <v>427.17121277944449</v>
          </cell>
          <cell r="K118">
            <v>4.1705922606919898</v>
          </cell>
          <cell r="L118">
            <v>15.905315462901001</v>
          </cell>
          <cell r="M118">
            <v>0</v>
          </cell>
          <cell r="N118">
            <v>3647.1260000000002</v>
          </cell>
          <cell r="O118">
            <v>4098.933</v>
          </cell>
          <cell r="P118">
            <v>2273.84</v>
          </cell>
          <cell r="Q118" t="str">
            <v>NO</v>
          </cell>
          <cell r="R118" t="str">
            <v>FT1</v>
          </cell>
          <cell r="S118" t="str">
            <v>150.01</v>
          </cell>
        </row>
        <row r="119">
          <cell r="D119">
            <v>110</v>
          </cell>
          <cell r="E119" t="str">
            <v>15-10-2013/17:21</v>
          </cell>
          <cell r="F119" t="str">
            <v>-</v>
          </cell>
          <cell r="G119">
            <v>427.012</v>
          </cell>
          <cell r="H119">
            <v>430.85</v>
          </cell>
          <cell r="I119">
            <v>0.154</v>
          </cell>
          <cell r="J119">
            <v>431.0544571017482</v>
          </cell>
          <cell r="K119">
            <v>3.8832443223037103</v>
          </cell>
          <cell r="L119">
            <v>0</v>
          </cell>
          <cell r="M119">
            <v>0</v>
          </cell>
          <cell r="N119">
            <v>3649.14</v>
          </cell>
          <cell r="O119">
            <v>4102.1899999999996</v>
          </cell>
          <cell r="P119">
            <v>2273.2420000000002</v>
          </cell>
          <cell r="Q119" t="str">
            <v>NO</v>
          </cell>
          <cell r="R119" t="str">
            <v>FT1</v>
          </cell>
          <cell r="S119" t="str">
            <v>150.01</v>
          </cell>
        </row>
        <row r="120">
          <cell r="D120">
            <v>111</v>
          </cell>
          <cell r="E120" t="str">
            <v>18-10-2013/8:14</v>
          </cell>
          <cell r="F120" t="str">
            <v>-</v>
          </cell>
          <cell r="G120">
            <v>430.85</v>
          </cell>
          <cell r="H120">
            <v>434.483</v>
          </cell>
          <cell r="I120">
            <v>0.154</v>
          </cell>
          <cell r="J120">
            <v>434.73028477838426</v>
          </cell>
          <cell r="K120">
            <v>3.6758276766360609</v>
          </cell>
          <cell r="L120">
            <v>0</v>
          </cell>
          <cell r="M120">
            <v>0</v>
          </cell>
          <cell r="N120">
            <v>3650.9870000000001</v>
          </cell>
          <cell r="O120">
            <v>4105.3310000000001</v>
          </cell>
          <cell r="P120">
            <v>2272.703</v>
          </cell>
          <cell r="Q120" t="str">
            <v>NO</v>
          </cell>
          <cell r="R120" t="str">
            <v>FT1</v>
          </cell>
          <cell r="S120" t="str">
            <v>150.01</v>
          </cell>
        </row>
        <row r="121">
          <cell r="D121">
            <v>112</v>
          </cell>
          <cell r="E121" t="str">
            <v>21-10-2013/00:55</v>
          </cell>
          <cell r="F121" t="str">
            <v>-</v>
          </cell>
          <cell r="G121">
            <v>434.483</v>
          </cell>
          <cell r="H121">
            <v>438.61</v>
          </cell>
          <cell r="I121">
            <v>0.154</v>
          </cell>
          <cell r="J121">
            <v>438.9059359816535</v>
          </cell>
          <cell r="K121">
            <v>4.1756512032692399</v>
          </cell>
          <cell r="L121">
            <v>0</v>
          </cell>
          <cell r="M121">
            <v>0</v>
          </cell>
          <cell r="N121">
            <v>3653.1840000000002</v>
          </cell>
          <cell r="O121">
            <v>4108.9160000000002</v>
          </cell>
          <cell r="P121">
            <v>2270.8519999999999</v>
          </cell>
          <cell r="Q121" t="str">
            <v>NO</v>
          </cell>
          <cell r="R121" t="str">
            <v>FT1</v>
          </cell>
          <cell r="S121" t="str">
            <v>150.01</v>
          </cell>
        </row>
        <row r="122">
          <cell r="D122">
            <v>113</v>
          </cell>
          <cell r="E122" t="str">
            <v>22-10-2013/08:11</v>
          </cell>
          <cell r="F122" t="str">
            <v>-</v>
          </cell>
          <cell r="G122">
            <v>438.61</v>
          </cell>
          <cell r="H122">
            <v>442.53</v>
          </cell>
          <cell r="I122">
            <v>0.154</v>
          </cell>
          <cell r="J122">
            <v>442.87214696222424</v>
          </cell>
          <cell r="K122">
            <v>3.966210980570736</v>
          </cell>
          <cell r="L122">
            <v>15.482949173537008</v>
          </cell>
          <cell r="M122">
            <v>0</v>
          </cell>
          <cell r="N122">
            <v>3655.1550000000002</v>
          </cell>
          <cell r="O122">
            <v>4112.1469999999999</v>
          </cell>
          <cell r="P122">
            <v>2270.2469999999998</v>
          </cell>
          <cell r="Q122" t="str">
            <v>NO</v>
          </cell>
          <cell r="R122" t="str">
            <v>FT1</v>
          </cell>
          <cell r="S122" t="str">
            <v>150.01</v>
          </cell>
        </row>
        <row r="123">
          <cell r="D123">
            <v>114</v>
          </cell>
          <cell r="E123" t="str">
            <v>24-10-2013/08:38</v>
          </cell>
          <cell r="F123" t="str">
            <v>-</v>
          </cell>
          <cell r="G123">
            <v>442.53</v>
          </cell>
          <cell r="H123">
            <v>446.548</v>
          </cell>
          <cell r="I123">
            <v>0.154</v>
          </cell>
          <cell r="J123">
            <v>446.93751321730929</v>
          </cell>
          <cell r="K123">
            <v>4.0653662550850527</v>
          </cell>
          <cell r="L123">
            <v>0</v>
          </cell>
          <cell r="M123">
            <v>0</v>
          </cell>
          <cell r="N123">
            <v>3968.5230000000001</v>
          </cell>
          <cell r="O123">
            <v>4121.9759999999997</v>
          </cell>
          <cell r="P123">
            <v>2269.627</v>
          </cell>
          <cell r="Q123" t="str">
            <v>NO</v>
          </cell>
          <cell r="R123" t="str">
            <v>FT1</v>
          </cell>
          <cell r="S123" t="str">
            <v>150.01</v>
          </cell>
        </row>
        <row r="124">
          <cell r="D124">
            <v>115</v>
          </cell>
          <cell r="E124" t="str">
            <v>26-10-2013/08:23</v>
          </cell>
          <cell r="F124">
            <v>41573.645833333336</v>
          </cell>
          <cell r="G124">
            <v>446.55</v>
          </cell>
          <cell r="H124">
            <v>450.1</v>
          </cell>
          <cell r="I124">
            <v>0.1545</v>
          </cell>
          <cell r="J124">
            <v>450.52963304070397</v>
          </cell>
          <cell r="K124">
            <v>3.5921198233946825</v>
          </cell>
          <cell r="L124">
            <v>0</v>
          </cell>
          <cell r="M124">
            <v>0</v>
          </cell>
          <cell r="N124">
            <v>3659.1030000000001</v>
          </cell>
          <cell r="O124">
            <v>4118.6750000000002</v>
          </cell>
          <cell r="P124">
            <v>2269.078</v>
          </cell>
          <cell r="Q124" t="str">
            <v>NO</v>
          </cell>
          <cell r="R124" t="str">
            <v>FT1B</v>
          </cell>
          <cell r="S124" t="str">
            <v>150.01</v>
          </cell>
        </row>
        <row r="125">
          <cell r="D125">
            <v>116</v>
          </cell>
          <cell r="E125" t="str">
            <v>27-10-2013/16:20</v>
          </cell>
          <cell r="F125">
            <v>0</v>
          </cell>
          <cell r="G125">
            <v>450.1</v>
          </cell>
          <cell r="H125">
            <v>453.91399999999999</v>
          </cell>
          <cell r="I125">
            <v>0.1545</v>
          </cell>
          <cell r="J125">
            <v>454.38888515519051</v>
          </cell>
          <cell r="K125">
            <v>3.8592521144865373</v>
          </cell>
          <cell r="L125">
            <v>0</v>
          </cell>
          <cell r="M125">
            <v>0</v>
          </cell>
          <cell r="N125">
            <v>3661.0810000000001</v>
          </cell>
          <cell r="O125">
            <v>4121.9359999999997</v>
          </cell>
          <cell r="P125">
            <v>2268.489</v>
          </cell>
          <cell r="Q125" t="str">
            <v>NO</v>
          </cell>
          <cell r="R125" t="str">
            <v>FT1B</v>
          </cell>
          <cell r="S125" t="str">
            <v>150.01</v>
          </cell>
        </row>
        <row r="126">
          <cell r="D126">
            <v>117</v>
          </cell>
          <cell r="E126" t="str">
            <v>29-10-2013/01:41</v>
          </cell>
          <cell r="F126">
            <v>41576.359722222223</v>
          </cell>
          <cell r="G126">
            <v>453.91</v>
          </cell>
          <cell r="H126">
            <v>457.7</v>
          </cell>
          <cell r="I126">
            <v>0.1545</v>
          </cell>
          <cell r="J126">
            <v>458.22385251594142</v>
          </cell>
          <cell r="K126">
            <v>3.8349673607509089</v>
          </cell>
          <cell r="L126">
            <v>15.080832069823771</v>
          </cell>
          <cell r="M126">
            <v>0</v>
          </cell>
          <cell r="N126">
            <v>3663.2890000000002</v>
          </cell>
          <cell r="O126">
            <v>4125.5770000000002</v>
          </cell>
          <cell r="P126">
            <v>2267.904</v>
          </cell>
          <cell r="Q126" t="str">
            <v>NO</v>
          </cell>
          <cell r="R126" t="str">
            <v>FT1B</v>
          </cell>
          <cell r="S126" t="str">
            <v>150.01</v>
          </cell>
        </row>
        <row r="127">
          <cell r="D127">
            <v>118</v>
          </cell>
          <cell r="E127" t="str">
            <v>30-10-2013/00:24</v>
          </cell>
          <cell r="F127">
            <v>41577.390972222223</v>
          </cell>
          <cell r="G127">
            <v>457.7</v>
          </cell>
          <cell r="H127">
            <v>461.76</v>
          </cell>
          <cell r="I127">
            <v>0.1545</v>
          </cell>
          <cell r="J127">
            <v>462.33202335621814</v>
          </cell>
          <cell r="K127">
            <v>4.1081708402767276</v>
          </cell>
          <cell r="L127">
            <v>0</v>
          </cell>
          <cell r="M127">
            <v>0</v>
          </cell>
          <cell r="N127">
            <v>3665.1390000000001</v>
          </cell>
          <cell r="O127">
            <v>4128.6450000000004</v>
          </cell>
          <cell r="P127">
            <v>2268.4760000000001</v>
          </cell>
          <cell r="Q127" t="str">
            <v>NO</v>
          </cell>
          <cell r="R127" t="str">
            <v>FT1B</v>
          </cell>
          <cell r="S127" t="str">
            <v>150.01</v>
          </cell>
        </row>
        <row r="128">
          <cell r="D128">
            <v>119</v>
          </cell>
          <cell r="E128" t="str">
            <v>31-10-2013/01:00</v>
          </cell>
          <cell r="F128">
            <v>41578.652777777781</v>
          </cell>
          <cell r="G128">
            <v>461.76</v>
          </cell>
          <cell r="H128">
            <v>464.72199999999998</v>
          </cell>
          <cell r="I128">
            <v>0.1545</v>
          </cell>
          <cell r="J128">
            <v>465.32916671308999</v>
          </cell>
          <cell r="K128">
            <v>2.9971433568718453</v>
          </cell>
          <cell r="L128">
            <v>0</v>
          </cell>
          <cell r="M128">
            <v>0</v>
          </cell>
          <cell r="N128">
            <v>3666.6889999999999</v>
          </cell>
          <cell r="O128">
            <v>4131.17</v>
          </cell>
          <cell r="P128">
            <v>2268.02</v>
          </cell>
          <cell r="Q128" t="str">
            <v>NO</v>
          </cell>
          <cell r="R128" t="str">
            <v>FT1B</v>
          </cell>
          <cell r="S128" t="str">
            <v>150.01</v>
          </cell>
        </row>
        <row r="129">
          <cell r="D129">
            <v>120</v>
          </cell>
          <cell r="E129" t="str">
            <v>01-11-2013/08:44</v>
          </cell>
          <cell r="F129">
            <v>0</v>
          </cell>
          <cell r="G129">
            <v>464.72199999999998</v>
          </cell>
          <cell r="H129">
            <v>468.81400000000002</v>
          </cell>
          <cell r="I129">
            <v>0.1545</v>
          </cell>
          <cell r="J129">
            <v>469.46971722501428</v>
          </cell>
          <cell r="K129">
            <v>4.1405505119242889</v>
          </cell>
          <cell r="L129">
            <v>0</v>
          </cell>
          <cell r="M129">
            <v>0</v>
          </cell>
          <cell r="N129">
            <v>3668.7979999999998</v>
          </cell>
          <cell r="O129">
            <v>4134.68</v>
          </cell>
          <cell r="P129">
            <v>2267.38</v>
          </cell>
          <cell r="Q129" t="str">
            <v>NO</v>
          </cell>
          <cell r="R129" t="str">
            <v>FT1B</v>
          </cell>
          <cell r="S129" t="str">
            <v>150.01</v>
          </cell>
        </row>
        <row r="130">
          <cell r="D130">
            <v>121</v>
          </cell>
          <cell r="E130" t="str">
            <v>02-11-2013/16:22</v>
          </cell>
          <cell r="F130">
            <v>0</v>
          </cell>
          <cell r="G130">
            <v>468.81400000000002</v>
          </cell>
          <cell r="H130">
            <v>472.28800000000001</v>
          </cell>
          <cell r="I130">
            <v>0.1545</v>
          </cell>
          <cell r="J130">
            <v>472.98493532824614</v>
          </cell>
          <cell r="K130">
            <v>3.5152181032318595</v>
          </cell>
          <cell r="L130">
            <v>3.5152181032318595</v>
          </cell>
          <cell r="M130">
            <v>68.735971719211307</v>
          </cell>
          <cell r="N130">
            <v>3670.6060000000002</v>
          </cell>
          <cell r="O130">
            <v>4137.6499999999996</v>
          </cell>
          <cell r="P130">
            <v>2266.86</v>
          </cell>
          <cell r="Q130" t="str">
            <v>NO</v>
          </cell>
          <cell r="R130" t="str">
            <v>FT1B</v>
          </cell>
          <cell r="S130" t="str">
            <v>150.01</v>
          </cell>
        </row>
        <row r="131">
          <cell r="D131">
            <v>122</v>
          </cell>
          <cell r="E131" t="str">
            <v>04-11-2013/00:32</v>
          </cell>
          <cell r="F131" t="str">
            <v>04-11-2013/11:00</v>
          </cell>
          <cell r="G131">
            <v>472.28800000000001</v>
          </cell>
          <cell r="H131">
            <v>476.02100000000002</v>
          </cell>
          <cell r="I131">
            <v>0.1545</v>
          </cell>
          <cell r="J131">
            <v>476.76222639887499</v>
          </cell>
          <cell r="K131">
            <v>3.7772910706288485</v>
          </cell>
          <cell r="L131">
            <v>15.224516862759515</v>
          </cell>
          <cell r="M131">
            <v>0</v>
          </cell>
          <cell r="N131">
            <v>3672.538</v>
          </cell>
          <cell r="O131">
            <v>4140.84</v>
          </cell>
          <cell r="P131">
            <v>2266.2800000000002</v>
          </cell>
          <cell r="Q131" t="str">
            <v>NO</v>
          </cell>
          <cell r="R131" t="str">
            <v>FT1B</v>
          </cell>
          <cell r="S131" t="str">
            <v>150.01</v>
          </cell>
        </row>
        <row r="132">
          <cell r="D132">
            <v>123</v>
          </cell>
          <cell r="E132" t="str">
            <v>05-11-2013/08:54</v>
          </cell>
          <cell r="F132" t="str">
            <v>07-11-2013/11:25</v>
          </cell>
          <cell r="G132">
            <v>476.02100000000002</v>
          </cell>
          <cell r="H132">
            <v>480.1</v>
          </cell>
          <cell r="I132">
            <v>0.1545</v>
          </cell>
          <cell r="J132">
            <v>480.88962266919242</v>
          </cell>
          <cell r="K132">
            <v>4.1273962703174334</v>
          </cell>
          <cell r="L132">
            <v>0</v>
          </cell>
          <cell r="M132">
            <v>0</v>
          </cell>
          <cell r="N132">
            <v>3674.616</v>
          </cell>
          <cell r="O132">
            <v>4144.3</v>
          </cell>
          <cell r="P132">
            <v>2266.23</v>
          </cell>
          <cell r="Q132" t="str">
            <v>NO</v>
          </cell>
          <cell r="R132" t="str">
            <v>FT1B</v>
          </cell>
          <cell r="S132" t="str">
            <v>150.01</v>
          </cell>
        </row>
        <row r="133">
          <cell r="D133">
            <v>124</v>
          </cell>
          <cell r="E133" t="str">
            <v>08-11-2013/08:44</v>
          </cell>
          <cell r="F133">
            <v>0</v>
          </cell>
          <cell r="G133">
            <v>480.1</v>
          </cell>
          <cell r="H133">
            <v>483.423</v>
          </cell>
          <cell r="I133">
            <v>0.1545</v>
          </cell>
          <cell r="J133">
            <v>484.25204919683762</v>
          </cell>
          <cell r="K133">
            <v>3.3624265276451979</v>
          </cell>
          <cell r="L133">
            <v>0</v>
          </cell>
          <cell r="M133">
            <v>0</v>
          </cell>
          <cell r="N133">
            <v>3676.3719999999998</v>
          </cell>
          <cell r="O133">
            <v>4147.17</v>
          </cell>
          <cell r="P133">
            <v>2265.13</v>
          </cell>
          <cell r="Q133" t="str">
            <v>NO</v>
          </cell>
          <cell r="R133" t="str">
            <v>FT1B</v>
          </cell>
          <cell r="S133" t="str">
            <v>150.01</v>
          </cell>
        </row>
        <row r="134">
          <cell r="D134">
            <v>125</v>
          </cell>
          <cell r="E134" t="str">
            <v>10-11-2013/01:04</v>
          </cell>
          <cell r="F134">
            <v>0</v>
          </cell>
          <cell r="G134">
            <v>483.423</v>
          </cell>
          <cell r="H134">
            <v>487.334</v>
          </cell>
          <cell r="I134">
            <v>0.1545</v>
          </cell>
          <cell r="J134">
            <v>488.20945219100565</v>
          </cell>
          <cell r="K134">
            <v>3.9574029941680351</v>
          </cell>
          <cell r="L134">
            <v>0</v>
          </cell>
          <cell r="M134">
            <v>0</v>
          </cell>
          <cell r="N134">
            <v>3678.4090000000001</v>
          </cell>
          <cell r="O134">
            <v>4150.51</v>
          </cell>
          <cell r="P134">
            <v>2263.34</v>
          </cell>
          <cell r="Q134" t="str">
            <v>NO</v>
          </cell>
          <cell r="R134" t="str">
            <v>FT1B</v>
          </cell>
          <cell r="S134" t="str">
            <v>150.01</v>
          </cell>
        </row>
        <row r="135">
          <cell r="D135">
            <v>126</v>
          </cell>
          <cell r="E135" t="str">
            <v>11-11-2013/17:00</v>
          </cell>
          <cell r="F135">
            <v>0</v>
          </cell>
          <cell r="G135">
            <v>487.334</v>
          </cell>
          <cell r="H135">
            <v>491.3</v>
          </cell>
          <cell r="I135">
            <v>0.1545</v>
          </cell>
          <cell r="J135">
            <v>492.22250774581784</v>
          </cell>
          <cell r="K135">
            <v>4.0130555548121833</v>
          </cell>
          <cell r="L135">
            <v>15.340881307742677</v>
          </cell>
          <cell r="M135">
            <v>0</v>
          </cell>
          <cell r="N135">
            <v>3680.4659999999999</v>
          </cell>
          <cell r="O135">
            <v>4153.9030000000002</v>
          </cell>
          <cell r="P135">
            <v>2262.7179999999998</v>
          </cell>
          <cell r="Q135" t="str">
            <v>NO</v>
          </cell>
          <cell r="R135" t="str">
            <v>FT1B</v>
          </cell>
          <cell r="S135" t="str">
            <v>150.01</v>
          </cell>
        </row>
        <row r="136">
          <cell r="D136">
            <v>127</v>
          </cell>
          <cell r="E136" t="str">
            <v>13-11-2013/08:10</v>
          </cell>
          <cell r="F136">
            <v>0</v>
          </cell>
          <cell r="G136">
            <v>491.3</v>
          </cell>
          <cell r="H136">
            <v>494.529</v>
          </cell>
          <cell r="I136">
            <v>0.1545</v>
          </cell>
          <cell r="J136">
            <v>495.48981898799849</v>
          </cell>
          <cell r="K136">
            <v>3.2673112421806536</v>
          </cell>
          <cell r="L136">
            <v>0</v>
          </cell>
          <cell r="M136">
            <v>0</v>
          </cell>
          <cell r="N136">
            <v>3682.1419999999998</v>
          </cell>
          <cell r="O136">
            <v>4156.67</v>
          </cell>
          <cell r="P136">
            <v>2263.4119999999998</v>
          </cell>
          <cell r="Q136" t="str">
            <v>NO</v>
          </cell>
          <cell r="R136" t="str">
            <v>FT1B</v>
          </cell>
          <cell r="S136" t="str">
            <v>150.01</v>
          </cell>
        </row>
        <row r="137">
          <cell r="D137">
            <v>128</v>
          </cell>
          <cell r="E137" t="str">
            <v>15-11-2013/00:50</v>
          </cell>
          <cell r="F137" t="str">
            <v>15-11-2013/15:00</v>
          </cell>
          <cell r="G137">
            <v>494.529</v>
          </cell>
          <cell r="H137">
            <v>498.20800000000003</v>
          </cell>
          <cell r="I137">
            <v>0.1545</v>
          </cell>
          <cell r="J137">
            <v>499.21246936272217</v>
          </cell>
          <cell r="K137">
            <v>3.7226503747236848</v>
          </cell>
          <cell r="L137">
            <v>0</v>
          </cell>
          <cell r="M137">
            <v>0</v>
          </cell>
          <cell r="N137">
            <v>3684.0610000000001</v>
          </cell>
          <cell r="O137">
            <v>4159.8029999999999</v>
          </cell>
          <cell r="P137">
            <v>2262.85</v>
          </cell>
          <cell r="Q137" t="str">
            <v>NO</v>
          </cell>
          <cell r="R137" t="str">
            <v>FT1B</v>
          </cell>
          <cell r="S137" t="str">
            <v>150.01</v>
          </cell>
        </row>
        <row r="138">
          <cell r="D138">
            <v>129</v>
          </cell>
          <cell r="E138" t="str">
            <v>17-11-2013/08:00</v>
          </cell>
          <cell r="F138">
            <v>0</v>
          </cell>
          <cell r="G138">
            <v>498.20800000000003</v>
          </cell>
          <cell r="H138">
            <v>502.495</v>
          </cell>
          <cell r="I138">
            <v>0.1545</v>
          </cell>
          <cell r="J138">
            <v>503.55033349874833</v>
          </cell>
          <cell r="K138">
            <v>4.3378641360261554</v>
          </cell>
          <cell r="L138">
            <v>0</v>
          </cell>
          <cell r="M138">
            <v>0</v>
          </cell>
          <cell r="N138">
            <v>3686.2660000000001</v>
          </cell>
          <cell r="O138">
            <v>4163.47</v>
          </cell>
          <cell r="P138">
            <v>2262.1799999999998</v>
          </cell>
          <cell r="Q138" t="str">
            <v>NO</v>
          </cell>
          <cell r="R138" t="str">
            <v>FT1B</v>
          </cell>
          <cell r="S138" t="str">
            <v>150.01</v>
          </cell>
        </row>
        <row r="139">
          <cell r="D139">
            <v>130</v>
          </cell>
          <cell r="E139" t="str">
            <v>18-11-2013/17:00</v>
          </cell>
          <cell r="F139">
            <v>0</v>
          </cell>
          <cell r="G139">
            <v>502.495</v>
          </cell>
          <cell r="H139">
            <v>506.274</v>
          </cell>
          <cell r="I139">
            <v>0.1545</v>
          </cell>
          <cell r="J139">
            <v>507.37417034737041</v>
          </cell>
          <cell r="K139">
            <v>3.8238368486220793</v>
          </cell>
          <cell r="L139">
            <v>19.513811491314357</v>
          </cell>
          <cell r="M139">
            <v>0</v>
          </cell>
          <cell r="N139">
            <v>3688.2350000000001</v>
          </cell>
          <cell r="O139">
            <v>4166.72</v>
          </cell>
          <cell r="P139">
            <v>2261.6</v>
          </cell>
          <cell r="Q139" t="str">
            <v>NO</v>
          </cell>
          <cell r="R139" t="str">
            <v>FT1B</v>
          </cell>
          <cell r="S139" t="str">
            <v>150.01</v>
          </cell>
        </row>
        <row r="140">
          <cell r="D140">
            <v>131</v>
          </cell>
          <cell r="E140" t="str">
            <v>20-11-2013/08:27</v>
          </cell>
          <cell r="F140">
            <v>0</v>
          </cell>
          <cell r="G140">
            <v>506.274</v>
          </cell>
          <cell r="H140">
            <v>510.11799999999999</v>
          </cell>
          <cell r="I140">
            <v>0.1545</v>
          </cell>
          <cell r="J140">
            <v>511.26377840402648</v>
          </cell>
          <cell r="K140">
            <v>3.8896080566560727</v>
          </cell>
          <cell r="L140">
            <v>0</v>
          </cell>
          <cell r="M140">
            <v>0</v>
          </cell>
          <cell r="N140">
            <v>3690.2190000000001</v>
          </cell>
          <cell r="O140">
            <v>4169.9960000000001</v>
          </cell>
          <cell r="P140">
            <v>2261.0079999999998</v>
          </cell>
          <cell r="Q140" t="str">
            <v>NO</v>
          </cell>
          <cell r="R140" t="str">
            <v>FT1B</v>
          </cell>
          <cell r="S140" t="str">
            <v>150.01</v>
          </cell>
        </row>
        <row r="141">
          <cell r="D141">
            <v>132</v>
          </cell>
          <cell r="E141" t="str">
            <v>21-11-2013/16:44</v>
          </cell>
          <cell r="F141">
            <v>0</v>
          </cell>
          <cell r="G141">
            <v>510.11799999999999</v>
          </cell>
          <cell r="H141">
            <v>514.30600000000004</v>
          </cell>
          <cell r="I141">
            <v>0.1545</v>
          </cell>
          <cell r="J141">
            <v>515.50146793089323</v>
          </cell>
          <cell r="K141">
            <v>4.2376895268667454</v>
          </cell>
          <cell r="L141">
            <v>0</v>
          </cell>
          <cell r="M141">
            <v>0</v>
          </cell>
          <cell r="N141">
            <v>3692.39</v>
          </cell>
          <cell r="O141">
            <v>4173.57</v>
          </cell>
          <cell r="P141">
            <v>2260.36</v>
          </cell>
          <cell r="Q141" t="str">
            <v>NO</v>
          </cell>
          <cell r="R141" t="str">
            <v>FT1B</v>
          </cell>
          <cell r="S141" t="str">
            <v>150.01</v>
          </cell>
        </row>
        <row r="142">
          <cell r="D142">
            <v>133</v>
          </cell>
          <cell r="E142" t="str">
            <v>23-11-2013/08:36</v>
          </cell>
          <cell r="F142">
            <v>0</v>
          </cell>
          <cell r="G142">
            <v>514.30600000000004</v>
          </cell>
          <cell r="H142">
            <v>517.99099999999999</v>
          </cell>
          <cell r="I142">
            <v>0.1545</v>
          </cell>
          <cell r="J142">
            <v>519.23018949405071</v>
          </cell>
          <cell r="K142">
            <v>3.7287215631574782</v>
          </cell>
          <cell r="L142">
            <v>0</v>
          </cell>
          <cell r="M142">
            <v>0</v>
          </cell>
          <cell r="N142">
            <v>3694.3130000000001</v>
          </cell>
          <cell r="O142">
            <v>4176.72</v>
          </cell>
          <cell r="P142">
            <v>2259.7939999999999</v>
          </cell>
          <cell r="Q142" t="str">
            <v>NO</v>
          </cell>
          <cell r="R142" t="str">
            <v>FT1B</v>
          </cell>
          <cell r="S142" t="str">
            <v>150.01</v>
          </cell>
        </row>
        <row r="143">
          <cell r="D143">
            <v>134</v>
          </cell>
          <cell r="E143" t="str">
            <v>24-11-2013/16:08</v>
          </cell>
          <cell r="F143">
            <v>0</v>
          </cell>
          <cell r="G143">
            <v>517.99099999999999</v>
          </cell>
          <cell r="H143">
            <v>521.78</v>
          </cell>
          <cell r="I143">
            <v>0.1545</v>
          </cell>
          <cell r="J143">
            <v>523.06414499006269</v>
          </cell>
          <cell r="K143">
            <v>3.8339554960119813</v>
          </cell>
          <cell r="L143">
            <v>0</v>
          </cell>
          <cell r="M143">
            <v>0</v>
          </cell>
          <cell r="N143">
            <v>3696.2750000000001</v>
          </cell>
          <cell r="O143">
            <v>4179.97</v>
          </cell>
          <cell r="P143">
            <v>2259.2020000000002</v>
          </cell>
          <cell r="Q143" t="str">
            <v>NO</v>
          </cell>
          <cell r="R143" t="str">
            <v>FT1B</v>
          </cell>
          <cell r="S143" t="str">
            <v>150.01</v>
          </cell>
        </row>
        <row r="144">
          <cell r="D144">
            <v>135</v>
          </cell>
          <cell r="E144" t="str">
            <v>26-11-2013/17:18</v>
          </cell>
          <cell r="F144">
            <v>0</v>
          </cell>
          <cell r="G144">
            <v>521.78</v>
          </cell>
          <cell r="H144">
            <v>525.31200000000001</v>
          </cell>
          <cell r="I144">
            <v>0.1545</v>
          </cell>
          <cell r="J144">
            <v>526.63805124815565</v>
          </cell>
          <cell r="K144">
            <v>3.5739062580929613</v>
          </cell>
          <cell r="L144">
            <v>15.141543954162898</v>
          </cell>
          <cell r="M144">
            <v>0</v>
          </cell>
          <cell r="N144">
            <v>3698.1080000000002</v>
          </cell>
          <cell r="O144">
            <v>4182.9799999999996</v>
          </cell>
          <cell r="P144">
            <v>2258.65</v>
          </cell>
          <cell r="Q144" t="str">
            <v>NO</v>
          </cell>
          <cell r="R144" t="str">
            <v>FT1B</v>
          </cell>
          <cell r="S144" t="str">
            <v>150.01</v>
          </cell>
        </row>
        <row r="145">
          <cell r="D145">
            <v>136</v>
          </cell>
          <cell r="E145" t="str">
            <v>27-11-2013/16:25</v>
          </cell>
          <cell r="F145" t="str">
            <v>28-11-2013/15:06</v>
          </cell>
          <cell r="G145">
            <v>525.31200000000001</v>
          </cell>
          <cell r="H145">
            <v>529.62199999999996</v>
          </cell>
          <cell r="I145">
            <v>0.1545</v>
          </cell>
          <cell r="J145">
            <v>530.99918827317845</v>
          </cell>
          <cell r="K145">
            <v>4.3611370250227992</v>
          </cell>
          <cell r="L145">
            <v>0</v>
          </cell>
          <cell r="M145">
            <v>0</v>
          </cell>
          <cell r="N145">
            <v>3700.3409999999999</v>
          </cell>
          <cell r="O145">
            <v>4186.665</v>
          </cell>
          <cell r="P145">
            <v>2257.9879999999998</v>
          </cell>
          <cell r="Q145" t="str">
            <v>NO</v>
          </cell>
          <cell r="R145" t="str">
            <v>FT1B</v>
          </cell>
          <cell r="S145" t="str">
            <v>150.01</v>
          </cell>
        </row>
        <row r="146">
          <cell r="D146">
            <v>137</v>
          </cell>
          <cell r="E146" t="str">
            <v>29-11-2013/09:05</v>
          </cell>
          <cell r="F146">
            <v>0</v>
          </cell>
          <cell r="G146">
            <v>529.62199999999996</v>
          </cell>
          <cell r="H146">
            <v>533.33799999999997</v>
          </cell>
          <cell r="I146">
            <v>0.1545</v>
          </cell>
          <cell r="J146">
            <v>534.75927764324456</v>
          </cell>
          <cell r="K146">
            <v>3.7600893700661118</v>
          </cell>
          <cell r="L146">
            <v>0</v>
          </cell>
          <cell r="M146">
            <v>0</v>
          </cell>
          <cell r="N146">
            <v>3702.2629999999999</v>
          </cell>
          <cell r="O146">
            <v>4189.8490000000002</v>
          </cell>
          <cell r="P146">
            <v>2257.42</v>
          </cell>
          <cell r="Q146" t="str">
            <v>NO</v>
          </cell>
          <cell r="R146" t="str">
            <v>FT1B</v>
          </cell>
          <cell r="S146" t="str">
            <v>150.01</v>
          </cell>
        </row>
        <row r="147">
          <cell r="D147">
            <v>138</v>
          </cell>
          <cell r="E147" t="str">
            <v>01-12-2013/09:49</v>
          </cell>
          <cell r="F147">
            <v>0</v>
          </cell>
          <cell r="G147">
            <v>533.33799999999997</v>
          </cell>
          <cell r="H147">
            <v>536.74400000000003</v>
          </cell>
          <cell r="I147">
            <v>0.1545</v>
          </cell>
          <cell r="J147">
            <v>538.20568894422559</v>
          </cell>
          <cell r="K147">
            <v>3.4464113009810262</v>
          </cell>
          <cell r="L147">
            <v>0</v>
          </cell>
          <cell r="M147">
            <v>0</v>
          </cell>
          <cell r="N147">
            <v>3704.1419999999998</v>
          </cell>
          <cell r="O147">
            <v>4192.9949999999999</v>
          </cell>
          <cell r="P147">
            <v>2256.9029999999998</v>
          </cell>
          <cell r="Q147" t="str">
            <v>NO</v>
          </cell>
          <cell r="R147" t="str">
            <v>FT1B</v>
          </cell>
          <cell r="S147" t="str">
            <v>150.01</v>
          </cell>
        </row>
        <row r="148">
          <cell r="D148">
            <v>139</v>
          </cell>
          <cell r="E148" t="str">
            <v>04-12-2013/07:51</v>
          </cell>
          <cell r="F148" t="str">
            <v>05-12-2013/13:15</v>
          </cell>
          <cell r="G148">
            <v>536.74400000000003</v>
          </cell>
          <cell r="H148">
            <v>540.48199999999997</v>
          </cell>
          <cell r="I148">
            <v>0.1545</v>
          </cell>
          <cell r="J148">
            <v>541.98803933854924</v>
          </cell>
          <cell r="K148">
            <v>3.7823503943236574</v>
          </cell>
          <cell r="L148">
            <v>7.7417771179697183</v>
          </cell>
          <cell r="M148">
            <v>39.398977341836257</v>
          </cell>
          <cell r="N148">
            <v>3705.9679999999998</v>
          </cell>
          <cell r="O148">
            <v>4195.9570000000003</v>
          </cell>
          <cell r="P148">
            <v>2256.31</v>
          </cell>
          <cell r="Q148" t="str">
            <v>NO</v>
          </cell>
          <cell r="R148" t="str">
            <v>FT1B</v>
          </cell>
          <cell r="S148" t="str">
            <v>150.01</v>
          </cell>
        </row>
        <row r="149">
          <cell r="D149">
            <v>140</v>
          </cell>
          <cell r="E149" t="str">
            <v>07-12-2013/01:14</v>
          </cell>
          <cell r="F149">
            <v>0</v>
          </cell>
          <cell r="G149">
            <v>540.48199999999997</v>
          </cell>
          <cell r="H149">
            <v>544.39499999999998</v>
          </cell>
          <cell r="I149">
            <v>0.1545</v>
          </cell>
          <cell r="J149">
            <v>545.9474660621953</v>
          </cell>
          <cell r="K149">
            <v>3.959426723646061</v>
          </cell>
          <cell r="L149">
            <v>0</v>
          </cell>
          <cell r="M149">
            <v>0</v>
          </cell>
          <cell r="N149">
            <v>3707.9870000000001</v>
          </cell>
          <cell r="O149">
            <v>4199.3090000000002</v>
          </cell>
          <cell r="P149">
            <v>2255.7109999999998</v>
          </cell>
          <cell r="Q149" t="str">
            <v>NO</v>
          </cell>
          <cell r="R149" t="str">
            <v>FT1B</v>
          </cell>
          <cell r="S149" t="str">
            <v>150.01</v>
          </cell>
        </row>
        <row r="150">
          <cell r="D150">
            <v>141</v>
          </cell>
          <cell r="E150" t="str">
            <v>10-12-2013/01:05</v>
          </cell>
          <cell r="F150" t="str">
            <v>10-12-2013/14:35</v>
          </cell>
          <cell r="G150">
            <v>544.39499999999998</v>
          </cell>
          <cell r="H150">
            <v>548.13099999999997</v>
          </cell>
          <cell r="I150">
            <v>0.1545</v>
          </cell>
          <cell r="J150">
            <v>549.72779272704111</v>
          </cell>
          <cell r="K150">
            <v>3.780326664845802</v>
          </cell>
          <cell r="L150">
            <v>15.462305076420989</v>
          </cell>
          <cell r="M150">
            <v>0</v>
          </cell>
          <cell r="N150">
            <v>3709.9340000000002</v>
          </cell>
          <cell r="O150">
            <v>4202.4960000000001</v>
          </cell>
          <cell r="P150">
            <v>2255.1309999999999</v>
          </cell>
          <cell r="Q150" t="str">
            <v>NO</v>
          </cell>
          <cell r="R150" t="str">
            <v>FT1B</v>
          </cell>
          <cell r="S150" t="str">
            <v>150.01</v>
          </cell>
        </row>
        <row r="151">
          <cell r="D151">
            <v>142</v>
          </cell>
          <cell r="E151" t="str">
            <v>11-12-2013/08:25</v>
          </cell>
          <cell r="F151">
            <v>0</v>
          </cell>
          <cell r="G151">
            <v>548.13099999999997</v>
          </cell>
          <cell r="H151">
            <v>551.85199999999998</v>
          </cell>
          <cell r="I151">
            <v>0.1545</v>
          </cell>
          <cell r="J151">
            <v>553.49294142080214</v>
          </cell>
          <cell r="K151">
            <v>3.7651486937610343</v>
          </cell>
          <cell r="L151">
            <v>0</v>
          </cell>
          <cell r="M151">
            <v>0</v>
          </cell>
          <cell r="N151">
            <v>3711.8609999999999</v>
          </cell>
          <cell r="O151">
            <v>4205.68</v>
          </cell>
          <cell r="P151">
            <v>2254.5590000000002</v>
          </cell>
          <cell r="Q151" t="str">
            <v>NO</v>
          </cell>
          <cell r="R151" t="str">
            <v>FT1B</v>
          </cell>
          <cell r="S151" t="str">
            <v>150.01</v>
          </cell>
        </row>
        <row r="152">
          <cell r="D152">
            <v>143</v>
          </cell>
          <cell r="E152" t="str">
            <v>12-12-2013/17:42</v>
          </cell>
          <cell r="F152">
            <v>0</v>
          </cell>
          <cell r="G152">
            <v>551.85199999999998</v>
          </cell>
          <cell r="H152">
            <v>555.37099999999998</v>
          </cell>
          <cell r="I152">
            <v>0.1545</v>
          </cell>
          <cell r="J152">
            <v>557.0536934372883</v>
          </cell>
          <cell r="K152">
            <v>3.5607520164861626</v>
          </cell>
          <cell r="L152">
            <v>0</v>
          </cell>
          <cell r="M152">
            <v>0</v>
          </cell>
          <cell r="N152">
            <v>3713.694</v>
          </cell>
          <cell r="O152">
            <v>4208.6850000000004</v>
          </cell>
          <cell r="P152">
            <v>2254.0070000000001</v>
          </cell>
          <cell r="Q152" t="str">
            <v>NO</v>
          </cell>
          <cell r="R152" t="str">
            <v>FT1B</v>
          </cell>
          <cell r="S152" t="str">
            <v>150.01</v>
          </cell>
        </row>
        <row r="153">
          <cell r="D153">
            <v>144</v>
          </cell>
          <cell r="E153" t="str">
            <v>14-12-2013/10:06</v>
          </cell>
          <cell r="F153">
            <v>0</v>
          </cell>
          <cell r="G153">
            <v>555.37099999999998</v>
          </cell>
          <cell r="H153">
            <v>559.67600000000004</v>
          </cell>
          <cell r="I153">
            <v>0.1545</v>
          </cell>
          <cell r="J153">
            <v>561.40977113861629</v>
          </cell>
          <cell r="K153">
            <v>4.3560777013279903</v>
          </cell>
          <cell r="L153">
            <v>0</v>
          </cell>
          <cell r="M153">
            <v>0</v>
          </cell>
          <cell r="N153">
            <v>3715.922</v>
          </cell>
          <cell r="O153">
            <v>4212.3649999999998</v>
          </cell>
          <cell r="P153">
            <v>2253.355</v>
          </cell>
          <cell r="Q153" t="str">
            <v>NO</v>
          </cell>
          <cell r="R153" t="str">
            <v>FT1</v>
          </cell>
          <cell r="S153" t="str">
            <v>150.01</v>
          </cell>
        </row>
        <row r="154">
          <cell r="D154">
            <v>145</v>
          </cell>
          <cell r="E154" t="str">
            <v>16-12-2013/09:07</v>
          </cell>
          <cell r="F154">
            <v>0</v>
          </cell>
          <cell r="G154">
            <v>559.67600000000004</v>
          </cell>
          <cell r="H154">
            <v>563.90700000000004</v>
          </cell>
          <cell r="I154">
            <v>0.1545</v>
          </cell>
          <cell r="J154">
            <v>565.69097084925932</v>
          </cell>
          <cell r="K154">
            <v>4.2811997106430226</v>
          </cell>
          <cell r="L154">
            <v>12.470221043243896</v>
          </cell>
          <cell r="M154">
            <v>0</v>
          </cell>
          <cell r="N154">
            <v>3718.1149999999998</v>
          </cell>
          <cell r="O154">
            <v>4215.9870000000001</v>
          </cell>
          <cell r="P154">
            <v>2252.69</v>
          </cell>
          <cell r="Q154" t="str">
            <v>NO</v>
          </cell>
          <cell r="R154" t="str">
            <v>FT1</v>
          </cell>
          <cell r="S154" t="str">
            <v>150.01</v>
          </cell>
        </row>
        <row r="155">
          <cell r="D155">
            <v>146</v>
          </cell>
          <cell r="E155" t="str">
            <v>18-12-2013/16:10</v>
          </cell>
          <cell r="F155">
            <v>0</v>
          </cell>
          <cell r="G155">
            <v>563.90700000000004</v>
          </cell>
          <cell r="H155">
            <v>567.66</v>
          </cell>
          <cell r="I155">
            <v>0.1545</v>
          </cell>
          <cell r="J155">
            <v>569.48849921466774</v>
          </cell>
          <cell r="K155">
            <v>3.7975283654084251</v>
          </cell>
          <cell r="L155">
            <v>0</v>
          </cell>
          <cell r="M155">
            <v>0</v>
          </cell>
          <cell r="N155">
            <v>3720.06</v>
          </cell>
          <cell r="O155">
            <v>4219.1959999999999</v>
          </cell>
          <cell r="P155">
            <v>2252.11</v>
          </cell>
          <cell r="Q155" t="str">
            <v>NO</v>
          </cell>
          <cell r="R155" t="str">
            <v>FT1</v>
          </cell>
          <cell r="S155" t="str">
            <v>150.01</v>
          </cell>
        </row>
        <row r="156">
          <cell r="D156">
            <v>147</v>
          </cell>
          <cell r="E156" t="str">
            <v>21-12-2013/17:17</v>
          </cell>
          <cell r="F156">
            <v>0</v>
          </cell>
          <cell r="G156">
            <v>567.66</v>
          </cell>
          <cell r="H156">
            <v>572</v>
          </cell>
          <cell r="I156">
            <v>0.1545</v>
          </cell>
          <cell r="J156">
            <v>573.87999218186019</v>
          </cell>
          <cell r="K156">
            <v>4.3914929671924483</v>
          </cell>
          <cell r="L156">
            <v>0</v>
          </cell>
          <cell r="M156">
            <v>0</v>
          </cell>
          <cell r="N156">
            <v>3722.569</v>
          </cell>
          <cell r="O156">
            <v>4223.3019999999997</v>
          </cell>
          <cell r="P156">
            <v>2251.4389999999999</v>
          </cell>
          <cell r="Q156" t="str">
            <v>NO</v>
          </cell>
          <cell r="R156" t="str">
            <v>FT1</v>
          </cell>
          <cell r="S156" t="str">
            <v>150.01</v>
          </cell>
        </row>
        <row r="157">
          <cell r="D157">
            <v>148</v>
          </cell>
          <cell r="E157" t="str">
            <v>23-12-2013/08:10</v>
          </cell>
          <cell r="F157" t="str">
            <v>07-01-2014/12:50</v>
          </cell>
          <cell r="G157">
            <v>572</v>
          </cell>
          <cell r="H157">
            <v>575.68100000000004</v>
          </cell>
          <cell r="I157">
            <v>0.1545</v>
          </cell>
          <cell r="J157">
            <v>577.60466628606184</v>
          </cell>
          <cell r="K157">
            <v>3.7246741042016538</v>
          </cell>
          <cell r="L157">
            <v>3.7246741042016538</v>
          </cell>
          <cell r="M157">
            <v>0</v>
          </cell>
          <cell r="N157">
            <v>3724.2179999999998</v>
          </cell>
          <cell r="O157">
            <v>4226.0540000000001</v>
          </cell>
          <cell r="P157">
            <v>2250.87</v>
          </cell>
          <cell r="Q157" t="str">
            <v>NO</v>
          </cell>
          <cell r="R157" t="str">
            <v>FT1</v>
          </cell>
          <cell r="S157" t="str">
            <v>150.01</v>
          </cell>
        </row>
        <row r="158">
          <cell r="D158">
            <v>149</v>
          </cell>
          <cell r="E158" t="str">
            <v>16-01-2014/09:18</v>
          </cell>
          <cell r="F158">
            <v>0</v>
          </cell>
          <cell r="G158">
            <v>575.68100000000004</v>
          </cell>
          <cell r="H158">
            <v>579.85</v>
          </cell>
          <cell r="I158">
            <v>0.1545</v>
          </cell>
          <cell r="J158">
            <v>581.82313038288783</v>
          </cell>
          <cell r="K158">
            <v>4.2184640968259828</v>
          </cell>
          <cell r="L158">
            <v>12.097854819297595</v>
          </cell>
          <cell r="M158">
            <v>38.217119326702459</v>
          </cell>
          <cell r="N158">
            <v>3726.04</v>
          </cell>
          <cell r="O158">
            <v>4229.0169999999998</v>
          </cell>
          <cell r="P158">
            <v>2250.335</v>
          </cell>
          <cell r="Q158" t="str">
            <v>NO</v>
          </cell>
          <cell r="R158" t="str">
            <v>FT1</v>
          </cell>
          <cell r="S158" t="str">
            <v>150.01</v>
          </cell>
        </row>
        <row r="159">
          <cell r="D159">
            <v>150</v>
          </cell>
          <cell r="E159" t="str">
            <v>18-01-2014/01:00</v>
          </cell>
          <cell r="F159">
            <v>0</v>
          </cell>
          <cell r="G159">
            <v>579.85</v>
          </cell>
          <cell r="H159">
            <v>583.72400000000005</v>
          </cell>
          <cell r="I159">
            <v>0.1545</v>
          </cell>
          <cell r="J159">
            <v>585.74309438171349</v>
          </cell>
          <cell r="K159">
            <v>3.9199639988256649</v>
          </cell>
          <cell r="L159">
            <v>0</v>
          </cell>
          <cell r="M159">
            <v>0</v>
          </cell>
          <cell r="N159">
            <v>3728.39</v>
          </cell>
          <cell r="O159">
            <v>4232.9309999999996</v>
          </cell>
          <cell r="P159">
            <v>2249.627</v>
          </cell>
          <cell r="Q159" t="str">
            <v>NO</v>
          </cell>
          <cell r="R159" t="str">
            <v>FT1</v>
          </cell>
          <cell r="S159" t="str">
            <v>150.01</v>
          </cell>
        </row>
        <row r="160">
          <cell r="D160">
            <v>151</v>
          </cell>
          <cell r="E160" t="str">
            <v>19-01-2014/17:21</v>
          </cell>
          <cell r="F160">
            <v>0</v>
          </cell>
          <cell r="G160">
            <v>583.72400000000005</v>
          </cell>
          <cell r="H160">
            <v>587.63699999999994</v>
          </cell>
          <cell r="I160">
            <v>0.1545</v>
          </cell>
          <cell r="J160">
            <v>589.70252110535944</v>
          </cell>
          <cell r="K160">
            <v>3.9594267236459473</v>
          </cell>
          <cell r="L160">
            <v>0</v>
          </cell>
          <cell r="M160">
            <v>0</v>
          </cell>
          <cell r="N160">
            <v>3730.42</v>
          </cell>
          <cell r="O160">
            <v>4236.2809999999999</v>
          </cell>
          <cell r="P160">
            <v>2249.02</v>
          </cell>
          <cell r="Q160" t="str">
            <v>NO</v>
          </cell>
          <cell r="R160" t="str">
            <v>FT1</v>
          </cell>
          <cell r="S160" t="str">
            <v>150.01</v>
          </cell>
        </row>
        <row r="161">
          <cell r="D161">
            <v>152</v>
          </cell>
          <cell r="E161" t="str">
            <v>21-01-2014/16:41</v>
          </cell>
          <cell r="F161">
            <v>0</v>
          </cell>
          <cell r="G161">
            <v>587.63699999999994</v>
          </cell>
          <cell r="H161">
            <v>591.48500000000001</v>
          </cell>
          <cell r="I161">
            <v>0.1545</v>
          </cell>
          <cell r="J161">
            <v>593.59617662097151</v>
          </cell>
          <cell r="K161">
            <v>3.8936555156120676</v>
          </cell>
          <cell r="L161">
            <v>15.932822180048788</v>
          </cell>
          <cell r="M161">
            <v>0</v>
          </cell>
          <cell r="N161">
            <v>3732.4160000000002</v>
          </cell>
          <cell r="O161">
            <v>4239.5680000000002</v>
          </cell>
          <cell r="P161">
            <v>2248.4279999999999</v>
          </cell>
          <cell r="Q161" t="str">
            <v>NO</v>
          </cell>
          <cell r="R161" t="str">
            <v>FT1</v>
          </cell>
          <cell r="S161" t="str">
            <v>150.01</v>
          </cell>
        </row>
        <row r="162">
          <cell r="D162">
            <v>153</v>
          </cell>
          <cell r="E162" t="str">
            <v>23-01-2014/01:00</v>
          </cell>
          <cell r="F162" t="str">
            <v>23-01-2014/10:30</v>
          </cell>
          <cell r="G162">
            <v>591.48500000000001</v>
          </cell>
          <cell r="H162">
            <v>595.34</v>
          </cell>
          <cell r="I162">
            <v>0.1545</v>
          </cell>
          <cell r="J162">
            <v>597.49691518975646</v>
          </cell>
          <cell r="K162">
            <v>3.9007385687849592</v>
          </cell>
          <cell r="L162">
            <v>0</v>
          </cell>
          <cell r="M162">
            <v>0</v>
          </cell>
          <cell r="N162">
            <v>3734.0920000000001</v>
          </cell>
          <cell r="O162">
            <v>4242.4840000000004</v>
          </cell>
          <cell r="P162">
            <v>2284.6869999999999</v>
          </cell>
          <cell r="Q162" t="str">
            <v>NO</v>
          </cell>
          <cell r="R162" t="str">
            <v>FT1</v>
          </cell>
          <cell r="S162" t="str">
            <v>150.01</v>
          </cell>
        </row>
        <row r="163">
          <cell r="D163">
            <v>154</v>
          </cell>
          <cell r="E163" t="str">
            <v>24-01-2014/08:40</v>
          </cell>
          <cell r="F163">
            <v>0</v>
          </cell>
          <cell r="G163">
            <v>595.34</v>
          </cell>
          <cell r="H163">
            <v>599.41200000000003</v>
          </cell>
          <cell r="I163">
            <v>0.1545</v>
          </cell>
          <cell r="J163">
            <v>601.61722840690106</v>
          </cell>
          <cell r="K163">
            <v>4.1203132171445986</v>
          </cell>
          <cell r="L163">
            <v>0</v>
          </cell>
          <cell r="M163">
            <v>0</v>
          </cell>
          <cell r="N163">
            <v>3736.5230000000001</v>
          </cell>
          <cell r="O163">
            <v>4246.3429999999998</v>
          </cell>
          <cell r="P163">
            <v>2247.2020000000002</v>
          </cell>
          <cell r="Q163" t="str">
            <v>NO</v>
          </cell>
          <cell r="R163" t="str">
            <v>FT1</v>
          </cell>
          <cell r="S163" t="str">
            <v>150.01</v>
          </cell>
        </row>
        <row r="164">
          <cell r="D164">
            <v>155</v>
          </cell>
          <cell r="E164" t="str">
            <v>25-01-2014/16:41</v>
          </cell>
          <cell r="F164">
            <v>0</v>
          </cell>
          <cell r="G164">
            <v>599.41200000000003</v>
          </cell>
          <cell r="H164">
            <v>603.38300000000004</v>
          </cell>
          <cell r="I164">
            <v>0.1545</v>
          </cell>
          <cell r="J164">
            <v>605.63534328540823</v>
          </cell>
          <cell r="K164">
            <v>4.0181148785071628</v>
          </cell>
          <cell r="L164">
            <v>0</v>
          </cell>
          <cell r="M164">
            <v>0</v>
          </cell>
          <cell r="N164">
            <v>3738.587</v>
          </cell>
          <cell r="O164">
            <v>4249.741</v>
          </cell>
          <cell r="P164">
            <v>2246.5990000000002</v>
          </cell>
          <cell r="Q164" t="str">
            <v>NO</v>
          </cell>
          <cell r="R164" t="str">
            <v>FT1</v>
          </cell>
          <cell r="S164" t="str">
            <v>150.01</v>
          </cell>
        </row>
        <row r="165">
          <cell r="D165">
            <v>156</v>
          </cell>
          <cell r="E165" t="str">
            <v>27-01-2014/09:30</v>
          </cell>
          <cell r="F165">
            <v>0</v>
          </cell>
          <cell r="G165">
            <v>603.38300000000004</v>
          </cell>
          <cell r="H165">
            <v>607.08199999999999</v>
          </cell>
          <cell r="I165">
            <v>0.1545</v>
          </cell>
          <cell r="J165">
            <v>609.43846689777445</v>
          </cell>
          <cell r="K165">
            <v>3.7428876695032613</v>
          </cell>
          <cell r="L165">
            <v>10.186442327356076</v>
          </cell>
          <cell r="M165">
            <v>0</v>
          </cell>
          <cell r="N165">
            <v>3749.56</v>
          </cell>
          <cell r="O165">
            <v>4252.9049999999997</v>
          </cell>
          <cell r="P165">
            <v>2246.018</v>
          </cell>
          <cell r="Q165" t="str">
            <v>NO</v>
          </cell>
          <cell r="R165" t="str">
            <v>FT1</v>
          </cell>
          <cell r="S165" t="str">
            <v>150.01</v>
          </cell>
        </row>
        <row r="166">
          <cell r="D166">
            <v>157</v>
          </cell>
          <cell r="E166" t="str">
            <v>29-01-2014/08:09</v>
          </cell>
          <cell r="F166">
            <v>0</v>
          </cell>
          <cell r="G166">
            <v>607.08199999999999</v>
          </cell>
          <cell r="H166">
            <v>610.32299999999998</v>
          </cell>
          <cell r="I166">
            <v>0.1545</v>
          </cell>
          <cell r="J166">
            <v>612.71792051682291</v>
          </cell>
          <cell r="K166">
            <v>3.2794536190484678</v>
          </cell>
          <cell r="L166">
            <v>0</v>
          </cell>
          <cell r="M166">
            <v>0</v>
          </cell>
          <cell r="N166">
            <v>3742.12</v>
          </cell>
          <cell r="O166">
            <v>4255.6019999999999</v>
          </cell>
          <cell r="P166">
            <v>2245.5360000000001</v>
          </cell>
          <cell r="Q166" t="str">
            <v>NO</v>
          </cell>
          <cell r="R166" t="str">
            <v>FT1</v>
          </cell>
          <cell r="S166" t="str">
            <v>150.01</v>
          </cell>
        </row>
        <row r="167">
          <cell r="D167">
            <v>158</v>
          </cell>
          <cell r="E167" t="str">
            <v>30-01-2014/09:06</v>
          </cell>
          <cell r="F167">
            <v>0</v>
          </cell>
          <cell r="G167">
            <v>610.32299999999998</v>
          </cell>
          <cell r="H167">
            <v>613.45000000000005</v>
          </cell>
          <cell r="I167">
            <v>0.1545</v>
          </cell>
          <cell r="J167">
            <v>615.88202155562726</v>
          </cell>
          <cell r="K167">
            <v>3.1641010388043469</v>
          </cell>
          <cell r="L167">
            <v>0</v>
          </cell>
          <cell r="M167">
            <v>0</v>
          </cell>
          <cell r="N167">
            <v>3743.761</v>
          </cell>
          <cell r="O167">
            <v>4258.3519999999999</v>
          </cell>
          <cell r="P167">
            <v>2245.0369999999998</v>
          </cell>
          <cell r="Q167" t="str">
            <v>NO</v>
          </cell>
          <cell r="R167" t="str">
            <v>FT1</v>
          </cell>
          <cell r="S167" t="str">
            <v>150.01</v>
          </cell>
        </row>
        <row r="168">
          <cell r="D168">
            <v>159</v>
          </cell>
          <cell r="E168" t="str">
            <v>02-02-2014/08:40</v>
          </cell>
          <cell r="F168">
            <v>0</v>
          </cell>
          <cell r="G168">
            <v>613.45000000000005</v>
          </cell>
          <cell r="H168">
            <v>617.17999999999995</v>
          </cell>
          <cell r="I168">
            <v>0.1545</v>
          </cell>
          <cell r="J168">
            <v>619.65627703203904</v>
          </cell>
          <cell r="K168">
            <v>3.7742554764117813</v>
          </cell>
          <cell r="L168">
            <v>3.7742554764117813</v>
          </cell>
          <cell r="M168">
            <v>72.881100691989673</v>
          </cell>
          <cell r="N168">
            <v>3745.76</v>
          </cell>
          <cell r="O168">
            <v>4261.5339999999997</v>
          </cell>
          <cell r="P168">
            <v>2244.91</v>
          </cell>
          <cell r="Q168" t="str">
            <v>NO</v>
          </cell>
          <cell r="R168" t="str">
            <v>FT1</v>
          </cell>
          <cell r="S168" t="str">
            <v>150.01</v>
          </cell>
        </row>
        <row r="169">
          <cell r="D169">
            <v>160</v>
          </cell>
          <cell r="E169" t="str">
            <v>03-02-2014/18:06</v>
          </cell>
          <cell r="F169">
            <v>0</v>
          </cell>
          <cell r="G169">
            <v>617.17999999999995</v>
          </cell>
          <cell r="H169">
            <v>620.20100000000002</v>
          </cell>
          <cell r="I169">
            <v>0.1545</v>
          </cell>
          <cell r="J169">
            <v>622.71312040851103</v>
          </cell>
          <cell r="K169">
            <v>3.0568433764719884</v>
          </cell>
          <cell r="L169">
            <v>17.477939636477686</v>
          </cell>
          <cell r="M169">
            <v>0</v>
          </cell>
          <cell r="N169">
            <v>3747.5680000000002</v>
          </cell>
          <cell r="O169">
            <v>4264.5129999999999</v>
          </cell>
          <cell r="P169">
            <v>2243.9839999999999</v>
          </cell>
          <cell r="Q169" t="str">
            <v>NO</v>
          </cell>
          <cell r="R169" t="str">
            <v>FT1</v>
          </cell>
          <cell r="S169" t="str">
            <v>150.01</v>
          </cell>
        </row>
        <row r="170">
          <cell r="D170">
            <v>161</v>
          </cell>
          <cell r="E170" t="str">
            <v>05-02-2014/09:20</v>
          </cell>
          <cell r="F170">
            <v>0</v>
          </cell>
          <cell r="G170">
            <v>620.20100000000002</v>
          </cell>
          <cell r="H170">
            <v>623.25</v>
          </cell>
          <cell r="I170">
            <v>0.1545</v>
          </cell>
          <cell r="J170">
            <v>625.79829599767447</v>
          </cell>
          <cell r="K170">
            <v>3.0851755891634411</v>
          </cell>
          <cell r="L170">
            <v>0</v>
          </cell>
          <cell r="M170">
            <v>0</v>
          </cell>
          <cell r="N170">
            <v>3749.1489999999999</v>
          </cell>
          <cell r="O170">
            <v>4267.12</v>
          </cell>
          <cell r="P170">
            <v>2243.5140000000001</v>
          </cell>
          <cell r="Q170" t="str">
            <v>NO</v>
          </cell>
          <cell r="R170" t="str">
            <v>FT1</v>
          </cell>
          <cell r="S170" t="str">
            <v>150.01</v>
          </cell>
        </row>
        <row r="171">
          <cell r="D171">
            <v>162</v>
          </cell>
          <cell r="E171" t="str">
            <v>06-02-2014/16:53</v>
          </cell>
          <cell r="F171">
            <v>0</v>
          </cell>
          <cell r="G171">
            <v>623.25</v>
          </cell>
          <cell r="H171">
            <v>626.69500000000005</v>
          </cell>
          <cell r="I171">
            <v>0.1545</v>
          </cell>
          <cell r="J171">
            <v>629.28417002347578</v>
          </cell>
          <cell r="K171">
            <v>3.4858740258013086</v>
          </cell>
          <cell r="L171">
            <v>0</v>
          </cell>
          <cell r="M171">
            <v>0</v>
          </cell>
          <cell r="N171">
            <v>3750.7829999999999</v>
          </cell>
          <cell r="O171">
            <v>4269.6040000000003</v>
          </cell>
          <cell r="P171">
            <v>2243.308</v>
          </cell>
          <cell r="Q171" t="str">
            <v>NO</v>
          </cell>
          <cell r="R171" t="str">
            <v>FT1</v>
          </cell>
          <cell r="S171" t="str">
            <v>150.01</v>
          </cell>
        </row>
        <row r="172">
          <cell r="D172">
            <v>163</v>
          </cell>
          <cell r="E172" t="str">
            <v>08-02-2014/09:00</v>
          </cell>
          <cell r="F172">
            <v>0</v>
          </cell>
          <cell r="G172">
            <v>626.69500000000005</v>
          </cell>
          <cell r="H172">
            <v>629.87800000000004</v>
          </cell>
          <cell r="I172">
            <v>0.1545</v>
          </cell>
          <cell r="J172">
            <v>632.50493548766315</v>
          </cell>
          <cell r="K172">
            <v>3.220765464187366</v>
          </cell>
          <cell r="L172">
            <v>0</v>
          </cell>
          <cell r="M172">
            <v>0</v>
          </cell>
          <cell r="N172">
            <v>3752.3220000000001</v>
          </cell>
          <cell r="O172">
            <v>4272.3980000000001</v>
          </cell>
          <cell r="P172">
            <v>2242.4969999999998</v>
          </cell>
          <cell r="Q172" t="str">
            <v>NO</v>
          </cell>
          <cell r="R172" t="str">
            <v>FT1</v>
          </cell>
          <cell r="S172" t="str">
            <v>150.01</v>
          </cell>
        </row>
        <row r="173">
          <cell r="D173">
            <v>164</v>
          </cell>
          <cell r="E173" t="str">
            <v>09-02-2014/08:35</v>
          </cell>
          <cell r="F173">
            <v>0</v>
          </cell>
          <cell r="G173">
            <v>629.87800000000004</v>
          </cell>
          <cell r="H173">
            <v>634.45299999999997</v>
          </cell>
          <cell r="I173">
            <v>0.1545</v>
          </cell>
          <cell r="J173">
            <v>637.13421666851673</v>
          </cell>
          <cell r="K173">
            <v>4.6292811808535816</v>
          </cell>
          <cell r="L173">
            <v>0</v>
          </cell>
          <cell r="M173">
            <v>0</v>
          </cell>
          <cell r="N173">
            <v>3754.2779999999998</v>
          </cell>
          <cell r="O173">
            <v>4275.7529999999997</v>
          </cell>
          <cell r="P173">
            <v>2242.3629999999998</v>
          </cell>
          <cell r="Q173" t="str">
            <v>NO</v>
          </cell>
          <cell r="R173" t="str">
            <v>FT1</v>
          </cell>
          <cell r="S173" t="str">
            <v>150.01</v>
          </cell>
        </row>
        <row r="174">
          <cell r="D174">
            <v>165</v>
          </cell>
          <cell r="E174" t="str">
            <v>10-02-2014/08:10</v>
          </cell>
          <cell r="F174">
            <v>0</v>
          </cell>
          <cell r="G174">
            <v>634.45299999999997</v>
          </cell>
          <cell r="H174">
            <v>637.82000000000005</v>
          </cell>
          <cell r="I174">
            <v>0.1545</v>
          </cell>
          <cell r="J174">
            <v>640.54116524467736</v>
          </cell>
          <cell r="K174">
            <v>3.4069485761606302</v>
          </cell>
          <cell r="L174">
            <v>20.495320288129278</v>
          </cell>
          <cell r="M174">
            <v>0</v>
          </cell>
          <cell r="N174">
            <v>3755.8339999999998</v>
          </cell>
          <cell r="O174">
            <v>4278.2749999999996</v>
          </cell>
          <cell r="P174">
            <v>2241.7260000000001</v>
          </cell>
          <cell r="Q174" t="str">
            <v>NO</v>
          </cell>
          <cell r="R174" t="str">
            <v>FT1</v>
          </cell>
          <cell r="S174" t="str">
            <v>150.01</v>
          </cell>
        </row>
        <row r="175">
          <cell r="D175">
            <v>166</v>
          </cell>
          <cell r="E175" t="str">
            <v>11-02-2014/08:10</v>
          </cell>
          <cell r="F175">
            <v>0</v>
          </cell>
          <cell r="G175">
            <v>637.82000000000005</v>
          </cell>
          <cell r="H175">
            <v>641.17600000000004</v>
          </cell>
          <cell r="I175">
            <v>0.1545</v>
          </cell>
          <cell r="J175">
            <v>643.93698330870905</v>
          </cell>
          <cell r="K175">
            <v>3.3958180640316868</v>
          </cell>
          <cell r="L175">
            <v>0</v>
          </cell>
          <cell r="M175">
            <v>0</v>
          </cell>
          <cell r="N175">
            <v>3757.924</v>
          </cell>
          <cell r="O175">
            <v>4281.5959999999995</v>
          </cell>
          <cell r="P175">
            <v>2240.84</v>
          </cell>
          <cell r="Q175" t="str">
            <v>NO</v>
          </cell>
          <cell r="R175" t="str">
            <v>FT1</v>
          </cell>
          <cell r="S175" t="str">
            <v>150.01</v>
          </cell>
        </row>
        <row r="176">
          <cell r="D176">
            <v>167</v>
          </cell>
          <cell r="E176" t="str">
            <v>12-02-2014/10:35</v>
          </cell>
          <cell r="F176" t="str">
            <v>12-02-2014/16:35</v>
          </cell>
          <cell r="G176">
            <v>641.17600000000004</v>
          </cell>
          <cell r="H176">
            <v>644.70000000000005</v>
          </cell>
          <cell r="I176">
            <v>0.1545</v>
          </cell>
          <cell r="J176">
            <v>647.50279464889013</v>
          </cell>
          <cell r="K176">
            <v>3.5658113401810851</v>
          </cell>
          <cell r="L176">
            <v>0</v>
          </cell>
          <cell r="M176">
            <v>0</v>
          </cell>
          <cell r="N176">
            <v>3760.2739999999999</v>
          </cell>
          <cell r="O176">
            <v>4285.46</v>
          </cell>
          <cell r="P176">
            <v>2240.21</v>
          </cell>
          <cell r="Q176" t="str">
            <v>NO</v>
          </cell>
          <cell r="R176" t="str">
            <v>FT1</v>
          </cell>
          <cell r="S176" t="str">
            <v>150.01</v>
          </cell>
        </row>
        <row r="177">
          <cell r="D177">
            <v>168</v>
          </cell>
          <cell r="E177" t="str">
            <v>13-02-2014/08:10</v>
          </cell>
          <cell r="F177" t="str">
            <v>13-02-2014/15:10</v>
          </cell>
          <cell r="G177">
            <v>644.70000000000005</v>
          </cell>
          <cell r="H177">
            <v>647.70000000000005</v>
          </cell>
          <cell r="I177">
            <v>0.1545</v>
          </cell>
          <cell r="J177">
            <v>650.53838886584333</v>
          </cell>
          <cell r="K177">
            <v>3.0355942169532</v>
          </cell>
          <cell r="L177">
            <v>0</v>
          </cell>
          <cell r="M177">
            <v>0</v>
          </cell>
          <cell r="N177">
            <v>3761.1419999999998</v>
          </cell>
          <cell r="O177">
            <v>4286.9470000000001</v>
          </cell>
          <cell r="P177">
            <v>2239.8679999999999</v>
          </cell>
          <cell r="Q177" t="str">
            <v>NO</v>
          </cell>
          <cell r="R177" t="str">
            <v>FT1</v>
          </cell>
          <cell r="S177" t="str">
            <v>150.01</v>
          </cell>
        </row>
        <row r="178">
          <cell r="D178">
            <v>169</v>
          </cell>
          <cell r="E178" t="str">
            <v>14-02-2014/08:10</v>
          </cell>
          <cell r="F178">
            <v>0</v>
          </cell>
          <cell r="G178">
            <v>647.70000000000005</v>
          </cell>
          <cell r="H178">
            <v>651.15</v>
          </cell>
          <cell r="I178">
            <v>0.1545</v>
          </cell>
          <cell r="J178">
            <v>654.02932221533945</v>
          </cell>
          <cell r="K178">
            <v>3.4909333494961174</v>
          </cell>
          <cell r="L178">
            <v>0</v>
          </cell>
          <cell r="M178">
            <v>0</v>
          </cell>
          <cell r="N178">
            <v>3763.261</v>
          </cell>
          <cell r="O178">
            <v>4290.384</v>
          </cell>
          <cell r="P178">
            <v>2239.5929999999998</v>
          </cell>
          <cell r="Q178" t="str">
            <v>NO</v>
          </cell>
          <cell r="R178" t="str">
            <v>FT1</v>
          </cell>
          <cell r="S178" t="str">
            <v>150.01</v>
          </cell>
        </row>
        <row r="179">
          <cell r="D179">
            <v>170</v>
          </cell>
          <cell r="E179" t="str">
            <v>16-02-2014/07:47</v>
          </cell>
          <cell r="F179">
            <v>0</v>
          </cell>
          <cell r="G179">
            <v>651.15</v>
          </cell>
          <cell r="H179">
            <v>654.70799999999997</v>
          </cell>
          <cell r="I179">
            <v>0.1545</v>
          </cell>
          <cell r="J179">
            <v>657.62953695664601</v>
          </cell>
          <cell r="K179">
            <v>3.6002147413065586</v>
          </cell>
          <cell r="L179">
            <v>0</v>
          </cell>
          <cell r="M179">
            <v>0</v>
          </cell>
          <cell r="N179">
            <v>3765.4650000000001</v>
          </cell>
          <cell r="O179">
            <v>4294.0169999999998</v>
          </cell>
          <cell r="P179">
            <v>2238.66</v>
          </cell>
          <cell r="Q179" t="str">
            <v>NO</v>
          </cell>
          <cell r="R179" t="str">
            <v>FT1</v>
          </cell>
          <cell r="S179" t="str">
            <v>150.01</v>
          </cell>
        </row>
        <row r="180">
          <cell r="D180">
            <v>171</v>
          </cell>
          <cell r="E180" t="str">
            <v>18-02-2014/08:34</v>
          </cell>
          <cell r="F180" t="str">
            <v>18-02-2014/17:15</v>
          </cell>
          <cell r="G180">
            <v>654.70799999999997</v>
          </cell>
          <cell r="H180">
            <v>659.1</v>
          </cell>
          <cell r="I180">
            <v>0.15</v>
          </cell>
          <cell r="J180">
            <v>662.07067210883406</v>
          </cell>
          <cell r="K180">
            <v>4.4411351521880533</v>
          </cell>
          <cell r="L180">
            <v>15.412518667953123</v>
          </cell>
          <cell r="M180">
            <v>0</v>
          </cell>
          <cell r="N180">
            <v>3767.7429999999999</v>
          </cell>
          <cell r="O180">
            <v>4297.7719999999999</v>
          </cell>
          <cell r="P180">
            <v>2237.9920000000002</v>
          </cell>
          <cell r="Q180" t="str">
            <v>NO</v>
          </cell>
          <cell r="R180" t="str">
            <v>FT8 Cat B</v>
          </cell>
          <cell r="S180" t="str">
            <v>150.01</v>
          </cell>
        </row>
        <row r="181">
          <cell r="D181">
            <v>172</v>
          </cell>
          <cell r="E181" t="str">
            <v>19-02-2014/07:35</v>
          </cell>
          <cell r="F181">
            <v>0</v>
          </cell>
          <cell r="G181">
            <v>659.1</v>
          </cell>
          <cell r="H181">
            <v>662.1</v>
          </cell>
          <cell r="I181">
            <v>0.15</v>
          </cell>
          <cell r="J181">
            <v>665.10423437125758</v>
          </cell>
          <cell r="K181">
            <v>3.0335622624235157</v>
          </cell>
          <cell r="L181">
            <v>0</v>
          </cell>
          <cell r="M181">
            <v>0</v>
          </cell>
          <cell r="N181">
            <v>3769.0279999999998</v>
          </cell>
          <cell r="O181">
            <v>4299.8999999999996</v>
          </cell>
          <cell r="P181">
            <v>2237.5720000000001</v>
          </cell>
          <cell r="Q181" t="str">
            <v>NO</v>
          </cell>
          <cell r="R181" t="str">
            <v>FT8 Cat B</v>
          </cell>
          <cell r="S181" t="str">
            <v>150.01</v>
          </cell>
        </row>
        <row r="182">
          <cell r="D182">
            <v>173</v>
          </cell>
          <cell r="E182" t="str">
            <v>21-02-2014/08:15</v>
          </cell>
          <cell r="F182">
            <v>0</v>
          </cell>
          <cell r="G182">
            <v>662.1</v>
          </cell>
          <cell r="H182">
            <v>665.93600000000004</v>
          </cell>
          <cell r="I182">
            <v>0.15</v>
          </cell>
          <cell r="J182">
            <v>668.98314931747643</v>
          </cell>
          <cell r="K182">
            <v>3.8789149462188561</v>
          </cell>
          <cell r="L182">
            <v>0</v>
          </cell>
          <cell r="M182">
            <v>0</v>
          </cell>
          <cell r="N182">
            <v>3771.0320000000002</v>
          </cell>
          <cell r="O182">
            <v>4303.22</v>
          </cell>
          <cell r="P182">
            <v>2236.9940000000001</v>
          </cell>
          <cell r="Q182" t="str">
            <v>NO</v>
          </cell>
          <cell r="R182" t="str">
            <v>FT1</v>
          </cell>
          <cell r="S182" t="str">
            <v>150.01</v>
          </cell>
        </row>
        <row r="183">
          <cell r="D183">
            <v>174</v>
          </cell>
          <cell r="E183" t="str">
            <v>22-02-2014/20:40</v>
          </cell>
          <cell r="F183">
            <v>0</v>
          </cell>
          <cell r="G183">
            <v>665.93600000000004</v>
          </cell>
          <cell r="H183">
            <v>669.95</v>
          </cell>
          <cell r="I183">
            <v>0.15</v>
          </cell>
          <cell r="J183">
            <v>673.04205562459913</v>
          </cell>
          <cell r="K183">
            <v>4.0589063071226974</v>
          </cell>
          <cell r="L183">
            <v>0</v>
          </cell>
          <cell r="M183">
            <v>0</v>
          </cell>
          <cell r="N183">
            <v>3773.37</v>
          </cell>
          <cell r="O183">
            <v>4307.049</v>
          </cell>
          <cell r="P183">
            <v>2236.3850000000002</v>
          </cell>
          <cell r="Q183" t="str">
            <v>NO</v>
          </cell>
          <cell r="R183" t="str">
            <v>FT1</v>
          </cell>
          <cell r="S183" t="str">
            <v>150.01</v>
          </cell>
        </row>
        <row r="184">
          <cell r="D184">
            <v>175</v>
          </cell>
          <cell r="E184" t="str">
            <v>24-02-2014/09:22</v>
          </cell>
          <cell r="F184">
            <v>0</v>
          </cell>
          <cell r="G184">
            <v>669.95</v>
          </cell>
          <cell r="H184">
            <v>674.375</v>
          </cell>
          <cell r="I184">
            <v>0.15</v>
          </cell>
          <cell r="J184">
            <v>677.51655996167369</v>
          </cell>
          <cell r="K184">
            <v>4.4745043370745634</v>
          </cell>
          <cell r="L184">
            <v>15.721066623017805</v>
          </cell>
          <cell r="M184">
            <v>0</v>
          </cell>
          <cell r="N184">
            <v>3775.2869999999998</v>
          </cell>
          <cell r="O184">
            <v>4310.3710000000001</v>
          </cell>
          <cell r="P184">
            <v>2235.915</v>
          </cell>
          <cell r="Q184" t="str">
            <v>NO</v>
          </cell>
          <cell r="R184" t="str">
            <v>FT1</v>
          </cell>
          <cell r="S184" t="str">
            <v>150.01</v>
          </cell>
        </row>
        <row r="185">
          <cell r="D185">
            <v>176</v>
          </cell>
          <cell r="E185" t="str">
            <v>25-02-2014/08:16</v>
          </cell>
          <cell r="F185">
            <v>0</v>
          </cell>
          <cell r="G185">
            <v>674.375</v>
          </cell>
          <cell r="H185">
            <v>677.52</v>
          </cell>
          <cell r="I185">
            <v>0.01</v>
          </cell>
          <cell r="J185">
            <v>680.66171720774264</v>
          </cell>
          <cell r="K185">
            <v>3.1451572460689476</v>
          </cell>
          <cell r="L185">
            <v>0</v>
          </cell>
          <cell r="M185">
            <v>0</v>
          </cell>
          <cell r="N185">
            <v>3777.0369999999998</v>
          </cell>
          <cell r="O185">
            <v>4313.1220000000003</v>
          </cell>
          <cell r="P185">
            <v>2235.8890000000001</v>
          </cell>
          <cell r="Q185" t="str">
            <v>NO</v>
          </cell>
          <cell r="R185" t="str">
            <v>FT1</v>
          </cell>
          <cell r="S185" t="str">
            <v>150.01</v>
          </cell>
        </row>
        <row r="186">
          <cell r="D186">
            <v>177</v>
          </cell>
          <cell r="E186" t="str">
            <v>27-02-2014/07:14</v>
          </cell>
          <cell r="F186">
            <v>0</v>
          </cell>
          <cell r="G186">
            <v>677.52</v>
          </cell>
          <cell r="H186">
            <v>681.38499999999999</v>
          </cell>
          <cell r="I186">
            <v>0.01</v>
          </cell>
          <cell r="J186">
            <v>684.52691045291169</v>
          </cell>
          <cell r="K186">
            <v>3.8651932451690527</v>
          </cell>
          <cell r="L186">
            <v>0</v>
          </cell>
          <cell r="M186">
            <v>0</v>
          </cell>
          <cell r="N186">
            <v>3779.0549999999998</v>
          </cell>
          <cell r="O186">
            <v>4316.42</v>
          </cell>
          <cell r="P186">
            <v>2235.848</v>
          </cell>
          <cell r="Q186" t="str">
            <v>NO</v>
          </cell>
          <cell r="R186" t="str">
            <v>FT1</v>
          </cell>
          <cell r="S186" t="str">
            <v>150.01</v>
          </cell>
        </row>
        <row r="187">
          <cell r="D187">
            <v>178</v>
          </cell>
          <cell r="E187" t="str">
            <v>28-02-2014/19:37</v>
          </cell>
          <cell r="F187">
            <v>0</v>
          </cell>
          <cell r="G187">
            <v>681.38499999999999</v>
          </cell>
          <cell r="H187">
            <v>685.62099999999998</v>
          </cell>
          <cell r="I187">
            <v>0.01</v>
          </cell>
          <cell r="J187">
            <v>688.76312224761693</v>
          </cell>
          <cell r="K187">
            <v>4.2362117947052411</v>
          </cell>
          <cell r="L187">
            <v>0</v>
          </cell>
          <cell r="M187">
            <v>0</v>
          </cell>
          <cell r="N187">
            <v>3781.2579999999998</v>
          </cell>
          <cell r="O187">
            <v>4320.0410000000002</v>
          </cell>
          <cell r="P187">
            <v>2235.8110000000001</v>
          </cell>
          <cell r="Q187" t="str">
            <v>NO</v>
          </cell>
          <cell r="R187" t="str">
            <v>FT1</v>
          </cell>
          <cell r="S187" t="str">
            <v>150.01</v>
          </cell>
        </row>
        <row r="188">
          <cell r="D188">
            <v>179</v>
          </cell>
          <cell r="E188" t="str">
            <v>03-03-2014/08:10</v>
          </cell>
          <cell r="F188" t="str">
            <v>03-03-2014/15:20</v>
          </cell>
          <cell r="G188">
            <v>685.62099999999998</v>
          </cell>
          <cell r="H188">
            <v>689.55100000000004</v>
          </cell>
          <cell r="I188">
            <v>0.01</v>
          </cell>
          <cell r="J188">
            <v>692.69331874270472</v>
          </cell>
          <cell r="K188">
            <v>3.9301964950877846</v>
          </cell>
          <cell r="L188">
            <v>15.537387490312994</v>
          </cell>
          <cell r="M188">
            <v>15.537387490312994</v>
          </cell>
          <cell r="N188">
            <v>3783.0830000000001</v>
          </cell>
          <cell r="O188">
            <v>4323.0600000000004</v>
          </cell>
          <cell r="P188">
            <v>2235.498</v>
          </cell>
          <cell r="Q188" t="str">
            <v>NO</v>
          </cell>
          <cell r="R188" t="str">
            <v>FT4B</v>
          </cell>
          <cell r="S188" t="str">
            <v>150.01</v>
          </cell>
        </row>
        <row r="189">
          <cell r="D189">
            <v>180</v>
          </cell>
          <cell r="E189" t="str">
            <v>04-03-2014/08:22</v>
          </cell>
          <cell r="F189" t="str">
            <v>05-03-2014/15:05</v>
          </cell>
          <cell r="G189">
            <v>689.55100000000004</v>
          </cell>
          <cell r="H189">
            <v>693.37099999999998</v>
          </cell>
          <cell r="I189">
            <v>0.01</v>
          </cell>
          <cell r="J189">
            <v>696.51350973792989</v>
          </cell>
          <cell r="K189">
            <v>3.8201909952251754</v>
          </cell>
          <cell r="L189">
            <v>0</v>
          </cell>
          <cell r="M189">
            <v>0</v>
          </cell>
          <cell r="N189">
            <v>3785.27</v>
          </cell>
          <cell r="O189">
            <v>4326.67</v>
          </cell>
          <cell r="P189">
            <v>2235.7260000000001</v>
          </cell>
          <cell r="Q189" t="str">
            <v>NO</v>
          </cell>
          <cell r="R189" t="str">
            <v>FT4B</v>
          </cell>
          <cell r="S189" t="str">
            <v>150.01</v>
          </cell>
        </row>
        <row r="190">
          <cell r="D190">
            <v>181</v>
          </cell>
          <cell r="E190" t="str">
            <v>06-03-2014/08:10</v>
          </cell>
          <cell r="F190">
            <v>0</v>
          </cell>
          <cell r="G190">
            <v>693.37099999999998</v>
          </cell>
          <cell r="H190">
            <v>697.05799999999999</v>
          </cell>
          <cell r="I190">
            <v>0</v>
          </cell>
          <cell r="J190">
            <v>700.20050973792991</v>
          </cell>
          <cell r="K190">
            <v>3.6870000000000118</v>
          </cell>
          <cell r="L190">
            <v>0</v>
          </cell>
          <cell r="M190">
            <v>0</v>
          </cell>
          <cell r="N190">
            <v>3787.1909999999998</v>
          </cell>
          <cell r="O190">
            <v>4329.8190000000004</v>
          </cell>
          <cell r="P190">
            <v>2235.7130000000002</v>
          </cell>
          <cell r="Q190" t="str">
            <v>NO</v>
          </cell>
          <cell r="R190" t="str">
            <v>FT4B</v>
          </cell>
          <cell r="S190" t="str">
            <v>150.01</v>
          </cell>
        </row>
        <row r="191">
          <cell r="D191">
            <v>182</v>
          </cell>
          <cell r="E191" t="str">
            <v>09-03-2014/08:05</v>
          </cell>
          <cell r="F191" t="str">
            <v>13-03-2014/11:30</v>
          </cell>
          <cell r="G191">
            <v>697.05799999999999</v>
          </cell>
          <cell r="H191">
            <v>701.15800000000002</v>
          </cell>
          <cell r="I191">
            <v>0</v>
          </cell>
          <cell r="J191">
            <v>704.30050973792993</v>
          </cell>
          <cell r="K191">
            <v>4.1000000000000227</v>
          </cell>
          <cell r="L191">
            <v>0</v>
          </cell>
          <cell r="M191">
            <v>0</v>
          </cell>
          <cell r="N191">
            <v>3789.5239999999999</v>
          </cell>
          <cell r="O191">
            <v>4333.75</v>
          </cell>
          <cell r="P191">
            <v>2253.7179999999998</v>
          </cell>
          <cell r="Q191" t="str">
            <v>NO</v>
          </cell>
          <cell r="R191" t="str">
            <v>FT4B</v>
          </cell>
          <cell r="S191" t="str">
            <v>150.01</v>
          </cell>
        </row>
      </sheetData>
      <sheetData sheetId="14"/>
      <sheetData sheetId="15"/>
      <sheetData sheetId="16"/>
      <sheetData sheetId="17"/>
      <sheetData sheetId="18"/>
      <sheetData sheetId="19"/>
      <sheetData sheetId="20"/>
      <sheetData sheetId="21"/>
      <sheetData sheetId="22">
        <row r="7">
          <cell r="D7">
            <v>1</v>
          </cell>
          <cell r="E7" t="str">
            <v>25-01-2014/09:25</v>
          </cell>
          <cell r="F7">
            <v>0</v>
          </cell>
          <cell r="G7">
            <v>0</v>
          </cell>
          <cell r="H7">
            <v>3.62</v>
          </cell>
          <cell r="I7">
            <v>0</v>
          </cell>
          <cell r="J7">
            <v>3.62</v>
          </cell>
          <cell r="K7">
            <v>3.62</v>
          </cell>
          <cell r="L7">
            <v>3.62</v>
          </cell>
          <cell r="M7">
            <v>17.602187026618061</v>
          </cell>
          <cell r="N7">
            <v>3643.9549999999999</v>
          </cell>
          <cell r="O7">
            <v>3555.29</v>
          </cell>
          <cell r="P7">
            <v>1717.2470000000001</v>
          </cell>
          <cell r="Q7" t="str">
            <v>NO</v>
          </cell>
          <cell r="R7" t="str">
            <v>FC</v>
          </cell>
          <cell r="S7" t="str">
            <v>310.03</v>
          </cell>
        </row>
        <row r="8">
          <cell r="D8">
            <v>2</v>
          </cell>
          <cell r="E8" t="str">
            <v>27-01-2014/08:50</v>
          </cell>
          <cell r="F8">
            <v>0</v>
          </cell>
          <cell r="G8">
            <v>3.62</v>
          </cell>
          <cell r="H8">
            <v>8.31</v>
          </cell>
          <cell r="I8">
            <v>0</v>
          </cell>
          <cell r="J8">
            <v>8.31</v>
          </cell>
          <cell r="K8">
            <v>4.6900000000000004</v>
          </cell>
          <cell r="L8">
            <v>13.98218702661806</v>
          </cell>
          <cell r="M8">
            <v>0</v>
          </cell>
          <cell r="N8">
            <v>3648.518</v>
          </cell>
          <cell r="O8">
            <v>3555.29</v>
          </cell>
          <cell r="P8">
            <v>1717.2570000000001</v>
          </cell>
          <cell r="Q8" t="str">
            <v>NO</v>
          </cell>
          <cell r="R8" t="str">
            <v>FC</v>
          </cell>
          <cell r="S8" t="str">
            <v>310.03</v>
          </cell>
        </row>
        <row r="9">
          <cell r="D9">
            <v>3</v>
          </cell>
          <cell r="E9" t="str">
            <v>30-01-2014/01:12</v>
          </cell>
          <cell r="F9">
            <v>0</v>
          </cell>
          <cell r="G9">
            <v>8.31</v>
          </cell>
          <cell r="H9">
            <v>13.19</v>
          </cell>
          <cell r="I9">
            <v>2.1700000000000001E-2</v>
          </cell>
          <cell r="J9">
            <v>13.191148836372026</v>
          </cell>
          <cell r="K9">
            <v>4.8811488363720255</v>
          </cell>
          <cell r="L9">
            <v>0</v>
          </cell>
          <cell r="M9">
            <v>0</v>
          </cell>
          <cell r="N9">
            <v>3653.0189999999998</v>
          </cell>
          <cell r="O9">
            <v>3555.2910000000002</v>
          </cell>
          <cell r="P9">
            <v>1717.19</v>
          </cell>
          <cell r="Q9" t="str">
            <v>NO</v>
          </cell>
          <cell r="R9" t="str">
            <v>FC</v>
          </cell>
          <cell r="S9" t="str">
            <v>310.03</v>
          </cell>
        </row>
        <row r="10">
          <cell r="D10">
            <v>4</v>
          </cell>
          <cell r="E10" t="str">
            <v>01-02-2014/08:54</v>
          </cell>
          <cell r="F10">
            <v>0</v>
          </cell>
          <cell r="G10">
            <v>13.19</v>
          </cell>
          <cell r="H10">
            <v>17.600000000000001</v>
          </cell>
          <cell r="I10">
            <v>2.1700000000000001E-2</v>
          </cell>
          <cell r="J10">
            <v>17.602187026618061</v>
          </cell>
          <cell r="K10">
            <v>4.4110381902460354</v>
          </cell>
          <cell r="L10">
            <v>0</v>
          </cell>
          <cell r="M10">
            <v>0</v>
          </cell>
          <cell r="N10">
            <v>3657.953</v>
          </cell>
          <cell r="O10">
            <v>3555.29</v>
          </cell>
          <cell r="P10">
            <v>1717.1</v>
          </cell>
          <cell r="Q10" t="str">
            <v>NO</v>
          </cell>
          <cell r="R10" t="str">
            <v>FC</v>
          </cell>
          <cell r="S10" t="str">
            <v>310.03</v>
          </cell>
        </row>
        <row r="11">
          <cell r="D11">
            <v>5</v>
          </cell>
          <cell r="E11" t="str">
            <v>03-02-2014/08:15</v>
          </cell>
          <cell r="F11">
            <v>0</v>
          </cell>
          <cell r="G11">
            <v>17.600000000000001</v>
          </cell>
          <cell r="H11">
            <v>20.25</v>
          </cell>
          <cell r="I11">
            <v>2.1700000000000001E-2</v>
          </cell>
          <cell r="J11">
            <v>20.252810882434837</v>
          </cell>
          <cell r="K11">
            <v>2.6506238558167752</v>
          </cell>
          <cell r="L11">
            <v>2.6506238558167752</v>
          </cell>
          <cell r="M11">
            <v>2.6506238558167752</v>
          </cell>
          <cell r="N11">
            <v>3660.6</v>
          </cell>
          <cell r="O11">
            <v>3555.29</v>
          </cell>
          <cell r="P11">
            <v>1717.0550000000001</v>
          </cell>
          <cell r="Q11" t="str">
            <v>NO</v>
          </cell>
          <cell r="R11" t="str">
            <v>FC</v>
          </cell>
          <cell r="S11" t="str">
            <v>310.03</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row>
        <row r="13">
          <cell r="D13">
            <v>0</v>
          </cell>
          <cell r="E13" t="str">
            <v>03-02-2014/08:15</v>
          </cell>
          <cell r="F13">
            <v>0</v>
          </cell>
          <cell r="G13">
            <v>0</v>
          </cell>
          <cell r="H13">
            <v>1.43</v>
          </cell>
          <cell r="I13">
            <v>2.1700000000000001E-2</v>
          </cell>
          <cell r="J13">
            <v>1.4303366467237704</v>
          </cell>
          <cell r="K13">
            <v>1.4303366467237704</v>
          </cell>
          <cell r="L13">
            <v>11.807775792071652</v>
          </cell>
          <cell r="M13">
            <v>46.439771427792891</v>
          </cell>
          <cell r="N13">
            <v>3662.03</v>
          </cell>
          <cell r="O13">
            <v>3555.29</v>
          </cell>
          <cell r="P13">
            <v>1717.0550000000001</v>
          </cell>
          <cell r="Q13" t="str">
            <v>NO</v>
          </cell>
          <cell r="R13" t="str">
            <v>FA</v>
          </cell>
          <cell r="S13" t="str">
            <v>310.03</v>
          </cell>
        </row>
        <row r="14">
          <cell r="D14">
            <v>1</v>
          </cell>
          <cell r="E14" t="str">
            <v>05-02-2014/08:53</v>
          </cell>
          <cell r="F14" t="str">
            <v>05-02-2014/16:35</v>
          </cell>
          <cell r="G14">
            <v>1.43</v>
          </cell>
          <cell r="H14">
            <v>4.5999999999999996</v>
          </cell>
          <cell r="I14">
            <v>9.1999999999999998E-3</v>
          </cell>
          <cell r="J14">
            <v>4.6004707982851833</v>
          </cell>
          <cell r="K14">
            <v>3.1701341515614132</v>
          </cell>
          <cell r="L14">
            <v>0</v>
          </cell>
          <cell r="M14">
            <v>0</v>
          </cell>
          <cell r="N14">
            <v>3665.2</v>
          </cell>
          <cell r="O14">
            <v>3555.29</v>
          </cell>
          <cell r="P14">
            <v>1717.1</v>
          </cell>
          <cell r="Q14" t="str">
            <v>NO</v>
          </cell>
          <cell r="R14" t="str">
            <v>FA</v>
          </cell>
          <cell r="S14" t="str">
            <v>310.03</v>
          </cell>
        </row>
        <row r="15">
          <cell r="D15">
            <v>2</v>
          </cell>
          <cell r="E15" t="str">
            <v>06-02-2014/08:37</v>
          </cell>
          <cell r="F15" t="str">
            <v>07-02-2014/15:55</v>
          </cell>
          <cell r="G15">
            <v>4.5999999999999996</v>
          </cell>
          <cell r="H15">
            <v>8.4830000000000005</v>
          </cell>
          <cell r="I15">
            <v>9.1999999999999998E-3</v>
          </cell>
          <cell r="J15">
            <v>8.4836351233681384</v>
          </cell>
          <cell r="K15">
            <v>3.8831643250829551</v>
          </cell>
          <cell r="L15">
            <v>0</v>
          </cell>
          <cell r="M15">
            <v>0</v>
          </cell>
          <cell r="N15">
            <v>3669.0830000000001</v>
          </cell>
          <cell r="O15">
            <v>3555.2829999999999</v>
          </cell>
          <cell r="P15">
            <v>1716.739</v>
          </cell>
          <cell r="Q15" t="str">
            <v>NO</v>
          </cell>
          <cell r="R15" t="str">
            <v>FA</v>
          </cell>
          <cell r="S15" t="str">
            <v>310.03</v>
          </cell>
        </row>
        <row r="16">
          <cell r="D16">
            <v>3</v>
          </cell>
          <cell r="E16" t="str">
            <v>08-02-2014/08:35</v>
          </cell>
          <cell r="F16">
            <v>0</v>
          </cell>
          <cell r="G16">
            <v>8.4830000000000005</v>
          </cell>
          <cell r="H16">
            <v>11.807</v>
          </cell>
          <cell r="I16">
            <v>9.1999999999999998E-3</v>
          </cell>
          <cell r="J16">
            <v>11.807775792071652</v>
          </cell>
          <cell r="K16">
            <v>3.3241406687035138</v>
          </cell>
          <cell r="L16">
            <v>0</v>
          </cell>
          <cell r="M16">
            <v>0</v>
          </cell>
          <cell r="N16">
            <v>3672.4059999999999</v>
          </cell>
          <cell r="O16">
            <v>3555.2910000000002</v>
          </cell>
          <cell r="P16">
            <v>1716.7070000000001</v>
          </cell>
          <cell r="Q16" t="str">
            <v>NO</v>
          </cell>
          <cell r="R16" t="str">
            <v>FA</v>
          </cell>
          <cell r="S16" t="str">
            <v>310.03</v>
          </cell>
        </row>
        <row r="17">
          <cell r="D17">
            <v>4</v>
          </cell>
          <cell r="E17" t="str">
            <v>10-02-2014/07:40</v>
          </cell>
          <cell r="F17" t="str">
            <v>10-02-2014/16:33</v>
          </cell>
          <cell r="G17">
            <v>11.807</v>
          </cell>
          <cell r="H17">
            <v>16.445</v>
          </cell>
          <cell r="I17">
            <v>9.1999999999999998E-3</v>
          </cell>
          <cell r="J17">
            <v>16.44597206807854</v>
          </cell>
          <cell r="K17">
            <v>4.6381962760068873</v>
          </cell>
          <cell r="L17">
            <v>17.094707570531593</v>
          </cell>
          <cell r="M17">
            <v>0</v>
          </cell>
          <cell r="N17">
            <v>3677.047</v>
          </cell>
          <cell r="O17">
            <v>3555.2890000000002</v>
          </cell>
          <cell r="P17">
            <v>1716.66</v>
          </cell>
          <cell r="Q17" t="str">
            <v>NO</v>
          </cell>
          <cell r="R17" t="str">
            <v>FA</v>
          </cell>
          <cell r="S17" t="str">
            <v>310.03</v>
          </cell>
        </row>
        <row r="18">
          <cell r="D18">
            <v>5</v>
          </cell>
          <cell r="E18" t="str">
            <v>11-02-2014/07:32</v>
          </cell>
          <cell r="F18" t="str">
            <v>11-02-2014/14:55</v>
          </cell>
          <cell r="G18">
            <v>16.445</v>
          </cell>
          <cell r="H18">
            <v>20.172000000000001</v>
          </cell>
          <cell r="I18">
            <v>9.1999999999999998E-3</v>
          </cell>
          <cell r="J18">
            <v>20.173129791381186</v>
          </cell>
          <cell r="K18">
            <v>3.7271577233026463</v>
          </cell>
          <cell r="L18">
            <v>0</v>
          </cell>
          <cell r="M18">
            <v>0</v>
          </cell>
          <cell r="N18">
            <v>3680.77</v>
          </cell>
          <cell r="O18">
            <v>3555.2890000000002</v>
          </cell>
          <cell r="P18">
            <v>1716.712</v>
          </cell>
          <cell r="Q18" t="str">
            <v>NO</v>
          </cell>
          <cell r="R18" t="str">
            <v>FA</v>
          </cell>
          <cell r="S18" t="str">
            <v>310.03</v>
          </cell>
        </row>
        <row r="19">
          <cell r="D19">
            <v>6</v>
          </cell>
          <cell r="E19" t="str">
            <v>12-02-2014/10:10</v>
          </cell>
          <cell r="F19" t="str">
            <v>13-02-2014/09:40</v>
          </cell>
          <cell r="G19">
            <v>20.172000000000001</v>
          </cell>
          <cell r="H19">
            <v>24.097000000000001</v>
          </cell>
          <cell r="I19">
            <v>0.1152</v>
          </cell>
          <cell r="J19">
            <v>24.124088366917</v>
          </cell>
          <cell r="K19">
            <v>3.9509585755358145</v>
          </cell>
          <cell r="L19">
            <v>0</v>
          </cell>
          <cell r="M19">
            <v>0</v>
          </cell>
          <cell r="N19">
            <v>3684.6979999999999</v>
          </cell>
          <cell r="O19">
            <v>3555.2890000000002</v>
          </cell>
          <cell r="P19">
            <v>1717.1679999999999</v>
          </cell>
          <cell r="Q19" t="str">
            <v>NO</v>
          </cell>
          <cell r="R19" t="str">
            <v>FA</v>
          </cell>
          <cell r="S19" t="str">
            <v>310.03</v>
          </cell>
        </row>
        <row r="20">
          <cell r="D20">
            <v>7</v>
          </cell>
          <cell r="E20" t="str">
            <v>14-02-2014/07:38</v>
          </cell>
          <cell r="F20" t="str">
            <v>14-02-2014/17:15</v>
          </cell>
          <cell r="G20">
            <v>24.097000000000001</v>
          </cell>
          <cell r="H20">
            <v>28.844000000000001</v>
          </cell>
          <cell r="I20">
            <v>0.1152</v>
          </cell>
          <cell r="J20">
            <v>28.902483362603245</v>
          </cell>
          <cell r="K20">
            <v>4.778394995686245</v>
          </cell>
          <cell r="L20">
            <v>0</v>
          </cell>
          <cell r="M20">
            <v>0</v>
          </cell>
          <cell r="N20">
            <v>3689.444</v>
          </cell>
          <cell r="O20">
            <v>3555.29</v>
          </cell>
          <cell r="P20">
            <v>1717.713</v>
          </cell>
          <cell r="Q20" t="str">
            <v>NO</v>
          </cell>
          <cell r="R20" t="str">
            <v>FA</v>
          </cell>
          <cell r="S20" t="str">
            <v>310.03</v>
          </cell>
        </row>
        <row r="21">
          <cell r="D21">
            <v>8</v>
          </cell>
          <cell r="E21" t="str">
            <v>17-02-2014/05:56</v>
          </cell>
          <cell r="F21" t="str">
            <v>19-02-2014/11:40</v>
          </cell>
          <cell r="G21">
            <v>28.844000000000001</v>
          </cell>
          <cell r="H21">
            <v>33.514000000000003</v>
          </cell>
          <cell r="I21">
            <v>0.1152</v>
          </cell>
          <cell r="J21">
            <v>33.603369107253506</v>
          </cell>
          <cell r="K21">
            <v>4.700885744650261</v>
          </cell>
          <cell r="L21">
            <v>11.726085673307697</v>
          </cell>
          <cell r="M21">
            <v>0</v>
          </cell>
          <cell r="N21">
            <v>3694.116</v>
          </cell>
          <cell r="O21">
            <v>3555.2339999999999</v>
          </cell>
          <cell r="P21">
            <v>1718.1279999999999</v>
          </cell>
          <cell r="Q21" t="str">
            <v>NO</v>
          </cell>
          <cell r="R21" t="str">
            <v>FA</v>
          </cell>
          <cell r="S21" t="str">
            <v>310.03</v>
          </cell>
        </row>
        <row r="22">
          <cell r="D22">
            <v>9</v>
          </cell>
          <cell r="E22" t="str">
            <v>20-02-2014/08:22</v>
          </cell>
          <cell r="F22" t="str">
            <v>21-02-2014/09:25</v>
          </cell>
          <cell r="G22">
            <v>33.514000000000003</v>
          </cell>
          <cell r="H22">
            <v>36.713999999999999</v>
          </cell>
          <cell r="I22">
            <v>0.1152</v>
          </cell>
          <cell r="J22">
            <v>36.824532786671234</v>
          </cell>
          <cell r="K22">
            <v>3.2211636794177281</v>
          </cell>
          <cell r="L22">
            <v>0</v>
          </cell>
          <cell r="M22">
            <v>0</v>
          </cell>
          <cell r="N22">
            <v>3697.3119999999999</v>
          </cell>
          <cell r="O22">
            <v>3555.2779999999998</v>
          </cell>
          <cell r="P22">
            <v>1718.624</v>
          </cell>
          <cell r="Q22" t="str">
            <v>NO</v>
          </cell>
          <cell r="R22" t="str">
            <v>FA</v>
          </cell>
          <cell r="S22" t="str">
            <v>310.03</v>
          </cell>
        </row>
        <row r="23">
          <cell r="D23">
            <v>10</v>
          </cell>
          <cell r="E23" t="str">
            <v>22-02-2014/20:20</v>
          </cell>
          <cell r="F23">
            <v>0</v>
          </cell>
          <cell r="G23">
            <v>36.713999999999999</v>
          </cell>
          <cell r="H23">
            <v>40.493000000000002</v>
          </cell>
          <cell r="I23">
            <v>0.1153</v>
          </cell>
          <cell r="J23">
            <v>40.628713490636031</v>
          </cell>
          <cell r="K23">
            <v>3.804036249239708</v>
          </cell>
          <cell r="L23">
            <v>0</v>
          </cell>
          <cell r="M23">
            <v>0</v>
          </cell>
          <cell r="N23">
            <v>3701.252</v>
          </cell>
          <cell r="O23">
            <v>3555.29</v>
          </cell>
          <cell r="P23">
            <v>1718.68</v>
          </cell>
          <cell r="Q23" t="str">
            <v>NO</v>
          </cell>
          <cell r="R23" t="str">
            <v>FA</v>
          </cell>
          <cell r="S23" t="str">
            <v>310.03</v>
          </cell>
        </row>
        <row r="24">
          <cell r="D24">
            <v>11</v>
          </cell>
          <cell r="E24" t="str">
            <v>24-02-2014/09:03</v>
          </cell>
          <cell r="F24">
            <v>0</v>
          </cell>
          <cell r="G24">
            <v>40.493000000000002</v>
          </cell>
          <cell r="H24">
            <v>43.84</v>
          </cell>
          <cell r="I24">
            <v>0.1137</v>
          </cell>
          <cell r="J24">
            <v>43.997278507198011</v>
          </cell>
          <cell r="K24">
            <v>3.3685650165619805</v>
          </cell>
          <cell r="L24">
            <v>5.8112023918819489</v>
          </cell>
          <cell r="M24">
            <v>0</v>
          </cell>
          <cell r="N24">
            <v>3704.44</v>
          </cell>
          <cell r="O24">
            <v>3555.2809999999999</v>
          </cell>
          <cell r="P24">
            <v>1719.4349999999999</v>
          </cell>
          <cell r="Q24" t="str">
            <v>NO</v>
          </cell>
          <cell r="R24" t="str">
            <v>FA</v>
          </cell>
          <cell r="S24" t="str">
            <v>310.03</v>
          </cell>
        </row>
        <row r="25">
          <cell r="D25">
            <v>12</v>
          </cell>
          <cell r="E25" t="str">
            <v>27-02-2014/06:47</v>
          </cell>
          <cell r="F25">
            <v>0</v>
          </cell>
          <cell r="G25">
            <v>43.84</v>
          </cell>
          <cell r="H25">
            <v>46.267000000000003</v>
          </cell>
          <cell r="I25">
            <v>0.1137</v>
          </cell>
          <cell r="J25">
            <v>46.43991588251798</v>
          </cell>
          <cell r="K25">
            <v>2.4426373753199684</v>
          </cell>
          <cell r="L25">
            <v>0</v>
          </cell>
          <cell r="M25">
            <v>0</v>
          </cell>
          <cell r="N25">
            <v>3706.8649999999998</v>
          </cell>
          <cell r="O25">
            <v>3555.29</v>
          </cell>
          <cell r="P25">
            <v>1719.71</v>
          </cell>
          <cell r="Q25" t="str">
            <v>NO</v>
          </cell>
          <cell r="R25" t="str">
            <v>FA</v>
          </cell>
          <cell r="S25" t="str">
            <v>310.03</v>
          </cell>
        </row>
        <row r="26">
          <cell r="D26">
            <v>13</v>
          </cell>
          <cell r="E26" t="str">
            <v>02-03-2014/08:16</v>
          </cell>
          <cell r="F26" t="str">
            <v>17-04-2014/12:45</v>
          </cell>
          <cell r="G26">
            <v>46.267000000000003</v>
          </cell>
          <cell r="H26">
            <v>51.206000000000003</v>
          </cell>
          <cell r="I26">
            <v>0.1137</v>
          </cell>
          <cell r="J26">
            <v>51.410738295663968</v>
          </cell>
          <cell r="K26">
            <v>4.9708224131459886</v>
          </cell>
          <cell r="L26">
            <v>4.9708224131459886</v>
          </cell>
          <cell r="M26">
            <v>4.9708224131459886</v>
          </cell>
          <cell r="N26">
            <v>3711.806</v>
          </cell>
          <cell r="O26">
            <v>3555.279</v>
          </cell>
          <cell r="P26">
            <v>1720.2639999999999</v>
          </cell>
          <cell r="Q26" t="str">
            <v>NO</v>
          </cell>
          <cell r="R26" t="str">
            <v>FA</v>
          </cell>
          <cell r="S26" t="str">
            <v>310.03</v>
          </cell>
        </row>
        <row r="27">
          <cell r="D27">
            <v>14</v>
          </cell>
          <cell r="E27" t="str">
            <v>22-04-2014/07:38</v>
          </cell>
          <cell r="F27">
            <v>0</v>
          </cell>
          <cell r="G27">
            <v>51.206000000000003</v>
          </cell>
          <cell r="H27">
            <v>55.345999999999997</v>
          </cell>
          <cell r="I27">
            <v>0.1153</v>
          </cell>
          <cell r="J27">
            <v>55.578166205654007</v>
          </cell>
          <cell r="K27">
            <v>4.1674279099900389</v>
          </cell>
          <cell r="L27">
            <v>8.0338749153696938</v>
          </cell>
          <cell r="M27">
            <v>11.963739301988333</v>
          </cell>
          <cell r="N27">
            <v>3715.9459999999999</v>
          </cell>
          <cell r="O27">
            <v>3555.2640000000001</v>
          </cell>
          <cell r="P27">
            <v>1720.925</v>
          </cell>
          <cell r="Q27" t="str">
            <v>NO</v>
          </cell>
          <cell r="R27" t="str">
            <v>FA</v>
          </cell>
          <cell r="S27" t="str">
            <v>310.03</v>
          </cell>
        </row>
        <row r="28">
          <cell r="D28">
            <v>15</v>
          </cell>
          <cell r="E28" t="str">
            <v>27-04-2014/20:05</v>
          </cell>
          <cell r="F28">
            <v>0</v>
          </cell>
          <cell r="G28">
            <v>55.345999999999997</v>
          </cell>
          <cell r="H28">
            <v>59.186999999999998</v>
          </cell>
          <cell r="I28">
            <v>0.1153</v>
          </cell>
          <cell r="J28">
            <v>59.444613211033662</v>
          </cell>
          <cell r="K28">
            <v>3.8664470053796549</v>
          </cell>
          <cell r="L28">
            <v>0</v>
          </cell>
          <cell r="M28">
            <v>0</v>
          </cell>
          <cell r="N28">
            <v>3719.788</v>
          </cell>
          <cell r="O28">
            <v>3555.29</v>
          </cell>
          <cell r="P28">
            <v>1721.1790000000001</v>
          </cell>
          <cell r="Q28" t="str">
            <v>NO</v>
          </cell>
          <cell r="R28" t="str">
            <v>FA</v>
          </cell>
          <cell r="S28" t="str">
            <v>310.03</v>
          </cell>
        </row>
        <row r="29">
          <cell r="D29">
            <v>16</v>
          </cell>
          <cell r="E29" t="str">
            <v>29-04-2014/08:11</v>
          </cell>
          <cell r="F29">
            <v>0</v>
          </cell>
          <cell r="G29">
            <v>59.186999999999998</v>
          </cell>
          <cell r="H29">
            <v>63.091000000000001</v>
          </cell>
          <cell r="I29">
            <v>0.1153</v>
          </cell>
          <cell r="J29">
            <v>63.374477597652302</v>
          </cell>
          <cell r="K29">
            <v>3.9298643866186396</v>
          </cell>
          <cell r="L29">
            <v>3.9298643866186396</v>
          </cell>
          <cell r="M29">
            <v>0</v>
          </cell>
          <cell r="N29">
            <v>3723.6909999999998</v>
          </cell>
          <cell r="O29">
            <v>3555.29</v>
          </cell>
          <cell r="P29">
            <v>1721.625</v>
          </cell>
          <cell r="Q29" t="str">
            <v>NO</v>
          </cell>
          <cell r="R29" t="str">
            <v>FA</v>
          </cell>
          <cell r="S29" t="str">
            <v>310.03</v>
          </cell>
        </row>
        <row r="30">
          <cell r="D30">
            <v>17</v>
          </cell>
          <cell r="E30" t="str">
            <v>01-05-2014/19:51</v>
          </cell>
          <cell r="F30">
            <v>0</v>
          </cell>
          <cell r="G30">
            <v>63.091000000000001</v>
          </cell>
          <cell r="H30">
            <v>67.28</v>
          </cell>
          <cell r="I30">
            <v>0.1153</v>
          </cell>
          <cell r="J30">
            <v>67.59123013749489</v>
          </cell>
          <cell r="K30">
            <v>4.216752539842588</v>
          </cell>
          <cell r="L30">
            <v>8.0731332942319369</v>
          </cell>
          <cell r="M30">
            <v>37.190770908814585</v>
          </cell>
          <cell r="N30">
            <v>3727.8739999999998</v>
          </cell>
          <cell r="O30">
            <v>3555.5309999999999</v>
          </cell>
          <cell r="P30">
            <v>1722.1220000000001</v>
          </cell>
          <cell r="Q30" t="str">
            <v>NO</v>
          </cell>
          <cell r="R30" t="str">
            <v>FA</v>
          </cell>
          <cell r="S30" t="str">
            <v>310.03</v>
          </cell>
        </row>
        <row r="31">
          <cell r="D31">
            <v>18</v>
          </cell>
          <cell r="E31" t="str">
            <v>03-05-2014/07:40</v>
          </cell>
          <cell r="F31">
            <v>0</v>
          </cell>
          <cell r="G31">
            <v>67.28</v>
          </cell>
          <cell r="H31">
            <v>71.111000000000004</v>
          </cell>
          <cell r="I31">
            <v>0.1153</v>
          </cell>
          <cell r="J31">
            <v>71.447610891884239</v>
          </cell>
          <cell r="K31">
            <v>3.8563807543893489</v>
          </cell>
          <cell r="L31">
            <v>0</v>
          </cell>
          <cell r="M31">
            <v>0</v>
          </cell>
          <cell r="N31">
            <v>3731.6350000000002</v>
          </cell>
          <cell r="O31">
            <v>3556.2310000000002</v>
          </cell>
          <cell r="P31">
            <v>1722.5930000000001</v>
          </cell>
          <cell r="Q31" t="str">
            <v>NO</v>
          </cell>
          <cell r="R31" t="str">
            <v>FA</v>
          </cell>
          <cell r="S31" t="str">
            <v>310.03</v>
          </cell>
        </row>
        <row r="32">
          <cell r="D32">
            <v>19</v>
          </cell>
          <cell r="E32" t="str">
            <v>06-05-2014/20:00</v>
          </cell>
          <cell r="F32">
            <v>0</v>
          </cell>
          <cell r="G32">
            <v>71.111000000000004</v>
          </cell>
          <cell r="H32">
            <v>75.811000000000007</v>
          </cell>
          <cell r="I32">
            <v>0.1153</v>
          </cell>
          <cell r="J32">
            <v>76.178748857331883</v>
          </cell>
          <cell r="K32">
            <v>4.731137965447644</v>
          </cell>
          <cell r="L32">
            <v>13.714260349203968</v>
          </cell>
          <cell r="M32">
            <v>0</v>
          </cell>
          <cell r="N32">
            <v>3736.1590000000001</v>
          </cell>
          <cell r="O32">
            <v>3557.4609999999998</v>
          </cell>
          <cell r="P32">
            <v>1721.95</v>
          </cell>
          <cell r="Q32" t="str">
            <v>NO</v>
          </cell>
          <cell r="R32" t="str">
            <v>FA</v>
          </cell>
          <cell r="S32" t="str">
            <v>310.03</v>
          </cell>
        </row>
        <row r="33">
          <cell r="D33">
            <v>20</v>
          </cell>
          <cell r="E33" t="str">
            <v>08-05-2014/07:16</v>
          </cell>
          <cell r="F33">
            <v>0</v>
          </cell>
          <cell r="G33">
            <v>75.811000000000007</v>
          </cell>
          <cell r="H33">
            <v>80.400000000000006</v>
          </cell>
          <cell r="I33">
            <v>0.1153</v>
          </cell>
          <cell r="J33">
            <v>80.798151436787037</v>
          </cell>
          <cell r="K33">
            <v>4.619402579455155</v>
          </cell>
          <cell r="L33">
            <v>0</v>
          </cell>
          <cell r="M33">
            <v>0</v>
          </cell>
          <cell r="N33">
            <v>3740.587</v>
          </cell>
          <cell r="O33">
            <v>3558.6930000000002</v>
          </cell>
          <cell r="P33">
            <v>1723.703</v>
          </cell>
          <cell r="Q33" t="str">
            <v>NO</v>
          </cell>
          <cell r="R33" t="str">
            <v>FA</v>
          </cell>
          <cell r="S33" t="str">
            <v>310.03</v>
          </cell>
        </row>
        <row r="34">
          <cell r="D34">
            <v>21</v>
          </cell>
          <cell r="E34" t="str">
            <v>11-05-2014/20:14</v>
          </cell>
          <cell r="F34" t="str">
            <v>12-05-2014/13:20</v>
          </cell>
          <cell r="G34">
            <v>80.400000000000006</v>
          </cell>
          <cell r="H34">
            <v>84.734999999999999</v>
          </cell>
          <cell r="I34">
            <v>0.1153</v>
          </cell>
          <cell r="J34">
            <v>85.161871241088207</v>
          </cell>
          <cell r="K34">
            <v>4.3637198043011693</v>
          </cell>
          <cell r="L34">
            <v>0</v>
          </cell>
          <cell r="M34">
            <v>0</v>
          </cell>
          <cell r="N34">
            <v>3744.7649999999999</v>
          </cell>
          <cell r="O34">
            <v>3559.8649999999998</v>
          </cell>
          <cell r="P34">
            <v>1724.2170000000001</v>
          </cell>
          <cell r="Q34" t="str">
            <v>NO</v>
          </cell>
          <cell r="R34" t="str">
            <v>FA</v>
          </cell>
          <cell r="S34" t="str">
            <v>310.03</v>
          </cell>
        </row>
        <row r="35">
          <cell r="D35">
            <v>22</v>
          </cell>
          <cell r="E35" t="str">
            <v>13-05-2014/07:54</v>
          </cell>
          <cell r="F35" t="str">
            <v>16-05-2014/15:45</v>
          </cell>
          <cell r="G35">
            <v>84.734999999999999</v>
          </cell>
          <cell r="H35">
            <v>87.88</v>
          </cell>
          <cell r="I35">
            <v>0.1153</v>
          </cell>
          <cell r="J35">
            <v>88.327707177541996</v>
          </cell>
          <cell r="K35">
            <v>3.1658359364537887</v>
          </cell>
          <cell r="L35">
            <v>11.53995013529611</v>
          </cell>
          <cell r="M35">
            <v>0</v>
          </cell>
          <cell r="N35">
            <v>3748.2570000000001</v>
          </cell>
          <cell r="O35">
            <v>3560.3629999999998</v>
          </cell>
          <cell r="P35">
            <v>1724.645</v>
          </cell>
          <cell r="Q35" t="str">
            <v>NO</v>
          </cell>
          <cell r="R35" t="str">
            <v>FA</v>
          </cell>
          <cell r="S35" t="str">
            <v>310.03</v>
          </cell>
        </row>
        <row r="36">
          <cell r="D36">
            <v>23</v>
          </cell>
          <cell r="E36" t="str">
            <v>17-05-2014/19:55</v>
          </cell>
          <cell r="F36">
            <v>0</v>
          </cell>
          <cell r="G36">
            <v>87.88</v>
          </cell>
          <cell r="H36">
            <v>92.164000000000001</v>
          </cell>
          <cell r="I36">
            <v>0.1153</v>
          </cell>
          <cell r="J36">
            <v>92.640089101792569</v>
          </cell>
          <cell r="K36">
            <v>4.3123819242505732</v>
          </cell>
          <cell r="L36">
            <v>0</v>
          </cell>
          <cell r="M36">
            <v>0</v>
          </cell>
          <cell r="N36">
            <v>3751.9110000000001</v>
          </cell>
          <cell r="O36">
            <v>3561.89</v>
          </cell>
          <cell r="P36">
            <v>1725.115</v>
          </cell>
          <cell r="Q36" t="str">
            <v>NO</v>
          </cell>
          <cell r="R36" t="str">
            <v>FA</v>
          </cell>
          <cell r="S36" t="str">
            <v>310.03</v>
          </cell>
        </row>
        <row r="37">
          <cell r="D37">
            <v>24</v>
          </cell>
          <cell r="E37" t="str">
            <v>18-05-2014/20:40</v>
          </cell>
          <cell r="F37">
            <v>0</v>
          </cell>
          <cell r="G37">
            <v>92.164000000000001</v>
          </cell>
          <cell r="H37">
            <v>96.198999999999998</v>
          </cell>
          <cell r="I37">
            <v>0.1153</v>
          </cell>
          <cell r="J37">
            <v>96.701821376384316</v>
          </cell>
          <cell r="K37">
            <v>4.0617322745917477</v>
          </cell>
          <cell r="L37">
            <v>0</v>
          </cell>
          <cell r="M37">
            <v>0</v>
          </cell>
          <cell r="N37">
            <v>3755.7939999999999</v>
          </cell>
          <cell r="O37">
            <v>3562.98</v>
          </cell>
          <cell r="P37">
            <v>1752.5989999999999</v>
          </cell>
          <cell r="Q37" t="str">
            <v>NO</v>
          </cell>
          <cell r="R37" t="str">
            <v>FA</v>
          </cell>
          <cell r="S37" t="str">
            <v>310.03</v>
          </cell>
        </row>
        <row r="38">
          <cell r="D38">
            <v>25</v>
          </cell>
          <cell r="E38" t="str">
            <v>19-05-2014/19:45</v>
          </cell>
          <cell r="F38">
            <v>0</v>
          </cell>
          <cell r="G38">
            <v>96.198999999999998</v>
          </cell>
          <cell r="H38">
            <v>100.03700000000001</v>
          </cell>
          <cell r="I38">
            <v>0.1153</v>
          </cell>
          <cell r="J38">
            <v>100.56524850646689</v>
          </cell>
          <cell r="K38">
            <v>3.8634271300825702</v>
          </cell>
          <cell r="L38">
            <v>3.8634271300825702</v>
          </cell>
          <cell r="M38">
            <v>0</v>
          </cell>
          <cell r="N38">
            <v>3759.4920000000002</v>
          </cell>
          <cell r="O38">
            <v>3564.02</v>
          </cell>
          <cell r="P38">
            <v>1726.059</v>
          </cell>
          <cell r="Q38" t="str">
            <v>NO</v>
          </cell>
          <cell r="R38" t="str">
            <v>FA</v>
          </cell>
          <cell r="S38" t="str">
            <v>310.03</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t="str">
            <v>Acumulado</v>
          </cell>
          <cell r="J45">
            <v>0</v>
          </cell>
          <cell r="K45">
            <v>49.154510210802918</v>
          </cell>
          <cell r="L45">
            <v>0</v>
          </cell>
          <cell r="M45">
            <v>0</v>
          </cell>
          <cell r="N45">
            <v>0</v>
          </cell>
          <cell r="O45">
            <v>0</v>
          </cell>
          <cell r="P45">
            <v>0</v>
          </cell>
          <cell r="Q45">
            <v>0</v>
          </cell>
          <cell r="R45">
            <v>0</v>
          </cell>
          <cell r="S45">
            <v>0</v>
          </cell>
        </row>
        <row r="46">
          <cell r="D46">
            <v>0</v>
          </cell>
          <cell r="E46">
            <v>0</v>
          </cell>
          <cell r="F46">
            <v>0</v>
          </cell>
          <cell r="G46">
            <v>0</v>
          </cell>
          <cell r="H46">
            <v>0</v>
          </cell>
          <cell r="I46" t="str">
            <v>Avance  anterior</v>
          </cell>
          <cell r="J46">
            <v>0</v>
          </cell>
          <cell r="K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t="str">
            <v>Presente EDP</v>
          </cell>
          <cell r="J47">
            <v>0</v>
          </cell>
          <cell r="K47">
            <v>49.154510210802918</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P82">
            <v>0</v>
          </cell>
          <cell r="Q82">
            <v>0</v>
          </cell>
          <cell r="R82">
            <v>0</v>
          </cell>
          <cell r="S82">
            <v>0</v>
          </cell>
        </row>
        <row r="83">
          <cell r="D83">
            <v>0</v>
          </cell>
          <cell r="E83">
            <v>0</v>
          </cell>
          <cell r="F83">
            <v>0</v>
          </cell>
          <cell r="G83">
            <v>0</v>
          </cell>
          <cell r="H83">
            <v>0</v>
          </cell>
          <cell r="I83">
            <v>0</v>
          </cell>
          <cell r="L83">
            <v>0</v>
          </cell>
          <cell r="M83">
            <v>0</v>
          </cell>
          <cell r="N83">
            <v>0</v>
          </cell>
          <cell r="O83">
            <v>0</v>
          </cell>
          <cell r="P83">
            <v>0</v>
          </cell>
          <cell r="Q83">
            <v>0</v>
          </cell>
          <cell r="R83">
            <v>0</v>
          </cell>
          <cell r="S83">
            <v>0</v>
          </cell>
        </row>
        <row r="84">
          <cell r="D84">
            <v>0</v>
          </cell>
          <cell r="E84">
            <v>0</v>
          </cell>
          <cell r="F84">
            <v>0</v>
          </cell>
          <cell r="G84">
            <v>0</v>
          </cell>
          <cell r="H84">
            <v>0</v>
          </cell>
          <cell r="I84">
            <v>0</v>
          </cell>
          <cell r="L84">
            <v>0</v>
          </cell>
          <cell r="M84">
            <v>0</v>
          </cell>
          <cell r="N84">
            <v>0</v>
          </cell>
          <cell r="O84">
            <v>0</v>
          </cell>
          <cell r="P84">
            <v>0</v>
          </cell>
          <cell r="Q84">
            <v>0</v>
          </cell>
          <cell r="R84">
            <v>0</v>
          </cell>
          <cell r="S84">
            <v>0</v>
          </cell>
        </row>
        <row r="85">
          <cell r="D85">
            <v>0</v>
          </cell>
          <cell r="E85">
            <v>0</v>
          </cell>
          <cell r="F85">
            <v>0</v>
          </cell>
          <cell r="G85">
            <v>0</v>
          </cell>
          <cell r="H85">
            <v>0</v>
          </cell>
          <cell r="I85">
            <v>0</v>
          </cell>
          <cell r="L85">
            <v>0</v>
          </cell>
          <cell r="M85">
            <v>0</v>
          </cell>
          <cell r="N85">
            <v>0</v>
          </cell>
          <cell r="O85">
            <v>0</v>
          </cell>
          <cell r="P85">
            <v>0</v>
          </cell>
          <cell r="Q85">
            <v>0</v>
          </cell>
          <cell r="R85">
            <v>0</v>
          </cell>
          <cell r="S85">
            <v>0</v>
          </cell>
        </row>
        <row r="86">
          <cell r="D86">
            <v>0</v>
          </cell>
          <cell r="E86">
            <v>0</v>
          </cell>
          <cell r="F86">
            <v>0</v>
          </cell>
          <cell r="G86">
            <v>0</v>
          </cell>
          <cell r="H86">
            <v>0</v>
          </cell>
          <cell r="I86">
            <v>0</v>
          </cell>
          <cell r="L86">
            <v>0</v>
          </cell>
          <cell r="M86">
            <v>0</v>
          </cell>
          <cell r="N86">
            <v>0</v>
          </cell>
          <cell r="O86">
            <v>0</v>
          </cell>
          <cell r="P86">
            <v>0</v>
          </cell>
          <cell r="Q86">
            <v>0</v>
          </cell>
          <cell r="R86">
            <v>0</v>
          </cell>
          <cell r="S86">
            <v>0</v>
          </cell>
        </row>
        <row r="87">
          <cell r="D87">
            <v>0</v>
          </cell>
          <cell r="E87">
            <v>0</v>
          </cell>
          <cell r="F87">
            <v>0</v>
          </cell>
          <cell r="G87">
            <v>0</v>
          </cell>
          <cell r="H87">
            <v>0</v>
          </cell>
          <cell r="I87">
            <v>0</v>
          </cell>
          <cell r="L87">
            <v>0</v>
          </cell>
          <cell r="M87">
            <v>0</v>
          </cell>
          <cell r="N87">
            <v>0</v>
          </cell>
          <cell r="O87">
            <v>0</v>
          </cell>
          <cell r="P87">
            <v>0</v>
          </cell>
          <cell r="Q87">
            <v>0</v>
          </cell>
          <cell r="R87">
            <v>0</v>
          </cell>
          <cell r="S87">
            <v>0</v>
          </cell>
        </row>
        <row r="88">
          <cell r="D88">
            <v>0</v>
          </cell>
          <cell r="E88">
            <v>0</v>
          </cell>
          <cell r="F88">
            <v>0</v>
          </cell>
          <cell r="G88">
            <v>0</v>
          </cell>
          <cell r="H88">
            <v>0</v>
          </cell>
          <cell r="I88">
            <v>0</v>
          </cell>
          <cell r="L88">
            <v>0</v>
          </cell>
          <cell r="M88">
            <v>0</v>
          </cell>
          <cell r="N88">
            <v>0</v>
          </cell>
          <cell r="O88">
            <v>0</v>
          </cell>
          <cell r="P88">
            <v>0</v>
          </cell>
          <cell r="Q88">
            <v>0</v>
          </cell>
          <cell r="R88">
            <v>0</v>
          </cell>
          <cell r="S88">
            <v>0</v>
          </cell>
        </row>
        <row r="89">
          <cell r="D89">
            <v>0</v>
          </cell>
          <cell r="E89">
            <v>0</v>
          </cell>
          <cell r="F89">
            <v>0</v>
          </cell>
          <cell r="G89">
            <v>0</v>
          </cell>
          <cell r="H89">
            <v>0</v>
          </cell>
          <cell r="I89">
            <v>0</v>
          </cell>
          <cell r="L89">
            <v>0</v>
          </cell>
          <cell r="M89">
            <v>0</v>
          </cell>
          <cell r="N89">
            <v>0</v>
          </cell>
          <cell r="O89">
            <v>0</v>
          </cell>
          <cell r="P89">
            <v>0</v>
          </cell>
          <cell r="Q89">
            <v>0</v>
          </cell>
          <cell r="R89">
            <v>0</v>
          </cell>
          <cell r="S89">
            <v>0</v>
          </cell>
        </row>
        <row r="90">
          <cell r="D90">
            <v>0</v>
          </cell>
          <cell r="E90">
            <v>0</v>
          </cell>
          <cell r="F90">
            <v>0</v>
          </cell>
          <cell r="G90">
            <v>0</v>
          </cell>
          <cell r="H90">
            <v>0</v>
          </cell>
          <cell r="I90">
            <v>0</v>
          </cell>
          <cell r="L90">
            <v>0</v>
          </cell>
          <cell r="M90">
            <v>0</v>
          </cell>
          <cell r="N90">
            <v>0</v>
          </cell>
          <cell r="O90">
            <v>0</v>
          </cell>
          <cell r="P90">
            <v>0</v>
          </cell>
          <cell r="Q90">
            <v>0</v>
          </cell>
          <cell r="R90">
            <v>0</v>
          </cell>
          <cell r="S90">
            <v>0</v>
          </cell>
        </row>
        <row r="91">
          <cell r="D91">
            <v>0</v>
          </cell>
          <cell r="E91">
            <v>0</v>
          </cell>
          <cell r="F91">
            <v>0</v>
          </cell>
          <cell r="G91">
            <v>0</v>
          </cell>
          <cell r="H91">
            <v>0</v>
          </cell>
          <cell r="I91">
            <v>0</v>
          </cell>
          <cell r="L91">
            <v>0</v>
          </cell>
          <cell r="M91">
            <v>0</v>
          </cell>
          <cell r="N91">
            <v>0</v>
          </cell>
          <cell r="O91">
            <v>0</v>
          </cell>
          <cell r="P91">
            <v>0</v>
          </cell>
          <cell r="Q91">
            <v>0</v>
          </cell>
          <cell r="R91">
            <v>0</v>
          </cell>
          <cell r="S91">
            <v>0</v>
          </cell>
        </row>
        <row r="92">
          <cell r="D92">
            <v>0</v>
          </cell>
          <cell r="E92">
            <v>0</v>
          </cell>
          <cell r="F92">
            <v>0</v>
          </cell>
          <cell r="G92">
            <v>0</v>
          </cell>
          <cell r="H92">
            <v>0</v>
          </cell>
          <cell r="I92">
            <v>0</v>
          </cell>
          <cell r="L92">
            <v>0</v>
          </cell>
          <cell r="M92">
            <v>0</v>
          </cell>
          <cell r="N92">
            <v>0</v>
          </cell>
          <cell r="O92">
            <v>0</v>
          </cell>
          <cell r="P92">
            <v>0</v>
          </cell>
          <cell r="Q92">
            <v>0</v>
          </cell>
          <cell r="R92">
            <v>0</v>
          </cell>
          <cell r="S92">
            <v>0</v>
          </cell>
        </row>
        <row r="93">
          <cell r="D93">
            <v>0</v>
          </cell>
          <cell r="E93">
            <v>0</v>
          </cell>
          <cell r="F93">
            <v>0</v>
          </cell>
          <cell r="G93">
            <v>0</v>
          </cell>
          <cell r="H93">
            <v>0</v>
          </cell>
          <cell r="I93">
            <v>0</v>
          </cell>
          <cell r="L93">
            <v>0</v>
          </cell>
          <cell r="M93">
            <v>0</v>
          </cell>
          <cell r="N93">
            <v>0</v>
          </cell>
          <cell r="O93">
            <v>0</v>
          </cell>
          <cell r="P93">
            <v>0</v>
          </cell>
          <cell r="Q93">
            <v>0</v>
          </cell>
          <cell r="R93">
            <v>0</v>
          </cell>
          <cell r="S93">
            <v>0</v>
          </cell>
        </row>
        <row r="94">
          <cell r="D94">
            <v>0</v>
          </cell>
          <cell r="E94">
            <v>0</v>
          </cell>
          <cell r="F94">
            <v>0</v>
          </cell>
          <cell r="G94">
            <v>0</v>
          </cell>
          <cell r="H94">
            <v>0</v>
          </cell>
          <cell r="I94">
            <v>0</v>
          </cell>
          <cell r="L94">
            <v>0</v>
          </cell>
          <cell r="M94">
            <v>0</v>
          </cell>
          <cell r="N94">
            <v>0</v>
          </cell>
          <cell r="O94">
            <v>0</v>
          </cell>
          <cell r="P94">
            <v>0</v>
          </cell>
          <cell r="Q94">
            <v>0</v>
          </cell>
          <cell r="R94">
            <v>0</v>
          </cell>
          <cell r="S94">
            <v>0</v>
          </cell>
        </row>
        <row r="95">
          <cell r="D95">
            <v>0</v>
          </cell>
          <cell r="E95">
            <v>0</v>
          </cell>
          <cell r="F95">
            <v>0</v>
          </cell>
          <cell r="G95">
            <v>0</v>
          </cell>
          <cell r="H95">
            <v>0</v>
          </cell>
          <cell r="I95">
            <v>0</v>
          </cell>
          <cell r="L95">
            <v>0</v>
          </cell>
          <cell r="M95">
            <v>0</v>
          </cell>
          <cell r="N95">
            <v>0</v>
          </cell>
          <cell r="O95">
            <v>0</v>
          </cell>
          <cell r="P95">
            <v>0</v>
          </cell>
          <cell r="Q95">
            <v>0</v>
          </cell>
          <cell r="R95">
            <v>0</v>
          </cell>
          <cell r="S95">
            <v>0</v>
          </cell>
        </row>
        <row r="96">
          <cell r="D96">
            <v>0</v>
          </cell>
          <cell r="E96">
            <v>0</v>
          </cell>
          <cell r="F96">
            <v>0</v>
          </cell>
          <cell r="G96">
            <v>0</v>
          </cell>
          <cell r="H96">
            <v>0</v>
          </cell>
          <cell r="I96">
            <v>0</v>
          </cell>
          <cell r="L96">
            <v>0</v>
          </cell>
          <cell r="M96">
            <v>0</v>
          </cell>
          <cell r="N96">
            <v>0</v>
          </cell>
          <cell r="O96">
            <v>0</v>
          </cell>
          <cell r="P96">
            <v>0</v>
          </cell>
          <cell r="Q96">
            <v>0</v>
          </cell>
          <cell r="R96">
            <v>0</v>
          </cell>
          <cell r="S96">
            <v>0</v>
          </cell>
        </row>
        <row r="97">
          <cell r="D97">
            <v>0</v>
          </cell>
          <cell r="E97">
            <v>0</v>
          </cell>
          <cell r="F97">
            <v>0</v>
          </cell>
          <cell r="G97">
            <v>0</v>
          </cell>
          <cell r="H97">
            <v>0</v>
          </cell>
          <cell r="I97">
            <v>0</v>
          </cell>
          <cell r="L97">
            <v>0</v>
          </cell>
          <cell r="M97">
            <v>0</v>
          </cell>
          <cell r="N97">
            <v>0</v>
          </cell>
          <cell r="O97">
            <v>0</v>
          </cell>
          <cell r="P97">
            <v>0</v>
          </cell>
          <cell r="Q97">
            <v>0</v>
          </cell>
          <cell r="R97">
            <v>0</v>
          </cell>
          <cell r="S97">
            <v>0</v>
          </cell>
        </row>
        <row r="98">
          <cell r="D98">
            <v>0</v>
          </cell>
          <cell r="E98">
            <v>0</v>
          </cell>
          <cell r="F98">
            <v>0</v>
          </cell>
          <cell r="G98">
            <v>0</v>
          </cell>
          <cell r="H98">
            <v>0</v>
          </cell>
          <cell r="I98">
            <v>0</v>
          </cell>
          <cell r="L98">
            <v>0</v>
          </cell>
          <cell r="M98">
            <v>0</v>
          </cell>
          <cell r="N98">
            <v>0</v>
          </cell>
          <cell r="O98">
            <v>0</v>
          </cell>
          <cell r="P98">
            <v>0</v>
          </cell>
          <cell r="Q98">
            <v>0</v>
          </cell>
          <cell r="R98">
            <v>0</v>
          </cell>
          <cell r="S98">
            <v>0</v>
          </cell>
        </row>
        <row r="99">
          <cell r="D99">
            <v>0</v>
          </cell>
          <cell r="E99">
            <v>0</v>
          </cell>
          <cell r="F99">
            <v>0</v>
          </cell>
          <cell r="G99">
            <v>0</v>
          </cell>
          <cell r="H99">
            <v>0</v>
          </cell>
          <cell r="I99">
            <v>0</v>
          </cell>
          <cell r="L99">
            <v>0</v>
          </cell>
          <cell r="M99">
            <v>0</v>
          </cell>
          <cell r="N99">
            <v>0</v>
          </cell>
          <cell r="O99">
            <v>0</v>
          </cell>
          <cell r="P99">
            <v>0</v>
          </cell>
          <cell r="Q99">
            <v>0</v>
          </cell>
          <cell r="R99">
            <v>0</v>
          </cell>
          <cell r="S99">
            <v>0</v>
          </cell>
        </row>
        <row r="100">
          <cell r="D100">
            <v>0</v>
          </cell>
          <cell r="E100">
            <v>0</v>
          </cell>
          <cell r="F100">
            <v>0</v>
          </cell>
          <cell r="G100">
            <v>0</v>
          </cell>
          <cell r="H100">
            <v>0</v>
          </cell>
          <cell r="I100">
            <v>0</v>
          </cell>
          <cell r="L100">
            <v>0</v>
          </cell>
          <cell r="M100">
            <v>0</v>
          </cell>
          <cell r="N100">
            <v>0</v>
          </cell>
          <cell r="O100">
            <v>0</v>
          </cell>
          <cell r="P100">
            <v>0</v>
          </cell>
          <cell r="Q100">
            <v>0</v>
          </cell>
          <cell r="R100">
            <v>0</v>
          </cell>
          <cell r="S100">
            <v>0</v>
          </cell>
        </row>
        <row r="101">
          <cell r="D101">
            <v>0</v>
          </cell>
          <cell r="E101">
            <v>0</v>
          </cell>
          <cell r="F101">
            <v>0</v>
          </cell>
          <cell r="G101">
            <v>0</v>
          </cell>
          <cell r="H101">
            <v>0</v>
          </cell>
          <cell r="I101">
            <v>0</v>
          </cell>
          <cell r="L101">
            <v>0</v>
          </cell>
          <cell r="M101">
            <v>0</v>
          </cell>
          <cell r="N101">
            <v>0</v>
          </cell>
          <cell r="O101">
            <v>0</v>
          </cell>
          <cell r="P101">
            <v>0</v>
          </cell>
          <cell r="Q101">
            <v>0</v>
          </cell>
          <cell r="R101">
            <v>0</v>
          </cell>
          <cell r="S101">
            <v>0</v>
          </cell>
        </row>
        <row r="102">
          <cell r="D102">
            <v>0</v>
          </cell>
          <cell r="E102">
            <v>0</v>
          </cell>
          <cell r="F102">
            <v>0</v>
          </cell>
          <cell r="G102">
            <v>0</v>
          </cell>
          <cell r="H102">
            <v>0</v>
          </cell>
          <cell r="I102">
            <v>0</v>
          </cell>
          <cell r="L102">
            <v>0</v>
          </cell>
          <cell r="M102">
            <v>0</v>
          </cell>
          <cell r="N102">
            <v>0</v>
          </cell>
          <cell r="O102">
            <v>0</v>
          </cell>
          <cell r="P102">
            <v>0</v>
          </cell>
          <cell r="Q102">
            <v>0</v>
          </cell>
          <cell r="R102">
            <v>0</v>
          </cell>
          <cell r="S102">
            <v>0</v>
          </cell>
        </row>
        <row r="103">
          <cell r="D103">
            <v>0</v>
          </cell>
          <cell r="E103">
            <v>0</v>
          </cell>
          <cell r="F103">
            <v>0</v>
          </cell>
          <cell r="G103">
            <v>0</v>
          </cell>
          <cell r="H103">
            <v>0</v>
          </cell>
          <cell r="I103">
            <v>0</v>
          </cell>
          <cell r="L103">
            <v>0</v>
          </cell>
          <cell r="M103">
            <v>0</v>
          </cell>
          <cell r="N103">
            <v>0</v>
          </cell>
          <cell r="O103">
            <v>0</v>
          </cell>
          <cell r="P103">
            <v>0</v>
          </cell>
          <cell r="Q103">
            <v>0</v>
          </cell>
          <cell r="R103">
            <v>0</v>
          </cell>
          <cell r="S103">
            <v>0</v>
          </cell>
        </row>
        <row r="104">
          <cell r="D104">
            <v>0</v>
          </cell>
          <cell r="E104">
            <v>0</v>
          </cell>
          <cell r="F104">
            <v>0</v>
          </cell>
          <cell r="G104">
            <v>0</v>
          </cell>
          <cell r="H104">
            <v>0</v>
          </cell>
          <cell r="I104">
            <v>0</v>
          </cell>
          <cell r="L104">
            <v>0</v>
          </cell>
          <cell r="M104">
            <v>0</v>
          </cell>
          <cell r="N104">
            <v>0</v>
          </cell>
          <cell r="O104">
            <v>0</v>
          </cell>
          <cell r="P104">
            <v>0</v>
          </cell>
          <cell r="Q104">
            <v>0</v>
          </cell>
          <cell r="R104">
            <v>0</v>
          </cell>
          <cell r="S104">
            <v>0</v>
          </cell>
        </row>
        <row r="105">
          <cell r="D105">
            <v>0</v>
          </cell>
          <cell r="E105">
            <v>0</v>
          </cell>
          <cell r="F105">
            <v>0</v>
          </cell>
          <cell r="G105">
            <v>0</v>
          </cell>
          <cell r="H105">
            <v>0</v>
          </cell>
          <cell r="I105">
            <v>0</v>
          </cell>
          <cell r="L105">
            <v>0</v>
          </cell>
          <cell r="M105">
            <v>0</v>
          </cell>
          <cell r="N105">
            <v>0</v>
          </cell>
          <cell r="O105">
            <v>0</v>
          </cell>
          <cell r="P105">
            <v>0</v>
          </cell>
          <cell r="Q105">
            <v>0</v>
          </cell>
          <cell r="R105">
            <v>0</v>
          </cell>
          <cell r="S105">
            <v>0</v>
          </cell>
        </row>
        <row r="106">
          <cell r="D106">
            <v>0</v>
          </cell>
          <cell r="E106">
            <v>0</v>
          </cell>
          <cell r="F106">
            <v>0</v>
          </cell>
          <cell r="G106">
            <v>0</v>
          </cell>
          <cell r="H106">
            <v>0</v>
          </cell>
          <cell r="I106">
            <v>0</v>
          </cell>
          <cell r="L106">
            <v>0</v>
          </cell>
          <cell r="M106">
            <v>0</v>
          </cell>
          <cell r="N106">
            <v>0</v>
          </cell>
          <cell r="O106">
            <v>0</v>
          </cell>
          <cell r="P106">
            <v>0</v>
          </cell>
          <cell r="Q106">
            <v>0</v>
          </cell>
          <cell r="R106">
            <v>0</v>
          </cell>
          <cell r="S106">
            <v>0</v>
          </cell>
        </row>
        <row r="107">
          <cell r="D107">
            <v>0</v>
          </cell>
          <cell r="E107">
            <v>0</v>
          </cell>
          <cell r="F107">
            <v>0</v>
          </cell>
          <cell r="G107">
            <v>0</v>
          </cell>
          <cell r="H107">
            <v>0</v>
          </cell>
          <cell r="I107">
            <v>0</v>
          </cell>
          <cell r="L107">
            <v>0</v>
          </cell>
          <cell r="M107">
            <v>0</v>
          </cell>
          <cell r="N107">
            <v>0</v>
          </cell>
          <cell r="O107">
            <v>0</v>
          </cell>
          <cell r="P107">
            <v>0</v>
          </cell>
          <cell r="Q107">
            <v>0</v>
          </cell>
          <cell r="R107">
            <v>0</v>
          </cell>
          <cell r="S107">
            <v>0</v>
          </cell>
        </row>
        <row r="108">
          <cell r="D108">
            <v>0</v>
          </cell>
          <cell r="E108">
            <v>0</v>
          </cell>
          <cell r="F108">
            <v>0</v>
          </cell>
          <cell r="G108">
            <v>0</v>
          </cell>
          <cell r="H108">
            <v>0</v>
          </cell>
          <cell r="I108">
            <v>0</v>
          </cell>
          <cell r="L108">
            <v>0</v>
          </cell>
          <cell r="M108">
            <v>0</v>
          </cell>
          <cell r="N108">
            <v>0</v>
          </cell>
          <cell r="O108">
            <v>0</v>
          </cell>
          <cell r="P108">
            <v>0</v>
          </cell>
          <cell r="Q108">
            <v>0</v>
          </cell>
          <cell r="R108">
            <v>0</v>
          </cell>
          <cell r="S108">
            <v>0</v>
          </cell>
        </row>
        <row r="109">
          <cell r="D109">
            <v>0</v>
          </cell>
          <cell r="E109">
            <v>0</v>
          </cell>
          <cell r="F109">
            <v>0</v>
          </cell>
          <cell r="G109">
            <v>0</v>
          </cell>
          <cell r="H109">
            <v>0</v>
          </cell>
          <cell r="I109">
            <v>0</v>
          </cell>
          <cell r="L109">
            <v>0</v>
          </cell>
          <cell r="M109">
            <v>0</v>
          </cell>
          <cell r="N109">
            <v>0</v>
          </cell>
          <cell r="O109">
            <v>0</v>
          </cell>
          <cell r="P109">
            <v>0</v>
          </cell>
          <cell r="Q109">
            <v>0</v>
          </cell>
          <cell r="R109">
            <v>0</v>
          </cell>
          <cell r="S109">
            <v>0</v>
          </cell>
        </row>
        <row r="110">
          <cell r="D110">
            <v>0</v>
          </cell>
          <cell r="E110">
            <v>0</v>
          </cell>
          <cell r="F110">
            <v>0</v>
          </cell>
          <cell r="G110">
            <v>0</v>
          </cell>
          <cell r="H110">
            <v>0</v>
          </cell>
          <cell r="I110">
            <v>0</v>
          </cell>
          <cell r="L110">
            <v>0</v>
          </cell>
          <cell r="M110">
            <v>0</v>
          </cell>
          <cell r="N110">
            <v>0</v>
          </cell>
          <cell r="O110">
            <v>0</v>
          </cell>
          <cell r="P110">
            <v>0</v>
          </cell>
          <cell r="Q110">
            <v>0</v>
          </cell>
          <cell r="R110">
            <v>0</v>
          </cell>
          <cell r="S110">
            <v>0</v>
          </cell>
        </row>
        <row r="111">
          <cell r="D111">
            <v>0</v>
          </cell>
          <cell r="E111">
            <v>0</v>
          </cell>
          <cell r="F111">
            <v>0</v>
          </cell>
          <cell r="G111">
            <v>0</v>
          </cell>
          <cell r="H111">
            <v>0</v>
          </cell>
          <cell r="I111">
            <v>0</v>
          </cell>
          <cell r="L111">
            <v>0</v>
          </cell>
          <cell r="M111">
            <v>0</v>
          </cell>
          <cell r="N111">
            <v>0</v>
          </cell>
          <cell r="O111">
            <v>0</v>
          </cell>
          <cell r="P111">
            <v>0</v>
          </cell>
          <cell r="Q111">
            <v>0</v>
          </cell>
          <cell r="R111">
            <v>0</v>
          </cell>
          <cell r="S111">
            <v>0</v>
          </cell>
        </row>
        <row r="112">
          <cell r="D112">
            <v>0</v>
          </cell>
          <cell r="E112">
            <v>0</v>
          </cell>
          <cell r="F112">
            <v>0</v>
          </cell>
          <cell r="G112">
            <v>0</v>
          </cell>
          <cell r="H112">
            <v>0</v>
          </cell>
          <cell r="I112">
            <v>0</v>
          </cell>
          <cell r="L112">
            <v>0</v>
          </cell>
          <cell r="M112">
            <v>0</v>
          </cell>
          <cell r="N112">
            <v>0</v>
          </cell>
          <cell r="O112">
            <v>0</v>
          </cell>
          <cell r="Q112">
            <v>0</v>
          </cell>
          <cell r="R112">
            <v>0</v>
          </cell>
          <cell r="S112">
            <v>0</v>
          </cell>
        </row>
        <row r="113">
          <cell r="D113">
            <v>0</v>
          </cell>
          <cell r="E113">
            <v>0</v>
          </cell>
          <cell r="F113">
            <v>0</v>
          </cell>
          <cell r="G113">
            <v>0</v>
          </cell>
          <cell r="H113">
            <v>0</v>
          </cell>
          <cell r="I113">
            <v>0</v>
          </cell>
          <cell r="L113">
            <v>0</v>
          </cell>
          <cell r="M113">
            <v>0</v>
          </cell>
          <cell r="N113">
            <v>0</v>
          </cell>
          <cell r="O113">
            <v>0</v>
          </cell>
          <cell r="Q113">
            <v>0</v>
          </cell>
          <cell r="R113">
            <v>0</v>
          </cell>
          <cell r="S113">
            <v>0</v>
          </cell>
        </row>
        <row r="114">
          <cell r="D114">
            <v>0</v>
          </cell>
          <cell r="E114">
            <v>0</v>
          </cell>
          <cell r="F114">
            <v>0</v>
          </cell>
          <cell r="G114">
            <v>0</v>
          </cell>
          <cell r="H114">
            <v>0</v>
          </cell>
          <cell r="I114">
            <v>0</v>
          </cell>
          <cell r="L114">
            <v>0</v>
          </cell>
          <cell r="M114">
            <v>0</v>
          </cell>
          <cell r="N114">
            <v>0</v>
          </cell>
          <cell r="O114">
            <v>0</v>
          </cell>
          <cell r="Q114">
            <v>0</v>
          </cell>
          <cell r="R114">
            <v>0</v>
          </cell>
          <cell r="S114">
            <v>0</v>
          </cell>
        </row>
        <row r="115">
          <cell r="D115">
            <v>0</v>
          </cell>
          <cell r="E115">
            <v>0</v>
          </cell>
          <cell r="F115">
            <v>0</v>
          </cell>
          <cell r="G115">
            <v>0</v>
          </cell>
          <cell r="H115">
            <v>0</v>
          </cell>
          <cell r="I115">
            <v>0</v>
          </cell>
          <cell r="L115">
            <v>0</v>
          </cell>
          <cell r="M115">
            <v>0</v>
          </cell>
          <cell r="N115">
            <v>0</v>
          </cell>
          <cell r="O115">
            <v>0</v>
          </cell>
          <cell r="Q115">
            <v>0</v>
          </cell>
          <cell r="R115">
            <v>0</v>
          </cell>
          <cell r="S115">
            <v>0</v>
          </cell>
        </row>
        <row r="116">
          <cell r="D116">
            <v>0</v>
          </cell>
          <cell r="E116">
            <v>0</v>
          </cell>
          <cell r="F116">
            <v>0</v>
          </cell>
          <cell r="G116">
            <v>0</v>
          </cell>
          <cell r="H116">
            <v>0</v>
          </cell>
          <cell r="I116">
            <v>0</v>
          </cell>
          <cell r="L116">
            <v>0</v>
          </cell>
          <cell r="M116">
            <v>0</v>
          </cell>
          <cell r="N116">
            <v>0</v>
          </cell>
          <cell r="O116">
            <v>0</v>
          </cell>
          <cell r="Q116">
            <v>0</v>
          </cell>
          <cell r="R116">
            <v>0</v>
          </cell>
          <cell r="S116">
            <v>0</v>
          </cell>
        </row>
        <row r="117">
          <cell r="D117">
            <v>0</v>
          </cell>
          <cell r="E117">
            <v>0</v>
          </cell>
          <cell r="F117">
            <v>0</v>
          </cell>
          <cell r="G117">
            <v>0</v>
          </cell>
          <cell r="H117">
            <v>0</v>
          </cell>
          <cell r="I117">
            <v>0</v>
          </cell>
          <cell r="L117">
            <v>0</v>
          </cell>
          <cell r="M117">
            <v>0</v>
          </cell>
          <cell r="N117">
            <v>0</v>
          </cell>
          <cell r="O117">
            <v>0</v>
          </cell>
          <cell r="Q117">
            <v>0</v>
          </cell>
          <cell r="R117">
            <v>0</v>
          </cell>
          <cell r="S117">
            <v>0</v>
          </cell>
        </row>
        <row r="118">
          <cell r="D118">
            <v>0</v>
          </cell>
          <cell r="E118">
            <v>0</v>
          </cell>
          <cell r="F118">
            <v>0</v>
          </cell>
          <cell r="G118">
            <v>0</v>
          </cell>
          <cell r="H118">
            <v>0</v>
          </cell>
          <cell r="I118">
            <v>0</v>
          </cell>
          <cell r="L118">
            <v>0</v>
          </cell>
          <cell r="M118">
            <v>0</v>
          </cell>
          <cell r="N118">
            <v>0</v>
          </cell>
          <cell r="O118">
            <v>0</v>
          </cell>
          <cell r="Q118">
            <v>0</v>
          </cell>
          <cell r="R118">
            <v>0</v>
          </cell>
          <cell r="S118">
            <v>0</v>
          </cell>
        </row>
        <row r="119">
          <cell r="D119">
            <v>0</v>
          </cell>
          <cell r="E119">
            <v>0</v>
          </cell>
          <cell r="F119">
            <v>0</v>
          </cell>
          <cell r="G119">
            <v>0</v>
          </cell>
          <cell r="H119">
            <v>0</v>
          </cell>
          <cell r="I119">
            <v>0</v>
          </cell>
          <cell r="L119">
            <v>0</v>
          </cell>
          <cell r="M119">
            <v>0</v>
          </cell>
          <cell r="N119">
            <v>0</v>
          </cell>
          <cell r="O119">
            <v>0</v>
          </cell>
          <cell r="Q119">
            <v>0</v>
          </cell>
          <cell r="R119">
            <v>0</v>
          </cell>
          <cell r="S119">
            <v>0</v>
          </cell>
        </row>
        <row r="120">
          <cell r="D120">
            <v>0</v>
          </cell>
          <cell r="E120">
            <v>0</v>
          </cell>
          <cell r="F120">
            <v>0</v>
          </cell>
          <cell r="G120">
            <v>0</v>
          </cell>
          <cell r="H120">
            <v>0</v>
          </cell>
          <cell r="I120">
            <v>0</v>
          </cell>
          <cell r="L120">
            <v>0</v>
          </cell>
          <cell r="M120">
            <v>0</v>
          </cell>
          <cell r="N120">
            <v>0</v>
          </cell>
          <cell r="O120">
            <v>0</v>
          </cell>
          <cell r="Q120">
            <v>0</v>
          </cell>
          <cell r="R120">
            <v>0</v>
          </cell>
          <cell r="S120">
            <v>0</v>
          </cell>
        </row>
        <row r="121">
          <cell r="D121">
            <v>0</v>
          </cell>
          <cell r="E121">
            <v>0</v>
          </cell>
          <cell r="F121">
            <v>0</v>
          </cell>
          <cell r="G121">
            <v>0</v>
          </cell>
          <cell r="H121">
            <v>0</v>
          </cell>
          <cell r="I121">
            <v>0</v>
          </cell>
          <cell r="L121">
            <v>0</v>
          </cell>
          <cell r="M121">
            <v>0</v>
          </cell>
          <cell r="N121">
            <v>0</v>
          </cell>
          <cell r="O121">
            <v>0</v>
          </cell>
          <cell r="Q121">
            <v>0</v>
          </cell>
          <cell r="R121">
            <v>0</v>
          </cell>
          <cell r="S121">
            <v>0</v>
          </cell>
        </row>
        <row r="122">
          <cell r="D122">
            <v>0</v>
          </cell>
          <cell r="E122">
            <v>0</v>
          </cell>
          <cell r="F122">
            <v>0</v>
          </cell>
          <cell r="G122">
            <v>0</v>
          </cell>
          <cell r="H122">
            <v>0</v>
          </cell>
          <cell r="I122">
            <v>0</v>
          </cell>
          <cell r="L122">
            <v>0</v>
          </cell>
          <cell r="M122">
            <v>0</v>
          </cell>
          <cell r="N122">
            <v>0</v>
          </cell>
          <cell r="O122">
            <v>0</v>
          </cell>
          <cell r="Q122">
            <v>0</v>
          </cell>
          <cell r="R122">
            <v>0</v>
          </cell>
          <cell r="S122">
            <v>0</v>
          </cell>
        </row>
        <row r="123">
          <cell r="L123">
            <v>0</v>
          </cell>
          <cell r="M123">
            <v>0</v>
          </cell>
          <cell r="N123">
            <v>0</v>
          </cell>
          <cell r="O123">
            <v>0</v>
          </cell>
          <cell r="Q123">
            <v>0</v>
          </cell>
          <cell r="R123">
            <v>0</v>
          </cell>
          <cell r="S123">
            <v>0</v>
          </cell>
        </row>
        <row r="124">
          <cell r="L124">
            <v>0</v>
          </cell>
          <cell r="M124">
            <v>0</v>
          </cell>
          <cell r="N124">
            <v>0</v>
          </cell>
          <cell r="O124">
            <v>0</v>
          </cell>
          <cell r="Q124">
            <v>0</v>
          </cell>
          <cell r="R124">
            <v>0</v>
          </cell>
          <cell r="S124">
            <v>0</v>
          </cell>
        </row>
      </sheetData>
      <sheetData sheetId="23">
        <row r="8">
          <cell r="D8">
            <v>1</v>
          </cell>
          <cell r="E8" t="str">
            <v>15-02-2014/07:22</v>
          </cell>
          <cell r="F8">
            <v>0</v>
          </cell>
          <cell r="G8">
            <v>0</v>
          </cell>
          <cell r="H8">
            <v>4.0289999999999999</v>
          </cell>
          <cell r="I8">
            <v>2.5000000000000001E-3</v>
          </cell>
          <cell r="J8">
            <v>4.0290125906053271</v>
          </cell>
          <cell r="K8">
            <v>4.0290125906053271</v>
          </cell>
          <cell r="L8">
            <v>4.0290125906053271</v>
          </cell>
          <cell r="M8">
            <v>22.946029155352377</v>
          </cell>
          <cell r="N8">
            <v>3680.0709999999999</v>
          </cell>
          <cell r="O8">
            <v>3548.5129999999999</v>
          </cell>
          <cell r="P8">
            <v>1716.6220000000001</v>
          </cell>
          <cell r="Q8" t="str">
            <v>NO</v>
          </cell>
          <cell r="R8" t="str">
            <v>FG</v>
          </cell>
          <cell r="S8" t="str">
            <v>310.08</v>
          </cell>
        </row>
        <row r="9">
          <cell r="D9">
            <v>2</v>
          </cell>
          <cell r="E9" t="str">
            <v>17-02-2014/05:56</v>
          </cell>
          <cell r="F9">
            <v>0</v>
          </cell>
          <cell r="G9">
            <v>4.0289999999999999</v>
          </cell>
          <cell r="H9">
            <v>7.62</v>
          </cell>
          <cell r="I9">
            <v>2.5000000000000001E-3</v>
          </cell>
          <cell r="J9">
            <v>7.6200238124627928</v>
          </cell>
          <cell r="K9">
            <v>3.5910112218574657</v>
          </cell>
          <cell r="L9">
            <v>13.634042606183426</v>
          </cell>
          <cell r="M9">
            <v>0</v>
          </cell>
          <cell r="N9">
            <v>3680.0219999999999</v>
          </cell>
          <cell r="O9">
            <v>3544.96</v>
          </cell>
          <cell r="P9">
            <v>1716.6089999999999</v>
          </cell>
          <cell r="Q9" t="str">
            <v>NO</v>
          </cell>
          <cell r="R9" t="str">
            <v>FG</v>
          </cell>
          <cell r="S9" t="str">
            <v>310.08</v>
          </cell>
        </row>
        <row r="10">
          <cell r="D10">
            <v>3</v>
          </cell>
          <cell r="E10" t="str">
            <v>18-02-2014/08:04</v>
          </cell>
          <cell r="F10" t="str">
            <v>19-02-2014/11:55</v>
          </cell>
          <cell r="G10">
            <v>7.62</v>
          </cell>
          <cell r="H10">
            <v>10.99</v>
          </cell>
          <cell r="I10">
            <v>2.5000000000000001E-3</v>
          </cell>
          <cell r="J10">
            <v>10.990034343696337</v>
          </cell>
          <cell r="K10">
            <v>3.370010531233544</v>
          </cell>
          <cell r="L10">
            <v>0</v>
          </cell>
          <cell r="M10">
            <v>0</v>
          </cell>
          <cell r="N10">
            <v>3680.076</v>
          </cell>
          <cell r="O10">
            <v>3541.5450000000001</v>
          </cell>
          <cell r="P10">
            <v>1716.7919999999999</v>
          </cell>
          <cell r="Q10" t="str">
            <v>NO</v>
          </cell>
          <cell r="R10" t="str">
            <v>FG</v>
          </cell>
          <cell r="S10" t="str">
            <v>310.08</v>
          </cell>
        </row>
        <row r="11">
          <cell r="D11">
            <v>4</v>
          </cell>
          <cell r="E11" t="str">
            <v>20-02-2014/08:22</v>
          </cell>
          <cell r="F11">
            <v>0</v>
          </cell>
          <cell r="G11">
            <v>10.99</v>
          </cell>
          <cell r="H11">
            <v>14.134</v>
          </cell>
          <cell r="I11">
            <v>2.5000000000000001E-3</v>
          </cell>
          <cell r="J11">
            <v>14.134044168680985</v>
          </cell>
          <cell r="K11">
            <v>3.1440098249846482</v>
          </cell>
          <cell r="L11">
            <v>0</v>
          </cell>
          <cell r="M11">
            <v>0</v>
          </cell>
          <cell r="N11">
            <v>3680.0619999999999</v>
          </cell>
          <cell r="O11">
            <v>3538.9319999999998</v>
          </cell>
          <cell r="P11">
            <v>1716.5940000000001</v>
          </cell>
          <cell r="Q11" t="str">
            <v>NO</v>
          </cell>
          <cell r="R11" t="str">
            <v>FG</v>
          </cell>
          <cell r="S11" t="str">
            <v>310.08</v>
          </cell>
        </row>
        <row r="12">
          <cell r="D12">
            <v>5</v>
          </cell>
          <cell r="E12" t="str">
            <v>22-02-2014/07:51</v>
          </cell>
          <cell r="F12">
            <v>0</v>
          </cell>
          <cell r="G12">
            <v>14.134</v>
          </cell>
          <cell r="H12">
            <v>17.663</v>
          </cell>
          <cell r="I12">
            <v>2.5000000000000001E-3</v>
          </cell>
          <cell r="J12">
            <v>17.663055196788754</v>
          </cell>
          <cell r="K12">
            <v>3.5290110281077691</v>
          </cell>
          <cell r="L12">
            <v>0</v>
          </cell>
          <cell r="M12">
            <v>0</v>
          </cell>
          <cell r="N12">
            <v>3684.598</v>
          </cell>
          <cell r="O12">
            <v>3539.5390000000002</v>
          </cell>
          <cell r="P12">
            <v>1716.59</v>
          </cell>
          <cell r="Q12" t="str">
            <v>NO</v>
          </cell>
          <cell r="R12" t="str">
            <v>FG</v>
          </cell>
          <cell r="S12" t="str">
            <v>310.08</v>
          </cell>
        </row>
        <row r="13">
          <cell r="D13">
            <v>6</v>
          </cell>
          <cell r="E13" t="str">
            <v>27-02-2014/06:47</v>
          </cell>
          <cell r="F13" t="str">
            <v>27-02-2014/13:40</v>
          </cell>
          <cell r="G13">
            <v>17.663</v>
          </cell>
          <cell r="H13">
            <v>19.376999999999999</v>
          </cell>
          <cell r="I13">
            <v>0.1454</v>
          </cell>
          <cell r="J13">
            <v>19.395078411206896</v>
          </cell>
          <cell r="K13">
            <v>1.7320232144181418</v>
          </cell>
          <cell r="L13">
            <v>5.2829739585636233</v>
          </cell>
          <cell r="M13">
            <v>0</v>
          </cell>
          <cell r="N13">
            <v>3686.4430000000002</v>
          </cell>
          <cell r="O13">
            <v>3539.54</v>
          </cell>
          <cell r="P13">
            <v>1716.7170000000001</v>
          </cell>
          <cell r="Q13" t="str">
            <v>NO</v>
          </cell>
          <cell r="R13" t="str">
            <v>FG</v>
          </cell>
          <cell r="S13" t="str">
            <v>310.10</v>
          </cell>
        </row>
        <row r="14">
          <cell r="D14">
            <v>7</v>
          </cell>
          <cell r="E14" t="str">
            <v>28-02-2014/07:57</v>
          </cell>
          <cell r="F14">
            <v>0</v>
          </cell>
          <cell r="G14">
            <v>19.376999999999999</v>
          </cell>
          <cell r="H14">
            <v>22.890999999999998</v>
          </cell>
          <cell r="I14">
            <v>0.1454</v>
          </cell>
          <cell r="J14">
            <v>22.946029155352377</v>
          </cell>
          <cell r="K14">
            <v>3.5509507441454815</v>
          </cell>
          <cell r="L14">
            <v>0</v>
          </cell>
          <cell r="M14">
            <v>0</v>
          </cell>
          <cell r="N14">
            <v>3689.9580000000001</v>
          </cell>
          <cell r="O14">
            <v>3539.5369999999998</v>
          </cell>
          <cell r="P14">
            <v>1716.9280000000001</v>
          </cell>
          <cell r="Q14" t="str">
            <v>NO</v>
          </cell>
          <cell r="R14" t="str">
            <v>FG</v>
          </cell>
          <cell r="S14" t="str">
            <v>310.10</v>
          </cell>
        </row>
        <row r="15">
          <cell r="D15">
            <v>8</v>
          </cell>
          <cell r="E15" t="str">
            <v>01-03-2014/19:30</v>
          </cell>
          <cell r="F15">
            <v>0</v>
          </cell>
          <cell r="G15">
            <v>22.890999999999998</v>
          </cell>
          <cell r="H15">
            <v>26.277000000000001</v>
          </cell>
          <cell r="I15">
            <v>0.1454</v>
          </cell>
          <cell r="J15">
            <v>26.367633941828363</v>
          </cell>
          <cell r="K15">
            <v>3.4216047864759851</v>
          </cell>
          <cell r="L15">
            <v>3.4216047864759851</v>
          </cell>
          <cell r="M15">
            <v>16.843854461138619</v>
          </cell>
          <cell r="N15">
            <v>3693.3429999999998</v>
          </cell>
          <cell r="O15">
            <v>3539.54</v>
          </cell>
          <cell r="P15">
            <v>1717.704</v>
          </cell>
          <cell r="Q15" t="str">
            <v>NO</v>
          </cell>
          <cell r="R15" t="str">
            <v>FG</v>
          </cell>
          <cell r="S15" t="str">
            <v>310.10</v>
          </cell>
        </row>
        <row r="16">
          <cell r="D16">
            <v>9</v>
          </cell>
          <cell r="E16" t="str">
            <v>05-03-2014/07:48</v>
          </cell>
          <cell r="F16">
            <v>0</v>
          </cell>
          <cell r="G16">
            <v>26.277000000000001</v>
          </cell>
          <cell r="H16">
            <v>29.713000000000001</v>
          </cell>
          <cell r="I16">
            <v>0.1454</v>
          </cell>
          <cell r="J16">
            <v>29.839764493018993</v>
          </cell>
          <cell r="K16">
            <v>3.4721305511906309</v>
          </cell>
          <cell r="L16">
            <v>6.4167721187603384</v>
          </cell>
          <cell r="M16">
            <v>0</v>
          </cell>
          <cell r="N16">
            <v>3696.0320000000002</v>
          </cell>
          <cell r="O16">
            <v>3539.5410000000002</v>
          </cell>
          <cell r="P16">
            <v>1718.616</v>
          </cell>
          <cell r="Q16" t="str">
            <v>NO</v>
          </cell>
          <cell r="R16" t="str">
            <v>FG</v>
          </cell>
          <cell r="S16" t="str">
            <v>310.10</v>
          </cell>
        </row>
        <row r="17">
          <cell r="D17">
            <v>10</v>
          </cell>
          <cell r="E17" t="str">
            <v>09-03-2014/7:49</v>
          </cell>
          <cell r="F17" t="str">
            <v>10-03-2014/ 16:30</v>
          </cell>
          <cell r="G17">
            <v>29.713000000000001</v>
          </cell>
          <cell r="H17">
            <v>32.627000000000002</v>
          </cell>
          <cell r="I17">
            <v>0.1454</v>
          </cell>
          <cell r="J17">
            <v>32.784406060588701</v>
          </cell>
          <cell r="K17">
            <v>2.9446415675697075</v>
          </cell>
          <cell r="L17">
            <v>0</v>
          </cell>
          <cell r="M17">
            <v>0</v>
          </cell>
          <cell r="N17">
            <v>3698.944</v>
          </cell>
          <cell r="O17">
            <v>3539.5360000000001</v>
          </cell>
          <cell r="P17">
            <v>1718.8969999999999</v>
          </cell>
          <cell r="Q17" t="str">
            <v>NO</v>
          </cell>
          <cell r="R17" t="str">
            <v>FG</v>
          </cell>
          <cell r="S17" t="str">
            <v>310.10</v>
          </cell>
        </row>
        <row r="18">
          <cell r="D18">
            <v>11</v>
          </cell>
          <cell r="E18" t="str">
            <v>11-03-2014/8:00</v>
          </cell>
          <cell r="F18" t="str">
            <v>11-03-2014/ 12:30</v>
          </cell>
          <cell r="G18">
            <v>32.627000000000002</v>
          </cell>
          <cell r="H18">
            <v>36.095999999999997</v>
          </cell>
          <cell r="I18">
            <v>0.1454</v>
          </cell>
          <cell r="J18">
            <v>36.289883616490997</v>
          </cell>
          <cell r="K18">
            <v>3.5054775559022957</v>
          </cell>
          <cell r="L18">
            <v>7.0054775559022957</v>
          </cell>
          <cell r="M18">
            <v>0</v>
          </cell>
          <cell r="N18">
            <v>3702.3029999999999</v>
          </cell>
          <cell r="O18">
            <v>3538.8069999999998</v>
          </cell>
          <cell r="P18">
            <v>1718.9</v>
          </cell>
          <cell r="Q18" t="str">
            <v>NO</v>
          </cell>
          <cell r="R18" t="str">
            <v>FG</v>
          </cell>
          <cell r="S18" t="str">
            <v>310.10</v>
          </cell>
        </row>
        <row r="19">
          <cell r="D19">
            <v>12</v>
          </cell>
          <cell r="E19" t="str">
            <v>12-03-2014/7:46</v>
          </cell>
          <cell r="F19">
            <v>0</v>
          </cell>
          <cell r="G19">
            <v>36.095999999999997</v>
          </cell>
          <cell r="H19">
            <v>36.095999999999997</v>
          </cell>
          <cell r="I19">
            <v>0.1454</v>
          </cell>
          <cell r="J19">
            <v>36.289883616490997</v>
          </cell>
          <cell r="K19">
            <v>3.5</v>
          </cell>
          <cell r="L19">
            <v>0</v>
          </cell>
          <cell r="M19">
            <v>0</v>
          </cell>
          <cell r="N19">
            <v>0</v>
          </cell>
          <cell r="O19">
            <v>0</v>
          </cell>
          <cell r="P19">
            <v>0</v>
          </cell>
          <cell r="Q19" t="str">
            <v>NO</v>
          </cell>
          <cell r="R19" t="str">
            <v>FG</v>
          </cell>
          <cell r="S19" t="str">
            <v>310.10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D89">
            <v>0</v>
          </cell>
          <cell r="E89">
            <v>0</v>
          </cell>
          <cell r="F89">
            <v>0</v>
          </cell>
          <cell r="G89">
            <v>0</v>
          </cell>
          <cell r="H89">
            <v>0</v>
          </cell>
          <cell r="I89">
            <v>0</v>
          </cell>
          <cell r="L89">
            <v>0</v>
          </cell>
          <cell r="M89">
            <v>0</v>
          </cell>
          <cell r="N89">
            <v>0</v>
          </cell>
          <cell r="O89">
            <v>0</v>
          </cell>
          <cell r="Q89">
            <v>0</v>
          </cell>
          <cell r="R89">
            <v>0</v>
          </cell>
          <cell r="S89">
            <v>0</v>
          </cell>
        </row>
        <row r="90">
          <cell r="D90">
            <v>0</v>
          </cell>
          <cell r="E90">
            <v>0</v>
          </cell>
          <cell r="F90">
            <v>0</v>
          </cell>
          <cell r="G90">
            <v>0</v>
          </cell>
          <cell r="H90">
            <v>0</v>
          </cell>
          <cell r="I90">
            <v>0</v>
          </cell>
          <cell r="L90">
            <v>0</v>
          </cell>
          <cell r="M90">
            <v>0</v>
          </cell>
          <cell r="N90">
            <v>0</v>
          </cell>
          <cell r="O90">
            <v>0</v>
          </cell>
          <cell r="Q90">
            <v>0</v>
          </cell>
          <cell r="R90">
            <v>0</v>
          </cell>
          <cell r="S90">
            <v>0</v>
          </cell>
        </row>
        <row r="91">
          <cell r="D91">
            <v>0</v>
          </cell>
          <cell r="E91">
            <v>0</v>
          </cell>
          <cell r="F91">
            <v>0</v>
          </cell>
          <cell r="G91">
            <v>0</v>
          </cell>
          <cell r="H91">
            <v>0</v>
          </cell>
          <cell r="I91">
            <v>0</v>
          </cell>
          <cell r="L91">
            <v>0</v>
          </cell>
          <cell r="M91">
            <v>0</v>
          </cell>
          <cell r="N91">
            <v>0</v>
          </cell>
          <cell r="O91">
            <v>0</v>
          </cell>
          <cell r="Q91">
            <v>0</v>
          </cell>
          <cell r="R91">
            <v>0</v>
          </cell>
          <cell r="S91">
            <v>0</v>
          </cell>
        </row>
        <row r="92">
          <cell r="D92">
            <v>0</v>
          </cell>
          <cell r="E92">
            <v>0</v>
          </cell>
          <cell r="F92">
            <v>0</v>
          </cell>
          <cell r="G92">
            <v>0</v>
          </cell>
          <cell r="H92">
            <v>0</v>
          </cell>
          <cell r="I92">
            <v>0</v>
          </cell>
          <cell r="L92">
            <v>0</v>
          </cell>
          <cell r="M92">
            <v>0</v>
          </cell>
          <cell r="N92">
            <v>0</v>
          </cell>
          <cell r="O92">
            <v>0</v>
          </cell>
          <cell r="Q92">
            <v>0</v>
          </cell>
          <cell r="R92">
            <v>0</v>
          </cell>
          <cell r="S92">
            <v>0</v>
          </cell>
        </row>
        <row r="93">
          <cell r="L93">
            <v>0</v>
          </cell>
          <cell r="M93">
            <v>0</v>
          </cell>
          <cell r="N93">
            <v>0</v>
          </cell>
          <cell r="O93">
            <v>0</v>
          </cell>
          <cell r="Q93">
            <v>0</v>
          </cell>
          <cell r="R93">
            <v>0</v>
          </cell>
          <cell r="S93">
            <v>0</v>
          </cell>
        </row>
        <row r="94">
          <cell r="L94">
            <v>0</v>
          </cell>
          <cell r="M94">
            <v>0</v>
          </cell>
          <cell r="N94">
            <v>0</v>
          </cell>
          <cell r="O94">
            <v>0</v>
          </cell>
          <cell r="Q94">
            <v>0</v>
          </cell>
          <cell r="R94">
            <v>0</v>
          </cell>
          <cell r="S94">
            <v>0</v>
          </cell>
        </row>
      </sheetData>
      <sheetData sheetId="24">
        <row r="8">
          <cell r="D8">
            <v>1</v>
          </cell>
          <cell r="E8" t="str">
            <v>27-02-2014/06:47</v>
          </cell>
          <cell r="F8">
            <v>0</v>
          </cell>
          <cell r="G8">
            <v>0</v>
          </cell>
          <cell r="H8">
            <v>3.76</v>
          </cell>
          <cell r="I8">
            <v>2.5000000000000001E-3</v>
          </cell>
          <cell r="J8">
            <v>3.7600117499816408</v>
          </cell>
          <cell r="K8">
            <v>3.7600117499816408</v>
          </cell>
          <cell r="L8">
            <v>3.7600117499816408</v>
          </cell>
          <cell r="M8">
            <v>3.7600117499816408</v>
          </cell>
          <cell r="N8">
            <v>3548.7530000000002</v>
          </cell>
          <cell r="O8">
            <v>3699.7860000000001</v>
          </cell>
          <cell r="P8">
            <v>1718.92</v>
          </cell>
          <cell r="Q8" t="str">
            <v>NO</v>
          </cell>
          <cell r="R8" t="str">
            <v>FG</v>
          </cell>
          <cell r="S8" t="str">
            <v>310.08</v>
          </cell>
        </row>
        <row r="9">
          <cell r="D9">
            <v>2</v>
          </cell>
          <cell r="E9" t="str">
            <v>02-03-2014/08:16</v>
          </cell>
          <cell r="F9">
            <v>0</v>
          </cell>
          <cell r="G9">
            <v>3.76</v>
          </cell>
          <cell r="H9">
            <v>6.827</v>
          </cell>
          <cell r="I9">
            <v>2.5000000000000001E-3</v>
          </cell>
          <cell r="J9">
            <v>6.8270213343416657</v>
          </cell>
          <cell r="K9">
            <v>3.0670095843600249</v>
          </cell>
          <cell r="L9">
            <v>3.0670095843600249</v>
          </cell>
          <cell r="M9">
            <v>3.0670095843600249</v>
          </cell>
          <cell r="N9">
            <v>3699.886</v>
          </cell>
          <cell r="O9">
            <v>3545.761</v>
          </cell>
          <cell r="P9">
            <v>1719.3</v>
          </cell>
          <cell r="Q9" t="str">
            <v>NO</v>
          </cell>
          <cell r="R9" t="str">
            <v>FG</v>
          </cell>
          <cell r="S9" t="str">
            <v>310.08</v>
          </cell>
        </row>
        <row r="10">
          <cell r="D10">
            <v>3</v>
          </cell>
          <cell r="E10" t="str">
            <v>23-04-2014/09:01</v>
          </cell>
          <cell r="F10">
            <v>0</v>
          </cell>
          <cell r="G10">
            <v>6.827</v>
          </cell>
          <cell r="H10">
            <v>6.827</v>
          </cell>
          <cell r="I10">
            <v>2.5000000000000001E-3</v>
          </cell>
          <cell r="J10">
            <v>6.8270213343416657</v>
          </cell>
          <cell r="K10">
            <v>3.5</v>
          </cell>
          <cell r="L10">
            <v>3.5</v>
          </cell>
          <cell r="M10">
            <v>3.5</v>
          </cell>
          <cell r="N10">
            <v>0</v>
          </cell>
          <cell r="O10">
            <v>0</v>
          </cell>
          <cell r="P10">
            <v>0</v>
          </cell>
          <cell r="Q10" t="str">
            <v>NO</v>
          </cell>
          <cell r="R10" t="str">
            <v>FG</v>
          </cell>
          <cell r="S10" t="str">
            <v>310.08</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t="str">
            <v>Acumulado</v>
          </cell>
          <cell r="J12">
            <v>0</v>
          </cell>
          <cell r="K12">
            <v>3.5</v>
          </cell>
          <cell r="L12">
            <v>0</v>
          </cell>
          <cell r="M12">
            <v>0</v>
          </cell>
          <cell r="N12">
            <v>0</v>
          </cell>
          <cell r="O12">
            <v>0</v>
          </cell>
          <cell r="P12">
            <v>0</v>
          </cell>
          <cell r="Q12">
            <v>0</v>
          </cell>
          <cell r="R12">
            <v>0</v>
          </cell>
          <cell r="S12">
            <v>0</v>
          </cell>
        </row>
        <row r="13">
          <cell r="D13">
            <v>0</v>
          </cell>
          <cell r="E13">
            <v>0</v>
          </cell>
          <cell r="F13">
            <v>0</v>
          </cell>
          <cell r="G13">
            <v>0</v>
          </cell>
          <cell r="H13">
            <v>0</v>
          </cell>
          <cell r="I13" t="str">
            <v>Avance anterior</v>
          </cell>
          <cell r="J13">
            <v>0</v>
          </cell>
          <cell r="K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t="str">
            <v>Presente EDP</v>
          </cell>
          <cell r="J14">
            <v>0</v>
          </cell>
          <cell r="K14">
            <v>3.5</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L29">
            <v>0</v>
          </cell>
          <cell r="M29">
            <v>0</v>
          </cell>
          <cell r="N29">
            <v>0</v>
          </cell>
          <cell r="O29">
            <v>0</v>
          </cell>
          <cell r="P29">
            <v>0</v>
          </cell>
          <cell r="Q29">
            <v>0</v>
          </cell>
          <cell r="R29">
            <v>0</v>
          </cell>
          <cell r="S29">
            <v>0</v>
          </cell>
        </row>
        <row r="30">
          <cell r="D30">
            <v>0</v>
          </cell>
          <cell r="E30">
            <v>0</v>
          </cell>
          <cell r="F30">
            <v>0</v>
          </cell>
          <cell r="G30">
            <v>0</v>
          </cell>
          <cell r="H30">
            <v>0</v>
          </cell>
          <cell r="L30">
            <v>0</v>
          </cell>
          <cell r="M30">
            <v>0</v>
          </cell>
          <cell r="N30">
            <v>0</v>
          </cell>
          <cell r="O30">
            <v>0</v>
          </cell>
          <cell r="P30">
            <v>0</v>
          </cell>
          <cell r="Q30">
            <v>0</v>
          </cell>
          <cell r="R30">
            <v>0</v>
          </cell>
          <cell r="S30">
            <v>0</v>
          </cell>
        </row>
        <row r="31">
          <cell r="D31">
            <v>0</v>
          </cell>
          <cell r="E31">
            <v>0</v>
          </cell>
          <cell r="F31">
            <v>0</v>
          </cell>
          <cell r="G31">
            <v>0</v>
          </cell>
          <cell r="H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D89">
            <v>0</v>
          </cell>
          <cell r="E89">
            <v>0</v>
          </cell>
          <cell r="F89">
            <v>0</v>
          </cell>
          <cell r="G89">
            <v>0</v>
          </cell>
          <cell r="H89">
            <v>0</v>
          </cell>
          <cell r="I89">
            <v>0</v>
          </cell>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row r="91">
          <cell r="L91">
            <v>0</v>
          </cell>
          <cell r="M91">
            <v>0</v>
          </cell>
          <cell r="N91">
            <v>0</v>
          </cell>
          <cell r="O91">
            <v>0</v>
          </cell>
          <cell r="Q91">
            <v>0</v>
          </cell>
          <cell r="R91">
            <v>0</v>
          </cell>
          <cell r="S91">
            <v>0</v>
          </cell>
        </row>
      </sheetData>
      <sheetData sheetId="25">
        <row r="8">
          <cell r="D8">
            <v>1</v>
          </cell>
          <cell r="E8" t="str">
            <v>03-03-2014/19:45</v>
          </cell>
          <cell r="F8" t="str">
            <v>05-03-2014/17:45</v>
          </cell>
          <cell r="G8">
            <v>1.94</v>
          </cell>
          <cell r="H8">
            <v>4.9930000000000003</v>
          </cell>
          <cell r="I8">
            <v>0</v>
          </cell>
          <cell r="J8">
            <v>3.0529999999999999</v>
          </cell>
          <cell r="K8">
            <v>3.0529999999999999</v>
          </cell>
          <cell r="L8">
            <v>9.0500000000000007</v>
          </cell>
          <cell r="M8">
            <v>9.0500000000000007</v>
          </cell>
          <cell r="N8">
            <v>3687.538</v>
          </cell>
          <cell r="O8">
            <v>3532.5509999999999</v>
          </cell>
          <cell r="P8">
            <v>1717.499</v>
          </cell>
          <cell r="Q8" t="str">
            <v>NO</v>
          </cell>
          <cell r="R8" t="str">
            <v>FF</v>
          </cell>
          <cell r="S8" t="str">
            <v>310.09</v>
          </cell>
        </row>
        <row r="9">
          <cell r="D9">
            <v>2</v>
          </cell>
          <cell r="E9" t="str">
            <v>06-03-2014/07:45</v>
          </cell>
          <cell r="F9">
            <v>0</v>
          </cell>
          <cell r="G9">
            <v>4.9930000000000003</v>
          </cell>
          <cell r="H9">
            <v>7.6529999999999996</v>
          </cell>
          <cell r="I9">
            <v>0</v>
          </cell>
          <cell r="J9">
            <v>5.7129999999999992</v>
          </cell>
          <cell r="K9">
            <v>2.6599999999999993</v>
          </cell>
          <cell r="L9">
            <v>0</v>
          </cell>
          <cell r="M9">
            <v>0</v>
          </cell>
          <cell r="N9">
            <v>3687.5369999999998</v>
          </cell>
          <cell r="O9">
            <v>3529.91</v>
          </cell>
          <cell r="P9">
            <v>1717.5519999999999</v>
          </cell>
          <cell r="Q9" t="str">
            <v>NO</v>
          </cell>
          <cell r="R9" t="str">
            <v>FF</v>
          </cell>
          <cell r="S9" t="str">
            <v>310.09</v>
          </cell>
        </row>
        <row r="10">
          <cell r="D10">
            <v>3</v>
          </cell>
          <cell r="E10" t="str">
            <v>09-03-2014/07:49</v>
          </cell>
          <cell r="F10" t="str">
            <v>10-03-2014/16:20</v>
          </cell>
          <cell r="G10">
            <v>7.6529999999999996</v>
          </cell>
          <cell r="H10">
            <v>10.99</v>
          </cell>
          <cell r="I10">
            <v>0</v>
          </cell>
          <cell r="J10">
            <v>9.0500000000000007</v>
          </cell>
          <cell r="K10">
            <v>3.3370000000000015</v>
          </cell>
          <cell r="L10">
            <v>0</v>
          </cell>
          <cell r="M10">
            <v>0</v>
          </cell>
          <cell r="N10">
            <v>3696.8850000000002</v>
          </cell>
          <cell r="O10">
            <v>3529.6410000000001</v>
          </cell>
          <cell r="P10">
            <v>1717.55</v>
          </cell>
          <cell r="Q10" t="str">
            <v>NO</v>
          </cell>
          <cell r="R10" t="str">
            <v>FF</v>
          </cell>
          <cell r="S10" t="str">
            <v>310.09</v>
          </cell>
        </row>
        <row r="11">
          <cell r="D11">
            <v>0</v>
          </cell>
          <cell r="E11">
            <v>0</v>
          </cell>
          <cell r="F11">
            <v>0</v>
          </cell>
          <cell r="G11">
            <v>0</v>
          </cell>
          <cell r="H11">
            <v>0</v>
          </cell>
          <cell r="I11">
            <v>0</v>
          </cell>
          <cell r="K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K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K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K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K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K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K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K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K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K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Q74">
            <v>0</v>
          </cell>
          <cell r="R74">
            <v>0</v>
          </cell>
          <cell r="S74">
            <v>0</v>
          </cell>
        </row>
        <row r="75">
          <cell r="D75">
            <v>0</v>
          </cell>
          <cell r="E75">
            <v>0</v>
          </cell>
          <cell r="F75">
            <v>0</v>
          </cell>
          <cell r="G75">
            <v>0</v>
          </cell>
          <cell r="H75">
            <v>0</v>
          </cell>
          <cell r="I75">
            <v>0</v>
          </cell>
          <cell r="L75">
            <v>0</v>
          </cell>
          <cell r="M75">
            <v>0</v>
          </cell>
          <cell r="N75">
            <v>0</v>
          </cell>
          <cell r="O75">
            <v>0</v>
          </cell>
          <cell r="Q75">
            <v>0</v>
          </cell>
          <cell r="R75">
            <v>0</v>
          </cell>
          <cell r="S75">
            <v>0</v>
          </cell>
        </row>
        <row r="76">
          <cell r="D76">
            <v>0</v>
          </cell>
          <cell r="E76">
            <v>0</v>
          </cell>
          <cell r="F76">
            <v>0</v>
          </cell>
          <cell r="G76">
            <v>0</v>
          </cell>
          <cell r="H76">
            <v>0</v>
          </cell>
          <cell r="I76">
            <v>0</v>
          </cell>
          <cell r="L76">
            <v>0</v>
          </cell>
          <cell r="M76">
            <v>0</v>
          </cell>
          <cell r="N76">
            <v>0</v>
          </cell>
          <cell r="O76">
            <v>0</v>
          </cell>
          <cell r="Q76">
            <v>0</v>
          </cell>
          <cell r="R76">
            <v>0</v>
          </cell>
          <cell r="S76">
            <v>0</v>
          </cell>
        </row>
        <row r="77">
          <cell r="D77">
            <v>0</v>
          </cell>
          <cell r="E77">
            <v>0</v>
          </cell>
          <cell r="F77">
            <v>0</v>
          </cell>
          <cell r="G77">
            <v>0</v>
          </cell>
          <cell r="H77">
            <v>0</v>
          </cell>
          <cell r="I77">
            <v>0</v>
          </cell>
          <cell r="L77">
            <v>0</v>
          </cell>
          <cell r="M77">
            <v>0</v>
          </cell>
          <cell r="N77">
            <v>0</v>
          </cell>
          <cell r="O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L85">
            <v>0</v>
          </cell>
          <cell r="M85">
            <v>0</v>
          </cell>
          <cell r="N85">
            <v>0</v>
          </cell>
          <cell r="O85">
            <v>0</v>
          </cell>
          <cell r="Q85">
            <v>0</v>
          </cell>
          <cell r="R85">
            <v>0</v>
          </cell>
          <cell r="S85">
            <v>0</v>
          </cell>
        </row>
        <row r="86">
          <cell r="L86">
            <v>0</v>
          </cell>
          <cell r="M86">
            <v>0</v>
          </cell>
          <cell r="N86">
            <v>0</v>
          </cell>
          <cell r="O86">
            <v>0</v>
          </cell>
          <cell r="Q86">
            <v>0</v>
          </cell>
          <cell r="R86">
            <v>0</v>
          </cell>
          <cell r="S86">
            <v>0</v>
          </cell>
        </row>
      </sheetData>
      <sheetData sheetId="26">
        <row r="9">
          <cell r="D9">
            <v>1</v>
          </cell>
          <cell r="E9" t="str">
            <v>12-03-2014/07:46</v>
          </cell>
          <cell r="F9">
            <v>0</v>
          </cell>
          <cell r="G9">
            <v>0</v>
          </cell>
          <cell r="H9">
            <v>0</v>
          </cell>
          <cell r="I9">
            <v>0</v>
          </cell>
          <cell r="J9">
            <v>0</v>
          </cell>
          <cell r="K9">
            <v>3.5</v>
          </cell>
          <cell r="L9">
            <v>3.5</v>
          </cell>
          <cell r="M9">
            <v>3.5</v>
          </cell>
          <cell r="N9">
            <v>0</v>
          </cell>
          <cell r="O9">
            <v>0</v>
          </cell>
          <cell r="P9">
            <v>0</v>
          </cell>
          <cell r="Q9" t="str">
            <v>NO</v>
          </cell>
          <cell r="R9" t="str">
            <v>FH</v>
          </cell>
          <cell r="S9" t="str">
            <v>310.06</v>
          </cell>
        </row>
        <row r="10">
          <cell r="D10">
            <v>0</v>
          </cell>
          <cell r="E10">
            <v>0</v>
          </cell>
          <cell r="F10">
            <v>0</v>
          </cell>
          <cell r="G10">
            <v>0</v>
          </cell>
          <cell r="H10">
            <v>0</v>
          </cell>
          <cell r="I10">
            <v>0</v>
          </cell>
          <cell r="L10">
            <v>0</v>
          </cell>
          <cell r="M10">
            <v>0</v>
          </cell>
          <cell r="N10">
            <v>0</v>
          </cell>
          <cell r="O10">
            <v>0</v>
          </cell>
          <cell r="P10">
            <v>0</v>
          </cell>
          <cell r="Q10">
            <v>0</v>
          </cell>
          <cell r="R10">
            <v>0</v>
          </cell>
          <cell r="S10">
            <v>0</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sheetData>
      <sheetData sheetId="27">
        <row r="9">
          <cell r="D9">
            <v>1</v>
          </cell>
          <cell r="E9" t="str">
            <v>25-02-2014/07:45</v>
          </cell>
          <cell r="F9">
            <v>0</v>
          </cell>
          <cell r="G9">
            <v>0</v>
          </cell>
          <cell r="H9">
            <v>3</v>
          </cell>
          <cell r="I9">
            <v>2.5000000000000001E-3</v>
          </cell>
          <cell r="J9">
            <v>3.0000093749853516</v>
          </cell>
          <cell r="K9">
            <v>3.0000093749853516</v>
          </cell>
          <cell r="L9">
            <v>3.0000093749853516</v>
          </cell>
          <cell r="M9">
            <v>3.0000093749853516</v>
          </cell>
          <cell r="N9">
            <v>3684.3209999999999</v>
          </cell>
          <cell r="O9">
            <v>3534.759</v>
          </cell>
          <cell r="P9">
            <v>1718.9</v>
          </cell>
          <cell r="Q9" t="str">
            <v>NO</v>
          </cell>
          <cell r="R9" t="str">
            <v>FG</v>
          </cell>
          <cell r="S9" t="str">
            <v>310.10</v>
          </cell>
        </row>
        <row r="10">
          <cell r="D10">
            <v>0</v>
          </cell>
          <cell r="E10">
            <v>0</v>
          </cell>
          <cell r="F10">
            <v>0</v>
          </cell>
          <cell r="G10">
            <v>0</v>
          </cell>
          <cell r="H10">
            <v>0</v>
          </cell>
          <cell r="I10">
            <v>0</v>
          </cell>
          <cell r="L10">
            <v>0</v>
          </cell>
          <cell r="M10">
            <v>0</v>
          </cell>
          <cell r="N10">
            <v>0</v>
          </cell>
          <cell r="O10">
            <v>0</v>
          </cell>
          <cell r="P10">
            <v>0</v>
          </cell>
          <cell r="Q10">
            <v>0</v>
          </cell>
          <cell r="R10">
            <v>0</v>
          </cell>
          <cell r="S10">
            <v>0</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sheetData>
      <sheetData sheetId="28">
        <row r="8">
          <cell r="D8">
            <v>1</v>
          </cell>
          <cell r="E8" t="str">
            <v>05-03-2014/07:48</v>
          </cell>
          <cell r="F8" t="str">
            <v>05-03-2014/17:30</v>
          </cell>
          <cell r="G8">
            <v>0</v>
          </cell>
          <cell r="H8">
            <v>4.24</v>
          </cell>
          <cell r="I8">
            <v>1.4E-2</v>
          </cell>
          <cell r="J8">
            <v>4.2404154996415153</v>
          </cell>
          <cell r="K8">
            <v>4.2404154996415153</v>
          </cell>
          <cell r="L8">
            <v>10.160622707741435</v>
          </cell>
          <cell r="M8">
            <v>31.524749583796005</v>
          </cell>
          <cell r="N8">
            <v>3680.0859999999998</v>
          </cell>
          <cell r="O8">
            <v>3562.2849999999999</v>
          </cell>
          <cell r="P8">
            <v>1716.568</v>
          </cell>
          <cell r="Q8" t="str">
            <v>NO</v>
          </cell>
          <cell r="R8" t="str">
            <v>FC</v>
          </cell>
          <cell r="S8" t="str">
            <v>310.01</v>
          </cell>
        </row>
        <row r="9">
          <cell r="D9">
            <v>2</v>
          </cell>
          <cell r="E9" t="str">
            <v>06-03-2014/07:45</v>
          </cell>
          <cell r="F9">
            <v>0</v>
          </cell>
          <cell r="G9">
            <v>4.24</v>
          </cell>
          <cell r="H9">
            <v>7.665</v>
          </cell>
          <cell r="I9">
            <v>1.4E-2</v>
          </cell>
          <cell r="J9">
            <v>7.6657511331962764</v>
          </cell>
          <cell r="K9">
            <v>3.4253356335547611</v>
          </cell>
          <cell r="L9">
            <v>0</v>
          </cell>
          <cell r="M9">
            <v>0</v>
          </cell>
          <cell r="N9">
            <v>3680.087</v>
          </cell>
          <cell r="O9">
            <v>3565.7060000000001</v>
          </cell>
          <cell r="P9">
            <v>1716.655</v>
          </cell>
          <cell r="Q9" t="str">
            <v>NO</v>
          </cell>
          <cell r="R9" t="str">
            <v>FC</v>
          </cell>
          <cell r="S9" t="str">
            <v>310.01</v>
          </cell>
        </row>
        <row r="10">
          <cell r="D10">
            <v>3</v>
          </cell>
          <cell r="E10" t="str">
            <v>09-03-2014/07:50</v>
          </cell>
          <cell r="F10" t="str">
            <v>10-03-2014/16:05</v>
          </cell>
          <cell r="G10">
            <v>7.665</v>
          </cell>
          <cell r="H10">
            <v>10.141</v>
          </cell>
          <cell r="I10">
            <v>0.1237</v>
          </cell>
          <cell r="J10">
            <v>10.160622707741435</v>
          </cell>
          <cell r="K10">
            <v>2.4948715745451588</v>
          </cell>
          <cell r="L10">
            <v>0</v>
          </cell>
          <cell r="M10">
            <v>0</v>
          </cell>
          <cell r="N10">
            <v>3680.5219999999999</v>
          </cell>
          <cell r="O10">
            <v>3568.1390000000001</v>
          </cell>
          <cell r="P10">
            <v>1716.346</v>
          </cell>
          <cell r="Q10" t="str">
            <v>NO</v>
          </cell>
          <cell r="R10" t="str">
            <v>FC</v>
          </cell>
          <cell r="S10" t="str">
            <v>310.01</v>
          </cell>
        </row>
        <row r="11">
          <cell r="D11">
            <v>4</v>
          </cell>
          <cell r="E11" t="str">
            <v>11-03-2014/08:00</v>
          </cell>
          <cell r="F11" t="str">
            <v>11-03-2014/21:20</v>
          </cell>
          <cell r="G11">
            <v>10.141</v>
          </cell>
          <cell r="H11">
            <v>13.59</v>
          </cell>
          <cell r="I11">
            <v>0.1237</v>
          </cell>
          <cell r="J11">
            <v>13.635910292800503</v>
          </cell>
          <cell r="K11">
            <v>3.4752875850590677</v>
          </cell>
          <cell r="L11">
            <v>17.86412687605457</v>
          </cell>
          <cell r="M11">
            <v>0</v>
          </cell>
          <cell r="N11">
            <v>3681.87</v>
          </cell>
          <cell r="O11">
            <v>3571.076</v>
          </cell>
          <cell r="P11">
            <v>1716.0119999999999</v>
          </cell>
          <cell r="Q11" t="str">
            <v>NO</v>
          </cell>
          <cell r="R11" t="str">
            <v>FC</v>
          </cell>
          <cell r="S11" t="str">
            <v>310.01</v>
          </cell>
        </row>
        <row r="12">
          <cell r="D12">
            <v>5</v>
          </cell>
          <cell r="E12" t="str">
            <v>13-03-2014/08:04</v>
          </cell>
          <cell r="F12" t="str">
            <v>13-03-2014/16:20</v>
          </cell>
          <cell r="G12">
            <v>13.59</v>
          </cell>
          <cell r="H12">
            <v>16.347000000000001</v>
          </cell>
          <cell r="I12">
            <v>0.1237</v>
          </cell>
          <cell r="J12">
            <v>16.413923592889763</v>
          </cell>
          <cell r="K12">
            <v>2.7780133000892597</v>
          </cell>
          <cell r="L12">
            <v>0</v>
          </cell>
          <cell r="M12">
            <v>0</v>
          </cell>
          <cell r="N12">
            <v>3683.8110000000001</v>
          </cell>
          <cell r="O12">
            <v>3573.306</v>
          </cell>
          <cell r="P12">
            <v>1715.5719999999999</v>
          </cell>
          <cell r="Q12" t="str">
            <v>NO</v>
          </cell>
          <cell r="R12" t="str">
            <v>FC</v>
          </cell>
          <cell r="S12" t="str">
            <v>310.01</v>
          </cell>
        </row>
        <row r="13">
          <cell r="D13">
            <v>6</v>
          </cell>
          <cell r="E13" t="str">
            <v>14-03-2014/07:50</v>
          </cell>
          <cell r="F13" t="str">
            <v>14-03-2014/16:25</v>
          </cell>
          <cell r="G13">
            <v>16.347000000000001</v>
          </cell>
          <cell r="H13">
            <v>20.04</v>
          </cell>
          <cell r="I13">
            <v>0.1237</v>
          </cell>
          <cell r="J13">
            <v>20.135070896926621</v>
          </cell>
          <cell r="K13">
            <v>3.7211473040368581</v>
          </cell>
          <cell r="L13">
            <v>0</v>
          </cell>
          <cell r="M13">
            <v>0</v>
          </cell>
          <cell r="N13">
            <v>3686.9340000000002</v>
          </cell>
          <cell r="O13">
            <v>3575.2379999999998</v>
          </cell>
          <cell r="P13">
            <v>1715.127</v>
          </cell>
          <cell r="Q13" t="str">
            <v>NO</v>
          </cell>
          <cell r="R13" t="str">
            <v>FC</v>
          </cell>
          <cell r="S13" t="str">
            <v>310.01</v>
          </cell>
        </row>
        <row r="14">
          <cell r="D14">
            <v>7</v>
          </cell>
          <cell r="E14" t="str">
            <v>15-03-2014/07:53</v>
          </cell>
          <cell r="F14">
            <v>0</v>
          </cell>
          <cell r="G14">
            <v>20.04</v>
          </cell>
          <cell r="H14">
            <v>24.245000000000001</v>
          </cell>
          <cell r="I14">
            <v>0.1237</v>
          </cell>
          <cell r="J14">
            <v>24.372120562097216</v>
          </cell>
          <cell r="K14">
            <v>4.2370496651705949</v>
          </cell>
          <cell r="L14">
            <v>0</v>
          </cell>
          <cell r="M14">
            <v>0</v>
          </cell>
          <cell r="N14">
            <v>3690.9349999999999</v>
          </cell>
          <cell r="O14">
            <v>3576.5309999999999</v>
          </cell>
          <cell r="P14">
            <v>1714.616</v>
          </cell>
          <cell r="Q14" t="str">
            <v>NO</v>
          </cell>
          <cell r="R14" t="str">
            <v>FC</v>
          </cell>
          <cell r="S14" t="str">
            <v>310.01</v>
          </cell>
        </row>
        <row r="15">
          <cell r="D15">
            <v>8</v>
          </cell>
          <cell r="E15" t="str">
            <v>16-03-2014/07:58</v>
          </cell>
          <cell r="F15">
            <v>0</v>
          </cell>
          <cell r="G15">
            <v>24.245000000000001</v>
          </cell>
          <cell r="H15">
            <v>27.87</v>
          </cell>
          <cell r="I15">
            <v>0.1237</v>
          </cell>
          <cell r="J15">
            <v>28.024749583796005</v>
          </cell>
          <cell r="K15">
            <v>3.6526290216987896</v>
          </cell>
          <cell r="L15">
            <v>0</v>
          </cell>
          <cell r="M15">
            <v>0</v>
          </cell>
          <cell r="N15">
            <v>3694.3919999999998</v>
          </cell>
          <cell r="O15">
            <v>3577.6260000000002</v>
          </cell>
          <cell r="P15">
            <v>1714.1220000000001</v>
          </cell>
          <cell r="Q15" t="str">
            <v>NO</v>
          </cell>
          <cell r="R15" t="str">
            <v>FC</v>
          </cell>
          <cell r="S15" t="str">
            <v>310.01</v>
          </cell>
        </row>
        <row r="16">
          <cell r="D16">
            <v>9</v>
          </cell>
          <cell r="E16" t="str">
            <v>17-03-2014/08:14</v>
          </cell>
          <cell r="F16">
            <v>0</v>
          </cell>
          <cell r="G16">
            <v>27.87</v>
          </cell>
          <cell r="H16">
            <v>27.87</v>
          </cell>
          <cell r="I16">
            <v>0.1237</v>
          </cell>
          <cell r="J16">
            <v>28.024749583796005</v>
          </cell>
          <cell r="K16">
            <v>3.5</v>
          </cell>
          <cell r="L16">
            <v>3.5</v>
          </cell>
          <cell r="M16">
            <v>0</v>
          </cell>
          <cell r="N16">
            <v>0</v>
          </cell>
          <cell r="O16">
            <v>0</v>
          </cell>
          <cell r="P16">
            <v>0</v>
          </cell>
          <cell r="Q16" t="str">
            <v>NO</v>
          </cell>
          <cell r="R16" t="str">
            <v>FC</v>
          </cell>
          <cell r="S16" t="str">
            <v>310.01</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Q74">
            <v>0</v>
          </cell>
          <cell r="R74">
            <v>0</v>
          </cell>
          <cell r="S74">
            <v>0</v>
          </cell>
        </row>
        <row r="75">
          <cell r="D75">
            <v>0</v>
          </cell>
          <cell r="E75">
            <v>0</v>
          </cell>
          <cell r="F75">
            <v>0</v>
          </cell>
          <cell r="G75">
            <v>0</v>
          </cell>
          <cell r="H75">
            <v>0</v>
          </cell>
          <cell r="I75">
            <v>0</v>
          </cell>
          <cell r="L75">
            <v>0</v>
          </cell>
          <cell r="M75">
            <v>0</v>
          </cell>
          <cell r="N75">
            <v>0</v>
          </cell>
          <cell r="O75">
            <v>0</v>
          </cell>
          <cell r="Q75">
            <v>0</v>
          </cell>
          <cell r="R75">
            <v>0</v>
          </cell>
          <cell r="S75">
            <v>0</v>
          </cell>
        </row>
        <row r="76">
          <cell r="D76">
            <v>0</v>
          </cell>
          <cell r="E76">
            <v>0</v>
          </cell>
          <cell r="F76">
            <v>0</v>
          </cell>
          <cell r="G76">
            <v>0</v>
          </cell>
          <cell r="H76">
            <v>0</v>
          </cell>
          <cell r="I76">
            <v>0</v>
          </cell>
          <cell r="L76">
            <v>0</v>
          </cell>
          <cell r="M76">
            <v>0</v>
          </cell>
          <cell r="N76">
            <v>0</v>
          </cell>
          <cell r="O76">
            <v>0</v>
          </cell>
          <cell r="Q76">
            <v>0</v>
          </cell>
          <cell r="R76">
            <v>0</v>
          </cell>
          <cell r="S76">
            <v>0</v>
          </cell>
        </row>
        <row r="77">
          <cell r="D77">
            <v>0</v>
          </cell>
          <cell r="E77">
            <v>0</v>
          </cell>
          <cell r="F77">
            <v>0</v>
          </cell>
          <cell r="G77">
            <v>0</v>
          </cell>
          <cell r="H77">
            <v>0</v>
          </cell>
          <cell r="I77">
            <v>0</v>
          </cell>
          <cell r="L77">
            <v>0</v>
          </cell>
          <cell r="M77">
            <v>0</v>
          </cell>
          <cell r="N77">
            <v>0</v>
          </cell>
          <cell r="O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L85">
            <v>0</v>
          </cell>
          <cell r="M85">
            <v>0</v>
          </cell>
          <cell r="N85">
            <v>0</v>
          </cell>
          <cell r="O85">
            <v>0</v>
          </cell>
          <cell r="Q85">
            <v>0</v>
          </cell>
          <cell r="R85">
            <v>0</v>
          </cell>
          <cell r="S85">
            <v>0</v>
          </cell>
        </row>
        <row r="86">
          <cell r="L86">
            <v>0</v>
          </cell>
          <cell r="M86">
            <v>0</v>
          </cell>
          <cell r="N86">
            <v>0</v>
          </cell>
          <cell r="O86">
            <v>0</v>
          </cell>
          <cell r="Q86">
            <v>0</v>
          </cell>
          <cell r="R86">
            <v>0</v>
          </cell>
          <cell r="S86">
            <v>0</v>
          </cell>
        </row>
      </sheetData>
      <sheetData sheetId="29"/>
      <sheetData sheetId="30"/>
      <sheetData sheetId="31"/>
      <sheetData sheetId="32">
        <row r="7">
          <cell r="D7">
            <v>1</v>
          </cell>
          <cell r="E7" t="str">
            <v>03-02-2014/17:50</v>
          </cell>
          <cell r="F7">
            <v>0</v>
          </cell>
          <cell r="G7">
            <v>0</v>
          </cell>
          <cell r="H7">
            <v>3.3</v>
          </cell>
          <cell r="I7">
            <v>3.7499999999999999E-2</v>
          </cell>
          <cell r="J7">
            <v>3.3023194973381966</v>
          </cell>
          <cell r="K7">
            <v>3.3023194973381966</v>
          </cell>
          <cell r="L7">
            <v>3.3023194973381966</v>
          </cell>
          <cell r="M7">
            <v>39.567818191138478</v>
          </cell>
          <cell r="N7">
            <v>3721.1120000000001</v>
          </cell>
          <cell r="O7">
            <v>3167.1889999999999</v>
          </cell>
          <cell r="P7">
            <v>1824.7860000000001</v>
          </cell>
          <cell r="Q7" t="str">
            <v>NO</v>
          </cell>
          <cell r="R7" t="str">
            <v>Sección A</v>
          </cell>
          <cell r="S7" t="str">
            <v>380.06-1</v>
          </cell>
        </row>
        <row r="8">
          <cell r="D8">
            <v>2</v>
          </cell>
          <cell r="E8" t="str">
            <v>07-02-2014/08:58</v>
          </cell>
          <cell r="F8">
            <v>0</v>
          </cell>
          <cell r="G8">
            <v>3.3</v>
          </cell>
          <cell r="H8">
            <v>6.8630000000000004</v>
          </cell>
          <cell r="I8">
            <v>3.7499999999999999E-2</v>
          </cell>
          <cell r="J8">
            <v>6.8678238515854684</v>
          </cell>
          <cell r="K8">
            <v>3.5655043542472717</v>
          </cell>
          <cell r="L8">
            <v>3.5655043542472717</v>
          </cell>
          <cell r="M8">
            <v>0</v>
          </cell>
          <cell r="N8">
            <v>3718.942</v>
          </cell>
          <cell r="O8">
            <v>3170.0169999999998</v>
          </cell>
          <cell r="P8">
            <v>1824.662</v>
          </cell>
          <cell r="Q8" t="str">
            <v>NO</v>
          </cell>
          <cell r="R8" t="str">
            <v>Sección A</v>
          </cell>
          <cell r="S8" t="str">
            <v>380.06-1</v>
          </cell>
        </row>
        <row r="9">
          <cell r="D9">
            <v>3</v>
          </cell>
          <cell r="E9" t="str">
            <v>10-02-2014/07:55</v>
          </cell>
          <cell r="F9">
            <v>0</v>
          </cell>
          <cell r="G9">
            <v>6.8630000000000004</v>
          </cell>
          <cell r="H9">
            <v>10.356999999999999</v>
          </cell>
          <cell r="I9">
            <v>3.7499999999999999E-2</v>
          </cell>
          <cell r="J9">
            <v>10.364279707252031</v>
          </cell>
          <cell r="K9">
            <v>3.4964558556665626</v>
          </cell>
          <cell r="L9">
            <v>14.517196650874309</v>
          </cell>
          <cell r="M9">
            <v>0</v>
          </cell>
          <cell r="N9">
            <v>3717.7260000000001</v>
          </cell>
          <cell r="O9">
            <v>3173.125</v>
          </cell>
          <cell r="P9">
            <v>1824.5340000000001</v>
          </cell>
          <cell r="Q9" t="str">
            <v>NO</v>
          </cell>
          <cell r="R9" t="str">
            <v>Sección A</v>
          </cell>
          <cell r="S9" t="str">
            <v>380.06-1</v>
          </cell>
        </row>
        <row r="10">
          <cell r="D10">
            <v>4</v>
          </cell>
          <cell r="E10" t="str">
            <v>11-02-2014/19:40</v>
          </cell>
          <cell r="F10">
            <v>0</v>
          </cell>
          <cell r="G10">
            <v>10.356999999999999</v>
          </cell>
          <cell r="H10">
            <v>14.196</v>
          </cell>
          <cell r="I10">
            <v>3.7499999999999999E-2</v>
          </cell>
          <cell r="J10">
            <v>14.205978055822133</v>
          </cell>
          <cell r="K10">
            <v>3.8416983485701017</v>
          </cell>
          <cell r="L10">
            <v>0</v>
          </cell>
          <cell r="M10">
            <v>0</v>
          </cell>
          <cell r="N10">
            <v>3717.6680000000001</v>
          </cell>
          <cell r="O10">
            <v>3177.0949999999998</v>
          </cell>
          <cell r="P10">
            <v>1824.374</v>
          </cell>
          <cell r="Q10" t="str">
            <v>NO</v>
          </cell>
          <cell r="R10" t="str">
            <v>Sección A</v>
          </cell>
          <cell r="S10" t="str">
            <v>380.06-1</v>
          </cell>
        </row>
        <row r="11">
          <cell r="D11">
            <v>5</v>
          </cell>
          <cell r="E11" t="str">
            <v>13-02-2014/07:40</v>
          </cell>
          <cell r="F11">
            <v>0</v>
          </cell>
          <cell r="G11">
            <v>14.196</v>
          </cell>
          <cell r="H11">
            <v>17.471</v>
          </cell>
          <cell r="I11">
            <v>3.7499999999999999E-2</v>
          </cell>
          <cell r="J11">
            <v>17.483279981210799</v>
          </cell>
          <cell r="K11">
            <v>3.2773019253886666</v>
          </cell>
          <cell r="L11">
            <v>0</v>
          </cell>
          <cell r="M11">
            <v>0</v>
          </cell>
          <cell r="N11">
            <v>3717.7689999999998</v>
          </cell>
          <cell r="O11">
            <v>3180.3679999999999</v>
          </cell>
          <cell r="P11">
            <v>1824.251</v>
          </cell>
          <cell r="Q11" t="str">
            <v>NO</v>
          </cell>
          <cell r="R11" t="str">
            <v>Sección A</v>
          </cell>
          <cell r="S11" t="str">
            <v>380.06-1</v>
          </cell>
        </row>
        <row r="12">
          <cell r="D12">
            <v>6</v>
          </cell>
          <cell r="E12" t="str">
            <v>14-02-2014/19:30</v>
          </cell>
          <cell r="F12">
            <v>0</v>
          </cell>
          <cell r="G12">
            <v>17.471</v>
          </cell>
          <cell r="H12">
            <v>21.37</v>
          </cell>
          <cell r="I12">
            <v>3.7499999999999999E-2</v>
          </cell>
          <cell r="J12">
            <v>21.385020502459778</v>
          </cell>
          <cell r="K12">
            <v>3.9017405212489784</v>
          </cell>
          <cell r="L12">
            <v>0</v>
          </cell>
          <cell r="M12">
            <v>0</v>
          </cell>
          <cell r="N12">
            <v>3719.828</v>
          </cell>
          <cell r="O12">
            <v>3183.0770000000002</v>
          </cell>
          <cell r="P12">
            <v>1824.1990000000001</v>
          </cell>
          <cell r="Q12" t="str">
            <v>NO</v>
          </cell>
          <cell r="R12" t="str">
            <v>Sección A</v>
          </cell>
          <cell r="S12" t="str">
            <v>380.06-1</v>
          </cell>
        </row>
        <row r="13">
          <cell r="D13">
            <v>7</v>
          </cell>
          <cell r="E13" t="str">
            <v>17-02-2014/06:06</v>
          </cell>
          <cell r="F13">
            <v>0</v>
          </cell>
          <cell r="G13">
            <v>21.37</v>
          </cell>
          <cell r="H13">
            <v>23</v>
          </cell>
          <cell r="I13">
            <v>0</v>
          </cell>
          <cell r="J13">
            <v>23.015020502459777</v>
          </cell>
          <cell r="K13">
            <v>1.629999999999999</v>
          </cell>
          <cell r="L13">
            <v>14.294469732858463</v>
          </cell>
          <cell r="M13">
            <v>0</v>
          </cell>
          <cell r="N13">
            <v>3718.752</v>
          </cell>
          <cell r="O13">
            <v>3185.509</v>
          </cell>
          <cell r="P13">
            <v>1824.18</v>
          </cell>
          <cell r="Q13" t="str">
            <v>NO</v>
          </cell>
          <cell r="R13" t="str">
            <v>Sección A</v>
          </cell>
          <cell r="S13" t="str">
            <v>380.06-1</v>
          </cell>
        </row>
        <row r="14">
          <cell r="D14">
            <v>8</v>
          </cell>
          <cell r="E14" t="str">
            <v>18-02-2014/19:30</v>
          </cell>
          <cell r="F14">
            <v>0</v>
          </cell>
          <cell r="G14">
            <v>23</v>
          </cell>
          <cell r="H14">
            <v>25</v>
          </cell>
          <cell r="I14">
            <v>0</v>
          </cell>
          <cell r="J14">
            <v>25.015020502459777</v>
          </cell>
          <cell r="K14">
            <v>2</v>
          </cell>
          <cell r="L14">
            <v>0</v>
          </cell>
          <cell r="M14">
            <v>0</v>
          </cell>
          <cell r="N14">
            <v>3717.7460000000001</v>
          </cell>
          <cell r="O14">
            <v>3187.902</v>
          </cell>
          <cell r="P14">
            <v>1824.165</v>
          </cell>
          <cell r="Q14" t="str">
            <v>NO</v>
          </cell>
          <cell r="R14" t="str">
            <v>Sección A</v>
          </cell>
          <cell r="S14" t="str">
            <v>380.06-1</v>
          </cell>
        </row>
        <row r="15">
          <cell r="D15">
            <v>9</v>
          </cell>
          <cell r="E15" t="str">
            <v>20-02-2014/20:00</v>
          </cell>
          <cell r="F15" t="str">
            <v>21-02-2014/10:30</v>
          </cell>
          <cell r="G15">
            <v>25</v>
          </cell>
          <cell r="H15">
            <v>28.867000000000001</v>
          </cell>
          <cell r="I15">
            <v>0.01</v>
          </cell>
          <cell r="J15">
            <v>28.882213847626268</v>
          </cell>
          <cell r="K15">
            <v>3.8671933451664913</v>
          </cell>
          <cell r="L15">
            <v>0</v>
          </cell>
          <cell r="M15">
            <v>0</v>
          </cell>
          <cell r="N15">
            <v>3717.7190000000001</v>
          </cell>
          <cell r="O15">
            <v>3191.7779999999998</v>
          </cell>
          <cell r="P15">
            <v>1824.1869999999999</v>
          </cell>
          <cell r="Q15" t="str">
            <v>NO</v>
          </cell>
          <cell r="R15" t="str">
            <v>Sección A</v>
          </cell>
          <cell r="S15" t="str">
            <v>380.06-1</v>
          </cell>
        </row>
        <row r="16">
          <cell r="D16">
            <v>10</v>
          </cell>
          <cell r="E16" t="str">
            <v>22-02-2014/08:02</v>
          </cell>
          <cell r="F16">
            <v>0</v>
          </cell>
          <cell r="G16">
            <v>28.867000000000001</v>
          </cell>
          <cell r="H16">
            <v>32.22</v>
          </cell>
          <cell r="I16">
            <v>0.1147</v>
          </cell>
          <cell r="J16">
            <v>32.257197962527968</v>
          </cell>
          <cell r="K16">
            <v>3.3749841149017001</v>
          </cell>
          <cell r="L16">
            <v>0</v>
          </cell>
          <cell r="M16">
            <v>0</v>
          </cell>
          <cell r="N16">
            <v>3717.741</v>
          </cell>
          <cell r="O16">
            <v>3195.13</v>
          </cell>
          <cell r="P16">
            <v>1824.096</v>
          </cell>
          <cell r="Q16" t="str">
            <v>NO</v>
          </cell>
          <cell r="R16" t="str">
            <v>Sección A</v>
          </cell>
          <cell r="S16" t="str">
            <v>380.06-1</v>
          </cell>
        </row>
        <row r="17">
          <cell r="D17">
            <v>11</v>
          </cell>
          <cell r="E17" t="str">
            <v>23-02-2014/20:00</v>
          </cell>
          <cell r="F17">
            <v>0</v>
          </cell>
          <cell r="G17">
            <v>32.22</v>
          </cell>
          <cell r="H17">
            <v>35.619999999999997</v>
          </cell>
          <cell r="I17">
            <v>0.1147</v>
          </cell>
          <cell r="J17">
            <v>35.679490235318241</v>
          </cell>
          <cell r="K17">
            <v>3.4222922727902727</v>
          </cell>
          <cell r="L17">
            <v>0</v>
          </cell>
          <cell r="M17">
            <v>0</v>
          </cell>
          <cell r="N17">
            <v>3717.7510000000002</v>
          </cell>
          <cell r="O17">
            <v>3198.65</v>
          </cell>
          <cell r="P17">
            <v>1824.0360000000001</v>
          </cell>
          <cell r="Q17" t="str">
            <v>NO</v>
          </cell>
          <cell r="R17" t="str">
            <v>Sección A</v>
          </cell>
          <cell r="S17" t="str">
            <v>380.06-1</v>
          </cell>
        </row>
        <row r="18">
          <cell r="D18">
            <v>12</v>
          </cell>
          <cell r="E18" t="str">
            <v>25-02-2014/07:59</v>
          </cell>
          <cell r="F18" t="str">
            <v>27-02-2014/11:00</v>
          </cell>
          <cell r="G18">
            <v>35.619999999999997</v>
          </cell>
          <cell r="H18">
            <v>39.482999999999997</v>
          </cell>
          <cell r="I18">
            <v>0.1147</v>
          </cell>
          <cell r="J18">
            <v>39.567818191138478</v>
          </cell>
          <cell r="K18">
            <v>3.8883279558202375</v>
          </cell>
          <cell r="L18">
            <v>3.8883279558202375</v>
          </cell>
          <cell r="M18">
            <v>0</v>
          </cell>
          <cell r="N18">
            <v>3717.7460000000001</v>
          </cell>
          <cell r="O18">
            <v>3202.5250000000001</v>
          </cell>
          <cell r="P18">
            <v>1823.6559999999999</v>
          </cell>
          <cell r="Q18" t="str">
            <v>NO</v>
          </cell>
          <cell r="R18" t="str">
            <v>Sección A</v>
          </cell>
          <cell r="S18" t="str">
            <v>320.02</v>
          </cell>
        </row>
        <row r="19">
          <cell r="D19">
            <v>13</v>
          </cell>
          <cell r="E19" t="str">
            <v>07-03-2014/08:04</v>
          </cell>
          <cell r="F19">
            <v>0</v>
          </cell>
          <cell r="G19">
            <v>39.482999999999997</v>
          </cell>
          <cell r="H19">
            <v>43.255000000000003</v>
          </cell>
          <cell r="I19">
            <v>0.1147</v>
          </cell>
          <cell r="J19">
            <v>43.364549500834045</v>
          </cell>
          <cell r="K19">
            <v>3.7967313096955664</v>
          </cell>
          <cell r="L19">
            <v>3.7967313096955664</v>
          </cell>
          <cell r="M19">
            <v>56.002793374560362</v>
          </cell>
          <cell r="N19">
            <v>3717.7939999999999</v>
          </cell>
          <cell r="O19">
            <v>3206.346</v>
          </cell>
          <cell r="P19">
            <v>1823.6590000000001</v>
          </cell>
          <cell r="Q19" t="str">
            <v>NO</v>
          </cell>
          <cell r="R19" t="str">
            <v>Sección A</v>
          </cell>
          <cell r="S19" t="str">
            <v>320.02</v>
          </cell>
        </row>
        <row r="20">
          <cell r="D20">
            <v>14</v>
          </cell>
          <cell r="E20" t="str">
            <v>10-03-2014/08:00</v>
          </cell>
          <cell r="F20" t="str">
            <v>10-03-2014/12:05</v>
          </cell>
          <cell r="G20">
            <v>43.255000000000003</v>
          </cell>
          <cell r="H20">
            <v>46.863</v>
          </cell>
          <cell r="I20">
            <v>0.1147</v>
          </cell>
          <cell r="J20">
            <v>46.996205536195014</v>
          </cell>
          <cell r="K20">
            <v>3.6316560353609688</v>
          </cell>
          <cell r="L20">
            <v>24.005367180522114</v>
          </cell>
          <cell r="M20">
            <v>0</v>
          </cell>
          <cell r="N20">
            <v>3717.7860000000001</v>
          </cell>
          <cell r="O20">
            <v>3209.9929999999999</v>
          </cell>
          <cell r="P20">
            <v>1823.5940000000001</v>
          </cell>
          <cell r="Q20" t="str">
            <v>NO</v>
          </cell>
          <cell r="R20" t="str">
            <v>Sección A</v>
          </cell>
          <cell r="S20" t="str">
            <v>320.02</v>
          </cell>
        </row>
        <row r="21">
          <cell r="D21">
            <v>15</v>
          </cell>
          <cell r="E21" t="str">
            <v>11-03-2014/08:05</v>
          </cell>
          <cell r="F21" t="str">
            <v>11-03-2014/12:55</v>
          </cell>
          <cell r="G21">
            <v>46.863</v>
          </cell>
          <cell r="H21">
            <v>50.7</v>
          </cell>
          <cell r="I21">
            <v>0.1147</v>
          </cell>
          <cell r="J21">
            <v>50.858363021693918</v>
          </cell>
          <cell r="K21">
            <v>3.8621574854989049</v>
          </cell>
          <cell r="L21">
            <v>0</v>
          </cell>
          <cell r="M21">
            <v>0</v>
          </cell>
          <cell r="N21">
            <v>3717.7860000000001</v>
          </cell>
          <cell r="O21">
            <v>3209.9929999999999</v>
          </cell>
          <cell r="P21">
            <v>1823.5940000000001</v>
          </cell>
          <cell r="Q21" t="str">
            <v>NO</v>
          </cell>
          <cell r="R21" t="str">
            <v>Sección A</v>
          </cell>
          <cell r="S21" t="str">
            <v>320.02</v>
          </cell>
        </row>
        <row r="22">
          <cell r="D22">
            <v>16</v>
          </cell>
          <cell r="E22" t="str">
            <v>12-03-2014/07:58</v>
          </cell>
          <cell r="F22" t="str">
            <v>12-03-2014/23:41</v>
          </cell>
          <cell r="G22">
            <v>50.7</v>
          </cell>
          <cell r="H22">
            <v>54.152999999999999</v>
          </cell>
          <cell r="I22">
            <v>0.1147</v>
          </cell>
          <cell r="J22">
            <v>54.334002791677683</v>
          </cell>
          <cell r="K22">
            <v>3.4756397699837649</v>
          </cell>
          <cell r="L22">
            <v>0</v>
          </cell>
          <cell r="M22">
            <v>0</v>
          </cell>
          <cell r="N22">
            <v>3717.6880000000001</v>
          </cell>
          <cell r="O22">
            <v>3217.297</v>
          </cell>
          <cell r="P22">
            <v>1821.9639999999999</v>
          </cell>
          <cell r="Q22" t="str">
            <v>NO</v>
          </cell>
          <cell r="R22" t="str">
            <v>Sección A</v>
          </cell>
          <cell r="S22" t="str">
            <v>320.02</v>
          </cell>
        </row>
        <row r="23">
          <cell r="D23">
            <v>17</v>
          </cell>
          <cell r="E23" t="str">
            <v>13-03-2014/08:12</v>
          </cell>
          <cell r="F23" t="str">
            <v>13-03-2014/15:30</v>
          </cell>
          <cell r="G23">
            <v>54.152999999999999</v>
          </cell>
          <cell r="H23">
            <v>57.091000000000001</v>
          </cell>
          <cell r="I23">
            <v>0.1147</v>
          </cell>
          <cell r="J23">
            <v>57.291265937988811</v>
          </cell>
          <cell r="K23">
            <v>2.9572631463111279</v>
          </cell>
          <cell r="L23">
            <v>0</v>
          </cell>
          <cell r="M23">
            <v>0</v>
          </cell>
          <cell r="N23">
            <v>3717.741</v>
          </cell>
          <cell r="O23">
            <v>3220.1260000000002</v>
          </cell>
          <cell r="P23">
            <v>1821.578</v>
          </cell>
          <cell r="Q23" t="str">
            <v>NO</v>
          </cell>
          <cell r="R23" t="str">
            <v>Sección A</v>
          </cell>
          <cell r="S23" t="str">
            <v>320.02</v>
          </cell>
        </row>
        <row r="24">
          <cell r="D24">
            <v>18</v>
          </cell>
          <cell r="E24" t="str">
            <v>14-03-2014/08:00</v>
          </cell>
          <cell r="F24" t="str">
            <v>14-03-2014/15:20</v>
          </cell>
          <cell r="G24">
            <v>57.091000000000001</v>
          </cell>
          <cell r="H24">
            <v>59.98</v>
          </cell>
          <cell r="I24">
            <v>0.1147</v>
          </cell>
          <cell r="J24">
            <v>60.199207813309719</v>
          </cell>
          <cell r="K24">
            <v>2.9079418753209083</v>
          </cell>
          <cell r="L24">
            <v>0</v>
          </cell>
          <cell r="M24">
            <v>0</v>
          </cell>
          <cell r="N24">
            <v>3717.7559999999999</v>
          </cell>
          <cell r="O24">
            <v>3223.0120000000002</v>
          </cell>
          <cell r="P24">
            <v>1821.239</v>
          </cell>
          <cell r="Q24" t="str">
            <v>NO</v>
          </cell>
          <cell r="R24" t="str">
            <v>Sección A</v>
          </cell>
          <cell r="S24" t="str">
            <v>320.02</v>
          </cell>
        </row>
        <row r="25">
          <cell r="D25">
            <v>19</v>
          </cell>
          <cell r="E25" t="str">
            <v>15-03-2014/08:00</v>
          </cell>
          <cell r="F25">
            <v>0</v>
          </cell>
          <cell r="G25">
            <v>59.98</v>
          </cell>
          <cell r="H25">
            <v>63.158000000000001</v>
          </cell>
          <cell r="I25">
            <v>0.1147</v>
          </cell>
          <cell r="J25">
            <v>63.39804453181781</v>
          </cell>
          <cell r="K25">
            <v>3.1988367185080904</v>
          </cell>
          <cell r="L25">
            <v>0</v>
          </cell>
          <cell r="M25">
            <v>0</v>
          </cell>
          <cell r="N25">
            <v>3717.7429999999999</v>
          </cell>
          <cell r="O25">
            <v>3226.192</v>
          </cell>
          <cell r="P25">
            <v>1820.8810000000001</v>
          </cell>
          <cell r="Q25" t="str">
            <v>NO</v>
          </cell>
          <cell r="R25" t="str">
            <v>Sección A</v>
          </cell>
          <cell r="S25" t="str">
            <v>320.02</v>
          </cell>
        </row>
        <row r="26">
          <cell r="D26">
            <v>20</v>
          </cell>
          <cell r="E26" t="str">
            <v>16-03-2014/08:08</v>
          </cell>
          <cell r="F26">
            <v>0</v>
          </cell>
          <cell r="G26">
            <v>63.158000000000001</v>
          </cell>
          <cell r="H26">
            <v>67.103999999999999</v>
          </cell>
          <cell r="I26">
            <v>0.1147</v>
          </cell>
          <cell r="J26">
            <v>67.369916681356159</v>
          </cell>
          <cell r="K26">
            <v>3.9718721495383491</v>
          </cell>
          <cell r="L26">
            <v>0</v>
          </cell>
          <cell r="M26">
            <v>0</v>
          </cell>
          <cell r="N26">
            <v>3717.7379999999998</v>
          </cell>
          <cell r="O26">
            <v>3230.1379999999999</v>
          </cell>
          <cell r="P26">
            <v>1820.425</v>
          </cell>
          <cell r="Q26" t="str">
            <v>NO</v>
          </cell>
          <cell r="R26" t="str">
            <v>Sección A</v>
          </cell>
          <cell r="S26" t="str">
            <v>320.02</v>
          </cell>
        </row>
        <row r="27">
          <cell r="D27">
            <v>21</v>
          </cell>
          <cell r="E27" t="str">
            <v>17-03-2014/08:22</v>
          </cell>
          <cell r="F27" t="str">
            <v>17-03-2014/16:20</v>
          </cell>
          <cell r="G27">
            <v>67.103999999999999</v>
          </cell>
          <cell r="H27">
            <v>69.861999999999995</v>
          </cell>
          <cell r="I27">
            <v>0.1147</v>
          </cell>
          <cell r="J27">
            <v>70.145999648519563</v>
          </cell>
          <cell r="K27">
            <v>2.7760829671634042</v>
          </cell>
          <cell r="L27">
            <v>15.174846560172412</v>
          </cell>
          <cell r="M27">
            <v>0</v>
          </cell>
          <cell r="N27">
            <v>3717.7510000000002</v>
          </cell>
          <cell r="O27">
            <v>3232.895</v>
          </cell>
          <cell r="P27">
            <v>1820.105</v>
          </cell>
          <cell r="Q27" t="str">
            <v>NO</v>
          </cell>
          <cell r="R27" t="str">
            <v>Sección A</v>
          </cell>
          <cell r="S27" t="str">
            <v>320.02</v>
          </cell>
        </row>
        <row r="28">
          <cell r="D28">
            <v>22</v>
          </cell>
          <cell r="E28" t="str">
            <v>18-03-2014/07:56</v>
          </cell>
          <cell r="F28">
            <v>0</v>
          </cell>
          <cell r="G28">
            <v>69.861999999999995</v>
          </cell>
          <cell r="H28">
            <v>73.299000000000007</v>
          </cell>
          <cell r="I28">
            <v>0.1147</v>
          </cell>
          <cell r="J28">
            <v>73.605534513690216</v>
          </cell>
          <cell r="K28">
            <v>3.459534865170653</v>
          </cell>
          <cell r="L28">
            <v>0</v>
          </cell>
          <cell r="M28">
            <v>0</v>
          </cell>
          <cell r="N28">
            <v>3717.752</v>
          </cell>
          <cell r="O28">
            <v>3236.3319999999999</v>
          </cell>
          <cell r="P28">
            <v>1819.7090000000001</v>
          </cell>
          <cell r="Q28" t="str">
            <v>NO</v>
          </cell>
          <cell r="R28" t="str">
            <v>Sección A</v>
          </cell>
          <cell r="S28" t="str">
            <v>320.02</v>
          </cell>
        </row>
        <row r="29">
          <cell r="D29">
            <v>23</v>
          </cell>
          <cell r="E29" t="str">
            <v>20-03-2014/08:07</v>
          </cell>
          <cell r="F29">
            <v>0</v>
          </cell>
          <cell r="G29">
            <v>73.299000000000007</v>
          </cell>
          <cell r="H29">
            <v>76.84</v>
          </cell>
          <cell r="I29">
            <v>0.1147</v>
          </cell>
          <cell r="J29">
            <v>77.169751260146199</v>
          </cell>
          <cell r="K29">
            <v>3.5642167464559833</v>
          </cell>
          <cell r="L29">
            <v>0</v>
          </cell>
          <cell r="M29">
            <v>0</v>
          </cell>
          <cell r="N29">
            <v>3717.7429999999999</v>
          </cell>
          <cell r="O29">
            <v>3239.8719999999998</v>
          </cell>
          <cell r="P29">
            <v>1819.309</v>
          </cell>
          <cell r="Q29" t="str">
            <v>NO</v>
          </cell>
          <cell r="R29" t="str">
            <v>Sección A</v>
          </cell>
          <cell r="S29" t="str">
            <v>320.02</v>
          </cell>
        </row>
        <row r="30">
          <cell r="D30">
            <v>24</v>
          </cell>
          <cell r="E30" t="str">
            <v>21-03-2014/07:42</v>
          </cell>
          <cell r="F30">
            <v>0</v>
          </cell>
          <cell r="G30">
            <v>76.84</v>
          </cell>
          <cell r="H30">
            <v>79.138999999999996</v>
          </cell>
          <cell r="I30">
            <v>0.1147</v>
          </cell>
          <cell r="J30">
            <v>79.483824770482912</v>
          </cell>
          <cell r="K30">
            <v>2.314073510336712</v>
          </cell>
          <cell r="L30">
            <v>0</v>
          </cell>
          <cell r="M30">
            <v>0</v>
          </cell>
          <cell r="N30">
            <v>3717.748</v>
          </cell>
          <cell r="O30">
            <v>3242.174</v>
          </cell>
          <cell r="P30">
            <v>1819.0429999999999</v>
          </cell>
          <cell r="Q30" t="str">
            <v>NO</v>
          </cell>
          <cell r="R30" t="str">
            <v>Sección A</v>
          </cell>
          <cell r="S30" t="str">
            <v>320.02</v>
          </cell>
        </row>
        <row r="31">
          <cell r="D31">
            <v>25</v>
          </cell>
          <cell r="E31" t="str">
            <v>23-03-2014/07:49</v>
          </cell>
          <cell r="F31" t="str">
            <v>24-03-2014/16:50</v>
          </cell>
          <cell r="G31">
            <v>79.138999999999996</v>
          </cell>
          <cell r="H31">
            <v>82.18</v>
          </cell>
          <cell r="I31">
            <v>0.1147</v>
          </cell>
          <cell r="J31">
            <v>82.544763241528571</v>
          </cell>
          <cell r="K31">
            <v>3.0609384710456595</v>
          </cell>
          <cell r="L31">
            <v>0</v>
          </cell>
          <cell r="M31">
            <v>0</v>
          </cell>
          <cell r="N31">
            <v>3717.7510000000002</v>
          </cell>
          <cell r="O31">
            <v>3245.2109999999998</v>
          </cell>
          <cell r="P31">
            <v>1818.694</v>
          </cell>
          <cell r="Q31" t="str">
            <v>NO</v>
          </cell>
          <cell r="R31" t="str">
            <v>Sección A</v>
          </cell>
          <cell r="S31" t="str">
            <v>320.02</v>
          </cell>
        </row>
        <row r="32">
          <cell r="D32">
            <v>26</v>
          </cell>
          <cell r="E32" t="str">
            <v>25-03-2014/07:51</v>
          </cell>
          <cell r="F32">
            <v>0</v>
          </cell>
          <cell r="G32">
            <v>82.19</v>
          </cell>
          <cell r="H32">
            <v>84.391999999999996</v>
          </cell>
          <cell r="I32">
            <v>0.1147</v>
          </cell>
          <cell r="J32">
            <v>84.761200766435678</v>
          </cell>
          <cell r="K32">
            <v>2.2164375249071071</v>
          </cell>
          <cell r="L32">
            <v>13.025848324170269</v>
          </cell>
          <cell r="M32">
            <v>0</v>
          </cell>
          <cell r="N32">
            <v>3717.7440000000001</v>
          </cell>
          <cell r="O32">
            <v>3247.4259999999999</v>
          </cell>
          <cell r="P32">
            <v>1818.442</v>
          </cell>
          <cell r="Q32" t="str">
            <v>NO</v>
          </cell>
          <cell r="R32" t="str">
            <v>Sección A</v>
          </cell>
          <cell r="S32" t="str">
            <v>320.02</v>
          </cell>
        </row>
        <row r="33">
          <cell r="D33">
            <v>27</v>
          </cell>
          <cell r="E33" t="str">
            <v>26-03-2014/20:00</v>
          </cell>
          <cell r="F33">
            <v>0</v>
          </cell>
          <cell r="G33">
            <v>84.391999999999996</v>
          </cell>
          <cell r="H33">
            <v>88.155000000000001</v>
          </cell>
          <cell r="I33">
            <v>0.1147</v>
          </cell>
          <cell r="J33">
            <v>88.548873067173858</v>
          </cell>
          <cell r="K33">
            <v>3.7876723007381798</v>
          </cell>
          <cell r="L33">
            <v>0</v>
          </cell>
          <cell r="M33">
            <v>0</v>
          </cell>
          <cell r="N33">
            <v>3717.759</v>
          </cell>
          <cell r="O33">
            <v>3251.1889999999999</v>
          </cell>
          <cell r="P33">
            <v>1818.008</v>
          </cell>
          <cell r="Q33" t="str">
            <v>NO</v>
          </cell>
          <cell r="R33" t="str">
            <v>Sección A</v>
          </cell>
          <cell r="S33" t="str">
            <v>320.02</v>
          </cell>
        </row>
        <row r="34">
          <cell r="D34">
            <v>28</v>
          </cell>
          <cell r="E34" t="str">
            <v>28-03-2014/19:56</v>
          </cell>
          <cell r="F34">
            <v>0</v>
          </cell>
          <cell r="G34">
            <v>88.155000000000001</v>
          </cell>
          <cell r="H34">
            <v>90.86</v>
          </cell>
          <cell r="I34">
            <v>0.1147</v>
          </cell>
          <cell r="J34">
            <v>91.271608537143763</v>
          </cell>
          <cell r="K34">
            <v>2.7227354699699049</v>
          </cell>
          <cell r="L34">
            <v>0</v>
          </cell>
          <cell r="M34">
            <v>0</v>
          </cell>
          <cell r="N34">
            <v>3717.7370000000001</v>
          </cell>
          <cell r="O34">
            <v>3523.9</v>
          </cell>
          <cell r="P34">
            <v>1817.771</v>
          </cell>
          <cell r="Q34" t="str">
            <v>NO</v>
          </cell>
          <cell r="R34" t="str">
            <v>Sección A</v>
          </cell>
          <cell r="S34" t="str">
            <v>320.02</v>
          </cell>
        </row>
        <row r="35">
          <cell r="D35">
            <v>29</v>
          </cell>
          <cell r="E35" t="str">
            <v>30-03-2014/07:45</v>
          </cell>
          <cell r="F35">
            <v>0</v>
          </cell>
          <cell r="G35">
            <v>90.86</v>
          </cell>
          <cell r="H35">
            <v>95.131</v>
          </cell>
          <cell r="I35">
            <v>0.1147</v>
          </cell>
          <cell r="J35">
            <v>95.57061156569884</v>
          </cell>
          <cell r="K35">
            <v>4.2990030285550773</v>
          </cell>
          <cell r="L35">
            <v>0</v>
          </cell>
          <cell r="M35">
            <v>0</v>
          </cell>
          <cell r="N35">
            <v>3717.752</v>
          </cell>
          <cell r="O35">
            <v>3257.59</v>
          </cell>
          <cell r="P35">
            <v>1817.2139999999999</v>
          </cell>
          <cell r="Q35" t="str">
            <v>NO</v>
          </cell>
          <cell r="R35" t="str">
            <v>Sección A</v>
          </cell>
          <cell r="S35" t="str">
            <v>320.02</v>
          </cell>
        </row>
        <row r="36">
          <cell r="D36">
            <v>30</v>
          </cell>
          <cell r="E36" t="str">
            <v>01-04-2014/07:41</v>
          </cell>
          <cell r="F36">
            <v>0</v>
          </cell>
          <cell r="G36">
            <v>95.131</v>
          </cell>
          <cell r="H36">
            <v>98.900999999999996</v>
          </cell>
          <cell r="I36">
            <v>0.1147</v>
          </cell>
          <cell r="J36">
            <v>99.36532976229276</v>
          </cell>
          <cell r="K36">
            <v>3.7947181965939194</v>
          </cell>
          <cell r="L36">
            <v>19.692272360255558</v>
          </cell>
          <cell r="M36">
            <v>57.324402125787913</v>
          </cell>
          <cell r="N36">
            <v>3717.7489999999998</v>
          </cell>
          <cell r="O36">
            <v>3262.7489999999998</v>
          </cell>
          <cell r="P36">
            <v>1817.5740000000001</v>
          </cell>
          <cell r="Q36" t="str">
            <v>NO</v>
          </cell>
          <cell r="R36" t="str">
            <v>Sección A</v>
          </cell>
          <cell r="S36" t="str">
            <v>320.02</v>
          </cell>
        </row>
        <row r="37">
          <cell r="D37">
            <v>31</v>
          </cell>
          <cell r="E37" t="str">
            <v>02-04-2014/19:03</v>
          </cell>
          <cell r="F37">
            <v>0</v>
          </cell>
          <cell r="G37">
            <v>98.900999999999996</v>
          </cell>
          <cell r="H37">
            <v>102.538</v>
          </cell>
          <cell r="I37">
            <v>0.1147</v>
          </cell>
          <cell r="J37">
            <v>103.02617593762753</v>
          </cell>
          <cell r="K37">
            <v>3.6608461753347683</v>
          </cell>
          <cell r="L37">
            <v>0</v>
          </cell>
          <cell r="M37">
            <v>0</v>
          </cell>
          <cell r="N37">
            <v>3717.7429999999999</v>
          </cell>
          <cell r="O37">
            <v>3265.72</v>
          </cell>
          <cell r="P37">
            <v>1817.6569999999999</v>
          </cell>
          <cell r="Q37" t="str">
            <v>NO</v>
          </cell>
          <cell r="R37" t="str">
            <v>Sección A</v>
          </cell>
          <cell r="S37" t="str">
            <v>320.02</v>
          </cell>
        </row>
        <row r="38">
          <cell r="D38">
            <v>32</v>
          </cell>
          <cell r="E38" t="str">
            <v>03-04-2014/20:33</v>
          </cell>
          <cell r="F38">
            <v>0</v>
          </cell>
          <cell r="G38">
            <v>102.538</v>
          </cell>
          <cell r="H38">
            <v>106.024</v>
          </cell>
          <cell r="I38">
            <v>0.1147</v>
          </cell>
          <cell r="J38">
            <v>106.53503207378839</v>
          </cell>
          <cell r="K38">
            <v>3.5088561361608583</v>
          </cell>
          <cell r="L38">
            <v>0</v>
          </cell>
          <cell r="M38">
            <v>0</v>
          </cell>
          <cell r="N38">
            <v>3717.7440000000001</v>
          </cell>
          <cell r="O38">
            <v>3269.0219999999999</v>
          </cell>
          <cell r="P38">
            <v>1815.961</v>
          </cell>
          <cell r="Q38" t="str">
            <v>NO</v>
          </cell>
          <cell r="R38" t="str">
            <v>Sección A</v>
          </cell>
          <cell r="S38" t="str">
            <v>320.02</v>
          </cell>
        </row>
        <row r="39">
          <cell r="D39">
            <v>33</v>
          </cell>
          <cell r="E39" t="str">
            <v>04-04-2014/19:55</v>
          </cell>
          <cell r="F39">
            <v>0</v>
          </cell>
          <cell r="G39">
            <v>106.024</v>
          </cell>
          <cell r="H39">
            <v>110.455</v>
          </cell>
          <cell r="I39">
            <v>0.1147</v>
          </cell>
          <cell r="J39">
            <v>110.99508415047477</v>
          </cell>
          <cell r="K39">
            <v>4.4600520766863809</v>
          </cell>
          <cell r="L39">
            <v>0</v>
          </cell>
          <cell r="M39">
            <v>0</v>
          </cell>
          <cell r="N39">
            <v>3717.7460000000001</v>
          </cell>
          <cell r="O39">
            <v>3273.49</v>
          </cell>
          <cell r="P39">
            <v>1815.443</v>
          </cell>
          <cell r="Q39" t="str">
            <v>NO</v>
          </cell>
          <cell r="R39" t="str">
            <v>Sección A</v>
          </cell>
          <cell r="S39" t="str">
            <v>320.02</v>
          </cell>
        </row>
        <row r="40">
          <cell r="D40">
            <v>34</v>
          </cell>
          <cell r="E40" t="str">
            <v>06-04-2014/08:18</v>
          </cell>
          <cell r="F40">
            <v>0</v>
          </cell>
          <cell r="G40">
            <v>110.455</v>
          </cell>
          <cell r="H40">
            <v>114.69499999999999</v>
          </cell>
          <cell r="I40">
            <v>0.1147</v>
          </cell>
          <cell r="J40">
            <v>115.2628839259544</v>
          </cell>
          <cell r="K40">
            <v>4.2677997754796309</v>
          </cell>
          <cell r="L40">
            <v>0</v>
          </cell>
          <cell r="M40">
            <v>0</v>
          </cell>
          <cell r="N40">
            <v>3717.7559999999999</v>
          </cell>
          <cell r="O40">
            <v>3277.7260000000001</v>
          </cell>
          <cell r="P40">
            <v>1814.954</v>
          </cell>
          <cell r="Q40" t="str">
            <v>NO</v>
          </cell>
          <cell r="R40" t="str">
            <v>Sección A</v>
          </cell>
          <cell r="S40" t="str">
            <v>320.02</v>
          </cell>
        </row>
        <row r="41">
          <cell r="D41">
            <v>35</v>
          </cell>
          <cell r="E41" t="str">
            <v>07-04-2014/18:40</v>
          </cell>
          <cell r="F41">
            <v>0</v>
          </cell>
          <cell r="G41">
            <v>114.69499999999999</v>
          </cell>
          <cell r="H41">
            <v>119.286</v>
          </cell>
          <cell r="I41">
            <v>0.1147</v>
          </cell>
          <cell r="J41">
            <v>119.8839850507721</v>
          </cell>
          <cell r="K41">
            <v>4.6211011248176987</v>
          </cell>
          <cell r="L41">
            <v>20.064698284059219</v>
          </cell>
          <cell r="M41">
            <v>0</v>
          </cell>
          <cell r="N41">
            <v>3717.7570000000001</v>
          </cell>
          <cell r="O41">
            <v>3282.3180000000002</v>
          </cell>
          <cell r="P41">
            <v>1814.4380000000001</v>
          </cell>
          <cell r="Q41" t="str">
            <v>NO</v>
          </cell>
          <cell r="R41" t="str">
            <v>Sección A</v>
          </cell>
          <cell r="S41" t="str">
            <v>320.02</v>
          </cell>
        </row>
        <row r="42">
          <cell r="D42">
            <v>36</v>
          </cell>
          <cell r="E42" t="str">
            <v>08-04-2014/19:42</v>
          </cell>
          <cell r="F42" t="str">
            <v>09-04-2014/09:20</v>
          </cell>
          <cell r="G42">
            <v>119.286</v>
          </cell>
          <cell r="H42">
            <v>122.48699999999999</v>
          </cell>
          <cell r="I42">
            <v>0.1147</v>
          </cell>
          <cell r="J42">
            <v>123.10597256994905</v>
          </cell>
          <cell r="K42">
            <v>3.2219875191769489</v>
          </cell>
          <cell r="L42">
            <v>0</v>
          </cell>
          <cell r="M42">
            <v>0</v>
          </cell>
          <cell r="N42">
            <v>3717.741</v>
          </cell>
          <cell r="O42">
            <v>3285.518</v>
          </cell>
          <cell r="P42">
            <v>1814.0730000000001</v>
          </cell>
          <cell r="Q42" t="str">
            <v>NO</v>
          </cell>
          <cell r="R42" t="str">
            <v>Sección A</v>
          </cell>
          <cell r="S42" t="str">
            <v>320.02</v>
          </cell>
        </row>
        <row r="43">
          <cell r="D43">
            <v>37</v>
          </cell>
          <cell r="E43" t="str">
            <v>10-04-2014/08:11</v>
          </cell>
          <cell r="F43">
            <v>0</v>
          </cell>
          <cell r="G43">
            <v>122.48699999999999</v>
          </cell>
          <cell r="H43">
            <v>126.224</v>
          </cell>
          <cell r="I43">
            <v>0.1147</v>
          </cell>
          <cell r="J43">
            <v>126.86747440036589</v>
          </cell>
          <cell r="K43">
            <v>3.7615018304168473</v>
          </cell>
          <cell r="L43">
            <v>0</v>
          </cell>
          <cell r="M43">
            <v>0</v>
          </cell>
          <cell r="N43">
            <v>3717.752</v>
          </cell>
          <cell r="O43">
            <v>3289.2570000000001</v>
          </cell>
          <cell r="P43">
            <v>1813.64</v>
          </cell>
          <cell r="Q43" t="str">
            <v>NO</v>
          </cell>
          <cell r="R43" t="str">
            <v>Sección A</v>
          </cell>
          <cell r="S43" t="str">
            <v>320.02</v>
          </cell>
        </row>
        <row r="44">
          <cell r="D44">
            <v>38</v>
          </cell>
          <cell r="E44" t="str">
            <v>11-04-2014/08:06</v>
          </cell>
          <cell r="F44">
            <v>0</v>
          </cell>
          <cell r="G44">
            <v>126.224</v>
          </cell>
          <cell r="H44">
            <v>127.82</v>
          </cell>
          <cell r="I44">
            <v>0.1147</v>
          </cell>
          <cell r="J44">
            <v>128.47393865547568</v>
          </cell>
          <cell r="K44">
            <v>1.6064642551097847</v>
          </cell>
          <cell r="L44">
            <v>0</v>
          </cell>
          <cell r="M44">
            <v>0</v>
          </cell>
          <cell r="N44">
            <v>3717.752</v>
          </cell>
          <cell r="O44">
            <v>3290.8539999999998</v>
          </cell>
          <cell r="P44">
            <v>1813.4559999999999</v>
          </cell>
          <cell r="Q44" t="str">
            <v>NO</v>
          </cell>
          <cell r="R44" t="str">
            <v>Sección A</v>
          </cell>
          <cell r="S44" t="str">
            <v>320.02</v>
          </cell>
        </row>
        <row r="45">
          <cell r="D45">
            <v>39</v>
          </cell>
          <cell r="E45" t="str">
            <v>12-04-2014/07:51</v>
          </cell>
          <cell r="F45">
            <v>0</v>
          </cell>
          <cell r="G45">
            <v>127.82</v>
          </cell>
          <cell r="H45">
            <v>131.10900000000001</v>
          </cell>
          <cell r="I45">
            <v>0.1147</v>
          </cell>
          <cell r="J45">
            <v>131.78450315112488</v>
          </cell>
          <cell r="K45">
            <v>3.3105644956492029</v>
          </cell>
          <cell r="L45">
            <v>0</v>
          </cell>
          <cell r="M45">
            <v>0</v>
          </cell>
          <cell r="N45">
            <v>3717.6579999999999</v>
          </cell>
          <cell r="O45">
            <v>3294.14</v>
          </cell>
          <cell r="P45">
            <v>1813.079</v>
          </cell>
          <cell r="Q45" t="str">
            <v>NO</v>
          </cell>
          <cell r="R45" t="str">
            <v>Sección A</v>
          </cell>
          <cell r="S45" t="str">
            <v>320.02</v>
          </cell>
        </row>
        <row r="46">
          <cell r="D46">
            <v>40</v>
          </cell>
          <cell r="E46" t="str">
            <v>13-04-2014/08:14</v>
          </cell>
          <cell r="F46">
            <v>0</v>
          </cell>
          <cell r="G46">
            <v>131.10900000000001</v>
          </cell>
          <cell r="H46">
            <v>134.62899999999999</v>
          </cell>
          <cell r="I46">
            <v>0.1147</v>
          </cell>
          <cell r="J46">
            <v>135.32758221001362</v>
          </cell>
          <cell r="K46">
            <v>3.5430790588887362</v>
          </cell>
          <cell r="L46">
            <v>0</v>
          </cell>
          <cell r="M46">
            <v>0</v>
          </cell>
          <cell r="N46">
            <v>3717.752</v>
          </cell>
          <cell r="O46">
            <v>3297.6619999999998</v>
          </cell>
          <cell r="P46">
            <v>1812.675</v>
          </cell>
          <cell r="Q46" t="str">
            <v>NO</v>
          </cell>
          <cell r="R46" t="str">
            <v>Sección A</v>
          </cell>
          <cell r="S46" t="str">
            <v>320.02</v>
          </cell>
        </row>
        <row r="47">
          <cell r="D47">
            <v>41</v>
          </cell>
          <cell r="E47" t="str">
            <v>15-04-2014/20:00</v>
          </cell>
          <cell r="F47">
            <v>0</v>
          </cell>
          <cell r="G47">
            <v>134.62899999999999</v>
          </cell>
          <cell r="H47">
            <v>137.87899999999999</v>
          </cell>
          <cell r="I47">
            <v>0.1147</v>
          </cell>
          <cell r="J47">
            <v>138.5988910001808</v>
          </cell>
          <cell r="K47">
            <v>3.2713087901671827</v>
          </cell>
          <cell r="L47">
            <v>17.567431481473136</v>
          </cell>
          <cell r="M47">
            <v>0</v>
          </cell>
          <cell r="N47">
            <v>3717.752</v>
          </cell>
          <cell r="O47">
            <v>3300.9110000000001</v>
          </cell>
          <cell r="P47">
            <v>1812.3050000000001</v>
          </cell>
          <cell r="Q47" t="str">
            <v>NO</v>
          </cell>
          <cell r="R47" t="str">
            <v>Sección A</v>
          </cell>
          <cell r="S47" t="str">
            <v>320.02</v>
          </cell>
        </row>
        <row r="48">
          <cell r="D48">
            <v>42</v>
          </cell>
          <cell r="E48" t="str">
            <v>16-04-2014/20:22</v>
          </cell>
          <cell r="F48">
            <v>0</v>
          </cell>
          <cell r="G48">
            <v>137.87899999999999</v>
          </cell>
          <cell r="H48">
            <v>140.24</v>
          </cell>
          <cell r="I48">
            <v>0.1147</v>
          </cell>
          <cell r="J48">
            <v>140.97537101666842</v>
          </cell>
          <cell r="K48">
            <v>2.3764800164876192</v>
          </cell>
          <cell r="L48">
            <v>0</v>
          </cell>
          <cell r="M48">
            <v>0</v>
          </cell>
          <cell r="N48">
            <v>3717.7510000000002</v>
          </cell>
          <cell r="O48">
            <v>3303.277</v>
          </cell>
          <cell r="P48">
            <v>1812.0309999999999</v>
          </cell>
          <cell r="Q48" t="str">
            <v>NO</v>
          </cell>
          <cell r="R48" t="str">
            <v>Sección A</v>
          </cell>
          <cell r="S48" t="str">
            <v>320.02</v>
          </cell>
        </row>
        <row r="49">
          <cell r="D49">
            <v>43</v>
          </cell>
          <cell r="E49" t="str">
            <v>17-04-2014/19:52</v>
          </cell>
          <cell r="F49">
            <v>0</v>
          </cell>
          <cell r="G49">
            <v>140.24</v>
          </cell>
          <cell r="H49">
            <v>144.14500000000001</v>
          </cell>
          <cell r="I49">
            <v>0.1147</v>
          </cell>
          <cell r="J49">
            <v>144.90597434762313</v>
          </cell>
          <cell r="K49">
            <v>3.9306033309547104</v>
          </cell>
          <cell r="L49">
            <v>0</v>
          </cell>
          <cell r="M49">
            <v>0</v>
          </cell>
          <cell r="N49">
            <v>3717.752</v>
          </cell>
          <cell r="O49">
            <v>3307.1759999999999</v>
          </cell>
          <cell r="P49">
            <v>1811.5830000000001</v>
          </cell>
          <cell r="Q49" t="str">
            <v>NO</v>
          </cell>
          <cell r="R49" t="str">
            <v>Sección A</v>
          </cell>
          <cell r="S49" t="str">
            <v>320.02</v>
          </cell>
        </row>
        <row r="50">
          <cell r="D50">
            <v>44</v>
          </cell>
          <cell r="E50" t="str">
            <v>18-04-2014/20:05</v>
          </cell>
          <cell r="F50">
            <v>0</v>
          </cell>
          <cell r="G50">
            <v>144.14500000000001</v>
          </cell>
          <cell r="H50">
            <v>148.47999999999999</v>
          </cell>
          <cell r="I50">
            <v>0.1147</v>
          </cell>
          <cell r="J50">
            <v>149.2693969954307</v>
          </cell>
          <cell r="K50">
            <v>4.3634226478075675</v>
          </cell>
          <cell r="L50">
            <v>0</v>
          </cell>
          <cell r="M50">
            <v>0</v>
          </cell>
          <cell r="N50">
            <v>3717.7539999999999</v>
          </cell>
          <cell r="O50">
            <v>3311.5549999999998</v>
          </cell>
          <cell r="P50">
            <v>1811.44</v>
          </cell>
          <cell r="Q50" t="str">
            <v>NO</v>
          </cell>
          <cell r="R50" t="str">
            <v>Sección A</v>
          </cell>
          <cell r="S50" t="str">
            <v>320.02</v>
          </cell>
        </row>
        <row r="51">
          <cell r="D51">
            <v>45</v>
          </cell>
          <cell r="E51" t="str">
            <v>20-04-2014/19:57</v>
          </cell>
          <cell r="F51" t="str">
            <v>21-04-2014/09:20</v>
          </cell>
          <cell r="G51">
            <v>148.47999999999999</v>
          </cell>
          <cell r="H51">
            <v>152.08199999999999</v>
          </cell>
          <cell r="I51">
            <v>0.1147</v>
          </cell>
          <cell r="J51">
            <v>152.89501369148675</v>
          </cell>
          <cell r="K51">
            <v>3.6256166960560563</v>
          </cell>
          <cell r="L51">
            <v>0</v>
          </cell>
          <cell r="M51">
            <v>0</v>
          </cell>
          <cell r="N51">
            <v>3717.7550000000001</v>
          </cell>
          <cell r="O51">
            <v>3315.116</v>
          </cell>
          <cell r="P51">
            <v>1810.6790000000001</v>
          </cell>
          <cell r="Q51" t="str">
            <v>NO</v>
          </cell>
          <cell r="R51" t="str">
            <v>Sección A</v>
          </cell>
          <cell r="S51" t="str">
            <v>320.02</v>
          </cell>
        </row>
        <row r="52">
          <cell r="D52">
            <v>46</v>
          </cell>
          <cell r="E52" t="str">
            <v>22-04-2014/07:42</v>
          </cell>
          <cell r="F52">
            <v>0</v>
          </cell>
          <cell r="G52">
            <v>152.08199999999999</v>
          </cell>
          <cell r="H52">
            <v>156.4</v>
          </cell>
          <cell r="I52">
            <v>0.1147</v>
          </cell>
          <cell r="J52">
            <v>157.2413248779304</v>
          </cell>
          <cell r="K52">
            <v>4.3463111864436428</v>
          </cell>
          <cell r="L52">
            <v>23.382308675564076</v>
          </cell>
          <cell r="M52">
            <v>0</v>
          </cell>
          <cell r="N52">
            <v>3717.7550000000001</v>
          </cell>
          <cell r="O52">
            <v>3319.4369999999999</v>
          </cell>
          <cell r="P52">
            <v>1810.191</v>
          </cell>
          <cell r="Q52" t="str">
            <v>NO</v>
          </cell>
          <cell r="R52" t="str">
            <v>Sección A</v>
          </cell>
          <cell r="S52" t="str">
            <v>320.02</v>
          </cell>
        </row>
        <row r="53">
          <cell r="D53">
            <v>47</v>
          </cell>
          <cell r="E53" t="str">
            <v>23-04-2014/20:54</v>
          </cell>
          <cell r="F53">
            <v>0</v>
          </cell>
          <cell r="G53">
            <v>156.4</v>
          </cell>
          <cell r="H53">
            <v>160.334</v>
          </cell>
          <cell r="I53">
            <v>0.1147</v>
          </cell>
          <cell r="J53">
            <v>161.2011183488589</v>
          </cell>
          <cell r="K53">
            <v>3.9597934709285028</v>
          </cell>
          <cell r="L53">
            <v>0</v>
          </cell>
          <cell r="M53">
            <v>0</v>
          </cell>
          <cell r="N53">
            <v>3717.6559999999999</v>
          </cell>
          <cell r="O53">
            <v>3323.71</v>
          </cell>
          <cell r="P53">
            <v>1809.3040000000001</v>
          </cell>
          <cell r="Q53" t="str">
            <v>NO</v>
          </cell>
          <cell r="R53" t="str">
            <v>Sección A</v>
          </cell>
          <cell r="S53" t="str">
            <v>320.02</v>
          </cell>
        </row>
        <row r="54">
          <cell r="D54">
            <v>48</v>
          </cell>
          <cell r="E54" t="str">
            <v>24-04-2014/20:19</v>
          </cell>
          <cell r="F54">
            <v>0</v>
          </cell>
          <cell r="G54">
            <v>160.334</v>
          </cell>
          <cell r="H54">
            <v>163.93700000000001</v>
          </cell>
          <cell r="I54">
            <v>0.1147</v>
          </cell>
          <cell r="J54">
            <v>164.82774160146576</v>
          </cell>
          <cell r="K54">
            <v>3.626623252606862</v>
          </cell>
          <cell r="L54">
            <v>0</v>
          </cell>
          <cell r="M54">
            <v>0</v>
          </cell>
          <cell r="N54">
            <v>3717.346</v>
          </cell>
          <cell r="O54">
            <v>3326.9479999999999</v>
          </cell>
          <cell r="P54">
            <v>1809.297</v>
          </cell>
          <cell r="Q54" t="str">
            <v>NO</v>
          </cell>
          <cell r="R54" t="str">
            <v>Sección A</v>
          </cell>
          <cell r="S54" t="str">
            <v>320.02</v>
          </cell>
        </row>
        <row r="55">
          <cell r="D55">
            <v>49</v>
          </cell>
          <cell r="E55" t="str">
            <v>25-04-2014/20:51</v>
          </cell>
          <cell r="F55">
            <v>0</v>
          </cell>
          <cell r="G55">
            <v>163.93700000000001</v>
          </cell>
          <cell r="H55">
            <v>168.02</v>
          </cell>
          <cell r="I55">
            <v>0.1147</v>
          </cell>
          <cell r="J55">
            <v>168.93751199846653</v>
          </cell>
          <cell r="K55">
            <v>4.1097703970007728</v>
          </cell>
          <cell r="L55">
            <v>0</v>
          </cell>
          <cell r="M55">
            <v>0</v>
          </cell>
          <cell r="N55">
            <v>3716.723</v>
          </cell>
          <cell r="O55">
            <v>3331.0169999999998</v>
          </cell>
          <cell r="P55">
            <v>1809.08</v>
          </cell>
          <cell r="Q55" t="str">
            <v>NO</v>
          </cell>
          <cell r="R55" t="str">
            <v>Sección A</v>
          </cell>
          <cell r="S55" t="str">
            <v>320.02</v>
          </cell>
        </row>
        <row r="56">
          <cell r="D56">
            <v>50</v>
          </cell>
          <cell r="E56" t="str">
            <v>26-04-2014/20:01</v>
          </cell>
          <cell r="F56">
            <v>0</v>
          </cell>
          <cell r="G56">
            <v>168.02</v>
          </cell>
          <cell r="H56">
            <v>171.536</v>
          </cell>
          <cell r="I56">
            <v>0.1147</v>
          </cell>
          <cell r="J56">
            <v>172.47656483115199</v>
          </cell>
          <cell r="K56">
            <v>3.5390528326854565</v>
          </cell>
          <cell r="L56">
            <v>0</v>
          </cell>
          <cell r="M56">
            <v>0</v>
          </cell>
          <cell r="N56">
            <v>3715.9609999999998</v>
          </cell>
          <cell r="O56">
            <v>3334.4090000000001</v>
          </cell>
          <cell r="P56">
            <v>1808.442</v>
          </cell>
          <cell r="Q56" t="str">
            <v>NO</v>
          </cell>
          <cell r="R56" t="str">
            <v>Sección A</v>
          </cell>
          <cell r="S56" t="str">
            <v>320.02</v>
          </cell>
        </row>
        <row r="57">
          <cell r="D57">
            <v>51</v>
          </cell>
          <cell r="E57" t="str">
            <v>27-04-2014/20:16</v>
          </cell>
          <cell r="F57">
            <v>0</v>
          </cell>
          <cell r="G57">
            <v>171.536</v>
          </cell>
          <cell r="H57">
            <v>175.31200000000001</v>
          </cell>
          <cell r="I57">
            <v>0.1147</v>
          </cell>
          <cell r="J57">
            <v>176.27732236705083</v>
          </cell>
          <cell r="K57">
            <v>3.800757535898839</v>
          </cell>
          <cell r="L57">
            <v>0</v>
          </cell>
          <cell r="M57">
            <v>0</v>
          </cell>
          <cell r="N57">
            <v>3715.0709999999999</v>
          </cell>
          <cell r="O57">
            <v>3338.1039999999998</v>
          </cell>
          <cell r="P57">
            <v>1808.2249999999999</v>
          </cell>
          <cell r="Q57" t="str">
            <v>NO</v>
          </cell>
          <cell r="R57" t="str">
            <v>Sección A</v>
          </cell>
          <cell r="S57" t="str">
            <v>320.02</v>
          </cell>
        </row>
        <row r="58">
          <cell r="D58">
            <v>52</v>
          </cell>
          <cell r="E58" t="str">
            <v>28-04-2014/19:54</v>
          </cell>
          <cell r="F58" t="str">
            <v>29-04-2014/15:05</v>
          </cell>
          <cell r="G58">
            <v>175.31200000000001</v>
          </cell>
          <cell r="H58">
            <v>179.24</v>
          </cell>
          <cell r="I58">
            <v>0.1147</v>
          </cell>
          <cell r="J58">
            <v>180.23107649867441</v>
          </cell>
          <cell r="K58">
            <v>3.9537541316235831</v>
          </cell>
          <cell r="L58">
            <v>7.427380788505701</v>
          </cell>
          <cell r="M58">
            <v>0</v>
          </cell>
          <cell r="N58">
            <v>3714.2469999999998</v>
          </cell>
          <cell r="O58">
            <v>3341.9209999999998</v>
          </cell>
          <cell r="P58">
            <v>1807.558</v>
          </cell>
          <cell r="Q58" t="str">
            <v>NO</v>
          </cell>
          <cell r="R58" t="str">
            <v>Sección A</v>
          </cell>
          <cell r="S58" t="str">
            <v>320.02</v>
          </cell>
        </row>
        <row r="59">
          <cell r="D59">
            <v>53</v>
          </cell>
          <cell r="E59" t="str">
            <v>30-04-2014/07:50</v>
          </cell>
          <cell r="F59" t="str">
            <v>01-05-2014/16:40</v>
          </cell>
          <cell r="G59">
            <v>179.24</v>
          </cell>
          <cell r="H59">
            <v>182.691</v>
          </cell>
          <cell r="I59">
            <v>0.1147</v>
          </cell>
          <cell r="J59">
            <v>183.70470315555653</v>
          </cell>
          <cell r="K59">
            <v>3.4736266568821179</v>
          </cell>
          <cell r="L59">
            <v>0</v>
          </cell>
          <cell r="M59">
            <v>0</v>
          </cell>
          <cell r="N59">
            <v>3713.5039999999999</v>
          </cell>
          <cell r="O59">
            <v>3345.297</v>
          </cell>
          <cell r="P59">
            <v>1807.213</v>
          </cell>
          <cell r="Q59" t="str">
            <v>NO</v>
          </cell>
          <cell r="R59" t="str">
            <v>Sección A</v>
          </cell>
          <cell r="S59" t="str">
            <v>320.02</v>
          </cell>
        </row>
        <row r="60">
          <cell r="D60">
            <v>54</v>
          </cell>
          <cell r="E60" t="str">
            <v>02-05-2014/07:40</v>
          </cell>
          <cell r="F60">
            <v>0</v>
          </cell>
          <cell r="G60">
            <v>182.691</v>
          </cell>
          <cell r="H60">
            <v>186.58</v>
          </cell>
          <cell r="I60">
            <v>0.1147</v>
          </cell>
          <cell r="J60">
            <v>187.61920158169812</v>
          </cell>
          <cell r="K60">
            <v>3.9144984261415914</v>
          </cell>
          <cell r="L60">
            <v>10.74096495380735</v>
          </cell>
          <cell r="M60">
            <v>0</v>
          </cell>
          <cell r="N60">
            <v>3712.623</v>
          </cell>
          <cell r="O60">
            <v>3349.0770000000002</v>
          </cell>
          <cell r="P60">
            <v>1806.711</v>
          </cell>
          <cell r="Q60" t="str">
            <v>NO</v>
          </cell>
          <cell r="R60" t="str">
            <v>Sección A</v>
          </cell>
          <cell r="S60" t="str">
            <v>320.02</v>
          </cell>
        </row>
        <row r="61">
          <cell r="D61">
            <v>55</v>
          </cell>
          <cell r="E61" t="str">
            <v>03-05-2014/19:56</v>
          </cell>
          <cell r="F61">
            <v>0</v>
          </cell>
          <cell r="G61">
            <v>186.58</v>
          </cell>
          <cell r="H61">
            <v>190.148</v>
          </cell>
          <cell r="I61">
            <v>0.1147</v>
          </cell>
          <cell r="J61">
            <v>191.21059535502624</v>
          </cell>
          <cell r="K61">
            <v>3.5913937733281216</v>
          </cell>
          <cell r="L61">
            <v>0</v>
          </cell>
          <cell r="M61">
            <v>0</v>
          </cell>
          <cell r="N61">
            <v>3711.8119999999999</v>
          </cell>
          <cell r="O61">
            <v>3352.605</v>
          </cell>
          <cell r="P61">
            <v>1806.7249999999999</v>
          </cell>
          <cell r="Q61" t="str">
            <v>NO</v>
          </cell>
          <cell r="R61" t="str">
            <v>Sección A</v>
          </cell>
          <cell r="S61" t="str">
            <v>320.02</v>
          </cell>
        </row>
        <row r="62">
          <cell r="D62">
            <v>56</v>
          </cell>
          <cell r="E62" t="str">
            <v>04-05-2014/20:05</v>
          </cell>
          <cell r="F62">
            <v>0</v>
          </cell>
          <cell r="G62">
            <v>190.148</v>
          </cell>
          <cell r="H62">
            <v>193.36199999999999</v>
          </cell>
          <cell r="I62">
            <v>0.1147</v>
          </cell>
          <cell r="J62">
            <v>194.44566810936388</v>
          </cell>
          <cell r="K62">
            <v>3.2350727543376365</v>
          </cell>
          <cell r="L62">
            <v>0</v>
          </cell>
          <cell r="M62">
            <v>0</v>
          </cell>
          <cell r="N62">
            <v>3711.1080000000002</v>
          </cell>
          <cell r="O62">
            <v>3355.6880000000001</v>
          </cell>
          <cell r="P62">
            <v>1805.9380000000001</v>
          </cell>
          <cell r="Q62" t="str">
            <v>NO</v>
          </cell>
          <cell r="R62" t="str">
            <v>Sección A</v>
          </cell>
          <cell r="S62" t="str">
            <v>320.02</v>
          </cell>
        </row>
        <row r="63">
          <cell r="D63">
            <v>57</v>
          </cell>
          <cell r="E63" t="str">
            <v>05-05-2014/20:17</v>
          </cell>
          <cell r="F63">
            <v>0</v>
          </cell>
          <cell r="G63">
            <v>193.36199999999999</v>
          </cell>
          <cell r="H63">
            <v>196.35900000000001</v>
          </cell>
          <cell r="I63">
            <v>0.1147</v>
          </cell>
          <cell r="J63">
            <v>197.46231809217343</v>
          </cell>
          <cell r="K63">
            <v>3.0166499828095539</v>
          </cell>
          <cell r="L63">
            <v>15.29060056351679</v>
          </cell>
          <cell r="M63">
            <v>0</v>
          </cell>
          <cell r="N63">
            <v>3710.442</v>
          </cell>
          <cell r="O63">
            <v>3358.6129999999998</v>
          </cell>
          <cell r="P63">
            <v>1805.5940000000001</v>
          </cell>
          <cell r="Q63" t="str">
            <v>NO</v>
          </cell>
          <cell r="R63" t="str">
            <v>Sección A</v>
          </cell>
          <cell r="S63" t="str">
            <v>320.02</v>
          </cell>
        </row>
        <row r="64">
          <cell r="D64">
            <v>58</v>
          </cell>
          <cell r="E64" t="str">
            <v>06-05-2014/20:07</v>
          </cell>
          <cell r="F64">
            <v>0</v>
          </cell>
          <cell r="G64">
            <v>196.35900000000001</v>
          </cell>
          <cell r="H64">
            <v>200.41399999999999</v>
          </cell>
          <cell r="I64">
            <v>0.1147</v>
          </cell>
          <cell r="J64">
            <v>201.54390490575122</v>
          </cell>
          <cell r="K64">
            <v>4.0815868135777862</v>
          </cell>
          <cell r="L64">
            <v>0</v>
          </cell>
          <cell r="M64">
            <v>0</v>
          </cell>
          <cell r="N64">
            <v>3709.569</v>
          </cell>
          <cell r="O64">
            <v>3362.4430000000002</v>
          </cell>
          <cell r="P64">
            <v>1805.5029999999999</v>
          </cell>
          <cell r="Q64" t="str">
            <v>NO</v>
          </cell>
          <cell r="R64" t="str">
            <v>Sección A</v>
          </cell>
          <cell r="S64" t="str">
            <v>320.02</v>
          </cell>
        </row>
        <row r="65">
          <cell r="D65">
            <v>59</v>
          </cell>
          <cell r="E65" t="str">
            <v>09-05-2014/08:16</v>
          </cell>
          <cell r="F65">
            <v>0</v>
          </cell>
          <cell r="G65">
            <v>200.41399999999999</v>
          </cell>
          <cell r="H65">
            <v>204.173</v>
          </cell>
          <cell r="I65">
            <v>0.1147</v>
          </cell>
          <cell r="J65">
            <v>205.32755098028613</v>
          </cell>
          <cell r="K65">
            <v>3.7836460745349143</v>
          </cell>
          <cell r="L65">
            <v>0</v>
          </cell>
          <cell r="M65">
            <v>0</v>
          </cell>
          <cell r="N65">
            <v>3708.7370000000001</v>
          </cell>
          <cell r="O65">
            <v>3366.1089999999999</v>
          </cell>
          <cell r="P65">
            <v>1805.4659999999999</v>
          </cell>
          <cell r="Q65" t="str">
            <v>NO</v>
          </cell>
          <cell r="R65" t="str">
            <v>Sección A</v>
          </cell>
          <cell r="S65" t="str">
            <v>320.02</v>
          </cell>
        </row>
        <row r="66">
          <cell r="D66">
            <v>60</v>
          </cell>
          <cell r="E66" t="str">
            <v>11-05-2014/08:04</v>
          </cell>
          <cell r="F66">
            <v>0</v>
          </cell>
          <cell r="G66">
            <v>204.173</v>
          </cell>
          <cell r="H66">
            <v>208.553</v>
          </cell>
          <cell r="I66">
            <v>0.1147</v>
          </cell>
          <cell r="J66">
            <v>209.73626867288067</v>
          </cell>
          <cell r="K66">
            <v>4.4087176925945357</v>
          </cell>
          <cell r="L66">
            <v>0</v>
          </cell>
          <cell r="M66">
            <v>0</v>
          </cell>
          <cell r="N66">
            <v>3707.7620000000002</v>
          </cell>
          <cell r="O66">
            <v>3370.3679999999999</v>
          </cell>
          <cell r="P66">
            <v>1805.4290000000001</v>
          </cell>
          <cell r="Q66" t="str">
            <v>NO</v>
          </cell>
          <cell r="R66" t="str">
            <v>Sección A</v>
          </cell>
          <cell r="S66" t="str">
            <v>320.02</v>
          </cell>
        </row>
        <row r="67">
          <cell r="D67">
            <v>61</v>
          </cell>
          <cell r="E67" t="str">
            <v>12-05-2014/07:36</v>
          </cell>
          <cell r="F67">
            <v>0</v>
          </cell>
          <cell r="G67">
            <v>208.553</v>
          </cell>
          <cell r="H67">
            <v>212.86799999999999</v>
          </cell>
          <cell r="I67">
            <v>0.1147</v>
          </cell>
          <cell r="J67">
            <v>214.07956018967184</v>
          </cell>
          <cell r="K67">
            <v>4.3432915167911688</v>
          </cell>
          <cell r="L67">
            <v>15.267449762847889</v>
          </cell>
          <cell r="M67">
            <v>0</v>
          </cell>
          <cell r="N67">
            <v>3706.8029999999999</v>
          </cell>
          <cell r="O67">
            <v>3374.5740000000001</v>
          </cell>
          <cell r="P67">
            <v>1805.4290000000001</v>
          </cell>
          <cell r="Q67" t="str">
            <v>NO</v>
          </cell>
          <cell r="R67" t="str">
            <v>Sección A</v>
          </cell>
          <cell r="S67" t="str">
            <v>320.02</v>
          </cell>
        </row>
        <row r="68">
          <cell r="D68">
            <v>62</v>
          </cell>
          <cell r="E68" t="str">
            <v>13-05-2014/08:04</v>
          </cell>
          <cell r="F68">
            <v>0</v>
          </cell>
          <cell r="G68">
            <v>212.86799999999999</v>
          </cell>
          <cell r="H68">
            <v>216.11</v>
          </cell>
          <cell r="I68">
            <v>0.1147</v>
          </cell>
          <cell r="J68">
            <v>217.34281652743246</v>
          </cell>
          <cell r="K68">
            <v>3.2632563377606232</v>
          </cell>
          <cell r="L68">
            <v>0</v>
          </cell>
          <cell r="M68">
            <v>0</v>
          </cell>
          <cell r="N68">
            <v>3706.0549999999998</v>
          </cell>
          <cell r="O68">
            <v>3377.8519999999999</v>
          </cell>
          <cell r="P68">
            <v>1804.9580000000001</v>
          </cell>
          <cell r="Q68" t="str">
            <v>NO</v>
          </cell>
          <cell r="R68" t="str">
            <v>Sección A</v>
          </cell>
          <cell r="S68" t="str">
            <v>320.02</v>
          </cell>
        </row>
        <row r="69">
          <cell r="D69">
            <v>63</v>
          </cell>
          <cell r="E69" t="str">
            <v>14-05-2014/08:35</v>
          </cell>
          <cell r="F69">
            <v>0</v>
          </cell>
          <cell r="G69">
            <v>216.11</v>
          </cell>
          <cell r="H69">
            <v>220.05099999999999</v>
          </cell>
          <cell r="I69">
            <v>0.1147</v>
          </cell>
          <cell r="J69">
            <v>221.30965589421669</v>
          </cell>
          <cell r="K69">
            <v>3.9668393667842281</v>
          </cell>
          <cell r="L69">
            <v>0</v>
          </cell>
          <cell r="M69">
            <v>0</v>
          </cell>
          <cell r="N69">
            <v>3705.181</v>
          </cell>
          <cell r="O69">
            <v>3381.694</v>
          </cell>
          <cell r="P69">
            <v>1804.5650000000001</v>
          </cell>
          <cell r="Q69" t="str">
            <v>NO</v>
          </cell>
          <cell r="R69" t="str">
            <v>Sección A</v>
          </cell>
          <cell r="S69" t="str">
            <v>320.02</v>
          </cell>
        </row>
        <row r="70">
          <cell r="D70">
            <v>64</v>
          </cell>
          <cell r="E70" t="str">
            <v>16-05-2014/20:20</v>
          </cell>
          <cell r="F70">
            <v>0</v>
          </cell>
          <cell r="G70">
            <v>220.05099999999999</v>
          </cell>
          <cell r="H70">
            <v>223.721</v>
          </cell>
          <cell r="I70">
            <v>0.1147</v>
          </cell>
          <cell r="J70">
            <v>225.00371843572856</v>
          </cell>
          <cell r="K70">
            <v>3.6940625415118689</v>
          </cell>
          <cell r="L70">
            <v>0</v>
          </cell>
          <cell r="M70">
            <v>0</v>
          </cell>
          <cell r="N70">
            <v>3704.46</v>
          </cell>
          <cell r="O70">
            <v>3385.3530000000001</v>
          </cell>
          <cell r="P70">
            <v>1804.32</v>
          </cell>
          <cell r="Q70" t="str">
            <v>NO</v>
          </cell>
          <cell r="R70" t="str">
            <v>Sección A</v>
          </cell>
          <cell r="S70" t="str">
            <v>320.02</v>
          </cell>
        </row>
        <row r="71">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row>
        <row r="76">
          <cell r="I76" t="str">
            <v>Acumulado</v>
          </cell>
          <cell r="J76">
            <v>0</v>
          </cell>
          <cell r="K76">
            <v>72.108704744241805</v>
          </cell>
        </row>
        <row r="77">
          <cell r="I77" t="str">
            <v>Avance  anterior</v>
          </cell>
          <cell r="J77">
            <v>0</v>
          </cell>
          <cell r="K77">
            <v>0</v>
          </cell>
        </row>
        <row r="78">
          <cell r="I78" t="str">
            <v>Presente EDP</v>
          </cell>
          <cell r="J78">
            <v>0</v>
          </cell>
          <cell r="K78">
            <v>72.108704744241805</v>
          </cell>
        </row>
      </sheetData>
      <sheetData sheetId="33">
        <row r="8">
          <cell r="D8">
            <v>1</v>
          </cell>
        </row>
      </sheetData>
      <sheetData sheetId="34"/>
      <sheetData sheetId="35"/>
      <sheetData sheetId="36"/>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FICIAL"/>
      <sheetName val="(18) RAMPA 1"/>
      <sheetName val="(55)Estocada Huinche GES"/>
      <sheetName val="(19) R1 FRONTONES"/>
      <sheetName val="(53)   Fr iny Fondo Mina"/>
      <sheetName val="(20)  Galeria de ventilacion RD"/>
      <sheetName val="(21) Loop Camiones Tramo Norte"/>
      <sheetName val="(22) SSEE1 Galeria vaciado (R1)"/>
      <sheetName val="(1) TAP desde loop de camiones"/>
      <sheetName val="(23) Fr Áridos 1+SSEE"/>
      <sheetName val="(24) Frontón Descarga Áridos 2"/>
      <sheetName val="(25) Frontn Maniob Gal Vaciado"/>
      <sheetName val="(26) Frontón Descarga Áridos 3"/>
      <sheetName val="(2) RAMPA 11"/>
      <sheetName val="(3) RAMPA 3"/>
      <sheetName val="(4) Loop Camio Tram Sur+fronton"/>
      <sheetName val="(27) RAMPA 2"/>
      <sheetName val="(28)Loop Camiones Est.Vnt. OIPI"/>
      <sheetName val="(30) Barrio  Industr trns WC "/>
      <sheetName val="(31) Barrio indust tran Oficina"/>
      <sheetName val="(29) Fr Sup REX Ch Iny MB's Exp"/>
      <sheetName val="(32)Taller man cons1-Rp Vnt BIT"/>
      <sheetName val="(33) Taller manten. construcc 2"/>
      <sheetName val="(33B)Taller manten. constr 3"/>
      <sheetName val="(33C)Taller mantencion pozo"/>
      <sheetName val="(34) RAMPA 4"/>
      <sheetName val="(36) R4 Chimeneas 1 y 2"/>
      <sheetName val="(5) R4  BY PASS"/>
      <sheetName val="(6) R4 FRONTONES"/>
      <sheetName val="(37) Estocada LHD 3 Rampa 4"/>
      <sheetName val="(35) RAMPA 5"/>
      <sheetName val="(38) R5 FRONTONES"/>
      <sheetName val="(39) RAMPA 6"/>
      <sheetName val="(40) Rampa 7"/>
      <sheetName val="(41) Rampa Acceso Subniveles R7"/>
      <sheetName val="(50) by pass R7"/>
      <sheetName val="(7)  Tunel Acceso Principal R7"/>
      <sheetName val="(8) Estocada Rampa 7 "/>
      <sheetName val="(9) RAMPA 8"/>
      <sheetName val="(51) Rampa 8 By Pass Marina B.C"/>
      <sheetName val="(52) Rampa 8 Fondo Mina"/>
      <sheetName val="(10) Frontones RAMPA 8"/>
      <sheetName val="(11) RAMPA 9 Oeste"/>
      <sheetName val="(12)  SSEE Rpa 9 Oeste "/>
      <sheetName val="Fr Sup Ch Ext Central"/>
      <sheetName val="(13) Rampa 9 Norte"/>
      <sheetName val="(14) Frontones R9 Norte"/>
      <sheetName val="(15) Rampa 10"/>
      <sheetName val="(42) RAMPA ACCESO CHANCADO"/>
      <sheetName val="(43) GAL. VENT.FRENTE  NCH"/>
      <sheetName val="(44)  CORREA REVERSIBLE"/>
      <sheetName val="(16)Galeria Acceso Chancado -02"/>
      <sheetName val="(45) CORREA INTERMEDIA"/>
      <sheetName val="(46)E.37 CHIMENEA INY. CHANCADO"/>
      <sheetName val="(47)  MB-SNV Inyección"/>
      <sheetName val="(48) MB-SNV FRONTONES"/>
      <sheetName val="(49)  E.29 FRONTÓN"/>
      <sheetName val="(17)  RAISE BORING"/>
      <sheetName val="Reportabilidad Pérdidas Op"/>
      <sheetName val="Gráfico1"/>
      <sheetName val="aux"/>
      <sheetName val="RP_Resumen"/>
      <sheetName val="Reportabilidad Pérdidas HHEE"/>
      <sheetName val="HH Efectivas Turno"/>
      <sheetName val="RP_HHEE_Resumen"/>
      <sheetName val="Planilla Dotación"/>
      <sheetName val="Viajes-Equipos Marinas"/>
      <sheetName val="labores por rampa"/>
      <sheetName val="Hoja1"/>
      <sheetName val="semana"/>
      <sheetName val="Hoja2"/>
    </sheetNames>
    <sheetDataSet>
      <sheetData sheetId="0"/>
      <sheetData sheetId="1">
        <row r="19">
          <cell r="C19">
            <v>41421.85833333333</v>
          </cell>
        </row>
      </sheetData>
      <sheetData sheetId="2">
        <row r="12">
          <cell r="A12" t="str">
            <v>2014-12</v>
          </cell>
        </row>
      </sheetData>
      <sheetData sheetId="3">
        <row r="6">
          <cell r="A6" t="str">
            <v>2013-08</v>
          </cell>
        </row>
      </sheetData>
      <sheetData sheetId="4">
        <row r="6">
          <cell r="A6">
            <v>0</v>
          </cell>
        </row>
      </sheetData>
      <sheetData sheetId="5">
        <row r="6">
          <cell r="A6" t="str">
            <v>2014-08</v>
          </cell>
        </row>
      </sheetData>
      <sheetData sheetId="6">
        <row r="5">
          <cell r="A5" t="str">
            <v xml:space="preserve"> A LA TRONADURA</v>
          </cell>
        </row>
      </sheetData>
      <sheetData sheetId="7">
        <row r="6">
          <cell r="G6">
            <v>4.5999999999999996</v>
          </cell>
        </row>
      </sheetData>
      <sheetData sheetId="8">
        <row r="6">
          <cell r="A6" t="str">
            <v>2014-09</v>
          </cell>
        </row>
      </sheetData>
      <sheetData sheetId="9">
        <row r="7">
          <cell r="A7" t="str">
            <v>2014-05</v>
          </cell>
        </row>
      </sheetData>
      <sheetData sheetId="10">
        <row r="7">
          <cell r="A7" t="str">
            <v>2014-05</v>
          </cell>
        </row>
      </sheetData>
      <sheetData sheetId="11">
        <row r="6">
          <cell r="A6" t="str">
            <v>2014-05</v>
          </cell>
        </row>
      </sheetData>
      <sheetData sheetId="12">
        <row r="7">
          <cell r="A7" t="str">
            <v>2014-07</v>
          </cell>
        </row>
      </sheetData>
      <sheetData sheetId="13">
        <row r="12">
          <cell r="A12" t="str">
            <v>2014-09</v>
          </cell>
        </row>
      </sheetData>
      <sheetData sheetId="14">
        <row r="12">
          <cell r="A12" t="str">
            <v>2014-04</v>
          </cell>
        </row>
      </sheetData>
      <sheetData sheetId="15">
        <row r="12">
          <cell r="A12" t="str">
            <v>2014-04</v>
          </cell>
        </row>
      </sheetData>
      <sheetData sheetId="16">
        <row r="12">
          <cell r="C12">
            <v>41693.34652777778</v>
          </cell>
        </row>
      </sheetData>
      <sheetData sheetId="17">
        <row r="6">
          <cell r="A6" t="str">
            <v>2014-06</v>
          </cell>
        </row>
      </sheetData>
      <sheetData sheetId="18">
        <row r="6">
          <cell r="A6" t="str">
            <v>2014-06</v>
          </cell>
        </row>
      </sheetData>
      <sheetData sheetId="19">
        <row r="6">
          <cell r="A6" t="str">
            <v>2014-06</v>
          </cell>
        </row>
      </sheetData>
      <sheetData sheetId="20">
        <row r="6">
          <cell r="A6" t="str">
            <v>2014-09</v>
          </cell>
        </row>
      </sheetData>
      <sheetData sheetId="21">
        <row r="12">
          <cell r="A12" t="str">
            <v>2014-08</v>
          </cell>
        </row>
      </sheetData>
      <sheetData sheetId="22">
        <row r="12">
          <cell r="A12" t="str">
            <v>2014-04</v>
          </cell>
        </row>
      </sheetData>
      <sheetData sheetId="23">
        <row r="12">
          <cell r="A12" t="str">
            <v>2014-04</v>
          </cell>
        </row>
      </sheetData>
      <sheetData sheetId="24">
        <row r="6">
          <cell r="A6" t="str">
            <v>2014-09</v>
          </cell>
        </row>
      </sheetData>
      <sheetData sheetId="25">
        <row r="20">
          <cell r="A20" t="str">
            <v>2013-07</v>
          </cell>
        </row>
      </sheetData>
      <sheetData sheetId="26">
        <row r="6">
          <cell r="A6" t="str">
            <v>2013-10</v>
          </cell>
        </row>
      </sheetData>
      <sheetData sheetId="27">
        <row r="19">
          <cell r="I19">
            <v>33.340036935000299</v>
          </cell>
        </row>
      </sheetData>
      <sheetData sheetId="28">
        <row r="6">
          <cell r="I6">
            <v>11.840591985200739</v>
          </cell>
        </row>
      </sheetData>
      <sheetData sheetId="29">
        <row r="6">
          <cell r="I6">
            <v>14.88949940761349</v>
          </cell>
        </row>
      </sheetData>
      <sheetData sheetId="30">
        <row r="12">
          <cell r="I12">
            <v>0</v>
          </cell>
        </row>
      </sheetData>
      <sheetData sheetId="31">
        <row r="6">
          <cell r="H6">
            <v>11.789</v>
          </cell>
        </row>
      </sheetData>
      <sheetData sheetId="32">
        <row r="15">
          <cell r="C15">
            <v>41506.329861111109</v>
          </cell>
        </row>
      </sheetData>
      <sheetData sheetId="33">
        <row r="6">
          <cell r="A6" t="str">
            <v>2014-07</v>
          </cell>
        </row>
      </sheetData>
      <sheetData sheetId="34">
        <row r="6">
          <cell r="A6" t="str">
            <v>2014-08</v>
          </cell>
        </row>
      </sheetData>
      <sheetData sheetId="35">
        <row r="6">
          <cell r="A6" t="str">
            <v>2014-08</v>
          </cell>
        </row>
      </sheetData>
      <sheetData sheetId="36">
        <row r="6">
          <cell r="A6" t="str">
            <v>2014-08</v>
          </cell>
        </row>
      </sheetData>
      <sheetData sheetId="37">
        <row r="6">
          <cell r="A6" t="str">
            <v>2014-07</v>
          </cell>
        </row>
      </sheetData>
      <sheetData sheetId="38">
        <row r="12">
          <cell r="C12">
            <v>41731.343055555553</v>
          </cell>
        </row>
      </sheetData>
      <sheetData sheetId="39">
        <row r="12">
          <cell r="A12" t="str">
            <v>2014-11</v>
          </cell>
        </row>
      </sheetData>
      <sheetData sheetId="40">
        <row r="12">
          <cell r="A12" t="str">
            <v>2014-11</v>
          </cell>
        </row>
      </sheetData>
      <sheetData sheetId="41">
        <row r="6">
          <cell r="A6" t="str">
            <v>2014-04</v>
          </cell>
        </row>
      </sheetData>
      <sheetData sheetId="42">
        <row r="14">
          <cell r="A14" t="str">
            <v>2014-06</v>
          </cell>
        </row>
      </sheetData>
      <sheetData sheetId="43">
        <row r="6">
          <cell r="A6" t="str">
            <v>2014-07</v>
          </cell>
        </row>
      </sheetData>
      <sheetData sheetId="44"/>
      <sheetData sheetId="45">
        <row r="12">
          <cell r="A12" t="str">
            <v>2014-06</v>
          </cell>
        </row>
      </sheetData>
      <sheetData sheetId="46">
        <row r="6">
          <cell r="A6" t="str">
            <v>2014-06</v>
          </cell>
        </row>
      </sheetData>
      <sheetData sheetId="47">
        <row r="12">
          <cell r="A12" t="str">
            <v>2014-07</v>
          </cell>
        </row>
      </sheetData>
      <sheetData sheetId="48">
        <row r="12">
          <cell r="I12">
            <v>17.602187026618061</v>
          </cell>
        </row>
      </sheetData>
      <sheetData sheetId="49">
        <row r="7">
          <cell r="C7">
            <v>41685.306944444441</v>
          </cell>
        </row>
      </sheetData>
      <sheetData sheetId="50">
        <row r="7">
          <cell r="A7" t="str">
            <v>2014-03</v>
          </cell>
        </row>
      </sheetData>
      <sheetData sheetId="51">
        <row r="12">
          <cell r="A12" t="str">
            <v>2014-07</v>
          </cell>
        </row>
      </sheetData>
      <sheetData sheetId="52">
        <row r="13">
          <cell r="A13" t="str">
            <v>2014-03</v>
          </cell>
        </row>
      </sheetData>
      <sheetData sheetId="53">
        <row r="6">
          <cell r="G6">
            <v>3.1020000000000003</v>
          </cell>
        </row>
      </sheetData>
      <sheetData sheetId="54">
        <row r="12">
          <cell r="A12" t="str">
            <v>2014-02</v>
          </cell>
        </row>
      </sheetData>
      <sheetData sheetId="55">
        <row r="7">
          <cell r="C7">
            <v>41692.334722222222</v>
          </cell>
        </row>
      </sheetData>
      <sheetData sheetId="56">
        <row r="6">
          <cell r="H6">
            <v>10.54</v>
          </cell>
        </row>
      </sheetData>
      <sheetData sheetId="57">
        <row r="138">
          <cell r="A138" t="str">
            <v>2014-03</v>
          </cell>
        </row>
      </sheetData>
      <sheetData sheetId="58">
        <row r="9">
          <cell r="BI9" t="str">
            <v>Rampa 1</v>
          </cell>
        </row>
        <row r="10">
          <cell r="BI10" t="str">
            <v>Rampa 2</v>
          </cell>
        </row>
        <row r="11">
          <cell r="BI11" t="str">
            <v>Rampa 3</v>
          </cell>
        </row>
        <row r="12">
          <cell r="BI12" t="str">
            <v>Rampa 4</v>
          </cell>
        </row>
        <row r="13">
          <cell r="BI13" t="str">
            <v>By Pass Rampa 4</v>
          </cell>
        </row>
        <row r="14">
          <cell r="BI14" t="str">
            <v>SNV</v>
          </cell>
        </row>
        <row r="15">
          <cell r="BI15" t="str">
            <v>Acceso MB S01</v>
          </cell>
        </row>
        <row r="16">
          <cell r="BI16" t="str">
            <v>Galería Correa Intermedia</v>
          </cell>
        </row>
        <row r="17">
          <cell r="BI17" t="str">
            <v>Correa Reversible</v>
          </cell>
        </row>
        <row r="18">
          <cell r="BI18" t="str">
            <v>Acceso a nivel de Chancado</v>
          </cell>
        </row>
        <row r="19">
          <cell r="BI19" t="str">
            <v>Galería Acceso Chancado 02</v>
          </cell>
        </row>
        <row r="20">
          <cell r="BI20" t="str">
            <v>Rampa 9 por R8</v>
          </cell>
        </row>
        <row r="21">
          <cell r="BI21" t="str">
            <v>Rampa 9 por MB</v>
          </cell>
        </row>
        <row r="22">
          <cell r="BI22" t="str">
            <v>Loop Rampa 9</v>
          </cell>
        </row>
        <row r="23">
          <cell r="BI23" t="str">
            <v>Rampa 8</v>
          </cell>
        </row>
        <row r="24">
          <cell r="BI24" t="str">
            <v>Loop de camiones Norte</v>
          </cell>
        </row>
        <row r="25">
          <cell r="BI25" t="str">
            <v>Loop de camiones Sur</v>
          </cell>
        </row>
        <row r="26">
          <cell r="BI26" t="str">
            <v>Barrio Industrial Transitorio F2</v>
          </cell>
        </row>
        <row r="27">
          <cell r="BI27" t="str">
            <v>Barrio Industrial Transitorio F3</v>
          </cell>
        </row>
        <row r="28">
          <cell r="BI28" t="str">
            <v>Rampa 7</v>
          </cell>
        </row>
        <row r="29">
          <cell r="BI29" t="str">
            <v>by pass Rampa 7</v>
          </cell>
        </row>
        <row r="30">
          <cell r="BI30" t="str">
            <v>Túnel Acceso Principal Este</v>
          </cell>
        </row>
        <row r="31">
          <cell r="BI31" t="str">
            <v>Túnel Acceso Principal Óeste</v>
          </cell>
        </row>
        <row r="32">
          <cell r="BI32" t="str">
            <v>Rampa 11 Interior</v>
          </cell>
        </row>
        <row r="33">
          <cell r="BI33" t="str">
            <v>Rampa 11 Fondo Mina</v>
          </cell>
        </row>
        <row r="34">
          <cell r="BI34" t="str">
            <v>Rampa 8 Fondo Mina</v>
          </cell>
        </row>
        <row r="35">
          <cell r="BI35" t="str">
            <v>Rampa acceso a subniveles R6</v>
          </cell>
        </row>
        <row r="36">
          <cell r="BI36" t="str">
            <v>Rampa acceso a subniveles R7</v>
          </cell>
        </row>
        <row r="37">
          <cell r="BI37" t="str">
            <v>Túnel Acceso Principal SE</v>
          </cell>
        </row>
        <row r="38">
          <cell r="BI38" t="str">
            <v>Túnel Acceso Principal NO</v>
          </cell>
        </row>
        <row r="39">
          <cell r="BI39" t="str">
            <v>Rampa 8 por Barrio Cívico</v>
          </cell>
        </row>
        <row r="40">
          <cell r="BI40" t="str">
            <v>Frontón maniobra BIT</v>
          </cell>
        </row>
        <row r="41">
          <cell r="BI41" t="str">
            <v>Nueva Frente 5</v>
          </cell>
        </row>
        <row r="42">
          <cell r="BI42" t="str">
            <v>Nueva Frente 6</v>
          </cell>
        </row>
        <row r="43">
          <cell r="BI43" t="str">
            <v>Nueva Frente 7</v>
          </cell>
        </row>
        <row r="44">
          <cell r="BI44" t="str">
            <v>Nueva Frente 8</v>
          </cell>
        </row>
        <row r="45">
          <cell r="BI45" t="str">
            <v>Nueva Frente 9</v>
          </cell>
        </row>
        <row r="46">
          <cell r="BI46" t="str">
            <v>Nueva Frente 10</v>
          </cell>
        </row>
      </sheetData>
      <sheetData sheetId="59" refreshError="1"/>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ima_Dot_Inv"/>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sheetName val="costos"/>
      <sheetName val="proyctrol"/>
      <sheetName val="financiero"/>
      <sheetName val="Gantt"/>
      <sheetName val="Gantt (2)"/>
      <sheetName val="E-PROYECTO"/>
      <sheetName val="412"/>
      <sheetName val="HD"/>
      <sheetName val="DIF. FISICO"/>
      <sheetName val="Dept.Forecast-2003"/>
      <sheetName val="Dept.Forecast-Jan-Dec2004"/>
      <sheetName val="N06MH12 ACUM MARZO 07"/>
      <sheetName val="Gantt_(2)"/>
      <sheetName val="PROG"/>
      <sheetName val="TOTALES"/>
      <sheetName val="Prod_Concent"/>
      <sheetName val="Parametros"/>
      <sheetName val="Parámetros"/>
      <sheetName val="1.1.A. Cátodos ER y SXEW. 2005"/>
      <sheetName val="Gantt_(2)1"/>
      <sheetName val="DIF__FISICO"/>
      <sheetName val="N06MH12_ACUM_MARZO_07"/>
      <sheetName val="1_1_A__Cátodos_ER_y_SXEW__2005"/>
      <sheetName val="Const Staff"/>
      <sheetName val="flujo-Objetivo"/>
      <sheetName val="Estima_Dot_Inv"/>
      <sheetName val="AREAS 2002"/>
      <sheetName val="AREAS CONCENTRADORA 2001"/>
      <sheetName val="product"/>
      <sheetName val="Perfo"/>
      <sheetName val="PALAS"/>
      <sheetName val="mov tierra"/>
      <sheetName val="DistrInv"/>
      <sheetName val="INTINDEX"/>
      <sheetName val="Basis"/>
      <sheetName val="MAT"/>
      <sheetName val="SA"/>
      <sheetName val="_"/>
      <sheetName val="0-Datos de la Obra"/>
      <sheetName val="Proyecto Nuevos 2010"/>
      <sheetName val="Sheet 1 (Notes)"/>
      <sheetName val="Valores"/>
      <sheetName val="Parameters"/>
      <sheetName val="Pivot_Tables"/>
      <sheetName val="CINDIREC"/>
      <sheetName val="Gantt_(2)2"/>
      <sheetName val="N06MH12_ACUM_MARZO_071"/>
      <sheetName val="DIF__FISICO1"/>
      <sheetName val="1_1_A__Cátodos_ER_y_SXEW__20051"/>
      <sheetName val="Const_Staff"/>
      <sheetName val="AREAS_2002"/>
      <sheetName val="AREAS_CONCENTRADORA_2001"/>
      <sheetName val="mov_tierra"/>
      <sheetName val="0-Datos_de_la_Obra"/>
      <sheetName val="Proyecto_Nuevos_2010"/>
      <sheetName val="Sheet_1_(Notes)"/>
      <sheetName val="Gantt_(2)3"/>
      <sheetName val="N06MH12_ACUM_MARZO_072"/>
      <sheetName val="DIF__FISICO2"/>
      <sheetName val="1_1_A__Cátodos_ER_y_SXEW__20052"/>
      <sheetName val="Const_Staff1"/>
      <sheetName val="AREAS_20021"/>
      <sheetName val="AREAS_CONCENTRADORA_20011"/>
      <sheetName val="mov_tierra1"/>
      <sheetName val="0-Datos_de_la_Obra1"/>
      <sheetName val="Proyecto_Nuevos_20101"/>
      <sheetName val="Sheet_1_(Notes)1"/>
      <sheetName val="Dept_Forecast-2003"/>
      <sheetName val="Dept_Forecast-Jan-Dec2004"/>
      <sheetName val="PROYECTOS"/>
      <sheetName val="Gantt_(2)4"/>
      <sheetName val="N06MH12_ACUM_MARZO_073"/>
      <sheetName val="DIF__FISICO3"/>
      <sheetName val="1_1_A__Cátodos_ER_y_SXEW__20053"/>
      <sheetName val="Const_Staff2"/>
      <sheetName val="AREAS_20022"/>
      <sheetName val="AREAS_CONCENTRADORA_20012"/>
      <sheetName val="mov_tierra2"/>
      <sheetName val="0-Datos_de_la_Obra2"/>
      <sheetName val="Proyecto_Nuevos_20102"/>
      <sheetName val="Sheet_1_(Notes)2"/>
      <sheetName val="Dept_Forecast-20031"/>
      <sheetName val="Dept_Forecast-Jan-Dec20041"/>
      <sheetName val="datos"/>
      <sheetName val="Gantt_(2)5"/>
      <sheetName val="DIF__FISICO4"/>
      <sheetName val="N06MH12_ACUM_MARZO_074"/>
      <sheetName val="1_1_A__Cátodos_ER_y_SXEW__20054"/>
      <sheetName val="Const_Staff3"/>
      <sheetName val="AREAS_20023"/>
      <sheetName val="AREAS_CONCENTRADORA_20013"/>
      <sheetName val="mov_tierra3"/>
      <sheetName val="TABLAS"/>
      <sheetName val="Resumen"/>
      <sheetName val="Base"/>
      <sheetName val="Gantt_(2)6"/>
      <sheetName val="DIF__FISICO5"/>
      <sheetName val="N06MH12_ACUM_MARZO_075"/>
      <sheetName val="1_1_A__Cátodos_ER_y_SXEW__20055"/>
      <sheetName val="Const_Staff4"/>
      <sheetName val="AREAS_20024"/>
      <sheetName val="AREAS_CONCENTRADORA_20014"/>
      <sheetName val="mov_tierra4"/>
      <sheetName val="0-Datos_de_la_Obra3"/>
      <sheetName val="Proyecto_Nuevos_20103"/>
      <sheetName val="Sheet_1_(Notes)3"/>
      <sheetName val="Dept_Forecast-20032"/>
      <sheetName val="Dept_Forecast-Jan-Dec20042"/>
      <sheetName val="Mine Unit Costs &amp; Consumption C"/>
      <sheetName val="Plan1"/>
      <sheetName val="WBS"/>
      <sheetName val="Staffing Plan"/>
      <sheetName val="Reportabilidad Pérdidas Op"/>
      <sheetName val="Factor de Reemplazo"/>
      <sheetName val="7422CW00"/>
    </sheetNames>
    <sheetDataSet>
      <sheetData sheetId="0">
        <row r="12">
          <cell r="C12" t="str">
            <v xml:space="preserve"> </v>
          </cell>
        </row>
      </sheetData>
      <sheetData sheetId="1">
        <row r="12">
          <cell r="C12" t="str">
            <v xml:space="preserve"> </v>
          </cell>
        </row>
      </sheetData>
      <sheetData sheetId="2">
        <row r="12">
          <cell r="C12" t="str">
            <v xml:space="preserve"> </v>
          </cell>
        </row>
      </sheetData>
      <sheetData sheetId="3">
        <row r="12">
          <cell r="C12" t="str">
            <v xml:space="preserve"> </v>
          </cell>
        </row>
      </sheetData>
      <sheetData sheetId="4" refreshError="1">
        <row r="12">
          <cell r="C12" t="str">
            <v xml:space="preserve"> </v>
          </cell>
          <cell r="L12" t="str">
            <v xml:space="preserve">CARTA GANTT/CURVA "S" </v>
          </cell>
          <cell r="V12" t="str">
            <v>Objetivo Convenio</v>
          </cell>
        </row>
        <row r="13">
          <cell r="L13" t="str">
            <v>TOTAL</v>
          </cell>
          <cell r="V13" t="str">
            <v>Avance Real</v>
          </cell>
        </row>
        <row r="14">
          <cell r="C14" t="str">
            <v>API:  97-06-02 Construcción sala de acopio de basuras</v>
          </cell>
          <cell r="V14" t="str">
            <v>Período ejecuc. Reprogramado</v>
          </cell>
        </row>
        <row r="15">
          <cell r="C15" t="str">
            <v>y muelle de embarque de alimentación Hotel Hilton</v>
          </cell>
        </row>
        <row r="16">
          <cell r="C16" t="str">
            <v xml:space="preserve">Jefe Proyecto     </v>
          </cell>
          <cell r="E16" t="str">
            <v>PABLO FERNANDEZ</v>
          </cell>
          <cell r="V16" t="str">
            <v>Fecha de control</v>
          </cell>
        </row>
        <row r="17">
          <cell r="G17" t="str">
            <v xml:space="preserve"> </v>
          </cell>
          <cell r="V17">
            <v>35794</v>
          </cell>
        </row>
        <row r="18">
          <cell r="C18" t="str">
            <v>Fase</v>
          </cell>
          <cell r="F18" t="str">
            <v>Año</v>
          </cell>
          <cell r="G18" t="str">
            <v>1 9 9 7</v>
          </cell>
          <cell r="S18" t="str">
            <v>1 9 9 8</v>
          </cell>
          <cell r="U18" t="str">
            <v>%</v>
          </cell>
          <cell r="V18" t="str">
            <v>Fact.</v>
          </cell>
          <cell r="W18" t="str">
            <v>%  Avance</v>
          </cell>
        </row>
        <row r="19">
          <cell r="C19" t="str">
            <v>Items</v>
          </cell>
          <cell r="F19" t="str">
            <v>Mes</v>
          </cell>
          <cell r="G19" t="str">
            <v>ENE</v>
          </cell>
          <cell r="H19" t="str">
            <v>FEB</v>
          </cell>
          <cell r="I19" t="str">
            <v>MAR</v>
          </cell>
          <cell r="J19" t="str">
            <v>ABR</v>
          </cell>
          <cell r="K19" t="str">
            <v>MAY</v>
          </cell>
          <cell r="L19" t="str">
            <v>JUN</v>
          </cell>
          <cell r="M19" t="str">
            <v>JUL</v>
          </cell>
          <cell r="N19" t="str">
            <v>AGO</v>
          </cell>
          <cell r="O19" t="str">
            <v>SEP</v>
          </cell>
          <cell r="P19" t="str">
            <v>OCT</v>
          </cell>
          <cell r="Q19" t="str">
            <v>NOV</v>
          </cell>
          <cell r="R19" t="str">
            <v>DIC</v>
          </cell>
          <cell r="S19" t="str">
            <v>ENE</v>
          </cell>
          <cell r="T19" t="str">
            <v>FEB</v>
          </cell>
          <cell r="U19" t="str">
            <v>A</v>
          </cell>
          <cell r="V19" t="str">
            <v>Peso</v>
          </cell>
          <cell r="W19" t="str">
            <v>Conv. D.</v>
          </cell>
          <cell r="X19" t="str">
            <v>Real</v>
          </cell>
        </row>
        <row r="24">
          <cell r="C24" t="str">
            <v>ADQUISICIONES</v>
          </cell>
          <cell r="V24">
            <v>0.13600000000000001</v>
          </cell>
          <cell r="W24">
            <v>1</v>
          </cell>
          <cell r="X24">
            <v>1</v>
          </cell>
        </row>
        <row r="26">
          <cell r="M26" t="str">
            <v>Licitacion</v>
          </cell>
        </row>
        <row r="28">
          <cell r="C28" t="str">
            <v>CONSTRUCCIÓN</v>
          </cell>
          <cell r="V28">
            <v>0.86399999999999999</v>
          </cell>
          <cell r="W28">
            <v>1.0000000000000002</v>
          </cell>
          <cell r="X28">
            <v>0.91299999999999992</v>
          </cell>
        </row>
        <row r="29">
          <cell r="U29">
            <v>100</v>
          </cell>
        </row>
        <row r="31">
          <cell r="O31" t="str">
            <v>Programada</v>
          </cell>
          <cell r="U31">
            <v>80</v>
          </cell>
        </row>
        <row r="33">
          <cell r="U33">
            <v>60</v>
          </cell>
        </row>
        <row r="35">
          <cell r="U35">
            <v>40</v>
          </cell>
        </row>
        <row r="37">
          <cell r="Q37" t="str">
            <v>Real/Proy.</v>
          </cell>
          <cell r="U37">
            <v>20</v>
          </cell>
        </row>
        <row r="39">
          <cell r="U39">
            <v>0</v>
          </cell>
        </row>
        <row r="42">
          <cell r="C42" t="str">
            <v>Av. Prog. Mes  (Conv.)</v>
          </cell>
          <cell r="G42">
            <v>0</v>
          </cell>
          <cell r="H42">
            <v>0</v>
          </cell>
          <cell r="I42">
            <v>0</v>
          </cell>
          <cell r="J42">
            <v>0</v>
          </cell>
          <cell r="K42">
            <v>0</v>
          </cell>
          <cell r="L42">
            <v>0</v>
          </cell>
          <cell r="M42">
            <v>6.8000000000000007</v>
          </cell>
          <cell r="N42">
            <v>6.8000000000000007</v>
          </cell>
          <cell r="O42">
            <v>21.956121426520625</v>
          </cell>
          <cell r="P42">
            <v>44.966269514111744</v>
          </cell>
          <cell r="Q42">
            <v>19.477609059367637</v>
          </cell>
          <cell r="R42">
            <v>0</v>
          </cell>
          <cell r="S42">
            <v>0</v>
          </cell>
          <cell r="T42">
            <v>0</v>
          </cell>
          <cell r="V42">
            <v>1</v>
          </cell>
          <cell r="W42">
            <v>1.0000000000000002</v>
          </cell>
          <cell r="X42">
            <v>0.92483199999999999</v>
          </cell>
        </row>
        <row r="43">
          <cell r="C43" t="str">
            <v>Av. Prog. Acum. (Conv)</v>
          </cell>
          <cell r="G43">
            <v>0</v>
          </cell>
          <cell r="H43">
            <v>0</v>
          </cell>
          <cell r="I43">
            <v>0</v>
          </cell>
          <cell r="J43">
            <v>0</v>
          </cell>
          <cell r="K43">
            <v>0</v>
          </cell>
          <cell r="L43">
            <v>0</v>
          </cell>
          <cell r="M43">
            <v>6.8000000000000007</v>
          </cell>
          <cell r="N43">
            <v>13.600000000000001</v>
          </cell>
          <cell r="O43">
            <v>35.556121426520626</v>
          </cell>
          <cell r="P43">
            <v>80.522390940632363</v>
          </cell>
          <cell r="Q43">
            <v>100</v>
          </cell>
          <cell r="R43">
            <v>100</v>
          </cell>
          <cell r="S43">
            <v>100</v>
          </cell>
          <cell r="T43">
            <v>100</v>
          </cell>
          <cell r="W43" t="str">
            <v>Curva API</v>
          </cell>
        </row>
        <row r="44">
          <cell r="C44" t="str">
            <v>Av.  Mes (Real/Proy)</v>
          </cell>
          <cell r="G44">
            <v>0</v>
          </cell>
          <cell r="H44">
            <v>0</v>
          </cell>
          <cell r="I44">
            <v>0</v>
          </cell>
          <cell r="J44">
            <v>0</v>
          </cell>
          <cell r="K44">
            <v>0</v>
          </cell>
          <cell r="L44">
            <v>0</v>
          </cell>
          <cell r="M44">
            <v>0</v>
          </cell>
          <cell r="N44">
            <v>6.8</v>
          </cell>
          <cell r="O44">
            <v>5.44</v>
          </cell>
          <cell r="P44">
            <v>2.2240000000000002</v>
          </cell>
          <cell r="Q44">
            <v>29.376000000000005</v>
          </cell>
          <cell r="R44">
            <v>48.6432</v>
          </cell>
          <cell r="S44">
            <v>7.5167999999999999</v>
          </cell>
          <cell r="T44">
            <v>0</v>
          </cell>
          <cell r="W44" t="str">
            <v>Curva  Proyectada</v>
          </cell>
        </row>
        <row r="45">
          <cell r="C45" t="str">
            <v>Av.  Acum. (Real/Proy)</v>
          </cell>
          <cell r="G45">
            <v>0</v>
          </cell>
          <cell r="H45">
            <v>0</v>
          </cell>
          <cell r="I45">
            <v>0</v>
          </cell>
          <cell r="J45">
            <v>0</v>
          </cell>
          <cell r="K45">
            <v>0</v>
          </cell>
          <cell r="L45">
            <v>0</v>
          </cell>
          <cell r="M45">
            <v>0</v>
          </cell>
          <cell r="N45">
            <v>6.8</v>
          </cell>
          <cell r="O45">
            <v>12.24</v>
          </cell>
          <cell r="P45">
            <v>14.464</v>
          </cell>
          <cell r="Q45">
            <v>43.84</v>
          </cell>
          <cell r="R45">
            <v>92.483200000000011</v>
          </cell>
          <cell r="S45">
            <v>100.00000000000001</v>
          </cell>
          <cell r="T45">
            <v>100.00000000000001</v>
          </cell>
          <cell r="U45" t="str">
            <v xml:space="preserve"> </v>
          </cell>
          <cell r="W45" t="str">
            <v>Curva Real</v>
          </cell>
        </row>
        <row r="46">
          <cell r="C46" t="str">
            <v>Cumplimiento Programa Mes</v>
          </cell>
          <cell r="M46">
            <v>0</v>
          </cell>
          <cell r="N46">
            <v>99.999999999999986</v>
          </cell>
          <cell r="O46">
            <v>24.776689353835817</v>
          </cell>
          <cell r="P46">
            <v>4.9459295245785135</v>
          </cell>
          <cell r="Q46">
            <v>150.8193326524941</v>
          </cell>
          <cell r="T46" t="e">
            <v>#DIV/0!</v>
          </cell>
        </row>
        <row r="47">
          <cell r="C47" t="str">
            <v>Cumplimiento Programa Acum.</v>
          </cell>
          <cell r="M47">
            <v>0</v>
          </cell>
          <cell r="N47">
            <v>49.999999999999993</v>
          </cell>
          <cell r="O47">
            <v>34.424452130682681</v>
          </cell>
          <cell r="P47">
            <v>17.962705566783324</v>
          </cell>
          <cell r="Q47">
            <v>43.84</v>
          </cell>
          <cell r="R47">
            <v>92.483200000000011</v>
          </cell>
          <cell r="S47">
            <v>100.00000000000003</v>
          </cell>
          <cell r="T47">
            <v>100.00000000000003</v>
          </cell>
          <cell r="U47" t="str">
            <v xml:space="preserve"> </v>
          </cell>
        </row>
        <row r="48">
          <cell r="W48" t="str">
            <v>File: SAL_CTOL.XLS(GANTT)</v>
          </cell>
        </row>
        <row r="50">
          <cell r="C50" t="str">
            <v xml:space="preserve"> </v>
          </cell>
          <cell r="L50" t="str">
            <v>CARTA GANTT/CURVA "S"</v>
          </cell>
          <cell r="V50" t="str">
            <v>Objetivo Convenio</v>
          </cell>
        </row>
        <row r="51">
          <cell r="L51" t="str">
            <v>ADQUISICIONES</v>
          </cell>
          <cell r="V51" t="str">
            <v>Avance Real</v>
          </cell>
        </row>
        <row r="52">
          <cell r="C52" t="str">
            <v>API:  97-06-02 Construcción sala de acopio de basuras</v>
          </cell>
          <cell r="V52" t="str">
            <v>Período ejecuc. Reprogramado</v>
          </cell>
        </row>
        <row r="53">
          <cell r="C53" t="str">
            <v>y muelle de embarque de alimentación Hotel Hilton</v>
          </cell>
        </row>
        <row r="54">
          <cell r="C54" t="str">
            <v xml:space="preserve">Jefe Proyecto     </v>
          </cell>
          <cell r="E54" t="str">
            <v>PABLO FERNANDEZ</v>
          </cell>
          <cell r="V54" t="str">
            <v>Fecha de control</v>
          </cell>
        </row>
        <row r="55">
          <cell r="G55" t="str">
            <v xml:space="preserve"> </v>
          </cell>
          <cell r="V55">
            <v>35794</v>
          </cell>
        </row>
        <row r="56">
          <cell r="C56" t="str">
            <v>Fase</v>
          </cell>
          <cell r="F56" t="str">
            <v>Año</v>
          </cell>
          <cell r="G56" t="str">
            <v>1 9 9 7</v>
          </cell>
          <cell r="S56" t="str">
            <v>1 9 9 8</v>
          </cell>
          <cell r="U56" t="str">
            <v>%</v>
          </cell>
          <cell r="V56" t="str">
            <v>Fact.</v>
          </cell>
          <cell r="W56" t="str">
            <v>%  Avance</v>
          </cell>
        </row>
        <row r="57">
          <cell r="C57" t="str">
            <v>Items</v>
          </cell>
          <cell r="F57" t="str">
            <v>Mes</v>
          </cell>
          <cell r="G57" t="str">
            <v>ENE</v>
          </cell>
          <cell r="H57" t="str">
            <v>FEB</v>
          </cell>
          <cell r="I57" t="str">
            <v>MAR</v>
          </cell>
          <cell r="J57" t="str">
            <v>ABR</v>
          </cell>
          <cell r="K57" t="str">
            <v>MAY</v>
          </cell>
          <cell r="L57" t="str">
            <v>JUN</v>
          </cell>
          <cell r="M57" t="str">
            <v>JUL</v>
          </cell>
          <cell r="N57" t="str">
            <v>AGO</v>
          </cell>
          <cell r="O57" t="str">
            <v>SEP</v>
          </cell>
          <cell r="P57" t="str">
            <v>OCT</v>
          </cell>
          <cell r="Q57" t="str">
            <v>NOV</v>
          </cell>
          <cell r="R57" t="str">
            <v>DIC</v>
          </cell>
          <cell r="S57" t="str">
            <v>ENE</v>
          </cell>
          <cell r="T57" t="str">
            <v>FEB</v>
          </cell>
          <cell r="U57" t="str">
            <v>A</v>
          </cell>
          <cell r="V57" t="str">
            <v>Peso</v>
          </cell>
          <cell r="W57" t="str">
            <v>Conv. D.</v>
          </cell>
          <cell r="X57" t="str">
            <v>Real</v>
          </cell>
        </row>
        <row r="59">
          <cell r="U59">
            <v>100</v>
          </cell>
        </row>
        <row r="61">
          <cell r="M61" t="str">
            <v>Progranmada</v>
          </cell>
          <cell r="O61" t="str">
            <v>Real/Proy.</v>
          </cell>
          <cell r="U61">
            <v>50</v>
          </cell>
        </row>
        <row r="63">
          <cell r="U63">
            <v>0</v>
          </cell>
        </row>
        <row r="64">
          <cell r="C64" t="str">
            <v xml:space="preserve">Contenedores de </v>
          </cell>
          <cell r="V64">
            <v>1</v>
          </cell>
          <cell r="W64">
            <v>1</v>
          </cell>
          <cell r="X64">
            <v>1</v>
          </cell>
        </row>
        <row r="65">
          <cell r="C65" t="str">
            <v>basura</v>
          </cell>
        </row>
        <row r="72">
          <cell r="C72" t="str">
            <v>Av. Prog. Mes  (Conv.)</v>
          </cell>
          <cell r="G72">
            <v>0</v>
          </cell>
          <cell r="H72">
            <v>0</v>
          </cell>
          <cell r="I72">
            <v>0</v>
          </cell>
          <cell r="J72">
            <v>0</v>
          </cell>
          <cell r="K72">
            <v>0</v>
          </cell>
          <cell r="L72">
            <v>0</v>
          </cell>
          <cell r="M72">
            <v>50</v>
          </cell>
          <cell r="N72">
            <v>50</v>
          </cell>
          <cell r="O72">
            <v>0</v>
          </cell>
          <cell r="P72">
            <v>0</v>
          </cell>
          <cell r="Q72">
            <v>0</v>
          </cell>
          <cell r="R72">
            <v>0</v>
          </cell>
          <cell r="S72">
            <v>0</v>
          </cell>
          <cell r="T72">
            <v>0</v>
          </cell>
          <cell r="V72">
            <v>1</v>
          </cell>
          <cell r="W72">
            <v>1</v>
          </cell>
          <cell r="X72">
            <v>1</v>
          </cell>
        </row>
        <row r="73">
          <cell r="C73" t="str">
            <v>Av. Prog. Acum. (Conv.)</v>
          </cell>
          <cell r="G73">
            <v>0</v>
          </cell>
          <cell r="H73">
            <v>0</v>
          </cell>
          <cell r="I73">
            <v>0</v>
          </cell>
          <cell r="J73">
            <v>0</v>
          </cell>
          <cell r="K73">
            <v>0</v>
          </cell>
          <cell r="L73">
            <v>0</v>
          </cell>
          <cell r="M73">
            <v>50</v>
          </cell>
          <cell r="N73">
            <v>100</v>
          </cell>
          <cell r="O73">
            <v>100</v>
          </cell>
          <cell r="P73">
            <v>100</v>
          </cell>
          <cell r="Q73">
            <v>100</v>
          </cell>
          <cell r="R73">
            <v>100</v>
          </cell>
          <cell r="S73">
            <v>100</v>
          </cell>
          <cell r="T73">
            <v>100</v>
          </cell>
          <cell r="W73" t="str">
            <v>Curva API</v>
          </cell>
        </row>
        <row r="74">
          <cell r="C74" t="str">
            <v>Av. Mes (Real/Proy)</v>
          </cell>
          <cell r="G74">
            <v>0</v>
          </cell>
          <cell r="H74">
            <v>0</v>
          </cell>
          <cell r="I74">
            <v>0</v>
          </cell>
          <cell r="J74">
            <v>0</v>
          </cell>
          <cell r="K74">
            <v>0</v>
          </cell>
          <cell r="L74">
            <v>0</v>
          </cell>
          <cell r="M74">
            <v>0</v>
          </cell>
          <cell r="N74">
            <v>50</v>
          </cell>
          <cell r="O74">
            <v>40</v>
          </cell>
          <cell r="P74">
            <v>10</v>
          </cell>
          <cell r="Q74">
            <v>0</v>
          </cell>
          <cell r="R74">
            <v>0</v>
          </cell>
          <cell r="S74">
            <v>0</v>
          </cell>
          <cell r="T74">
            <v>0</v>
          </cell>
          <cell r="W74" t="str">
            <v>Curva  Proyectada</v>
          </cell>
        </row>
        <row r="75">
          <cell r="C75" t="str">
            <v>Av.Acum. (Real/Proy)</v>
          </cell>
          <cell r="G75">
            <v>0</v>
          </cell>
          <cell r="H75">
            <v>0</v>
          </cell>
          <cell r="I75">
            <v>0</v>
          </cell>
          <cell r="J75">
            <v>0</v>
          </cell>
          <cell r="K75">
            <v>0</v>
          </cell>
          <cell r="L75">
            <v>0</v>
          </cell>
          <cell r="M75">
            <v>0</v>
          </cell>
          <cell r="N75">
            <v>50</v>
          </cell>
          <cell r="O75">
            <v>90</v>
          </cell>
          <cell r="P75">
            <v>100</v>
          </cell>
          <cell r="Q75">
            <v>100</v>
          </cell>
          <cell r="R75">
            <v>100</v>
          </cell>
          <cell r="S75">
            <v>100</v>
          </cell>
          <cell r="T75">
            <v>100</v>
          </cell>
          <cell r="U75" t="str">
            <v xml:space="preserve"> </v>
          </cell>
          <cell r="W75" t="str">
            <v>Curva Real</v>
          </cell>
        </row>
        <row r="76">
          <cell r="C76" t="str">
            <v>Cumplimiento Programa Mes</v>
          </cell>
          <cell r="K76" t="e">
            <v>#DIV/0!</v>
          </cell>
          <cell r="L76" t="e">
            <v>#DIV/0!</v>
          </cell>
          <cell r="M76">
            <v>0</v>
          </cell>
          <cell r="N76">
            <v>100</v>
          </cell>
          <cell r="Q76" t="e">
            <v>#DIV/0!</v>
          </cell>
          <cell r="R76" t="e">
            <v>#DIV/0!</v>
          </cell>
          <cell r="S76" t="e">
            <v>#DIV/0!</v>
          </cell>
          <cell r="T76" t="e">
            <v>#DIV/0!</v>
          </cell>
        </row>
        <row r="77">
          <cell r="C77" t="str">
            <v>Cumplimiento Programa Acum.</v>
          </cell>
          <cell r="K77" t="e">
            <v>#DIV/0!</v>
          </cell>
          <cell r="L77" t="e">
            <v>#DIV/0!</v>
          </cell>
          <cell r="M77">
            <v>0</v>
          </cell>
          <cell r="N77">
            <v>50</v>
          </cell>
          <cell r="O77">
            <v>90</v>
          </cell>
          <cell r="Q77">
            <v>100</v>
          </cell>
          <cell r="R77">
            <v>100</v>
          </cell>
          <cell r="S77">
            <v>100</v>
          </cell>
          <cell r="T77">
            <v>100</v>
          </cell>
          <cell r="U77" t="str">
            <v xml:space="preserve"> </v>
          </cell>
        </row>
        <row r="78">
          <cell r="W78" t="str">
            <v>File: SAL_CTOL.XLS(GANTT)</v>
          </cell>
        </row>
        <row r="80">
          <cell r="C80" t="str">
            <v xml:space="preserve"> </v>
          </cell>
          <cell r="L80" t="str">
            <v xml:space="preserve">CARTA GANTT/CURVA "S" </v>
          </cell>
          <cell r="V80" t="str">
            <v>Objetivo Convenio</v>
          </cell>
        </row>
        <row r="81">
          <cell r="L81" t="str">
            <v>CONSTRUCCIÓN</v>
          </cell>
          <cell r="V81" t="str">
            <v>Avance Real</v>
          </cell>
        </row>
        <row r="82">
          <cell r="C82" t="str">
            <v>API:  97-06-02 Construcción sala de acopio de basuras</v>
          </cell>
          <cell r="V82" t="str">
            <v>Período ejecuc. Reprogramado</v>
          </cell>
        </row>
        <row r="83">
          <cell r="C83" t="str">
            <v>y muelle de embarque de alimentación Hotel Hilton</v>
          </cell>
        </row>
        <row r="84">
          <cell r="C84" t="str">
            <v xml:space="preserve">Jefe Proyecto     </v>
          </cell>
          <cell r="E84" t="str">
            <v>PABLO FERNANDEZ</v>
          </cell>
          <cell r="V84" t="str">
            <v>Fecha de control</v>
          </cell>
        </row>
        <row r="85">
          <cell r="G85" t="str">
            <v xml:space="preserve"> </v>
          </cell>
          <cell r="V85">
            <v>35794</v>
          </cell>
        </row>
        <row r="86">
          <cell r="C86" t="str">
            <v>Fase</v>
          </cell>
          <cell r="F86" t="str">
            <v>Año</v>
          </cell>
          <cell r="G86" t="str">
            <v>1 9 9 7</v>
          </cell>
          <cell r="S86" t="str">
            <v>1 9 9 8</v>
          </cell>
          <cell r="U86" t="str">
            <v>%</v>
          </cell>
          <cell r="V86" t="str">
            <v>Fact.</v>
          </cell>
          <cell r="W86" t="str">
            <v>%  Avance</v>
          </cell>
        </row>
        <row r="87">
          <cell r="C87" t="str">
            <v>Items</v>
          </cell>
          <cell r="F87" t="str">
            <v>Mes</v>
          </cell>
          <cell r="G87" t="str">
            <v>ENE</v>
          </cell>
          <cell r="H87" t="str">
            <v>FEB</v>
          </cell>
          <cell r="I87" t="str">
            <v>MAR</v>
          </cell>
          <cell r="J87" t="str">
            <v>ABR</v>
          </cell>
          <cell r="K87" t="str">
            <v>MAY</v>
          </cell>
          <cell r="L87" t="str">
            <v>JUN</v>
          </cell>
          <cell r="M87" t="str">
            <v>JUL</v>
          </cell>
          <cell r="N87" t="str">
            <v>AGO</v>
          </cell>
          <cell r="O87" t="str">
            <v>SEP</v>
          </cell>
          <cell r="P87" t="str">
            <v>OCT</v>
          </cell>
          <cell r="Q87" t="str">
            <v>NOV</v>
          </cell>
          <cell r="R87" t="str">
            <v>DIC</v>
          </cell>
          <cell r="S87" t="str">
            <v>ENE</v>
          </cell>
          <cell r="T87" t="str">
            <v>FEB</v>
          </cell>
          <cell r="U87" t="str">
            <v>A</v>
          </cell>
          <cell r="V87" t="str">
            <v>Peso</v>
          </cell>
          <cell r="W87" t="str">
            <v>Conv. D.</v>
          </cell>
          <cell r="X87" t="str">
            <v>Real</v>
          </cell>
        </row>
        <row r="89">
          <cell r="U89">
            <v>100</v>
          </cell>
        </row>
        <row r="91">
          <cell r="C91" t="str">
            <v>Licitación</v>
          </cell>
          <cell r="U91">
            <v>75</v>
          </cell>
          <cell r="V91">
            <v>0</v>
          </cell>
          <cell r="W91">
            <v>0</v>
          </cell>
          <cell r="X91">
            <v>0</v>
          </cell>
        </row>
        <row r="93">
          <cell r="C93" t="str">
            <v>Construcción sala</v>
          </cell>
          <cell r="U93">
            <v>50</v>
          </cell>
          <cell r="V93">
            <v>1</v>
          </cell>
          <cell r="W93">
            <v>1.0000000000000002</v>
          </cell>
          <cell r="X93">
            <v>0.91299999999999992</v>
          </cell>
        </row>
        <row r="94">
          <cell r="C94" t="str">
            <v>basura</v>
          </cell>
        </row>
        <row r="95">
          <cell r="N95" t="str">
            <v>Programado</v>
          </cell>
          <cell r="U95">
            <v>25</v>
          </cell>
        </row>
        <row r="96">
          <cell r="Q96" t="str">
            <v>Real/Proy</v>
          </cell>
        </row>
        <row r="97">
          <cell r="U97">
            <v>0</v>
          </cell>
        </row>
        <row r="101">
          <cell r="C101" t="str">
            <v>Av. Prog. Mes  (Conv.)</v>
          </cell>
          <cell r="G101">
            <v>0</v>
          </cell>
          <cell r="H101">
            <v>0</v>
          </cell>
          <cell r="I101">
            <v>0</v>
          </cell>
          <cell r="J101">
            <v>0</v>
          </cell>
          <cell r="K101">
            <v>0</v>
          </cell>
          <cell r="L101">
            <v>0</v>
          </cell>
          <cell r="M101">
            <v>0</v>
          </cell>
          <cell r="N101">
            <v>0</v>
          </cell>
          <cell r="O101">
            <v>25.412177576991464</v>
          </cell>
          <cell r="P101">
            <v>52.044293419110815</v>
          </cell>
          <cell r="Q101">
            <v>22.543529003897728</v>
          </cell>
          <cell r="R101">
            <v>0</v>
          </cell>
          <cell r="S101">
            <v>0</v>
          </cell>
          <cell r="V101">
            <v>1</v>
          </cell>
          <cell r="W101">
            <v>1.0000000000000002</v>
          </cell>
          <cell r="X101">
            <v>0.91299999999999992</v>
          </cell>
        </row>
        <row r="102">
          <cell r="C102" t="str">
            <v>Av. Prog. Acum. (Conv.)</v>
          </cell>
          <cell r="G102">
            <v>0</v>
          </cell>
          <cell r="H102">
            <v>0</v>
          </cell>
          <cell r="I102">
            <v>0</v>
          </cell>
          <cell r="J102">
            <v>0</v>
          </cell>
          <cell r="K102">
            <v>0</v>
          </cell>
          <cell r="L102">
            <v>0</v>
          </cell>
          <cell r="M102">
            <v>0</v>
          </cell>
          <cell r="N102">
            <v>0</v>
          </cell>
          <cell r="O102">
            <v>25.412177576991464</v>
          </cell>
          <cell r="P102">
            <v>77.456470996102283</v>
          </cell>
          <cell r="Q102">
            <v>100.00000000000001</v>
          </cell>
          <cell r="R102">
            <v>100.00000000000001</v>
          </cell>
          <cell r="S102">
            <v>100</v>
          </cell>
          <cell r="T102">
            <v>100</v>
          </cell>
          <cell r="W102" t="str">
            <v>Curva API</v>
          </cell>
        </row>
        <row r="103">
          <cell r="C103" t="str">
            <v>Av. Mes (Real/Proy)</v>
          </cell>
          <cell r="G103">
            <v>0</v>
          </cell>
          <cell r="H103">
            <v>0</v>
          </cell>
          <cell r="I103">
            <v>0</v>
          </cell>
          <cell r="J103">
            <v>0</v>
          </cell>
          <cell r="K103">
            <v>0</v>
          </cell>
          <cell r="L103">
            <v>0</v>
          </cell>
          <cell r="M103">
            <v>0</v>
          </cell>
          <cell r="N103">
            <v>0</v>
          </cell>
          <cell r="O103">
            <v>0</v>
          </cell>
          <cell r="P103">
            <v>1</v>
          </cell>
          <cell r="Q103">
            <v>34</v>
          </cell>
          <cell r="R103">
            <v>56.3</v>
          </cell>
          <cell r="S103">
            <v>8.6999999999999993</v>
          </cell>
          <cell r="W103" t="str">
            <v>Curva  Proyectada</v>
          </cell>
        </row>
        <row r="104">
          <cell r="C104" t="str">
            <v>Av.Acum. (Real/Proy)</v>
          </cell>
          <cell r="G104">
            <v>0</v>
          </cell>
          <cell r="H104">
            <v>0</v>
          </cell>
          <cell r="I104">
            <v>0</v>
          </cell>
          <cell r="J104">
            <v>0</v>
          </cell>
          <cell r="K104">
            <v>0</v>
          </cell>
          <cell r="L104">
            <v>0</v>
          </cell>
          <cell r="M104">
            <v>0</v>
          </cell>
          <cell r="N104">
            <v>0</v>
          </cell>
          <cell r="O104">
            <v>0</v>
          </cell>
          <cell r="P104">
            <v>1</v>
          </cell>
          <cell r="Q104">
            <v>35</v>
          </cell>
          <cell r="R104">
            <v>91.3</v>
          </cell>
          <cell r="S104">
            <v>100</v>
          </cell>
          <cell r="T104">
            <v>100</v>
          </cell>
          <cell r="U104" t="str">
            <v xml:space="preserve"> </v>
          </cell>
          <cell r="W104" t="str">
            <v>Curva Real</v>
          </cell>
        </row>
        <row r="105">
          <cell r="C105" t="str">
            <v>Cumplimiento Programa Mes</v>
          </cell>
          <cell r="L105" t="e">
            <v>#DIV/0!</v>
          </cell>
          <cell r="O105">
            <v>0</v>
          </cell>
          <cell r="P105">
            <v>1.9214402469585592</v>
          </cell>
          <cell r="Q105">
            <v>150.81933265249407</v>
          </cell>
          <cell r="T105" t="e">
            <v>#DIV/0!</v>
          </cell>
        </row>
        <row r="106">
          <cell r="C106" t="str">
            <v>Cumplimiento Programa Acum.</v>
          </cell>
          <cell r="L106" t="e">
            <v>#DIV/0!</v>
          </cell>
          <cell r="O106">
            <v>0</v>
          </cell>
          <cell r="P106">
            <v>1.2910477164010239</v>
          </cell>
          <cell r="Q106">
            <v>35</v>
          </cell>
          <cell r="R106">
            <v>91.299999999999983</v>
          </cell>
          <cell r="T106" t="e">
            <v>#REF!</v>
          </cell>
          <cell r="U106" t="str">
            <v xml:space="preserve"> </v>
          </cell>
        </row>
        <row r="107">
          <cell r="W107" t="str">
            <v>File: SAL_CTOL.XLS(GANTT)</v>
          </cell>
        </row>
        <row r="111">
          <cell r="C111" t="str">
            <v xml:space="preserve"> </v>
          </cell>
          <cell r="L111" t="str">
            <v>CARTA GANTT/CURVA "S"</v>
          </cell>
          <cell r="V111" t="str">
            <v>Objetivo Convenio</v>
          </cell>
        </row>
        <row r="112">
          <cell r="L112" t="str">
            <v>INGENIERIA</v>
          </cell>
          <cell r="V112" t="str">
            <v>Avance Real</v>
          </cell>
        </row>
        <row r="113">
          <cell r="C113" t="str">
            <v>Av.Acum. (Real/Proy)</v>
          </cell>
          <cell r="V113" t="str">
            <v>Período ejecuc. Reprogramado</v>
          </cell>
        </row>
        <row r="114">
          <cell r="C114" t="str">
            <v>Cumplimiento Programa Mes</v>
          </cell>
          <cell r="V114" t="str">
            <v>Rev</v>
          </cell>
          <cell r="W114">
            <v>0</v>
          </cell>
        </row>
        <row r="115">
          <cell r="C115" t="str">
            <v xml:space="preserve">Jefe Proyecto     </v>
          </cell>
          <cell r="E115" t="str">
            <v>PABLO FERNANDEZ</v>
          </cell>
          <cell r="V115" t="str">
            <v>Fecha de control</v>
          </cell>
        </row>
        <row r="116">
          <cell r="G116" t="str">
            <v xml:space="preserve"> </v>
          </cell>
          <cell r="V116">
            <v>0</v>
          </cell>
        </row>
        <row r="117">
          <cell r="C117" t="str">
            <v>Fase</v>
          </cell>
          <cell r="F117" t="str">
            <v>Año</v>
          </cell>
          <cell r="G117" t="str">
            <v>1 9 9 7</v>
          </cell>
          <cell r="S117" t="str">
            <v>1 9 9 8</v>
          </cell>
          <cell r="U117" t="str">
            <v>%</v>
          </cell>
          <cell r="V117" t="str">
            <v>Fact.</v>
          </cell>
          <cell r="W117" t="str">
            <v>%  Avance</v>
          </cell>
        </row>
        <row r="118">
          <cell r="C118" t="str">
            <v>Items</v>
          </cell>
          <cell r="F118" t="str">
            <v>Mes</v>
          </cell>
          <cell r="G118" t="str">
            <v>ENE</v>
          </cell>
          <cell r="H118" t="str">
            <v>FEB</v>
          </cell>
          <cell r="I118" t="str">
            <v>MAR</v>
          </cell>
          <cell r="J118" t="str">
            <v>ABR</v>
          </cell>
          <cell r="K118" t="str">
            <v>MAY</v>
          </cell>
          <cell r="L118" t="str">
            <v>JUN</v>
          </cell>
          <cell r="M118" t="str">
            <v>JUL</v>
          </cell>
          <cell r="N118" t="str">
            <v>AGO</v>
          </cell>
          <cell r="O118" t="str">
            <v>SEP</v>
          </cell>
          <cell r="P118" t="str">
            <v>OCT</v>
          </cell>
          <cell r="Q118" t="str">
            <v>NOV</v>
          </cell>
          <cell r="R118" t="str">
            <v>DIC</v>
          </cell>
          <cell r="S118" t="str">
            <v>ENE</v>
          </cell>
          <cell r="T118" t="str">
            <v>FEB</v>
          </cell>
          <cell r="U118" t="str">
            <v>A</v>
          </cell>
          <cell r="V118" t="str">
            <v>Peso</v>
          </cell>
          <cell r="W118" t="str">
            <v>Conv. D.</v>
          </cell>
          <cell r="X118" t="str">
            <v>Real</v>
          </cell>
        </row>
        <row r="120">
          <cell r="U120">
            <v>100</v>
          </cell>
        </row>
        <row r="122">
          <cell r="U122">
            <v>50</v>
          </cell>
        </row>
        <row r="124">
          <cell r="U124">
            <v>0</v>
          </cell>
        </row>
        <row r="125">
          <cell r="C125" t="str">
            <v>Administración</v>
          </cell>
          <cell r="V125">
            <v>0</v>
          </cell>
          <cell r="W125">
            <v>0</v>
          </cell>
          <cell r="X125">
            <v>0</v>
          </cell>
        </row>
        <row r="126">
          <cell r="C126" t="str">
            <v>proyecto</v>
          </cell>
        </row>
        <row r="133">
          <cell r="C133" t="str">
            <v>Av. Prog. Mes  (Conv.)</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V133">
            <v>0</v>
          </cell>
          <cell r="W133">
            <v>0</v>
          </cell>
          <cell r="X133">
            <v>0</v>
          </cell>
        </row>
        <row r="134">
          <cell r="C134" t="str">
            <v>Av. Prog. Acum. (Conv.)</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W134" t="str">
            <v>Curva API</v>
          </cell>
        </row>
        <row r="135">
          <cell r="C135" t="str">
            <v>Av. Mes (Real/Proy)</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W135" t="str">
            <v>Curva  Proyectada</v>
          </cell>
        </row>
        <row r="136">
          <cell r="C136" t="str">
            <v>Av.Acum. (Real/Proy)</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t="str">
            <v xml:space="preserve"> </v>
          </cell>
          <cell r="W136" t="str">
            <v>Curva Real</v>
          </cell>
        </row>
        <row r="137">
          <cell r="C137" t="str">
            <v>Cumplimiento Programa Mes</v>
          </cell>
          <cell r="K137" t="e">
            <v>#DIV/0!</v>
          </cell>
          <cell r="L137" t="e">
            <v>#DIV/0!</v>
          </cell>
          <cell r="P137" t="e">
            <v>#DIV/0!</v>
          </cell>
          <cell r="Q137" t="e">
            <v>#DIV/0!</v>
          </cell>
          <cell r="R137" t="e">
            <v>#DIV/0!</v>
          </cell>
          <cell r="S137" t="e">
            <v>#DIV/0!</v>
          </cell>
          <cell r="T137" t="e">
            <v>#DIV/0!</v>
          </cell>
        </row>
        <row r="138">
          <cell r="C138" t="str">
            <v>Cumplimiento Programa Acum.</v>
          </cell>
          <cell r="K138" t="e">
            <v>#DIV/0!</v>
          </cell>
          <cell r="L138" t="e">
            <v>#DIV/0!</v>
          </cell>
          <cell r="P138" t="e">
            <v>#DIV/0!</v>
          </cell>
          <cell r="Q138" t="e">
            <v>#DIV/0!</v>
          </cell>
          <cell r="R138" t="e">
            <v>#DIV/0!</v>
          </cell>
          <cell r="S138" t="e">
            <v>#DIV/0!</v>
          </cell>
          <cell r="T138" t="e">
            <v>#DIV/0!</v>
          </cell>
          <cell r="U138" t="str">
            <v xml:space="preserve"> </v>
          </cell>
        </row>
        <row r="139">
          <cell r="W139" t="str">
            <v>File: SAL_CTOL.XLS(GANTT)</v>
          </cell>
        </row>
      </sheetData>
      <sheetData sheetId="5">
        <row r="12">
          <cell r="C12">
            <v>0</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MP800"/>
      <sheetName val="Chan-Nor Cono DM"/>
      <sheetName val="Chan-Nor Cono DH"/>
      <sheetName val="Chan-H8000"/>
      <sheetName val="Chan-Nor HP"/>
      <sheetName val="Chancador"/>
      <sheetName val="Gantt"/>
      <sheetName val="flujo"/>
    </sheetNames>
    <sheetDataSet>
      <sheetData sheetId="0" refreshError="1"/>
      <sheetData sheetId="1" refreshError="1"/>
      <sheetData sheetId="2" refreshError="1"/>
      <sheetData sheetId="3" refreshError="1"/>
      <sheetData sheetId="4" refreshError="1"/>
      <sheetData sheetId="5" refreshError="1">
        <row r="3">
          <cell r="R3" t="str">
            <v>Cono DM</v>
          </cell>
        </row>
        <row r="4">
          <cell r="R4">
            <v>100</v>
          </cell>
          <cell r="S4">
            <v>100</v>
          </cell>
          <cell r="T4">
            <v>100</v>
          </cell>
          <cell r="U4">
            <v>100</v>
          </cell>
          <cell r="V4">
            <v>100</v>
          </cell>
          <cell r="W4">
            <v>100</v>
          </cell>
          <cell r="X4">
            <v>100</v>
          </cell>
          <cell r="Y4">
            <v>100</v>
          </cell>
        </row>
        <row r="5">
          <cell r="R5">
            <v>100</v>
          </cell>
          <cell r="S5">
            <v>100</v>
          </cell>
          <cell r="T5">
            <v>100</v>
          </cell>
          <cell r="U5">
            <v>100</v>
          </cell>
          <cell r="V5">
            <v>100</v>
          </cell>
          <cell r="W5">
            <v>100</v>
          </cell>
          <cell r="X5">
            <v>100</v>
          </cell>
          <cell r="Y5">
            <v>91</v>
          </cell>
        </row>
        <row r="6">
          <cell r="R6">
            <v>100</v>
          </cell>
          <cell r="S6">
            <v>100</v>
          </cell>
          <cell r="T6">
            <v>100</v>
          </cell>
          <cell r="U6">
            <v>100</v>
          </cell>
          <cell r="V6">
            <v>100</v>
          </cell>
          <cell r="W6">
            <v>100</v>
          </cell>
          <cell r="X6">
            <v>95</v>
          </cell>
          <cell r="Y6">
            <v>82</v>
          </cell>
        </row>
        <row r="7">
          <cell r="R7">
            <v>100</v>
          </cell>
          <cell r="S7">
            <v>100</v>
          </cell>
          <cell r="T7">
            <v>100</v>
          </cell>
          <cell r="U7">
            <v>100</v>
          </cell>
          <cell r="V7">
            <v>100</v>
          </cell>
          <cell r="W7">
            <v>93</v>
          </cell>
          <cell r="X7">
            <v>86</v>
          </cell>
          <cell r="Y7">
            <v>70</v>
          </cell>
        </row>
        <row r="8">
          <cell r="R8">
            <v>100</v>
          </cell>
          <cell r="S8">
            <v>100</v>
          </cell>
          <cell r="T8">
            <v>100</v>
          </cell>
          <cell r="U8">
            <v>100</v>
          </cell>
          <cell r="V8">
            <v>92</v>
          </cell>
          <cell r="W8">
            <v>80</v>
          </cell>
          <cell r="X8">
            <v>70</v>
          </cell>
          <cell r="Y8">
            <v>51</v>
          </cell>
        </row>
        <row r="9">
          <cell r="R9">
            <v>100</v>
          </cell>
          <cell r="S9">
            <v>100</v>
          </cell>
          <cell r="T9">
            <v>100</v>
          </cell>
          <cell r="U9">
            <v>95</v>
          </cell>
          <cell r="V9">
            <v>82</v>
          </cell>
          <cell r="W9">
            <v>70</v>
          </cell>
          <cell r="X9">
            <v>57</v>
          </cell>
          <cell r="Y9">
            <v>41</v>
          </cell>
        </row>
        <row r="10">
          <cell r="R10">
            <v>100</v>
          </cell>
          <cell r="S10">
            <v>100</v>
          </cell>
          <cell r="T10">
            <v>100</v>
          </cell>
          <cell r="U10">
            <v>86</v>
          </cell>
          <cell r="V10">
            <v>70</v>
          </cell>
          <cell r="W10">
            <v>54</v>
          </cell>
          <cell r="X10">
            <v>44</v>
          </cell>
          <cell r="Y10">
            <v>32</v>
          </cell>
        </row>
        <row r="11">
          <cell r="R11">
            <v>100</v>
          </cell>
          <cell r="S11">
            <v>100</v>
          </cell>
          <cell r="T11">
            <v>92</v>
          </cell>
          <cell r="U11">
            <v>70</v>
          </cell>
          <cell r="V11">
            <v>51</v>
          </cell>
          <cell r="W11">
            <v>39</v>
          </cell>
          <cell r="X11">
            <v>32</v>
          </cell>
          <cell r="Y11">
            <v>25</v>
          </cell>
        </row>
        <row r="12">
          <cell r="R12">
            <v>100</v>
          </cell>
          <cell r="S12">
            <v>95</v>
          </cell>
          <cell r="T12">
            <v>82</v>
          </cell>
          <cell r="U12">
            <v>57</v>
          </cell>
          <cell r="V12">
            <v>41</v>
          </cell>
          <cell r="W12">
            <v>32</v>
          </cell>
          <cell r="X12">
            <v>26</v>
          </cell>
          <cell r="Y12">
            <v>21</v>
          </cell>
        </row>
        <row r="13">
          <cell r="R13">
            <v>100</v>
          </cell>
          <cell r="S13">
            <v>86</v>
          </cell>
          <cell r="T13">
            <v>70</v>
          </cell>
          <cell r="U13">
            <v>44</v>
          </cell>
          <cell r="V13">
            <v>32</v>
          </cell>
          <cell r="W13">
            <v>26</v>
          </cell>
          <cell r="X13">
            <v>22</v>
          </cell>
          <cell r="Y13">
            <v>17</v>
          </cell>
        </row>
        <row r="14">
          <cell r="R14">
            <v>94</v>
          </cell>
          <cell r="S14">
            <v>70</v>
          </cell>
          <cell r="T14">
            <v>51</v>
          </cell>
          <cell r="U14">
            <v>32</v>
          </cell>
          <cell r="V14">
            <v>25</v>
          </cell>
          <cell r="W14">
            <v>20</v>
          </cell>
          <cell r="X14">
            <v>17</v>
          </cell>
          <cell r="Y14">
            <v>13</v>
          </cell>
        </row>
        <row r="15">
          <cell r="R15">
            <v>70</v>
          </cell>
          <cell r="S15">
            <v>44</v>
          </cell>
          <cell r="T15">
            <v>32</v>
          </cell>
          <cell r="U15">
            <v>22</v>
          </cell>
          <cell r="V15">
            <v>17</v>
          </cell>
          <cell r="W15">
            <v>14</v>
          </cell>
          <cell r="X15">
            <v>12</v>
          </cell>
          <cell r="Y15">
            <v>9</v>
          </cell>
        </row>
        <row r="16">
          <cell r="R16">
            <v>50</v>
          </cell>
          <cell r="S16">
            <v>32</v>
          </cell>
          <cell r="T16">
            <v>25</v>
          </cell>
          <cell r="U16">
            <v>17</v>
          </cell>
          <cell r="V16">
            <v>13</v>
          </cell>
          <cell r="W16">
            <v>11</v>
          </cell>
          <cell r="X16">
            <v>9</v>
          </cell>
          <cell r="Y16">
            <v>7</v>
          </cell>
        </row>
        <row r="17">
          <cell r="R17">
            <v>30</v>
          </cell>
          <cell r="S17">
            <v>18</v>
          </cell>
          <cell r="T17">
            <v>14</v>
          </cell>
          <cell r="U17">
            <v>11</v>
          </cell>
          <cell r="V17">
            <v>10</v>
          </cell>
          <cell r="W17">
            <v>9</v>
          </cell>
          <cell r="X17">
            <v>7</v>
          </cell>
          <cell r="Y17">
            <v>5</v>
          </cell>
        </row>
        <row r="18">
          <cell r="R18">
            <v>18</v>
          </cell>
          <cell r="S18">
            <v>9</v>
          </cell>
          <cell r="T18">
            <v>7</v>
          </cell>
          <cell r="U18">
            <v>6</v>
          </cell>
          <cell r="V18">
            <v>9</v>
          </cell>
          <cell r="W18">
            <v>7</v>
          </cell>
          <cell r="X18">
            <v>5</v>
          </cell>
          <cell r="Y18">
            <v>3</v>
          </cell>
        </row>
        <row r="19">
          <cell r="R19">
            <v>9</v>
          </cell>
          <cell r="S19">
            <v>7</v>
          </cell>
          <cell r="T19">
            <v>5</v>
          </cell>
          <cell r="U19">
            <v>4</v>
          </cell>
          <cell r="V19">
            <v>7</v>
          </cell>
          <cell r="W19">
            <v>5</v>
          </cell>
          <cell r="X19">
            <v>3</v>
          </cell>
          <cell r="Y19">
            <v>2</v>
          </cell>
        </row>
        <row r="20">
          <cell r="R20" t="str">
            <v>Cono DA</v>
          </cell>
        </row>
        <row r="21">
          <cell r="R21">
            <v>100</v>
          </cell>
          <cell r="S21">
            <v>100</v>
          </cell>
          <cell r="T21">
            <v>100</v>
          </cell>
          <cell r="U21">
            <v>100</v>
          </cell>
          <cell r="V21">
            <v>100</v>
          </cell>
          <cell r="W21">
            <v>100</v>
          </cell>
          <cell r="X21">
            <v>100</v>
          </cell>
          <cell r="Y21">
            <v>100</v>
          </cell>
        </row>
        <row r="22">
          <cell r="R22">
            <v>100</v>
          </cell>
          <cell r="S22">
            <v>100</v>
          </cell>
          <cell r="T22">
            <v>100</v>
          </cell>
          <cell r="U22">
            <v>100</v>
          </cell>
          <cell r="V22">
            <v>100</v>
          </cell>
          <cell r="W22">
            <v>100</v>
          </cell>
          <cell r="X22">
            <v>100</v>
          </cell>
          <cell r="Y22">
            <v>91</v>
          </cell>
        </row>
        <row r="23">
          <cell r="R23">
            <v>100</v>
          </cell>
          <cell r="S23">
            <v>100</v>
          </cell>
          <cell r="T23">
            <v>100</v>
          </cell>
          <cell r="U23">
            <v>100</v>
          </cell>
          <cell r="V23">
            <v>100</v>
          </cell>
          <cell r="W23">
            <v>100</v>
          </cell>
          <cell r="X23">
            <v>95</v>
          </cell>
          <cell r="Y23">
            <v>82</v>
          </cell>
        </row>
        <row r="24">
          <cell r="R24">
            <v>100</v>
          </cell>
          <cell r="S24">
            <v>100</v>
          </cell>
          <cell r="T24">
            <v>100</v>
          </cell>
          <cell r="U24">
            <v>100</v>
          </cell>
          <cell r="V24">
            <v>100</v>
          </cell>
          <cell r="W24">
            <v>93</v>
          </cell>
          <cell r="X24">
            <v>86</v>
          </cell>
          <cell r="Y24">
            <v>70</v>
          </cell>
        </row>
        <row r="25">
          <cell r="R25">
            <v>100</v>
          </cell>
          <cell r="S25">
            <v>100</v>
          </cell>
          <cell r="T25">
            <v>100</v>
          </cell>
          <cell r="U25">
            <v>100</v>
          </cell>
          <cell r="V25">
            <v>92</v>
          </cell>
          <cell r="W25">
            <v>80</v>
          </cell>
          <cell r="X25">
            <v>70</v>
          </cell>
          <cell r="Y25">
            <v>51</v>
          </cell>
        </row>
        <row r="26">
          <cell r="R26">
            <v>100</v>
          </cell>
          <cell r="S26">
            <v>100</v>
          </cell>
          <cell r="T26">
            <v>100</v>
          </cell>
          <cell r="U26">
            <v>95</v>
          </cell>
          <cell r="V26">
            <v>82</v>
          </cell>
          <cell r="W26">
            <v>70</v>
          </cell>
          <cell r="X26">
            <v>57</v>
          </cell>
          <cell r="Y26">
            <v>41</v>
          </cell>
        </row>
        <row r="27">
          <cell r="R27">
            <v>100</v>
          </cell>
          <cell r="S27">
            <v>100</v>
          </cell>
          <cell r="T27">
            <v>100</v>
          </cell>
          <cell r="U27">
            <v>86</v>
          </cell>
          <cell r="V27">
            <v>70</v>
          </cell>
          <cell r="W27">
            <v>54</v>
          </cell>
          <cell r="X27">
            <v>44</v>
          </cell>
          <cell r="Y27">
            <v>32</v>
          </cell>
        </row>
        <row r="28">
          <cell r="R28">
            <v>100</v>
          </cell>
          <cell r="S28">
            <v>100</v>
          </cell>
          <cell r="T28">
            <v>92</v>
          </cell>
          <cell r="U28">
            <v>70</v>
          </cell>
          <cell r="V28">
            <v>51</v>
          </cell>
          <cell r="W28">
            <v>39</v>
          </cell>
          <cell r="X28">
            <v>32</v>
          </cell>
          <cell r="Y28">
            <v>25</v>
          </cell>
        </row>
        <row r="29">
          <cell r="R29">
            <v>100</v>
          </cell>
          <cell r="S29">
            <v>95</v>
          </cell>
          <cell r="T29">
            <v>82</v>
          </cell>
          <cell r="U29">
            <v>57</v>
          </cell>
          <cell r="V29">
            <v>41</v>
          </cell>
          <cell r="W29">
            <v>32</v>
          </cell>
          <cell r="X29">
            <v>26</v>
          </cell>
          <cell r="Y29">
            <v>21</v>
          </cell>
        </row>
        <row r="30">
          <cell r="R30">
            <v>100</v>
          </cell>
          <cell r="S30">
            <v>86</v>
          </cell>
          <cell r="T30">
            <v>70</v>
          </cell>
          <cell r="U30">
            <v>44</v>
          </cell>
          <cell r="V30">
            <v>32</v>
          </cell>
          <cell r="W30">
            <v>26</v>
          </cell>
          <cell r="X30">
            <v>22</v>
          </cell>
          <cell r="Y30">
            <v>17</v>
          </cell>
        </row>
        <row r="31">
          <cell r="R31">
            <v>94</v>
          </cell>
          <cell r="S31">
            <v>70</v>
          </cell>
          <cell r="T31">
            <v>51</v>
          </cell>
          <cell r="U31">
            <v>32</v>
          </cell>
          <cell r="V31">
            <v>25</v>
          </cell>
          <cell r="W31">
            <v>20</v>
          </cell>
          <cell r="X31">
            <v>17</v>
          </cell>
          <cell r="Y31">
            <v>13</v>
          </cell>
        </row>
        <row r="32">
          <cell r="R32">
            <v>70</v>
          </cell>
          <cell r="S32">
            <v>44</v>
          </cell>
          <cell r="T32">
            <v>32</v>
          </cell>
          <cell r="U32">
            <v>22</v>
          </cell>
          <cell r="V32">
            <v>17</v>
          </cell>
          <cell r="W32">
            <v>14</v>
          </cell>
          <cell r="X32">
            <v>12</v>
          </cell>
          <cell r="Y32">
            <v>9</v>
          </cell>
        </row>
        <row r="33">
          <cell r="R33">
            <v>50</v>
          </cell>
          <cell r="S33">
            <v>32</v>
          </cell>
          <cell r="T33">
            <v>25</v>
          </cell>
          <cell r="U33">
            <v>17</v>
          </cell>
          <cell r="V33">
            <v>13</v>
          </cell>
          <cell r="W33">
            <v>11</v>
          </cell>
          <cell r="X33">
            <v>9</v>
          </cell>
          <cell r="Y33">
            <v>7</v>
          </cell>
        </row>
        <row r="34">
          <cell r="R34">
            <v>30</v>
          </cell>
          <cell r="S34">
            <v>18</v>
          </cell>
          <cell r="T34">
            <v>14</v>
          </cell>
          <cell r="U34">
            <v>11</v>
          </cell>
          <cell r="V34">
            <v>10</v>
          </cell>
          <cell r="W34">
            <v>9</v>
          </cell>
          <cell r="X34">
            <v>7</v>
          </cell>
          <cell r="Y34">
            <v>5</v>
          </cell>
        </row>
        <row r="35">
          <cell r="R35">
            <v>18</v>
          </cell>
          <cell r="S35">
            <v>9</v>
          </cell>
          <cell r="T35">
            <v>7</v>
          </cell>
          <cell r="U35">
            <v>6</v>
          </cell>
          <cell r="V35">
            <v>9</v>
          </cell>
          <cell r="W35">
            <v>7</v>
          </cell>
          <cell r="X35">
            <v>5</v>
          </cell>
          <cell r="Y35">
            <v>3</v>
          </cell>
        </row>
        <row r="36">
          <cell r="R36">
            <v>9</v>
          </cell>
          <cell r="S36">
            <v>7</v>
          </cell>
          <cell r="T36">
            <v>5</v>
          </cell>
          <cell r="U36">
            <v>4</v>
          </cell>
          <cell r="V36">
            <v>7</v>
          </cell>
          <cell r="W36">
            <v>5</v>
          </cell>
          <cell r="X36">
            <v>3</v>
          </cell>
          <cell r="Y36">
            <v>2</v>
          </cell>
        </row>
      </sheetData>
      <sheetData sheetId="6" refreshError="1"/>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eliverables"/>
      <sheetName val="Resumen HH"/>
      <sheetName val="Staffing"/>
      <sheetName val="Organigrama"/>
      <sheetName val="Resumen_HH19"/>
      <sheetName val="Resumen_HH"/>
      <sheetName val="Resumen_HH1"/>
      <sheetName val="Unit_prices"/>
      <sheetName val="Resumen_HH3"/>
      <sheetName val="Resumen_HH2"/>
      <sheetName val="Staffing_EP"/>
      <sheetName val="Staffing_EP2"/>
      <sheetName val="Resumen_HH4"/>
      <sheetName val="Resumen_HH5"/>
      <sheetName val="Avances_Físicos_PDT6"/>
      <sheetName val="Resumen_HH6"/>
      <sheetName val="Resumen_HH7"/>
      <sheetName val="Resumen_HH8"/>
      <sheetName val="Unit_prices8"/>
      <sheetName val="Resumen_HH9"/>
      <sheetName val="Resumen_HH10"/>
      <sheetName val="Resumen_HH11"/>
      <sheetName val="RES"/>
      <sheetName val="Resumen_HH12"/>
      <sheetName val="Resumen_HH13"/>
      <sheetName val="Resumen_HH14"/>
      <sheetName val="Resumen_HH16"/>
      <sheetName val="Resumen_HH15"/>
      <sheetName val="Resumen_HH17"/>
      <sheetName val="Parametros"/>
      <sheetName val="Resumen_HH18"/>
    </sheetNames>
    <sheetDataSet>
      <sheetData sheetId="0"/>
      <sheetData sheetId="1"/>
      <sheetData sheetId="2">
        <row r="4">
          <cell r="R4" t="e">
            <v>#REF!</v>
          </cell>
        </row>
      </sheetData>
      <sheetData sheetId="3"/>
      <sheetData sheetId="4"/>
      <sheetData sheetId="5">
        <row r="4">
          <cell r="R4">
            <v>0</v>
          </cell>
        </row>
      </sheetData>
      <sheetData sheetId="6">
        <row r="4">
          <cell r="R4">
            <v>0</v>
          </cell>
        </row>
      </sheetData>
      <sheetData sheetId="7">
        <row r="4">
          <cell r="R4">
            <v>0</v>
          </cell>
        </row>
      </sheetData>
      <sheetData sheetId="8" refreshError="1"/>
      <sheetData sheetId="9">
        <row r="4">
          <cell r="R4" t="e">
            <v>#REF!</v>
          </cell>
        </row>
      </sheetData>
      <sheetData sheetId="10" refreshError="1"/>
      <sheetData sheetId="11" refreshError="1"/>
      <sheetData sheetId="12" refreshError="1"/>
      <sheetData sheetId="13" refreshError="1"/>
      <sheetData sheetId="14">
        <row r="4">
          <cell r="R4">
            <v>0</v>
          </cell>
        </row>
      </sheetData>
      <sheetData sheetId="15">
        <row r="4">
          <cell r="R4">
            <v>0</v>
          </cell>
        </row>
      </sheetData>
      <sheetData sheetId="16">
        <row r="4">
          <cell r="R4" t="e">
            <v>#REF!</v>
          </cell>
        </row>
      </sheetData>
      <sheetData sheetId="17">
        <row r="4">
          <cell r="R4">
            <v>0</v>
          </cell>
        </row>
      </sheetData>
      <sheetData sheetId="18">
        <row r="4">
          <cell r="R4">
            <v>0</v>
          </cell>
        </row>
      </sheetData>
      <sheetData sheetId="19">
        <row r="4">
          <cell r="R4">
            <v>0</v>
          </cell>
        </row>
      </sheetData>
      <sheetData sheetId="20">
        <row r="4">
          <cell r="R4">
            <v>0</v>
          </cell>
        </row>
      </sheetData>
      <sheetData sheetId="21">
        <row r="4">
          <cell r="R4">
            <v>0</v>
          </cell>
        </row>
      </sheetData>
      <sheetData sheetId="22">
        <row r="4">
          <cell r="R4">
            <v>0</v>
          </cell>
        </row>
      </sheetData>
      <sheetData sheetId="23" refreshError="1"/>
      <sheetData sheetId="24">
        <row r="4">
          <cell r="R4">
            <v>0</v>
          </cell>
        </row>
      </sheetData>
      <sheetData sheetId="25">
        <row r="4">
          <cell r="R4">
            <v>0</v>
          </cell>
        </row>
      </sheetData>
      <sheetData sheetId="26">
        <row r="4">
          <cell r="R4" t="e">
            <v>#REF!</v>
          </cell>
        </row>
      </sheetData>
      <sheetData sheetId="27">
        <row r="4">
          <cell r="R4" t="e">
            <v>#REF!</v>
          </cell>
        </row>
      </sheetData>
      <sheetData sheetId="28" refreshError="1"/>
      <sheetData sheetId="29">
        <row r="4">
          <cell r="R4">
            <v>0</v>
          </cell>
        </row>
      </sheetData>
      <sheetData sheetId="30">
        <row r="4">
          <cell r="R4">
            <v>0</v>
          </cell>
        </row>
      </sheetData>
      <sheetData sheetId="3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E-1"/>
      <sheetName val="E-2"/>
      <sheetName val="E2-NUEVOS"/>
      <sheetName val="E-8"/>
      <sheetName val="MATERIAL"/>
      <sheetName val="Hoja3"/>
      <sheetName val="EQUIPOS"/>
      <sheetName val="MO"/>
    </sheetNames>
    <sheetDataSet>
      <sheetData sheetId="0"/>
      <sheetData sheetId="1"/>
      <sheetData sheetId="2"/>
      <sheetData sheetId="3"/>
      <sheetData sheetId="4"/>
      <sheetData sheetId="5"/>
      <sheetData sheetId="6"/>
      <sheetData sheetId="7"/>
      <sheetData sheetId="8">
        <row r="6">
          <cell r="A6">
            <v>0</v>
          </cell>
        </row>
        <row r="7">
          <cell r="A7">
            <v>5001</v>
          </cell>
          <cell r="B7" t="str">
            <v>SUPERVISOR ELECTRICO/INSTRUMENTACION</v>
          </cell>
          <cell r="C7" t="str">
            <v>HH</v>
          </cell>
          <cell r="D7">
            <v>1</v>
          </cell>
          <cell r="E7">
            <v>10536</v>
          </cell>
        </row>
        <row r="8">
          <cell r="A8">
            <v>5002</v>
          </cell>
          <cell r="B8" t="str">
            <v>SUPERVISOR ELECTRICO</v>
          </cell>
          <cell r="C8" t="str">
            <v>HH</v>
          </cell>
          <cell r="D8">
            <v>0.5</v>
          </cell>
          <cell r="E8">
            <v>10536</v>
          </cell>
        </row>
        <row r="9">
          <cell r="A9">
            <v>5003</v>
          </cell>
          <cell r="B9" t="str">
            <v>SUPERVISOR MECANICO</v>
          </cell>
          <cell r="C9" t="str">
            <v>HH</v>
          </cell>
          <cell r="D9">
            <v>1</v>
          </cell>
          <cell r="E9">
            <v>9356</v>
          </cell>
        </row>
        <row r="10">
          <cell r="A10">
            <v>5004</v>
          </cell>
          <cell r="B10" t="str">
            <v>JEFE NIVEL</v>
          </cell>
          <cell r="C10" t="str">
            <v>HH</v>
          </cell>
          <cell r="D10">
            <v>1</v>
          </cell>
          <cell r="E10">
            <v>8900</v>
          </cell>
        </row>
        <row r="11">
          <cell r="A11">
            <v>5005</v>
          </cell>
          <cell r="B11" t="str">
            <v>SUPERVISOR INSTRUMENTISTA</v>
          </cell>
          <cell r="C11" t="str">
            <v>HH</v>
          </cell>
          <cell r="D11">
            <v>1</v>
          </cell>
          <cell r="E11">
            <v>9356</v>
          </cell>
        </row>
        <row r="12">
          <cell r="A12">
            <v>5006</v>
          </cell>
          <cell r="B12" t="str">
            <v>SUPERVISOR A</v>
          </cell>
          <cell r="C12" t="str">
            <v>HH</v>
          </cell>
          <cell r="D12">
            <v>1</v>
          </cell>
          <cell r="E12">
            <v>9356</v>
          </cell>
        </row>
        <row r="13">
          <cell r="A13">
            <v>5007</v>
          </cell>
          <cell r="B13" t="str">
            <v>SUPERVISOR B</v>
          </cell>
          <cell r="C13" t="str">
            <v>HH</v>
          </cell>
          <cell r="D13">
            <v>1</v>
          </cell>
          <cell r="E13">
            <v>9356</v>
          </cell>
        </row>
        <row r="14">
          <cell r="A14">
            <v>5008</v>
          </cell>
          <cell r="B14" t="str">
            <v>SUPERVISOR C</v>
          </cell>
          <cell r="C14" t="str">
            <v>HH</v>
          </cell>
          <cell r="D14">
            <v>1</v>
          </cell>
          <cell r="E14">
            <v>9356</v>
          </cell>
        </row>
        <row r="15">
          <cell r="A15">
            <v>5009</v>
          </cell>
          <cell r="B15" t="str">
            <v>SUPERVISOR D</v>
          </cell>
          <cell r="C15" t="str">
            <v>HH</v>
          </cell>
          <cell r="D15">
            <v>1</v>
          </cell>
          <cell r="E15">
            <v>9356</v>
          </cell>
        </row>
        <row r="16">
          <cell r="A16">
            <v>5010</v>
          </cell>
          <cell r="B16" t="str">
            <v xml:space="preserve">SUPERVISOR CUADRILLA </v>
          </cell>
          <cell r="C16" t="str">
            <v>HH</v>
          </cell>
          <cell r="D16">
            <v>1</v>
          </cell>
          <cell r="E16">
            <v>6578</v>
          </cell>
        </row>
        <row r="17">
          <cell r="A17">
            <v>5011</v>
          </cell>
          <cell r="B17" t="str">
            <v>CAPATAZ ELECTRICO</v>
          </cell>
          <cell r="C17" t="str">
            <v>HH</v>
          </cell>
          <cell r="D17">
            <v>1</v>
          </cell>
          <cell r="E17">
            <v>6510</v>
          </cell>
        </row>
        <row r="18">
          <cell r="A18">
            <v>5012</v>
          </cell>
          <cell r="B18" t="str">
            <v>SUPERVISOR CUADRILLA MECANICO</v>
          </cell>
          <cell r="C18" t="str">
            <v>HH</v>
          </cell>
          <cell r="D18">
            <v>1</v>
          </cell>
          <cell r="E18">
            <v>6578</v>
          </cell>
        </row>
        <row r="19">
          <cell r="A19">
            <v>5013</v>
          </cell>
          <cell r="B19" t="str">
            <v>SUPERVISOR CUADRILLA OOCC</v>
          </cell>
          <cell r="C19" t="str">
            <v>HH</v>
          </cell>
          <cell r="D19">
            <v>1</v>
          </cell>
          <cell r="E19">
            <v>7233</v>
          </cell>
        </row>
        <row r="20">
          <cell r="A20">
            <v>5014</v>
          </cell>
          <cell r="B20" t="str">
            <v>CAPATAZ MINERO</v>
          </cell>
          <cell r="C20" t="str">
            <v>HH</v>
          </cell>
          <cell r="D20">
            <v>1</v>
          </cell>
          <cell r="E20">
            <v>8362</v>
          </cell>
        </row>
        <row r="21">
          <cell r="A21">
            <v>5015</v>
          </cell>
          <cell r="B21" t="str">
            <v>CAPATAZ INSTRUMENTISTA</v>
          </cell>
          <cell r="C21" t="str">
            <v>HH</v>
          </cell>
          <cell r="D21">
            <v>1</v>
          </cell>
          <cell r="E21">
            <v>8362</v>
          </cell>
        </row>
        <row r="22">
          <cell r="A22">
            <v>5016</v>
          </cell>
          <cell r="B22" t="str">
            <v>CAPATAZ B</v>
          </cell>
          <cell r="C22" t="str">
            <v>HH</v>
          </cell>
          <cell r="D22">
            <v>1</v>
          </cell>
          <cell r="E22">
            <v>8362</v>
          </cell>
        </row>
        <row r="23">
          <cell r="A23">
            <v>5017</v>
          </cell>
          <cell r="B23" t="str">
            <v>CAPATAZ C</v>
          </cell>
          <cell r="C23" t="str">
            <v>HH</v>
          </cell>
          <cell r="D23">
            <v>1</v>
          </cell>
          <cell r="E23">
            <v>8362</v>
          </cell>
        </row>
        <row r="24">
          <cell r="A24">
            <v>5018</v>
          </cell>
          <cell r="B24" t="str">
            <v>MAESTRO</v>
          </cell>
          <cell r="C24" t="str">
            <v>HH</v>
          </cell>
          <cell r="D24">
            <v>1</v>
          </cell>
          <cell r="E24">
            <v>5800.7</v>
          </cell>
        </row>
        <row r="25">
          <cell r="A25">
            <v>5019</v>
          </cell>
          <cell r="B25" t="str">
            <v>MAESTRO MECANICO</v>
          </cell>
          <cell r="C25" t="str">
            <v>HH</v>
          </cell>
          <cell r="D25">
            <v>1</v>
          </cell>
          <cell r="E25">
            <v>5800.7</v>
          </cell>
        </row>
        <row r="26">
          <cell r="A26">
            <v>5020</v>
          </cell>
          <cell r="B26" t="str">
            <v>MAESTRO PRIMERA INSTRUMENTISTA / ELECTRICO</v>
          </cell>
          <cell r="C26" t="str">
            <v>HH</v>
          </cell>
          <cell r="D26">
            <v>1</v>
          </cell>
          <cell r="E26">
            <v>5800.7</v>
          </cell>
        </row>
        <row r="27">
          <cell r="A27">
            <v>5021</v>
          </cell>
          <cell r="B27" t="str">
            <v>MAESTRO ELECTRICO</v>
          </cell>
          <cell r="C27" t="str">
            <v>HH</v>
          </cell>
          <cell r="D27">
            <v>1</v>
          </cell>
          <cell r="E27">
            <v>5800.7</v>
          </cell>
        </row>
        <row r="28">
          <cell r="A28">
            <v>5022</v>
          </cell>
          <cell r="B28" t="str">
            <v>MAESTRO PRIMERA OOCC</v>
          </cell>
          <cell r="C28" t="str">
            <v>HH</v>
          </cell>
          <cell r="D28">
            <v>1</v>
          </cell>
          <cell r="E28">
            <v>5800.7</v>
          </cell>
        </row>
        <row r="29">
          <cell r="A29">
            <v>5023</v>
          </cell>
          <cell r="B29" t="str">
            <v>MAESTRO OOCC</v>
          </cell>
          <cell r="C29" t="str">
            <v>HH</v>
          </cell>
          <cell r="D29">
            <v>1</v>
          </cell>
          <cell r="E29">
            <v>5800.7</v>
          </cell>
        </row>
        <row r="30">
          <cell r="A30">
            <v>5024</v>
          </cell>
          <cell r="B30" t="str">
            <v>MAESTRO MAYOR</v>
          </cell>
          <cell r="C30" t="str">
            <v>HH</v>
          </cell>
          <cell r="D30">
            <v>1</v>
          </cell>
          <cell r="E30">
            <v>6237</v>
          </cell>
        </row>
        <row r="31">
          <cell r="A31">
            <v>5025</v>
          </cell>
          <cell r="B31" t="str">
            <v>MAESTRO MAYOR A</v>
          </cell>
          <cell r="C31" t="str">
            <v>HH</v>
          </cell>
          <cell r="D31">
            <v>1</v>
          </cell>
          <cell r="E31">
            <v>0</v>
          </cell>
        </row>
        <row r="32">
          <cell r="A32">
            <v>5026</v>
          </cell>
          <cell r="B32" t="str">
            <v>MAESTRO MAYOR B</v>
          </cell>
          <cell r="C32" t="str">
            <v>HH</v>
          </cell>
          <cell r="D32">
            <v>1</v>
          </cell>
          <cell r="E32">
            <v>0</v>
          </cell>
        </row>
        <row r="33">
          <cell r="A33">
            <v>5027</v>
          </cell>
          <cell r="B33" t="str">
            <v>MAESTRO PRIMERA</v>
          </cell>
          <cell r="C33" t="str">
            <v>HH</v>
          </cell>
          <cell r="D33">
            <v>1</v>
          </cell>
          <cell r="E33">
            <v>0</v>
          </cell>
        </row>
        <row r="34">
          <cell r="A34">
            <v>5028</v>
          </cell>
          <cell r="B34" t="str">
            <v>MAESTRO PRIMERA A</v>
          </cell>
          <cell r="C34" t="str">
            <v>HH</v>
          </cell>
          <cell r="D34">
            <v>1</v>
          </cell>
          <cell r="E34">
            <v>0</v>
          </cell>
        </row>
        <row r="35">
          <cell r="A35">
            <v>5029</v>
          </cell>
          <cell r="B35" t="str">
            <v>MAESTRO PRIMERA B</v>
          </cell>
          <cell r="C35" t="str">
            <v>HH</v>
          </cell>
          <cell r="D35">
            <v>1</v>
          </cell>
          <cell r="E35">
            <v>0</v>
          </cell>
        </row>
        <row r="36">
          <cell r="A36">
            <v>5030</v>
          </cell>
          <cell r="B36" t="str">
            <v>MAESTRO SEGUNDA</v>
          </cell>
          <cell r="C36" t="str">
            <v>HH</v>
          </cell>
          <cell r="D36">
            <v>1</v>
          </cell>
          <cell r="E36">
            <v>4819</v>
          </cell>
        </row>
        <row r="37">
          <cell r="A37">
            <v>5031</v>
          </cell>
          <cell r="B37" t="str">
            <v>MAESTRO SEGUNDA A</v>
          </cell>
          <cell r="C37" t="str">
            <v>HH</v>
          </cell>
          <cell r="D37">
            <v>1</v>
          </cell>
          <cell r="E37">
            <v>4819</v>
          </cell>
        </row>
        <row r="38">
          <cell r="A38">
            <v>5032</v>
          </cell>
          <cell r="B38" t="str">
            <v>MAESTRO SEGUNDA B</v>
          </cell>
          <cell r="C38" t="str">
            <v>HH</v>
          </cell>
          <cell r="D38">
            <v>1</v>
          </cell>
          <cell r="E38">
            <v>4819</v>
          </cell>
        </row>
        <row r="39">
          <cell r="A39">
            <v>5033</v>
          </cell>
          <cell r="B39" t="str">
            <v>MAESTRO A</v>
          </cell>
          <cell r="C39" t="str">
            <v>HH</v>
          </cell>
          <cell r="D39">
            <v>1</v>
          </cell>
          <cell r="E39">
            <v>5800.7</v>
          </cell>
        </row>
        <row r="40">
          <cell r="A40">
            <v>5034</v>
          </cell>
          <cell r="B40" t="str">
            <v>MAESTRO D</v>
          </cell>
          <cell r="C40" t="str">
            <v>HH</v>
          </cell>
          <cell r="D40">
            <v>1</v>
          </cell>
          <cell r="E40">
            <v>5800.7</v>
          </cell>
        </row>
        <row r="41">
          <cell r="A41">
            <v>5035</v>
          </cell>
          <cell r="B41" t="str">
            <v>MAESTRO ELECTRICO/INSTRUMENTISTA</v>
          </cell>
          <cell r="C41" t="str">
            <v>HH</v>
          </cell>
          <cell r="D41">
            <v>1</v>
          </cell>
          <cell r="E41">
            <v>5800.7</v>
          </cell>
        </row>
        <row r="42">
          <cell r="A42">
            <v>5036</v>
          </cell>
          <cell r="B42" t="str">
            <v>MAESTRO B</v>
          </cell>
          <cell r="C42" t="str">
            <v>HH</v>
          </cell>
          <cell r="D42">
            <v>1</v>
          </cell>
          <cell r="E42">
            <v>5800.7</v>
          </cell>
        </row>
        <row r="43">
          <cell r="A43">
            <v>5037</v>
          </cell>
          <cell r="B43" t="str">
            <v>MAESTRO C</v>
          </cell>
          <cell r="C43" t="str">
            <v>HH</v>
          </cell>
          <cell r="D43">
            <v>1</v>
          </cell>
          <cell r="E43">
            <v>5800.7</v>
          </cell>
        </row>
        <row r="44">
          <cell r="A44">
            <v>5038</v>
          </cell>
          <cell r="B44" t="str">
            <v>AYUDANTE ELECTRICO / INSTRUMENTISTA</v>
          </cell>
          <cell r="C44" t="str">
            <v>HH</v>
          </cell>
          <cell r="D44">
            <v>1</v>
          </cell>
          <cell r="E44">
            <v>3871</v>
          </cell>
        </row>
        <row r="45">
          <cell r="A45">
            <v>5039</v>
          </cell>
          <cell r="B45" t="str">
            <v>AYUDANTE</v>
          </cell>
          <cell r="C45" t="str">
            <v>HH</v>
          </cell>
          <cell r="D45">
            <v>1</v>
          </cell>
          <cell r="E45">
            <v>3871</v>
          </cell>
        </row>
        <row r="46">
          <cell r="A46">
            <v>5040</v>
          </cell>
          <cell r="B46" t="str">
            <v>AYUDANTE INSTRUMENTISTA</v>
          </cell>
          <cell r="C46" t="str">
            <v>HH</v>
          </cell>
          <cell r="D46">
            <v>1</v>
          </cell>
          <cell r="E46">
            <v>3871</v>
          </cell>
        </row>
        <row r="47">
          <cell r="A47">
            <v>5041</v>
          </cell>
          <cell r="B47" t="str">
            <v>AYUDANTE MECANICO</v>
          </cell>
          <cell r="C47" t="str">
            <v>HH</v>
          </cell>
          <cell r="D47">
            <v>1</v>
          </cell>
          <cell r="E47">
            <v>3871</v>
          </cell>
        </row>
        <row r="48">
          <cell r="A48">
            <v>5042</v>
          </cell>
          <cell r="B48" t="str">
            <v>AYUDANTE OOCC</v>
          </cell>
          <cell r="C48" t="str">
            <v>HH</v>
          </cell>
          <cell r="D48">
            <v>1</v>
          </cell>
          <cell r="E48">
            <v>3871</v>
          </cell>
        </row>
        <row r="49">
          <cell r="A49">
            <v>5043</v>
          </cell>
          <cell r="B49" t="str">
            <v>RONDIN</v>
          </cell>
          <cell r="C49" t="str">
            <v>HH</v>
          </cell>
          <cell r="D49">
            <v>1</v>
          </cell>
          <cell r="E49">
            <v>3871</v>
          </cell>
        </row>
        <row r="50">
          <cell r="A50">
            <v>5044</v>
          </cell>
          <cell r="B50" t="str">
            <v>AYUDANTE B</v>
          </cell>
          <cell r="C50" t="str">
            <v>HH</v>
          </cell>
          <cell r="D50">
            <v>1</v>
          </cell>
          <cell r="E50">
            <v>3871</v>
          </cell>
        </row>
        <row r="51">
          <cell r="A51">
            <v>5045</v>
          </cell>
          <cell r="B51" t="str">
            <v>AYUDANTE C</v>
          </cell>
          <cell r="C51" t="str">
            <v>HH</v>
          </cell>
          <cell r="D51">
            <v>1</v>
          </cell>
          <cell r="E51">
            <v>3871</v>
          </cell>
        </row>
        <row r="52">
          <cell r="A52">
            <v>5046</v>
          </cell>
          <cell r="B52" t="str">
            <v>JORNALERO</v>
          </cell>
          <cell r="C52" t="str">
            <v>HH</v>
          </cell>
          <cell r="D52">
            <v>1</v>
          </cell>
          <cell r="E52">
            <v>3892</v>
          </cell>
        </row>
        <row r="53">
          <cell r="A53">
            <v>5047</v>
          </cell>
          <cell r="B53" t="str">
            <v>SOLDADOR</v>
          </cell>
          <cell r="C53" t="str">
            <v>HH</v>
          </cell>
          <cell r="D53">
            <v>1</v>
          </cell>
          <cell r="E53">
            <v>5686</v>
          </cell>
        </row>
        <row r="54">
          <cell r="A54">
            <v>5048</v>
          </cell>
          <cell r="B54" t="str">
            <v>SOLDADOR CALIFICADO</v>
          </cell>
          <cell r="C54" t="str">
            <v>HH</v>
          </cell>
          <cell r="D54">
            <v>1</v>
          </cell>
          <cell r="E54">
            <v>6012</v>
          </cell>
        </row>
        <row r="55">
          <cell r="A55">
            <v>5049</v>
          </cell>
          <cell r="B55" t="str">
            <v xml:space="preserve">OPERADOR MAQUINARIA </v>
          </cell>
          <cell r="C55" t="str">
            <v>HH</v>
          </cell>
          <cell r="D55">
            <v>1</v>
          </cell>
          <cell r="E55">
            <v>5313</v>
          </cell>
        </row>
        <row r="56">
          <cell r="A56">
            <v>5050</v>
          </cell>
          <cell r="B56" t="str">
            <v>OPERADOR B</v>
          </cell>
          <cell r="C56" t="str">
            <v>HH</v>
          </cell>
          <cell r="D56">
            <v>1</v>
          </cell>
          <cell r="E56">
            <v>6821</v>
          </cell>
        </row>
        <row r="57">
          <cell r="A57">
            <v>5051</v>
          </cell>
          <cell r="B57" t="str">
            <v>OPERADOR C</v>
          </cell>
          <cell r="C57" t="str">
            <v>HH</v>
          </cell>
          <cell r="D57">
            <v>1</v>
          </cell>
          <cell r="E57">
            <v>6821</v>
          </cell>
        </row>
        <row r="58">
          <cell r="A58">
            <v>5052</v>
          </cell>
          <cell r="B58" t="str">
            <v>OPERADOR D</v>
          </cell>
          <cell r="C58" t="str">
            <v>HH</v>
          </cell>
          <cell r="D58">
            <v>1</v>
          </cell>
          <cell r="E58">
            <v>6821</v>
          </cell>
        </row>
        <row r="59">
          <cell r="A59">
            <v>5053</v>
          </cell>
          <cell r="B59" t="str">
            <v xml:space="preserve">CHOFER </v>
          </cell>
          <cell r="C59" t="str">
            <v>HH</v>
          </cell>
          <cell r="D59">
            <v>1</v>
          </cell>
          <cell r="E59">
            <v>4770</v>
          </cell>
        </row>
        <row r="60">
          <cell r="A60">
            <v>5054</v>
          </cell>
          <cell r="B60" t="str">
            <v>CHOFER B</v>
          </cell>
          <cell r="C60" t="str">
            <v>HH</v>
          </cell>
          <cell r="D60">
            <v>1</v>
          </cell>
          <cell r="E60">
            <v>5452</v>
          </cell>
        </row>
        <row r="61">
          <cell r="A61">
            <v>5055</v>
          </cell>
          <cell r="B61" t="str">
            <v>CHOFER C</v>
          </cell>
          <cell r="C61" t="str">
            <v>HH</v>
          </cell>
          <cell r="D61">
            <v>1</v>
          </cell>
          <cell r="E61">
            <v>5317</v>
          </cell>
        </row>
        <row r="62">
          <cell r="A62">
            <v>5056</v>
          </cell>
          <cell r="B62" t="str">
            <v>CHOFER D</v>
          </cell>
          <cell r="C62" t="str">
            <v>HH</v>
          </cell>
          <cell r="D62">
            <v>1</v>
          </cell>
          <cell r="E62">
            <v>5317</v>
          </cell>
        </row>
        <row r="63">
          <cell r="A63">
            <v>5057</v>
          </cell>
          <cell r="B63" t="str">
            <v>JEFE TERRENO</v>
          </cell>
          <cell r="C63" t="str">
            <v>HH</v>
          </cell>
          <cell r="D63">
            <v>1</v>
          </cell>
          <cell r="E63">
            <v>13874</v>
          </cell>
        </row>
        <row r="64">
          <cell r="A64">
            <v>5058</v>
          </cell>
          <cell r="B64" t="str">
            <v>ADMINISTRADOR OBRA (RESIDENTE)</v>
          </cell>
          <cell r="C64" t="str">
            <v>HH</v>
          </cell>
          <cell r="D64">
            <v>1</v>
          </cell>
          <cell r="E64">
            <v>16487</v>
          </cell>
        </row>
        <row r="65">
          <cell r="A65">
            <v>5059</v>
          </cell>
          <cell r="B65" t="str">
            <v>INGENIERO RESIDENTE</v>
          </cell>
          <cell r="C65" t="str">
            <v>HH</v>
          </cell>
          <cell r="D65">
            <v>1</v>
          </cell>
          <cell r="E65">
            <v>24145</v>
          </cell>
        </row>
        <row r="66">
          <cell r="A66">
            <v>5060</v>
          </cell>
          <cell r="B66" t="str">
            <v>INGENIERO CIVIL A</v>
          </cell>
          <cell r="C66" t="str">
            <v>HH</v>
          </cell>
          <cell r="D66">
            <v>1</v>
          </cell>
          <cell r="E66">
            <v>10703</v>
          </cell>
        </row>
        <row r="67">
          <cell r="A67">
            <v>5061</v>
          </cell>
          <cell r="B67" t="str">
            <v>INGENIERO CIVIL B</v>
          </cell>
          <cell r="C67" t="str">
            <v>HH</v>
          </cell>
          <cell r="D67">
            <v>1</v>
          </cell>
          <cell r="E67">
            <v>10703</v>
          </cell>
        </row>
        <row r="68">
          <cell r="A68">
            <v>5062</v>
          </cell>
          <cell r="B68" t="str">
            <v>INGENIERO CIVIL C</v>
          </cell>
          <cell r="C68" t="str">
            <v>HH</v>
          </cell>
          <cell r="D68">
            <v>1</v>
          </cell>
          <cell r="E68">
            <v>10703</v>
          </cell>
        </row>
        <row r="69">
          <cell r="A69">
            <v>5063</v>
          </cell>
          <cell r="B69" t="str">
            <v>INGENIERO EJECUCION A</v>
          </cell>
          <cell r="C69" t="str">
            <v>HH</v>
          </cell>
          <cell r="D69">
            <v>1</v>
          </cell>
          <cell r="E69">
            <v>10703</v>
          </cell>
        </row>
        <row r="70">
          <cell r="A70">
            <v>5064</v>
          </cell>
          <cell r="B70" t="str">
            <v>INGENIERO ESPECIALISTA PROTECCIONES</v>
          </cell>
          <cell r="C70" t="str">
            <v>HH</v>
          </cell>
          <cell r="D70">
            <v>1</v>
          </cell>
          <cell r="E70">
            <v>30000</v>
          </cell>
        </row>
        <row r="71">
          <cell r="A71">
            <v>5065</v>
          </cell>
          <cell r="B71" t="str">
            <v>INGENIERO EJECUCION C</v>
          </cell>
          <cell r="C71" t="str">
            <v>HH</v>
          </cell>
          <cell r="D71">
            <v>1</v>
          </cell>
          <cell r="E71">
            <v>10703</v>
          </cell>
        </row>
        <row r="72">
          <cell r="A72">
            <v>5066</v>
          </cell>
          <cell r="B72" t="str">
            <v>INGENIERO TERRENO</v>
          </cell>
          <cell r="C72" t="str">
            <v>HH</v>
          </cell>
          <cell r="D72">
            <v>1</v>
          </cell>
          <cell r="E72">
            <v>10703</v>
          </cell>
        </row>
        <row r="73">
          <cell r="A73">
            <v>5067</v>
          </cell>
          <cell r="B73" t="str">
            <v>INGENIERO</v>
          </cell>
          <cell r="C73" t="str">
            <v>HH</v>
          </cell>
          <cell r="D73">
            <v>1</v>
          </cell>
          <cell r="E73">
            <v>12887</v>
          </cell>
        </row>
        <row r="74">
          <cell r="A74">
            <v>5068</v>
          </cell>
          <cell r="B74" t="str">
            <v>INGENIERO OFICINA TECNICA</v>
          </cell>
          <cell r="C74" t="str">
            <v>HH</v>
          </cell>
          <cell r="D74">
            <v>1</v>
          </cell>
          <cell r="E74">
            <v>12887</v>
          </cell>
        </row>
        <row r="75">
          <cell r="A75">
            <v>5069</v>
          </cell>
          <cell r="B75" t="str">
            <v>INGENIERO PROGRAMACION</v>
          </cell>
          <cell r="C75" t="str">
            <v>HH</v>
          </cell>
          <cell r="D75">
            <v>1</v>
          </cell>
          <cell r="E75">
            <v>12887</v>
          </cell>
        </row>
        <row r="76">
          <cell r="A76">
            <v>5070</v>
          </cell>
          <cell r="B76" t="str">
            <v>JEFE DE PROYECTO</v>
          </cell>
          <cell r="C76" t="str">
            <v>HH</v>
          </cell>
          <cell r="D76">
            <v>1</v>
          </cell>
          <cell r="E76">
            <v>15665</v>
          </cell>
        </row>
        <row r="77">
          <cell r="A77">
            <v>5071</v>
          </cell>
          <cell r="B77" t="str">
            <v>INGENIERO PRUEBAS</v>
          </cell>
          <cell r="C77" t="str">
            <v>HH</v>
          </cell>
          <cell r="D77">
            <v>1</v>
          </cell>
          <cell r="E77">
            <v>8617</v>
          </cell>
        </row>
        <row r="78">
          <cell r="A78">
            <v>5072</v>
          </cell>
          <cell r="B78" t="str">
            <v>PROYECTISTA</v>
          </cell>
          <cell r="C78" t="str">
            <v>HH</v>
          </cell>
          <cell r="D78">
            <v>1</v>
          </cell>
          <cell r="E78">
            <v>9905</v>
          </cell>
        </row>
        <row r="79">
          <cell r="A79">
            <v>5073</v>
          </cell>
          <cell r="B79" t="str">
            <v>DIBUJANTE</v>
          </cell>
          <cell r="C79" t="str">
            <v>HH</v>
          </cell>
          <cell r="D79">
            <v>1</v>
          </cell>
          <cell r="E79">
            <v>8210</v>
          </cell>
        </row>
        <row r="80">
          <cell r="A80">
            <v>5074</v>
          </cell>
          <cell r="B80" t="str">
            <v>Prevencionista de Riesgos Sernageomin A</v>
          </cell>
          <cell r="C80" t="str">
            <v>HH</v>
          </cell>
          <cell r="D80">
            <v>1</v>
          </cell>
          <cell r="E80">
            <v>15194</v>
          </cell>
        </row>
        <row r="81">
          <cell r="A81">
            <v>5075</v>
          </cell>
          <cell r="B81" t="str">
            <v>Prevencionista de Riesgos Sernageomin B</v>
          </cell>
          <cell r="C81" t="str">
            <v>HH</v>
          </cell>
          <cell r="D81">
            <v>1</v>
          </cell>
          <cell r="E81">
            <v>13033</v>
          </cell>
        </row>
        <row r="82">
          <cell r="A82">
            <v>5076</v>
          </cell>
          <cell r="B82" t="str">
            <v>Prevencionista de Riesgos Sernageomin C</v>
          </cell>
          <cell r="C82" t="str">
            <v>HH</v>
          </cell>
          <cell r="D82">
            <v>1</v>
          </cell>
          <cell r="E82">
            <v>8745</v>
          </cell>
        </row>
        <row r="83">
          <cell r="A83">
            <v>5077</v>
          </cell>
          <cell r="B83" t="str">
            <v>PREVENCIONISTA SNS A</v>
          </cell>
          <cell r="C83" t="str">
            <v>HH</v>
          </cell>
          <cell r="D83">
            <v>1</v>
          </cell>
          <cell r="E83">
            <v>1390</v>
          </cell>
        </row>
        <row r="84">
          <cell r="A84">
            <v>5078</v>
          </cell>
          <cell r="B84" t="str">
            <v>PREVENCIONISTA SNS B</v>
          </cell>
          <cell r="C84" t="str">
            <v>HH</v>
          </cell>
          <cell r="D84">
            <v>1</v>
          </cell>
          <cell r="E84">
            <v>1390</v>
          </cell>
        </row>
        <row r="85">
          <cell r="A85">
            <v>5079</v>
          </cell>
          <cell r="B85" t="str">
            <v>TECNICO PRUEBAS</v>
          </cell>
          <cell r="C85" t="str">
            <v>HH</v>
          </cell>
          <cell r="D85">
            <v>1</v>
          </cell>
          <cell r="E85">
            <v>7211</v>
          </cell>
        </row>
        <row r="86">
          <cell r="A86">
            <v>5080</v>
          </cell>
          <cell r="B86" t="str">
            <v>TECNICO SOFTWARE</v>
          </cell>
          <cell r="C86" t="str">
            <v>HH</v>
          </cell>
          <cell r="D86">
            <v>1</v>
          </cell>
          <cell r="E86">
            <v>7211</v>
          </cell>
        </row>
        <row r="87">
          <cell r="A87">
            <v>5081</v>
          </cell>
          <cell r="B87" t="str">
            <v>CUADRILLA PERSONAL DE PRUEBAS ELECTRICAS/CONTROL</v>
          </cell>
          <cell r="C87" t="str">
            <v>HH</v>
          </cell>
          <cell r="D87">
            <v>1</v>
          </cell>
          <cell r="E87">
            <v>1416</v>
          </cell>
        </row>
        <row r="88">
          <cell r="A88">
            <v>5082</v>
          </cell>
          <cell r="B88" t="str">
            <v>CUADRILLA PERSONAL DE PRUEBAS MECANICAS</v>
          </cell>
          <cell r="C88" t="str">
            <v>HH</v>
          </cell>
          <cell r="D88">
            <v>1</v>
          </cell>
          <cell r="E88">
            <v>16177</v>
          </cell>
        </row>
        <row r="89">
          <cell r="A89">
            <v>5083</v>
          </cell>
          <cell r="B89" t="str">
            <v>INGENIERO ESPECIALISTA</v>
          </cell>
          <cell r="C89" t="str">
            <v>HH</v>
          </cell>
          <cell r="D89">
            <v>1</v>
          </cell>
          <cell r="E89">
            <v>15456</v>
          </cell>
        </row>
        <row r="90">
          <cell r="A90">
            <v>5084</v>
          </cell>
          <cell r="B90" t="str">
            <v>CUADRILLA DE APOYO</v>
          </cell>
          <cell r="C90" t="str">
            <v>HH</v>
          </cell>
          <cell r="D90">
            <v>1</v>
          </cell>
          <cell r="E90">
            <v>1416</v>
          </cell>
        </row>
        <row r="91">
          <cell r="A91">
            <v>5085</v>
          </cell>
          <cell r="B91" t="str">
            <v>MANO DE OBRA DIRECTA</v>
          </cell>
          <cell r="C91" t="str">
            <v>HH</v>
          </cell>
          <cell r="D91">
            <v>1</v>
          </cell>
          <cell r="E91">
            <v>1416</v>
          </cell>
        </row>
        <row r="92">
          <cell r="A92">
            <v>5086</v>
          </cell>
          <cell r="B92" t="str">
            <v>MANO DE OBRA INDIRECTA</v>
          </cell>
          <cell r="C92" t="str">
            <v>HH</v>
          </cell>
          <cell r="D92">
            <v>1</v>
          </cell>
          <cell r="E92">
            <v>1416</v>
          </cell>
        </row>
        <row r="93">
          <cell r="A93">
            <v>5087</v>
          </cell>
          <cell r="B93" t="str">
            <v>PROGRAMADOR</v>
          </cell>
          <cell r="C93" t="str">
            <v>HH</v>
          </cell>
          <cell r="D93">
            <v>1</v>
          </cell>
          <cell r="E93">
            <v>1416</v>
          </cell>
        </row>
        <row r="94">
          <cell r="A94">
            <v>5088</v>
          </cell>
          <cell r="B94" t="str">
            <v>TECNICO F.O.</v>
          </cell>
          <cell r="C94" t="str">
            <v>HH</v>
          </cell>
          <cell r="D94">
            <v>1</v>
          </cell>
          <cell r="E94">
            <v>7813</v>
          </cell>
        </row>
        <row r="95">
          <cell r="A95">
            <v>5089</v>
          </cell>
          <cell r="B95" t="str">
            <v>JEFE DE TURNO</v>
          </cell>
          <cell r="C95" t="str">
            <v>HH</v>
          </cell>
          <cell r="D95">
            <v>1</v>
          </cell>
          <cell r="E95">
            <v>15371</v>
          </cell>
        </row>
        <row r="96">
          <cell r="A96">
            <v>5090</v>
          </cell>
          <cell r="B96" t="str">
            <v>INGENIERO ENCARGADO OFICINA TECNICA</v>
          </cell>
          <cell r="C96" t="str">
            <v>HH</v>
          </cell>
          <cell r="D96">
            <v>1</v>
          </cell>
          <cell r="E96">
            <v>11890</v>
          </cell>
        </row>
        <row r="97">
          <cell r="A97">
            <v>5091</v>
          </cell>
          <cell r="B97" t="str">
            <v>JEFE ESPECIALIDAD ELECTRICA E INSTRUMENTACION</v>
          </cell>
          <cell r="C97" t="str">
            <v>HH</v>
          </cell>
          <cell r="D97">
            <v>1</v>
          </cell>
          <cell r="E97">
            <v>15371</v>
          </cell>
        </row>
        <row r="98">
          <cell r="A98">
            <v>5092</v>
          </cell>
          <cell r="B98" t="str">
            <v>JEFE DE ESPECIALIDAD CIVIL</v>
          </cell>
          <cell r="C98" t="str">
            <v>HH</v>
          </cell>
          <cell r="D98">
            <v>1</v>
          </cell>
          <cell r="E98">
            <v>15371</v>
          </cell>
        </row>
        <row r="99">
          <cell r="A99">
            <v>5093</v>
          </cell>
          <cell r="B99" t="str">
            <v>JEFE DE ESPECIALIDAD MECANICA</v>
          </cell>
          <cell r="C99" t="str">
            <v>HH</v>
          </cell>
          <cell r="D99">
            <v>1</v>
          </cell>
          <cell r="E99">
            <v>15371</v>
          </cell>
        </row>
        <row r="100">
          <cell r="A100">
            <v>5094</v>
          </cell>
          <cell r="B100" t="str">
            <v>JEFE DE ESPECIALIDAD INSTRUMENTACION</v>
          </cell>
          <cell r="C100" t="str">
            <v>HH</v>
          </cell>
          <cell r="D100">
            <v>1</v>
          </cell>
          <cell r="E100">
            <v>15371</v>
          </cell>
        </row>
        <row r="101">
          <cell r="A101">
            <v>5095</v>
          </cell>
          <cell r="B101" t="str">
            <v>JEFE RELACIONES LABORALES</v>
          </cell>
          <cell r="C101" t="str">
            <v>HH</v>
          </cell>
          <cell r="D101">
            <v>1</v>
          </cell>
          <cell r="E101">
            <v>10700</v>
          </cell>
        </row>
        <row r="102">
          <cell r="A102">
            <v>5096</v>
          </cell>
          <cell r="B102" t="str">
            <v>INGENIERO ENCARGADO MEDIO AMBIENTE (PART TIME)</v>
          </cell>
          <cell r="C102" t="str">
            <v>HH</v>
          </cell>
          <cell r="D102">
            <v>1</v>
          </cell>
          <cell r="E102">
            <v>10568</v>
          </cell>
        </row>
        <row r="103">
          <cell r="A103">
            <v>5097</v>
          </cell>
          <cell r="B103" t="str">
            <v>BODEGUERO</v>
          </cell>
          <cell r="C103" t="str">
            <v>HH</v>
          </cell>
          <cell r="D103">
            <v>1</v>
          </cell>
          <cell r="E103">
            <v>4398</v>
          </cell>
        </row>
        <row r="104">
          <cell r="A104">
            <v>5098</v>
          </cell>
          <cell r="B104" t="str">
            <v>ADMINISTRATIVO</v>
          </cell>
          <cell r="C104" t="str">
            <v>HH</v>
          </cell>
          <cell r="D104">
            <v>1</v>
          </cell>
          <cell r="E104">
            <v>5381</v>
          </cell>
        </row>
        <row r="105">
          <cell r="A105">
            <v>5099</v>
          </cell>
          <cell r="B105" t="str">
            <v>TOPOGRAFO</v>
          </cell>
          <cell r="C105" t="str">
            <v>HH</v>
          </cell>
          <cell r="D105">
            <v>1</v>
          </cell>
          <cell r="E105">
            <v>9471</v>
          </cell>
        </row>
        <row r="106">
          <cell r="A106">
            <v>5100</v>
          </cell>
          <cell r="B106" t="str">
            <v>INGENIERO ENCARGADO CALIDAD (PARCIAL)</v>
          </cell>
          <cell r="C106" t="str">
            <v>HH</v>
          </cell>
          <cell r="D106">
            <v>1</v>
          </cell>
          <cell r="E106">
            <v>10568</v>
          </cell>
        </row>
        <row r="107">
          <cell r="A107">
            <v>5101</v>
          </cell>
          <cell r="B107" t="str">
            <v>TECNICO DE MANTENCION</v>
          </cell>
          <cell r="C107" t="str">
            <v>HH</v>
          </cell>
          <cell r="D107">
            <v>1</v>
          </cell>
          <cell r="E107">
            <v>7125</v>
          </cell>
        </row>
        <row r="108">
          <cell r="A108">
            <v>5102</v>
          </cell>
          <cell r="B108" t="str">
            <v>LABORATORISTA</v>
          </cell>
          <cell r="C108" t="str">
            <v>HH</v>
          </cell>
          <cell r="D108">
            <v>1</v>
          </cell>
          <cell r="E108">
            <v>11494</v>
          </cell>
        </row>
        <row r="109">
          <cell r="A109">
            <v>5103</v>
          </cell>
          <cell r="B109" t="str">
            <v>INGENIERO DE COSTOS</v>
          </cell>
          <cell r="C109" t="str">
            <v>HH</v>
          </cell>
          <cell r="D109">
            <v>1</v>
          </cell>
          <cell r="E109">
            <v>12096</v>
          </cell>
        </row>
        <row r="110">
          <cell r="A110">
            <v>5104</v>
          </cell>
          <cell r="B110" t="str">
            <v>ENCARGADO RECURSOS HUMANOS (PARCIAL)</v>
          </cell>
          <cell r="C110" t="str">
            <v>HH</v>
          </cell>
          <cell r="D110">
            <v>1</v>
          </cell>
          <cell r="E110">
            <v>9363</v>
          </cell>
        </row>
        <row r="111">
          <cell r="A111">
            <v>5105</v>
          </cell>
          <cell r="C111" t="str">
            <v>HH</v>
          </cell>
          <cell r="D111">
            <v>1</v>
          </cell>
          <cell r="E111">
            <v>9019</v>
          </cell>
        </row>
        <row r="112">
          <cell r="A112">
            <v>5106</v>
          </cell>
          <cell r="B112" t="str">
            <v>ASISTENTE CONTROL CALIDAD</v>
          </cell>
          <cell r="C112" t="str">
            <v>HH</v>
          </cell>
          <cell r="D112">
            <v>1</v>
          </cell>
          <cell r="E112">
            <v>7143</v>
          </cell>
        </row>
        <row r="113">
          <cell r="A113">
            <v>5107</v>
          </cell>
          <cell r="B113" t="str">
            <v>ALARIFES</v>
          </cell>
          <cell r="C113" t="str">
            <v>HH</v>
          </cell>
          <cell r="D113">
            <v>1</v>
          </cell>
          <cell r="E113">
            <v>3871</v>
          </cell>
        </row>
        <row r="114">
          <cell r="A114">
            <v>5108</v>
          </cell>
          <cell r="B114" t="str">
            <v>ELECTROMECANICO MANTENCION</v>
          </cell>
          <cell r="C114" t="str">
            <v>HH</v>
          </cell>
          <cell r="D114">
            <v>1</v>
          </cell>
          <cell r="E114">
            <v>5933</v>
          </cell>
        </row>
        <row r="115">
          <cell r="A115">
            <v>5109</v>
          </cell>
          <cell r="B115" t="str">
            <v>Tecnico Fusionador</v>
          </cell>
          <cell r="C115" t="str">
            <v>HH</v>
          </cell>
          <cell r="D115">
            <v>1</v>
          </cell>
          <cell r="E115">
            <v>5933</v>
          </cell>
        </row>
        <row r="116">
          <cell r="C116" t="str">
            <v>HH</v>
          </cell>
          <cell r="D116">
            <v>1</v>
          </cell>
          <cell r="E116">
            <v>5933</v>
          </cell>
        </row>
      </sheetData>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vances Físicos PDT"/>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iagrama"/>
      <sheetName val="Detalle"/>
      <sheetName val="Base de Datos"/>
      <sheetName val="Ingreso Datos Extracción"/>
      <sheetName val="Ingreso Datos Reducción"/>
      <sheetName val="Ingreso Datos Traspaso"/>
      <sheetName val="Ingreso Datos Ventilación"/>
      <sheetName val="Ingreso Datos Chancado Primario"/>
      <sheetName val="Ingreso Datos Transporte Inter."/>
      <sheetName val="Ingreso Datos Transp. de Nivel"/>
      <sheetName val="Ingreso Datos Transporte Princi"/>
      <sheetName val="Ingreso Datos Mantencion Área"/>
      <sheetName val="Ingreso Servicios Mina"/>
      <sheetName val="Ingreso Datos CIO&amp;G"/>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de Nivel"/>
      <sheetName val="Transporte Principal"/>
      <sheetName val="Mant. y Lev. de Área"/>
      <sheetName val="Servicios Mina"/>
      <sheetName val="CIO&amp;G"/>
      <sheetName val="Staff MCHS"/>
      <sheetName val="Organigrama general"/>
      <sheetName val="Resumen Dotaciones"/>
      <sheetName val="Ajuste Dotaciones"/>
      <sheetName val="Resumen Consumos"/>
      <sheetName val="Resumen Gastos Extracción"/>
      <sheetName val="Resumen Equipos"/>
      <sheetName val="Resumen Equipos 1841"/>
      <sheetName val="Resumen Equipos 1625"/>
      <sheetName val="Resumen Equipos 1409"/>
      <sheetName val="Resumen Equipos 1193"/>
      <sheetName val="Resumen Equipos BE"/>
      <sheetName val="Adquisiciones LHD"/>
      <sheetName val="Adquisiciones LHD Servicios"/>
      <sheetName val="Adquisiciones Jumbo Cachorrero"/>
      <sheetName val="Adquisiciones Martillo"/>
      <sheetName val="Adquisiciones Utilitarios Mant"/>
      <sheetName val="Adquisiciones Utilitarios Elect"/>
      <sheetName val="Adquisiciones Utilitarios Serv"/>
      <sheetName val="Adquisiciones Camion 15ton"/>
      <sheetName val="Adquisiciones Mixer"/>
      <sheetName val="Adquisiciones Robot"/>
      <sheetName val="Adquisiciones Plataforma"/>
      <sheetName val="Adquisiciones Jumbo Emp"/>
      <sheetName val="Resumen de Gastos"/>
      <sheetName val="Plan Minero 140 ktpd Base seca"/>
      <sheetName val="Plan Minero 140ktpd Base Humeda"/>
      <sheetName val="Analisis de Precisión"/>
      <sheetName val="Tiempos"/>
      <sheetName val="DxU"/>
      <sheetName val="Detalle LHD por MB"/>
      <sheetName val="Ingreso Datos Bus Personal"/>
      <sheetName val="Bus Personal"/>
      <sheetName val="MO"/>
    </sheetNames>
    <sheetDataSet>
      <sheetData sheetId="0" refreshError="1"/>
      <sheetData sheetId="1" refreshError="1"/>
      <sheetData sheetId="2">
        <row r="44">
          <cell r="D44">
            <v>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5">
          <cell r="O5">
            <v>2019</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sheetName val="REIMBURSABLES  EXPENSES "/>
      <sheetName val="Pricing Model "/>
      <sheetName val="Estimated Labor"/>
      <sheetName val="Manpower "/>
      <sheetName val="Mecanica"/>
      <sheetName val="piping"/>
      <sheetName val="electricidad"/>
      <sheetName val="instrumentacion"/>
      <sheetName val="csa"/>
      <sheetName val="Formulario T-21_vector"/>
      <sheetName val="Formulario T-21"/>
      <sheetName val="Resumen volumen por fase"/>
      <sheetName val="REIMBURSABLES__EXPENSES_"/>
      <sheetName val="Pricing_Model_"/>
      <sheetName val="Estimated_Labor"/>
      <sheetName val="Manpower_"/>
      <sheetName val="Formulario_T-21_vector"/>
      <sheetName val="Formulario_T-21"/>
      <sheetName val="Resumen_volumen_por_fase"/>
      <sheetName val="REIMBURSABLES__EXPENSES_1"/>
      <sheetName val="Pricing_Model_1"/>
      <sheetName val="Estimated_Labor1"/>
      <sheetName val="Manpower_1"/>
      <sheetName val="Formulario_T-21_vector1"/>
      <sheetName val="Formulario_T-211"/>
      <sheetName val="Resumen_volumen_por_fase1"/>
      <sheetName val="Resumen_HH"/>
      <sheetName val="REIMBURSABLES__EXPENSES_2"/>
      <sheetName val="Pricing_Model_2"/>
      <sheetName val="Estimated_Labor2"/>
      <sheetName val="Manpower_2"/>
      <sheetName val="Formulario_T-21_vector2"/>
      <sheetName val="Formulario_T-212"/>
      <sheetName val="Resumen_volumen_por_fase2"/>
      <sheetName val="Resumen_HH2"/>
      <sheetName val="REIMBURSABLES__EXPENSES_3"/>
      <sheetName val="Pricing_Model_3"/>
      <sheetName val="Estimated_Labor3"/>
      <sheetName val="Manpower_3"/>
      <sheetName val="Formulario_T-21_vector3"/>
      <sheetName val="Formulario_T-213"/>
      <sheetName val="Resumen_volumen_por_fase3"/>
      <sheetName val="REIMBURSABLES__EXPENSES_4"/>
      <sheetName val="Pricing_Model_4"/>
      <sheetName val="Estimated_Labor4"/>
      <sheetName val="Manpower_4"/>
      <sheetName val="Formulario_T-21_vector4"/>
      <sheetName val="Formulario_T-214"/>
      <sheetName val="Resumen_volumen_por_fase4"/>
      <sheetName val="REIMBURSABLES__EXPENSES_5"/>
      <sheetName val="Pricing_Model_5"/>
      <sheetName val="Estimated_Labor5"/>
      <sheetName val="Manpower_5"/>
      <sheetName val="Formulario_T-21_vector5"/>
      <sheetName val="Formulario_T-215"/>
      <sheetName val="Resumen_volumen_por_fase5"/>
      <sheetName val="Unit_prices5"/>
      <sheetName val="REIMBURSABLES__EXPENSES_6"/>
      <sheetName val="Pricing_Model_6"/>
      <sheetName val="Estimated_Labor6"/>
      <sheetName val="Manpower_6"/>
      <sheetName val="Formulario_T-21_vector6"/>
      <sheetName val="Formulario_T-216"/>
      <sheetName val="Resumen_volumen_por_fase6"/>
      <sheetName val="REIMBURSABLES__EXPENSES_7"/>
      <sheetName val="Pricing_Model_7"/>
      <sheetName val="Estimated_Labor7"/>
      <sheetName val="Manpower_7"/>
      <sheetName val="Formulario_T-21_vector7"/>
      <sheetName val="Formulario_T-217"/>
      <sheetName val="Resumen_volumen_por_fase7"/>
      <sheetName val="REIMBURSABLES__EXPENSES_8"/>
      <sheetName val="Pricing_Model_8"/>
      <sheetName val="Estimated_Labor8"/>
      <sheetName val="Manpower_8"/>
      <sheetName val="Formulario_T-21_vector8"/>
      <sheetName val="Formulario_T-218"/>
      <sheetName val="Resumen_volumen_por_fase8"/>
      <sheetName val="REIMBURSABLES__EXPENSES_9"/>
      <sheetName val="Pricing_Model_9"/>
      <sheetName val="Estimated_Labor9"/>
      <sheetName val="Manpower_9"/>
      <sheetName val="Formulario_T-21_vector9"/>
      <sheetName val="Formulario_T-219"/>
      <sheetName val="Resumen_volumen_por_fase9"/>
      <sheetName val="REIMBURSABLES__EXPENSES_11"/>
      <sheetName val="Pricing_Model_11"/>
      <sheetName val="Estimated_Labor11"/>
      <sheetName val="Manpower_11"/>
      <sheetName val="Formulario_T-21_vector11"/>
      <sheetName val="Formulario_T-2111"/>
      <sheetName val="Resumen_volumen_por_fase11"/>
      <sheetName val="REIMBURSABLES__EXPENSES_10"/>
      <sheetName val="Pricing_Model_10"/>
      <sheetName val="Estimated_Labor10"/>
      <sheetName val="Manpower_10"/>
      <sheetName val="Formulario_T-21_vector10"/>
      <sheetName val="Formulario_T-2110"/>
      <sheetName val="Resumen_volumen_por_fase10"/>
      <sheetName val="REIMBURSABLES__EXPENSES_12"/>
      <sheetName val="Pricing_Model_12"/>
      <sheetName val="Estimated_Labor12"/>
      <sheetName val="Manpower_12"/>
      <sheetName val="Formulario_T-21_vector12"/>
      <sheetName val="Formulario_T-2112"/>
      <sheetName val="Resumen_volumen_por_fase12"/>
      <sheetName val="REIMBURSABLES__EXPENSES_16"/>
      <sheetName val="Pricing_Model_16"/>
      <sheetName val="Estimated_Labor16"/>
      <sheetName val="Manpower_16"/>
      <sheetName val="Formulario_T-21_vector16"/>
      <sheetName val="Formulario_T-2116"/>
      <sheetName val="Resumen_volumen_por_fase16"/>
      <sheetName val="REIMBURSABLES__EXPENSES_13"/>
      <sheetName val="Pricing_Model_13"/>
      <sheetName val="Estimated_Labor13"/>
      <sheetName val="Manpower_13"/>
      <sheetName val="Formulario_T-21_vector13"/>
      <sheetName val="Formulario_T-2113"/>
      <sheetName val="Resumen_volumen_por_fase13"/>
      <sheetName val="REIMBURSABLES__EXPENSES_14"/>
      <sheetName val="Pricing_Model_14"/>
      <sheetName val="Estimated_Labor14"/>
      <sheetName val="Manpower_14"/>
      <sheetName val="Formulario_T-21_vector14"/>
      <sheetName val="Formulario_T-2114"/>
      <sheetName val="Resumen_volumen_por_fase14"/>
      <sheetName val="REIMBURSABLES__EXPENSES_15"/>
      <sheetName val="Pricing_Model_15"/>
      <sheetName val="Estimated_Labor15"/>
      <sheetName val="Manpower_15"/>
      <sheetName val="Formulario_T-21_vector15"/>
      <sheetName val="Formulario_T-2115"/>
      <sheetName val="Resumen_volumen_por_fase15"/>
      <sheetName val="RES"/>
      <sheetName val="Unit_prices3"/>
      <sheetName val="REIMBURSABLES__EXPENSES_17"/>
      <sheetName val="Pricing_Model_17"/>
      <sheetName val="Estimated_Labor17"/>
      <sheetName val="Manpower_17"/>
      <sheetName val="Formulario_T-21_vector17"/>
      <sheetName val="Formulario_T-2117"/>
      <sheetName val="Resumen_volumen_por_fase17"/>
      <sheetName val="REIMBURSABLES__EXPENSES_19"/>
      <sheetName val="Pricing_Model_19"/>
      <sheetName val="Estimated_Labor19"/>
      <sheetName val="Manpower_19"/>
      <sheetName val="Formulario_T-21_vector19"/>
      <sheetName val="Formulario_T-2119"/>
      <sheetName val="Resumen_volumen_por_fase19"/>
      <sheetName val="REIMBURSABLES__EXPENSES_18"/>
      <sheetName val="Pricing_Model_18"/>
      <sheetName val="Estimated_Labor18"/>
      <sheetName val="Manpower_18"/>
      <sheetName val="Formulario_T-21_vector18"/>
      <sheetName val="Formulario_T-2118"/>
      <sheetName val="Resumen_volumen_por_fase18"/>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refreshError="1"/>
      <sheetData sheetId="112" refreshError="1"/>
      <sheetData sheetId="113" refreshError="1"/>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sheetName val="Pricing Model "/>
      <sheetName val="Manpower "/>
      <sheetName val="Tabla Resumen PPTA "/>
      <sheetName val="Tarifas Personal Terreno"/>
      <sheetName val="TARIFAS POR CATEGORIAS"/>
      <sheetName val="code"/>
      <sheetName val="Pricing_Model_"/>
      <sheetName val="Manpower_"/>
      <sheetName val="Tabla_Resumen_PPTA_"/>
      <sheetName val="Tarifas_Personal_Terreno"/>
      <sheetName val="TARIFAS_POR_CATEGORIAS"/>
      <sheetName val="Pricing_Model_1"/>
      <sheetName val="Manpower_1"/>
      <sheetName val="Tabla_Resumen_PPTA_1"/>
      <sheetName val="Tarifas_Personal_Terreno1"/>
      <sheetName val="TARIFAS_POR_CATEGORIAS1"/>
      <sheetName val="Pricing_Model_2"/>
      <sheetName val="Manpower_2"/>
      <sheetName val="Tabla_Resumen_PPTA_2"/>
      <sheetName val="Tarifas_Personal_Terreno2"/>
      <sheetName val="TARIFAS_POR_CATEGORIAS2"/>
      <sheetName val="Pricing_Model_3"/>
      <sheetName val="Manpower_3"/>
      <sheetName val="Tabla_Resumen_PPTA_3"/>
      <sheetName val="Tarifas_Personal_Terreno3"/>
      <sheetName val="TARIFAS_POR_CATEGORIAS3"/>
      <sheetName val="Pricing_Model_4"/>
      <sheetName val="Manpower_4"/>
      <sheetName val="Tabla_Resumen_PPTA_4"/>
      <sheetName val="Tarifas_Personal_Terreno4"/>
      <sheetName val="TARIFAS_POR_CATEGORIAS4"/>
      <sheetName val="Pricing_Model_5"/>
      <sheetName val="Manpower_5"/>
      <sheetName val="Tabla_Resumen_PPTA_5"/>
      <sheetName val="Tarifas_Personal_Terreno5"/>
      <sheetName val="TARIFAS_POR_CATEGORIAS5"/>
      <sheetName val="Resumen_HH5"/>
      <sheetName val="Pricing_Model_6"/>
      <sheetName val="Manpower_6"/>
      <sheetName val="Tabla_Resumen_PPTA_6"/>
      <sheetName val="Tarifas_Personal_Terreno6"/>
      <sheetName val="TARIFAS_POR_CATEGORIAS6"/>
      <sheetName val="Pricing_Model_7"/>
      <sheetName val="Manpower_7"/>
      <sheetName val="Tabla_Resumen_PPTA_7"/>
      <sheetName val="Tarifas_Personal_Terreno7"/>
      <sheetName val="TARIFAS_POR_CATEGORIAS7"/>
      <sheetName val="Pricing_Model_8"/>
      <sheetName val="Manpower_8"/>
      <sheetName val="Tabla_Resumen_PPTA_8"/>
      <sheetName val="Tarifas_Personal_Terreno8"/>
      <sheetName val="TARIFAS_POR_CATEGORIAS8"/>
      <sheetName val="Pricing_Model_9"/>
      <sheetName val="Manpower_9"/>
      <sheetName val="Tabla_Resumen_PPTA_9"/>
      <sheetName val="Tarifas_Personal_Terreno9"/>
      <sheetName val="TARIFAS_POR_CATEGORIAS9"/>
      <sheetName val="Pricing_Model_10"/>
      <sheetName val="Manpower_10"/>
      <sheetName val="Tabla_Resumen_PPTA_10"/>
      <sheetName val="Tarifas_Personal_Terreno10"/>
      <sheetName val="TARIFAS_POR_CATEGORIAS10"/>
      <sheetName val="Pricing_Model_11"/>
      <sheetName val="Manpower_11"/>
      <sheetName val="Tabla_Resumen_PPTA_11"/>
      <sheetName val="Tarifas_Personal_Terreno11"/>
      <sheetName val="TARIFAS_POR_CATEGORIAS11"/>
      <sheetName val="Pricing_Model_12"/>
      <sheetName val="Manpower_12"/>
      <sheetName val="Tabla_Resumen_PPTA_12"/>
      <sheetName val="Tarifas_Personal_Terreno12"/>
      <sheetName val="TARIFAS_POR_CATEGORIAS12"/>
      <sheetName val="Data"/>
      <sheetName val="INFO"/>
      <sheetName val="SUMMARY"/>
      <sheetName val="SUM-$"/>
      <sheetName val="SUM-UF"/>
      <sheetName val="SUMMARY-SOLD"/>
      <sheetName val="EQFL$-Tes$"/>
      <sheetName val="SUMMARY-COM-KM"/>
      <sheetName val="Pricing_Model_13"/>
      <sheetName val="Manpower_13"/>
      <sheetName val="Tabla_Resumen_PPTA_13"/>
      <sheetName val="Tarifas_Personal_Terreno13"/>
      <sheetName val="TARIFAS_POR_CATEGORIAS13"/>
      <sheetName val="Pricing_Model_14"/>
      <sheetName val="Manpower_14"/>
      <sheetName val="Tabla_Resumen_PPTA_14"/>
      <sheetName val="Tarifas_Personal_Terreno14"/>
      <sheetName val="TARIFAS_POR_CATEGORIAS14"/>
      <sheetName val="Pricing_Model_16"/>
      <sheetName val="Manpower_16"/>
      <sheetName val="Tabla_Resumen_PPTA_16"/>
      <sheetName val="Tarifas_Personal_Terreno16"/>
      <sheetName val="TARIFAS_POR_CATEGORIAS16"/>
      <sheetName val="Pricing_Model_15"/>
      <sheetName val="Manpower_15"/>
      <sheetName val="Tabla_Resumen_PPTA_15"/>
      <sheetName val="Tarifas_Personal_Terreno15"/>
      <sheetName val="TARIFAS_POR_CATEGORIAS15"/>
      <sheetName val="Set_Up2"/>
      <sheetName val="Pricing_Model_18"/>
      <sheetName val="Manpower_18"/>
      <sheetName val="Tabla_Resumen_PPTA_18"/>
      <sheetName val="Tarifas_Personal_Terreno18"/>
      <sheetName val="TARIFAS_POR_CATEGORIAS18"/>
      <sheetName val="Pricing_Model_17"/>
      <sheetName val="Manpower_17"/>
      <sheetName val="Tabla_Resumen_PPTA_17"/>
      <sheetName val="Tarifas_Personal_Terreno17"/>
      <sheetName val="TARIFAS_POR_CATEGORIAS17"/>
      <sheetName val="Pricing_Model_19"/>
      <sheetName val="Manpower_19"/>
      <sheetName val="Tabla_Resumen_PPTA_19"/>
      <sheetName val="Tarifas_Personal_Terreno19"/>
      <sheetName val="TARIFAS_POR_CATEGORIAS19"/>
      <sheetName val="Pricing_Model_21"/>
      <sheetName val="Manpower_21"/>
      <sheetName val="Tabla_Resumen_PPTA_21"/>
      <sheetName val="Tarifas_Personal_Terreno21"/>
      <sheetName val="TARIFAS_POR_CATEGORIAS21"/>
      <sheetName val="Pricing_Model_20"/>
      <sheetName val="Manpower_20"/>
      <sheetName val="Tabla_Resumen_PPTA_20"/>
      <sheetName val="Tarifas_Personal_Terreno20"/>
      <sheetName val="TARIFAS_POR_CATEGORIAS20"/>
      <sheetName val="Pricing_Model_25"/>
      <sheetName val="Manpower_25"/>
      <sheetName val="Tabla_Resumen_PPTA_25"/>
      <sheetName val="Tarifas_Personal_Terreno25"/>
      <sheetName val="TARIFAS_POR_CATEGORIAS25"/>
      <sheetName val="Pricing_Model_22"/>
      <sheetName val="Manpower_22"/>
      <sheetName val="Tabla_Resumen_PPTA_22"/>
      <sheetName val="Tarifas_Personal_Terreno22"/>
      <sheetName val="TARIFAS_POR_CATEGORIAS22"/>
      <sheetName val="Pricing_Model_23"/>
      <sheetName val="Manpower_23"/>
      <sheetName val="Tabla_Resumen_PPTA_23"/>
      <sheetName val="Tarifas_Personal_Terreno23"/>
      <sheetName val="TARIFAS_POR_CATEGORIAS23"/>
      <sheetName val="Pricing_Model_24"/>
      <sheetName val="Manpower_24"/>
      <sheetName val="Tabla_Resumen_PPTA_24"/>
      <sheetName val="Tarifas_Personal_Terreno24"/>
      <sheetName val="TARIFAS_POR_CATEGORIAS24"/>
      <sheetName val="Budget"/>
      <sheetName val="datos"/>
      <sheetName val="Resumen_volumen_por_fase3"/>
      <sheetName val="Pricing_Model_26"/>
      <sheetName val="Manpower_26"/>
      <sheetName val="Tabla_Resumen_PPTA_26"/>
      <sheetName val="Tarifas_Personal_Terreno26"/>
      <sheetName val="TARIFAS_POR_CATEGORIAS26"/>
      <sheetName val="Pricing_Model_28"/>
      <sheetName val="Manpower_28"/>
      <sheetName val="Tabla_Resumen_PPTA_28"/>
      <sheetName val="Tarifas_Personal_Terreno28"/>
      <sheetName val="TARIFAS_POR_CATEGORIAS28"/>
      <sheetName val="Pricing_Model_27"/>
      <sheetName val="Manpower_27"/>
      <sheetName val="Tabla_Resumen_PPTA_27"/>
      <sheetName val="Tarifas_Personal_Terreno27"/>
      <sheetName val="TARIFAS_POR_CATEGORIAS27"/>
    </sheetNames>
    <sheetDataSet>
      <sheetData sheetId="0">
        <row r="19">
          <cell r="B19" t="str">
            <v>A_CAN_C_S_ST</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orrador"/>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lanta No Modulada"/>
      <sheetName val="Detalle Planta No Modulada"/>
      <sheetName val="Resumen Planta Modulada"/>
      <sheetName val="Detalle Planta Modulada"/>
      <sheetName val="Indices"/>
      <sheetName val="Comparación IDESOL"/>
    </sheetNames>
    <sheetDataSet>
      <sheetData sheetId="0"/>
      <sheetData sheetId="1"/>
      <sheetData sheetId="2"/>
      <sheetData sheetId="3"/>
      <sheetData sheetId="4">
        <row r="5">
          <cell r="E5">
            <v>0.16</v>
          </cell>
        </row>
        <row r="6">
          <cell r="E6">
            <v>0.24</v>
          </cell>
        </row>
      </sheetData>
      <sheetData sheetId="5"/>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1A"/>
      <sheetName val="Dotacion"/>
      <sheetName val="Resumen Dotacion"/>
      <sheetName val="Costo Empresa (N)"/>
      <sheetName val="Formulario Remuneracion E-6 (N)"/>
      <sheetName val="ANALISIS"/>
      <sheetName val="Oferta Operadores"/>
      <sheetName val="Oferta Mecanicos"/>
      <sheetName val="IPC"/>
      <sheetName val="IMPUESTOS"/>
      <sheetName val="Transporte"/>
      <sheetName val="Hoja1"/>
    </sheetNames>
    <sheetDataSet>
      <sheetData sheetId="0"/>
      <sheetData sheetId="1"/>
      <sheetData sheetId="2"/>
      <sheetData sheetId="3"/>
      <sheetData sheetId="4"/>
      <sheetData sheetId="5">
        <row r="8">
          <cell r="B8" t="str">
            <v>CARGO</v>
          </cell>
        </row>
      </sheetData>
      <sheetData sheetId="6"/>
      <sheetData sheetId="7"/>
      <sheetData sheetId="8"/>
      <sheetData sheetId="9">
        <row r="3">
          <cell r="B3">
            <v>22408.36</v>
          </cell>
        </row>
        <row r="5">
          <cell r="B5">
            <v>182000</v>
          </cell>
        </row>
        <row r="6">
          <cell r="B6">
            <v>67.400000000000006</v>
          </cell>
        </row>
        <row r="7">
          <cell r="B7">
            <v>101.1</v>
          </cell>
        </row>
      </sheetData>
      <sheetData sheetId="10"/>
      <sheetData sheetId="1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ECO-05 "/>
      <sheetName val="ECO-06  "/>
      <sheetName val="TEC-04E"/>
      <sheetName val="TEC-04C pate 1"/>
      <sheetName val="TEC-04C pate 1 (2)"/>
      <sheetName val="TEC-04C Parte 2"/>
      <sheetName val="TEC-04B"/>
      <sheetName val="Datos"/>
      <sheetName val="R1"/>
      <sheetName val="R2"/>
      <sheetName val="R3"/>
      <sheetName val="Hoja1"/>
      <sheetName val="IF"/>
      <sheetName val="GG"/>
      <sheetName val="EXP"/>
      <sheetName val="HERRAM"/>
      <sheetName val="Reporte 2"/>
      <sheetName val="COD"/>
      <sheetName val="ORD"/>
      <sheetName val="macro"/>
      <sheetName val="RRHH"/>
      <sheetName val="MAT"/>
      <sheetName val="EQU"/>
      <sheetName val="OTROS"/>
      <sheetName val="MOV"/>
      <sheetName val="GEN"/>
      <sheetName val="PI"/>
      <sheetName val="UTILIDAD"/>
      <sheetName val="CIERRE"/>
      <sheetName val="A1_1"/>
      <sheetName val="A1_2"/>
      <sheetName val="A2"/>
      <sheetName val="A3"/>
      <sheetName val="B1"/>
      <sheetName val="PARETO"/>
      <sheetName val="D1"/>
      <sheetName val="MAP"/>
      <sheetName val="RESUMEN"/>
      <sheetName val="MPP"/>
      <sheetName val="BASE"/>
      <sheetName val="PROGRAMA"/>
      <sheetName val="MRP old"/>
    </sheetNames>
    <sheetDataSet>
      <sheetData sheetId="0"/>
      <sheetData sheetId="1"/>
      <sheetData sheetId="2"/>
      <sheetData sheetId="3"/>
      <sheetData sheetId="4"/>
      <sheetData sheetId="5"/>
      <sheetData sheetId="6"/>
      <sheetData sheetId="7"/>
      <sheetData sheetId="8">
        <row r="15">
          <cell r="B15">
            <v>24</v>
          </cell>
        </row>
        <row r="57">
          <cell r="O57">
            <v>2.4E-2</v>
          </cell>
        </row>
        <row r="58">
          <cell r="O58">
            <v>2.1999999999999999E-2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E_EPP"/>
      <sheetName val="R1"/>
      <sheetName val="R1 (OFF)"/>
      <sheetName val="R2"/>
      <sheetName val="R3"/>
      <sheetName val="Hoja3"/>
      <sheetName val="(MRP)"/>
      <sheetName val="GG"/>
      <sheetName val="IF"/>
      <sheetName val="EXP"/>
      <sheetName val="HERRAM"/>
      <sheetName val="Reporte 2"/>
      <sheetName val="COD"/>
      <sheetName val="ORD"/>
      <sheetName val="macro"/>
      <sheetName val="RRHH"/>
      <sheetName val="Hoja2"/>
      <sheetName val="Hoja1"/>
      <sheetName val="MAT"/>
      <sheetName val="EQU"/>
      <sheetName val="OTROS"/>
      <sheetName val="MOV"/>
      <sheetName val="PI"/>
      <sheetName val="CIERRE (old)"/>
      <sheetName val="GEN"/>
      <sheetName val="A1_1"/>
      <sheetName val="A1_2"/>
      <sheetName val="A2"/>
      <sheetName val="A3"/>
      <sheetName val="B1"/>
      <sheetName val="PARETO"/>
      <sheetName val="D1"/>
      <sheetName val="CIERRE"/>
      <sheetName val="FICHA"/>
      <sheetName val="FICHA (2)"/>
      <sheetName val="MRP Base 0"/>
      <sheetName val="MAP"/>
      <sheetName val="BASE"/>
      <sheetName val="PROGRAMA"/>
    </sheetNames>
    <sheetDataSet>
      <sheetData sheetId="0"/>
      <sheetData sheetId="1">
        <row r="2">
          <cell r="D2" t="str">
            <v>CODELCO DIVISIÓN EL TENIENTE</v>
          </cell>
        </row>
        <row r="75">
          <cell r="D75">
            <v>4100</v>
          </cell>
        </row>
      </sheetData>
      <sheetData sheetId="2"/>
      <sheetData sheetId="3"/>
      <sheetData sheetId="4">
        <row r="4">
          <cell r="AV4">
            <v>0.05</v>
          </cell>
        </row>
        <row r="13">
          <cell r="AW13">
            <v>2.835E-2</v>
          </cell>
        </row>
        <row r="14">
          <cell r="AW14">
            <v>2.3099999999999999E-2</v>
          </cell>
        </row>
      </sheetData>
      <sheetData sheetId="5"/>
      <sheetData sheetId="6"/>
      <sheetData sheetId="7">
        <row r="1">
          <cell r="H1"/>
        </row>
      </sheetData>
      <sheetData sheetId="8"/>
      <sheetData sheetId="9"/>
      <sheetData sheetId="10"/>
      <sheetData sheetId="11"/>
      <sheetData sheetId="12"/>
      <sheetData sheetId="13"/>
      <sheetData sheetId="14"/>
      <sheetData sheetId="15"/>
      <sheetData sheetId="16"/>
      <sheetData sheetId="17"/>
      <sheetData sheetId="18">
        <row r="11">
          <cell r="HF11">
            <v>91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01A"/>
      <sheetName val="Hoja2"/>
      <sheetName val="Export PM rev0"/>
      <sheetName val="Hoja3"/>
      <sheetName val="pmhh"/>
    </sheetNames>
    <sheetDataSet>
      <sheetData sheetId="0"/>
      <sheetData sheetId="1">
        <row r="14">
          <cell r="B14">
            <v>1</v>
          </cell>
          <cell r="C14">
            <v>2</v>
          </cell>
          <cell r="D14">
            <v>3</v>
          </cell>
          <cell r="E14">
            <v>4</v>
          </cell>
          <cell r="F14">
            <v>5</v>
          </cell>
          <cell r="G14">
            <v>6</v>
          </cell>
          <cell r="H14">
            <v>7</v>
          </cell>
        </row>
        <row r="15">
          <cell r="A15">
            <v>1</v>
          </cell>
          <cell r="B15" t="str">
            <v>1.0</v>
          </cell>
          <cell r="C15" t="str">
            <v>1.0</v>
          </cell>
          <cell r="D15" t="str">
            <v>INSTALACION DE FAENAS</v>
          </cell>
        </row>
        <row r="16">
          <cell r="A16">
            <v>2</v>
          </cell>
          <cell r="B16" t="str">
            <v>1.1</v>
          </cell>
          <cell r="C16" t="str">
            <v>1.1</v>
          </cell>
          <cell r="D16" t="str">
            <v>Instalación de Faena</v>
          </cell>
          <cell r="E16" t="str">
            <v>gl</v>
          </cell>
          <cell r="F16">
            <v>1</v>
          </cell>
          <cell r="G16">
            <v>508496618.67046046</v>
          </cell>
          <cell r="H16">
            <v>508496618.67046046</v>
          </cell>
        </row>
        <row r="17">
          <cell r="A17">
            <v>3</v>
          </cell>
          <cell r="B17" t="str">
            <v>1.2</v>
          </cell>
          <cell r="C17" t="str">
            <v>1.2</v>
          </cell>
          <cell r="D17" t="str">
            <v xml:space="preserve">Instalación de Faena Secundaria Interior Túnel </v>
          </cell>
          <cell r="E17" t="str">
            <v>gl</v>
          </cell>
          <cell r="F17">
            <v>1</v>
          </cell>
          <cell r="G17">
            <v>35486126.759999998</v>
          </cell>
          <cell r="H17">
            <v>35486126.759999998</v>
          </cell>
        </row>
        <row r="18">
          <cell r="A18">
            <v>4</v>
          </cell>
          <cell r="B18" t="str">
            <v>1.3</v>
          </cell>
          <cell r="C18" t="str">
            <v>1.3</v>
          </cell>
          <cell r="D18" t="str">
            <v>Refugio Emergencia  Interior Túnel</v>
          </cell>
          <cell r="E18" t="str">
            <v>c/u</v>
          </cell>
          <cell r="F18">
            <v>1</v>
          </cell>
          <cell r="G18">
            <v>46409220</v>
          </cell>
          <cell r="H18">
            <v>46409220</v>
          </cell>
        </row>
        <row r="19">
          <cell r="A19">
            <v>5</v>
          </cell>
          <cell r="B19" t="str">
            <v>2.0</v>
          </cell>
          <cell r="C19" t="str">
            <v>2.0</v>
          </cell>
          <cell r="D19" t="str">
            <v xml:space="preserve">OBRAS TUNEL DE ACCESO PRINCIPAL </v>
          </cell>
        </row>
        <row r="20">
          <cell r="A20">
            <v>6</v>
          </cell>
          <cell r="D20" t="str">
            <v>Excavación túnel Principal sección 9,3m x 6,2m ( Sección Libre despues de Fortificado)</v>
          </cell>
        </row>
        <row r="21">
          <cell r="A21">
            <v>7</v>
          </cell>
          <cell r="B21" t="str">
            <v>2.1</v>
          </cell>
          <cell r="C21" t="str">
            <v>2.1</v>
          </cell>
          <cell r="D21" t="str">
            <v>Excavación y Fortificación Clase de Soporte 1</v>
          </cell>
          <cell r="E21" t="str">
            <v>m</v>
          </cell>
          <cell r="F21">
            <v>639</v>
          </cell>
          <cell r="G21">
            <v>1695909.0862398967</v>
          </cell>
          <cell r="H21">
            <v>1083685906.1072941</v>
          </cell>
        </row>
        <row r="22">
          <cell r="A22">
            <v>8</v>
          </cell>
          <cell r="B22" t="str">
            <v>2.2</v>
          </cell>
          <cell r="C22" t="str">
            <v>2.2</v>
          </cell>
          <cell r="D22" t="str">
            <v>Excavación y Fortificación Clase de Soporte 2</v>
          </cell>
          <cell r="E22" t="str">
            <v>m</v>
          </cell>
          <cell r="F22">
            <v>3123</v>
          </cell>
          <cell r="G22">
            <v>2122546.638659352</v>
          </cell>
          <cell r="H22">
            <v>6628713152.5331564</v>
          </cell>
        </row>
        <row r="23">
          <cell r="A23">
            <v>9</v>
          </cell>
          <cell r="B23" t="str">
            <v>2.3</v>
          </cell>
          <cell r="C23" t="str">
            <v>2.3</v>
          </cell>
          <cell r="D23" t="str">
            <v>Excavación y Fortificación Clase de Soporte 3</v>
          </cell>
          <cell r="E23" t="str">
            <v>m</v>
          </cell>
          <cell r="F23">
            <v>1331</v>
          </cell>
          <cell r="G23">
            <v>2484113.8492819602</v>
          </cell>
          <cell r="H23">
            <v>3306355533.394289</v>
          </cell>
        </row>
        <row r="24">
          <cell r="A24">
            <v>10</v>
          </cell>
          <cell r="B24" t="str">
            <v>2.4</v>
          </cell>
          <cell r="C24" t="str">
            <v>2.4</v>
          </cell>
          <cell r="D24" t="str">
            <v>Excavación y Fortificación Clase de Soporte 4</v>
          </cell>
          <cell r="E24" t="str">
            <v>m</v>
          </cell>
          <cell r="F24">
            <v>821</v>
          </cell>
          <cell r="G24">
            <v>3011714.5287069292</v>
          </cell>
          <cell r="H24">
            <v>2472617628.0683889</v>
          </cell>
        </row>
        <row r="25">
          <cell r="A25">
            <v>11</v>
          </cell>
          <cell r="B25" t="str">
            <v>2.4a</v>
          </cell>
          <cell r="C25" t="str">
            <v>2.4a</v>
          </cell>
          <cell r="D25" t="str">
            <v>Excavación y Fortificación Clase de Soporte 4 - Shotcrete fibra</v>
          </cell>
          <cell r="E25" t="str">
            <v>m</v>
          </cell>
          <cell r="F25">
            <v>1</v>
          </cell>
          <cell r="G25">
            <v>3147889.3272475321</v>
          </cell>
          <cell r="H25">
            <v>3147889.3272475321</v>
          </cell>
        </row>
        <row r="26">
          <cell r="A26">
            <v>12</v>
          </cell>
          <cell r="B26" t="str">
            <v>2.5</v>
          </cell>
          <cell r="C26" t="str">
            <v>2.5</v>
          </cell>
          <cell r="D26" t="str">
            <v>Excavación y Fortificación Clase de Soporte 5</v>
          </cell>
          <cell r="E26" t="str">
            <v>m</v>
          </cell>
          <cell r="F26">
            <v>153</v>
          </cell>
          <cell r="G26">
            <v>7374996.6297736764</v>
          </cell>
          <cell r="H26">
            <v>1128374484.3553724</v>
          </cell>
        </row>
        <row r="27">
          <cell r="A27">
            <v>13</v>
          </cell>
          <cell r="B27" t="str">
            <v>2.6</v>
          </cell>
          <cell r="C27" t="str">
            <v>2.6</v>
          </cell>
          <cell r="D27" t="str">
            <v>Excavación y Fortificación Clase de Soporte 6</v>
          </cell>
          <cell r="E27" t="str">
            <v>m</v>
          </cell>
          <cell r="F27">
            <v>18</v>
          </cell>
          <cell r="G27">
            <v>12381135.963824831</v>
          </cell>
          <cell r="H27">
            <v>222860447.34884697</v>
          </cell>
        </row>
        <row r="28">
          <cell r="A28">
            <v>14</v>
          </cell>
          <cell r="B28" t="str">
            <v>2.7</v>
          </cell>
          <cell r="C28" t="str">
            <v>2.7</v>
          </cell>
          <cell r="D28" t="str">
            <v>Excavación y Fortificación Soporte Clase Portal</v>
          </cell>
          <cell r="E28" t="str">
            <v>m</v>
          </cell>
          <cell r="F28">
            <v>15</v>
          </cell>
          <cell r="G28">
            <v>9056429.5783846043</v>
          </cell>
          <cell r="H28">
            <v>135846443.67576906</v>
          </cell>
        </row>
        <row r="29">
          <cell r="A29">
            <v>15</v>
          </cell>
          <cell r="B29" t="str">
            <v>2.8</v>
          </cell>
          <cell r="C29" t="str">
            <v>2.8</v>
          </cell>
          <cell r="D29" t="str">
            <v>Túnel Falso</v>
          </cell>
          <cell r="E29" t="str">
            <v>gl</v>
          </cell>
          <cell r="F29">
            <v>1</v>
          </cell>
          <cell r="G29">
            <v>43942760.648028105</v>
          </cell>
          <cell r="H29">
            <v>43942760.648028105</v>
          </cell>
        </row>
        <row r="30">
          <cell r="A30">
            <v>16</v>
          </cell>
          <cell r="B30" t="str">
            <v>3.0</v>
          </cell>
          <cell r="C30" t="str">
            <v>3.0</v>
          </cell>
          <cell r="D30" t="str">
            <v xml:space="preserve">OBRAS TUNEL DE TRANSPORTE PRINCIPAL </v>
          </cell>
        </row>
        <row r="31">
          <cell r="A31">
            <v>17</v>
          </cell>
          <cell r="D31" t="str">
            <v>Excavación Túnel  sección 8,7 m x 5,9 m ( Sección Libre despues de Fortificado)</v>
          </cell>
        </row>
        <row r="32">
          <cell r="A32">
            <v>18</v>
          </cell>
          <cell r="B32" t="str">
            <v>3.1</v>
          </cell>
          <cell r="C32" t="str">
            <v>3.1</v>
          </cell>
          <cell r="D32" t="str">
            <v>Excavación y Fortificación Soporte Clase de Soporte 1</v>
          </cell>
          <cell r="E32" t="str">
            <v>m</v>
          </cell>
          <cell r="F32">
            <v>422</v>
          </cell>
          <cell r="G32">
            <v>1615031.1896271445</v>
          </cell>
          <cell r="H32">
            <v>681543162.02265501</v>
          </cell>
        </row>
        <row r="33">
          <cell r="A33">
            <v>19</v>
          </cell>
          <cell r="B33" t="str">
            <v>3.2</v>
          </cell>
          <cell r="C33" t="str">
            <v>3.2</v>
          </cell>
          <cell r="D33" t="str">
            <v>Excavación y Fortificación Clase de Soporte 2</v>
          </cell>
          <cell r="E33" t="str">
            <v>m</v>
          </cell>
          <cell r="F33">
            <v>2798</v>
          </cell>
          <cell r="G33">
            <v>2064391.5157450866</v>
          </cell>
          <cell r="H33">
            <v>5776167461.0547523</v>
          </cell>
        </row>
        <row r="34">
          <cell r="A34">
            <v>20</v>
          </cell>
          <cell r="B34" t="str">
            <v>3.3</v>
          </cell>
          <cell r="C34" t="str">
            <v>3.3</v>
          </cell>
          <cell r="D34" t="str">
            <v>Excavación y Fortificación Clase de Soporte 3</v>
          </cell>
          <cell r="E34" t="str">
            <v>m</v>
          </cell>
          <cell r="F34">
            <v>1799</v>
          </cell>
          <cell r="G34">
            <v>2414637.4435658967</v>
          </cell>
          <cell r="H34">
            <v>4343932760.9750481</v>
          </cell>
        </row>
        <row r="35">
          <cell r="A35">
            <v>21</v>
          </cell>
          <cell r="B35" t="str">
            <v>3.4</v>
          </cell>
          <cell r="C35" t="str">
            <v>3.4</v>
          </cell>
          <cell r="D35" t="str">
            <v>Excavación y Fortificación Clase de Soporte 4</v>
          </cell>
          <cell r="E35" t="str">
            <v>m</v>
          </cell>
          <cell r="F35">
            <v>1069</v>
          </cell>
          <cell r="G35">
            <v>2935763.840029005</v>
          </cell>
          <cell r="H35">
            <v>3138331544.9910064</v>
          </cell>
        </row>
        <row r="36">
          <cell r="A36">
            <v>22</v>
          </cell>
          <cell r="B36" t="str">
            <v>3.4a</v>
          </cell>
          <cell r="C36" t="str">
            <v>3.4a</v>
          </cell>
          <cell r="D36" t="str">
            <v>Excavación y Fortificación Clase de Soporte 4 - Shotcrete Fibra</v>
          </cell>
          <cell r="E36" t="str">
            <v>m</v>
          </cell>
          <cell r="F36">
            <v>1</v>
          </cell>
          <cell r="G36">
            <v>3034107.6523528001</v>
          </cell>
          <cell r="H36">
            <v>3034107.6523528001</v>
          </cell>
        </row>
        <row r="37">
          <cell r="A37">
            <v>23</v>
          </cell>
          <cell r="B37" t="str">
            <v>3.5</v>
          </cell>
          <cell r="C37" t="str">
            <v>3.5</v>
          </cell>
          <cell r="D37" t="str">
            <v>Excavación y Fortificación Clase de Soporte 5</v>
          </cell>
          <cell r="E37" t="str">
            <v>m</v>
          </cell>
          <cell r="F37">
            <v>122</v>
          </cell>
          <cell r="G37">
            <v>7395741.4341081288</v>
          </cell>
          <cell r="H37">
            <v>902280454.96119165</v>
          </cell>
        </row>
        <row r="38">
          <cell r="A38">
            <v>24</v>
          </cell>
          <cell r="B38" t="str">
            <v>3.6</v>
          </cell>
          <cell r="C38" t="str">
            <v>3.6</v>
          </cell>
          <cell r="D38" t="str">
            <v>Excavación y Fortificación Clase de Soporte 6</v>
          </cell>
          <cell r="E38" t="str">
            <v>m</v>
          </cell>
          <cell r="F38">
            <v>22</v>
          </cell>
          <cell r="G38">
            <v>14563289.963327957</v>
          </cell>
          <cell r="H38">
            <v>320392379.19321507</v>
          </cell>
        </row>
        <row r="39">
          <cell r="A39">
            <v>25</v>
          </cell>
          <cell r="B39" t="str">
            <v>3.7</v>
          </cell>
          <cell r="C39" t="str">
            <v>3.7</v>
          </cell>
          <cell r="D39" t="str">
            <v>Excavación y Fortificación Clase de Soporte Portal</v>
          </cell>
          <cell r="E39" t="str">
            <v>m</v>
          </cell>
          <cell r="F39">
            <v>15</v>
          </cell>
          <cell r="G39">
            <v>8702236.4392885212</v>
          </cell>
          <cell r="H39">
            <v>130533546.58932781</v>
          </cell>
        </row>
        <row r="40">
          <cell r="A40">
            <v>26</v>
          </cell>
          <cell r="B40" t="str">
            <v>3.8</v>
          </cell>
          <cell r="C40" t="str">
            <v>3.8</v>
          </cell>
          <cell r="D40" t="str">
            <v>Túnel Falso</v>
          </cell>
          <cell r="E40" t="str">
            <v>gl</v>
          </cell>
          <cell r="F40">
            <v>1</v>
          </cell>
          <cell r="G40">
            <v>43441161.210699528</v>
          </cell>
          <cell r="H40">
            <v>43441161.210699528</v>
          </cell>
        </row>
        <row r="41">
          <cell r="A41">
            <v>27</v>
          </cell>
          <cell r="B41" t="str">
            <v>4.0</v>
          </cell>
          <cell r="C41" t="str">
            <v>4.0</v>
          </cell>
          <cell r="D41" t="str">
            <v>CONEXIÓN VEHICULAR ENTRE TUNEL DE ACCESO Y TUNEL DE TRANSPORTE</v>
          </cell>
        </row>
        <row r="42">
          <cell r="A42">
            <v>28</v>
          </cell>
          <cell r="D42" t="str">
            <v>Excavación Galería  sección 7,75m x 5,85 m ( Sección Libre despues de Fortificado)</v>
          </cell>
        </row>
        <row r="43">
          <cell r="A43">
            <v>29</v>
          </cell>
          <cell r="B43" t="str">
            <v>4.1</v>
          </cell>
          <cell r="C43" t="str">
            <v>4.1</v>
          </cell>
          <cell r="D43" t="str">
            <v>Excavación y Fortificación Clase de Soporte 3</v>
          </cell>
          <cell r="E43" t="str">
            <v>m</v>
          </cell>
          <cell r="F43">
            <v>212</v>
          </cell>
          <cell r="G43">
            <v>1878092.5969509538</v>
          </cell>
          <cell r="H43">
            <v>398155630.55360222</v>
          </cell>
        </row>
        <row r="44">
          <cell r="A44">
            <v>30</v>
          </cell>
          <cell r="B44" t="str">
            <v>4.2</v>
          </cell>
          <cell r="C44" t="str">
            <v>4.2</v>
          </cell>
          <cell r="D44" t="str">
            <v xml:space="preserve">Excavación y Fortificación Clase de Soporte 4 </v>
          </cell>
          <cell r="E44" t="str">
            <v>m</v>
          </cell>
          <cell r="F44">
            <v>211</v>
          </cell>
          <cell r="G44">
            <v>2534397.7655566572</v>
          </cell>
          <cell r="H44">
            <v>534757928.53245467</v>
          </cell>
        </row>
        <row r="45">
          <cell r="A45">
            <v>31</v>
          </cell>
          <cell r="B45" t="str">
            <v>4.2a</v>
          </cell>
          <cell r="C45" t="str">
            <v>4.2a</v>
          </cell>
          <cell r="D45" t="str">
            <v>Excavación y Fortificación Clase de Soporte 4  shotcrete fibra</v>
          </cell>
          <cell r="E45" t="str">
            <v>m</v>
          </cell>
          <cell r="F45">
            <v>1</v>
          </cell>
          <cell r="G45">
            <v>2379350.0507956976</v>
          </cell>
          <cell r="H45">
            <v>2379350.0507956976</v>
          </cell>
        </row>
        <row r="46">
          <cell r="A46">
            <v>32</v>
          </cell>
          <cell r="B46" t="str">
            <v>5.0</v>
          </cell>
          <cell r="C46" t="str">
            <v>5.0</v>
          </cell>
          <cell r="D46" t="str">
            <v>GALERÍA DE EMERGENCIA TUNEL DE ACCESO Y TUNEL DE TRANSPORTE</v>
          </cell>
        </row>
        <row r="47">
          <cell r="A47">
            <v>33</v>
          </cell>
          <cell r="D47" t="str">
            <v>Excavación Galería  sección 7,75 m x 5,85m ( Sección Libre despues de Fortificado)</v>
          </cell>
        </row>
        <row r="48">
          <cell r="A48">
            <v>34</v>
          </cell>
          <cell r="B48" t="str">
            <v>5.1</v>
          </cell>
          <cell r="C48" t="str">
            <v>5.1</v>
          </cell>
          <cell r="D48" t="str">
            <v xml:space="preserve">Excavación y Fortificación Clase de Soporte 2 </v>
          </cell>
          <cell r="E48" t="str">
            <v>m</v>
          </cell>
          <cell r="F48">
            <v>862</v>
          </cell>
          <cell r="G48">
            <v>1573869.6152021522</v>
          </cell>
          <cell r="H48">
            <v>1356675608.3042552</v>
          </cell>
        </row>
        <row r="49">
          <cell r="A49">
            <v>35</v>
          </cell>
          <cell r="B49" t="str">
            <v>5.2</v>
          </cell>
          <cell r="C49" t="str">
            <v>5.2</v>
          </cell>
          <cell r="D49" t="str">
            <v xml:space="preserve">Excavación y Fortificación Excavación y Fortificación Clase de Soporte 3 </v>
          </cell>
          <cell r="E49" t="str">
            <v>m</v>
          </cell>
          <cell r="F49">
            <v>346</v>
          </cell>
          <cell r="G49">
            <v>1893210.2675478379</v>
          </cell>
          <cell r="H49">
            <v>655050752.57155192</v>
          </cell>
        </row>
        <row r="50">
          <cell r="A50">
            <v>36</v>
          </cell>
          <cell r="B50" t="str">
            <v>5.3</v>
          </cell>
          <cell r="C50" t="str">
            <v>5.3</v>
          </cell>
          <cell r="D50" t="str">
            <v xml:space="preserve">Excavación y Fortificación  Clase de Soporte 4 </v>
          </cell>
          <cell r="E50" t="str">
            <v>m</v>
          </cell>
          <cell r="F50">
            <v>114</v>
          </cell>
          <cell r="G50">
            <v>2533697.9652381772</v>
          </cell>
          <cell r="H50">
            <v>288841568.03715223</v>
          </cell>
        </row>
        <row r="51">
          <cell r="A51">
            <v>37</v>
          </cell>
          <cell r="B51" t="str">
            <v>5.3a</v>
          </cell>
          <cell r="C51" t="str">
            <v>5.3a</v>
          </cell>
          <cell r="D51" t="str">
            <v>Excavación y Fortificación  Clase de Soporte 4  shotcrete fibra</v>
          </cell>
          <cell r="E51" t="str">
            <v>m</v>
          </cell>
          <cell r="F51">
            <v>1</v>
          </cell>
          <cell r="G51">
            <v>2533334.3964709057</v>
          </cell>
          <cell r="H51">
            <v>2533334.3964709057</v>
          </cell>
        </row>
        <row r="52">
          <cell r="A52">
            <v>38</v>
          </cell>
          <cell r="B52" t="str">
            <v>6.0</v>
          </cell>
          <cell r="C52" t="str">
            <v>6.0</v>
          </cell>
          <cell r="D52" t="str">
            <v>ESTOCADAS DE MARINA TUNEL DE ACCESO</v>
          </cell>
        </row>
        <row r="53">
          <cell r="A53">
            <v>39</v>
          </cell>
          <cell r="D53" t="str">
            <v>Excavación Galería  sección 7,75 m x 5,85m ( Sección Libre despues de Fortificado)</v>
          </cell>
        </row>
        <row r="54">
          <cell r="A54">
            <v>40</v>
          </cell>
          <cell r="B54" t="str">
            <v>6.1</v>
          </cell>
          <cell r="C54" t="str">
            <v>6.1</v>
          </cell>
          <cell r="D54" t="str">
            <v xml:space="preserve"> Excavación y Fortificación Clase de Soporte 3 </v>
          </cell>
          <cell r="E54" t="str">
            <v>m</v>
          </cell>
          <cell r="F54">
            <v>195</v>
          </cell>
          <cell r="G54">
            <v>1905000.2480477076</v>
          </cell>
          <cell r="H54">
            <v>371475048.36930299</v>
          </cell>
        </row>
        <row r="55">
          <cell r="A55">
            <v>41</v>
          </cell>
          <cell r="B55" t="str">
            <v>7.0</v>
          </cell>
          <cell r="C55" t="str">
            <v>7.0</v>
          </cell>
          <cell r="D55" t="str">
            <v>BAHÍAS DE DESVÍO TUNEL DE ACCESO</v>
          </cell>
        </row>
        <row r="56">
          <cell r="A56">
            <v>42</v>
          </cell>
          <cell r="D56" t="str">
            <v>Excavación sección 12,55 m x 6,48 m ( Sección Libre despues de Fortificado)</v>
          </cell>
        </row>
        <row r="57">
          <cell r="A57">
            <v>43</v>
          </cell>
          <cell r="B57" t="str">
            <v>7.1</v>
          </cell>
          <cell r="C57" t="str">
            <v>7.1</v>
          </cell>
          <cell r="D57" t="str">
            <v xml:space="preserve">Excavación y Fortificación Clase de Soporte 3 </v>
          </cell>
          <cell r="E57" t="str">
            <v>m</v>
          </cell>
          <cell r="F57">
            <v>650</v>
          </cell>
          <cell r="G57">
            <v>2701494.6069203727</v>
          </cell>
          <cell r="H57">
            <v>1755971494.4982421</v>
          </cell>
        </row>
        <row r="58">
          <cell r="A58">
            <v>44</v>
          </cell>
          <cell r="B58" t="str">
            <v>8.0</v>
          </cell>
          <cell r="C58" t="str">
            <v>8.0</v>
          </cell>
          <cell r="D58" t="str">
            <v>GALERIAS PARA SISTEMA DE VENTILACION</v>
          </cell>
        </row>
        <row r="59">
          <cell r="A59">
            <v>45</v>
          </cell>
          <cell r="D59" t="str">
            <v>Excavación túnel Principal sección 9,3m x 6,2m ( Sección Libre despues de Fortificado)</v>
          </cell>
        </row>
        <row r="60">
          <cell r="A60">
            <v>46</v>
          </cell>
          <cell r="B60" t="str">
            <v>8.1</v>
          </cell>
          <cell r="C60" t="str">
            <v>8.1</v>
          </cell>
          <cell r="D60" t="str">
            <v xml:space="preserve">Excavación y Fortificación Clase de Soporte 3 </v>
          </cell>
          <cell r="E60" t="str">
            <v>m</v>
          </cell>
          <cell r="F60">
            <v>488</v>
          </cell>
          <cell r="G60">
            <v>2109419.4845588203</v>
          </cell>
          <cell r="H60">
            <v>1029396708.4647043</v>
          </cell>
        </row>
        <row r="61">
          <cell r="A61">
            <v>47</v>
          </cell>
          <cell r="D61" t="str">
            <v>Excavación Galería  sección 7,75m x 6,0 m ( Sección Libre despues de Fortificado)</v>
          </cell>
        </row>
        <row r="62">
          <cell r="A62">
            <v>48</v>
          </cell>
          <cell r="B62" t="str">
            <v>8.2</v>
          </cell>
          <cell r="C62" t="str">
            <v>8.2</v>
          </cell>
          <cell r="D62" t="str">
            <v xml:space="preserve">Excavación y Fortificación Clase de Soporte 3 </v>
          </cell>
          <cell r="E62" t="str">
            <v>m</v>
          </cell>
          <cell r="F62">
            <v>306</v>
          </cell>
          <cell r="G62">
            <v>1893195.8892474137</v>
          </cell>
          <cell r="H62">
            <v>579317942.10970855</v>
          </cell>
        </row>
        <row r="63">
          <cell r="A63">
            <v>49</v>
          </cell>
          <cell r="D63" t="str">
            <v>Excavación Galería  sección 6,5m x 6,5 m ( Sección Libre despues de Fortificado)</v>
          </cell>
        </row>
        <row r="64">
          <cell r="A64">
            <v>50</v>
          </cell>
          <cell r="B64" t="str">
            <v>8.7</v>
          </cell>
          <cell r="C64" t="str">
            <v>8.3</v>
          </cell>
          <cell r="D64" t="str">
            <v xml:space="preserve"> Excavación y Fortificación Clase de Soporte 3 </v>
          </cell>
          <cell r="E64" t="str">
            <v>m</v>
          </cell>
          <cell r="F64">
            <v>28</v>
          </cell>
          <cell r="G64">
            <v>1958029.8304361484</v>
          </cell>
          <cell r="H64">
            <v>54824835.252212159</v>
          </cell>
        </row>
        <row r="65">
          <cell r="A65">
            <v>51</v>
          </cell>
          <cell r="D65" t="str">
            <v>Excavación Galería  sección 6,0m x 6,0 m ( Sección Libre despues de Fortificado)</v>
          </cell>
        </row>
        <row r="66">
          <cell r="A66">
            <v>52</v>
          </cell>
          <cell r="B66" t="str">
            <v>8.8</v>
          </cell>
          <cell r="C66" t="str">
            <v>8.4</v>
          </cell>
          <cell r="D66" t="str">
            <v xml:space="preserve">Excavación y Fortificación Clase de Soporte 3 </v>
          </cell>
          <cell r="E66" t="str">
            <v>m</v>
          </cell>
          <cell r="F66">
            <v>70</v>
          </cell>
          <cell r="G66">
            <v>1834910.3976621407</v>
          </cell>
          <cell r="H66">
            <v>128443727.83634984</v>
          </cell>
        </row>
        <row r="67">
          <cell r="A67">
            <v>53</v>
          </cell>
          <cell r="D67" t="str">
            <v>Excavación Galería  sección 5,5m x 6,0 m ( Sección Libre despues de Fortificado)</v>
          </cell>
        </row>
        <row r="68">
          <cell r="A68">
            <v>54</v>
          </cell>
          <cell r="B68" t="str">
            <v>8.9</v>
          </cell>
          <cell r="C68" t="str">
            <v>8.5</v>
          </cell>
          <cell r="D68" t="str">
            <v xml:space="preserve">Excavación y Fortificación Clase de Soporte 3 </v>
          </cell>
          <cell r="E68" t="str">
            <v>m</v>
          </cell>
          <cell r="F68">
            <v>750</v>
          </cell>
          <cell r="G68">
            <v>1810656.3677814712</v>
          </cell>
          <cell r="H68">
            <v>1357992275.8361034</v>
          </cell>
        </row>
        <row r="69">
          <cell r="A69">
            <v>55</v>
          </cell>
          <cell r="D69" t="str">
            <v>Excavación Túnel  sección 8,7 m x 5,9 m ( Sección Libre despues de Fortificado)</v>
          </cell>
        </row>
        <row r="70">
          <cell r="A70">
            <v>56</v>
          </cell>
          <cell r="B70" t="str">
            <v>8.3</v>
          </cell>
          <cell r="C70" t="str">
            <v>8.6</v>
          </cell>
          <cell r="D70" t="str">
            <v xml:space="preserve">Excavación y Fortificación Clase de Soporte 2 </v>
          </cell>
          <cell r="E70" t="str">
            <v>m</v>
          </cell>
          <cell r="F70">
            <v>237.9</v>
          </cell>
          <cell r="G70">
            <v>1654264.8889189153</v>
          </cell>
          <cell r="H70">
            <v>393549617.07380998</v>
          </cell>
        </row>
        <row r="71">
          <cell r="A71">
            <v>57</v>
          </cell>
          <cell r="B71" t="str">
            <v>8.4</v>
          </cell>
          <cell r="C71" t="str">
            <v>8.7</v>
          </cell>
          <cell r="D71" t="str">
            <v xml:space="preserve">Excavación y Fortificación Clase de Soporte 3 </v>
          </cell>
          <cell r="E71" t="str">
            <v>m</v>
          </cell>
          <cell r="F71">
            <v>144.30000000000001</v>
          </cell>
          <cell r="G71">
            <v>1992702.3760297834</v>
          </cell>
          <cell r="H71">
            <v>287546952.86109775</v>
          </cell>
        </row>
        <row r="72">
          <cell r="A72">
            <v>58</v>
          </cell>
          <cell r="B72" t="str">
            <v>8.5</v>
          </cell>
          <cell r="C72" t="str">
            <v>8.8</v>
          </cell>
          <cell r="D72" t="str">
            <v xml:space="preserve">Excavación y Fortificación Clase de Soporte 4 </v>
          </cell>
          <cell r="E72" t="str">
            <v>m</v>
          </cell>
          <cell r="F72">
            <v>3.9</v>
          </cell>
          <cell r="G72">
            <v>2706737.9945353353</v>
          </cell>
          <cell r="H72">
            <v>10556278.178687807</v>
          </cell>
        </row>
        <row r="73">
          <cell r="A73">
            <v>59</v>
          </cell>
          <cell r="B73" t="str">
            <v>8.6</v>
          </cell>
          <cell r="C73" t="str">
            <v>8.9</v>
          </cell>
          <cell r="D73" t="str">
            <v>Excavación y Fortificación Clase de Soporte 5</v>
          </cell>
          <cell r="E73" t="str">
            <v>m</v>
          </cell>
          <cell r="F73">
            <v>3.9</v>
          </cell>
          <cell r="G73">
            <v>7137390.5675209705</v>
          </cell>
          <cell r="H73">
            <v>27835823.213331785</v>
          </cell>
        </row>
        <row r="74">
          <cell r="A74">
            <v>60</v>
          </cell>
          <cell r="B74" t="str">
            <v>9.0</v>
          </cell>
          <cell r="C74" t="str">
            <v>9.0</v>
          </cell>
          <cell r="D74" t="str">
            <v>CHIMENEAS PARA SISTEMA DE VENTILACIÓN</v>
          </cell>
        </row>
        <row r="75">
          <cell r="A75">
            <v>61</v>
          </cell>
          <cell r="B75" t="str">
            <v>9.1</v>
          </cell>
          <cell r="C75" t="str">
            <v>9.1</v>
          </cell>
          <cell r="D75" t="str">
            <v>Chimeneas 1 Inyección  Diámetro 4,0 m</v>
          </cell>
          <cell r="E75" t="str">
            <v>m</v>
          </cell>
          <cell r="F75">
            <v>273</v>
          </cell>
          <cell r="G75">
            <v>2116234.6197226839</v>
          </cell>
          <cell r="H75">
            <v>577732051.18429267</v>
          </cell>
        </row>
        <row r="76">
          <cell r="A76">
            <v>62</v>
          </cell>
          <cell r="B76" t="str">
            <v>9.2</v>
          </cell>
          <cell r="C76" t="str">
            <v>9.2</v>
          </cell>
          <cell r="D76" t="str">
            <v>Chimeneas 2 Inyección  Diámetro 4,0 m</v>
          </cell>
          <cell r="E76" t="str">
            <v>m</v>
          </cell>
          <cell r="F76">
            <v>271</v>
          </cell>
          <cell r="G76">
            <v>2116234.6197226839</v>
          </cell>
          <cell r="H76">
            <v>573499581.94484735</v>
          </cell>
        </row>
        <row r="77">
          <cell r="A77">
            <v>63</v>
          </cell>
          <cell r="B77" t="str">
            <v>9.3</v>
          </cell>
          <cell r="C77" t="str">
            <v>9.3</v>
          </cell>
          <cell r="D77" t="str">
            <v>Chimeneas 3 Inyección  Diámetro 4,0 m</v>
          </cell>
          <cell r="E77" t="str">
            <v>m</v>
          </cell>
          <cell r="F77">
            <v>332</v>
          </cell>
          <cell r="G77">
            <v>2116234.6197226178</v>
          </cell>
          <cell r="H77">
            <v>702589893.74790907</v>
          </cell>
        </row>
        <row r="78">
          <cell r="A78">
            <v>64</v>
          </cell>
          <cell r="B78" t="str">
            <v>9.4</v>
          </cell>
          <cell r="C78" t="str">
            <v>9.4</v>
          </cell>
          <cell r="D78" t="str">
            <v>Chimeneas 4 Extracción  Diámetro 4,6 m</v>
          </cell>
          <cell r="E78" t="str">
            <v>m</v>
          </cell>
          <cell r="F78">
            <v>481</v>
          </cell>
          <cell r="G78">
            <v>2326432.64418888</v>
          </cell>
          <cell r="H78">
            <v>1119014101.8548512</v>
          </cell>
        </row>
        <row r="79">
          <cell r="A79">
            <v>65</v>
          </cell>
          <cell r="B79" t="str">
            <v>9.5</v>
          </cell>
          <cell r="C79" t="str">
            <v>9.5</v>
          </cell>
          <cell r="D79" t="str">
            <v>Chimeneas 5 Extracción  Diámetro 4,6 m</v>
          </cell>
          <cell r="E79" t="str">
            <v>m</v>
          </cell>
          <cell r="F79">
            <v>484</v>
          </cell>
          <cell r="G79">
            <v>2326432.64418888</v>
          </cell>
          <cell r="H79">
            <v>1125993399.7874179</v>
          </cell>
        </row>
        <row r="80">
          <cell r="A80">
            <v>66</v>
          </cell>
          <cell r="B80" t="str">
            <v>9.6</v>
          </cell>
          <cell r="C80" t="str">
            <v>9.6</v>
          </cell>
          <cell r="D80" t="str">
            <v>Chimeneas 6 Extracción  Diámetro 4,0 m</v>
          </cell>
          <cell r="E80" t="str">
            <v>m</v>
          </cell>
          <cell r="F80">
            <v>56</v>
          </cell>
          <cell r="G80">
            <v>2464568.2643029015</v>
          </cell>
          <cell r="H80">
            <v>138015822.80096248</v>
          </cell>
        </row>
        <row r="81">
          <cell r="A81">
            <v>67</v>
          </cell>
          <cell r="B81" t="str">
            <v>9.7</v>
          </cell>
          <cell r="C81" t="str">
            <v>9.7</v>
          </cell>
          <cell r="D81" t="str">
            <v>Chimeneas 7 Extracción  Diámetro 4,0 m</v>
          </cell>
          <cell r="E81" t="str">
            <v>m</v>
          </cell>
          <cell r="F81">
            <v>61</v>
          </cell>
          <cell r="G81">
            <v>2464568.2643029015</v>
          </cell>
          <cell r="H81">
            <v>150338664.12247699</v>
          </cell>
        </row>
        <row r="82">
          <cell r="A82">
            <v>68</v>
          </cell>
          <cell r="B82" t="str">
            <v>10.0</v>
          </cell>
          <cell r="C82" t="str">
            <v>10.0</v>
          </cell>
          <cell r="D82" t="str">
            <v>CHIMENEAS DE EMERGENCIA</v>
          </cell>
        </row>
        <row r="83">
          <cell r="A83">
            <v>69</v>
          </cell>
          <cell r="B83" t="str">
            <v>10.1</v>
          </cell>
          <cell r="C83" t="str">
            <v>10.1</v>
          </cell>
          <cell r="D83" t="str">
            <v>Chimenea 1 - Diámetro 2,5 m</v>
          </cell>
          <cell r="E83" t="str">
            <v>m</v>
          </cell>
          <cell r="F83">
            <v>68</v>
          </cell>
          <cell r="G83">
            <v>1434243.2368095769</v>
          </cell>
          <cell r="H83">
            <v>97528540.10305123</v>
          </cell>
        </row>
        <row r="84">
          <cell r="A84">
            <v>70</v>
          </cell>
          <cell r="B84" t="str">
            <v>10.2</v>
          </cell>
          <cell r="C84" t="str">
            <v>10.2</v>
          </cell>
          <cell r="D84" t="str">
            <v>Chimenea 2 - Diámetro 2,5 m</v>
          </cell>
          <cell r="E84" t="str">
            <v>m</v>
          </cell>
          <cell r="F84">
            <v>139</v>
          </cell>
          <cell r="G84">
            <v>1434243.2368093564</v>
          </cell>
          <cell r="H84">
            <v>199359809.91650054</v>
          </cell>
        </row>
        <row r="85">
          <cell r="A85">
            <v>71</v>
          </cell>
          <cell r="B85" t="str">
            <v>10.3</v>
          </cell>
          <cell r="C85" t="str">
            <v>10.3</v>
          </cell>
          <cell r="D85" t="str">
            <v>Chimenea 3 - Diámetro 2,5 m</v>
          </cell>
          <cell r="E85" t="str">
            <v>m</v>
          </cell>
          <cell r="F85">
            <v>78</v>
          </cell>
          <cell r="G85">
            <v>1434243.2368095722</v>
          </cell>
          <cell r="H85">
            <v>111870972.47114663</v>
          </cell>
        </row>
        <row r="86">
          <cell r="A86">
            <v>72</v>
          </cell>
          <cell r="B86" t="str">
            <v>10.4</v>
          </cell>
          <cell r="C86" t="str">
            <v>10.4</v>
          </cell>
          <cell r="D86" t="str">
            <v>Chimenea 4 - Diámetro 2,5 m</v>
          </cell>
          <cell r="E86" t="str">
            <v>m</v>
          </cell>
          <cell r="F86">
            <v>49</v>
          </cell>
          <cell r="G86">
            <v>1434243.236809582</v>
          </cell>
          <cell r="H86">
            <v>70277918.603669524</v>
          </cell>
        </row>
        <row r="87">
          <cell r="A87">
            <v>73</v>
          </cell>
          <cell r="B87" t="str">
            <v>10.5</v>
          </cell>
          <cell r="C87" t="str">
            <v>10.5</v>
          </cell>
          <cell r="D87" t="str">
            <v>Chimenea 5 - Diámetro 2,5 m</v>
          </cell>
          <cell r="E87" t="str">
            <v>m</v>
          </cell>
          <cell r="F87">
            <v>49</v>
          </cell>
          <cell r="G87">
            <v>1434243.236809582</v>
          </cell>
          <cell r="H87">
            <v>70277918.603669524</v>
          </cell>
        </row>
        <row r="88">
          <cell r="A88">
            <v>74</v>
          </cell>
          <cell r="B88" t="str">
            <v>10.6</v>
          </cell>
          <cell r="C88" t="str">
            <v>10.6</v>
          </cell>
          <cell r="D88" t="str">
            <v>Chimenea 6 - Diámetro 2,5 m</v>
          </cell>
          <cell r="E88" t="str">
            <v>m</v>
          </cell>
          <cell r="F88">
            <v>78</v>
          </cell>
          <cell r="G88">
            <v>1434243.2368095722</v>
          </cell>
          <cell r="H88">
            <v>111870972.47114663</v>
          </cell>
        </row>
        <row r="89">
          <cell r="A89">
            <v>75</v>
          </cell>
          <cell r="B89" t="str">
            <v>10.7</v>
          </cell>
          <cell r="C89" t="str">
            <v>10.7</v>
          </cell>
          <cell r="D89" t="str">
            <v>Chimenea 7 - Diámetro 2,5 m</v>
          </cell>
          <cell r="E89" t="str">
            <v>m</v>
          </cell>
          <cell r="F89">
            <v>117</v>
          </cell>
          <cell r="G89">
            <v>1434243.2368095913</v>
          </cell>
          <cell r="H89">
            <v>167806458.70672217</v>
          </cell>
        </row>
        <row r="90">
          <cell r="A90">
            <v>76</v>
          </cell>
          <cell r="B90" t="str">
            <v>10.8</v>
          </cell>
          <cell r="C90" t="str">
            <v>10.8</v>
          </cell>
          <cell r="D90" t="str">
            <v>Chimenea 8 - Diámetro 2,5 m</v>
          </cell>
          <cell r="E90" t="str">
            <v>m</v>
          </cell>
          <cell r="F90">
            <v>147</v>
          </cell>
          <cell r="G90">
            <v>1434243.2368093564</v>
          </cell>
          <cell r="H90">
            <v>210833755.81097537</v>
          </cell>
        </row>
        <row r="91">
          <cell r="A91">
            <v>77</v>
          </cell>
          <cell r="B91" t="str">
            <v>10.9</v>
          </cell>
          <cell r="C91" t="str">
            <v>10.9</v>
          </cell>
          <cell r="D91" t="str">
            <v>Chimenea 9 - Diámetro 2,5 m</v>
          </cell>
          <cell r="E91" t="str">
            <v>m</v>
          </cell>
          <cell r="F91">
            <v>179</v>
          </cell>
          <cell r="G91">
            <v>1434243.2368093515</v>
          </cell>
          <cell r="H91">
            <v>256729539.3888739</v>
          </cell>
        </row>
        <row r="92">
          <cell r="A92">
            <v>78</v>
          </cell>
          <cell r="B92" t="str">
            <v>10.10</v>
          </cell>
          <cell r="C92" t="str">
            <v>10.10</v>
          </cell>
          <cell r="D92" t="str">
            <v>Chimenea 10 - Diámetro 2,5 m</v>
          </cell>
          <cell r="E92" t="str">
            <v>m</v>
          </cell>
          <cell r="F92">
            <v>212</v>
          </cell>
          <cell r="G92">
            <v>1434243.2368093501</v>
          </cell>
          <cell r="H92">
            <v>304059566.20358223</v>
          </cell>
        </row>
        <row r="93">
          <cell r="A93">
            <v>79</v>
          </cell>
          <cell r="B93" t="str">
            <v>10.11</v>
          </cell>
          <cell r="C93" t="str">
            <v>10.11</v>
          </cell>
          <cell r="D93" t="str">
            <v>Chimenea 11 - Diámetro 2,5 m</v>
          </cell>
          <cell r="E93" t="str">
            <v>m</v>
          </cell>
          <cell r="F93">
            <v>244</v>
          </cell>
          <cell r="G93">
            <v>1434243.2368092092</v>
          </cell>
          <cell r="H93">
            <v>349955349.78144705</v>
          </cell>
        </row>
        <row r="94">
          <cell r="A94">
            <v>80</v>
          </cell>
          <cell r="B94" t="str">
            <v>10.12</v>
          </cell>
          <cell r="C94" t="str">
            <v>10.12</v>
          </cell>
          <cell r="D94" t="str">
            <v>Chimenea 12 - Diámetro 2,5 m</v>
          </cell>
          <cell r="E94" t="str">
            <v>m</v>
          </cell>
          <cell r="F94">
            <v>277</v>
          </cell>
          <cell r="G94">
            <v>1434243.2368092092</v>
          </cell>
          <cell r="H94">
            <v>397285376.59615093</v>
          </cell>
        </row>
        <row r="95">
          <cell r="A95">
            <v>81</v>
          </cell>
          <cell r="B95" t="str">
            <v>10.13</v>
          </cell>
          <cell r="C95" t="str">
            <v>10.13</v>
          </cell>
          <cell r="D95" t="str">
            <v xml:space="preserve">Fortificación de chimeneas de Emergencia - Diámetro 2,5m </v>
          </cell>
          <cell r="E95" t="str">
            <v>m</v>
          </cell>
          <cell r="F95">
            <v>1637</v>
          </cell>
          <cell r="G95">
            <v>516226.447048956</v>
          </cell>
          <cell r="H95">
            <v>845062693.81914103</v>
          </cell>
        </row>
        <row r="96">
          <cell r="A96">
            <v>82</v>
          </cell>
          <cell r="B96" t="str">
            <v>10.14</v>
          </cell>
          <cell r="C96" t="str">
            <v>10.14</v>
          </cell>
          <cell r="D96" t="str">
            <v>Instalación de Escaleras en Chimeneas de Emergencia</v>
          </cell>
          <cell r="E96" t="str">
            <v>m</v>
          </cell>
          <cell r="F96">
            <v>1637</v>
          </cell>
          <cell r="G96">
            <v>152400.00000018501</v>
          </cell>
          <cell r="H96">
            <v>249478800.00030288</v>
          </cell>
        </row>
        <row r="97">
          <cell r="A97">
            <v>83</v>
          </cell>
          <cell r="B97" t="str">
            <v>11.0</v>
          </cell>
          <cell r="C97" t="str">
            <v>11.0</v>
          </cell>
          <cell r="D97" t="str">
            <v>OBRAS CIVILES  EN TUNEL</v>
          </cell>
        </row>
        <row r="98">
          <cell r="A98">
            <v>84</v>
          </cell>
          <cell r="B98" t="str">
            <v>11.1</v>
          </cell>
          <cell r="C98" t="str">
            <v>11.1</v>
          </cell>
          <cell r="D98" t="str">
            <v>Pavimento Carpeta de Rodado Túnel de Acceso</v>
          </cell>
          <cell r="E98" t="str">
            <v>m</v>
          </cell>
          <cell r="F98">
            <v>6751</v>
          </cell>
          <cell r="G98">
            <v>427036.78019618895</v>
          </cell>
          <cell r="H98">
            <v>2882925303.1044717</v>
          </cell>
        </row>
        <row r="99">
          <cell r="A99">
            <v>85</v>
          </cell>
          <cell r="B99" t="str">
            <v>11.2</v>
          </cell>
          <cell r="C99" t="str">
            <v>11.2</v>
          </cell>
          <cell r="D99" t="str">
            <v>Carpeta de Rodado Granular en Túnel de Transporte</v>
          </cell>
          <cell r="E99" t="str">
            <v>m</v>
          </cell>
          <cell r="F99">
            <v>6248</v>
          </cell>
          <cell r="G99">
            <v>112503.18308755437</v>
          </cell>
          <cell r="H99">
            <v>702919887.93103969</v>
          </cell>
        </row>
        <row r="100">
          <cell r="A100">
            <v>86</v>
          </cell>
          <cell r="B100" t="str">
            <v>11.3</v>
          </cell>
          <cell r="C100" t="str">
            <v>11.3</v>
          </cell>
          <cell r="D100" t="str">
            <v>Carpeta de Rodado Granular Conexión Túnel de Acceso-Túnel de Transporte</v>
          </cell>
          <cell r="E100" t="str">
            <v>m</v>
          </cell>
          <cell r="F100">
            <v>424</v>
          </cell>
          <cell r="G100">
            <v>90323.620574694098</v>
          </cell>
          <cell r="H100">
            <v>38297215.123670295</v>
          </cell>
        </row>
        <row r="101">
          <cell r="A101">
            <v>87</v>
          </cell>
          <cell r="B101" t="str">
            <v>11.4</v>
          </cell>
          <cell r="C101" t="str">
            <v>11.4</v>
          </cell>
          <cell r="D101" t="str">
            <v>Estaciones de Drenaje</v>
          </cell>
          <cell r="E101" t="str">
            <v>c/u</v>
          </cell>
          <cell r="F101">
            <v>1</v>
          </cell>
          <cell r="G101">
            <v>374217672.0001204</v>
          </cell>
          <cell r="H101">
            <v>374217672.0001204</v>
          </cell>
        </row>
        <row r="102">
          <cell r="A102">
            <v>88</v>
          </cell>
          <cell r="B102" t="str">
            <v>11.5</v>
          </cell>
          <cell r="C102" t="str">
            <v>11.5</v>
          </cell>
          <cell r="D102" t="str">
            <v>Puertas de Ventilación</v>
          </cell>
          <cell r="E102" t="str">
            <v>c/u</v>
          </cell>
          <cell r="F102">
            <v>1</v>
          </cell>
          <cell r="G102">
            <v>12813000</v>
          </cell>
          <cell r="H102">
            <v>12813000</v>
          </cell>
        </row>
        <row r="103">
          <cell r="A103">
            <v>89</v>
          </cell>
          <cell r="B103" t="str">
            <v>12.0</v>
          </cell>
          <cell r="C103" t="str">
            <v>12.0</v>
          </cell>
          <cell r="D103" t="str">
            <v>OTRAS OBRAS</v>
          </cell>
        </row>
        <row r="104">
          <cell r="A104">
            <v>90</v>
          </cell>
          <cell r="B104" t="str">
            <v>12.1</v>
          </cell>
          <cell r="C104" t="str">
            <v>12.1</v>
          </cell>
          <cell r="D104" t="str">
            <v>Fortificación con Cable tensado de Largo = 6 m</v>
          </cell>
          <cell r="E104" t="str">
            <v>c/u</v>
          </cell>
          <cell r="F104">
            <v>1</v>
          </cell>
          <cell r="G104">
            <v>243579.95683117391</v>
          </cell>
          <cell r="H104">
            <v>243579.95683117391</v>
          </cell>
        </row>
        <row r="105">
          <cell r="A105">
            <v>91</v>
          </cell>
          <cell r="B105" t="str">
            <v>12.2</v>
          </cell>
          <cell r="C105" t="str">
            <v>12.2</v>
          </cell>
          <cell r="D105" t="str">
            <v>Fortificación con Cable tensado de Largo = 9 m</v>
          </cell>
          <cell r="E105" t="str">
            <v>c/u</v>
          </cell>
          <cell r="F105">
            <v>1</v>
          </cell>
          <cell r="G105">
            <v>365369.93524676084</v>
          </cell>
          <cell r="H105">
            <v>365369.93524676084</v>
          </cell>
        </row>
        <row r="106">
          <cell r="A106">
            <v>92</v>
          </cell>
          <cell r="B106" t="str">
            <v>12.3</v>
          </cell>
          <cell r="C106" t="str">
            <v>12.3</v>
          </cell>
          <cell r="D106" t="str">
            <v>Fortificación con Cable tensado de Largo = 12 m</v>
          </cell>
          <cell r="E106" t="str">
            <v>c/u</v>
          </cell>
          <cell r="F106">
            <v>1</v>
          </cell>
          <cell r="G106">
            <v>487159.91366234736</v>
          </cell>
          <cell r="H106">
            <v>487159.91366234736</v>
          </cell>
        </row>
        <row r="107">
          <cell r="A107">
            <v>93</v>
          </cell>
          <cell r="B107" t="str">
            <v>12.4</v>
          </cell>
          <cell r="C107" t="str">
            <v>12.4</v>
          </cell>
          <cell r="D107" t="str">
            <v>Fortificación con Cable sin tensar de Largo = 6 m</v>
          </cell>
          <cell r="E107" t="str">
            <v>c/u</v>
          </cell>
          <cell r="F107">
            <v>1</v>
          </cell>
          <cell r="G107">
            <v>240242.55683117011</v>
          </cell>
          <cell r="H107">
            <v>240242.55683117011</v>
          </cell>
        </row>
        <row r="108">
          <cell r="A108">
            <v>94</v>
          </cell>
          <cell r="B108" t="str">
            <v>12.5</v>
          </cell>
          <cell r="C108" t="str">
            <v>12.5</v>
          </cell>
          <cell r="D108" t="str">
            <v>Fortificación con Cable Doble, tensado, de Largo = 12 m</v>
          </cell>
          <cell r="E108" t="str">
            <v>c/u</v>
          </cell>
          <cell r="F108">
            <v>1</v>
          </cell>
          <cell r="G108">
            <v>520533.91366238508</v>
          </cell>
          <cell r="H108">
            <v>520533.91366238508</v>
          </cell>
        </row>
        <row r="109">
          <cell r="A109">
            <v>95</v>
          </cell>
          <cell r="B109" t="str">
            <v>12.6</v>
          </cell>
          <cell r="C109" t="str">
            <v>12.6</v>
          </cell>
          <cell r="D109" t="str">
            <v>Fortificación con Cable Doble, tensado, de Largo = 15 m</v>
          </cell>
          <cell r="E109" t="str">
            <v>c/u</v>
          </cell>
          <cell r="F109">
            <v>1</v>
          </cell>
          <cell r="G109">
            <v>650667.39207798243</v>
          </cell>
          <cell r="H109">
            <v>650667.39207798243</v>
          </cell>
        </row>
        <row r="110">
          <cell r="A110">
            <v>96</v>
          </cell>
          <cell r="B110" t="str">
            <v>12.7</v>
          </cell>
          <cell r="C110" t="str">
            <v>12.7</v>
          </cell>
          <cell r="D110" t="str">
            <v>Fortificación con Cable Doble, tensado, de Largo = 18 m</v>
          </cell>
          <cell r="E110" t="str">
            <v>c/u</v>
          </cell>
          <cell r="F110">
            <v>1</v>
          </cell>
          <cell r="G110">
            <v>780800.87049357872</v>
          </cell>
          <cell r="H110">
            <v>780800.87049357872</v>
          </cell>
        </row>
        <row r="111">
          <cell r="A111">
            <v>97</v>
          </cell>
          <cell r="B111" t="str">
            <v>12.8</v>
          </cell>
          <cell r="C111" t="str">
            <v>12.8</v>
          </cell>
          <cell r="D111" t="str">
            <v>Excavación de Frontones</v>
          </cell>
          <cell r="E111" t="str">
            <v>m</v>
          </cell>
          <cell r="F111">
            <v>1</v>
          </cell>
          <cell r="G111">
            <v>2352002.0154334614</v>
          </cell>
          <cell r="H111">
            <v>2352002.0154334614</v>
          </cell>
        </row>
        <row r="112">
          <cell r="A112">
            <v>98</v>
          </cell>
          <cell r="B112" t="str">
            <v>13.0</v>
          </cell>
          <cell r="C112" t="str">
            <v>13.0</v>
          </cell>
          <cell r="D112" t="str">
            <v>INSTRUMENTACIÓN GEOTÉCNICA</v>
          </cell>
        </row>
        <row r="113">
          <cell r="A113">
            <v>99</v>
          </cell>
          <cell r="B113" t="str">
            <v>13.1</v>
          </cell>
          <cell r="C113" t="str">
            <v>13.1</v>
          </cell>
          <cell r="D113" t="str">
            <v>Suministro e instalación de Instrumentación Geotécnica</v>
          </cell>
          <cell r="E113" t="str">
            <v>gl</v>
          </cell>
          <cell r="F113">
            <v>1</v>
          </cell>
          <cell r="G113">
            <v>233060857.56725001</v>
          </cell>
          <cell r="H113">
            <v>233060857.56725001</v>
          </cell>
        </row>
        <row r="114">
          <cell r="A114">
            <v>100</v>
          </cell>
          <cell r="B114" t="str">
            <v>13.2</v>
          </cell>
          <cell r="C114" t="str">
            <v>13.2</v>
          </cell>
          <cell r="D114" t="str">
            <v>Automatización y Puesta en Marcha, etc</v>
          </cell>
          <cell r="E114" t="str">
            <v>gl</v>
          </cell>
          <cell r="F114">
            <v>1</v>
          </cell>
          <cell r="G114">
            <v>16503360.000018613</v>
          </cell>
          <cell r="H114">
            <v>16503360.000018613</v>
          </cell>
        </row>
        <row r="115">
          <cell r="A115">
            <v>101</v>
          </cell>
          <cell r="B115" t="str">
            <v>13.3</v>
          </cell>
          <cell r="C115" t="str">
            <v>13.3</v>
          </cell>
          <cell r="D115" t="str">
            <v xml:space="preserve">Mantención de la instrumentación </v>
          </cell>
          <cell r="E115" t="str">
            <v>gl</v>
          </cell>
          <cell r="F115">
            <v>1</v>
          </cell>
          <cell r="G115">
            <v>22004480.000024818</v>
          </cell>
          <cell r="H115">
            <v>22004480.000024818</v>
          </cell>
        </row>
        <row r="116">
          <cell r="A116">
            <v>102</v>
          </cell>
          <cell r="B116" t="str">
            <v>13.4</v>
          </cell>
          <cell r="C116" t="str">
            <v>13.4</v>
          </cell>
          <cell r="D116" t="str">
            <v>Monitoreo Mensual de Todo el Sistema</v>
          </cell>
          <cell r="E116" t="str">
            <v>gl</v>
          </cell>
          <cell r="F116">
            <v>1</v>
          </cell>
          <cell r="G116">
            <v>71148800.000080377</v>
          </cell>
          <cell r="H116">
            <v>71148800.000080377</v>
          </cell>
        </row>
        <row r="117">
          <cell r="A117">
            <v>103</v>
          </cell>
          <cell r="B117">
            <v>14</v>
          </cell>
          <cell r="C117">
            <v>14</v>
          </cell>
          <cell r="D117" t="str">
            <v xml:space="preserve">GASTOS GENERALES </v>
          </cell>
        </row>
        <row r="118">
          <cell r="A118">
            <v>104</v>
          </cell>
          <cell r="B118" t="str">
            <v>14.1</v>
          </cell>
          <cell r="C118" t="str">
            <v>14.1</v>
          </cell>
          <cell r="D118" t="str">
            <v>Gastos Generales Programa de Obra</v>
          </cell>
          <cell r="E118" t="str">
            <v>gl</v>
          </cell>
          <cell r="F118">
            <v>1</v>
          </cell>
          <cell r="G118">
            <v>17706948372.000378</v>
          </cell>
          <cell r="H118">
            <v>17706948372.000378</v>
          </cell>
        </row>
      </sheetData>
      <sheetData sheetId="2"/>
      <sheetData sheetId="3">
        <row r="2">
          <cell r="A2" t="str">
            <v>ID de actividad</v>
          </cell>
        </row>
      </sheetData>
      <sheetData sheetId="4"/>
      <sheetData sheetId="5"/>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os00"/>
      <sheetName val="IPC"/>
      <sheetName val="ufmen"/>
      <sheetName val="UF"/>
      <sheetName val="U$men"/>
      <sheetName val="dolar"/>
      <sheetName val="PROYECC"/>
      <sheetName val="PRESENT"/>
      <sheetName val="Hoja2"/>
      <sheetName val="Hoja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u"/>
      <sheetName val="TOTAL Mo"/>
      <sheetName val="TOTAL As"/>
      <sheetName val="TOTAL CuNS"/>
      <sheetName val="TOTAL Wi"/>
      <sheetName val="SEWELL Cu"/>
      <sheetName val="SEWELL Mo"/>
      <sheetName val="SEWELL As"/>
      <sheetName val="SEWELL CuNS"/>
      <sheetName val="SEWELL Wi"/>
      <sheetName val="COLON Cu"/>
      <sheetName val="COLON Mo"/>
      <sheetName val="COLON As"/>
      <sheetName val="COLON CuNS"/>
      <sheetName val="COLON Wi"/>
      <sheetName val="Caract Met Cab"/>
      <sheetName val="Caract Met Conc"/>
      <sheetName val="calculo_leyes"/>
      <sheetName val="Alim-Ch"/>
      <sheetName val="Alim-Mol"/>
      <sheetName val="Mant-Mol"/>
      <sheetName val="Cap-Mol"/>
      <sheetName val="Flot-SEWELL"/>
      <sheetName val="Flot-SAG"/>
      <sheetName val="Flot-COLON"/>
      <sheetName val="Flot-Retrat"/>
      <sheetName val="HIDRO"/>
      <sheetName val="Estadísticas"/>
      <sheetName val="Condicion"/>
      <sheetName val="Producción"/>
      <sheetName val="Recibido"/>
      <sheetName val="Prog_Rep"/>
      <sheetName val="para_IP"/>
      <sheetName val="GMIN"/>
      <sheetName val="GFUN"/>
      <sheetName val="GPTA"/>
      <sheetName val="Div. TTE"/>
      <sheetName val="Caratula TTE"/>
      <sheetName val="BALANCE"/>
      <sheetName val="lamina"/>
      <sheetName val="Page 1"/>
      <sheetName val="TOTAL_Cu"/>
      <sheetName val="TOTAL_Mo"/>
      <sheetName val="TOTAL_As"/>
      <sheetName val="TOTAL_CuNS"/>
      <sheetName val="TOTAL_Wi"/>
      <sheetName val="SEWELL_Cu"/>
      <sheetName val="SEWELL_Mo"/>
      <sheetName val="SEWELL_As"/>
      <sheetName val="SEWELL_CuNS"/>
      <sheetName val="SEWELL_Wi"/>
      <sheetName val="COLON_Cu"/>
      <sheetName val="COLON_Mo"/>
      <sheetName val="COLON_As"/>
      <sheetName val="COLON_CuNS"/>
      <sheetName val="COLON_Wi"/>
      <sheetName val="Caract_Met_Cab"/>
      <sheetName val="Caract_Met_Conc"/>
      <sheetName val="Div__TTE"/>
      <sheetName val="Caratula_TTE"/>
      <sheetName val="TOTAL_Cu1"/>
      <sheetName val="TOTAL_Mo1"/>
      <sheetName val="TOTAL_As1"/>
      <sheetName val="TOTAL_CuNS1"/>
      <sheetName val="TOTAL_Wi1"/>
      <sheetName val="SEWELL_Cu1"/>
      <sheetName val="SEWELL_Mo1"/>
      <sheetName val="SEWELL_As1"/>
      <sheetName val="SEWELL_CuNS1"/>
      <sheetName val="SEWELL_Wi1"/>
      <sheetName val="COLON_Cu1"/>
      <sheetName val="COLON_Mo1"/>
      <sheetName val="COLON_As1"/>
      <sheetName val="COLON_CuNS1"/>
      <sheetName val="COLON_Wi1"/>
      <sheetName val="Caract_Met_Cab1"/>
      <sheetName val="Caract_Met_Conc1"/>
      <sheetName val="Div__TTE1"/>
      <sheetName val="Caratula_TTE1"/>
      <sheetName val="TOTAL_Cu2"/>
      <sheetName val="TOTAL_Mo2"/>
      <sheetName val="TOTAL_As2"/>
      <sheetName val="TOTAL_CuNS2"/>
      <sheetName val="TOTAL_Wi2"/>
      <sheetName val="SEWELL_Cu2"/>
      <sheetName val="SEWELL_Mo2"/>
      <sheetName val="SEWELL_As2"/>
      <sheetName val="SEWELL_CuNS2"/>
      <sheetName val="SEWELL_Wi2"/>
      <sheetName val="COLON_Cu2"/>
      <sheetName val="COLON_Mo2"/>
      <sheetName val="COLON_As2"/>
      <sheetName val="COLON_CuNS2"/>
      <sheetName val="COLON_Wi2"/>
      <sheetName val="Caract_Met_Cab2"/>
      <sheetName val="Caract_Met_Conc2"/>
      <sheetName val="Div__TTE2"/>
      <sheetName val="Caratula_TTE2"/>
      <sheetName val="TOTAL_Cu3"/>
      <sheetName val="TOTAL_Mo3"/>
      <sheetName val="TOTAL_As3"/>
      <sheetName val="TOTAL_CuNS3"/>
      <sheetName val="TOTAL_Wi3"/>
      <sheetName val="SEWELL_Cu3"/>
      <sheetName val="SEWELL_Mo3"/>
      <sheetName val="SEWELL_As3"/>
      <sheetName val="SEWELL_CuNS3"/>
      <sheetName val="SEWELL_Wi3"/>
      <sheetName val="COLON_Cu3"/>
      <sheetName val="COLON_Mo3"/>
      <sheetName val="COLON_As3"/>
      <sheetName val="COLON_CuNS3"/>
      <sheetName val="COLON_Wi3"/>
      <sheetName val="Caract_Met_Cab3"/>
      <sheetName val="Caract_Met_Conc3"/>
      <sheetName val="Div__TTE3"/>
      <sheetName val="Caratula_TTE3"/>
      <sheetName val="MATER_CONCENTR_CBV99"/>
      <sheetName val="COSTO-MANO-OBRA-_CBV99"/>
      <sheetName val="MATER_CBV2000"/>
      <sheetName val="DISTR_MANT_ELECTRICA3"/>
      <sheetName val="DOTACION_CBV99"/>
      <sheetName val="TOTAL_Cu4"/>
      <sheetName val="TOTAL_Mo4"/>
      <sheetName val="TOTAL_As4"/>
      <sheetName val="TOTAL_CuNS4"/>
      <sheetName val="TOTAL_Wi4"/>
      <sheetName val="SEWELL_Cu4"/>
      <sheetName val="SEWELL_Mo4"/>
      <sheetName val="SEWELL_As4"/>
      <sheetName val="SEWELL_CuNS4"/>
      <sheetName val="SEWELL_Wi4"/>
      <sheetName val="COLON_Cu4"/>
      <sheetName val="COLON_Mo4"/>
      <sheetName val="COLON_As4"/>
      <sheetName val="COLON_CuNS4"/>
      <sheetName val="COLON_Wi4"/>
      <sheetName val="Caract_Met_Cab4"/>
      <sheetName val="Caract_Met_Conc4"/>
      <sheetName val="Div__TTE4"/>
      <sheetName val="Caratula_TTE4"/>
      <sheetName val="TOTAL_Cu5"/>
      <sheetName val="TOTAL_Mo5"/>
      <sheetName val="TOTAL_As5"/>
      <sheetName val="TOTAL_CuNS5"/>
      <sheetName val="TOTAL_Wi5"/>
      <sheetName val="SEWELL_Cu5"/>
      <sheetName val="SEWELL_Mo5"/>
      <sheetName val="SEWELL_As5"/>
      <sheetName val="SEWELL_CuNS5"/>
      <sheetName val="SEWELL_Wi5"/>
      <sheetName val="COLON_Cu5"/>
      <sheetName val="COLON_Mo5"/>
      <sheetName val="COLON_As5"/>
      <sheetName val="COLON_CuNS5"/>
      <sheetName val="COLON_Wi5"/>
      <sheetName val="Caract_Met_Cab5"/>
      <sheetName val="Caract_Met_Conc5"/>
      <sheetName val="Div__TTE5"/>
      <sheetName val="Caratula_TTE5"/>
      <sheetName val="TOTAL_Cu6"/>
      <sheetName val="TOTAL_Mo6"/>
      <sheetName val="TOTAL_As6"/>
      <sheetName val="TOTAL_CuNS6"/>
      <sheetName val="TOTAL_Wi6"/>
      <sheetName val="SEWELL_Cu6"/>
      <sheetName val="SEWELL_Mo6"/>
      <sheetName val="SEWELL_As6"/>
      <sheetName val="SEWELL_CuNS6"/>
      <sheetName val="SEWELL_Wi6"/>
      <sheetName val="COLON_Cu6"/>
      <sheetName val="COLON_Mo6"/>
      <sheetName val="COLON_As6"/>
      <sheetName val="COLON_CuNS6"/>
      <sheetName val="COLON_Wi6"/>
      <sheetName val="Caract_Met_Cab6"/>
      <sheetName val="Caract_Met_Conc6"/>
      <sheetName val="Div__TTE6"/>
      <sheetName val="Caratula_TTE6"/>
      <sheetName val="TOTAL_Cu7"/>
      <sheetName val="TOTAL_Mo7"/>
      <sheetName val="TOTAL_As7"/>
      <sheetName val="TOTAL_CuNS7"/>
      <sheetName val="TOTAL_Wi7"/>
      <sheetName val="SEWELL_Cu7"/>
      <sheetName val="SEWELL_Mo7"/>
      <sheetName val="SEWELL_As7"/>
      <sheetName val="SEWELL_CuNS7"/>
      <sheetName val="SEWELL_Wi7"/>
      <sheetName val="COLON_Cu7"/>
      <sheetName val="COLON_Mo7"/>
      <sheetName val="COLON_As7"/>
      <sheetName val="COLON_CuNS7"/>
      <sheetName val="COLON_Wi7"/>
      <sheetName val="Caract_Met_Cab7"/>
      <sheetName val="Caract_Met_Conc7"/>
      <sheetName val="Div__TTE7"/>
      <sheetName val="Caratula_TTE7"/>
      <sheetName val="Relaves_7"/>
      <sheetName val="TOTAL_Cu8"/>
      <sheetName val="TOTAL_Mo8"/>
      <sheetName val="TOTAL_As8"/>
      <sheetName val="TOTAL_CuNS8"/>
      <sheetName val="TOTAL_Wi8"/>
      <sheetName val="SEWELL_Cu8"/>
      <sheetName val="SEWELL_Mo8"/>
      <sheetName val="SEWELL_As8"/>
      <sheetName val="SEWELL_CuNS8"/>
      <sheetName val="SEWELL_Wi8"/>
      <sheetName val="COLON_Cu8"/>
      <sheetName val="COLON_Mo8"/>
      <sheetName val="COLON_As8"/>
      <sheetName val="COLON_CuNS8"/>
      <sheetName val="COLON_Wi8"/>
      <sheetName val="Caract_Met_Cab8"/>
      <sheetName val="Caract_Met_Conc8"/>
      <sheetName val="Div__TTE8"/>
      <sheetName val="Caratula_TTE8"/>
      <sheetName val="TOTAL_Cu9"/>
      <sheetName val="TOTAL_Mo9"/>
      <sheetName val="TOTAL_As9"/>
      <sheetName val="TOTAL_CuNS9"/>
      <sheetName val="TOTAL_Wi9"/>
      <sheetName val="SEWELL_Cu9"/>
      <sheetName val="SEWELL_Mo9"/>
      <sheetName val="SEWELL_As9"/>
      <sheetName val="SEWELL_CuNS9"/>
      <sheetName val="SEWELL_Wi9"/>
      <sheetName val="COLON_Cu9"/>
      <sheetName val="COLON_Mo9"/>
      <sheetName val="COLON_As9"/>
      <sheetName val="COLON_CuNS9"/>
      <sheetName val="COLON_Wi9"/>
      <sheetName val="Caract_Met_Cab9"/>
      <sheetName val="Caract_Met_Conc9"/>
      <sheetName val="Div__TTE9"/>
      <sheetName val="Caratula_TTE9"/>
      <sheetName val="TOTAL_Cu10"/>
      <sheetName val="TOTAL_Mo10"/>
      <sheetName val="TOTAL_As10"/>
      <sheetName val="TOTAL_CuNS10"/>
      <sheetName val="TOTAL_Wi10"/>
      <sheetName val="SEWELL_Cu10"/>
      <sheetName val="SEWELL_Mo10"/>
      <sheetName val="SEWELL_As10"/>
      <sheetName val="SEWELL_CuNS10"/>
      <sheetName val="SEWELL_Wi10"/>
      <sheetName val="COLON_Cu10"/>
      <sheetName val="COLON_Mo10"/>
      <sheetName val="COLON_As10"/>
      <sheetName val="COLON_CuNS10"/>
      <sheetName val="COLON_Wi10"/>
      <sheetName val="Caract_Met_Cab10"/>
      <sheetName val="Caract_Met_Conc10"/>
      <sheetName val="Div__TTE10"/>
      <sheetName val="Caratula_TTE10"/>
      <sheetName val="Page_1"/>
      <sheetName val="B_D_1"/>
      <sheetName val="TOTAL_Cu11"/>
      <sheetName val="TOTAL_Mo11"/>
      <sheetName val="TOTAL_As11"/>
      <sheetName val="TOTAL_CuNS11"/>
      <sheetName val="TOTAL_Wi11"/>
      <sheetName val="SEWELL_Cu11"/>
      <sheetName val="SEWELL_Mo11"/>
      <sheetName val="SEWELL_As11"/>
      <sheetName val="SEWELL_CuNS11"/>
      <sheetName val="SEWELL_Wi11"/>
      <sheetName val="COLON_Cu11"/>
      <sheetName val="COLON_Mo11"/>
      <sheetName val="COLON_As11"/>
      <sheetName val="COLON_CuNS11"/>
      <sheetName val="COLON_Wi11"/>
      <sheetName val="Caract_Met_Cab11"/>
      <sheetName val="Caract_Met_Conc11"/>
      <sheetName val="Div__TTE11"/>
      <sheetName val="Caratula_TTE11"/>
      <sheetName val="Page_11"/>
      <sheetName val="TOTAL_Cu12"/>
      <sheetName val="TOTAL_Mo12"/>
      <sheetName val="TOTAL_As12"/>
      <sheetName val="TOTAL_CuNS12"/>
      <sheetName val="TOTAL_Wi12"/>
      <sheetName val="SEWELL_Cu12"/>
      <sheetName val="SEWELL_Mo12"/>
      <sheetName val="SEWELL_As12"/>
      <sheetName val="SEWELL_CuNS12"/>
      <sheetName val="SEWELL_Wi12"/>
      <sheetName val="COLON_Cu12"/>
      <sheetName val="COLON_Mo12"/>
      <sheetName val="COLON_As12"/>
      <sheetName val="COLON_CuNS12"/>
      <sheetName val="COLON_Wi12"/>
      <sheetName val="Caract_Met_Cab12"/>
      <sheetName val="Caract_Met_Conc12"/>
      <sheetName val="Div__TTE12"/>
      <sheetName val="Caratula_TTE12"/>
      <sheetName val="TOTAL_Cu13"/>
      <sheetName val="TOTAL_Mo13"/>
      <sheetName val="TOTAL_As13"/>
      <sheetName val="TOTAL_CuNS13"/>
      <sheetName val="TOTAL_Wi13"/>
      <sheetName val="SEWELL_Cu13"/>
      <sheetName val="SEWELL_Mo13"/>
      <sheetName val="SEWELL_As13"/>
      <sheetName val="SEWELL_CuNS13"/>
      <sheetName val="SEWELL_Wi13"/>
      <sheetName val="COLON_Cu13"/>
      <sheetName val="COLON_Mo13"/>
      <sheetName val="COLON_As13"/>
      <sheetName val="COLON_CuNS13"/>
      <sheetName val="COLON_Wi13"/>
      <sheetName val="Caract_Met_Cab13"/>
      <sheetName val="Caract_Met_Conc13"/>
      <sheetName val="Div__TTE13"/>
      <sheetName val="Caratula_TTE13"/>
      <sheetName val="Page_12"/>
      <sheetName val="TOTAL_Cu15"/>
      <sheetName val="TOTAL_Mo15"/>
      <sheetName val="TOTAL_As15"/>
      <sheetName val="TOTAL_CuNS15"/>
      <sheetName val="TOTAL_Wi15"/>
      <sheetName val="SEWELL_Cu15"/>
      <sheetName val="SEWELL_Mo15"/>
      <sheetName val="SEWELL_As15"/>
      <sheetName val="SEWELL_CuNS15"/>
      <sheetName val="SEWELL_Wi15"/>
      <sheetName val="COLON_Cu15"/>
      <sheetName val="COLON_Mo15"/>
      <sheetName val="COLON_As15"/>
      <sheetName val="COLON_CuNS15"/>
      <sheetName val="COLON_Wi15"/>
      <sheetName val="Caract_Met_Cab15"/>
      <sheetName val="Caract_Met_Conc15"/>
      <sheetName val="Div__TTE15"/>
      <sheetName val="Caratula_TTE15"/>
      <sheetName val="Page_14"/>
      <sheetName val="TOTAL_Cu14"/>
      <sheetName val="TOTAL_Mo14"/>
      <sheetName val="TOTAL_As14"/>
      <sheetName val="TOTAL_CuNS14"/>
      <sheetName val="TOTAL_Wi14"/>
      <sheetName val="SEWELL_Cu14"/>
      <sheetName val="SEWELL_Mo14"/>
      <sheetName val="SEWELL_As14"/>
      <sheetName val="SEWELL_CuNS14"/>
      <sheetName val="SEWELL_Wi14"/>
      <sheetName val="COLON_Cu14"/>
      <sheetName val="COLON_Mo14"/>
      <sheetName val="COLON_As14"/>
      <sheetName val="COLON_CuNS14"/>
      <sheetName val="COLON_Wi14"/>
      <sheetName val="Caract_Met_Cab14"/>
      <sheetName val="Caract_Met_Conc14"/>
      <sheetName val="Div__TTE14"/>
      <sheetName val="Caratula_TTE14"/>
      <sheetName val="Page_13"/>
      <sheetName val="TOTAL_Cu16"/>
      <sheetName val="TOTAL_Mo16"/>
      <sheetName val="TOTAL_As16"/>
      <sheetName val="TOTAL_CuNS16"/>
      <sheetName val="TOTAL_Wi16"/>
      <sheetName val="SEWELL_Cu16"/>
      <sheetName val="SEWELL_Mo16"/>
      <sheetName val="SEWELL_As16"/>
      <sheetName val="SEWELL_CuNS16"/>
      <sheetName val="SEWELL_Wi16"/>
      <sheetName val="COLON_Cu16"/>
      <sheetName val="COLON_Mo16"/>
      <sheetName val="COLON_As16"/>
      <sheetName val="COLON_CuNS16"/>
      <sheetName val="COLON_Wi16"/>
      <sheetName val="Caract_Met_Cab16"/>
      <sheetName val="Caract_Met_Conc16"/>
      <sheetName val="Div__TTE16"/>
      <sheetName val="Caratula_TTE16"/>
      <sheetName val="Page_15"/>
      <sheetName val="CNC"/>
      <sheetName val="T-8 vC comp"/>
      <sheetName val="TOTAL_Cu17"/>
      <sheetName val="TOTAL_Mo17"/>
      <sheetName val="TOTAL_As17"/>
      <sheetName val="TOTAL_CuNS17"/>
      <sheetName val="TOTAL_Wi17"/>
      <sheetName val="SEWELL_Cu17"/>
      <sheetName val="SEWELL_Mo17"/>
      <sheetName val="SEWELL_As17"/>
      <sheetName val="SEWELL_CuNS17"/>
      <sheetName val="SEWELL_Wi17"/>
      <sheetName val="COLON_Cu17"/>
      <sheetName val="COLON_Mo17"/>
      <sheetName val="COLON_As17"/>
      <sheetName val="COLON_CuNS17"/>
      <sheetName val="COLON_Wi17"/>
      <sheetName val="Caract_Met_Cab17"/>
      <sheetName val="Caract_Met_Conc17"/>
      <sheetName val="Div__TTE17"/>
      <sheetName val="Caratula_TTE17"/>
      <sheetName val="Page_16"/>
      <sheetName val="TOTAL_Cu18"/>
      <sheetName val="TOTAL_Mo18"/>
      <sheetName val="TOTAL_As18"/>
      <sheetName val="TOTAL_CuNS18"/>
      <sheetName val="TOTAL_Wi18"/>
      <sheetName val="SEWELL_Cu18"/>
      <sheetName val="SEWELL_Mo18"/>
      <sheetName val="SEWELL_As18"/>
      <sheetName val="SEWELL_CuNS18"/>
      <sheetName val="SEWELL_Wi18"/>
      <sheetName val="COLON_Cu18"/>
      <sheetName val="COLON_Mo18"/>
      <sheetName val="COLON_As18"/>
      <sheetName val="COLON_CuNS18"/>
      <sheetName val="COLON_Wi18"/>
      <sheetName val="Caract_Met_Cab18"/>
      <sheetName val="Caract_Met_Conc18"/>
      <sheetName val="Div__TTE18"/>
      <sheetName val="Caratula_TTE18"/>
      <sheetName val="Page_17"/>
      <sheetName val="TOTAL_Cu19"/>
      <sheetName val="TOTAL_Mo19"/>
      <sheetName val="TOTAL_As19"/>
      <sheetName val="TOTAL_CuNS19"/>
      <sheetName val="TOTAL_Wi19"/>
      <sheetName val="SEWELL_Cu19"/>
      <sheetName val="SEWELL_Mo19"/>
      <sheetName val="SEWELL_As19"/>
      <sheetName val="SEWELL_CuNS19"/>
      <sheetName val="SEWELL_Wi19"/>
      <sheetName val="COLON_Cu19"/>
      <sheetName val="COLON_Mo19"/>
      <sheetName val="COLON_As19"/>
      <sheetName val="COLON_CuNS19"/>
      <sheetName val="COLON_Wi19"/>
      <sheetName val="Caract_Met_Cab19"/>
      <sheetName val="Caract_Met_Conc19"/>
      <sheetName val="Div__TTE19"/>
      <sheetName val="Caratula_TTE19"/>
      <sheetName val="Page_18"/>
      <sheetName val="T-8_vC_comp"/>
      <sheetName val="TOTAL_Cu21"/>
      <sheetName val="TOTAL_Mo21"/>
      <sheetName val="TOTAL_As21"/>
      <sheetName val="TOTAL_CuNS21"/>
      <sheetName val="TOTAL_Wi21"/>
      <sheetName val="SEWELL_Cu21"/>
      <sheetName val="SEWELL_Mo21"/>
      <sheetName val="SEWELL_As21"/>
      <sheetName val="SEWELL_CuNS21"/>
      <sheetName val="SEWELL_Wi21"/>
      <sheetName val="COLON_Cu21"/>
      <sheetName val="COLON_Mo21"/>
      <sheetName val="COLON_As21"/>
      <sheetName val="COLON_CuNS21"/>
      <sheetName val="COLON_Wi21"/>
      <sheetName val="Caract_Met_Cab21"/>
      <sheetName val="Caract_Met_Conc21"/>
      <sheetName val="Div__TTE21"/>
      <sheetName val="Caratula_TTE21"/>
      <sheetName val="Page_110"/>
      <sheetName val="T-8_vC_comp2"/>
      <sheetName val="TOTAL_Cu20"/>
      <sheetName val="TOTAL_Mo20"/>
      <sheetName val="TOTAL_As20"/>
      <sheetName val="TOTAL_CuNS20"/>
      <sheetName val="TOTAL_Wi20"/>
      <sheetName val="SEWELL_Cu20"/>
      <sheetName val="SEWELL_Mo20"/>
      <sheetName val="SEWELL_As20"/>
      <sheetName val="SEWELL_CuNS20"/>
      <sheetName val="SEWELL_Wi20"/>
      <sheetName val="COLON_Cu20"/>
      <sheetName val="COLON_Mo20"/>
      <sheetName val="COLON_As20"/>
      <sheetName val="COLON_CuNS20"/>
      <sheetName val="COLON_Wi20"/>
      <sheetName val="Caract_Met_Cab20"/>
      <sheetName val="Caract_Met_Conc20"/>
      <sheetName val="Div__TTE20"/>
      <sheetName val="Caratula_TTE20"/>
      <sheetName val="Page_19"/>
      <sheetName val="T-8_vC_comp1"/>
      <sheetName val="B_D_3"/>
      <sheetName val=""/>
      <sheetName val="TOTAL_Cu22"/>
      <sheetName val="TOTAL_Mo22"/>
      <sheetName val="TOTAL_As22"/>
      <sheetName val="TOTAL_CuNS22"/>
      <sheetName val="TOTAL_Wi22"/>
      <sheetName val="SEWELL_Cu22"/>
      <sheetName val="SEWELL_Mo22"/>
      <sheetName val="SEWELL_As22"/>
      <sheetName val="SEWELL_CuNS22"/>
      <sheetName val="SEWELL_Wi22"/>
      <sheetName val="COLON_Cu22"/>
      <sheetName val="COLON_Mo22"/>
      <sheetName val="COLON_As22"/>
      <sheetName val="COLON_CuNS22"/>
      <sheetName val="COLON_Wi22"/>
      <sheetName val="Caract_Met_Cab22"/>
      <sheetName val="Caract_Met_Conc22"/>
      <sheetName val="Div__TTE22"/>
      <sheetName val="Caratula_TTE22"/>
      <sheetName val="Page_111"/>
      <sheetName val="T-8_vC_comp3"/>
      <sheetName val="10241EQLIST"/>
      <sheetName val="10241PIP1ON-SITE"/>
      <sheetName val="impreso"/>
      <sheetName val="Tarifas"/>
      <sheetName val="Rate"/>
      <sheetName val="MH 2do Pqte"/>
      <sheetName val="LOG RFI WEST9"/>
      <sheetName val="Basis"/>
      <sheetName val="TABLA"/>
      <sheetName val="ECO-01A"/>
      <sheetName val="Export PM rev0"/>
      <sheetName val="TOTAL_Cu23"/>
      <sheetName val="TOTAL_Mo23"/>
      <sheetName val="TOTAL_As23"/>
      <sheetName val="TOTAL_CuNS23"/>
      <sheetName val="TOTAL_Wi23"/>
      <sheetName val="SEWELL_Cu23"/>
      <sheetName val="SEWELL_Mo23"/>
      <sheetName val="SEWELL_As23"/>
      <sheetName val="SEWELL_CuNS23"/>
      <sheetName val="SEWELL_Wi23"/>
      <sheetName val="COLON_Cu23"/>
      <sheetName val="COLON_Mo23"/>
      <sheetName val="COLON_As23"/>
      <sheetName val="COLON_CuNS23"/>
      <sheetName val="COLON_Wi23"/>
      <sheetName val="Caract_Met_Cab23"/>
      <sheetName val="Caract_Met_Conc23"/>
      <sheetName val="Div__TTE23"/>
      <sheetName val="Caratula_TTE23"/>
      <sheetName val="Page_112"/>
      <sheetName val="T-8_vC_comp4"/>
      <sheetName val="TOTAL_Cu24"/>
      <sheetName val="TOTAL_Mo24"/>
      <sheetName val="TOTAL_As24"/>
      <sheetName val="TOTAL_CuNS24"/>
      <sheetName val="TOTAL_Wi24"/>
      <sheetName val="SEWELL_Cu24"/>
      <sheetName val="SEWELL_Mo24"/>
      <sheetName val="SEWELL_As24"/>
      <sheetName val="SEWELL_CuNS24"/>
      <sheetName val="SEWELL_Wi24"/>
      <sheetName val="COLON_Cu24"/>
      <sheetName val="COLON_Mo24"/>
      <sheetName val="COLON_As24"/>
      <sheetName val="COLON_CuNS24"/>
      <sheetName val="COLON_Wi24"/>
      <sheetName val="Caract_Met_Cab24"/>
      <sheetName val="Caract_Met_Conc24"/>
      <sheetName val="Div__TTE24"/>
      <sheetName val="Caratula_TTE24"/>
      <sheetName val="Page_113"/>
      <sheetName val="T-8_vC_comp5"/>
      <sheetName val="no borrrar"/>
      <sheetName val="TOTAL_Cu25"/>
      <sheetName val="TOTAL_Mo25"/>
      <sheetName val="TOTAL_As25"/>
      <sheetName val="TOTAL_CuNS25"/>
      <sheetName val="TOTAL_Wi25"/>
      <sheetName val="SEWELL_Cu25"/>
      <sheetName val="SEWELL_Mo25"/>
      <sheetName val="SEWELL_As25"/>
      <sheetName val="SEWELL_CuNS25"/>
      <sheetName val="SEWELL_Wi25"/>
      <sheetName val="COLON_Cu25"/>
      <sheetName val="COLON_Mo25"/>
      <sheetName val="COLON_As25"/>
      <sheetName val="COLON_CuNS25"/>
      <sheetName val="COLON_Wi25"/>
      <sheetName val="Caract_Met_Cab25"/>
      <sheetName val="Caract_Met_Conc25"/>
      <sheetName val="Div__TTE25"/>
      <sheetName val="Caratula_TTE25"/>
      <sheetName val="Page_114"/>
      <sheetName val="T-8_vC_comp6"/>
      <sheetName val="NewSegRes - Restatements"/>
      <sheetName val="GENERAL"/>
      <sheetName val="GP"/>
      <sheetName val="TOTAL_Cu26"/>
      <sheetName val="TOTAL_Mo26"/>
      <sheetName val="TOTAL_As26"/>
      <sheetName val="TOTAL_CuNS26"/>
      <sheetName val="TOTAL_Wi26"/>
      <sheetName val="SEWELL_Cu26"/>
      <sheetName val="SEWELL_Mo26"/>
      <sheetName val="SEWELL_As26"/>
      <sheetName val="SEWELL_CuNS26"/>
      <sheetName val="SEWELL_Wi26"/>
      <sheetName val="COLON_Cu26"/>
      <sheetName val="COLON_Mo26"/>
      <sheetName val="COLON_As26"/>
      <sheetName val="COLON_CuNS26"/>
      <sheetName val="COLON_Wi26"/>
      <sheetName val="Caract_Met_Cab26"/>
      <sheetName val="Caract_Met_Conc26"/>
      <sheetName val="Div__TTE26"/>
      <sheetName val="Caratula_TTE26"/>
      <sheetName val="Page_115"/>
      <sheetName val="T-8_vC_comp7"/>
      <sheetName val="rencst0599"/>
      <sheetName val="Atch1"/>
      <sheetName val="EDP Parada de Planta"/>
      <sheetName val="Provisiones Julio 19 "/>
      <sheetName val="GFF"/>
      <sheetName val="Costo MP"/>
      <sheetName val="Facturacion Codelco jun19"/>
      <sheetName val="EDP 103 JULIO"/>
      <sheetName val="EDP 102 JUNIO"/>
      <sheetName val="Facturacion cttas"/>
      <sheetName val="Ultimos dias contratistas"/>
      <sheetName val="Ultimos días Codelco 16 a 31"/>
      <sheetName val="Facturador cttas jun19"/>
      <sheetName val="Cttas cobros"/>
      <sheetName val="Misc"/>
      <sheetName val="Consideraciones"/>
      <sheetName val="Auxiliar"/>
      <sheetName val="ECO-01"/>
      <sheetName val="ECO-02 Rev0"/>
      <sheetName val="ECO-03"/>
      <sheetName val="ECO-04"/>
      <sheetName val="ECO-05"/>
      <sheetName val="ECO-06"/>
      <sheetName val="ECO-07"/>
      <sheetName val="ECO-08"/>
      <sheetName val="ECO-09"/>
      <sheetName val="ECO-10A"/>
      <sheetName val="ECO-10B"/>
      <sheetName val="PRESUPUESTO"/>
      <sheetName val="#¡REF"/>
      <sheetName val="D34jul00A"/>
      <sheetName val="RESUMEN EJECUTIVO EAC"/>
      <sheetName val="VARIATION HH BY AREA"/>
      <sheetName val="Cuadro Resumen"/>
      <sheetName val="RESUMEN DANIEL CORDOVA"/>
      <sheetName val="Caratula Aprobacion "/>
      <sheetName val="Detalle"/>
      <sheetName val="Caratula EDP"/>
      <sheetName val="VARIATION SUBCONTRATOS"/>
      <sheetName val="RESUMEN"/>
      <sheetName val="CONTINGENCIA"/>
      <sheetName val="10000 -   Servicio Profesional"/>
      <sheetName val="DATABASE EP"/>
      <sheetName val="60000-Descuentos"/>
      <sheetName val="TR-CON historicas"/>
      <sheetName val="Cont-Profesionales"/>
      <sheetName val="Camionetas"/>
      <sheetName val="ADMIN"/>
      <sheetName val="VENDOR"/>
      <sheetName val="WC"/>
      <sheetName val="HV-GM"/>
      <sheetName val="GERS ago-sep 2019"/>
      <sheetName val="WP"/>
      <sheetName val="RRLL"/>
      <sheetName val="PS"/>
      <sheetName val="BRASS DETALL"/>
      <sheetName val="HSE"/>
      <sheetName val="QA+CD"/>
      <sheetName val="TOP"/>
      <sheetName val="GLA"/>
      <sheetName val="1. Servicio ProfesionalB "/>
      <sheetName val="20000 - Gastos Reemb"/>
      <sheetName val="JAR Review Checklist"/>
      <sheetName val="KPIs"/>
      <sheetName val="Plan Contingenica TOP WC"/>
      <sheetName val="Proportion 5x2"/>
      <sheetName val="Proportion 8x6"/>
      <sheetName val="Checklist"/>
      <sheetName val="Metrados"/>
      <sheetName val="Listas e inputs"/>
      <sheetName val="TOTAL_Cu27"/>
      <sheetName val="TOTAL_Mo27"/>
      <sheetName val="TOTAL_As27"/>
      <sheetName val="TOTAL_CuNS27"/>
      <sheetName val="TOTAL_Wi27"/>
      <sheetName val="SEWELL_Cu27"/>
      <sheetName val="SEWELL_Mo27"/>
      <sheetName val="SEWELL_As27"/>
      <sheetName val="SEWELL_CuNS27"/>
      <sheetName val="SEWELL_Wi27"/>
      <sheetName val="COLON_Cu27"/>
      <sheetName val="COLON_Mo27"/>
      <sheetName val="COLON_As27"/>
      <sheetName val="COLON_CuNS27"/>
      <sheetName val="COLON_Wi27"/>
      <sheetName val="Caract_Met_Cab27"/>
      <sheetName val="Caract_Met_Conc27"/>
      <sheetName val="Div__TTE27"/>
      <sheetName val="Caratula_TTE27"/>
      <sheetName val="Page_116"/>
      <sheetName val="T-8_vC_comp8"/>
      <sheetName val="Export_PM_rev0"/>
      <sheetName val="Hoja1"/>
      <sheetName val="Hoja2"/>
      <sheetName val="Hoja3"/>
      <sheetName val="ANALISIS ALQUILER FERREYROS"/>
      <sheetName val="Prog 2004 - Rev.0-5-27-08-03"/>
      <sheetName val="1) Escondida OBP"/>
      <sheetName val="PU"/>
      <sheetName val="Datos"/>
      <sheetName val="MH_2do_Pqte"/>
      <sheetName val="NewSegRes_-_Restatements"/>
      <sheetName val="EDP_Parada_de_Planta"/>
      <sheetName val="Provisiones_Julio_19_"/>
      <sheetName val="Costo_MP"/>
      <sheetName val="Facturacion_Codelco_jun19"/>
      <sheetName val="EDP_103_JULIO"/>
      <sheetName val="EDP_102_JUNIO"/>
      <sheetName val="Facturacion_cttas"/>
      <sheetName val="Ultimos_dias_contratistas"/>
      <sheetName val="Ultimos_días_Codelco_16_a_31"/>
      <sheetName val="Facturador_cttas_jun19"/>
      <sheetName val="Cttas_cobros"/>
      <sheetName val="LOG_RFI_WEST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sheetData sheetId="622"/>
      <sheetData sheetId="623"/>
      <sheetData sheetId="624"/>
      <sheetData sheetId="625"/>
      <sheetData sheetId="626"/>
      <sheetData sheetId="627"/>
      <sheetData sheetId="628"/>
      <sheetData sheetId="629"/>
      <sheetData sheetId="630"/>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Status 2016 -2017"/>
      <sheetName val="Procesos Cerrados 2016"/>
      <sheetName val="Candidatos Descartados"/>
      <sheetName val="Movimiento en Curso"/>
      <sheetName val="Ingresos 2017"/>
      <sheetName val="Ex VP"/>
      <sheetName val="Hoja3"/>
      <sheetName val="Hoja5"/>
    </sheetNames>
    <sheetDataSet>
      <sheetData sheetId="0"/>
      <sheetData sheetId="1"/>
      <sheetData sheetId="2"/>
      <sheetData sheetId="3"/>
      <sheetData sheetId="4"/>
      <sheetData sheetId="5"/>
      <sheetData sheetId="6"/>
      <sheetData sheetId="7">
        <row r="1">
          <cell r="A1" t="str">
            <v>Revisión solicitud</v>
          </cell>
        </row>
        <row r="2">
          <cell r="A2" t="str">
            <v>Republicar</v>
          </cell>
        </row>
        <row r="3">
          <cell r="A3" t="str">
            <v>Validación de vacante</v>
          </cell>
        </row>
        <row r="4">
          <cell r="A4" t="str">
            <v>Revisión de perfil</v>
          </cell>
        </row>
        <row r="5">
          <cell r="A5" t="str">
            <v>Reformulación de perfil</v>
          </cell>
        </row>
        <row r="6">
          <cell r="A6" t="str">
            <v>Revisión de Bases y Creación de Concurso</v>
          </cell>
        </row>
        <row r="7">
          <cell r="A7" t="str">
            <v>Creación de concurso</v>
          </cell>
        </row>
        <row r="8">
          <cell r="A8" t="str">
            <v>Concurso en aprobación de Director/a R&amp;D</v>
          </cell>
        </row>
        <row r="9">
          <cell r="A9" t="str">
            <v>Concurso en aprobación de Gerente/a de Proyecto</v>
          </cell>
        </row>
        <row r="10">
          <cell r="A10" t="str">
            <v>Concurso publicado interno</v>
          </cell>
        </row>
        <row r="11">
          <cell r="A11" t="str">
            <v>Concurso publicado mixto</v>
          </cell>
        </row>
        <row r="12">
          <cell r="A12" t="str">
            <v>Postulaciones Cerradas</v>
          </cell>
        </row>
        <row r="13">
          <cell r="A13" t="str">
            <v>Candidato/a descartado/a</v>
          </cell>
        </row>
        <row r="14">
          <cell r="A14" t="str">
            <v>Candidato/a sin interés por oferta</v>
          </cell>
        </row>
        <row r="15">
          <cell r="A15" t="str">
            <v>Clasificación curricular</v>
          </cell>
        </row>
        <row r="16">
          <cell r="A16" t="str">
            <v>Lista larga en revisión de Proyecto</v>
          </cell>
        </row>
        <row r="17">
          <cell r="A17" t="str">
            <v>Coordinación entrevistas y evaluaciones (lista corta)</v>
          </cell>
        </row>
        <row r="18">
          <cell r="A18" t="str">
            <v>Entrevistas (funcional, proyecto, RRHH)</v>
          </cell>
        </row>
        <row r="19">
          <cell r="A19" t="str">
            <v>Entrevista económica</v>
          </cell>
        </row>
        <row r="20">
          <cell r="A20" t="str">
            <v>Evaluaciones (psicolaboral, ex. médico)</v>
          </cell>
        </row>
        <row r="21">
          <cell r="A21" t="str">
            <v>Preparación de carpeta</v>
          </cell>
        </row>
        <row r="22">
          <cell r="A22" t="str">
            <v>Carpeta en firmas (GRH, VP)</v>
          </cell>
        </row>
        <row r="23">
          <cell r="A23" t="str">
            <v>En oferta económica</v>
          </cell>
        </row>
        <row r="24">
          <cell r="A24" t="str">
            <v>Carta Oferta enviada</v>
          </cell>
        </row>
        <row r="25">
          <cell r="A25" t="str">
            <v>Carta oferta aceptada</v>
          </cell>
        </row>
        <row r="26">
          <cell r="A26" t="str">
            <v>Carta oferta rechazada</v>
          </cell>
        </row>
        <row r="27">
          <cell r="A27" t="str">
            <v>Movimiento formalizado, formulario entregado a DPB</v>
          </cell>
        </row>
        <row r="28">
          <cell r="A28" t="str">
            <v>Movimiento Validado</v>
          </cell>
        </row>
        <row r="29">
          <cell r="A29" t="str">
            <v>Concurso Suspendido (oferta detenida)</v>
          </cell>
        </row>
        <row r="30">
          <cell r="A30" t="str">
            <v>Concurso Cancelado (oferta retirada)</v>
          </cell>
        </row>
        <row r="31">
          <cell r="A31" t="str">
            <v>No aprobado</v>
          </cell>
        </row>
        <row r="32">
          <cell r="A32" t="str">
            <v>Adjudicado</v>
          </cell>
        </row>
      </sheetData>
      <sheetData sheetId="8"/>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Resumen"/>
      <sheetName val="Gastos Generales"/>
      <sheetName val="Formato General"/>
      <sheetName val="CUBO AJUSTABLE"/>
      <sheetName val="INSTALAC FAENA"/>
      <sheetName val="INGENIERIA"/>
      <sheetName val="CF-OPT 23500"/>
      <sheetName val="Formato Presupuesto Rev 1"/>
      <sheetName val="Para Propuesta v1"/>
      <sheetName val="Formato Presupuesto Rev 0"/>
      <sheetName val="Para Propuesta vo"/>
      <sheetName val="Listado Partidas (US$)"/>
      <sheetName val="Opcionales Instumentacion"/>
      <sheetName val="Listado Partidas"/>
      <sheetName val="EDP"/>
      <sheetName val="Chancador"/>
      <sheetName val="Trial Bal "/>
    </sheetNames>
    <sheetDataSet>
      <sheetData sheetId="0"/>
      <sheetData sheetId="1">
        <row r="4">
          <cell r="M4">
            <v>0.15254237288135591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Memória de Cálculo"/>
      <sheetName val="Recebe PILLAR (VZ)"/>
      <sheetName val="VZ (Real) R$"/>
      <sheetName val="MA (Real) R$"/>
      <sheetName val="Recebe PILLAR (TM)"/>
      <sheetName val="TM (Real) R$"/>
      <sheetName val="Recebe PILLAR (SP)"/>
      <sheetName val="SP (Real) R$"/>
      <sheetName val="RECEBE PILLAR (CORP)"/>
      <sheetName val="Corp (Real) R$"/>
      <sheetName val="Recebe PILLAR (COML)"/>
      <sheetName val="Prod TM (Real)"/>
      <sheetName val="Prod VZ (Real)"/>
      <sheetName val="Prod MA (Real)"/>
      <sheetName val="Indice Tranf (Real)"/>
      <sheetName val="Abertura Custo VZ (R$)"/>
      <sheetName val="Abertura Custo MA (R$)"/>
      <sheetName val="Abertura Custo TM (R$)"/>
      <sheetName val="Abertura Custo SP (R$)"/>
      <sheetName val="Serv Compartilhados (R$ p. ton)"/>
      <sheetName val="Bolota Mês (R$) Resumo"/>
      <sheetName val="Bolota Mês (R$) Abertura"/>
      <sheetName val="Bolota Acumul (R$) Resumo"/>
      <sheetName val="Bolota Acumul (R$)"/>
      <sheetName val="Analise (Real)"/>
      <sheetName val="Analise (Orça)"/>
      <sheetName val="Plan1"/>
      <sheetName val="Variações (mês)"/>
      <sheetName val="Analise (Orça x Real) completo"/>
      <sheetName val="Analise (Orça x Real) resumo"/>
      <sheetName val="Analise (2001 -2002)"/>
      <sheetName val="Benefícios"/>
      <sheetName val="Analise (Resumo)"/>
      <sheetName val="Bolota Mensal  (R$) Real"/>
      <sheetName val="COML (Real) R$"/>
      <sheetName val="Bolota Mensal  (R$) Orça"/>
      <sheetName val="Indice Tranf (Orça)"/>
      <sheetName val="Custo Cash "/>
      <sheetName val="Prod VZ (Orça)"/>
      <sheetName val="Prod MA (Orça)"/>
      <sheetName val="Prod TM (Orça)"/>
      <sheetName val="REC ORÇ (VZ)"/>
      <sheetName val="VZ (Orça) R$"/>
      <sheetName val="REC ORÇ (MA)"/>
      <sheetName val="MA (Orça) R$"/>
      <sheetName val="REC ORÇ (tm)"/>
      <sheetName val="TM (Orça) R$"/>
      <sheetName val="REC ORÇ (sp)"/>
      <sheetName val="SP (Orça) R$"/>
      <sheetName val="REC ORÇ (coml)"/>
      <sheetName val="COML (Orça) R$"/>
      <sheetName val="REC ORÇ (corp)"/>
      <sheetName val="Corp (Orça) R$"/>
    </sheetNames>
    <sheetDataSet>
      <sheetData sheetId="0" refreshError="1">
        <row r="6">
          <cell r="C6">
            <v>37773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 Item 1 (5)"/>
      <sheetName val="OBJETIVO 03"/>
      <sheetName val="OBJETIVO Item 1 (04)"/>
      <sheetName val="Portada"/>
      <sheetName val="OBJETIVO 04"/>
      <sheetName val="OBJETIVO 05"/>
      <sheetName val="INCURRIDOS  R-P 05"/>
      <sheetName val="FINANCIERO R-P 05"/>
      <sheetName val="COST. TOTAL API"/>
      <sheetName val="COSTOS 05"/>
      <sheetName val="Flujos 05"/>
      <sheetName val="CONTROL FISICO P_R"/>
      <sheetName val="GANTT 05"/>
      <sheetName val="HITOS_1"/>
      <sheetName val="DIFEFIN"/>
      <sheetName val="CCARAC 05"/>
      <sheetName val="Entrada de Dados"/>
    </sheetNames>
    <sheetDataSet>
      <sheetData sheetId="0" refreshError="1"/>
      <sheetData sheetId="1" refreshError="1"/>
      <sheetData sheetId="2" refreshError="1"/>
      <sheetData sheetId="3" refreshError="1"/>
      <sheetData sheetId="4">
        <row r="9">
          <cell r="AF9">
            <v>0</v>
          </cell>
        </row>
      </sheetData>
      <sheetData sheetId="5" refreshError="1"/>
      <sheetData sheetId="6"/>
      <sheetData sheetId="7"/>
      <sheetData sheetId="8" refreshError="1"/>
      <sheetData sheetId="9" refreshError="1"/>
      <sheetData sheetId="10" refreshError="1"/>
      <sheetData sheetId="11">
        <row r="8">
          <cell r="G8">
            <v>3</v>
          </cell>
          <cell r="H8">
            <v>4</v>
          </cell>
          <cell r="I8">
            <v>5</v>
          </cell>
          <cell r="J8">
            <v>6</v>
          </cell>
          <cell r="K8">
            <v>7</v>
          </cell>
          <cell r="L8">
            <v>8</v>
          </cell>
          <cell r="M8">
            <v>9</v>
          </cell>
          <cell r="N8">
            <v>10</v>
          </cell>
          <cell r="O8">
            <v>11</v>
          </cell>
          <cell r="P8">
            <v>12</v>
          </cell>
          <cell r="Q8">
            <v>13</v>
          </cell>
          <cell r="R8">
            <v>14</v>
          </cell>
          <cell r="S8">
            <v>15</v>
          </cell>
          <cell r="T8">
            <v>16</v>
          </cell>
          <cell r="U8">
            <v>17</v>
          </cell>
          <cell r="V8">
            <v>18</v>
          </cell>
          <cell r="W8">
            <v>19</v>
          </cell>
          <cell r="X8">
            <v>20</v>
          </cell>
          <cell r="Y8">
            <v>21</v>
          </cell>
          <cell r="Z8">
            <v>22</v>
          </cell>
          <cell r="AA8">
            <v>23</v>
          </cell>
          <cell r="AB8">
            <v>24</v>
          </cell>
        </row>
      </sheetData>
      <sheetData sheetId="12" refreshError="1"/>
      <sheetData sheetId="13" refreshError="1"/>
      <sheetData sheetId="14" refreshError="1"/>
      <sheetData sheetId="15" refreshError="1"/>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8 COD"/>
      <sheetName val="ECO-8"/>
      <sheetName val="PERSONAL"/>
      <sheetName val="INDIRECTOS"/>
      <sheetName val="SCOE_rev1"/>
      <sheetName val="RM rev.1"/>
      <sheetName val="RM Dicembre"/>
      <sheetName val="SCOE_rev2"/>
      <sheetName val="SCOE DICIEMBRE"/>
    </sheetNames>
    <sheetDataSet>
      <sheetData sheetId="0">
        <row r="118">
          <cell r="F118">
            <v>27753550688.576321</v>
          </cell>
        </row>
      </sheetData>
      <sheetData sheetId="1">
        <row r="13">
          <cell r="F13">
            <v>132338810.5</v>
          </cell>
        </row>
      </sheetData>
      <sheetData sheetId="2"/>
      <sheetData sheetId="3">
        <row r="6">
          <cell r="C6">
            <v>26</v>
          </cell>
        </row>
        <row r="7">
          <cell r="C7">
            <v>21</v>
          </cell>
        </row>
      </sheetData>
      <sheetData sheetId="4">
        <row r="137">
          <cell r="Q137">
            <v>78359302170.039368</v>
          </cell>
        </row>
      </sheetData>
      <sheetData sheetId="5"/>
      <sheetData sheetId="6"/>
      <sheetData sheetId="7"/>
      <sheetData sheetId="8"/>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ricing Model "/>
      <sheetName val="Manpower "/>
      <sheetName val="Tabla Resumen PPTA "/>
      <sheetName val="Tarifas Personal Terreno"/>
      <sheetName val="TARIFAS POR CATEGORIAS"/>
    </sheetNames>
    <sheetDataSet>
      <sheetData sheetId="0">
        <row r="19">
          <cell r="B19" t="str">
            <v>A_CAN_C_S_ST</v>
          </cell>
          <cell r="C19" t="str">
            <v>AMEC_CAN</v>
          </cell>
          <cell r="D19" t="str">
            <v>Amec Canada</v>
          </cell>
          <cell r="E19" t="str">
            <v>CAN-SHORT TERM</v>
          </cell>
          <cell r="F19" t="str">
            <v>Santiago</v>
          </cell>
          <cell r="G19">
            <v>182</v>
          </cell>
          <cell r="H19">
            <v>1</v>
          </cell>
          <cell r="I19">
            <v>1.75</v>
          </cell>
          <cell r="J19">
            <v>1.75</v>
          </cell>
          <cell r="K19">
            <v>0</v>
          </cell>
          <cell r="L19">
            <v>0.48</v>
          </cell>
          <cell r="M19">
            <v>2.0000000000000018E-2</v>
          </cell>
          <cell r="N19">
            <v>2.25</v>
          </cell>
        </row>
        <row r="20">
          <cell r="B20" t="str">
            <v>A_CAN_C_S_LT</v>
          </cell>
          <cell r="C20" t="str">
            <v>AMEC_CAN</v>
          </cell>
          <cell r="D20" t="str">
            <v>Amec Canada</v>
          </cell>
          <cell r="E20" t="str">
            <v>CAN-LONG TERM</v>
          </cell>
          <cell r="F20" t="str">
            <v>Santiago</v>
          </cell>
          <cell r="G20">
            <v>182</v>
          </cell>
          <cell r="H20">
            <v>1</v>
          </cell>
          <cell r="I20">
            <v>1.75</v>
          </cell>
          <cell r="J20">
            <v>1.75</v>
          </cell>
          <cell r="K20">
            <v>0</v>
          </cell>
          <cell r="L20">
            <v>0.48</v>
          </cell>
          <cell r="M20">
            <v>2.0000000000000018E-2</v>
          </cell>
          <cell r="N20">
            <v>2.25</v>
          </cell>
        </row>
        <row r="21">
          <cell r="B21" t="str">
            <v>A_CHL_S_S_PROC</v>
          </cell>
          <cell r="C21" t="str">
            <v>AMEC_CL</v>
          </cell>
          <cell r="D21" t="str">
            <v>Amec Chile</v>
          </cell>
          <cell r="E21" t="str">
            <v>Santiago</v>
          </cell>
          <cell r="F21" t="str">
            <v>Santiago</v>
          </cell>
          <cell r="G21">
            <v>195</v>
          </cell>
          <cell r="H21">
            <v>1</v>
          </cell>
          <cell r="I21">
            <v>1</v>
          </cell>
          <cell r="J21">
            <v>1</v>
          </cell>
          <cell r="K21">
            <v>0.32500000000000001</v>
          </cell>
          <cell r="L21">
            <v>0.48</v>
          </cell>
          <cell r="M21">
            <v>0.44500000000000006</v>
          </cell>
          <cell r="N21">
            <v>2.25</v>
          </cell>
        </row>
        <row r="22">
          <cell r="B22" t="str">
            <v>A_CHL_S_S_CSA</v>
          </cell>
          <cell r="C22" t="str">
            <v>AMEC_CL</v>
          </cell>
          <cell r="D22" t="str">
            <v>Amec Chile</v>
          </cell>
          <cell r="E22" t="str">
            <v>Santiago</v>
          </cell>
          <cell r="F22" t="str">
            <v>Santiago</v>
          </cell>
          <cell r="G22">
            <v>195</v>
          </cell>
          <cell r="H22">
            <v>1</v>
          </cell>
          <cell r="I22">
            <v>1</v>
          </cell>
          <cell r="J22">
            <v>1</v>
          </cell>
          <cell r="K22">
            <v>0.32500000000000001</v>
          </cell>
          <cell r="L22">
            <v>0.48</v>
          </cell>
          <cell r="M22">
            <v>0.44500000000000006</v>
          </cell>
          <cell r="N22">
            <v>2.25</v>
          </cell>
        </row>
        <row r="23">
          <cell r="B23" t="str">
            <v>A_CHL_S_S_MECA</v>
          </cell>
          <cell r="C23" t="str">
            <v>AMEC_CL</v>
          </cell>
          <cell r="D23" t="str">
            <v>Amec Chile</v>
          </cell>
          <cell r="E23" t="str">
            <v>Santiago</v>
          </cell>
          <cell r="F23" t="str">
            <v>Santiago</v>
          </cell>
          <cell r="G23">
            <v>195</v>
          </cell>
          <cell r="H23">
            <v>1</v>
          </cell>
          <cell r="I23">
            <v>1</v>
          </cell>
          <cell r="J23">
            <v>1</v>
          </cell>
          <cell r="K23">
            <v>0.32500000000000001</v>
          </cell>
          <cell r="L23">
            <v>0.48</v>
          </cell>
          <cell r="M23">
            <v>0.44500000000000006</v>
          </cell>
          <cell r="N23">
            <v>2.25</v>
          </cell>
        </row>
        <row r="24">
          <cell r="B24" t="str">
            <v>A_CHL_S_S_INST</v>
          </cell>
          <cell r="C24" t="str">
            <v>AMEC_CL</v>
          </cell>
          <cell r="D24" t="str">
            <v>Amec Chile</v>
          </cell>
          <cell r="E24" t="str">
            <v>Santiago</v>
          </cell>
          <cell r="F24" t="str">
            <v>Santiago</v>
          </cell>
          <cell r="G24">
            <v>195</v>
          </cell>
          <cell r="H24">
            <v>1</v>
          </cell>
          <cell r="I24">
            <v>1</v>
          </cell>
          <cell r="J24">
            <v>1</v>
          </cell>
          <cell r="K24">
            <v>0.32500000000000001</v>
          </cell>
          <cell r="L24">
            <v>0.48</v>
          </cell>
          <cell r="M24">
            <v>0.44500000000000006</v>
          </cell>
          <cell r="N24">
            <v>2.25</v>
          </cell>
        </row>
        <row r="25">
          <cell r="B25" t="str">
            <v>A_CHL_S_S_ELEC</v>
          </cell>
          <cell r="C25" t="str">
            <v>AMEC_CL</v>
          </cell>
          <cell r="D25" t="str">
            <v>Amec Chile</v>
          </cell>
          <cell r="E25" t="str">
            <v>Santiago</v>
          </cell>
          <cell r="F25" t="str">
            <v>Santiago</v>
          </cell>
          <cell r="G25">
            <v>195</v>
          </cell>
          <cell r="H25">
            <v>1</v>
          </cell>
          <cell r="I25">
            <v>1</v>
          </cell>
          <cell r="J25">
            <v>1</v>
          </cell>
          <cell r="K25">
            <v>0.32500000000000001</v>
          </cell>
          <cell r="L25">
            <v>0.48</v>
          </cell>
          <cell r="M25">
            <v>0.44500000000000006</v>
          </cell>
          <cell r="N25">
            <v>2.25</v>
          </cell>
        </row>
        <row r="26">
          <cell r="B26" t="str">
            <v>A_CHL_S_S_PMANAG</v>
          </cell>
          <cell r="C26" t="str">
            <v>AMEC_CL</v>
          </cell>
          <cell r="D26" t="str">
            <v>Amec Chile</v>
          </cell>
          <cell r="E26" t="str">
            <v>Santiago</v>
          </cell>
          <cell r="F26" t="str">
            <v>Santiago</v>
          </cell>
          <cell r="G26">
            <v>195</v>
          </cell>
          <cell r="H26">
            <v>1</v>
          </cell>
          <cell r="I26">
            <v>1</v>
          </cell>
          <cell r="J26">
            <v>1</v>
          </cell>
          <cell r="K26">
            <v>0.32500000000000001</v>
          </cell>
          <cell r="L26">
            <v>0.48</v>
          </cell>
          <cell r="M26">
            <v>0.44500000000000006</v>
          </cell>
          <cell r="N26">
            <v>2.25</v>
          </cell>
        </row>
        <row r="27">
          <cell r="B27" t="str">
            <v>A_CHL_S_S_SHE</v>
          </cell>
          <cell r="C27" t="str">
            <v>AMEC_CL</v>
          </cell>
          <cell r="D27" t="str">
            <v>Amec Chile</v>
          </cell>
          <cell r="E27" t="str">
            <v>Santiago</v>
          </cell>
          <cell r="F27" t="str">
            <v>Santiago</v>
          </cell>
          <cell r="G27">
            <v>195</v>
          </cell>
          <cell r="H27">
            <v>1</v>
          </cell>
          <cell r="I27">
            <v>1</v>
          </cell>
          <cell r="J27">
            <v>1</v>
          </cell>
          <cell r="K27">
            <v>0.32500000000000001</v>
          </cell>
          <cell r="L27">
            <v>0.48</v>
          </cell>
          <cell r="M27">
            <v>0.44500000000000006</v>
          </cell>
          <cell r="N27">
            <v>2.25</v>
          </cell>
        </row>
        <row r="28">
          <cell r="B28" t="str">
            <v>A_CHL_S_S_QA/QC</v>
          </cell>
          <cell r="C28" t="str">
            <v>AMEC_CL</v>
          </cell>
          <cell r="D28" t="str">
            <v>Amec Chile</v>
          </cell>
          <cell r="E28" t="str">
            <v>Santiago</v>
          </cell>
          <cell r="F28" t="str">
            <v>Santiago</v>
          </cell>
          <cell r="G28">
            <v>195</v>
          </cell>
          <cell r="H28">
            <v>1</v>
          </cell>
          <cell r="I28">
            <v>1</v>
          </cell>
          <cell r="J28">
            <v>1</v>
          </cell>
          <cell r="K28">
            <v>0.32500000000000001</v>
          </cell>
          <cell r="L28">
            <v>0.48</v>
          </cell>
          <cell r="M28">
            <v>0.44500000000000006</v>
          </cell>
          <cell r="N28">
            <v>2.25</v>
          </cell>
        </row>
        <row r="29">
          <cell r="B29" t="str">
            <v>A_CHL_S_S_CONSULT</v>
          </cell>
          <cell r="C29" t="str">
            <v>AMEC_CL</v>
          </cell>
          <cell r="D29" t="str">
            <v>Amec Chile</v>
          </cell>
          <cell r="E29" t="str">
            <v>Santiago</v>
          </cell>
          <cell r="F29" t="str">
            <v>Santiago</v>
          </cell>
          <cell r="G29">
            <v>195</v>
          </cell>
          <cell r="H29">
            <v>1</v>
          </cell>
          <cell r="I29">
            <v>1</v>
          </cell>
          <cell r="J29">
            <v>1</v>
          </cell>
          <cell r="K29">
            <v>0</v>
          </cell>
          <cell r="L29">
            <v>0</v>
          </cell>
          <cell r="M29">
            <v>0.5</v>
          </cell>
          <cell r="N29">
            <v>1.5</v>
          </cell>
        </row>
        <row r="30">
          <cell r="B30" t="str">
            <v>A_CHL_S_S_PCTRL</v>
          </cell>
          <cell r="C30" t="str">
            <v>AMEC_CL</v>
          </cell>
          <cell r="D30" t="str">
            <v>Amec Chile</v>
          </cell>
          <cell r="E30" t="str">
            <v>Santiago</v>
          </cell>
          <cell r="F30" t="str">
            <v>Santiago</v>
          </cell>
          <cell r="G30">
            <v>195</v>
          </cell>
          <cell r="H30">
            <v>1</v>
          </cell>
          <cell r="I30">
            <v>1</v>
          </cell>
          <cell r="J30">
            <v>1</v>
          </cell>
          <cell r="K30">
            <v>0.32500000000000001</v>
          </cell>
          <cell r="L30">
            <v>0.48</v>
          </cell>
          <cell r="M30">
            <v>0.44500000000000006</v>
          </cell>
          <cell r="N30">
            <v>2.25</v>
          </cell>
        </row>
        <row r="31">
          <cell r="B31" t="str">
            <v>A_CHL_S_S_ADQ</v>
          </cell>
          <cell r="C31" t="str">
            <v>AMEC_CL</v>
          </cell>
          <cell r="D31" t="str">
            <v>Amec Chile</v>
          </cell>
          <cell r="E31" t="str">
            <v>Santiago</v>
          </cell>
          <cell r="F31" t="str">
            <v>Santiago</v>
          </cell>
          <cell r="G31">
            <v>195</v>
          </cell>
          <cell r="H31">
            <v>1</v>
          </cell>
          <cell r="I31">
            <v>1</v>
          </cell>
          <cell r="J31">
            <v>1</v>
          </cell>
          <cell r="K31">
            <v>0.32500000000000001</v>
          </cell>
          <cell r="L31">
            <v>0.48</v>
          </cell>
          <cell r="M31">
            <v>0.44500000000000006</v>
          </cell>
          <cell r="N31">
            <v>2.25</v>
          </cell>
        </row>
        <row r="32">
          <cell r="B32" t="str">
            <v>A_CHL_S_S_PIPING</v>
          </cell>
          <cell r="C32" t="str">
            <v>AMEC_CL</v>
          </cell>
          <cell r="D32" t="str">
            <v>Amec Chile</v>
          </cell>
          <cell r="E32" t="str">
            <v>Santiago</v>
          </cell>
          <cell r="F32" t="str">
            <v>Santiago</v>
          </cell>
          <cell r="G32">
            <v>195</v>
          </cell>
          <cell r="H32">
            <v>1</v>
          </cell>
          <cell r="I32">
            <v>1</v>
          </cell>
          <cell r="J32">
            <v>1</v>
          </cell>
          <cell r="K32">
            <v>0.32500000000000001</v>
          </cell>
          <cell r="L32">
            <v>0.48</v>
          </cell>
          <cell r="M32">
            <v>0.44500000000000006</v>
          </cell>
          <cell r="N32">
            <v>2.25</v>
          </cell>
        </row>
        <row r="33">
          <cell r="B33" t="str">
            <v>CN_S_S</v>
          </cell>
          <cell r="C33" t="str">
            <v>CONS_NAC</v>
          </cell>
          <cell r="D33" t="str">
            <v>Consultor Nacional</v>
          </cell>
          <cell r="E33" t="str">
            <v>Santiago</v>
          </cell>
          <cell r="F33" t="str">
            <v>Santiago</v>
          </cell>
          <cell r="G33">
            <v>195</v>
          </cell>
          <cell r="H33">
            <v>1</v>
          </cell>
          <cell r="I33">
            <v>1</v>
          </cell>
          <cell r="J33">
            <v>1</v>
          </cell>
          <cell r="K33">
            <v>0</v>
          </cell>
          <cell r="L33">
            <v>0</v>
          </cell>
          <cell r="M33">
            <v>0.5</v>
          </cell>
          <cell r="N33">
            <v>1.5</v>
          </cell>
        </row>
        <row r="34">
          <cell r="B34" t="str">
            <v>CE_B_S</v>
          </cell>
          <cell r="C34" t="str">
            <v>CONS_EXTR</v>
          </cell>
          <cell r="D34" t="str">
            <v>Consultor Extranjero</v>
          </cell>
          <cell r="E34" t="str">
            <v>Brazil</v>
          </cell>
          <cell r="F34" t="str">
            <v>Santiago</v>
          </cell>
          <cell r="G34">
            <v>195</v>
          </cell>
          <cell r="H34">
            <v>1</v>
          </cell>
          <cell r="I34">
            <v>1</v>
          </cell>
          <cell r="J34">
            <v>1</v>
          </cell>
          <cell r="K34">
            <v>0</v>
          </cell>
          <cell r="L34">
            <v>0</v>
          </cell>
          <cell r="M34">
            <v>0.5</v>
          </cell>
          <cell r="N34">
            <v>1.5</v>
          </cell>
        </row>
        <row r="35">
          <cell r="B35" t="str">
            <v>MTCAL_S_S</v>
          </cell>
          <cell r="C35" t="str">
            <v>MTCAL</v>
          </cell>
          <cell r="D35" t="str">
            <v>Multical</v>
          </cell>
          <cell r="E35" t="str">
            <v>STGO</v>
          </cell>
          <cell r="F35" t="str">
            <v>Santiago</v>
          </cell>
          <cell r="G35">
            <v>195</v>
          </cell>
          <cell r="H35">
            <v>1</v>
          </cell>
          <cell r="I35">
            <v>1</v>
          </cell>
          <cell r="J35">
            <v>1</v>
          </cell>
          <cell r="K35">
            <v>0</v>
          </cell>
          <cell r="L35">
            <v>0.48</v>
          </cell>
          <cell r="M35">
            <v>0.77</v>
          </cell>
          <cell r="N35">
            <v>2.25</v>
          </cell>
        </row>
        <row r="36">
          <cell r="B36" t="str">
            <v>CADE_S_S</v>
          </cell>
          <cell r="C36" t="str">
            <v>CADE</v>
          </cell>
          <cell r="D36" t="str">
            <v>CADE-IDEPE</v>
          </cell>
          <cell r="E36" t="str">
            <v>STGO</v>
          </cell>
          <cell r="F36" t="str">
            <v>Santiago</v>
          </cell>
          <cell r="G36">
            <v>195</v>
          </cell>
          <cell r="H36">
            <v>1</v>
          </cell>
          <cell r="I36">
            <v>1</v>
          </cell>
          <cell r="J36">
            <v>1</v>
          </cell>
          <cell r="K36">
            <v>0</v>
          </cell>
          <cell r="L36">
            <v>0.48</v>
          </cell>
          <cell r="M36">
            <v>0.77</v>
          </cell>
          <cell r="N36">
            <v>2.25</v>
          </cell>
        </row>
        <row r="38">
          <cell r="B38" t="str">
            <v>A_CHL_S_S Personal Staff a Honorarios en Amec</v>
          </cell>
          <cell r="C38" t="str">
            <v>AMEC_CL</v>
          </cell>
          <cell r="D38" t="str">
            <v>Amec Chile</v>
          </cell>
          <cell r="E38" t="str">
            <v>STGO</v>
          </cell>
          <cell r="F38" t="str">
            <v>Santiago</v>
          </cell>
          <cell r="G38">
            <v>195</v>
          </cell>
          <cell r="H38">
            <v>1</v>
          </cell>
          <cell r="I38">
            <v>1</v>
          </cell>
          <cell r="J38">
            <v>1</v>
          </cell>
          <cell r="K38">
            <v>0.1</v>
          </cell>
          <cell r="L38">
            <v>0.48</v>
          </cell>
          <cell r="M38">
            <v>0.66999999999999993</v>
          </cell>
          <cell r="N38">
            <v>2.25</v>
          </cell>
        </row>
        <row r="39">
          <cell r="B39" t="str">
            <v>A_CHL_S_S Honorarios Amec</v>
          </cell>
          <cell r="C39" t="str">
            <v>AMEC_CL</v>
          </cell>
          <cell r="D39" t="str">
            <v>Amec Chile</v>
          </cell>
          <cell r="E39" t="str">
            <v>STGO</v>
          </cell>
          <cell r="F39" t="str">
            <v>Santiago</v>
          </cell>
          <cell r="G39">
            <v>195</v>
          </cell>
          <cell r="H39">
            <v>1</v>
          </cell>
          <cell r="I39">
            <v>1</v>
          </cell>
          <cell r="J39">
            <v>1</v>
          </cell>
          <cell r="K39">
            <v>0.05</v>
          </cell>
          <cell r="L39">
            <v>0.48</v>
          </cell>
          <cell r="M39">
            <v>0.72</v>
          </cell>
          <cell r="N39">
            <v>2.25</v>
          </cell>
        </row>
        <row r="40">
          <cell r="B40" t="str">
            <v>A_CHL_S_T Staff Honorarios Amec</v>
          </cell>
          <cell r="C40" t="str">
            <v>AMEC_CL</v>
          </cell>
          <cell r="D40" t="str">
            <v>Amec Chile</v>
          </cell>
          <cell r="E40" t="str">
            <v>STGO</v>
          </cell>
          <cell r="F40" t="str">
            <v>Calgary</v>
          </cell>
          <cell r="G40">
            <v>195</v>
          </cell>
          <cell r="H40">
            <v>1</v>
          </cell>
          <cell r="I40">
            <v>1.2</v>
          </cell>
          <cell r="J40">
            <v>1.2</v>
          </cell>
          <cell r="K40">
            <v>0.1</v>
          </cell>
          <cell r="L40">
            <v>0.253</v>
          </cell>
          <cell r="M40">
            <v>0.89699999999999991</v>
          </cell>
          <cell r="N40">
            <v>2.25</v>
          </cell>
        </row>
        <row r="41">
          <cell r="B41" t="str">
            <v>A_CHL_S_T Honorarios Amec</v>
          </cell>
          <cell r="C41" t="str">
            <v>AMEC_CL</v>
          </cell>
          <cell r="D41" t="str">
            <v>Amec Chile</v>
          </cell>
          <cell r="E41" t="str">
            <v>STGO</v>
          </cell>
          <cell r="F41" t="str">
            <v>Santiago</v>
          </cell>
          <cell r="G41">
            <v>195</v>
          </cell>
          <cell r="H41">
            <v>1</v>
          </cell>
          <cell r="I41">
            <v>1.2</v>
          </cell>
          <cell r="J41">
            <v>1.2</v>
          </cell>
          <cell r="K41">
            <v>0.05</v>
          </cell>
          <cell r="L41">
            <v>0.253</v>
          </cell>
          <cell r="M41">
            <v>0.94699999999999995</v>
          </cell>
          <cell r="N41">
            <v>2.25</v>
          </cell>
        </row>
        <row r="43">
          <cell r="B43" t="str">
            <v>ACAN_C_T_ST</v>
          </cell>
          <cell r="C43" t="str">
            <v>AMEC_CAN</v>
          </cell>
          <cell r="D43" t="str">
            <v>Amec Canada</v>
          </cell>
          <cell r="E43" t="str">
            <v>CAN-SHORT TERM</v>
          </cell>
          <cell r="F43" t="str">
            <v>Terreno</v>
          </cell>
          <cell r="G43">
            <v>200</v>
          </cell>
          <cell r="H43">
            <v>1</v>
          </cell>
          <cell r="I43">
            <v>1.3</v>
          </cell>
          <cell r="J43">
            <v>1.3</v>
          </cell>
          <cell r="K43">
            <v>0</v>
          </cell>
          <cell r="L43">
            <v>0.253</v>
          </cell>
          <cell r="M43">
            <v>1.0469999999999997</v>
          </cell>
          <cell r="N43">
            <v>2.2999999999999998</v>
          </cell>
        </row>
        <row r="44">
          <cell r="B44" t="str">
            <v>ACAN_C_T_LT</v>
          </cell>
          <cell r="C44" t="str">
            <v>AMEC_CAN</v>
          </cell>
          <cell r="D44" t="str">
            <v>Amec Canada</v>
          </cell>
          <cell r="E44" t="str">
            <v>CAN-LONG TERM</v>
          </cell>
          <cell r="F44" t="str">
            <v>Terreno</v>
          </cell>
          <cell r="G44">
            <v>200</v>
          </cell>
          <cell r="H44">
            <v>1</v>
          </cell>
          <cell r="I44">
            <v>1.3</v>
          </cell>
          <cell r="J44">
            <v>1.3</v>
          </cell>
          <cell r="K44">
            <v>0</v>
          </cell>
          <cell r="L44">
            <v>0.253</v>
          </cell>
          <cell r="M44">
            <v>1.0469999999999997</v>
          </cell>
          <cell r="N44">
            <v>2.2999999999999998</v>
          </cell>
        </row>
        <row r="45">
          <cell r="B45" t="str">
            <v>ACHL_S_T_PROC</v>
          </cell>
          <cell r="C45" t="str">
            <v>AMEC_CL</v>
          </cell>
          <cell r="D45" t="str">
            <v>Amec Chile</v>
          </cell>
          <cell r="E45" t="str">
            <v>STGO</v>
          </cell>
          <cell r="F45" t="str">
            <v>Terreno</v>
          </cell>
          <cell r="G45">
            <v>200</v>
          </cell>
          <cell r="H45">
            <v>1</v>
          </cell>
          <cell r="I45">
            <v>1.3</v>
          </cell>
          <cell r="J45">
            <v>1.3</v>
          </cell>
          <cell r="K45">
            <v>0.32500000000000001</v>
          </cell>
          <cell r="L45">
            <v>0.253</v>
          </cell>
          <cell r="M45">
            <v>0.42199999999999982</v>
          </cell>
          <cell r="N45">
            <v>2.2999999999999998</v>
          </cell>
        </row>
        <row r="46">
          <cell r="B46" t="str">
            <v>ACHL_S_T_CSA</v>
          </cell>
          <cell r="C46" t="str">
            <v>AMEC_CL</v>
          </cell>
          <cell r="D46" t="str">
            <v>Amec Chile</v>
          </cell>
          <cell r="E46" t="str">
            <v>STGO</v>
          </cell>
          <cell r="F46" t="str">
            <v>Terreno</v>
          </cell>
          <cell r="G46">
            <v>200</v>
          </cell>
          <cell r="H46">
            <v>1</v>
          </cell>
          <cell r="I46">
            <v>1.3</v>
          </cell>
          <cell r="J46">
            <v>1.3</v>
          </cell>
          <cell r="K46">
            <v>0.32500000000000001</v>
          </cell>
          <cell r="L46">
            <v>0.253</v>
          </cell>
          <cell r="M46">
            <v>0.42199999999999982</v>
          </cell>
          <cell r="N46">
            <v>2.2999999999999998</v>
          </cell>
        </row>
        <row r="47">
          <cell r="B47" t="str">
            <v>ACHL_S_T_MECA</v>
          </cell>
          <cell r="C47" t="str">
            <v>AMEC_CL</v>
          </cell>
          <cell r="D47" t="str">
            <v>Amec Chile</v>
          </cell>
          <cell r="E47" t="str">
            <v>STGO</v>
          </cell>
          <cell r="F47" t="str">
            <v>Terreno</v>
          </cell>
          <cell r="G47">
            <v>200</v>
          </cell>
          <cell r="H47">
            <v>1</v>
          </cell>
          <cell r="I47">
            <v>1.3</v>
          </cell>
          <cell r="J47">
            <v>1.3</v>
          </cell>
          <cell r="K47">
            <v>0.32500000000000001</v>
          </cell>
          <cell r="L47">
            <v>0.253</v>
          </cell>
          <cell r="M47">
            <v>0.42199999999999982</v>
          </cell>
          <cell r="N47">
            <v>2.2999999999999998</v>
          </cell>
        </row>
        <row r="48">
          <cell r="B48" t="str">
            <v>ACHL_S_T_INST</v>
          </cell>
          <cell r="C48" t="str">
            <v>AMEC_CL</v>
          </cell>
          <cell r="D48" t="str">
            <v>Amec Chile</v>
          </cell>
          <cell r="E48" t="str">
            <v>STGO</v>
          </cell>
          <cell r="F48" t="str">
            <v>Terreno</v>
          </cell>
          <cell r="G48">
            <v>200</v>
          </cell>
          <cell r="H48">
            <v>1</v>
          </cell>
          <cell r="I48">
            <v>1.3</v>
          </cell>
          <cell r="J48">
            <v>1.3</v>
          </cell>
          <cell r="K48">
            <v>0.32500000000000001</v>
          </cell>
          <cell r="L48">
            <v>0.253</v>
          </cell>
          <cell r="M48">
            <v>0.42199999999999982</v>
          </cell>
          <cell r="N48">
            <v>2.2999999999999998</v>
          </cell>
        </row>
        <row r="49">
          <cell r="B49" t="str">
            <v>ACHL_S_T_ELEC</v>
          </cell>
          <cell r="C49" t="str">
            <v>AMEC_CL</v>
          </cell>
          <cell r="D49" t="str">
            <v>Amec Chile</v>
          </cell>
          <cell r="E49" t="str">
            <v>STGO</v>
          </cell>
          <cell r="F49" t="str">
            <v>Terreno</v>
          </cell>
          <cell r="G49">
            <v>200</v>
          </cell>
          <cell r="H49">
            <v>1</v>
          </cell>
          <cell r="I49">
            <v>1.3</v>
          </cell>
          <cell r="J49">
            <v>1.3</v>
          </cell>
          <cell r="K49">
            <v>0.32500000000000001</v>
          </cell>
          <cell r="L49">
            <v>0.253</v>
          </cell>
          <cell r="M49">
            <v>0.42199999999999982</v>
          </cell>
          <cell r="N49">
            <v>2.2999999999999998</v>
          </cell>
        </row>
        <row r="50">
          <cell r="B50" t="str">
            <v>ACHL_S_T_PMANAG</v>
          </cell>
          <cell r="C50" t="str">
            <v>AMEC_CL</v>
          </cell>
          <cell r="D50" t="str">
            <v>Amec Chile</v>
          </cell>
          <cell r="E50" t="str">
            <v>STGO</v>
          </cell>
          <cell r="F50" t="str">
            <v>Terreno</v>
          </cell>
          <cell r="G50">
            <v>200</v>
          </cell>
          <cell r="H50">
            <v>1</v>
          </cell>
          <cell r="I50">
            <v>1.3</v>
          </cell>
          <cell r="J50">
            <v>1.3</v>
          </cell>
          <cell r="K50">
            <v>0.32500000000000001</v>
          </cell>
          <cell r="L50">
            <v>0.253</v>
          </cell>
          <cell r="M50">
            <v>0.42199999999999982</v>
          </cell>
          <cell r="N50">
            <v>2.2999999999999998</v>
          </cell>
        </row>
        <row r="51">
          <cell r="B51" t="str">
            <v>ACHL_S_T_SHE</v>
          </cell>
          <cell r="C51" t="str">
            <v>AMEC_CL</v>
          </cell>
          <cell r="D51" t="str">
            <v>Amec Chile</v>
          </cell>
          <cell r="E51" t="str">
            <v>STGO</v>
          </cell>
          <cell r="F51" t="str">
            <v>Terreno</v>
          </cell>
          <cell r="G51">
            <v>200</v>
          </cell>
          <cell r="H51">
            <v>1</v>
          </cell>
          <cell r="I51">
            <v>1.3</v>
          </cell>
          <cell r="J51">
            <v>1.3</v>
          </cell>
          <cell r="K51">
            <v>0.32500000000000001</v>
          </cell>
          <cell r="L51">
            <v>0.253</v>
          </cell>
          <cell r="M51">
            <v>0.42199999999999982</v>
          </cell>
          <cell r="N51">
            <v>2.2999999999999998</v>
          </cell>
        </row>
        <row r="52">
          <cell r="B52" t="str">
            <v>ACHL_S_T_QA/QC</v>
          </cell>
          <cell r="C52" t="str">
            <v>AMEC_CL</v>
          </cell>
          <cell r="D52" t="str">
            <v>Amec Chile</v>
          </cell>
          <cell r="E52" t="str">
            <v>STGO</v>
          </cell>
          <cell r="F52" t="str">
            <v>Terreno</v>
          </cell>
          <cell r="G52">
            <v>200</v>
          </cell>
          <cell r="H52">
            <v>1</v>
          </cell>
          <cell r="I52">
            <v>1.3</v>
          </cell>
          <cell r="J52">
            <v>1.3</v>
          </cell>
          <cell r="K52">
            <v>0.32500000000000001</v>
          </cell>
          <cell r="L52">
            <v>0.253</v>
          </cell>
          <cell r="M52">
            <v>0.42199999999999982</v>
          </cell>
          <cell r="N52">
            <v>2.2999999999999998</v>
          </cell>
        </row>
        <row r="53">
          <cell r="B53" t="str">
            <v>ACHL_S_T_CONSULT</v>
          </cell>
          <cell r="C53" t="str">
            <v>AMEC_CL</v>
          </cell>
          <cell r="D53" t="str">
            <v>Amec Chile</v>
          </cell>
          <cell r="E53" t="str">
            <v>STGO</v>
          </cell>
          <cell r="F53" t="str">
            <v>Terreno</v>
          </cell>
          <cell r="G53">
            <v>200</v>
          </cell>
          <cell r="H53">
            <v>1</v>
          </cell>
          <cell r="I53">
            <v>1.3</v>
          </cell>
          <cell r="J53">
            <v>1.3</v>
          </cell>
          <cell r="K53">
            <v>0.32500000000000001</v>
          </cell>
          <cell r="L53">
            <v>0.253</v>
          </cell>
          <cell r="M53">
            <v>0.42199999999999982</v>
          </cell>
          <cell r="N53">
            <v>2.2999999999999998</v>
          </cell>
        </row>
        <row r="54">
          <cell r="B54" t="str">
            <v>ACHL_S_T_PCTRL</v>
          </cell>
          <cell r="C54" t="str">
            <v>AMEC_CL</v>
          </cell>
          <cell r="D54" t="str">
            <v>Amec Chile</v>
          </cell>
          <cell r="E54" t="str">
            <v>STGO</v>
          </cell>
          <cell r="F54" t="str">
            <v>Terreno</v>
          </cell>
          <cell r="G54">
            <v>200</v>
          </cell>
          <cell r="H54">
            <v>1</v>
          </cell>
          <cell r="I54">
            <v>1.3</v>
          </cell>
          <cell r="J54">
            <v>1.3</v>
          </cell>
          <cell r="K54">
            <v>0.32500000000000001</v>
          </cell>
          <cell r="L54">
            <v>0.253</v>
          </cell>
          <cell r="M54">
            <v>0.42199999999999982</v>
          </cell>
          <cell r="N54">
            <v>2.2999999999999998</v>
          </cell>
        </row>
        <row r="55">
          <cell r="B55" t="str">
            <v>ACHL_S_T_ADQ</v>
          </cell>
          <cell r="C55" t="str">
            <v>AMEC_CL</v>
          </cell>
          <cell r="D55" t="str">
            <v>Amec Chile</v>
          </cell>
          <cell r="E55" t="str">
            <v>STGO</v>
          </cell>
          <cell r="F55" t="str">
            <v>Terreno</v>
          </cell>
          <cell r="G55">
            <v>200</v>
          </cell>
          <cell r="H55">
            <v>1</v>
          </cell>
          <cell r="I55">
            <v>1.3</v>
          </cell>
          <cell r="J55">
            <v>1.3</v>
          </cell>
          <cell r="K55">
            <v>0.32500000000000001</v>
          </cell>
          <cell r="L55">
            <v>0.253</v>
          </cell>
          <cell r="M55">
            <v>0.42199999999999982</v>
          </cell>
          <cell r="N55">
            <v>2.2999999999999998</v>
          </cell>
        </row>
        <row r="56">
          <cell r="B56" t="str">
            <v>ACHL_S_T_PIPING</v>
          </cell>
          <cell r="C56" t="str">
            <v>AMEC_CL</v>
          </cell>
          <cell r="D56" t="str">
            <v>Amec Chile</v>
          </cell>
          <cell r="E56" t="str">
            <v>STGO</v>
          </cell>
          <cell r="F56" t="str">
            <v>Terreno</v>
          </cell>
          <cell r="G56">
            <v>200</v>
          </cell>
          <cell r="H56">
            <v>1</v>
          </cell>
          <cell r="I56">
            <v>1.3</v>
          </cell>
          <cell r="J56">
            <v>1.3</v>
          </cell>
          <cell r="K56">
            <v>0.32500000000000001</v>
          </cell>
          <cell r="L56">
            <v>0.253</v>
          </cell>
          <cell r="M56">
            <v>0.42199999999999982</v>
          </cell>
          <cell r="N56">
            <v>2.2999999999999998</v>
          </cell>
        </row>
        <row r="57">
          <cell r="B57" t="str">
            <v>CN_S_T</v>
          </cell>
          <cell r="C57" t="str">
            <v>CONS_NAC</v>
          </cell>
          <cell r="D57" t="str">
            <v>Consultor Nacional</v>
          </cell>
          <cell r="E57" t="str">
            <v>STGO</v>
          </cell>
          <cell r="F57" t="str">
            <v>Terreno</v>
          </cell>
          <cell r="G57">
            <v>200</v>
          </cell>
          <cell r="H57">
            <v>1</v>
          </cell>
          <cell r="I57">
            <v>1.3</v>
          </cell>
          <cell r="J57">
            <v>1.3</v>
          </cell>
          <cell r="K57">
            <v>0</v>
          </cell>
          <cell r="L57">
            <v>0.253</v>
          </cell>
          <cell r="M57">
            <v>0.74699999999999978</v>
          </cell>
          <cell r="N57">
            <v>2.2999999999999998</v>
          </cell>
        </row>
        <row r="58">
          <cell r="B58" t="str">
            <v>CE_B_T</v>
          </cell>
          <cell r="C58" t="str">
            <v>CONS_EXTR</v>
          </cell>
          <cell r="D58" t="str">
            <v>Consultor Extranjero</v>
          </cell>
          <cell r="E58" t="str">
            <v>Brazil</v>
          </cell>
          <cell r="F58" t="str">
            <v>Terreno</v>
          </cell>
          <cell r="G58">
            <v>200</v>
          </cell>
          <cell r="H58">
            <v>1</v>
          </cell>
          <cell r="I58">
            <v>1.3</v>
          </cell>
          <cell r="J58">
            <v>1.3</v>
          </cell>
          <cell r="K58">
            <v>0</v>
          </cell>
          <cell r="L58">
            <v>0.253</v>
          </cell>
          <cell r="M58">
            <v>0.74699999999999978</v>
          </cell>
          <cell r="N58">
            <v>2.2999999999999998</v>
          </cell>
        </row>
        <row r="59">
          <cell r="B59" t="str">
            <v>Arg_L_T</v>
          </cell>
          <cell r="C59" t="str">
            <v>Profesional Argentino en San Juan</v>
          </cell>
          <cell r="D59" t="str">
            <v>Otro</v>
          </cell>
          <cell r="E59" t="str">
            <v>Local</v>
          </cell>
          <cell r="F59" t="str">
            <v>Terreno</v>
          </cell>
          <cell r="G59">
            <v>200</v>
          </cell>
          <cell r="H59">
            <v>1</v>
          </cell>
          <cell r="I59">
            <v>1</v>
          </cell>
          <cell r="J59">
            <v>1</v>
          </cell>
          <cell r="K59">
            <v>0</v>
          </cell>
          <cell r="L59">
            <v>0.253</v>
          </cell>
          <cell r="M59">
            <v>1.0469999999999997</v>
          </cell>
          <cell r="N59">
            <v>2.2999999999999998</v>
          </cell>
        </row>
        <row r="60">
          <cell r="B60" t="str">
            <v>CADE_S_T</v>
          </cell>
          <cell r="C60" t="str">
            <v>CADE</v>
          </cell>
          <cell r="D60" t="str">
            <v>CADE-IDEPE</v>
          </cell>
          <cell r="E60" t="str">
            <v>STGO</v>
          </cell>
          <cell r="F60" t="str">
            <v>Terreno</v>
          </cell>
          <cell r="G60">
            <v>200</v>
          </cell>
          <cell r="H60">
            <v>1</v>
          </cell>
          <cell r="I60">
            <v>1.3</v>
          </cell>
          <cell r="J60">
            <v>1.3</v>
          </cell>
          <cell r="K60">
            <v>0</v>
          </cell>
          <cell r="L60">
            <v>0.253</v>
          </cell>
          <cell r="M60">
            <v>0.74699999999999978</v>
          </cell>
          <cell r="N60">
            <v>2.2999999999999998</v>
          </cell>
        </row>
      </sheetData>
      <sheetData sheetId="1" refreshError="1"/>
      <sheetData sheetId="2" refreshError="1"/>
      <sheetData sheetId="3" refreshError="1"/>
      <sheetData sheetId="4" refreshError="1"/>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s Desabilitadas"/>
      <sheetName val="Menu"/>
      <sheetName val="Menu01"/>
      <sheetName val="Menu02"/>
      <sheetName val="Menu03"/>
      <sheetName val="003"/>
      <sheetName val="013"/>
      <sheetName val="Parâmetros"/>
      <sheetName val="Matriz de Triagem"/>
      <sheetName val="Matriz de Priorização"/>
      <sheetName val="017"/>
      <sheetName val="INDIRE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ZN</v>
          </cell>
        </row>
        <row r="3">
          <cell r="B3" t="str">
            <v>TM</v>
          </cell>
        </row>
      </sheetData>
      <sheetData sheetId="8" refreshError="1"/>
      <sheetData sheetId="9" refreshError="1"/>
      <sheetData sheetId="10" refreshError="1"/>
      <sheetData sheetId="1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de Entrada"/>
      <sheetName val="Datos de Producción"/>
      <sheetName val="Ingresos"/>
      <sheetName val="Capex"/>
      <sheetName val="Opex"/>
      <sheetName val="RiskSerializationData"/>
      <sheetName val="Flujos de Caja"/>
      <sheetName val="rsklibSimData"/>
      <sheetName val="Hoja1"/>
      <sheetName val="Correl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E5">
            <v>1</v>
          </cell>
        </row>
        <row r="6">
          <cell r="E6">
            <v>0</v>
          </cell>
          <cell r="F6">
            <v>1</v>
          </cell>
        </row>
        <row r="7">
          <cell r="E7">
            <v>0.2</v>
          </cell>
          <cell r="F7">
            <v>0.2</v>
          </cell>
          <cell r="G7">
            <v>1</v>
          </cell>
        </row>
        <row r="8">
          <cell r="E8">
            <v>-0.1</v>
          </cell>
          <cell r="F8">
            <v>-0.1</v>
          </cell>
          <cell r="G8">
            <v>-0.53</v>
          </cell>
          <cell r="H8">
            <v>1</v>
          </cell>
        </row>
        <row r="9">
          <cell r="E9">
            <v>0</v>
          </cell>
          <cell r="F9">
            <v>0</v>
          </cell>
          <cell r="G9">
            <v>0</v>
          </cell>
          <cell r="H9">
            <v>0</v>
          </cell>
          <cell r="I9">
            <v>1</v>
          </cell>
        </row>
        <row r="10">
          <cell r="E10">
            <v>0</v>
          </cell>
          <cell r="F10">
            <v>0</v>
          </cell>
          <cell r="G10">
            <v>0</v>
          </cell>
          <cell r="H10">
            <v>0</v>
          </cell>
          <cell r="I10">
            <v>0</v>
          </cell>
          <cell r="J10">
            <v>1</v>
          </cell>
        </row>
      </sheetData>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Lista Equipos"/>
      <sheetName val="TAG"/>
      <sheetName val="Resumen"/>
      <sheetName val="SRX+SMP"/>
    </sheetNames>
    <sheetDataSet>
      <sheetData sheetId="0" refreshError="1"/>
      <sheetData sheetId="1">
        <row r="8">
          <cell r="G8" t="str">
            <v>TAG</v>
          </cell>
        </row>
        <row r="9">
          <cell r="G9" t="str">
            <v>700-ST-101</v>
          </cell>
        </row>
        <row r="10">
          <cell r="G10" t="str">
            <v>700-ST-102</v>
          </cell>
        </row>
        <row r="11">
          <cell r="G11" t="str">
            <v>700-ST-103</v>
          </cell>
        </row>
        <row r="12">
          <cell r="G12" t="str">
            <v>700-ST-104</v>
          </cell>
        </row>
        <row r="13">
          <cell r="G13" t="str">
            <v>700-ST-105</v>
          </cell>
        </row>
        <row r="14">
          <cell r="G14" t="str">
            <v>700-ST-106</v>
          </cell>
        </row>
        <row r="15">
          <cell r="G15" t="str">
            <v>700-ST-107</v>
          </cell>
        </row>
        <row r="16">
          <cell r="G16" t="str">
            <v>700-ST-108</v>
          </cell>
        </row>
        <row r="17">
          <cell r="G17" t="str">
            <v>700-AG-101</v>
          </cell>
        </row>
        <row r="18">
          <cell r="G18" t="str">
            <v>700-AG-102</v>
          </cell>
        </row>
        <row r="19">
          <cell r="G19" t="str">
            <v>700-AG-103</v>
          </cell>
        </row>
        <row r="20">
          <cell r="G20" t="str">
            <v>700-TK-101</v>
          </cell>
        </row>
        <row r="21">
          <cell r="G21" t="str">
            <v>700-TK-102</v>
          </cell>
        </row>
        <row r="22">
          <cell r="G22" t="str">
            <v>700-TK-103</v>
          </cell>
        </row>
        <row r="23">
          <cell r="G23" t="str">
            <v>700-SC-101</v>
          </cell>
        </row>
        <row r="24">
          <cell r="G24" t="str">
            <v>700-SC-102</v>
          </cell>
        </row>
        <row r="25">
          <cell r="G25" t="str">
            <v>700-PP-101</v>
          </cell>
        </row>
        <row r="26">
          <cell r="G26" t="str">
            <v>700-PP-102</v>
          </cell>
        </row>
        <row r="27">
          <cell r="G27" t="str">
            <v>700-PP-103</v>
          </cell>
        </row>
        <row r="28">
          <cell r="G28" t="str">
            <v>700-PP-104</v>
          </cell>
        </row>
        <row r="29">
          <cell r="G29" t="str">
            <v>700-SP-101</v>
          </cell>
        </row>
        <row r="30">
          <cell r="G30" t="str">
            <v>700-BD-101</v>
          </cell>
        </row>
        <row r="31">
          <cell r="G31" t="str">
            <v>700-TK-104</v>
          </cell>
        </row>
        <row r="32">
          <cell r="G32" t="str">
            <v>700-PP-105</v>
          </cell>
        </row>
        <row r="33">
          <cell r="G33" t="str">
            <v>700-PP-106</v>
          </cell>
        </row>
        <row r="34">
          <cell r="G34" t="str">
            <v>700-PS-101</v>
          </cell>
        </row>
        <row r="35">
          <cell r="G35" t="str">
            <v>700-PS-102</v>
          </cell>
        </row>
        <row r="36">
          <cell r="G36" t="str">
            <v>700-PS-103</v>
          </cell>
        </row>
        <row r="37">
          <cell r="G37" t="str">
            <v>700-PS-104</v>
          </cell>
        </row>
        <row r="38">
          <cell r="G38" t="str">
            <v>700-PS-105</v>
          </cell>
        </row>
        <row r="39">
          <cell r="G39" t="str">
            <v>700-PS-106</v>
          </cell>
        </row>
        <row r="40">
          <cell r="G40" t="str">
            <v>700-TK-105</v>
          </cell>
        </row>
        <row r="41">
          <cell r="G41" t="str">
            <v>700-ES-101</v>
          </cell>
        </row>
        <row r="42">
          <cell r="G42" t="str">
            <v>700-SP-102</v>
          </cell>
        </row>
        <row r="43">
          <cell r="G43" t="str">
            <v>700-SP-103</v>
          </cell>
        </row>
      </sheetData>
      <sheetData sheetId="2" refreshError="1"/>
      <sheetData sheetId="3" refreshError="1"/>
      <sheetData sheetId="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row r="45">
          <cell r="C45">
            <v>0.9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5">
          <cell r="C45">
            <v>0.9</v>
          </cell>
        </row>
      </sheetData>
      <sheetData sheetId="19" refreshError="1">
        <row r="45">
          <cell r="C45">
            <v>0.9</v>
          </cell>
        </row>
        <row r="54">
          <cell r="C54">
            <v>19</v>
          </cell>
        </row>
        <row r="58">
          <cell r="C58">
            <v>12</v>
          </cell>
        </row>
      </sheetData>
      <sheetData sheetId="20"/>
      <sheetData sheetId="21"/>
      <sheetData sheetId="22"/>
      <sheetData sheetId="23"/>
      <sheetData sheetId="24"/>
      <sheetData sheetId="25"/>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ASE"/>
      <sheetName val="SUBTE"/>
      <sheetName val="RAJO"/>
      <sheetName val="Origen-Destino"/>
      <sheetName val="Dota"/>
      <sheetName val="Reservas"/>
      <sheetName val="COMP. 02-01"/>
    </sheetNames>
    <sheetDataSet>
      <sheetData sheetId="0" refreshError="1">
        <row r="1">
          <cell r="A1" t="str">
            <v>TABLA Nº 1</v>
          </cell>
          <cell r="B1" t="str">
            <v>CODELCO-CHILE DIVISION ANDINA</v>
          </cell>
        </row>
        <row r="2">
          <cell r="B2" t="str">
            <v>PLAN  DE  PRODUCCION  CASO  BASE  2002</v>
          </cell>
        </row>
        <row r="3">
          <cell r="B3" t="str">
            <v>RESUMEN</v>
          </cell>
        </row>
        <row r="5">
          <cell r="B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 xml:space="preserve"> MINA SUBTERRANEA </v>
          </cell>
        </row>
        <row r="10">
          <cell r="A10" t="str">
            <v>TERCER PANEL /</v>
          </cell>
          <cell r="B10" t="str">
            <v>k t</v>
          </cell>
          <cell r="C10">
            <v>16572.168000000001</v>
          </cell>
          <cell r="D10">
            <v>17289</v>
          </cell>
          <cell r="E10">
            <v>17209.400000000001</v>
          </cell>
          <cell r="F10">
            <v>17453.900000000001</v>
          </cell>
          <cell r="G10">
            <v>17390.400000000001</v>
          </cell>
          <cell r="H10">
            <v>17280.3</v>
          </cell>
          <cell r="I10">
            <v>17176.199999999997</v>
          </cell>
          <cell r="J10">
            <v>16283.199999999999</v>
          </cell>
          <cell r="K10">
            <v>15391.5</v>
          </cell>
          <cell r="L10">
            <v>13212.2</v>
          </cell>
          <cell r="M10">
            <v>13213.8</v>
          </cell>
          <cell r="N10">
            <v>11107</v>
          </cell>
          <cell r="O10">
            <v>11108.9</v>
          </cell>
          <cell r="P10">
            <v>11107.8</v>
          </cell>
          <cell r="Q10">
            <v>10550.5</v>
          </cell>
          <cell r="R10">
            <v>10549.7</v>
          </cell>
          <cell r="S10">
            <v>10551</v>
          </cell>
          <cell r="T10">
            <v>10551</v>
          </cell>
          <cell r="U10">
            <v>10551</v>
          </cell>
          <cell r="V10">
            <v>10570</v>
          </cell>
          <cell r="W10">
            <v>10570</v>
          </cell>
          <cell r="X10">
            <v>10569.83333333333</v>
          </cell>
          <cell r="Y10">
            <v>10569.83333333333</v>
          </cell>
          <cell r="Z10">
            <v>10569.83333333333</v>
          </cell>
          <cell r="AA10">
            <v>10569.83333333333</v>
          </cell>
          <cell r="AB10">
            <v>327968.30133333325</v>
          </cell>
        </row>
        <row r="11">
          <cell r="A11" t="str">
            <v>TERCER PANEL</v>
          </cell>
          <cell r="B11" t="str">
            <v>% Cu</v>
          </cell>
          <cell r="C11">
            <v>1.1870341949224748</v>
          </cell>
          <cell r="D11">
            <v>1.1370366128752385</v>
          </cell>
          <cell r="E11">
            <v>1.0891628238055948</v>
          </cell>
          <cell r="F11">
            <v>1.068712614372719</v>
          </cell>
          <cell r="G11">
            <v>1.0657086150979849</v>
          </cell>
          <cell r="H11">
            <v>0.97982715577854562</v>
          </cell>
          <cell r="I11">
            <v>0.96777088645917042</v>
          </cell>
          <cell r="J11">
            <v>1.0274951545150832</v>
          </cell>
          <cell r="K11">
            <v>0.93233417795536488</v>
          </cell>
          <cell r="L11">
            <v>0.85737638697567387</v>
          </cell>
          <cell r="M11">
            <v>0.93650415474730975</v>
          </cell>
          <cell r="N11">
            <v>0.92600000000000005</v>
          </cell>
          <cell r="O11">
            <v>0.85300000000000009</v>
          </cell>
          <cell r="P11">
            <v>0.8909999999999999</v>
          </cell>
          <cell r="Q11">
            <v>0.86399999999999999</v>
          </cell>
          <cell r="R11">
            <v>0.93411746490629233</v>
          </cell>
          <cell r="S11">
            <v>0.94721522954554893</v>
          </cell>
          <cell r="T11">
            <v>1.0713737206085754</v>
          </cell>
          <cell r="U11">
            <v>1.0666159779614326</v>
          </cell>
          <cell r="V11">
            <v>1.0608932966023876</v>
          </cell>
          <cell r="W11">
            <v>0.94696134067952242</v>
          </cell>
          <cell r="X11">
            <v>0.77440193637621013</v>
          </cell>
          <cell r="Y11">
            <v>0.80215206611570244</v>
          </cell>
          <cell r="Z11">
            <v>0.77744982095308068</v>
          </cell>
          <cell r="AA11">
            <v>0.70599999999999996</v>
          </cell>
          <cell r="AB11">
            <v>0.97065793355975205</v>
          </cell>
        </row>
        <row r="12">
          <cell r="A12" t="str">
            <v>INFERIOR</v>
          </cell>
          <cell r="B12" t="str">
            <v>% Mo</v>
          </cell>
          <cell r="C12">
            <v>2.091151326730455E-2</v>
          </cell>
          <cell r="D12">
            <v>2.0348487477586909E-2</v>
          </cell>
          <cell r="E12">
            <v>2.2649842527920783E-2</v>
          </cell>
          <cell r="F12">
            <v>2.4675677069308295E-2</v>
          </cell>
          <cell r="G12">
            <v>2.3055116616064034E-2</v>
          </cell>
          <cell r="H12">
            <v>2.3824569017898995E-2</v>
          </cell>
          <cell r="I12">
            <v>2.6626325962669277E-2</v>
          </cell>
          <cell r="J12">
            <v>3.1056051636042057E-2</v>
          </cell>
          <cell r="K12">
            <v>3.1199493226781019E-2</v>
          </cell>
          <cell r="L12">
            <v>3.4421345423169492E-2</v>
          </cell>
          <cell r="M12">
            <v>4.8567558158894485E-2</v>
          </cell>
          <cell r="N12">
            <v>0.05</v>
          </cell>
          <cell r="O12">
            <v>3.3000000000000002E-2</v>
          </cell>
          <cell r="P12">
            <v>3.5000000000000003E-2</v>
          </cell>
          <cell r="Q12">
            <v>3.2000000000000001E-2</v>
          </cell>
          <cell r="R12">
            <v>2.6941372740457069E-2</v>
          </cell>
          <cell r="S12">
            <v>2.5185385271538241E-2</v>
          </cell>
          <cell r="T12">
            <v>2.9000000000000005E-2</v>
          </cell>
          <cell r="U12">
            <v>2.5999999999999995E-2</v>
          </cell>
          <cell r="V12">
            <v>2.7E-2</v>
          </cell>
          <cell r="W12">
            <v>2.4E-2</v>
          </cell>
          <cell r="X12">
            <v>0.02</v>
          </cell>
          <cell r="Y12">
            <v>0.02</v>
          </cell>
          <cell r="Z12">
            <v>2.1999999999999999E-2</v>
          </cell>
          <cell r="AA12">
            <v>2.5000000000000001E-2</v>
          </cell>
          <cell r="AB12">
            <v>2.7772451709418468E-2</v>
          </cell>
        </row>
        <row r="13">
          <cell r="B13" t="str">
            <v>% As</v>
          </cell>
          <cell r="C13">
            <v>5.857401638699293E-3</v>
          </cell>
          <cell r="D13">
            <v>5.9965295852854421E-3</v>
          </cell>
          <cell r="E13">
            <v>6.3229455994979478E-3</v>
          </cell>
          <cell r="F13">
            <v>5.456899264920735E-3</v>
          </cell>
          <cell r="G13">
            <v>5.3819549412319426E-3</v>
          </cell>
          <cell r="H13">
            <v>6.7420395079946533E-3</v>
          </cell>
          <cell r="I13">
            <v>1.0327074708608424E-2</v>
          </cell>
          <cell r="J13">
            <v>1.0544802060405816E-2</v>
          </cell>
          <cell r="K13">
            <v>1.1248003937238087E-2</v>
          </cell>
          <cell r="L13">
            <v>1.4241572183285145E-2</v>
          </cell>
          <cell r="M13">
            <v>1.0842976827256353E-2</v>
          </cell>
          <cell r="N13">
            <v>1.2999999999999999E-2</v>
          </cell>
          <cell r="O13">
            <v>8.9999999999999993E-3</v>
          </cell>
          <cell r="P13">
            <v>0.01</v>
          </cell>
          <cell r="Q13">
            <v>0.01</v>
          </cell>
          <cell r="R13">
            <v>8.4795776183209E-3</v>
          </cell>
          <cell r="S13">
            <v>8.1192304047009757E-3</v>
          </cell>
          <cell r="T13">
            <v>6.0000000000000001E-3</v>
          </cell>
          <cell r="U13">
            <v>6.0000000000000001E-3</v>
          </cell>
          <cell r="V13">
            <v>6.0000000000000001E-3</v>
          </cell>
          <cell r="W13">
            <v>6.0000000000000001E-3</v>
          </cell>
          <cell r="X13">
            <v>6.0000000000000001E-3</v>
          </cell>
          <cell r="Y13">
            <v>6.0000000000000001E-3</v>
          </cell>
          <cell r="Z13">
            <v>6.0000000000000001E-3</v>
          </cell>
          <cell r="AA13">
            <v>6.0000000000000001E-3</v>
          </cell>
          <cell r="AB13">
            <v>7.9634285487411305E-3</v>
          </cell>
        </row>
        <row r="14">
          <cell r="B14" t="str">
            <v>% Pb</v>
          </cell>
          <cell r="C14">
            <v>4.6468571885102785E-3</v>
          </cell>
          <cell r="D14">
            <v>3.6733761351148129E-3</v>
          </cell>
          <cell r="E14">
            <v>3.3268969284228384E-3</v>
          </cell>
          <cell r="F14">
            <v>3.3157288628902423E-3</v>
          </cell>
          <cell r="G14">
            <v>4.3149611279786546E-3</v>
          </cell>
          <cell r="H14">
            <v>6.4185344004444372E-3</v>
          </cell>
          <cell r="I14">
            <v>6.1468834783013704E-3</v>
          </cell>
          <cell r="J14">
            <v>4.5981379581409064E-3</v>
          </cell>
          <cell r="K14">
            <v>3.1334177955364977E-3</v>
          </cell>
          <cell r="L14">
            <v>4.6966288733140587E-3</v>
          </cell>
          <cell r="M14">
            <v>4.9449060830344029E-3</v>
          </cell>
          <cell r="N14">
            <v>4.0000000000000001E-3</v>
          </cell>
          <cell r="O14">
            <v>4.0000000000000001E-3</v>
          </cell>
          <cell r="P14">
            <v>5.0000000000000001E-3</v>
          </cell>
          <cell r="Q14">
            <v>6.9999999999999993E-3</v>
          </cell>
          <cell r="R14">
            <v>6.3392608320615744E-3</v>
          </cell>
          <cell r="S14">
            <v>4.9669225665813664E-3</v>
          </cell>
          <cell r="T14">
            <v>3.0000000000000001E-3</v>
          </cell>
          <cell r="U14">
            <v>3.0000000000000001E-3</v>
          </cell>
          <cell r="V14">
            <v>3.0000000000000001E-3</v>
          </cell>
          <cell r="W14">
            <v>4.0000000000000001E-3</v>
          </cell>
          <cell r="X14">
            <v>3.0000000000000001E-3</v>
          </cell>
          <cell r="Y14">
            <v>4.0000000000000001E-3</v>
          </cell>
          <cell r="Z14">
            <v>4.0000000000000001E-3</v>
          </cell>
          <cell r="AA14">
            <v>4.0000000000000001E-3</v>
          </cell>
          <cell r="AB14">
            <v>4.3633914990630048E-3</v>
          </cell>
        </row>
        <row r="15">
          <cell r="B15" t="str">
            <v>WI 3P</v>
          </cell>
          <cell r="C15">
            <v>15.036814394712872</v>
          </cell>
          <cell r="D15">
            <v>15.542372317658627</v>
          </cell>
          <cell r="E15">
            <v>15.827272502237147</v>
          </cell>
          <cell r="F15">
            <v>15.679131122557136</v>
          </cell>
          <cell r="G15">
            <v>15.24981840555709</v>
          </cell>
          <cell r="H15">
            <v>15.196359490286628</v>
          </cell>
          <cell r="I15">
            <v>15.555048701109675</v>
          </cell>
          <cell r="J15">
            <v>15.938427127345976</v>
          </cell>
          <cell r="K15">
            <v>16.00827862781405</v>
          </cell>
          <cell r="L15">
            <v>15.914909931729763</v>
          </cell>
          <cell r="M15">
            <v>15.985908247438283</v>
          </cell>
          <cell r="N15">
            <v>15.84</v>
          </cell>
          <cell r="O15">
            <v>15.388000000000002</v>
          </cell>
          <cell r="P15">
            <v>15.592999999999998</v>
          </cell>
          <cell r="Q15">
            <v>15.854999999999999</v>
          </cell>
          <cell r="R15">
            <v>15.605</v>
          </cell>
          <cell r="S15">
            <v>15.265999999999998</v>
          </cell>
          <cell r="T15">
            <v>0</v>
          </cell>
          <cell r="U15">
            <v>0</v>
          </cell>
          <cell r="V15">
            <v>0</v>
          </cell>
          <cell r="W15">
            <v>0</v>
          </cell>
          <cell r="X15">
            <v>0</v>
          </cell>
          <cell r="Y15">
            <v>0</v>
          </cell>
          <cell r="Z15">
            <v>0</v>
          </cell>
          <cell r="AA15">
            <v>0</v>
          </cell>
          <cell r="AB15">
            <v>0</v>
          </cell>
        </row>
        <row r="16">
          <cell r="B16" t="str">
            <v>t  Cu</v>
          </cell>
          <cell r="C16">
            <v>196717.30100000001</v>
          </cell>
          <cell r="D16">
            <v>196582.25999999998</v>
          </cell>
          <cell r="E16">
            <v>187438.38700000005</v>
          </cell>
          <cell r="F16">
            <v>186532.03100000002</v>
          </cell>
          <cell r="G16">
            <v>185330.99099999995</v>
          </cell>
          <cell r="H16">
            <v>169317.07200000001</v>
          </cell>
          <cell r="I16">
            <v>166226.26300000001</v>
          </cell>
          <cell r="J16">
            <v>167309.09100000001</v>
          </cell>
          <cell r="K16">
            <v>143500.215</v>
          </cell>
          <cell r="L16">
            <v>113278.283</v>
          </cell>
          <cell r="M16">
            <v>123747.78600000002</v>
          </cell>
          <cell r="N16">
            <v>102850.82</v>
          </cell>
          <cell r="O16">
            <v>94758.917000000001</v>
          </cell>
          <cell r="P16">
            <v>98970.497999999992</v>
          </cell>
          <cell r="Q16">
            <v>91156.319999999992</v>
          </cell>
          <cell r="R16">
            <v>98546.59019521912</v>
          </cell>
          <cell r="S16">
            <v>99940.678869350872</v>
          </cell>
          <cell r="T16">
            <v>113040.64126141078</v>
          </cell>
          <cell r="U16">
            <v>112538.65183471075</v>
          </cell>
          <cell r="V16">
            <v>112136.42145087237</v>
          </cell>
          <cell r="W16">
            <v>100093.81370982551</v>
          </cell>
          <cell r="X16">
            <v>81852.994005071421</v>
          </cell>
          <cell r="Y16">
            <v>84786.136468319528</v>
          </cell>
          <cell r="Z16">
            <v>82175.150325039009</v>
          </cell>
          <cell r="AA16">
            <v>74623.023333333302</v>
          </cell>
          <cell r="AB16">
            <v>3183450.3364531533</v>
          </cell>
        </row>
        <row r="17">
          <cell r="B17" t="str">
            <v>t  Mo</v>
          </cell>
          <cell r="C17">
            <v>3465.491109999999</v>
          </cell>
          <cell r="D17">
            <v>3518.0500000000006</v>
          </cell>
          <cell r="E17">
            <v>3897.9019999999996</v>
          </cell>
          <cell r="F17">
            <v>4306.8680000000004</v>
          </cell>
          <cell r="G17">
            <v>4009.377</v>
          </cell>
          <cell r="H17">
            <v>4116.9570000000003</v>
          </cell>
          <cell r="I17">
            <v>4573.3909999999996</v>
          </cell>
          <cell r="J17">
            <v>5056.9189999999999</v>
          </cell>
          <cell r="K17">
            <v>4802.0700000000006</v>
          </cell>
          <cell r="L17">
            <v>4547.817</v>
          </cell>
          <cell r="M17">
            <v>6417.619999999999</v>
          </cell>
          <cell r="N17">
            <v>5553.5</v>
          </cell>
          <cell r="O17">
            <v>3665.9369999999999</v>
          </cell>
          <cell r="P17">
            <v>3887.7300000000005</v>
          </cell>
          <cell r="Q17">
            <v>3376.16</v>
          </cell>
          <cell r="R17">
            <v>2842.2339999999995</v>
          </cell>
          <cell r="S17">
            <v>2657.31</v>
          </cell>
          <cell r="T17">
            <v>3059.7900000000004</v>
          </cell>
          <cell r="U17">
            <v>2743.2599999999998</v>
          </cell>
          <cell r="V17">
            <v>2853.8999999999996</v>
          </cell>
          <cell r="W17">
            <v>2536.8000000000002</v>
          </cell>
          <cell r="X17">
            <v>2113.9666666666662</v>
          </cell>
          <cell r="Y17">
            <v>2113.9666666666662</v>
          </cell>
          <cell r="Z17">
            <v>2325.3633333333328</v>
          </cell>
          <cell r="AA17">
            <v>2642.458333333333</v>
          </cell>
          <cell r="AB17">
            <v>91084.838109999953</v>
          </cell>
        </row>
        <row r="19">
          <cell r="A19" t="str">
            <v xml:space="preserve"> MINAS A RAJO ABIERTO </v>
          </cell>
        </row>
        <row r="22">
          <cell r="A22" t="str">
            <v xml:space="preserve"> SUR - SUR /</v>
          </cell>
          <cell r="B22" t="str">
            <v>k t</v>
          </cell>
          <cell r="C22">
            <v>8009.0879999999997</v>
          </cell>
          <cell r="D22">
            <v>8588.9570000000003</v>
          </cell>
          <cell r="E22">
            <v>8996.0428036000012</v>
          </cell>
          <cell r="F22">
            <v>8749.6400935999991</v>
          </cell>
          <cell r="G22">
            <v>8814.9078499999996</v>
          </cell>
          <cell r="H22">
            <v>8925</v>
          </cell>
          <cell r="I22">
            <v>9025</v>
          </cell>
          <cell r="J22">
            <v>9920</v>
          </cell>
          <cell r="K22">
            <v>10810</v>
          </cell>
          <cell r="L22">
            <v>12990</v>
          </cell>
          <cell r="M22">
            <v>12990</v>
          </cell>
          <cell r="N22">
            <v>15090</v>
          </cell>
          <cell r="O22">
            <v>15092.66666666667</v>
          </cell>
          <cell r="P22">
            <v>15093.66666666667</v>
          </cell>
          <cell r="Q22">
            <v>15650.466666666671</v>
          </cell>
          <cell r="R22">
            <v>15649.8</v>
          </cell>
          <cell r="S22">
            <v>15649.8</v>
          </cell>
          <cell r="T22">
            <v>15649.8</v>
          </cell>
          <cell r="U22">
            <v>15649.8</v>
          </cell>
          <cell r="V22">
            <v>15636.8</v>
          </cell>
          <cell r="W22">
            <v>15637</v>
          </cell>
          <cell r="X22">
            <v>15637</v>
          </cell>
          <cell r="Y22">
            <v>15637</v>
          </cell>
          <cell r="Z22">
            <v>15637</v>
          </cell>
          <cell r="AA22">
            <v>15637</v>
          </cell>
          <cell r="AB22">
            <v>325516.35574719997</v>
          </cell>
        </row>
        <row r="23">
          <cell r="A23" t="str">
            <v xml:space="preserve"> DON  LUIS /</v>
          </cell>
          <cell r="B23" t="str">
            <v>% Cu</v>
          </cell>
          <cell r="C23">
            <v>1.066957517260392</v>
          </cell>
          <cell r="D23">
            <v>0.9514679648090465</v>
          </cell>
          <cell r="E23">
            <v>1.1056851626493915</v>
          </cell>
          <cell r="F23">
            <v>1.1629799976854698</v>
          </cell>
          <cell r="G23">
            <v>1.1517339741179249</v>
          </cell>
          <cell r="H23">
            <v>1.0929188227447395</v>
          </cell>
          <cell r="I23">
            <v>0.96956538747597909</v>
          </cell>
          <cell r="J23">
            <v>0.89491003881282516</v>
          </cell>
          <cell r="K23">
            <v>0.96029828680681406</v>
          </cell>
          <cell r="L23">
            <v>0.96513183252668755</v>
          </cell>
          <cell r="M23">
            <v>0.99595803930593652</v>
          </cell>
          <cell r="N23">
            <v>0.9959580393059364</v>
          </cell>
          <cell r="O23">
            <v>0.9550543332982897</v>
          </cell>
          <cell r="P23">
            <v>0.95505776471200321</v>
          </cell>
          <cell r="Q23">
            <v>0.95486882466710654</v>
          </cell>
          <cell r="R23">
            <v>0.96263556456089794</v>
          </cell>
          <cell r="S23">
            <v>0.96263556456089794</v>
          </cell>
          <cell r="T23">
            <v>0.96263556456089794</v>
          </cell>
          <cell r="U23">
            <v>0.96263556456089794</v>
          </cell>
          <cell r="V23">
            <v>0.96258924650532729</v>
          </cell>
          <cell r="W23">
            <v>0.80884283661496703</v>
          </cell>
          <cell r="X23">
            <v>0.80884283661496703</v>
          </cell>
          <cell r="Y23">
            <v>0.80884283661496703</v>
          </cell>
          <cell r="Z23">
            <v>0.80884283661496703</v>
          </cell>
          <cell r="AA23">
            <v>0.80884283661496703</v>
          </cell>
          <cell r="AB23">
            <v>0.94782142293259364</v>
          </cell>
        </row>
        <row r="24">
          <cell r="A24" t="str">
            <v xml:space="preserve"> LA  UNION</v>
          </cell>
          <cell r="B24" t="str">
            <v>% Mo</v>
          </cell>
          <cell r="C24">
            <v>7.7455416896405685E-3</v>
          </cell>
          <cell r="D24">
            <v>1.0271234695062323E-2</v>
          </cell>
          <cell r="E24">
            <v>1.5636671124634554E-2</v>
          </cell>
          <cell r="F24">
            <v>1.2850950811640232E-2</v>
          </cell>
          <cell r="G24">
            <v>2.6069424576844556E-2</v>
          </cell>
          <cell r="H24">
            <v>1.9182119367761319E-2</v>
          </cell>
          <cell r="I24">
            <v>1.7361749465315653E-2</v>
          </cell>
          <cell r="J24">
            <v>8.9335970308937508E-3</v>
          </cell>
          <cell r="K24">
            <v>1.6478058363410538E-2</v>
          </cell>
          <cell r="L24">
            <v>1.3292955608478782E-2</v>
          </cell>
          <cell r="M24">
            <v>2.3925874485828044E-2</v>
          </cell>
          <cell r="N24">
            <v>2.3925874485828044E-2</v>
          </cell>
          <cell r="O24">
            <v>2.5770097057170593E-2</v>
          </cell>
          <cell r="P24">
            <v>2.5770473471072482E-2</v>
          </cell>
          <cell r="Q24">
            <v>2.5749747418937388E-2</v>
          </cell>
          <cell r="R24">
            <v>2.8911845469797672E-2</v>
          </cell>
          <cell r="S24">
            <v>2.8911845469797672E-2</v>
          </cell>
          <cell r="T24">
            <v>2.8911845469797672E-2</v>
          </cell>
          <cell r="U24">
            <v>2.8911845469797672E-2</v>
          </cell>
          <cell r="V24">
            <v>2.8904387092263346E-2</v>
          </cell>
          <cell r="W24">
            <v>1.9328783982844065E-2</v>
          </cell>
          <cell r="X24">
            <v>1.9328783982844065E-2</v>
          </cell>
          <cell r="Y24">
            <v>1.9328783982844065E-2</v>
          </cell>
          <cell r="Z24">
            <v>1.9328783982844065E-2</v>
          </cell>
          <cell r="AA24">
            <v>1.9328783982844065E-2</v>
          </cell>
          <cell r="AB24">
            <v>2.1638823655441657E-2</v>
          </cell>
        </row>
        <row r="25">
          <cell r="B25" t="str">
            <v>% As</v>
          </cell>
          <cell r="C25">
            <v>7.3275154424573682E-3</v>
          </cell>
          <cell r="D25">
            <v>6.1193834119934315E-3</v>
          </cell>
          <cell r="E25">
            <v>5.3620422912281718E-3</v>
          </cell>
          <cell r="F25">
            <v>6.0575535333071556E-3</v>
          </cell>
          <cell r="G25">
            <v>7.2035811852035232E-3</v>
          </cell>
          <cell r="H25">
            <v>7.4918962679277196E-3</v>
          </cell>
          <cell r="I25">
            <v>6.4547091634962282E-3</v>
          </cell>
          <cell r="J25">
            <v>7.1857759576469957E-3</v>
          </cell>
          <cell r="K25">
            <v>8.3909882442015759E-3</v>
          </cell>
          <cell r="L25">
            <v>4.5153340366753834E-3</v>
          </cell>
          <cell r="M25">
            <v>6.3809871551426785E-3</v>
          </cell>
          <cell r="N25">
            <v>6.3809871551426794E-3</v>
          </cell>
          <cell r="O25">
            <v>5.1914373410949415E-3</v>
          </cell>
          <cell r="P25">
            <v>5.1913883597351912E-3</v>
          </cell>
          <cell r="Q25">
            <v>5.1940853648424759E-3</v>
          </cell>
          <cell r="R25">
            <v>5.104372667729778E-3</v>
          </cell>
          <cell r="S25">
            <v>5.104372667729778E-3</v>
          </cell>
          <cell r="T25">
            <v>5.104372667729778E-3</v>
          </cell>
          <cell r="U25">
            <v>5.104372667729778E-3</v>
          </cell>
          <cell r="V25">
            <v>5.1045627063856115E-3</v>
          </cell>
          <cell r="W25">
            <v>7.2010677643439599E-3</v>
          </cell>
          <cell r="X25">
            <v>7.2010677643439599E-3</v>
          </cell>
          <cell r="Y25">
            <v>7.2010677643439599E-3</v>
          </cell>
          <cell r="Z25">
            <v>7.2010677643439599E-3</v>
          </cell>
          <cell r="AA25">
            <v>7.2010677643439599E-3</v>
          </cell>
          <cell r="AB25">
            <v>6.1541044001490221E-3</v>
          </cell>
        </row>
        <row r="26">
          <cell r="B26" t="str">
            <v>% Pb</v>
          </cell>
          <cell r="C26">
            <v>3.1766692889874013E-3</v>
          </cell>
          <cell r="D26">
            <v>3.1892946970232192E-3</v>
          </cell>
          <cell r="E26">
            <v>3.5085197536822948E-3</v>
          </cell>
          <cell r="F26">
            <v>2.9439431434716023E-3</v>
          </cell>
          <cell r="G26">
            <v>2.3193613945626814E-3</v>
          </cell>
          <cell r="H26">
            <v>2.8167713765918736E-3</v>
          </cell>
          <cell r="I26">
            <v>2.2304443373156917E-3</v>
          </cell>
          <cell r="J26">
            <v>2.1297620822304316E-3</v>
          </cell>
          <cell r="K26">
            <v>2.2589653223642932E-3</v>
          </cell>
          <cell r="L26">
            <v>2.1229190431307984E-3</v>
          </cell>
          <cell r="M26">
            <v>2.004403110201163E-3</v>
          </cell>
          <cell r="N26">
            <v>2.004403110201163E-3</v>
          </cell>
          <cell r="O26">
            <v>1.6290805979416909E-3</v>
          </cell>
          <cell r="P26">
            <v>1.6290655275796471E-3</v>
          </cell>
          <cell r="Q26">
            <v>1.6298953298474312E-3</v>
          </cell>
          <cell r="R26">
            <v>1.7604903900393851E-3</v>
          </cell>
          <cell r="S26">
            <v>1.7604903900393851E-3</v>
          </cell>
          <cell r="T26">
            <v>1.7604903900393851E-3</v>
          </cell>
          <cell r="U26">
            <v>1.7604903900393851E-3</v>
          </cell>
          <cell r="V26">
            <v>1.7606669415915985E-3</v>
          </cell>
          <cell r="W26">
            <v>1.6519093018332615E-3</v>
          </cell>
          <cell r="X26">
            <v>1.6519093018332615E-3</v>
          </cell>
          <cell r="Y26">
            <v>1.6519093018332615E-3</v>
          </cell>
          <cell r="Z26">
            <v>1.6519093018332615E-3</v>
          </cell>
          <cell r="AA26">
            <v>1.6519093018332615E-3</v>
          </cell>
          <cell r="AB26">
            <v>1.9905744808044784E-3</v>
          </cell>
        </row>
        <row r="27">
          <cell r="B27" t="str">
            <v>t  Cu</v>
          </cell>
          <cell r="C27">
            <v>85453.566479999994</v>
          </cell>
          <cell r="D27">
            <v>81721.174366224135</v>
          </cell>
          <cell r="E27">
            <v>99467.910504993561</v>
          </cell>
          <cell r="F27">
            <v>101756.5641580362</v>
          </cell>
          <cell r="G27">
            <v>101524.28849563791</v>
          </cell>
          <cell r="H27">
            <v>97543.004929967996</v>
          </cell>
          <cell r="I27">
            <v>87503.276219707113</v>
          </cell>
          <cell r="J27">
            <v>88775.075850232257</v>
          </cell>
          <cell r="K27">
            <v>103808.2448038166</v>
          </cell>
          <cell r="L27">
            <v>125370.62504521672</v>
          </cell>
          <cell r="M27">
            <v>129374.94930584115</v>
          </cell>
          <cell r="N27">
            <v>150290.06813126581</v>
          </cell>
          <cell r="O27">
            <v>144143.16701026657</v>
          </cell>
          <cell r="P27">
            <v>144153.23547974741</v>
          </cell>
          <cell r="Q27">
            <v>149441.42711491734</v>
          </cell>
          <cell r="R27">
            <v>150650.54058265139</v>
          </cell>
          <cell r="S27">
            <v>150650.54058265139</v>
          </cell>
          <cell r="T27">
            <v>150650.54058265139</v>
          </cell>
          <cell r="U27">
            <v>150650.54058265139</v>
          </cell>
          <cell r="V27">
            <v>150518.15529754502</v>
          </cell>
          <cell r="W27">
            <v>126478.7543614824</v>
          </cell>
          <cell r="X27">
            <v>126478.7543614824</v>
          </cell>
          <cell r="Y27">
            <v>126478.7543614824</v>
          </cell>
          <cell r="Z27">
            <v>126478.7543614824</v>
          </cell>
          <cell r="AA27">
            <v>126478.7543614824</v>
          </cell>
          <cell r="AB27">
            <v>3085313.7549214326</v>
          </cell>
        </row>
        <row r="28">
          <cell r="B28" t="str">
            <v>t  Mo</v>
          </cell>
          <cell r="C28">
            <v>620.34725000000003</v>
          </cell>
          <cell r="D28">
            <v>882.19193132798409</v>
          </cell>
          <cell r="E28">
            <v>1406.681627430286</v>
          </cell>
          <cell r="F28">
            <v>1124.4119446240884</v>
          </cell>
          <cell r="G28">
            <v>2297.9957534740997</v>
          </cell>
          <cell r="H28">
            <v>1712.0041535726978</v>
          </cell>
          <cell r="I28">
            <v>1566.8978892447376</v>
          </cell>
          <cell r="J28">
            <v>886.21282546466</v>
          </cell>
          <cell r="K28">
            <v>1781.2781090846793</v>
          </cell>
          <cell r="L28">
            <v>1726.7549335413937</v>
          </cell>
          <cell r="M28">
            <v>3107.9710957090629</v>
          </cell>
          <cell r="N28">
            <v>3610.4144599114516</v>
          </cell>
          <cell r="O28">
            <v>3889.3948485152346</v>
          </cell>
          <cell r="P28">
            <v>3889.7093641454444</v>
          </cell>
          <cell r="Q28">
            <v>4029.9556365516573</v>
          </cell>
          <cell r="R28">
            <v>4524.6459923323964</v>
          </cell>
          <cell r="S28">
            <v>4524.6459923323964</v>
          </cell>
          <cell r="T28">
            <v>4524.6459923323964</v>
          </cell>
          <cell r="U28">
            <v>4524.6459923323964</v>
          </cell>
          <cell r="V28">
            <v>4519.7212008430342</v>
          </cell>
          <cell r="W28">
            <v>3022.4419513973266</v>
          </cell>
          <cell r="X28">
            <v>3022.4419513973266</v>
          </cell>
          <cell r="Y28">
            <v>3022.4419513973266</v>
          </cell>
          <cell r="Z28">
            <v>3022.4419513973266</v>
          </cell>
          <cell r="AA28">
            <v>3022.4419513973266</v>
          </cell>
          <cell r="AB28">
            <v>70437.910189756745</v>
          </cell>
        </row>
        <row r="30">
          <cell r="A30" t="str">
            <v xml:space="preserve"> TOTAL  MINAS</v>
          </cell>
        </row>
        <row r="32">
          <cell r="A32" t="str">
            <v>SUBTERRANEA /</v>
          </cell>
          <cell r="B32" t="str">
            <v>k t</v>
          </cell>
          <cell r="C32">
            <v>24581.256000000001</v>
          </cell>
          <cell r="D32">
            <v>25877.957000000002</v>
          </cell>
          <cell r="E32">
            <v>26205.442803600003</v>
          </cell>
          <cell r="F32">
            <v>26203.540093600001</v>
          </cell>
          <cell r="G32">
            <v>26205.307850000001</v>
          </cell>
          <cell r="H32">
            <v>26205.3</v>
          </cell>
          <cell r="I32">
            <v>26201.199999999997</v>
          </cell>
          <cell r="J32">
            <v>26203.199999999997</v>
          </cell>
          <cell r="K32">
            <v>26201.5</v>
          </cell>
          <cell r="L32">
            <v>26202.2</v>
          </cell>
          <cell r="M32">
            <v>26203.8</v>
          </cell>
          <cell r="N32">
            <v>26197</v>
          </cell>
          <cell r="O32">
            <v>26201.566666666669</v>
          </cell>
          <cell r="P32">
            <v>26201.466666666667</v>
          </cell>
          <cell r="Q32">
            <v>26200.966666666671</v>
          </cell>
          <cell r="R32">
            <v>26199.5</v>
          </cell>
          <cell r="S32">
            <v>26200.799999999999</v>
          </cell>
          <cell r="T32">
            <v>26200.799999999999</v>
          </cell>
          <cell r="U32">
            <v>26200.799999999999</v>
          </cell>
          <cell r="V32">
            <v>26206.799999999999</v>
          </cell>
          <cell r="W32">
            <v>26207</v>
          </cell>
          <cell r="X32">
            <v>26206.833333333328</v>
          </cell>
          <cell r="Y32">
            <v>26206.833333333328</v>
          </cell>
          <cell r="Z32">
            <v>26206.833333333328</v>
          </cell>
          <cell r="AA32">
            <v>26206.833333333328</v>
          </cell>
          <cell r="AB32">
            <v>653134.73708053352</v>
          </cell>
        </row>
        <row r="33">
          <cell r="A33" t="str">
            <v>RAJOS</v>
          </cell>
          <cell r="B33" t="str">
            <v>% Cu</v>
          </cell>
          <cell r="C33">
            <v>1.1479106986233738</v>
          </cell>
          <cell r="D33">
            <v>1.0754459263002258</v>
          </cell>
          <cell r="E33">
            <v>1.0948347625920656</v>
          </cell>
          <cell r="F33">
            <v>1.1001894939701233</v>
          </cell>
          <cell r="G33">
            <v>1.0946457150498152</v>
          </cell>
          <cell r="H33">
            <v>1.0183439110789343</v>
          </cell>
          <cell r="I33">
            <v>0.96838900210565604</v>
          </cell>
          <cell r="J33">
            <v>0.97730111913900708</v>
          </cell>
          <cell r="K33">
            <v>0.94387138066071252</v>
          </cell>
          <cell r="L33">
            <v>0.91079721567355676</v>
          </cell>
          <cell r="M33">
            <v>0.96597720676329835</v>
          </cell>
          <cell r="N33">
            <v>0.96629724064307299</v>
          </cell>
          <cell r="O33">
            <v>0.91178549378192342</v>
          </cell>
          <cell r="P33">
            <v>0.9279012376396768</v>
          </cell>
          <cell r="Q33">
            <v>0.91827813139814418</v>
          </cell>
          <cell r="R33">
            <v>0.95115223869871757</v>
          </cell>
          <cell r="S33">
            <v>0.95642583223413891</v>
          </cell>
          <cell r="T33">
            <v>1.0064241620258243</v>
          </cell>
          <cell r="U33">
            <v>1.0045082303493105</v>
          </cell>
          <cell r="V33">
            <v>1.0022382616283461</v>
          </cell>
          <cell r="W33">
            <v>0.86454980757548705</v>
          </cell>
          <cell r="X33">
            <v>0.79495201009871663</v>
          </cell>
          <cell r="Y33">
            <v>0.80614429123371878</v>
          </cell>
          <cell r="Z33">
            <v>0.79618129375870716</v>
          </cell>
          <cell r="AA33">
            <v>0.76736389756418133</v>
          </cell>
          <cell r="AB33">
            <v>0.95834605762406366</v>
          </cell>
        </row>
        <row r="34">
          <cell r="B34" t="str">
            <v>% Mo</v>
          </cell>
          <cell r="C34">
            <v>1.6621763997738761E-2</v>
          </cell>
          <cell r="D34">
            <v>1.7003822718029804E-2</v>
          </cell>
          <cell r="E34">
            <v>2.0242297247889139E-2</v>
          </cell>
          <cell r="F34">
            <v>2.0727275494926863E-2</v>
          </cell>
          <cell r="G34">
            <v>2.4069065662489821E-2</v>
          </cell>
          <cell r="H34">
            <v>2.2243443706321614E-2</v>
          </cell>
          <cell r="I34">
            <v>2.3435143769158426E-2</v>
          </cell>
          <cell r="J34">
            <v>2.2680939066467686E-2</v>
          </cell>
          <cell r="K34">
            <v>2.5125844356562333E-2</v>
          </cell>
          <cell r="L34">
            <v>2.3946737043230696E-2</v>
          </cell>
          <cell r="M34">
            <v>3.6351945502976907E-2</v>
          </cell>
          <cell r="N34">
            <v>3.4980778180369709E-2</v>
          </cell>
          <cell r="O34">
            <v>2.883542020457517E-2</v>
          </cell>
          <cell r="P34">
            <v>2.9683221413096893E-2</v>
          </cell>
          <cell r="Q34">
            <v>2.8266574019094673E-2</v>
          </cell>
          <cell r="R34">
            <v>2.8118399176825494E-2</v>
          </cell>
          <cell r="S34">
            <v>2.7411208788786588E-2</v>
          </cell>
          <cell r="T34">
            <v>2.8947345089968234E-2</v>
          </cell>
          <cell r="U34">
            <v>2.7739252207308159E-2</v>
          </cell>
          <cell r="V34">
            <v>2.813628982112671E-2</v>
          </cell>
          <cell r="W34">
            <v>2.12128131850167E-2</v>
          </cell>
          <cell r="X34">
            <v>1.9599501216847996E-2</v>
          </cell>
          <cell r="Y34">
            <v>1.9599501216847996E-2</v>
          </cell>
          <cell r="Z34">
            <v>2.0406148338145878E-2</v>
          </cell>
          <cell r="AA34">
            <v>2.1616119020092698E-2</v>
          </cell>
          <cell r="AB34">
            <v>2.470356661490232E-2</v>
          </cell>
        </row>
        <row r="35">
          <cell r="B35" t="str">
            <v>% As</v>
          </cell>
          <cell r="C35">
            <v>6.336395503956347E-3</v>
          </cell>
          <cell r="D35">
            <v>6.0373050697983942E-3</v>
          </cell>
          <cell r="E35">
            <v>5.9930779702385703E-3</v>
          </cell>
          <cell r="F35">
            <v>5.6574640989199938E-3</v>
          </cell>
          <cell r="G35">
            <v>5.9947112412023357E-3</v>
          </cell>
          <cell r="H35">
            <v>6.9974256925604697E-3</v>
          </cell>
          <cell r="I35">
            <v>8.9932388902246273E-3</v>
          </cell>
          <cell r="J35">
            <v>9.2731429142188047E-3</v>
          </cell>
          <cell r="K35">
            <v>1.0069279832063776E-2</v>
          </cell>
          <cell r="L35">
            <v>9.4196933515664043E-3</v>
          </cell>
          <cell r="M35">
            <v>8.631036351418625E-3</v>
          </cell>
          <cell r="N35">
            <v>9.1873151952934686E-3</v>
          </cell>
          <cell r="O35">
            <v>6.8061858887585192E-3</v>
          </cell>
          <cell r="P35">
            <v>7.2299420429030592E-3</v>
          </cell>
          <cell r="Q35">
            <v>7.1293117632920035E-3</v>
          </cell>
          <cell r="R35">
            <v>6.4634596605064017E-3</v>
          </cell>
          <cell r="S35">
            <v>6.3184487258189622E-3</v>
          </cell>
          <cell r="T35">
            <v>5.465039669606939E-3</v>
          </cell>
          <cell r="U35">
            <v>5.465039669606939E-3</v>
          </cell>
          <cell r="V35">
            <v>5.4657198180323632E-3</v>
          </cell>
          <cell r="W35">
            <v>6.716644279430934E-3</v>
          </cell>
          <cell r="X35">
            <v>6.7166488370480927E-3</v>
          </cell>
          <cell r="Y35">
            <v>6.7166488370480927E-3</v>
          </cell>
          <cell r="Z35">
            <v>6.7166488370480927E-3</v>
          </cell>
          <cell r="AA35">
            <v>6.7166488370480927E-3</v>
          </cell>
          <cell r="AB35">
            <v>7.0629222964993139E-3</v>
          </cell>
        </row>
        <row r="36">
          <cell r="B36" t="str">
            <v>% Pb</v>
          </cell>
          <cell r="C36">
            <v>10.138540380437941</v>
          </cell>
          <cell r="D36">
            <v>10.384879599073955</v>
          </cell>
          <cell r="E36">
            <v>10.395146849281968</v>
          </cell>
          <cell r="F36">
            <v>10.44468587699749</v>
          </cell>
          <cell r="G36">
            <v>10.120884229832239</v>
          </cell>
          <cell r="H36">
            <v>10.021743333773554</v>
          </cell>
          <cell r="I36">
            <v>10.197882435161148</v>
          </cell>
          <cell r="J36">
            <v>9.9052682054045214</v>
          </cell>
          <cell r="K36">
            <v>9.40464629563707</v>
          </cell>
          <cell r="L36">
            <v>8.0259882650453118</v>
          </cell>
          <cell r="M36">
            <v>8.0622135566750419</v>
          </cell>
          <cell r="N36">
            <v>6.7169953217136671</v>
          </cell>
          <cell r="O36">
            <v>6.5251189955729574</v>
          </cell>
          <cell r="P36">
            <v>6.611405238334676</v>
          </cell>
          <cell r="Q36">
            <v>6.3854012812197736</v>
          </cell>
          <cell r="R36">
            <v>6.2846855788280713</v>
          </cell>
          <cell r="S36">
            <v>6.1486335273161901</v>
          </cell>
          <cell r="T36">
            <v>1.0515450866400403E-3</v>
          </cell>
          <cell r="U36">
            <v>1.0515450866400403E-3</v>
          </cell>
          <cell r="V36">
            <v>1.0505363811025958E-3</v>
          </cell>
          <cell r="W36">
            <v>9.8564909195126161E-4</v>
          </cell>
          <cell r="X36">
            <v>9.856553603487658E-4</v>
          </cell>
          <cell r="Y36">
            <v>9.856553603487658E-4</v>
          </cell>
          <cell r="Z36">
            <v>9.856553603487658E-4</v>
          </cell>
          <cell r="AA36">
            <v>9.856553603487658E-4</v>
          </cell>
          <cell r="AB36">
            <v>5.8181747994153277</v>
          </cell>
        </row>
        <row r="37">
          <cell r="B37" t="str">
            <v>t  Cu</v>
          </cell>
          <cell r="C37">
            <v>282170.86748000002</v>
          </cell>
          <cell r="D37">
            <v>278303.4343662241</v>
          </cell>
          <cell r="E37">
            <v>286906.29750499362</v>
          </cell>
          <cell r="F37">
            <v>288288.59515803622</v>
          </cell>
          <cell r="G37">
            <v>286855.27949563786</v>
          </cell>
          <cell r="H37">
            <v>266860.07692996803</v>
          </cell>
          <cell r="I37">
            <v>253729.53921970713</v>
          </cell>
          <cell r="J37">
            <v>256084.16685023229</v>
          </cell>
          <cell r="K37">
            <v>247308.4598038166</v>
          </cell>
          <cell r="L37">
            <v>238648.9080452167</v>
          </cell>
          <cell r="M37">
            <v>253122.73530584117</v>
          </cell>
          <cell r="N37">
            <v>253140.88813126582</v>
          </cell>
          <cell r="O37">
            <v>238902.08401026658</v>
          </cell>
          <cell r="P37">
            <v>243123.7334797474</v>
          </cell>
          <cell r="Q37">
            <v>240597.74711491732</v>
          </cell>
          <cell r="R37">
            <v>249197.13077787051</v>
          </cell>
          <cell r="S37">
            <v>250591.21945200226</v>
          </cell>
          <cell r="T37">
            <v>263691.18184406217</v>
          </cell>
          <cell r="U37">
            <v>263189.19241736212</v>
          </cell>
          <cell r="V37">
            <v>262654.5767484174</v>
          </cell>
          <cell r="W37">
            <v>226572.56807130791</v>
          </cell>
          <cell r="X37">
            <v>208331.7483665538</v>
          </cell>
          <cell r="Y37">
            <v>211264.89082980191</v>
          </cell>
          <cell r="Z37">
            <v>208653.90468652139</v>
          </cell>
          <cell r="AA37">
            <v>201101.77769481571</v>
          </cell>
          <cell r="AB37">
            <v>6259291.0037845857</v>
          </cell>
        </row>
        <row r="38">
          <cell r="B38" t="str">
            <v>t  Mo</v>
          </cell>
          <cell r="C38">
            <v>4085.8383599999988</v>
          </cell>
          <cell r="D38">
            <v>4400.2419313279843</v>
          </cell>
          <cell r="E38">
            <v>5304.5836274302856</v>
          </cell>
          <cell r="F38">
            <v>5431.2799446240888</v>
          </cell>
          <cell r="G38">
            <v>6307.3727534740992</v>
          </cell>
          <cell r="H38">
            <v>5828.9611535726981</v>
          </cell>
          <cell r="I38">
            <v>6140.2888892447372</v>
          </cell>
          <cell r="J38">
            <v>5943.1318254646594</v>
          </cell>
          <cell r="K38">
            <v>6583.3481090846799</v>
          </cell>
          <cell r="L38">
            <v>6274.5719335413942</v>
          </cell>
          <cell r="M38">
            <v>9525.5910957090618</v>
          </cell>
          <cell r="N38">
            <v>9163.9144599114516</v>
          </cell>
          <cell r="O38">
            <v>7555.331848515234</v>
          </cell>
          <cell r="P38">
            <v>7777.4393641454444</v>
          </cell>
          <cell r="Q38">
            <v>7406.1156365516572</v>
          </cell>
          <cell r="R38">
            <v>7366.8799923323959</v>
          </cell>
          <cell r="S38">
            <v>7181.9559923323959</v>
          </cell>
          <cell r="T38">
            <v>7584.4359923323973</v>
          </cell>
          <cell r="U38">
            <v>7267.9059923323966</v>
          </cell>
          <cell r="V38">
            <v>7373.6212008430339</v>
          </cell>
          <cell r="W38">
            <v>5559.2419513973273</v>
          </cell>
          <cell r="X38">
            <v>5136.4086180639933</v>
          </cell>
          <cell r="Y38">
            <v>5136.4086180639933</v>
          </cell>
          <cell r="Z38">
            <v>5347.805284730659</v>
          </cell>
          <cell r="AA38">
            <v>5664.9002847306601</v>
          </cell>
          <cell r="AB38">
            <v>161347.57485975669</v>
          </cell>
        </row>
        <row r="40">
          <cell r="A40" t="str">
            <v xml:space="preserve"> TRATAMIENTO </v>
          </cell>
        </row>
        <row r="42">
          <cell r="A42" t="str">
            <v xml:space="preserve">RECUP. :   Cu    </v>
          </cell>
          <cell r="B42" t="str">
            <v xml:space="preserve"> %</v>
          </cell>
          <cell r="C42">
            <v>89.014729999999986</v>
          </cell>
          <cell r="D42">
            <v>88.814043652686934</v>
          </cell>
          <cell r="E42">
            <v>87.963446686681436</v>
          </cell>
          <cell r="F42">
            <v>88.109620247581589</v>
          </cell>
          <cell r="G42">
            <v>88.872788598928466</v>
          </cell>
          <cell r="H42">
            <v>88.784323757290949</v>
          </cell>
          <cell r="I42">
            <v>88.03270142963126</v>
          </cell>
          <cell r="J42">
            <v>87.246277433037733</v>
          </cell>
          <cell r="K42">
            <v>87.12255480112681</v>
          </cell>
          <cell r="L42">
            <v>87.26527988718108</v>
          </cell>
          <cell r="M42">
            <v>87.19137588513415</v>
          </cell>
          <cell r="N42">
            <v>88.002134741370455</v>
          </cell>
          <cell r="O42">
            <v>88.404296047130302</v>
          </cell>
          <cell r="P42">
            <v>88.056418621978864</v>
          </cell>
          <cell r="Q42">
            <v>88.041212197233264</v>
          </cell>
          <cell r="R42">
            <v>88.606780216971728</v>
          </cell>
          <cell r="S42">
            <v>89.071281354125972</v>
          </cell>
          <cell r="T42">
            <v>89.5</v>
          </cell>
          <cell r="U42">
            <v>89.18785671026761</v>
          </cell>
          <cell r="V42">
            <v>87.857217257821588</v>
          </cell>
          <cell r="W42">
            <v>86.911093403898164</v>
          </cell>
          <cell r="X42">
            <v>86.234925941662624</v>
          </cell>
          <cell r="Y42">
            <v>86.71037908477534</v>
          </cell>
          <cell r="Z42">
            <v>86.684943216057363</v>
          </cell>
          <cell r="AA42">
            <v>86.611371431236961</v>
          </cell>
          <cell r="AB42">
            <v>87.997131581654102</v>
          </cell>
        </row>
        <row r="43">
          <cell r="A43" t="str">
            <v xml:space="preserve">Mo   </v>
          </cell>
          <cell r="B43" t="str">
            <v xml:space="preserve"> %</v>
          </cell>
          <cell r="C43">
            <v>51</v>
          </cell>
          <cell r="D43">
            <v>54.4</v>
          </cell>
          <cell r="E43">
            <v>54.4</v>
          </cell>
          <cell r="F43">
            <v>54.4</v>
          </cell>
          <cell r="G43">
            <v>54.4</v>
          </cell>
          <cell r="H43">
            <v>54.4</v>
          </cell>
          <cell r="I43">
            <v>54.4</v>
          </cell>
          <cell r="J43">
            <v>54.4</v>
          </cell>
          <cell r="K43">
            <v>54.4</v>
          </cell>
          <cell r="L43">
            <v>50</v>
          </cell>
          <cell r="M43">
            <v>50</v>
          </cell>
          <cell r="N43">
            <v>50</v>
          </cell>
          <cell r="O43">
            <v>54.4</v>
          </cell>
          <cell r="P43">
            <v>54.4</v>
          </cell>
          <cell r="Q43">
            <v>54.4</v>
          </cell>
          <cell r="R43">
            <v>54.4</v>
          </cell>
          <cell r="S43">
            <v>54.4</v>
          </cell>
          <cell r="T43">
            <v>54.4</v>
          </cell>
          <cell r="U43">
            <v>54.4</v>
          </cell>
          <cell r="V43">
            <v>54.4</v>
          </cell>
          <cell r="W43">
            <v>54.4</v>
          </cell>
          <cell r="X43">
            <v>54.4</v>
          </cell>
          <cell r="Y43">
            <v>54.4</v>
          </cell>
          <cell r="Z43">
            <v>54.4</v>
          </cell>
          <cell r="AA43">
            <v>54.4</v>
          </cell>
          <cell r="AB43">
            <v>53.620864969023671</v>
          </cell>
        </row>
        <row r="45">
          <cell r="A45" t="str">
            <v>FINO:  COBRE</v>
          </cell>
          <cell r="B45" t="str">
            <v>t</v>
          </cell>
          <cell r="C45">
            <v>251169.37</v>
          </cell>
          <cell r="D45">
            <v>247172.53368494523</v>
          </cell>
          <cell r="E45">
            <v>252372.66804653671</v>
          </cell>
          <cell r="F45">
            <v>254009.9864108336</v>
          </cell>
          <cell r="G45">
            <v>254936.2861310236</v>
          </cell>
          <cell r="H45">
            <v>236929.91468045849</v>
          </cell>
          <cell r="I45">
            <v>223364.96770006392</v>
          </cell>
          <cell r="J45">
            <v>223423.9026722369</v>
          </cell>
          <cell r="K45">
            <v>215461.44842040277</v>
          </cell>
          <cell r="L45">
            <v>208257.63755335976</v>
          </cell>
          <cell r="M45">
            <v>220701.19559124912</v>
          </cell>
          <cell r="N45">
            <v>222769.38545877842</v>
          </cell>
          <cell r="O45">
            <v>211199.70561119998</v>
          </cell>
          <cell r="P45">
            <v>214086.05252231055</v>
          </cell>
          <cell r="Q45">
            <v>211825.17307920702</v>
          </cell>
          <cell r="R45">
            <v>220805.55397534731</v>
          </cell>
          <cell r="S45">
            <v>223204.81012682818</v>
          </cell>
          <cell r="T45">
            <v>236003.60775043565</v>
          </cell>
          <cell r="U45">
            <v>234732.79981010742</v>
          </cell>
          <cell r="V45">
            <v>230761.00213146879</v>
          </cell>
          <cell r="W45">
            <v>196916.69626406516</v>
          </cell>
          <cell r="X45">
            <v>179654.7289168686</v>
          </cell>
          <cell r="Y45">
            <v>183188.58771155801</v>
          </cell>
          <cell r="Z45">
            <v>180871.51879559751</v>
          </cell>
          <cell r="AA45">
            <v>174177.00763407731</v>
          </cell>
          <cell r="AB45">
            <v>5507996.5406789593</v>
          </cell>
        </row>
        <row r="46">
          <cell r="A46" t="str">
            <v xml:space="preserve">MOLY  </v>
          </cell>
          <cell r="B46" t="str">
            <v>t</v>
          </cell>
          <cell r="C46">
            <v>2064</v>
          </cell>
          <cell r="D46">
            <v>2393.7316106424232</v>
          </cell>
          <cell r="E46">
            <v>2885.693493322075</v>
          </cell>
          <cell r="F46">
            <v>2954.6162898755047</v>
          </cell>
          <cell r="G46">
            <v>3431.2107778899099</v>
          </cell>
          <cell r="H46">
            <v>3170.9548675435481</v>
          </cell>
          <cell r="I46">
            <v>3340.3171557491373</v>
          </cell>
          <cell r="J46">
            <v>3233.0637130527743</v>
          </cell>
          <cell r="K46">
            <v>3581.3413713420659</v>
          </cell>
          <cell r="L46">
            <v>3137.2859667706971</v>
          </cell>
          <cell r="M46">
            <v>4762.7955478545309</v>
          </cell>
          <cell r="N46">
            <v>4581.9572299557258</v>
          </cell>
          <cell r="O46">
            <v>4110.1005255922873</v>
          </cell>
          <cell r="P46">
            <v>4230.9270140951212</v>
          </cell>
          <cell r="Q46">
            <v>4028.9269062841013</v>
          </cell>
          <cell r="R46">
            <v>4007.5827158288234</v>
          </cell>
          <cell r="S46">
            <v>3906.9840598288229</v>
          </cell>
          <cell r="T46">
            <v>4125.933179828824</v>
          </cell>
          <cell r="U46">
            <v>3953.7408598288234</v>
          </cell>
          <cell r="V46">
            <v>4011.2499332586103</v>
          </cell>
          <cell r="W46">
            <v>3024.2276215601464</v>
          </cell>
          <cell r="X46">
            <v>2794.2062882268119</v>
          </cell>
          <cell r="Y46">
            <v>2794.2062882268119</v>
          </cell>
          <cell r="Z46">
            <v>2909.2060748934787</v>
          </cell>
          <cell r="AA46">
            <v>3081.705754893479</v>
          </cell>
          <cell r="AB46">
            <v>86515.965246344524</v>
          </cell>
        </row>
      </sheetData>
      <sheetData sheetId="1" refreshError="1">
        <row r="1">
          <cell r="A1" t="str">
            <v>TABLA Nº 2</v>
          </cell>
          <cell r="B1" t="str">
            <v>CODELCO-CHILE DIVISION ANDINA</v>
          </cell>
        </row>
        <row r="2">
          <cell r="B2" t="str">
            <v>PLAN  DE  PRODUCCION  CASO  BASE  2002</v>
          </cell>
        </row>
        <row r="3">
          <cell r="B3" t="str">
            <v>MINA  SUBTERRANEA</v>
          </cell>
        </row>
        <row r="5">
          <cell r="B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TERCER</v>
          </cell>
          <cell r="B8" t="str">
            <v>k t</v>
          </cell>
          <cell r="C8">
            <v>5852.3419999999996</v>
          </cell>
          <cell r="D8">
            <v>5821</v>
          </cell>
          <cell r="E8">
            <v>5625.7</v>
          </cell>
          <cell r="F8">
            <v>5510.7</v>
          </cell>
          <cell r="G8">
            <v>5477.3</v>
          </cell>
          <cell r="H8">
            <v>5370.3</v>
          </cell>
          <cell r="I8">
            <v>5267.9</v>
          </cell>
          <cell r="J8">
            <v>2434.9</v>
          </cell>
          <cell r="K8">
            <v>2053.5</v>
          </cell>
          <cell r="L8">
            <v>2004.1</v>
          </cell>
          <cell r="M8">
            <v>728</v>
          </cell>
          <cell r="AB8">
            <v>46145.742000000006</v>
          </cell>
        </row>
        <row r="9">
          <cell r="A9" t="str">
            <v>PANEL</v>
          </cell>
          <cell r="B9" t="str">
            <v>% Cu</v>
          </cell>
          <cell r="C9">
            <v>1.251578973340929</v>
          </cell>
          <cell r="D9">
            <v>1.1299999999999999</v>
          </cell>
          <cell r="E9">
            <v>1.075</v>
          </cell>
          <cell r="F9">
            <v>1.0609999999999999</v>
          </cell>
          <cell r="G9">
            <v>1.002</v>
          </cell>
          <cell r="H9">
            <v>0.92400000000000004</v>
          </cell>
          <cell r="I9">
            <v>0.91300000000000003</v>
          </cell>
          <cell r="J9">
            <v>0.94499999999999995</v>
          </cell>
          <cell r="K9">
            <v>0.94099999999999995</v>
          </cell>
          <cell r="L9">
            <v>0.77</v>
          </cell>
          <cell r="M9">
            <v>0.92800000000000005</v>
          </cell>
          <cell r="AB9">
            <v>1.0295413148194692</v>
          </cell>
        </row>
        <row r="10">
          <cell r="A10" t="str">
            <v>PARRILLAS</v>
          </cell>
          <cell r="B10" t="str">
            <v>% Mo</v>
          </cell>
          <cell r="C10">
            <v>2.1434569784199217E-2</v>
          </cell>
          <cell r="D10">
            <v>2.3E-2</v>
          </cell>
          <cell r="E10">
            <v>2.4E-2</v>
          </cell>
          <cell r="F10">
            <v>2.4E-2</v>
          </cell>
          <cell r="G10">
            <v>2.1000000000000001E-2</v>
          </cell>
          <cell r="H10">
            <v>1.9E-2</v>
          </cell>
          <cell r="I10">
            <v>1.9E-2</v>
          </cell>
          <cell r="J10">
            <v>0.02</v>
          </cell>
          <cell r="K10">
            <v>2.5999999999999999E-2</v>
          </cell>
          <cell r="L10">
            <v>0.02</v>
          </cell>
          <cell r="M10">
            <v>2.4E-2</v>
          </cell>
          <cell r="AB10">
            <v>2.1743959236802387E-2</v>
          </cell>
        </row>
        <row r="11">
          <cell r="B11" t="str">
            <v>% As</v>
          </cell>
          <cell r="C11">
            <v>7.4060459897934885E-3</v>
          </cell>
          <cell r="D11">
            <v>6.0000000000000001E-3</v>
          </cell>
          <cell r="E11">
            <v>7.0000000000000001E-3</v>
          </cell>
          <cell r="F11">
            <v>8.6144000000000012E-3</v>
          </cell>
          <cell r="G11">
            <v>8.3876999999999997E-3</v>
          </cell>
          <cell r="H11">
            <v>8.3876999999999997E-3</v>
          </cell>
          <cell r="I11">
            <v>8.8059000000000002E-3</v>
          </cell>
          <cell r="J11">
            <v>7.9559000000000001E-3</v>
          </cell>
          <cell r="K11">
            <v>6.3636000000000005E-3</v>
          </cell>
          <cell r="L11">
            <v>0.01</v>
          </cell>
          <cell r="M11">
            <v>8.1498999999999999E-3</v>
          </cell>
          <cell r="AB11">
            <v>7.8210597181425749E-3</v>
          </cell>
        </row>
        <row r="12">
          <cell r="B12" t="str">
            <v>% Pb</v>
          </cell>
          <cell r="C12">
            <v>4.0000000000000001E-3</v>
          </cell>
          <cell r="D12">
            <v>5.0000000000000001E-3</v>
          </cell>
          <cell r="E12">
            <v>4.0000000000000001E-3</v>
          </cell>
          <cell r="F12">
            <v>4.0000000000000001E-3</v>
          </cell>
          <cell r="G12">
            <v>5.0000000000000001E-3</v>
          </cell>
          <cell r="H12">
            <v>1.4E-2</v>
          </cell>
          <cell r="I12">
            <v>1.0999999999999999E-2</v>
          </cell>
          <cell r="J12">
            <v>8.0000000000000002E-3</v>
          </cell>
          <cell r="K12">
            <v>4.0000000000000001E-3</v>
          </cell>
          <cell r="L12">
            <v>3.0000000000000001E-3</v>
          </cell>
          <cell r="M12">
            <v>4.0000000000000001E-3</v>
          </cell>
        </row>
        <row r="13">
          <cell r="B13" t="str">
            <v>WI</v>
          </cell>
          <cell r="C13">
            <v>14.798351393681369</v>
          </cell>
          <cell r="D13">
            <v>14.891</v>
          </cell>
          <cell r="E13">
            <v>14.753</v>
          </cell>
          <cell r="F13">
            <v>14.792999999999999</v>
          </cell>
          <cell r="G13">
            <v>14.573</v>
          </cell>
          <cell r="H13">
            <v>14.503</v>
          </cell>
          <cell r="I13">
            <v>14.555999999999999</v>
          </cell>
          <cell r="J13">
            <v>14.61</v>
          </cell>
          <cell r="K13">
            <v>14.763</v>
          </cell>
          <cell r="L13">
            <v>15.013999999999999</v>
          </cell>
          <cell r="M13">
            <v>15.263999999999999</v>
          </cell>
          <cell r="AB13">
            <v>14.720283979657319</v>
          </cell>
        </row>
        <row r="14">
          <cell r="B14" t="str">
            <v>t  Cu</v>
          </cell>
          <cell r="C14">
            <v>73246.681919999988</v>
          </cell>
          <cell r="D14">
            <v>65777.299999999988</v>
          </cell>
          <cell r="E14">
            <v>60476.274999999994</v>
          </cell>
          <cell r="F14">
            <v>58468.526999999995</v>
          </cell>
          <cell r="G14">
            <v>54882.546000000002</v>
          </cell>
          <cell r="H14">
            <v>49621.572000000007</v>
          </cell>
          <cell r="I14">
            <v>48095.927000000003</v>
          </cell>
          <cell r="J14">
            <v>23009.805</v>
          </cell>
          <cell r="K14">
            <v>19323.434999999998</v>
          </cell>
          <cell r="L14">
            <v>15431.57</v>
          </cell>
          <cell r="M14">
            <v>6755.84</v>
          </cell>
          <cell r="N14">
            <v>0</v>
          </cell>
          <cell r="AB14">
            <v>475089.47892000002</v>
          </cell>
        </row>
        <row r="16">
          <cell r="A16" t="str">
            <v>TERCER</v>
          </cell>
          <cell r="B16" t="str">
            <v>k t</v>
          </cell>
          <cell r="C16">
            <v>10679.826000000001</v>
          </cell>
          <cell r="D16">
            <v>11438</v>
          </cell>
          <cell r="E16">
            <v>11549.7</v>
          </cell>
          <cell r="F16">
            <v>11913.2</v>
          </cell>
          <cell r="G16">
            <v>11913.1</v>
          </cell>
          <cell r="H16">
            <v>11910</v>
          </cell>
          <cell r="I16">
            <v>11908.3</v>
          </cell>
          <cell r="J16">
            <v>13848.3</v>
          </cell>
          <cell r="K16">
            <v>13338</v>
          </cell>
          <cell r="L16">
            <v>11208.1</v>
          </cell>
          <cell r="M16">
            <v>12485.8</v>
          </cell>
          <cell r="N16">
            <v>11107</v>
          </cell>
          <cell r="O16">
            <v>11108.9</v>
          </cell>
          <cell r="P16">
            <v>11107.8</v>
          </cell>
          <cell r="Q16">
            <v>10550.5</v>
          </cell>
          <cell r="R16">
            <v>6539.7</v>
          </cell>
          <cell r="S16">
            <v>4472</v>
          </cell>
          <cell r="AB16">
            <v>187078.226</v>
          </cell>
        </row>
        <row r="17">
          <cell r="A17" t="str">
            <v>PANEL</v>
          </cell>
          <cell r="B17" t="str">
            <v>% Cu</v>
          </cell>
          <cell r="C17">
            <v>1.1527399330288712</v>
          </cell>
          <cell r="D17">
            <v>1.1419999999999999</v>
          </cell>
          <cell r="E17">
            <v>1.0960000000000001</v>
          </cell>
          <cell r="F17">
            <v>1.0720000000000001</v>
          </cell>
          <cell r="G17">
            <v>1.095</v>
          </cell>
          <cell r="H17">
            <v>1.0049999999999999</v>
          </cell>
          <cell r="I17">
            <v>0.99199999999999999</v>
          </cell>
          <cell r="J17">
            <v>1.042</v>
          </cell>
          <cell r="K17">
            <v>0.93100000000000005</v>
          </cell>
          <cell r="L17">
            <v>0.873</v>
          </cell>
          <cell r="M17">
            <v>0.93700000000000006</v>
          </cell>
          <cell r="N17">
            <v>0.92600000000000005</v>
          </cell>
          <cell r="O17">
            <v>0.85299999999999998</v>
          </cell>
          <cell r="P17">
            <v>0.89100000000000001</v>
          </cell>
          <cell r="Q17">
            <v>0.86399999999999999</v>
          </cell>
          <cell r="R17">
            <v>0.86199999999999999</v>
          </cell>
          <cell r="S17">
            <v>0.84099999999999997</v>
          </cell>
          <cell r="AB17">
            <v>0.98425890038106312</v>
          </cell>
        </row>
        <row r="18">
          <cell r="A18" t="str">
            <v>L. H. D.</v>
          </cell>
          <cell r="B18" t="str">
            <v>% Mo</v>
          </cell>
          <cell r="C18">
            <v>2.0665755977672288E-2</v>
          </cell>
          <cell r="D18">
            <v>1.9E-2</v>
          </cell>
          <cell r="E18">
            <v>2.1999999999999999E-2</v>
          </cell>
          <cell r="F18">
            <v>2.5000000000000001E-2</v>
          </cell>
          <cell r="G18">
            <v>2.4E-2</v>
          </cell>
          <cell r="H18">
            <v>2.5999999999999999E-2</v>
          </cell>
          <cell r="I18">
            <v>0.03</v>
          </cell>
          <cell r="J18">
            <v>3.3000000000000002E-2</v>
          </cell>
          <cell r="K18">
            <v>3.2000000000000001E-2</v>
          </cell>
          <cell r="L18">
            <v>3.6999999999999998E-2</v>
          </cell>
          <cell r="M18">
            <v>0.05</v>
          </cell>
          <cell r="N18">
            <v>0.05</v>
          </cell>
          <cell r="O18">
            <v>3.3000000000000002E-2</v>
          </cell>
          <cell r="P18">
            <v>3.5000000000000003E-2</v>
          </cell>
          <cell r="Q18">
            <v>3.2000000000000001E-2</v>
          </cell>
          <cell r="R18">
            <v>2.1999999999999999E-2</v>
          </cell>
          <cell r="S18">
            <v>0.02</v>
          </cell>
          <cell r="AB18">
            <v>3.0720951876035005E-2</v>
          </cell>
        </row>
        <row r="19">
          <cell r="B19" t="str">
            <v>% As</v>
          </cell>
          <cell r="C19">
            <v>5.0157305933635991E-3</v>
          </cell>
          <cell r="D19">
            <v>6.0000000000000001E-3</v>
          </cell>
          <cell r="E19">
            <v>6.0000000000000001E-3</v>
          </cell>
          <cell r="F19">
            <v>4.0000000000000001E-3</v>
          </cell>
          <cell r="G19">
            <v>4.0000000000000001E-3</v>
          </cell>
          <cell r="H19">
            <v>6.0000000000000001E-3</v>
          </cell>
          <cell r="I19">
            <v>1.0999999999999999E-2</v>
          </cell>
          <cell r="J19">
            <v>1.0999999999999999E-2</v>
          </cell>
          <cell r="K19">
            <v>1.2E-2</v>
          </cell>
          <cell r="L19">
            <v>1.4999999999999999E-2</v>
          </cell>
          <cell r="M19">
            <v>1.0999999999999999E-2</v>
          </cell>
          <cell r="N19">
            <v>1.2999999999999999E-2</v>
          </cell>
          <cell r="O19">
            <v>8.9999999999999993E-3</v>
          </cell>
          <cell r="P19">
            <v>0.01</v>
          </cell>
          <cell r="Q19">
            <v>0.01</v>
          </cell>
          <cell r="R19">
            <v>0.01</v>
          </cell>
          <cell r="S19">
            <v>1.0999999999999999E-2</v>
          </cell>
          <cell r="AB19">
            <v>8.994341917695969E-3</v>
          </cell>
        </row>
        <row r="20">
          <cell r="B20" t="str">
            <v>% Pb</v>
          </cell>
          <cell r="C20">
            <v>5.0000000000000001E-3</v>
          </cell>
          <cell r="D20">
            <v>3.0000000000000001E-3</v>
          </cell>
          <cell r="E20">
            <v>3.0000000000000001E-3</v>
          </cell>
          <cell r="F20">
            <v>3.0000000000000001E-3</v>
          </cell>
          <cell r="G20">
            <v>4.0000000000000001E-3</v>
          </cell>
          <cell r="H20">
            <v>3.0000000000000001E-3</v>
          </cell>
          <cell r="I20">
            <v>4.0000000000000001E-3</v>
          </cell>
          <cell r="J20">
            <v>4.0000000000000001E-3</v>
          </cell>
          <cell r="K20">
            <v>3.0000000000000001E-3</v>
          </cell>
          <cell r="L20">
            <v>5.0000000000000001E-3</v>
          </cell>
          <cell r="M20">
            <v>5.0000000000000001E-3</v>
          </cell>
          <cell r="N20">
            <v>4.0000000000000001E-3</v>
          </cell>
          <cell r="O20">
            <v>4.0000000000000001E-3</v>
          </cell>
          <cell r="P20">
            <v>5.0000000000000001E-3</v>
          </cell>
          <cell r="Q20">
            <v>7.0000000000000001E-3</v>
          </cell>
          <cell r="R20">
            <v>8.9999999999999993E-3</v>
          </cell>
          <cell r="S20">
            <v>8.9999999999999993E-3</v>
          </cell>
        </row>
        <row r="21">
          <cell r="B21" t="str">
            <v>WI</v>
          </cell>
          <cell r="C21">
            <v>15.167</v>
          </cell>
          <cell r="D21">
            <v>15.872999999999999</v>
          </cell>
          <cell r="E21">
            <v>16.349</v>
          </cell>
          <cell r="F21">
            <v>16.088000000000001</v>
          </cell>
          <cell r="G21">
            <v>15.561</v>
          </cell>
          <cell r="H21">
            <v>15.509</v>
          </cell>
          <cell r="I21">
            <v>15.997</v>
          </cell>
          <cell r="J21">
            <v>16.172000000000001</v>
          </cell>
          <cell r="K21">
            <v>16.2</v>
          </cell>
          <cell r="L21">
            <v>16.076000000000001</v>
          </cell>
          <cell r="M21">
            <v>16.027999999999999</v>
          </cell>
          <cell r="N21">
            <v>15.84</v>
          </cell>
          <cell r="O21">
            <v>15.388</v>
          </cell>
          <cell r="P21">
            <v>15.593</v>
          </cell>
          <cell r="Q21">
            <v>15.855</v>
          </cell>
          <cell r="R21">
            <v>15.605</v>
          </cell>
          <cell r="S21">
            <v>15.266</v>
          </cell>
          <cell r="AB21">
            <v>15.836302340401714</v>
          </cell>
        </row>
        <row r="22">
          <cell r="B22" t="str">
            <v>t  Cu</v>
          </cell>
          <cell r="C22">
            <v>123110.61908</v>
          </cell>
          <cell r="D22">
            <v>130621.95999999998</v>
          </cell>
          <cell r="E22">
            <v>126584.71200000001</v>
          </cell>
          <cell r="F22">
            <v>127709.50400000002</v>
          </cell>
          <cell r="G22">
            <v>130448.44499999999</v>
          </cell>
          <cell r="H22">
            <v>119695.5</v>
          </cell>
          <cell r="I22">
            <v>118130.33599999998</v>
          </cell>
          <cell r="J22">
            <v>144299.28599999999</v>
          </cell>
          <cell r="K22">
            <v>124176.78</v>
          </cell>
          <cell r="L22">
            <v>97846.713000000003</v>
          </cell>
          <cell r="M22">
            <v>116991.94600000001</v>
          </cell>
          <cell r="N22">
            <v>102850.82</v>
          </cell>
          <cell r="O22">
            <v>94758.917000000001</v>
          </cell>
          <cell r="P22">
            <v>98970.497999999992</v>
          </cell>
          <cell r="Q22">
            <v>91156.319999999992</v>
          </cell>
          <cell r="R22">
            <v>56372.213999999993</v>
          </cell>
          <cell r="S22">
            <v>37609.519999999997</v>
          </cell>
          <cell r="T22">
            <v>0</v>
          </cell>
          <cell r="U22">
            <v>0</v>
          </cell>
          <cell r="V22">
            <v>0</v>
          </cell>
          <cell r="W22">
            <v>0</v>
          </cell>
          <cell r="X22">
            <v>0</v>
          </cell>
          <cell r="Y22">
            <v>0</v>
          </cell>
          <cell r="Z22">
            <v>0</v>
          </cell>
          <cell r="AB22">
            <v>1841334.0900799998</v>
          </cell>
        </row>
        <row r="24">
          <cell r="A24" t="str">
            <v>TERCER</v>
          </cell>
          <cell r="B24" t="str">
            <v>k t</v>
          </cell>
          <cell r="Q24">
            <v>0</v>
          </cell>
          <cell r="R24">
            <v>4010</v>
          </cell>
          <cell r="S24">
            <v>6079</v>
          </cell>
          <cell r="T24">
            <v>10551</v>
          </cell>
          <cell r="U24">
            <v>10551</v>
          </cell>
          <cell r="V24">
            <v>10570</v>
          </cell>
          <cell r="W24">
            <v>10570</v>
          </cell>
          <cell r="X24">
            <v>10569.83333333333</v>
          </cell>
          <cell r="Y24">
            <v>10569.83333333333</v>
          </cell>
          <cell r="Z24">
            <v>10569.83333333333</v>
          </cell>
          <cell r="AA24">
            <v>10569.83333333333</v>
          </cell>
          <cell r="AB24">
            <v>94610.333333333314</v>
          </cell>
        </row>
        <row r="25">
          <cell r="A25" t="str">
            <v>PANEL</v>
          </cell>
          <cell r="B25" t="str">
            <v>% Cu</v>
          </cell>
          <cell r="Q25">
            <v>0</v>
          </cell>
          <cell r="R25">
            <v>1.051730079681275</v>
          </cell>
          <cell r="S25">
            <v>1.0253521774856205</v>
          </cell>
          <cell r="T25">
            <v>1.0713737206085754</v>
          </cell>
          <cell r="U25">
            <v>1.0666159779614326</v>
          </cell>
          <cell r="V25">
            <v>1.0608932966023876</v>
          </cell>
          <cell r="W25">
            <v>0.94696134067952242</v>
          </cell>
          <cell r="X25">
            <v>0.77440193637621013</v>
          </cell>
          <cell r="Y25">
            <v>0.80215206611570244</v>
          </cell>
          <cell r="Z25">
            <v>0.77744982095308057</v>
          </cell>
          <cell r="AA25">
            <v>0.70599999999999996</v>
          </cell>
          <cell r="AB25">
            <v>0.91507168080986878</v>
          </cell>
        </row>
        <row r="26">
          <cell r="A26" t="str">
            <v>INFERIOR</v>
          </cell>
          <cell r="B26" t="str">
            <v>% Mo</v>
          </cell>
          <cell r="Q26">
            <v>0</v>
          </cell>
          <cell r="R26">
            <v>3.5000000000000003E-2</v>
          </cell>
          <cell r="S26">
            <v>2.9000000000000001E-2</v>
          </cell>
          <cell r="T26">
            <v>2.9000000000000001E-2</v>
          </cell>
          <cell r="U26">
            <v>2.5999999999999999E-2</v>
          </cell>
          <cell r="V26">
            <v>2.7E-2</v>
          </cell>
          <cell r="W26">
            <v>2.4E-2</v>
          </cell>
          <cell r="X26">
            <v>0.02</v>
          </cell>
          <cell r="Y26">
            <v>0.02</v>
          </cell>
          <cell r="Z26">
            <v>2.1999999999999999E-2</v>
          </cell>
          <cell r="AA26">
            <v>2.5000000000000001E-2</v>
          </cell>
          <cell r="AB26">
            <v>2.4897824761918187E-2</v>
          </cell>
        </row>
        <row r="27">
          <cell r="B27" t="str">
            <v>% As</v>
          </cell>
          <cell r="R27">
            <v>6.0000000000000001E-3</v>
          </cell>
          <cell r="S27">
            <v>6.0000000000000001E-3</v>
          </cell>
          <cell r="T27">
            <v>6.0000000000000001E-3</v>
          </cell>
          <cell r="U27">
            <v>6.0000000000000001E-3</v>
          </cell>
          <cell r="V27">
            <v>6.0000000000000001E-3</v>
          </cell>
          <cell r="W27">
            <v>6.0000000000000001E-3</v>
          </cell>
          <cell r="X27">
            <v>6.0000000000000001E-3</v>
          </cell>
          <cell r="Y27">
            <v>6.0000000000000001E-3</v>
          </cell>
          <cell r="Z27">
            <v>6.0000000000000001E-3</v>
          </cell>
          <cell r="AA27">
            <v>6.0000000000000001E-3</v>
          </cell>
          <cell r="AB27">
            <v>6.0000000000000019E-3</v>
          </cell>
        </row>
        <row r="28">
          <cell r="B28" t="str">
            <v>% Pb</v>
          </cell>
          <cell r="R28">
            <v>2E-3</v>
          </cell>
          <cell r="S28">
            <v>2E-3</v>
          </cell>
          <cell r="T28">
            <v>3.0000000000000001E-3</v>
          </cell>
          <cell r="U28">
            <v>3.0000000000000001E-3</v>
          </cell>
          <cell r="V28">
            <v>3.0000000000000001E-3</v>
          </cell>
          <cell r="W28">
            <v>4.0000000000000001E-3</v>
          </cell>
          <cell r="X28">
            <v>3.0000000000000001E-3</v>
          </cell>
          <cell r="Y28">
            <v>4.0000000000000001E-3</v>
          </cell>
          <cell r="Z28">
            <v>4.0000000000000001E-3</v>
          </cell>
          <cell r="AA28">
            <v>4.0000000000000001E-3</v>
          </cell>
          <cell r="AB28">
            <v>3.3402429614806002E-3</v>
          </cell>
        </row>
        <row r="29">
          <cell r="B29" t="str">
            <v>t  Cu</v>
          </cell>
          <cell r="C29">
            <v>0</v>
          </cell>
          <cell r="H29">
            <v>0</v>
          </cell>
          <cell r="I29">
            <v>0</v>
          </cell>
          <cell r="J29">
            <v>0</v>
          </cell>
          <cell r="K29">
            <v>0</v>
          </cell>
          <cell r="L29">
            <v>0</v>
          </cell>
          <cell r="M29">
            <v>0</v>
          </cell>
          <cell r="N29">
            <v>0</v>
          </cell>
          <cell r="O29">
            <v>0</v>
          </cell>
          <cell r="Q29">
            <v>0</v>
          </cell>
          <cell r="R29">
            <v>42174.376195219127</v>
          </cell>
          <cell r="S29">
            <v>62331.158869350867</v>
          </cell>
          <cell r="T29">
            <v>113040.64126141078</v>
          </cell>
          <cell r="U29">
            <v>112538.65183471075</v>
          </cell>
          <cell r="V29">
            <v>112136.42145087237</v>
          </cell>
          <cell r="W29">
            <v>100093.81370982551</v>
          </cell>
          <cell r="X29">
            <v>81852.994005071421</v>
          </cell>
          <cell r="Y29">
            <v>84786.136468319528</v>
          </cell>
          <cell r="Z29">
            <v>82175.150325039009</v>
          </cell>
          <cell r="AA29">
            <v>74623.023333333302</v>
          </cell>
          <cell r="AB29">
            <v>865752.3674531529</v>
          </cell>
        </row>
        <row r="31">
          <cell r="A31" t="str">
            <v>MARINAS</v>
          </cell>
          <cell r="B31" t="str">
            <v>k t</v>
          </cell>
          <cell r="C31">
            <v>40</v>
          </cell>
          <cell r="D31">
            <v>30</v>
          </cell>
          <cell r="E31">
            <v>34</v>
          </cell>
          <cell r="F31">
            <v>30</v>
          </cell>
          <cell r="AB31">
            <v>134</v>
          </cell>
        </row>
        <row r="32">
          <cell r="A32" t="str">
            <v>DE</v>
          </cell>
          <cell r="B32" t="str">
            <v>% Cu</v>
          </cell>
          <cell r="C32">
            <v>0.9</v>
          </cell>
          <cell r="D32">
            <v>0.61</v>
          </cell>
          <cell r="E32">
            <v>1.1100000000000001</v>
          </cell>
          <cell r="F32">
            <v>1.18</v>
          </cell>
          <cell r="AB32">
            <v>0.95104477611940297</v>
          </cell>
        </row>
        <row r="33">
          <cell r="A33" t="str">
            <v>PROYECTOS</v>
          </cell>
          <cell r="B33" t="str">
            <v>% Mo</v>
          </cell>
          <cell r="C33">
            <v>0.01</v>
          </cell>
          <cell r="D33">
            <v>0.02</v>
          </cell>
          <cell r="E33">
            <v>0.02</v>
          </cell>
          <cell r="F33">
            <v>0.02</v>
          </cell>
          <cell r="AB33">
            <v>1.7014925373134329E-2</v>
          </cell>
        </row>
        <row r="34">
          <cell r="B34" t="str">
            <v>% As</v>
          </cell>
          <cell r="C34">
            <v>4.000000000000001E-3</v>
          </cell>
          <cell r="D34">
            <v>4.0000000000000001E-3</v>
          </cell>
          <cell r="E34">
            <v>4.0000000000000001E-3</v>
          </cell>
          <cell r="F34">
            <v>4.0000000000000001E-3</v>
          </cell>
          <cell r="AB34">
            <v>4.0000000000000001E-3</v>
          </cell>
        </row>
        <row r="35">
          <cell r="B35" t="str">
            <v>% Pb</v>
          </cell>
          <cell r="C35">
            <v>5.0000000000000001E-3</v>
          </cell>
          <cell r="D35">
            <v>3.0000000000000001E-3</v>
          </cell>
          <cell r="E35">
            <v>3.0000000000000001E-3</v>
          </cell>
          <cell r="F35">
            <v>3.0000000000000001E-3</v>
          </cell>
        </row>
        <row r="36">
          <cell r="B36" t="str">
            <v>WI</v>
          </cell>
          <cell r="C36">
            <v>15.167</v>
          </cell>
          <cell r="D36">
            <v>15.872999999999999</v>
          </cell>
          <cell r="E36">
            <v>16.349</v>
          </cell>
          <cell r="F36">
            <v>16.088000000000001</v>
          </cell>
          <cell r="AB36">
            <v>15.831164179104476</v>
          </cell>
        </row>
        <row r="37">
          <cell r="B37" t="str">
            <v>t  Cu</v>
          </cell>
          <cell r="C37">
            <v>360</v>
          </cell>
          <cell r="D37">
            <v>183</v>
          </cell>
          <cell r="E37">
            <v>377.40000000000003</v>
          </cell>
          <cell r="F37">
            <v>354</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B37">
            <v>1274.4000000000001</v>
          </cell>
        </row>
        <row r="39">
          <cell r="A39" t="str">
            <v xml:space="preserve">TOTAL </v>
          </cell>
          <cell r="B39" t="str">
            <v>k t</v>
          </cell>
          <cell r="C39">
            <v>16572.168000000001</v>
          </cell>
          <cell r="D39">
            <v>17289</v>
          </cell>
          <cell r="E39">
            <v>17209.400000000001</v>
          </cell>
          <cell r="F39">
            <v>17453.900000000001</v>
          </cell>
          <cell r="G39">
            <v>17390.400000000001</v>
          </cell>
          <cell r="H39">
            <v>17280.3</v>
          </cell>
          <cell r="I39">
            <v>17176.199999999997</v>
          </cell>
          <cell r="J39">
            <v>16283.199999999999</v>
          </cell>
          <cell r="K39">
            <v>15391.5</v>
          </cell>
          <cell r="L39">
            <v>13212.2</v>
          </cell>
          <cell r="M39">
            <v>13213.8</v>
          </cell>
          <cell r="N39">
            <v>11107</v>
          </cell>
          <cell r="O39">
            <v>11108.9</v>
          </cell>
          <cell r="P39">
            <v>11107.8</v>
          </cell>
          <cell r="Q39">
            <v>10550.5</v>
          </cell>
          <cell r="R39">
            <v>10549.7</v>
          </cell>
          <cell r="S39">
            <v>10551</v>
          </cell>
          <cell r="T39">
            <v>10551</v>
          </cell>
          <cell r="U39">
            <v>10551</v>
          </cell>
          <cell r="V39">
            <v>10570</v>
          </cell>
          <cell r="W39">
            <v>10570</v>
          </cell>
          <cell r="X39">
            <v>10569.83333333333</v>
          </cell>
          <cell r="Y39">
            <v>10569.83333333333</v>
          </cell>
          <cell r="Z39">
            <v>10569.83333333333</v>
          </cell>
          <cell r="AA39">
            <v>10569.83333333333</v>
          </cell>
          <cell r="AB39">
            <v>327968.30133333325</v>
          </cell>
        </row>
        <row r="40">
          <cell r="A40" t="str">
            <v>MINA</v>
          </cell>
          <cell r="B40" t="str">
            <v>% Cu</v>
          </cell>
          <cell r="C40">
            <v>1.1870341949224748</v>
          </cell>
          <cell r="D40">
            <v>1.1370366128752385</v>
          </cell>
          <cell r="E40">
            <v>1.0891628238055948</v>
          </cell>
          <cell r="F40">
            <v>1.068712614372719</v>
          </cell>
          <cell r="G40">
            <v>1.0657086150979849</v>
          </cell>
          <cell r="H40">
            <v>0.97982715577854562</v>
          </cell>
          <cell r="I40">
            <v>0.96777088645917042</v>
          </cell>
          <cell r="J40">
            <v>1.0274951545150832</v>
          </cell>
          <cell r="K40">
            <v>0.93233417795536488</v>
          </cell>
          <cell r="L40">
            <v>0.85737638697567387</v>
          </cell>
          <cell r="M40">
            <v>0.93650415474730975</v>
          </cell>
          <cell r="N40">
            <v>0.92600000000000005</v>
          </cell>
          <cell r="O40">
            <v>0.85300000000000009</v>
          </cell>
          <cell r="P40">
            <v>0.8909999999999999</v>
          </cell>
          <cell r="Q40">
            <v>0.86399999999999999</v>
          </cell>
          <cell r="R40">
            <v>0.93411746490629233</v>
          </cell>
          <cell r="S40">
            <v>0.94721522954554893</v>
          </cell>
          <cell r="T40">
            <v>1.0713737206085754</v>
          </cell>
          <cell r="U40">
            <v>1.0666159779614326</v>
          </cell>
          <cell r="V40">
            <v>1.0608932966023876</v>
          </cell>
          <cell r="W40">
            <v>0.94696134067952242</v>
          </cell>
          <cell r="X40">
            <v>0.77440193637621013</v>
          </cell>
          <cell r="Y40">
            <v>0.80215206611570244</v>
          </cell>
          <cell r="Z40">
            <v>0.77744982095308068</v>
          </cell>
          <cell r="AA40">
            <v>0.70599999999999996</v>
          </cell>
          <cell r="AB40">
            <v>0.97065793355975205</v>
          </cell>
        </row>
        <row r="41">
          <cell r="A41" t="str">
            <v>SUBTERRANEA</v>
          </cell>
          <cell r="B41" t="str">
            <v>% Mo</v>
          </cell>
          <cell r="C41">
            <v>2.091151326730455E-2</v>
          </cell>
          <cell r="D41">
            <v>2.0348487477586909E-2</v>
          </cell>
          <cell r="E41">
            <v>2.2649842527920783E-2</v>
          </cell>
          <cell r="F41">
            <v>2.4675677069308295E-2</v>
          </cell>
          <cell r="G41">
            <v>2.3055116616064034E-2</v>
          </cell>
          <cell r="H41">
            <v>2.3824569017898995E-2</v>
          </cell>
          <cell r="I41">
            <v>2.6626325962669277E-2</v>
          </cell>
          <cell r="J41">
            <v>3.1056051636042057E-2</v>
          </cell>
          <cell r="K41">
            <v>3.1199493226781019E-2</v>
          </cell>
          <cell r="L41">
            <v>3.4421345423169492E-2</v>
          </cell>
          <cell r="M41">
            <v>4.8567558158894485E-2</v>
          </cell>
          <cell r="N41">
            <v>0.05</v>
          </cell>
          <cell r="O41">
            <v>3.3000000000000002E-2</v>
          </cell>
          <cell r="P41">
            <v>3.5000000000000003E-2</v>
          </cell>
          <cell r="Q41">
            <v>3.2000000000000001E-2</v>
          </cell>
          <cell r="R41">
            <v>2.6941372740457069E-2</v>
          </cell>
          <cell r="S41">
            <v>2.5185385271538241E-2</v>
          </cell>
          <cell r="T41">
            <v>2.9000000000000005E-2</v>
          </cell>
          <cell r="U41">
            <v>2.5999999999999995E-2</v>
          </cell>
          <cell r="V41">
            <v>2.7E-2</v>
          </cell>
          <cell r="W41">
            <v>2.4E-2</v>
          </cell>
          <cell r="X41">
            <v>0.02</v>
          </cell>
          <cell r="Y41">
            <v>0.02</v>
          </cell>
          <cell r="Z41">
            <v>2.1999999999999999E-2</v>
          </cell>
          <cell r="AA41">
            <v>2.5000000000000001E-2</v>
          </cell>
          <cell r="AB41">
            <v>2.7772451709418468E-2</v>
          </cell>
        </row>
        <row r="42">
          <cell r="B42" t="str">
            <v>% As</v>
          </cell>
          <cell r="C42">
            <v>5.857401638699293E-3</v>
          </cell>
          <cell r="D42">
            <v>5.9965295852854421E-3</v>
          </cell>
          <cell r="E42">
            <v>6.3229455994979478E-3</v>
          </cell>
          <cell r="F42">
            <v>5.456899264920735E-3</v>
          </cell>
          <cell r="G42">
            <v>5.3819549412319426E-3</v>
          </cell>
          <cell r="H42">
            <v>6.7420395079946533E-3</v>
          </cell>
          <cell r="I42">
            <v>1.0327074708608424E-2</v>
          </cell>
          <cell r="J42">
            <v>1.0544802060405816E-2</v>
          </cell>
          <cell r="K42">
            <v>1.1248003937238087E-2</v>
          </cell>
          <cell r="L42">
            <v>1.4241572183285145E-2</v>
          </cell>
          <cell r="M42">
            <v>1.0842976827256353E-2</v>
          </cell>
          <cell r="N42">
            <v>1.2999999999999999E-2</v>
          </cell>
          <cell r="O42">
            <v>8.9999999999999993E-3</v>
          </cell>
          <cell r="P42">
            <v>0.01</v>
          </cell>
          <cell r="Q42">
            <v>0.01</v>
          </cell>
          <cell r="R42">
            <v>8.4795776183209E-3</v>
          </cell>
          <cell r="S42">
            <v>8.1192304047009757E-3</v>
          </cell>
          <cell r="T42">
            <v>6.0000000000000001E-3</v>
          </cell>
          <cell r="U42">
            <v>6.0000000000000001E-3</v>
          </cell>
          <cell r="V42">
            <v>6.0000000000000001E-3</v>
          </cell>
          <cell r="W42">
            <v>6.0000000000000001E-3</v>
          </cell>
          <cell r="X42">
            <v>6.0000000000000001E-3</v>
          </cell>
          <cell r="Y42">
            <v>6.0000000000000001E-3</v>
          </cell>
          <cell r="Z42">
            <v>6.0000000000000001E-3</v>
          </cell>
          <cell r="AA42">
            <v>6.0000000000000001E-3</v>
          </cell>
          <cell r="AB42">
            <v>7.9634285487411305E-3</v>
          </cell>
        </row>
        <row r="43">
          <cell r="B43" t="str">
            <v>% Pb</v>
          </cell>
          <cell r="C43">
            <v>4.6468571885102785E-3</v>
          </cell>
          <cell r="D43">
            <v>3.6733761351148129E-3</v>
          </cell>
          <cell r="E43">
            <v>3.3268969284228384E-3</v>
          </cell>
          <cell r="F43">
            <v>3.3157288628902423E-3</v>
          </cell>
          <cell r="G43">
            <v>4.3149611279786546E-3</v>
          </cell>
          <cell r="H43">
            <v>6.4185344004444372E-3</v>
          </cell>
          <cell r="I43">
            <v>6.1468834783013704E-3</v>
          </cell>
          <cell r="J43">
            <v>4.5981379581409064E-3</v>
          </cell>
          <cell r="K43">
            <v>3.1334177955364977E-3</v>
          </cell>
          <cell r="L43">
            <v>4.6966288733140587E-3</v>
          </cell>
          <cell r="M43">
            <v>4.9449060830344029E-3</v>
          </cell>
          <cell r="N43">
            <v>4.0000000000000001E-3</v>
          </cell>
          <cell r="O43">
            <v>4.0000000000000001E-3</v>
          </cell>
          <cell r="P43">
            <v>5.0000000000000001E-3</v>
          </cell>
          <cell r="Q43">
            <v>6.9999999999999993E-3</v>
          </cell>
          <cell r="R43">
            <v>6.3392608320615744E-3</v>
          </cell>
          <cell r="S43">
            <v>4.9669225665813664E-3</v>
          </cell>
          <cell r="T43">
            <v>3.0000000000000001E-3</v>
          </cell>
          <cell r="U43">
            <v>3.0000000000000001E-3</v>
          </cell>
          <cell r="V43">
            <v>3.0000000000000001E-3</v>
          </cell>
          <cell r="W43">
            <v>4.0000000000000001E-3</v>
          </cell>
          <cell r="X43">
            <v>3.0000000000000001E-3</v>
          </cell>
          <cell r="Y43">
            <v>4.0000000000000001E-3</v>
          </cell>
          <cell r="Z43">
            <v>4.0000000000000001E-3</v>
          </cell>
          <cell r="AA43">
            <v>4.0000000000000001E-3</v>
          </cell>
          <cell r="AB43">
            <v>4.3633914990630048E-3</v>
          </cell>
        </row>
        <row r="44">
          <cell r="B44" t="str">
            <v>WI 3P</v>
          </cell>
          <cell r="C44">
            <v>15.036814394712872</v>
          </cell>
          <cell r="D44">
            <v>15.542372317658627</v>
          </cell>
          <cell r="E44">
            <v>15.827272502237147</v>
          </cell>
          <cell r="F44">
            <v>15.679131122557136</v>
          </cell>
          <cell r="G44">
            <v>15.24981840555709</v>
          </cell>
          <cell r="H44">
            <v>15.196359490286628</v>
          </cell>
          <cell r="I44">
            <v>15.555048701109675</v>
          </cell>
          <cell r="J44">
            <v>15.938427127345976</v>
          </cell>
          <cell r="K44">
            <v>16.00827862781405</v>
          </cell>
          <cell r="L44">
            <v>15.914909931729763</v>
          </cell>
          <cell r="M44">
            <v>15.985908247438283</v>
          </cell>
          <cell r="N44">
            <v>15.84</v>
          </cell>
          <cell r="O44">
            <v>15.388000000000002</v>
          </cell>
          <cell r="P44">
            <v>15.592999999999998</v>
          </cell>
          <cell r="Q44">
            <v>15.854999999999999</v>
          </cell>
          <cell r="R44">
            <v>15.605</v>
          </cell>
          <cell r="S44">
            <v>15.265999999999998</v>
          </cell>
        </row>
        <row r="45">
          <cell r="B45" t="str">
            <v>t  Cu</v>
          </cell>
          <cell r="C45">
            <v>196717.30100000001</v>
          </cell>
          <cell r="D45">
            <v>196582.25999999998</v>
          </cell>
          <cell r="E45">
            <v>187438.38700000005</v>
          </cell>
          <cell r="F45">
            <v>186532.03100000002</v>
          </cell>
          <cell r="G45">
            <v>185330.99099999995</v>
          </cell>
          <cell r="H45">
            <v>169317.07200000001</v>
          </cell>
          <cell r="I45">
            <v>166226.26300000001</v>
          </cell>
          <cell r="J45">
            <v>167309.09100000001</v>
          </cell>
          <cell r="K45">
            <v>143500.215</v>
          </cell>
          <cell r="L45">
            <v>113278.283</v>
          </cell>
          <cell r="M45">
            <v>123747.78600000002</v>
          </cell>
          <cell r="N45">
            <v>102850.82</v>
          </cell>
          <cell r="O45">
            <v>94758.917000000001</v>
          </cell>
          <cell r="P45">
            <v>98970.497999999992</v>
          </cell>
          <cell r="Q45">
            <v>91156.319999999992</v>
          </cell>
          <cell r="R45">
            <v>98546.59019521912</v>
          </cell>
          <cell r="S45">
            <v>99940.678869350872</v>
          </cell>
          <cell r="T45">
            <v>113040.64126141078</v>
          </cell>
          <cell r="U45">
            <v>112538.65183471075</v>
          </cell>
          <cell r="V45">
            <v>112136.42145087237</v>
          </cell>
          <cell r="W45">
            <v>100093.81370982551</v>
          </cell>
          <cell r="X45">
            <v>81852.994005071421</v>
          </cell>
          <cell r="Y45">
            <v>84786.136468319528</v>
          </cell>
          <cell r="Z45">
            <v>82175.150325039009</v>
          </cell>
          <cell r="AA45">
            <v>74623.023333333302</v>
          </cell>
          <cell r="AB45">
            <v>3183450.3364531533</v>
          </cell>
        </row>
        <row r="46">
          <cell r="B46" t="str">
            <v>t  Mo</v>
          </cell>
          <cell r="C46">
            <v>3465.491109999999</v>
          </cell>
          <cell r="D46">
            <v>3518.0500000000006</v>
          </cell>
          <cell r="E46">
            <v>3897.9019999999996</v>
          </cell>
          <cell r="F46">
            <v>4306.8680000000004</v>
          </cell>
          <cell r="G46">
            <v>4009.377</v>
          </cell>
          <cell r="H46">
            <v>4116.9570000000003</v>
          </cell>
          <cell r="I46">
            <v>4573.3909999999996</v>
          </cell>
          <cell r="J46">
            <v>5056.9189999999999</v>
          </cell>
          <cell r="K46">
            <v>4802.0700000000006</v>
          </cell>
          <cell r="L46">
            <v>4547.817</v>
          </cell>
          <cell r="M46">
            <v>6417.619999999999</v>
          </cell>
          <cell r="N46">
            <v>5553.5</v>
          </cell>
          <cell r="O46">
            <v>3665.9369999999999</v>
          </cell>
          <cell r="P46">
            <v>3887.7300000000005</v>
          </cell>
          <cell r="Q46">
            <v>3376.16</v>
          </cell>
          <cell r="R46">
            <v>2842.2339999999995</v>
          </cell>
          <cell r="S46">
            <v>2657.31</v>
          </cell>
          <cell r="T46">
            <v>3059.7900000000004</v>
          </cell>
          <cell r="U46">
            <v>2743.2599999999998</v>
          </cell>
          <cell r="V46">
            <v>2853.8999999999996</v>
          </cell>
          <cell r="W46">
            <v>2536.8000000000002</v>
          </cell>
          <cell r="X46">
            <v>2113.9666666666662</v>
          </cell>
          <cell r="Y46">
            <v>2113.9666666666662</v>
          </cell>
          <cell r="Z46">
            <v>2325.3633333333328</v>
          </cell>
          <cell r="AA46">
            <v>2642.458333333333</v>
          </cell>
          <cell r="AB46">
            <v>91084.838109999953</v>
          </cell>
        </row>
      </sheetData>
      <sheetData sheetId="2" refreshError="1">
        <row r="1">
          <cell r="A1" t="str">
            <v>TABLA Nº 3</v>
          </cell>
          <cell r="B1" t="str">
            <v>CODELCO-CHILE DIVISION ANDINA</v>
          </cell>
        </row>
        <row r="2">
          <cell r="B2" t="str">
            <v>PLAN  DE  PRODUCCION  CASO  BASE  2002</v>
          </cell>
        </row>
        <row r="3">
          <cell r="B3" t="str">
            <v>MINAS  A  RAJO  ABIERTO VACIADO A TRASPASO</v>
          </cell>
        </row>
        <row r="5">
          <cell r="A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 xml:space="preserve"> MINERAL</v>
          </cell>
          <cell r="M8">
            <v>0.28999999999999998</v>
          </cell>
          <cell r="N8">
            <v>0.35499999999999998</v>
          </cell>
          <cell r="O8">
            <v>0.35499999999999998</v>
          </cell>
          <cell r="P8">
            <v>0.15010000000000001</v>
          </cell>
          <cell r="Q8">
            <v>0.21240000000000001</v>
          </cell>
          <cell r="R8">
            <v>0.21249999999999999</v>
          </cell>
          <cell r="S8">
            <v>0.21249999999999999</v>
          </cell>
          <cell r="T8">
            <v>0.21249999999999999</v>
          </cell>
        </row>
        <row r="10">
          <cell r="A10" t="str">
            <v>SUR - SUR</v>
          </cell>
          <cell r="B10" t="str">
            <v>k t</v>
          </cell>
          <cell r="C10">
            <v>0</v>
          </cell>
          <cell r="D10">
            <v>434.529</v>
          </cell>
          <cell r="E10">
            <v>1299.4261853999999</v>
          </cell>
          <cell r="F10">
            <v>5646.6434935999996</v>
          </cell>
          <cell r="G10">
            <v>7153</v>
          </cell>
          <cell r="H10">
            <v>8925</v>
          </cell>
          <cell r="I10">
            <v>5881</v>
          </cell>
          <cell r="J10">
            <v>1597</v>
          </cell>
          <cell r="K10">
            <v>3640</v>
          </cell>
          <cell r="L10">
            <v>12990</v>
          </cell>
          <cell r="M10">
            <v>12990</v>
          </cell>
          <cell r="N10">
            <v>15090</v>
          </cell>
          <cell r="O10">
            <v>11385</v>
          </cell>
          <cell r="P10">
            <v>11386</v>
          </cell>
          <cell r="Q10">
            <v>11792</v>
          </cell>
          <cell r="R10">
            <v>9160</v>
          </cell>
          <cell r="S10">
            <v>9160</v>
          </cell>
          <cell r="T10">
            <v>9160</v>
          </cell>
          <cell r="U10">
            <v>9160</v>
          </cell>
          <cell r="V10">
            <v>9147</v>
          </cell>
          <cell r="W10">
            <v>7684.8</v>
          </cell>
          <cell r="X10">
            <v>7684.8</v>
          </cell>
          <cell r="Y10">
            <v>7684.8</v>
          </cell>
          <cell r="Z10">
            <v>7684.8</v>
          </cell>
          <cell r="AA10">
            <v>7684.8</v>
          </cell>
          <cell r="AB10">
            <v>194420.59867899993</v>
          </cell>
        </row>
        <row r="11">
          <cell r="B11" t="str">
            <v>% Cu</v>
          </cell>
          <cell r="C11">
            <v>0</v>
          </cell>
          <cell r="D11">
            <v>0.86979020732793444</v>
          </cell>
          <cell r="E11">
            <v>0.94916670032633532</v>
          </cell>
          <cell r="F11">
            <v>1.0558196123078898</v>
          </cell>
          <cell r="G11">
            <v>1.1195008028748485</v>
          </cell>
          <cell r="H11">
            <v>1.0929188227447395</v>
          </cell>
          <cell r="I11">
            <v>1.0227086104286747</v>
          </cell>
          <cell r="J11">
            <v>0.89409392611145899</v>
          </cell>
          <cell r="K11">
            <v>0.91693580876137426</v>
          </cell>
          <cell r="L11">
            <v>0.96513183252668755</v>
          </cell>
          <cell r="M11">
            <v>0.9959580393059364</v>
          </cell>
          <cell r="N11">
            <v>0.9959580393059364</v>
          </cell>
          <cell r="O11">
            <v>1.0068469480851392</v>
          </cell>
          <cell r="P11">
            <v>1.0068469480851392</v>
          </cell>
          <cell r="Q11">
            <v>1.0068469480851392</v>
          </cell>
          <cell r="R11">
            <v>1.0183483469721768</v>
          </cell>
          <cell r="S11">
            <v>1.0183483469721768</v>
          </cell>
          <cell r="T11">
            <v>1.0183483469721768</v>
          </cell>
          <cell r="U11">
            <v>1.0183483469721768</v>
          </cell>
          <cell r="V11">
            <v>1.0183483469721768</v>
          </cell>
          <cell r="W11">
            <v>0.66600000000000004</v>
          </cell>
          <cell r="X11">
            <v>0.66600000000000004</v>
          </cell>
          <cell r="Y11">
            <v>0.66600000000000004</v>
          </cell>
          <cell r="Z11">
            <v>0.66600000000000004</v>
          </cell>
          <cell r="AA11">
            <v>0.66600000000000004</v>
          </cell>
          <cell r="AB11">
            <v>0.94452968369189438</v>
          </cell>
        </row>
        <row r="12">
          <cell r="B12" t="str">
            <v>% Mo</v>
          </cell>
          <cell r="C12">
            <v>0</v>
          </cell>
          <cell r="D12">
            <v>3.7242255407579244E-3</v>
          </cell>
          <cell r="E12">
            <v>3.8097818026536822E-3</v>
          </cell>
          <cell r="F12">
            <v>7.1758967798010572E-3</v>
          </cell>
          <cell r="G12">
            <v>2.380295833879631E-2</v>
          </cell>
          <cell r="H12">
            <v>1.9182119367761319E-2</v>
          </cell>
          <cell r="I12">
            <v>2.3547106110267432E-2</v>
          </cell>
          <cell r="J12">
            <v>1.6709455228553539E-2</v>
          </cell>
          <cell r="K12">
            <v>2.0395927601809961E-2</v>
          </cell>
          <cell r="L12">
            <v>1.3292955608478782E-2</v>
          </cell>
          <cell r="M12">
            <v>2.3925874485828044E-2</v>
          </cell>
          <cell r="N12">
            <v>2.3925874485828044E-2</v>
          </cell>
          <cell r="O12">
            <v>3.1451563021006143E-2</v>
          </cell>
          <cell r="P12">
            <v>3.1451563021006143E-2</v>
          </cell>
          <cell r="Q12">
            <v>3.1451563021006143E-2</v>
          </cell>
          <cell r="R12">
            <v>3.7883011456628479E-2</v>
          </cell>
          <cell r="S12">
            <v>3.7883011456628479E-2</v>
          </cell>
          <cell r="T12">
            <v>3.7883011456628479E-2</v>
          </cell>
          <cell r="U12">
            <v>3.7883011456628479E-2</v>
          </cell>
          <cell r="V12">
            <v>3.7883011456628479E-2</v>
          </cell>
          <cell r="W12">
            <v>0.01</v>
          </cell>
          <cell r="X12">
            <v>0.01</v>
          </cell>
          <cell r="Y12">
            <v>0.01</v>
          </cell>
          <cell r="Z12">
            <v>0.01</v>
          </cell>
          <cell r="AA12">
            <v>0.01</v>
          </cell>
          <cell r="AB12">
            <v>2.4062893170374668E-2</v>
          </cell>
        </row>
        <row r="13">
          <cell r="B13" t="str">
            <v>% As</v>
          </cell>
          <cell r="C13">
            <v>0</v>
          </cell>
          <cell r="D13">
            <v>3.7430781374775905E-3</v>
          </cell>
          <cell r="E13">
            <v>3.810720925004109E-3</v>
          </cell>
          <cell r="F13">
            <v>5.4563753314820444E-3</v>
          </cell>
          <cell r="G13">
            <v>6.2822247850640063E-3</v>
          </cell>
          <cell r="H13">
            <v>7.4918962679277196E-3</v>
          </cell>
          <cell r="I13">
            <v>6.9616579399468768E-3</v>
          </cell>
          <cell r="J13">
            <v>7.8628678772698808E-3</v>
          </cell>
          <cell r="K13">
            <v>7.3257222415593461E-3</v>
          </cell>
          <cell r="L13">
            <v>4.5153340366753834E-3</v>
          </cell>
          <cell r="M13">
            <v>6.3809871551426785E-3</v>
          </cell>
          <cell r="N13">
            <v>6.3809871551426785E-3</v>
          </cell>
          <cell r="O13">
            <v>4.4521290241296453E-3</v>
          </cell>
          <cell r="P13">
            <v>4.4521290241296453E-3</v>
          </cell>
          <cell r="Q13">
            <v>4.4521290241296453E-3</v>
          </cell>
          <cell r="R13">
            <v>4.8757883251500274E-3</v>
          </cell>
          <cell r="S13">
            <v>4.8757883251500274E-3</v>
          </cell>
          <cell r="T13">
            <v>4.8757883251500274E-3</v>
          </cell>
          <cell r="U13">
            <v>4.8757883251500274E-3</v>
          </cell>
          <cell r="V13">
            <v>4.8757883251500274E-3</v>
          </cell>
          <cell r="W13">
            <v>4.8757883251500274E-3</v>
          </cell>
          <cell r="X13">
            <v>4.8757883251500274E-3</v>
          </cell>
          <cell r="Y13">
            <v>4.8757883251500274E-3</v>
          </cell>
          <cell r="Z13">
            <v>4.8757883251500274E-3</v>
          </cell>
          <cell r="AA13">
            <v>4.8757883251500274E-3</v>
          </cell>
          <cell r="AB13">
            <v>5.3063346259345249E-3</v>
          </cell>
        </row>
        <row r="14">
          <cell r="B14" t="str">
            <v>% Pb</v>
          </cell>
          <cell r="C14">
            <v>0</v>
          </cell>
          <cell r="D14">
            <v>3.1078109861482203E-3</v>
          </cell>
          <cell r="E14">
            <v>3.1907082912337689E-3</v>
          </cell>
          <cell r="F14">
            <v>2.4160293768962986E-3</v>
          </cell>
          <cell r="G14">
            <v>2.0931518892656964E-3</v>
          </cell>
          <cell r="H14">
            <v>2.8167713765918736E-3</v>
          </cell>
          <cell r="I14">
            <v>2.3791872130590032E-3</v>
          </cell>
          <cell r="J14">
            <v>1.854727614276769E-3</v>
          </cell>
          <cell r="K14">
            <v>2.6914959474914229E-3</v>
          </cell>
          <cell r="L14">
            <v>2.1229190431307984E-3</v>
          </cell>
          <cell r="M14">
            <v>2.004403110201163E-3</v>
          </cell>
          <cell r="N14">
            <v>2.004403110201163E-3</v>
          </cell>
          <cell r="O14">
            <v>1.4016135767067328E-3</v>
          </cell>
          <cell r="P14">
            <v>1.4016135767067328E-3</v>
          </cell>
          <cell r="Q14">
            <v>1.4016135767067328E-3</v>
          </cell>
          <cell r="R14">
            <v>1.5481287506819421E-3</v>
          </cell>
          <cell r="S14">
            <v>1.5481287506819421E-3</v>
          </cell>
          <cell r="T14">
            <v>1.5481287506819421E-3</v>
          </cell>
          <cell r="U14">
            <v>1.5481287506819421E-3</v>
          </cell>
          <cell r="V14">
            <v>1.5481287506819421E-3</v>
          </cell>
          <cell r="W14">
            <v>1.5481287506819421E-3</v>
          </cell>
          <cell r="X14">
            <v>1.5481287506819421E-3</v>
          </cell>
          <cell r="Y14">
            <v>1.5481287506819421E-3</v>
          </cell>
          <cell r="Z14">
            <v>1.5481287506819421E-3</v>
          </cell>
          <cell r="AA14">
            <v>1.5481287506819421E-3</v>
          </cell>
          <cell r="AB14">
            <v>1.7934098859023826E-3</v>
          </cell>
        </row>
        <row r="15">
          <cell r="B15" t="str">
            <v>t  Cu</v>
          </cell>
          <cell r="C15">
            <v>0</v>
          </cell>
          <cell r="D15">
            <v>3779.4906900000001</v>
          </cell>
          <cell r="E15">
            <v>12333.720647137547</v>
          </cell>
          <cell r="F15">
            <v>59618.369442536197</v>
          </cell>
          <cell r="G15">
            <v>80077.892429637912</v>
          </cell>
          <cell r="H15">
            <v>97543.004929967996</v>
          </cell>
          <cell r="I15">
            <v>60145.493379310356</v>
          </cell>
          <cell r="J15">
            <v>14278.68</v>
          </cell>
          <cell r="K15">
            <v>33376.463438914026</v>
          </cell>
          <cell r="L15">
            <v>125370.62504521672</v>
          </cell>
          <cell r="M15">
            <v>139832.50871855346</v>
          </cell>
          <cell r="N15">
            <v>139832.50871855346</v>
          </cell>
          <cell r="O15">
            <v>115998.83688888889</v>
          </cell>
          <cell r="P15">
            <v>115998.83688888889</v>
          </cell>
          <cell r="Q15">
            <v>115998.83688888889</v>
          </cell>
          <cell r="R15">
            <v>93331.625999999989</v>
          </cell>
          <cell r="S15">
            <v>93331.625999999989</v>
          </cell>
          <cell r="T15">
            <v>93331.625999999989</v>
          </cell>
          <cell r="U15">
            <v>93331.625999999989</v>
          </cell>
          <cell r="V15">
            <v>93331.625999999989</v>
          </cell>
          <cell r="W15">
            <v>51220.72800000001</v>
          </cell>
          <cell r="X15">
            <v>51220.72800000001</v>
          </cell>
          <cell r="Y15">
            <v>51220.72800000001</v>
          </cell>
          <cell r="Z15">
            <v>51220.72800000001</v>
          </cell>
          <cell r="AA15">
            <v>51220.72800000001</v>
          </cell>
          <cell r="AB15">
            <v>1836947.0381064946</v>
          </cell>
        </row>
        <row r="17">
          <cell r="A17" t="str">
            <v>DON  LUIS</v>
          </cell>
          <cell r="B17" t="str">
            <v>k t</v>
          </cell>
          <cell r="C17">
            <v>1936.6189999999997</v>
          </cell>
          <cell r="D17">
            <v>5401.8410000000003</v>
          </cell>
          <cell r="E17">
            <v>2243.4256754000003</v>
          </cell>
          <cell r="F17">
            <v>296</v>
          </cell>
          <cell r="G17">
            <v>717</v>
          </cell>
          <cell r="I17">
            <v>3144</v>
          </cell>
          <cell r="J17">
            <v>8323</v>
          </cell>
          <cell r="K17">
            <v>7170</v>
          </cell>
          <cell r="O17">
            <v>3707.6666666666702</v>
          </cell>
          <cell r="P17">
            <v>3707.6666666666702</v>
          </cell>
          <cell r="Q17">
            <v>3858.4666666666703</v>
          </cell>
          <cell r="R17">
            <v>6489.8</v>
          </cell>
          <cell r="S17">
            <v>6489.8</v>
          </cell>
          <cell r="T17">
            <v>6489.8</v>
          </cell>
          <cell r="U17">
            <v>6489.8</v>
          </cell>
          <cell r="V17">
            <v>6489.8</v>
          </cell>
          <cell r="W17">
            <v>7952.2</v>
          </cell>
          <cell r="X17">
            <v>7952.2</v>
          </cell>
          <cell r="Y17">
            <v>7952.2</v>
          </cell>
          <cell r="Z17">
            <v>7952.2</v>
          </cell>
          <cell r="AA17">
            <v>7952.2</v>
          </cell>
          <cell r="AB17">
            <v>112715.6856754</v>
          </cell>
        </row>
        <row r="18">
          <cell r="B18" t="str">
            <v>% Cu</v>
          </cell>
          <cell r="C18">
            <v>0.90327689442270276</v>
          </cell>
          <cell r="D18">
            <v>0.88822902105338064</v>
          </cell>
          <cell r="E18">
            <v>0.93882626661383362</v>
          </cell>
          <cell r="F18">
            <v>1.1239628378378377</v>
          </cell>
          <cell r="G18">
            <v>1.6516903765690376</v>
          </cell>
          <cell r="I18">
            <v>0.87015848728997303</v>
          </cell>
          <cell r="J18">
            <v>0.89506663282749321</v>
          </cell>
          <cell r="K18">
            <v>0.98231215292751162</v>
          </cell>
          <cell r="O18">
            <v>0.7960165954537477</v>
          </cell>
          <cell r="P18">
            <v>0.7960165954537477</v>
          </cell>
          <cell r="Q18">
            <v>0.7960165954537477</v>
          </cell>
          <cell r="R18">
            <v>0.88400000000000001</v>
          </cell>
          <cell r="S18">
            <v>0.88400000000000001</v>
          </cell>
          <cell r="T18">
            <v>0.88400000000000001</v>
          </cell>
          <cell r="U18">
            <v>0.88400000000000001</v>
          </cell>
          <cell r="V18">
            <v>0.88400000000000001</v>
          </cell>
          <cell r="W18">
            <v>0.94688245217024702</v>
          </cell>
          <cell r="X18">
            <v>0.94688245217024702</v>
          </cell>
          <cell r="Y18">
            <v>0.94688245217024702</v>
          </cell>
          <cell r="Z18">
            <v>0.94688245217024702</v>
          </cell>
          <cell r="AA18">
            <v>0.94688245217024702</v>
          </cell>
          <cell r="AB18">
            <v>0.91120551283763229</v>
          </cell>
        </row>
        <row r="19">
          <cell r="B19" t="str">
            <v>% Mo</v>
          </cell>
          <cell r="C19">
            <v>5.9877647590982023E-3</v>
          </cell>
          <cell r="D19">
            <v>7.3684728708715164E-3</v>
          </cell>
          <cell r="E19">
            <v>5.3909766718006425E-3</v>
          </cell>
          <cell r="F19">
            <v>2.0628378378378377E-2</v>
          </cell>
          <cell r="G19">
            <v>5.0423988842398876E-2</v>
          </cell>
          <cell r="I19">
            <v>5.7917486927452234E-3</v>
          </cell>
          <cell r="J19">
            <v>7.4415814665944983E-3</v>
          </cell>
          <cell r="K19">
            <v>1.4489070353958113E-2</v>
          </cell>
          <cell r="O19">
            <v>8.3242218441162922E-3</v>
          </cell>
          <cell r="P19">
            <v>8.3242218441162922E-3</v>
          </cell>
          <cell r="Q19">
            <v>8.3242218441162922E-3</v>
          </cell>
          <cell r="R19">
            <v>1.6249532233739521E-2</v>
          </cell>
          <cell r="S19">
            <v>1.6249532233739521E-2</v>
          </cell>
          <cell r="T19">
            <v>1.6249532233739521E-2</v>
          </cell>
          <cell r="U19">
            <v>1.6249532233739521E-2</v>
          </cell>
          <cell r="V19">
            <v>1.6249532233739521E-2</v>
          </cell>
          <cell r="W19">
            <v>2.8343879069909293E-2</v>
          </cell>
          <cell r="X19">
            <v>2.8343879069909293E-2</v>
          </cell>
          <cell r="Y19">
            <v>2.8343879069909293E-2</v>
          </cell>
          <cell r="Z19">
            <v>2.8343879069909293E-2</v>
          </cell>
          <cell r="AA19">
            <v>2.8343879069909293E-2</v>
          </cell>
          <cell r="AB19">
            <v>1.8079945265673351E-2</v>
          </cell>
        </row>
        <row r="20">
          <cell r="B20" t="str">
            <v>% As</v>
          </cell>
          <cell r="C20">
            <v>1.2017622464718151E-2</v>
          </cell>
          <cell r="D20">
            <v>7.8878338231238524E-3</v>
          </cell>
          <cell r="E20">
            <v>7.6349095261852339E-3</v>
          </cell>
          <cell r="F20">
            <v>1.5449324324324326E-2</v>
          </cell>
          <cell r="G20">
            <v>1.2052998605299859E-2</v>
          </cell>
          <cell r="I20">
            <v>5.5064376131443628E-3</v>
          </cell>
          <cell r="J20">
            <v>7.0558569626166289E-3</v>
          </cell>
          <cell r="K20">
            <v>8.9317927420562073E-3</v>
          </cell>
          <cell r="O20">
            <v>7.4616050625684379E-3</v>
          </cell>
          <cell r="P20">
            <v>7.4616050625684379E-3</v>
          </cell>
          <cell r="Q20">
            <v>7.4616050625684379E-3</v>
          </cell>
          <cell r="R20">
            <v>5.4270070444487062E-3</v>
          </cell>
          <cell r="S20">
            <v>5.4270070444487062E-3</v>
          </cell>
          <cell r="T20">
            <v>5.4270070444487062E-3</v>
          </cell>
          <cell r="U20">
            <v>5.4270070444487062E-3</v>
          </cell>
          <cell r="V20">
            <v>5.4270070444487062E-3</v>
          </cell>
          <cell r="W20">
            <v>9.4481575551336201E-3</v>
          </cell>
          <cell r="X20">
            <v>9.4481575551336201E-3</v>
          </cell>
          <cell r="Y20">
            <v>9.4481575551336201E-3</v>
          </cell>
          <cell r="Z20">
            <v>9.4481575551336201E-3</v>
          </cell>
          <cell r="AA20">
            <v>9.4481575551336201E-3</v>
          </cell>
          <cell r="AB20">
            <v>7.7380056341456232E-3</v>
          </cell>
        </row>
        <row r="21">
          <cell r="B21" t="str">
            <v>% Pb</v>
          </cell>
          <cell r="C21">
            <v>2.4216843891338461E-3</v>
          </cell>
          <cell r="D21">
            <v>2.7617148397999867E-3</v>
          </cell>
          <cell r="E21">
            <v>4.0082885940924632E-3</v>
          </cell>
          <cell r="F21">
            <v>3.0000000000000005E-3</v>
          </cell>
          <cell r="G21">
            <v>3.3486750348675032E-3</v>
          </cell>
          <cell r="I21">
            <v>1.9522137863467305E-3</v>
          </cell>
          <cell r="J21">
            <v>2.1825351262436477E-3</v>
          </cell>
          <cell r="K21">
            <v>2.0393821319231839E-3</v>
          </cell>
          <cell r="O21">
            <v>2.3275554797433612E-3</v>
          </cell>
          <cell r="P21">
            <v>2.3275554797433612E-3</v>
          </cell>
          <cell r="Q21">
            <v>2.3275554797433612E-3</v>
          </cell>
          <cell r="R21">
            <v>2.0602273028123793E-3</v>
          </cell>
          <cell r="S21">
            <v>2.0602273028123793E-3</v>
          </cell>
          <cell r="T21">
            <v>2.0602273028123793E-3</v>
          </cell>
          <cell r="U21">
            <v>2.0602273028123793E-3</v>
          </cell>
          <cell r="V21">
            <v>2.0602273028123793E-3</v>
          </cell>
          <cell r="W21">
            <v>1.7522001370093964E-3</v>
          </cell>
          <cell r="X21">
            <v>1.7522001370093964E-3</v>
          </cell>
          <cell r="Y21">
            <v>1.7522001370093964E-3</v>
          </cell>
          <cell r="Z21">
            <v>1.7522001370093964E-3</v>
          </cell>
          <cell r="AA21">
            <v>1.7522001370093964E-3</v>
          </cell>
          <cell r="AB21">
            <v>2.0722655489228609E-3</v>
          </cell>
        </row>
        <row r="22">
          <cell r="B22" t="str">
            <v>t  Cu</v>
          </cell>
          <cell r="C22">
            <v>17493.03196</v>
          </cell>
          <cell r="D22">
            <v>47980.719433160142</v>
          </cell>
          <cell r="E22">
            <v>21061.869512614001</v>
          </cell>
          <cell r="F22">
            <v>3326.9299999999994</v>
          </cell>
          <cell r="G22">
            <v>11842.62</v>
          </cell>
          <cell r="H22">
            <v>0</v>
          </cell>
          <cell r="I22">
            <v>27357.782840396754</v>
          </cell>
          <cell r="J22">
            <v>74496.395850232249</v>
          </cell>
          <cell r="K22">
            <v>70588.951309370983</v>
          </cell>
          <cell r="L22">
            <v>0</v>
          </cell>
          <cell r="M22">
            <v>0</v>
          </cell>
          <cell r="N22">
            <v>0</v>
          </cell>
          <cell r="O22">
            <v>29911.650268500325</v>
          </cell>
          <cell r="P22">
            <v>29911.650268500325</v>
          </cell>
          <cell r="Q22">
            <v>29911.650268500325</v>
          </cell>
          <cell r="R22">
            <v>56767.569397342631</v>
          </cell>
          <cell r="S22">
            <v>56767.569397342631</v>
          </cell>
          <cell r="T22">
            <v>56767.569397342631</v>
          </cell>
          <cell r="U22">
            <v>56767.569397342631</v>
          </cell>
          <cell r="V22">
            <v>56767.569397342631</v>
          </cell>
          <cell r="W22">
            <v>75297.986361482384</v>
          </cell>
          <cell r="X22">
            <v>75297.986361482384</v>
          </cell>
          <cell r="Y22">
            <v>75297.986361482384</v>
          </cell>
          <cell r="Z22">
            <v>75297.986361482384</v>
          </cell>
          <cell r="AA22">
            <v>75297.986361482384</v>
          </cell>
          <cell r="AB22">
            <v>1024211.0305054003</v>
          </cell>
        </row>
        <row r="24">
          <cell r="A24" t="str">
            <v>LA  UNION</v>
          </cell>
          <cell r="B24" t="str">
            <v>k t</v>
          </cell>
          <cell r="C24">
            <v>6422.389000000001</v>
          </cell>
          <cell r="D24">
            <v>2752.587</v>
          </cell>
          <cell r="E24">
            <v>5453.1909427999999</v>
          </cell>
          <cell r="F24">
            <v>2806.9965999999999</v>
          </cell>
          <cell r="G24">
            <v>944.90785000000005</v>
          </cell>
          <cell r="AB24">
            <v>18380.0713928</v>
          </cell>
        </row>
        <row r="25">
          <cell r="B25" t="str">
            <v>% Cu</v>
          </cell>
          <cell r="C25">
            <v>1.2056825288845006</v>
          </cell>
          <cell r="D25">
            <v>1.088465659507365</v>
          </cell>
          <cell r="E25">
            <v>1.2116267528185334</v>
          </cell>
          <cell r="F25">
            <v>1.3826616218737136</v>
          </cell>
          <cell r="G25">
            <v>1.0163717092624429</v>
          </cell>
          <cell r="AB25">
            <v>1.207187625869198</v>
          </cell>
        </row>
        <row r="26">
          <cell r="B26" t="str">
            <v>% Mo</v>
          </cell>
          <cell r="C26">
            <v>1.0581117088983552E-2</v>
          </cell>
          <cell r="D26">
            <v>1.7001311955457513E-2</v>
          </cell>
          <cell r="E26">
            <v>2.2669915343826976E-2</v>
          </cell>
          <cell r="F26">
            <v>2.3446933850935197E-2</v>
          </cell>
          <cell r="G26">
            <v>2.4746343624936551E-2</v>
          </cell>
          <cell r="AB26">
            <v>1.782231898059208E-2</v>
          </cell>
        </row>
        <row r="27">
          <cell r="B27" t="str">
            <v>% As</v>
          </cell>
          <cell r="C27">
            <v>5.8213593103750016E-3</v>
          </cell>
          <cell r="D27">
            <v>3.0239991851983956E-3</v>
          </cell>
          <cell r="E27">
            <v>4.7966520199583147E-3</v>
          </cell>
          <cell r="F27">
            <v>6.2765330745324019E-3</v>
          </cell>
          <cell r="G27">
            <v>1.0498537449974619E-2</v>
          </cell>
          <cell r="AB27">
            <v>5.4083724443599263E-3</v>
          </cell>
        </row>
        <row r="28">
          <cell r="B28" t="str">
            <v>% Pb</v>
          </cell>
          <cell r="C28">
            <v>3.4043288253016129E-3</v>
          </cell>
          <cell r="D28">
            <v>4.0412661111603231E-3</v>
          </cell>
          <cell r="E28">
            <v>3.3786468555124152E-3</v>
          </cell>
          <cell r="F28">
            <v>4.0000000000000001E-3</v>
          </cell>
          <cell r="G28">
            <v>3.2507312750126903E-3</v>
          </cell>
          <cell r="AB28">
            <v>3.5751708188827649E-3</v>
          </cell>
        </row>
        <row r="29">
          <cell r="B29" t="str">
            <v>t  Cu</v>
          </cell>
          <cell r="C29">
            <v>77433.622109999997</v>
          </cell>
          <cell r="D29">
            <v>29960.964243063991</v>
          </cell>
          <cell r="E29">
            <v>66072.320345242013</v>
          </cell>
          <cell r="F29">
            <v>38811.264715500001</v>
          </cell>
          <cell r="G29">
            <v>9603.7760660000004</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B29">
            <v>221881.947479806</v>
          </cell>
        </row>
        <row r="31">
          <cell r="A31" t="str">
            <v>TOTAL</v>
          </cell>
          <cell r="B31" t="str">
            <v>k t</v>
          </cell>
          <cell r="C31">
            <v>8359.0080000000016</v>
          </cell>
          <cell r="D31">
            <v>8588.9570000000003</v>
          </cell>
          <cell r="E31">
            <v>8996.0428036000012</v>
          </cell>
          <cell r="F31">
            <v>8749.6400935999991</v>
          </cell>
          <cell r="G31">
            <v>8814.9078499999996</v>
          </cell>
          <cell r="H31">
            <v>8925</v>
          </cell>
          <cell r="I31">
            <v>9025</v>
          </cell>
          <cell r="J31">
            <v>9920</v>
          </cell>
          <cell r="K31">
            <v>10810</v>
          </cell>
          <cell r="L31">
            <v>12990</v>
          </cell>
          <cell r="M31">
            <v>12990</v>
          </cell>
          <cell r="N31">
            <v>15090</v>
          </cell>
          <cell r="O31">
            <v>15092.66666666667</v>
          </cell>
          <cell r="P31">
            <v>15093.66666666667</v>
          </cell>
          <cell r="Q31">
            <v>15650.466666666671</v>
          </cell>
          <cell r="R31">
            <v>15649.8</v>
          </cell>
          <cell r="S31">
            <v>15649.8</v>
          </cell>
          <cell r="T31">
            <v>15649.8</v>
          </cell>
          <cell r="U31">
            <v>15649.8</v>
          </cell>
          <cell r="V31">
            <v>15636.8</v>
          </cell>
          <cell r="W31">
            <v>15637</v>
          </cell>
          <cell r="X31">
            <v>15637</v>
          </cell>
          <cell r="Y31">
            <v>15637</v>
          </cell>
          <cell r="Z31">
            <v>15637</v>
          </cell>
          <cell r="AA31">
            <v>15637</v>
          </cell>
          <cell r="AB31">
            <v>325516.35574719997</v>
          </cell>
        </row>
        <row r="32">
          <cell r="A32" t="str">
            <v>MINERAL</v>
          </cell>
          <cell r="B32" t="str">
            <v>% Cu</v>
          </cell>
          <cell r="C32">
            <v>1.1356210458226621</v>
          </cell>
          <cell r="D32">
            <v>0.9514679648090465</v>
          </cell>
          <cell r="E32">
            <v>1.1056851626493915</v>
          </cell>
          <cell r="F32">
            <v>1.1629799976854698</v>
          </cell>
          <cell r="G32">
            <v>1.1517339741179249</v>
          </cell>
          <cell r="H32">
            <v>1.0929188227447395</v>
          </cell>
          <cell r="I32">
            <v>0.96956538747597909</v>
          </cell>
          <cell r="J32">
            <v>0.89491003881282516</v>
          </cell>
          <cell r="K32">
            <v>0.96029828680681406</v>
          </cell>
          <cell r="L32">
            <v>0.96513183252668755</v>
          </cell>
          <cell r="M32">
            <v>0.99595803930593652</v>
          </cell>
          <cell r="N32">
            <v>0.9959580393059364</v>
          </cell>
          <cell r="O32">
            <v>0.9550543332982897</v>
          </cell>
          <cell r="P32">
            <v>0.95505776471200321</v>
          </cell>
          <cell r="Q32">
            <v>0.95486882466710654</v>
          </cell>
          <cell r="R32">
            <v>0.96263556456089794</v>
          </cell>
          <cell r="S32">
            <v>0.96263556456089794</v>
          </cell>
          <cell r="T32">
            <v>0.96263556456089794</v>
          </cell>
          <cell r="U32">
            <v>0.96263556456089794</v>
          </cell>
          <cell r="V32">
            <v>0.96258924650532729</v>
          </cell>
          <cell r="W32">
            <v>0.80884283661496703</v>
          </cell>
          <cell r="X32">
            <v>0.80884283661496703</v>
          </cell>
          <cell r="Y32">
            <v>0.80884283661496703</v>
          </cell>
          <cell r="Z32">
            <v>0.80884283661496703</v>
          </cell>
          <cell r="AA32">
            <v>0.80884283661496703</v>
          </cell>
          <cell r="AB32">
            <v>0.94782142293259364</v>
          </cell>
        </row>
        <row r="33">
          <cell r="A33" t="str">
            <v>VACIADO</v>
          </cell>
          <cell r="B33" t="str">
            <v>% Mo</v>
          </cell>
          <cell r="C33">
            <v>9.5169270085636946E-3</v>
          </cell>
          <cell r="D33">
            <v>1.0271234695062323E-2</v>
          </cell>
          <cell r="E33">
            <v>1.5636671124634554E-2</v>
          </cell>
          <cell r="F33">
            <v>1.2850950811640232E-2</v>
          </cell>
          <cell r="G33">
            <v>2.6069424576844556E-2</v>
          </cell>
          <cell r="H33">
            <v>1.9182119367761319E-2</v>
          </cell>
          <cell r="I33">
            <v>1.7361749465315653E-2</v>
          </cell>
          <cell r="J33">
            <v>8.9335970308937508E-3</v>
          </cell>
          <cell r="K33">
            <v>1.6478058363410538E-2</v>
          </cell>
          <cell r="L33">
            <v>1.3292955608478782E-2</v>
          </cell>
          <cell r="M33">
            <v>2.3925874485828044E-2</v>
          </cell>
          <cell r="N33">
            <v>2.3925874485828044E-2</v>
          </cell>
          <cell r="O33">
            <v>2.5770097057170593E-2</v>
          </cell>
          <cell r="P33">
            <v>2.5770473471072482E-2</v>
          </cell>
          <cell r="Q33">
            <v>2.5749747418937388E-2</v>
          </cell>
          <cell r="R33">
            <v>2.8911845469797672E-2</v>
          </cell>
          <cell r="S33">
            <v>2.8911845469797672E-2</v>
          </cell>
          <cell r="T33">
            <v>2.8911845469797672E-2</v>
          </cell>
          <cell r="U33">
            <v>2.8911845469797672E-2</v>
          </cell>
          <cell r="V33">
            <v>2.8904387092263346E-2</v>
          </cell>
          <cell r="W33">
            <v>1.9328783982844065E-2</v>
          </cell>
          <cell r="X33">
            <v>1.9328783982844065E-2</v>
          </cell>
          <cell r="Y33">
            <v>1.9328783982844065E-2</v>
          </cell>
          <cell r="Z33">
            <v>1.9328783982844065E-2</v>
          </cell>
          <cell r="AA33">
            <v>1.9328783982844065E-2</v>
          </cell>
          <cell r="AB33">
            <v>2.1638823655441657E-2</v>
          </cell>
        </row>
        <row r="34">
          <cell r="A34" t="str">
            <v>RAJOS</v>
          </cell>
          <cell r="B34" t="str">
            <v>% As</v>
          </cell>
          <cell r="C34">
            <v>7.2569125427323416E-3</v>
          </cell>
          <cell r="D34">
            <v>6.1193834119934315E-3</v>
          </cell>
          <cell r="E34">
            <v>5.3620422912281718E-3</v>
          </cell>
          <cell r="F34">
            <v>6.0575535333071556E-3</v>
          </cell>
          <cell r="G34">
            <v>7.2035811852035232E-3</v>
          </cell>
          <cell r="H34">
            <v>7.4918962679277196E-3</v>
          </cell>
          <cell r="I34">
            <v>6.4547091634962282E-3</v>
          </cell>
          <cell r="J34">
            <v>7.1857759576469957E-3</v>
          </cell>
          <cell r="K34">
            <v>8.3909882442015759E-3</v>
          </cell>
          <cell r="L34">
            <v>4.5153340366753834E-3</v>
          </cell>
          <cell r="M34">
            <v>6.3809871551426785E-3</v>
          </cell>
          <cell r="N34">
            <v>6.3809871551426794E-3</v>
          </cell>
          <cell r="O34">
            <v>5.1914373410949415E-3</v>
          </cell>
          <cell r="P34">
            <v>5.1913883597351912E-3</v>
          </cell>
          <cell r="Q34">
            <v>5.1940853648424759E-3</v>
          </cell>
          <cell r="R34">
            <v>5.104372667729778E-3</v>
          </cell>
          <cell r="S34">
            <v>5.104372667729778E-3</v>
          </cell>
          <cell r="T34">
            <v>5.104372667729778E-3</v>
          </cell>
          <cell r="U34">
            <v>5.104372667729778E-3</v>
          </cell>
          <cell r="V34">
            <v>5.1045627063856115E-3</v>
          </cell>
          <cell r="W34">
            <v>7.2010677643439599E-3</v>
          </cell>
          <cell r="X34">
            <v>7.2010677643439599E-3</v>
          </cell>
          <cell r="Y34">
            <v>7.2010677643439599E-3</v>
          </cell>
          <cell r="Z34">
            <v>7.2010677643439599E-3</v>
          </cell>
          <cell r="AA34">
            <v>7.2010677643439599E-3</v>
          </cell>
          <cell r="AB34">
            <v>6.1541044001490221E-3</v>
          </cell>
        </row>
        <row r="35">
          <cell r="B35" t="str">
            <v>% Pb</v>
          </cell>
          <cell r="C35">
            <v>3.1766692889874013E-3</v>
          </cell>
          <cell r="D35">
            <v>3.1892946970232192E-3</v>
          </cell>
          <cell r="E35">
            <v>3.5085197536822948E-3</v>
          </cell>
          <cell r="F35">
            <v>2.9439431434716023E-3</v>
          </cell>
          <cell r="G35">
            <v>2.3193613945626814E-3</v>
          </cell>
          <cell r="H35">
            <v>2.8167713765918736E-3</v>
          </cell>
          <cell r="I35">
            <v>2.2304443373156917E-3</v>
          </cell>
          <cell r="J35">
            <v>2.1297620822304316E-3</v>
          </cell>
          <cell r="K35">
            <v>2.2589653223642932E-3</v>
          </cell>
          <cell r="L35">
            <v>2.1229190431307984E-3</v>
          </cell>
          <cell r="M35">
            <v>2.004403110201163E-3</v>
          </cell>
          <cell r="N35">
            <v>2.004403110201163E-3</v>
          </cell>
          <cell r="O35">
            <v>1.6290805979416909E-3</v>
          </cell>
          <cell r="P35">
            <v>1.6290655275796471E-3</v>
          </cell>
          <cell r="Q35">
            <v>1.6298953298474312E-3</v>
          </cell>
          <cell r="R35">
            <v>1.7604903900393851E-3</v>
          </cell>
          <cell r="S35">
            <v>1.7604903900393851E-3</v>
          </cell>
          <cell r="T35">
            <v>1.7604903900393851E-3</v>
          </cell>
          <cell r="U35">
            <v>1.7604903900393851E-3</v>
          </cell>
          <cell r="V35">
            <v>1.7606669415915985E-3</v>
          </cell>
          <cell r="W35">
            <v>1.6519093018332615E-3</v>
          </cell>
          <cell r="X35">
            <v>1.6519093018332615E-3</v>
          </cell>
          <cell r="Y35">
            <v>1.6519093018332615E-3</v>
          </cell>
          <cell r="Z35">
            <v>1.6519093018332615E-3</v>
          </cell>
          <cell r="AA35">
            <v>1.6519093018332615E-3</v>
          </cell>
          <cell r="AB35">
            <v>1.9905744808044784E-3</v>
          </cell>
        </row>
        <row r="36">
          <cell r="B36" t="str">
            <v>t  Cu</v>
          </cell>
          <cell r="C36">
            <v>94926.654070000004</v>
          </cell>
          <cell r="D36">
            <v>81721.174366224135</v>
          </cell>
          <cell r="E36">
            <v>99467.910504993561</v>
          </cell>
          <cell r="F36">
            <v>101756.5641580362</v>
          </cell>
          <cell r="G36">
            <v>101524.28849563791</v>
          </cell>
          <cell r="H36">
            <v>97543.004929967996</v>
          </cell>
          <cell r="I36">
            <v>87503.276219707113</v>
          </cell>
          <cell r="J36">
            <v>88775.075850232257</v>
          </cell>
          <cell r="K36">
            <v>103808.2448038166</v>
          </cell>
          <cell r="L36">
            <v>125370.62504521672</v>
          </cell>
          <cell r="M36">
            <v>129374.94930584115</v>
          </cell>
          <cell r="N36">
            <v>150290.06813126581</v>
          </cell>
          <cell r="O36">
            <v>144143.16701026657</v>
          </cell>
          <cell r="P36">
            <v>144153.23547974741</v>
          </cell>
          <cell r="Q36">
            <v>149441.42711491734</v>
          </cell>
          <cell r="R36">
            <v>150650.54058265139</v>
          </cell>
          <cell r="S36">
            <v>150650.54058265139</v>
          </cell>
          <cell r="T36">
            <v>150650.54058265139</v>
          </cell>
          <cell r="U36">
            <v>150650.54058265139</v>
          </cell>
          <cell r="V36">
            <v>150518.15529754502</v>
          </cell>
          <cell r="W36">
            <v>126478.7543614824</v>
          </cell>
          <cell r="X36">
            <v>126478.7543614824</v>
          </cell>
          <cell r="Y36">
            <v>126478.7543614824</v>
          </cell>
          <cell r="Z36">
            <v>126478.7543614824</v>
          </cell>
          <cell r="AA36">
            <v>126478.7543614824</v>
          </cell>
          <cell r="AB36">
            <v>3085313.7549214326</v>
          </cell>
        </row>
        <row r="37">
          <cell r="B37" t="str">
            <v>t  Mo</v>
          </cell>
          <cell r="C37">
            <v>795.52069000000006</v>
          </cell>
          <cell r="D37">
            <v>882.19193132798409</v>
          </cell>
          <cell r="E37">
            <v>1406.681627430286</v>
          </cell>
          <cell r="F37">
            <v>1124.4119446240884</v>
          </cell>
          <cell r="G37">
            <v>2297.9957534740997</v>
          </cell>
          <cell r="H37">
            <v>1712.0041535726978</v>
          </cell>
          <cell r="I37">
            <v>1566.8978892447376</v>
          </cell>
          <cell r="J37">
            <v>886.21282546466</v>
          </cell>
          <cell r="K37">
            <v>1781.2781090846793</v>
          </cell>
          <cell r="L37">
            <v>1726.7549335413937</v>
          </cell>
          <cell r="M37">
            <v>3107.9710957090629</v>
          </cell>
          <cell r="N37">
            <v>3610.4144599114516</v>
          </cell>
          <cell r="O37">
            <v>3889.3948485152346</v>
          </cell>
          <cell r="P37">
            <v>3889.7093641454444</v>
          </cell>
          <cell r="Q37">
            <v>4029.9556365516573</v>
          </cell>
          <cell r="R37">
            <v>4524.6459923323964</v>
          </cell>
          <cell r="S37">
            <v>4524.6459923323964</v>
          </cell>
          <cell r="T37">
            <v>4524.6459923323964</v>
          </cell>
          <cell r="U37">
            <v>4524.6459923323964</v>
          </cell>
          <cell r="V37">
            <v>4519.7212008430342</v>
          </cell>
          <cell r="W37">
            <v>3022.4419513973266</v>
          </cell>
          <cell r="X37">
            <v>3022.4419513973266</v>
          </cell>
          <cell r="Y37">
            <v>3022.4419513973266</v>
          </cell>
          <cell r="Z37">
            <v>3022.4419513973266</v>
          </cell>
          <cell r="AA37">
            <v>3022.4419513973266</v>
          </cell>
          <cell r="AB37">
            <v>70437.910189756745</v>
          </cell>
        </row>
      </sheetData>
      <sheetData sheetId="3" refreshError="1"/>
      <sheetData sheetId="4" refreshError="1"/>
      <sheetData sheetId="5" refreshError="1"/>
      <sheetData sheetId="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L"/>
      <sheetName val="ALC MINERIA"/>
      <sheetName val="ALC PROCESOS CORDILLERA"/>
      <sheetName val="ALC AGUAS;PULPAS;RELAVES"/>
      <sheetName val="ALC PROCESOS VALLE"/>
      <sheetName val="ALC SERV Y SUM"/>
      <sheetName val="ALC GENERALES"/>
      <sheetName val="EMPRESAS IC"/>
      <sheetName val="RESUMEN KUS$"/>
      <sheetName val="GANTT"/>
      <sheetName val="CURVA &quot;S&quot; 2001"/>
      <sheetName val="MINERIA"/>
      <sheetName val="CO CORDILL"/>
      <sheetName val="PULPA RELAVES Y AGUAS"/>
      <sheetName val="CO  VALLE"/>
      <sheetName val="SERV Y SUM"/>
      <sheetName val="AMBIENTE-PER-COMUNIC"/>
      <sheetName val="CARTERA DE CONTR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9">
          <cell r="D9">
            <v>120.59345614035087</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sumos"/>
      <sheetName val="Constantes"/>
      <sheetName val="Analisis"/>
      <sheetName val="Analisis Nuevo"/>
      <sheetName val="Presupuesto"/>
      <sheetName val="Rubros"/>
      <sheetName val="Formulas"/>
    </sheetNames>
    <sheetDataSet>
      <sheetData sheetId="0" refreshError="1">
        <row r="3">
          <cell r="A3" t="str">
            <v>codigo</v>
          </cell>
          <cell r="B3" t="str">
            <v>tipo</v>
          </cell>
          <cell r="C3" t="str">
            <v>Descripción</v>
          </cell>
          <cell r="D3" t="str">
            <v>Unidad</v>
          </cell>
          <cell r="E3" t="str">
            <v>Costo Unit</v>
          </cell>
          <cell r="F3" t="str">
            <v>Comentario</v>
          </cell>
        </row>
        <row r="4">
          <cell r="A4" t="str">
            <v>MZ000000</v>
          </cell>
          <cell r="B4" t="str">
            <v>D</v>
          </cell>
          <cell r="C4" t="str">
            <v>Morteros</v>
          </cell>
        </row>
        <row r="5">
          <cell r="A5" t="str">
            <v>MZ000100</v>
          </cell>
          <cell r="B5" t="str">
            <v>D</v>
          </cell>
          <cell r="C5" t="str">
            <v>Morteros (solo materiales)</v>
          </cell>
        </row>
        <row r="6">
          <cell r="A6" t="str">
            <v>MZ000110</v>
          </cell>
          <cell r="B6" t="str">
            <v>A</v>
          </cell>
          <cell r="C6" t="str">
            <v>Mortero MHR 1/8:1:4 Arena Med (Mat)</v>
          </cell>
          <cell r="D6" t="str">
            <v>M3</v>
          </cell>
          <cell r="E6">
            <v>28.311775206611571</v>
          </cell>
          <cell r="F6" t="str">
            <v>Solo materiales</v>
          </cell>
        </row>
        <row r="7">
          <cell r="A7" t="str">
            <v>MZ000120</v>
          </cell>
          <cell r="B7" t="str">
            <v>A</v>
          </cell>
          <cell r="C7" t="str">
            <v>Mortero MHR 1/4:1:4 Arena Med (Mat)</v>
          </cell>
          <cell r="D7" t="str">
            <v>M3</v>
          </cell>
          <cell r="E7">
            <v>38.253884297520656</v>
          </cell>
          <cell r="F7" t="str">
            <v>Solo materiales</v>
          </cell>
        </row>
        <row r="8">
          <cell r="A8" t="str">
            <v>MZ000130</v>
          </cell>
          <cell r="B8" t="str">
            <v>A</v>
          </cell>
          <cell r="C8" t="str">
            <v>Mortero MHR 1/2:1:4 Arena Med (Mat)</v>
          </cell>
          <cell r="D8" t="str">
            <v>M3</v>
          </cell>
          <cell r="E8">
            <v>45.477633057851236</v>
          </cell>
          <cell r="F8" t="str">
            <v>Solo materiales</v>
          </cell>
        </row>
        <row r="9">
          <cell r="A9" t="str">
            <v>MZ002000</v>
          </cell>
          <cell r="B9" t="str">
            <v>D</v>
          </cell>
          <cell r="C9" t="str">
            <v>Morteros (solo elaboracion)</v>
          </cell>
        </row>
        <row r="10">
          <cell r="A10" t="str">
            <v>MZ002010</v>
          </cell>
          <cell r="B10" t="str">
            <v>A</v>
          </cell>
          <cell r="C10" t="str">
            <v>Mortero Elaboracion Manual (MO)</v>
          </cell>
          <cell r="D10" t="str">
            <v>M3</v>
          </cell>
          <cell r="E10">
            <v>0</v>
          </cell>
          <cell r="F10" t="str">
            <v>Solo Mano de obra de elaboracion (sin transportes)</v>
          </cell>
        </row>
        <row r="11">
          <cell r="A11" t="str">
            <v>MZ002020</v>
          </cell>
          <cell r="B11" t="str">
            <v>A</v>
          </cell>
          <cell r="C11" t="str">
            <v>Mortero Elaboracion Mecanica perita 220 lts(MO+EQ)</v>
          </cell>
          <cell r="D11" t="str">
            <v>M3</v>
          </cell>
          <cell r="E11">
            <v>0.139875</v>
          </cell>
          <cell r="F11" t="str">
            <v>Elaboracion con Perita 220 lts (sin transportes)</v>
          </cell>
        </row>
        <row r="12">
          <cell r="A12" t="str">
            <v>MZ002050</v>
          </cell>
          <cell r="B12" t="str">
            <v>A</v>
          </cell>
          <cell r="C12" t="str">
            <v>Mortero Elaboracion (P)</v>
          </cell>
          <cell r="D12" t="str">
            <v>M3</v>
          </cell>
          <cell r="E12">
            <v>0.139875</v>
          </cell>
          <cell r="F12" t="str">
            <v>Mortero Elaboracion Mecanica perita 220 lts(MO+EQ)</v>
          </cell>
        </row>
        <row r="13">
          <cell r="A13" t="str">
            <v>MZ003000</v>
          </cell>
          <cell r="B13" t="str">
            <v>D</v>
          </cell>
          <cell r="C13" t="str">
            <v>Morteros (Elaborados en lugar de Mezcla)</v>
          </cell>
        </row>
        <row r="14">
          <cell r="A14" t="str">
            <v>EQ000000</v>
          </cell>
          <cell r="B14" t="str">
            <v>D</v>
          </cell>
          <cell r="C14" t="str">
            <v>Equipos</v>
          </cell>
        </row>
        <row r="15">
          <cell r="A15" t="str">
            <v>EQ000100</v>
          </cell>
          <cell r="B15" t="str">
            <v>A</v>
          </cell>
          <cell r="C15" t="str">
            <v>Hormigonera de 220 litros</v>
          </cell>
          <cell r="D15" t="str">
            <v>HS</v>
          </cell>
          <cell r="E15">
            <v>0.46625</v>
          </cell>
          <cell r="F15" t="str">
            <v>Amortizacion de equipo</v>
          </cell>
        </row>
        <row r="16">
          <cell r="A16" t="str">
            <v>MM000000</v>
          </cell>
          <cell r="B16" t="str">
            <v>D</v>
          </cell>
          <cell r="C16" t="str">
            <v>Movimiento de Materiales</v>
          </cell>
        </row>
        <row r="17">
          <cell r="A17" t="str">
            <v>MM000100</v>
          </cell>
          <cell r="B17" t="str">
            <v>A</v>
          </cell>
          <cell r="C17" t="str">
            <v>Descarga a brazo, envasado (descarga a deposito) h 25 kg</v>
          </cell>
          <cell r="D17" t="str">
            <v>TON</v>
          </cell>
          <cell r="E17">
            <v>0</v>
          </cell>
          <cell r="F17" t="str">
            <v>Del pto de Descarga al Deposito, Cte DHDD</v>
          </cell>
        </row>
        <row r="18">
          <cell r="A18" t="str">
            <v>MM000110</v>
          </cell>
          <cell r="B18" t="str">
            <v>A</v>
          </cell>
          <cell r="C18" t="str">
            <v>Descarga a brazo, envasado (descarga a deposito) h 50 kg</v>
          </cell>
          <cell r="D18" t="str">
            <v>TON</v>
          </cell>
          <cell r="E18">
            <v>0</v>
          </cell>
          <cell r="F18" t="str">
            <v>Del pto de Descarga al Deposito, Cte DHDD</v>
          </cell>
        </row>
        <row r="19">
          <cell r="A19" t="str">
            <v>MM000210</v>
          </cell>
          <cell r="B19" t="str">
            <v>A</v>
          </cell>
          <cell r="C19" t="str">
            <v>Carga a brazo, envasado (Dep-mezcladora) h 25 kg</v>
          </cell>
          <cell r="D19" t="str">
            <v>TON</v>
          </cell>
          <cell r="E19">
            <v>0</v>
          </cell>
          <cell r="F19" t="str">
            <v>Del Deposito a Mezcladora, Cte DHDEM</v>
          </cell>
        </row>
        <row r="20">
          <cell r="A20" t="str">
            <v>MM000220</v>
          </cell>
          <cell r="B20" t="str">
            <v>A</v>
          </cell>
          <cell r="C20" t="str">
            <v>Carga a brazo, envasado (Dep-mezcladora) h 50 kg</v>
          </cell>
          <cell r="D20" t="str">
            <v>TON</v>
          </cell>
          <cell r="E20">
            <v>0</v>
          </cell>
          <cell r="F20" t="str">
            <v>Del Deposito a Mezcladora, Cte DHDEM</v>
          </cell>
        </row>
        <row r="21">
          <cell r="A21" t="str">
            <v>MM000230</v>
          </cell>
          <cell r="B21" t="str">
            <v>A</v>
          </cell>
          <cell r="C21" t="str">
            <v>Carga paleando, mat a granel</v>
          </cell>
          <cell r="D21" t="str">
            <v>TON</v>
          </cell>
          <cell r="E21">
            <v>0</v>
          </cell>
          <cell r="F21" t="str">
            <v>Paleo de aridos</v>
          </cell>
        </row>
        <row r="22">
          <cell r="A22" t="str">
            <v>MM000240</v>
          </cell>
          <cell r="B22" t="str">
            <v>A</v>
          </cell>
          <cell r="C22" t="str">
            <v>Descarga volcando, mat a granel</v>
          </cell>
          <cell r="D22" t="str">
            <v>TON</v>
          </cell>
          <cell r="E22">
            <v>0</v>
          </cell>
          <cell r="F22" t="str">
            <v>Volcando carretilla</v>
          </cell>
        </row>
        <row r="23">
          <cell r="A23" t="str">
            <v>MM000241</v>
          </cell>
          <cell r="B23" t="str">
            <v>A</v>
          </cell>
          <cell r="C23" t="str">
            <v xml:space="preserve">Transporte de aridos (carretilla) </v>
          </cell>
          <cell r="D23" t="str">
            <v>TON/M</v>
          </cell>
          <cell r="E23">
            <v>0</v>
          </cell>
          <cell r="F23" t="str">
            <v>Por TON por Metro</v>
          </cell>
        </row>
        <row r="24">
          <cell r="A24" t="str">
            <v>MM000242</v>
          </cell>
          <cell r="B24" t="str">
            <v>A</v>
          </cell>
          <cell r="C24" t="str">
            <v>Transporte de aridos (carretilla) (Descarga - Depos Aridos)</v>
          </cell>
          <cell r="D24" t="str">
            <v>TON</v>
          </cell>
          <cell r="E24">
            <v>0</v>
          </cell>
          <cell r="F24" t="str">
            <v>Desde el punto de descarga al deposito de aridos</v>
          </cell>
        </row>
        <row r="25">
          <cell r="A25" t="str">
            <v>MM000290</v>
          </cell>
          <cell r="B25" t="str">
            <v>A</v>
          </cell>
          <cell r="C25" t="str">
            <v>Elevacion a Brazo (Carga Máxima 50Kg),Envasado</v>
          </cell>
          <cell r="D25" t="str">
            <v>TON</v>
          </cell>
          <cell r="E25">
            <v>0</v>
          </cell>
          <cell r="F25" t="str">
            <v>Elevacion al hombro</v>
          </cell>
        </row>
        <row r="26">
          <cell r="A26" t="str">
            <v>P010000</v>
          </cell>
          <cell r="B26" t="str">
            <v>D</v>
          </cell>
          <cell r="C26" t="str">
            <v>DEMOLICIONES</v>
          </cell>
        </row>
        <row r="27">
          <cell r="A27" t="str">
            <v>P010100</v>
          </cell>
          <cell r="B27" t="str">
            <v>A</v>
          </cell>
          <cell r="C27" t="str">
            <v>Demolicion manual mamposteria</v>
          </cell>
          <cell r="D27" t="str">
            <v>M3</v>
          </cell>
          <cell r="E27">
            <v>29.925000000000001</v>
          </cell>
          <cell r="F27">
            <v>0</v>
          </cell>
        </row>
        <row r="28">
          <cell r="A28" t="str">
            <v>P010110</v>
          </cell>
          <cell r="B28" t="str">
            <v>A</v>
          </cell>
          <cell r="C28" t="str">
            <v>Demolicion manual hormigon armado</v>
          </cell>
          <cell r="D28" t="str">
            <v>M3</v>
          </cell>
          <cell r="E28">
            <v>108</v>
          </cell>
          <cell r="F28">
            <v>0</v>
          </cell>
        </row>
        <row r="29">
          <cell r="A29" t="str">
            <v>P020000</v>
          </cell>
          <cell r="B29" t="str">
            <v>D</v>
          </cell>
          <cell r="C29" t="str">
            <v>TRABAJOS PRELIMINARES</v>
          </cell>
        </row>
        <row r="30">
          <cell r="A30" t="str">
            <v>P030000</v>
          </cell>
          <cell r="B30" t="str">
            <v>D</v>
          </cell>
          <cell r="C30" t="str">
            <v>MOVIMIENTO DE SUELOS</v>
          </cell>
        </row>
        <row r="31">
          <cell r="A31" t="str">
            <v>P030100</v>
          </cell>
          <cell r="B31" t="str">
            <v>A</v>
          </cell>
          <cell r="C31" t="str">
            <v>Cava manual</v>
          </cell>
          <cell r="D31" t="str">
            <v>M3</v>
          </cell>
          <cell r="E31">
            <v>0</v>
          </cell>
          <cell r="F31" t="str">
            <v>Solo comprende la cava, no comprende paleo ni transporte</v>
          </cell>
        </row>
        <row r="32">
          <cell r="A32" t="str">
            <v>P030101</v>
          </cell>
          <cell r="B32" t="str">
            <v>A</v>
          </cell>
          <cell r="C32" t="str">
            <v>Paleo manual</v>
          </cell>
          <cell r="D32" t="str">
            <v>M3</v>
          </cell>
          <cell r="E32">
            <v>0</v>
          </cell>
          <cell r="F32" t="str">
            <v>Paleo manual de tierra</v>
          </cell>
        </row>
        <row r="33">
          <cell r="A33" t="str">
            <v>P030110</v>
          </cell>
          <cell r="B33" t="str">
            <v>A</v>
          </cell>
          <cell r="C33" t="str">
            <v>Excavacion manual (cava + paleo) sin retiro de excedentes</v>
          </cell>
          <cell r="D33" t="str">
            <v>M3</v>
          </cell>
          <cell r="E33">
            <v>0</v>
          </cell>
          <cell r="F33" t="str">
            <v>Comprende cava y paleo</v>
          </cell>
        </row>
        <row r="34">
          <cell r="A34" t="str">
            <v>P030120</v>
          </cell>
          <cell r="B34" t="str">
            <v>A</v>
          </cell>
          <cell r="C34" t="str">
            <v>Relleno manual</v>
          </cell>
          <cell r="D34" t="str">
            <v>M3</v>
          </cell>
          <cell r="E34">
            <v>0</v>
          </cell>
          <cell r="F34">
            <v>0</v>
          </cell>
        </row>
        <row r="35">
          <cell r="A35" t="str">
            <v>P030130</v>
          </cell>
          <cell r="B35" t="str">
            <v>A</v>
          </cell>
          <cell r="C35" t="str">
            <v>Apisonado manual</v>
          </cell>
          <cell r="D35" t="str">
            <v>M3</v>
          </cell>
          <cell r="E35">
            <v>0</v>
          </cell>
          <cell r="F35" t="str">
            <v>Base Ext</v>
          </cell>
        </row>
        <row r="36">
          <cell r="A36" t="str">
            <v>P030135</v>
          </cell>
          <cell r="B36" t="str">
            <v>A</v>
          </cell>
          <cell r="C36" t="str">
            <v>Relleno y compactacion manual</v>
          </cell>
          <cell r="D36" t="str">
            <v>M3</v>
          </cell>
          <cell r="E36">
            <v>0</v>
          </cell>
          <cell r="F36" t="str">
            <v>MRD</v>
          </cell>
        </row>
        <row r="37">
          <cell r="A37" t="str">
            <v>P030140</v>
          </cell>
          <cell r="B37" t="str">
            <v>A</v>
          </cell>
          <cell r="C37" t="str">
            <v>Retiro de excedentes (carretilla + voquete)</v>
          </cell>
          <cell r="D37" t="str">
            <v>M3</v>
          </cell>
          <cell r="E37">
            <v>0</v>
          </cell>
          <cell r="F37" t="str">
            <v>MRD</v>
          </cell>
        </row>
        <row r="38">
          <cell r="A38" t="str">
            <v>P040000</v>
          </cell>
          <cell r="B38" t="str">
            <v>D</v>
          </cell>
          <cell r="C38" t="str">
            <v>FUNDACIONES</v>
          </cell>
        </row>
        <row r="39">
          <cell r="A39" t="str">
            <v>P040100</v>
          </cell>
          <cell r="B39" t="str">
            <v>D</v>
          </cell>
          <cell r="C39" t="str">
            <v>FUNDACIONES DIRECTAS</v>
          </cell>
        </row>
        <row r="40">
          <cell r="A40" t="str">
            <v>P040110</v>
          </cell>
          <cell r="B40" t="str">
            <v>A</v>
          </cell>
          <cell r="C40" t="str">
            <v>Bases de Hº Aº centradas</v>
          </cell>
          <cell r="D40" t="str">
            <v>M3</v>
          </cell>
          <cell r="E40">
            <v>144.03817872866301</v>
          </cell>
          <cell r="F40" t="str">
            <v>Chandias</v>
          </cell>
        </row>
        <row r="41">
          <cell r="A41" t="str">
            <v>P050000</v>
          </cell>
          <cell r="B41" t="str">
            <v>D</v>
          </cell>
          <cell r="C41" t="str">
            <v>ESTRUCTURA HORMIGON ARMADO</v>
          </cell>
        </row>
        <row r="42">
          <cell r="A42" t="str">
            <v>P050110</v>
          </cell>
          <cell r="B42" t="str">
            <v>A</v>
          </cell>
          <cell r="C42" t="str">
            <v>Vigas</v>
          </cell>
          <cell r="D42" t="str">
            <v>M3</v>
          </cell>
          <cell r="E42">
            <v>91.874743183749132</v>
          </cell>
          <cell r="F42" t="str">
            <v>Chandias</v>
          </cell>
        </row>
        <row r="43">
          <cell r="A43" t="str">
            <v>P050150</v>
          </cell>
          <cell r="B43" t="str">
            <v>A</v>
          </cell>
          <cell r="C43" t="str">
            <v>Tanque Rectangular</v>
          </cell>
          <cell r="D43" t="str">
            <v>M3</v>
          </cell>
        </row>
        <row r="44">
          <cell r="A44" t="str">
            <v>P050160</v>
          </cell>
          <cell r="B44" t="str">
            <v>A</v>
          </cell>
          <cell r="C44" t="str">
            <v>Tanque circular</v>
          </cell>
          <cell r="D44" t="str">
            <v>M3</v>
          </cell>
        </row>
        <row r="45">
          <cell r="A45" t="str">
            <v>P060000</v>
          </cell>
          <cell r="B45" t="str">
            <v>D</v>
          </cell>
          <cell r="C45" t="str">
            <v>MAMPOSTERIA</v>
          </cell>
        </row>
        <row r="46">
          <cell r="A46" t="str">
            <v>P070000</v>
          </cell>
          <cell r="B46" t="str">
            <v>D</v>
          </cell>
          <cell r="C46" t="str">
            <v>REVOQUES</v>
          </cell>
        </row>
        <row r="47">
          <cell r="A47" t="str">
            <v>P070100</v>
          </cell>
          <cell r="B47" t="str">
            <v>D</v>
          </cell>
          <cell r="C47" t="str">
            <v>GRUESO INTERIOR</v>
          </cell>
        </row>
        <row r="48">
          <cell r="A48" t="str">
            <v>REP0000</v>
          </cell>
          <cell r="B48" t="str">
            <v>D</v>
          </cell>
          <cell r="C48" t="str">
            <v>REPARACIONES DE EDIFICIOS</v>
          </cell>
        </row>
        <row r="49">
          <cell r="A49" t="str">
            <v>REP0100</v>
          </cell>
          <cell r="B49" t="str">
            <v>A</v>
          </cell>
          <cell r="C49" t="str">
            <v>Hidrolavado Exterior c/andamio</v>
          </cell>
          <cell r="D49" t="str">
            <v>HS</v>
          </cell>
        </row>
        <row r="60">
          <cell r="C60" t="str">
            <v>FIN ITEMS, CODIGOITEMS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45">
          <cell r="C45">
            <v>0.9</v>
          </cell>
        </row>
      </sheetData>
      <sheetData sheetId="20"/>
      <sheetData sheetId="21"/>
      <sheetData sheetId="22"/>
      <sheetData sheetId="23"/>
      <sheetData sheetId="24"/>
      <sheetData sheetId="25"/>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01A"/>
      <sheetName val="Hoja2"/>
      <sheetName val="Export PM rev0"/>
      <sheetName val="Hoja3"/>
      <sheetName val="pmhh"/>
    </sheetNames>
    <sheetDataSet>
      <sheetData sheetId="0">
        <row r="14">
          <cell r="B14">
            <v>1</v>
          </cell>
        </row>
      </sheetData>
      <sheetData sheetId="1">
        <row r="2">
          <cell r="A2" t="str">
            <v>ID de actividad</v>
          </cell>
        </row>
      </sheetData>
      <sheetData sheetId="2"/>
      <sheetData sheetId="3">
        <row r="2">
          <cell r="A2" t="str">
            <v>ID de actividad</v>
          </cell>
          <cell r="B2" t="str">
            <v>Nombre de la actividad</v>
          </cell>
          <cell r="C2" t="str">
            <v>Original Duración</v>
          </cell>
          <cell r="D2" t="str">
            <v>Clase de Roca</v>
          </cell>
          <cell r="E2" t="str">
            <v>Inicio</v>
          </cell>
          <cell r="F2" t="str">
            <v>Finalización</v>
          </cell>
          <cell r="G2" t="str">
            <v>Presupuestado Unidades de mano de obra</v>
          </cell>
          <cell r="H2" t="str">
            <v>Flotación total</v>
          </cell>
        </row>
        <row r="3">
          <cell r="A3" t="str">
            <v>TUNELES ACCESO Y TRANSPORTE  - (MASTER PLAN BASE LINE)</v>
          </cell>
          <cell r="C3">
            <v>1284</v>
          </cell>
          <cell r="E3">
            <v>40941</v>
          </cell>
          <cell r="F3">
            <v>42224</v>
          </cell>
          <cell r="G3">
            <v>2163105</v>
          </cell>
          <cell r="H3">
            <v>0</v>
          </cell>
        </row>
        <row r="4">
          <cell r="A4" t="str">
            <v xml:space="preserve">  MILESTONES</v>
          </cell>
          <cell r="C4">
            <v>1283</v>
          </cell>
          <cell r="E4">
            <v>40941</v>
          </cell>
          <cell r="F4">
            <v>42224</v>
          </cell>
          <cell r="G4">
            <v>0</v>
          </cell>
          <cell r="H4">
            <v>1</v>
          </cell>
        </row>
        <row r="5">
          <cell r="A5" t="str">
            <v xml:space="preserve">    HITOS CONTRACTUALES</v>
          </cell>
          <cell r="C5">
            <v>1283</v>
          </cell>
          <cell r="E5">
            <v>40941</v>
          </cell>
          <cell r="F5">
            <v>42224</v>
          </cell>
          <cell r="G5">
            <v>0</v>
          </cell>
          <cell r="H5">
            <v>0</v>
          </cell>
        </row>
        <row r="6">
          <cell r="A6" t="str">
            <v xml:space="preserve">      A001</v>
          </cell>
          <cell r="B6" t="str">
            <v>HITO 1 - Carta de Adjudicacion</v>
          </cell>
          <cell r="C6">
            <v>0</v>
          </cell>
          <cell r="E6" t="str">
            <v>02-Feb-12*</v>
          </cell>
          <cell r="G6">
            <v>0</v>
          </cell>
          <cell r="H6">
            <v>0</v>
          </cell>
        </row>
        <row r="7">
          <cell r="A7" t="str">
            <v xml:space="preserve">      A005</v>
          </cell>
          <cell r="B7" t="str">
            <v>HITO 2 - Reunion de Arranque - Acta Inicio Actividades</v>
          </cell>
          <cell r="C7">
            <v>0</v>
          </cell>
          <cell r="E7">
            <v>40947</v>
          </cell>
          <cell r="G7">
            <v>0</v>
          </cell>
          <cell r="H7">
            <v>0</v>
          </cell>
        </row>
        <row r="8">
          <cell r="A8" t="str">
            <v xml:space="preserve">      A010</v>
          </cell>
          <cell r="B8" t="str">
            <v>HITO 3 - Fin Movilización</v>
          </cell>
          <cell r="C8">
            <v>0</v>
          </cell>
          <cell r="F8" t="str">
            <v>22-Jun-12*</v>
          </cell>
          <cell r="G8">
            <v>0</v>
          </cell>
          <cell r="H8">
            <v>0</v>
          </cell>
        </row>
        <row r="9">
          <cell r="A9" t="str">
            <v xml:space="preserve">      A084</v>
          </cell>
          <cell r="B9" t="str">
            <v>HITO 4 - Inicio Excavacion Tuneles (1er. Disparo)</v>
          </cell>
          <cell r="C9">
            <v>0</v>
          </cell>
          <cell r="E9" t="str">
            <v>22-Jun-12*</v>
          </cell>
          <cell r="G9">
            <v>0</v>
          </cell>
          <cell r="H9">
            <v>0</v>
          </cell>
        </row>
        <row r="10">
          <cell r="A10" t="str">
            <v xml:space="preserve">      A085</v>
          </cell>
          <cell r="B10" t="str">
            <v>HITO 18 - Termino de Contrato</v>
          </cell>
          <cell r="C10">
            <v>0</v>
          </cell>
          <cell r="F10" t="str">
            <v>08-Ago-15*</v>
          </cell>
          <cell r="G10">
            <v>0</v>
          </cell>
          <cell r="H10">
            <v>0</v>
          </cell>
        </row>
        <row r="11">
          <cell r="A11" t="str">
            <v xml:space="preserve">    HITOS ASTALDI</v>
          </cell>
          <cell r="C11">
            <v>1105</v>
          </cell>
          <cell r="E11">
            <v>41044</v>
          </cell>
          <cell r="F11">
            <v>42148</v>
          </cell>
          <cell r="G11">
            <v>0</v>
          </cell>
          <cell r="H11">
            <v>76</v>
          </cell>
        </row>
        <row r="12">
          <cell r="A12" t="str">
            <v>A015</v>
          </cell>
          <cell r="B12" t="str">
            <v>HITO 4 - Inicio Excavacion Tuneles (1er. Disparo)</v>
          </cell>
          <cell r="C12">
            <v>0</v>
          </cell>
          <cell r="E12">
            <v>41044</v>
          </cell>
          <cell r="G12">
            <v>0</v>
          </cell>
          <cell r="H12">
            <v>1</v>
          </cell>
        </row>
        <row r="13">
          <cell r="A13" t="str">
            <v>A020</v>
          </cell>
          <cell r="B13" t="str">
            <v>HITO 5 - Habilitacion Galeria Vehicular 1 (sin Pavimento)</v>
          </cell>
          <cell r="C13">
            <v>0</v>
          </cell>
          <cell r="F13">
            <v>41478</v>
          </cell>
          <cell r="G13">
            <v>0</v>
          </cell>
          <cell r="H13">
            <v>746</v>
          </cell>
        </row>
        <row r="14">
          <cell r="A14" t="str">
            <v>A025</v>
          </cell>
          <cell r="B14" t="str">
            <v>HITO 6 - Habilitacion Galeria Vehicular 2 (sin Pavimento)</v>
          </cell>
          <cell r="C14">
            <v>0</v>
          </cell>
          <cell r="F14">
            <v>41513</v>
          </cell>
          <cell r="G14">
            <v>0</v>
          </cell>
          <cell r="H14">
            <v>711</v>
          </cell>
        </row>
        <row r="15">
          <cell r="A15" t="str">
            <v>A030</v>
          </cell>
          <cell r="B15" t="str">
            <v>HITO 7 - Fin Chimenea de Emergencia 1</v>
          </cell>
          <cell r="C15">
            <v>0</v>
          </cell>
          <cell r="F15">
            <v>41612</v>
          </cell>
          <cell r="G15">
            <v>0</v>
          </cell>
          <cell r="H15">
            <v>611</v>
          </cell>
        </row>
        <row r="16">
          <cell r="A16" t="str">
            <v>A035</v>
          </cell>
          <cell r="B16" t="str">
            <v>HITO 8 - Fin Chimeneas de Inyeccion 1 y 3</v>
          </cell>
          <cell r="C16">
            <v>0</v>
          </cell>
          <cell r="F16">
            <v>41797</v>
          </cell>
          <cell r="G16">
            <v>0</v>
          </cell>
          <cell r="H16">
            <v>427</v>
          </cell>
        </row>
        <row r="17">
          <cell r="A17" t="str">
            <v>A040</v>
          </cell>
          <cell r="B17" t="str">
            <v>HITO 9 - Fin Chimeneas de Emergencia 5</v>
          </cell>
          <cell r="C17">
            <v>0</v>
          </cell>
          <cell r="F17">
            <v>41780</v>
          </cell>
          <cell r="G17">
            <v>0</v>
          </cell>
          <cell r="H17">
            <v>443</v>
          </cell>
        </row>
        <row r="18">
          <cell r="A18" t="str">
            <v>A045</v>
          </cell>
          <cell r="B18" t="str">
            <v>HITO 10 - Fin Chimeneas de Emergencia 6</v>
          </cell>
          <cell r="C18">
            <v>0</v>
          </cell>
          <cell r="F18">
            <v>41810</v>
          </cell>
          <cell r="G18">
            <v>0</v>
          </cell>
          <cell r="H18">
            <v>413</v>
          </cell>
        </row>
        <row r="19">
          <cell r="A19" t="str">
            <v>A050</v>
          </cell>
          <cell r="B19" t="str">
            <v>HITO 11 - Fin Chimeneas de Emergencia 7</v>
          </cell>
          <cell r="C19">
            <v>0</v>
          </cell>
          <cell r="F19">
            <v>41852</v>
          </cell>
          <cell r="G19">
            <v>0</v>
          </cell>
          <cell r="H19">
            <v>372</v>
          </cell>
        </row>
        <row r="20">
          <cell r="A20" t="str">
            <v>A056</v>
          </cell>
          <cell r="B20" t="str">
            <v>HITO 12 - Fin Chimeneas de Emergencia 8</v>
          </cell>
          <cell r="C20">
            <v>0</v>
          </cell>
          <cell r="F20">
            <v>41907</v>
          </cell>
          <cell r="G20">
            <v>0</v>
          </cell>
          <cell r="H20">
            <v>317</v>
          </cell>
        </row>
        <row r="21">
          <cell r="A21" t="str">
            <v>A060</v>
          </cell>
          <cell r="B21" t="str">
            <v>HITO 13 - Fin Chimeneas de Inyeccion 4 y 5</v>
          </cell>
          <cell r="C21">
            <v>0</v>
          </cell>
          <cell r="F21">
            <v>42040</v>
          </cell>
          <cell r="G21">
            <v>0</v>
          </cell>
          <cell r="H21">
            <v>184</v>
          </cell>
        </row>
        <row r="22">
          <cell r="A22" t="str">
            <v>A065</v>
          </cell>
          <cell r="B22" t="str">
            <v>HITO 14 - Fin Excavacion Tunel Acceso Principal</v>
          </cell>
          <cell r="C22">
            <v>0</v>
          </cell>
          <cell r="F22">
            <v>42077</v>
          </cell>
          <cell r="G22">
            <v>0</v>
          </cell>
          <cell r="H22">
            <v>147</v>
          </cell>
        </row>
        <row r="23">
          <cell r="A23" t="str">
            <v>A070</v>
          </cell>
          <cell r="B23" t="str">
            <v>HITO 15 - Fin Excavacion Tunel de Transporte</v>
          </cell>
          <cell r="C23">
            <v>0</v>
          </cell>
          <cell r="F23">
            <v>42083</v>
          </cell>
          <cell r="G23">
            <v>0</v>
          </cell>
          <cell r="H23">
            <v>141</v>
          </cell>
        </row>
        <row r="24">
          <cell r="A24" t="str">
            <v>A075</v>
          </cell>
          <cell r="B24" t="str">
            <v>HITO 16 - Fin Carpeta de Rodado Tunel Acceso</v>
          </cell>
          <cell r="C24">
            <v>0</v>
          </cell>
          <cell r="F24">
            <v>42148</v>
          </cell>
          <cell r="G24">
            <v>0</v>
          </cell>
          <cell r="H24">
            <v>76</v>
          </cell>
        </row>
        <row r="25">
          <cell r="A25" t="str">
            <v>A080</v>
          </cell>
          <cell r="B25" t="str">
            <v>HITO 17 - Fin Carpeta de Rodado Tunel de Transporte</v>
          </cell>
          <cell r="C25">
            <v>0</v>
          </cell>
          <cell r="F25">
            <v>42147</v>
          </cell>
          <cell r="G25">
            <v>0</v>
          </cell>
          <cell r="H25">
            <v>77</v>
          </cell>
        </row>
        <row r="26">
          <cell r="A26" t="str">
            <v xml:space="preserve">    HITOS CODELCO</v>
          </cell>
          <cell r="C26">
            <v>1081</v>
          </cell>
          <cell r="E26">
            <v>40983</v>
          </cell>
          <cell r="F26">
            <v>42065</v>
          </cell>
          <cell r="G26">
            <v>0</v>
          </cell>
          <cell r="H26">
            <v>159</v>
          </cell>
        </row>
        <row r="27">
          <cell r="A27" t="str">
            <v>A100</v>
          </cell>
          <cell r="B27" t="str">
            <v>HITO 19 - Entrega Comedor Instalacion de Faenas</v>
          </cell>
          <cell r="C27">
            <v>0</v>
          </cell>
          <cell r="F27">
            <v>40983</v>
          </cell>
          <cell r="G27">
            <v>0</v>
          </cell>
          <cell r="H27">
            <v>1240</v>
          </cell>
        </row>
        <row r="28">
          <cell r="A28" t="str">
            <v>A105</v>
          </cell>
          <cell r="B28" t="str">
            <v>HITO 20 - Entrega del Terreno (Plataforma)</v>
          </cell>
          <cell r="C28">
            <v>0</v>
          </cell>
          <cell r="F28">
            <v>40983</v>
          </cell>
          <cell r="G28">
            <v>0</v>
          </cell>
          <cell r="H28">
            <v>0</v>
          </cell>
        </row>
        <row r="29">
          <cell r="A29" t="str">
            <v>A110</v>
          </cell>
          <cell r="B29" t="str">
            <v>HITO 21 - Entrega Portal Tunel de Acceso</v>
          </cell>
          <cell r="C29">
            <v>0</v>
          </cell>
          <cell r="F29">
            <v>41044</v>
          </cell>
          <cell r="G29">
            <v>0</v>
          </cell>
          <cell r="H29">
            <v>0</v>
          </cell>
        </row>
        <row r="30">
          <cell r="A30" t="str">
            <v>A115</v>
          </cell>
          <cell r="B30" t="str">
            <v>HITO 22 - Entrega Linea Electrica</v>
          </cell>
          <cell r="C30">
            <v>0</v>
          </cell>
          <cell r="F30" t="str">
            <v>15-Mayo-12*</v>
          </cell>
          <cell r="G30">
            <v>0</v>
          </cell>
          <cell r="H30">
            <v>0</v>
          </cell>
        </row>
        <row r="31">
          <cell r="A31" t="str">
            <v>A120</v>
          </cell>
          <cell r="B31" t="str">
            <v>HITO 23 - Entrega Portal Tunel de Transporte</v>
          </cell>
          <cell r="C31">
            <v>0</v>
          </cell>
          <cell r="F31" t="str">
            <v>06-Jun-12*</v>
          </cell>
          <cell r="G31">
            <v>0</v>
          </cell>
          <cell r="H31">
            <v>0</v>
          </cell>
        </row>
        <row r="32">
          <cell r="A32" t="str">
            <v>A125</v>
          </cell>
          <cell r="B32" t="str">
            <v>HITO 24 - Entrega Tunel 700 m en Acceso Inferior ( por Terceros)</v>
          </cell>
          <cell r="C32">
            <v>0</v>
          </cell>
          <cell r="F32">
            <v>42065</v>
          </cell>
          <cell r="G32">
            <v>0</v>
          </cell>
          <cell r="H32">
            <v>22</v>
          </cell>
        </row>
        <row r="33">
          <cell r="A33" t="str">
            <v xml:space="preserve">    HITOS DE CONTROL</v>
          </cell>
          <cell r="C33">
            <v>42</v>
          </cell>
          <cell r="E33">
            <v>40957</v>
          </cell>
          <cell r="F33">
            <v>40999</v>
          </cell>
          <cell r="G33">
            <v>0</v>
          </cell>
          <cell r="H33">
            <v>1225</v>
          </cell>
        </row>
        <row r="34">
          <cell r="A34" t="str">
            <v>A150</v>
          </cell>
          <cell r="B34" t="str">
            <v>HITO /a - Entrega Boletas de Garantia</v>
          </cell>
          <cell r="C34">
            <v>0</v>
          </cell>
          <cell r="F34">
            <v>40957</v>
          </cell>
          <cell r="G34">
            <v>0</v>
          </cell>
          <cell r="H34">
            <v>1263</v>
          </cell>
        </row>
        <row r="35">
          <cell r="A35" t="str">
            <v>A155</v>
          </cell>
          <cell r="B35" t="str">
            <v>HITO /b - Pago Anticipo</v>
          </cell>
          <cell r="C35">
            <v>0</v>
          </cell>
          <cell r="F35">
            <v>40961</v>
          </cell>
          <cell r="G35">
            <v>0</v>
          </cell>
          <cell r="H35">
            <v>1263</v>
          </cell>
        </row>
        <row r="36">
          <cell r="A36" t="str">
            <v>A160</v>
          </cell>
          <cell r="B36" t="str">
            <v>HITO /c - Firma de Contrato</v>
          </cell>
          <cell r="C36">
            <v>0</v>
          </cell>
          <cell r="F36">
            <v>40968</v>
          </cell>
          <cell r="G36">
            <v>0</v>
          </cell>
          <cell r="H36">
            <v>0</v>
          </cell>
        </row>
        <row r="37">
          <cell r="A37" t="str">
            <v>A165</v>
          </cell>
          <cell r="B37" t="str">
            <v>HITO /d - Primer Estado de Pago</v>
          </cell>
          <cell r="C37">
            <v>0</v>
          </cell>
          <cell r="F37">
            <v>40999</v>
          </cell>
          <cell r="G37">
            <v>0</v>
          </cell>
          <cell r="H37">
            <v>1224</v>
          </cell>
        </row>
        <row r="38">
          <cell r="A38" t="str">
            <v xml:space="preserve">  PROGRAMA DE INGENIERIA</v>
          </cell>
          <cell r="C38">
            <v>315</v>
          </cell>
          <cell r="E38">
            <v>40947</v>
          </cell>
          <cell r="F38">
            <v>41261</v>
          </cell>
          <cell r="G38">
            <v>0</v>
          </cell>
          <cell r="H38">
            <v>629</v>
          </cell>
        </row>
        <row r="39">
          <cell r="A39" t="str">
            <v xml:space="preserve">    Instalacion de Faena</v>
          </cell>
          <cell r="C39">
            <v>98</v>
          </cell>
          <cell r="E39">
            <v>40947</v>
          </cell>
          <cell r="F39">
            <v>41044</v>
          </cell>
          <cell r="G39">
            <v>0</v>
          </cell>
          <cell r="H39">
            <v>0</v>
          </cell>
        </row>
        <row r="40">
          <cell r="A40" t="str">
            <v>I100</v>
          </cell>
          <cell r="B40" t="str">
            <v>Ingeniería civil</v>
          </cell>
          <cell r="C40">
            <v>53</v>
          </cell>
          <cell r="E40">
            <v>40947</v>
          </cell>
          <cell r="F40">
            <v>40999</v>
          </cell>
          <cell r="G40">
            <v>0</v>
          </cell>
          <cell r="H40">
            <v>0</v>
          </cell>
        </row>
        <row r="41">
          <cell r="A41" t="str">
            <v>I120</v>
          </cell>
          <cell r="B41" t="str">
            <v>Oficinas y Servicios</v>
          </cell>
          <cell r="C41">
            <v>53</v>
          </cell>
          <cell r="E41">
            <v>40947</v>
          </cell>
          <cell r="F41">
            <v>40999</v>
          </cell>
          <cell r="G41">
            <v>0</v>
          </cell>
          <cell r="H41">
            <v>0</v>
          </cell>
        </row>
        <row r="42">
          <cell r="A42" t="str">
            <v>I130</v>
          </cell>
          <cell r="B42" t="str">
            <v>Servicios agua potable, industrial, servida</v>
          </cell>
          <cell r="C42">
            <v>68</v>
          </cell>
          <cell r="E42">
            <v>40947</v>
          </cell>
          <cell r="F42">
            <v>41014</v>
          </cell>
          <cell r="G42">
            <v>0</v>
          </cell>
          <cell r="H42">
            <v>0</v>
          </cell>
        </row>
        <row r="43">
          <cell r="A43" t="str">
            <v>I150</v>
          </cell>
          <cell r="B43" t="str">
            <v>Ingeniería eléctrica</v>
          </cell>
          <cell r="C43">
            <v>68</v>
          </cell>
          <cell r="E43">
            <v>40947</v>
          </cell>
          <cell r="F43">
            <v>41014</v>
          </cell>
          <cell r="G43">
            <v>0</v>
          </cell>
          <cell r="H43">
            <v>0</v>
          </cell>
        </row>
        <row r="44">
          <cell r="A44" t="str">
            <v>I200</v>
          </cell>
          <cell r="B44" t="str">
            <v>Tramites de Habilitacion Municipal</v>
          </cell>
          <cell r="C44">
            <v>70</v>
          </cell>
          <cell r="E44">
            <v>40975</v>
          </cell>
          <cell r="F44">
            <v>41044</v>
          </cell>
          <cell r="G44">
            <v>0</v>
          </cell>
          <cell r="H44">
            <v>0</v>
          </cell>
        </row>
        <row r="45">
          <cell r="A45" t="str">
            <v xml:space="preserve">    Redes de Servicio</v>
          </cell>
          <cell r="C45">
            <v>114</v>
          </cell>
          <cell r="E45">
            <v>40947</v>
          </cell>
          <cell r="F45">
            <v>41060</v>
          </cell>
          <cell r="G45">
            <v>0</v>
          </cell>
          <cell r="H45">
            <v>291</v>
          </cell>
        </row>
        <row r="46">
          <cell r="A46" t="str">
            <v xml:space="preserve">      Ventilacion</v>
          </cell>
          <cell r="C46">
            <v>114</v>
          </cell>
          <cell r="E46">
            <v>40947</v>
          </cell>
          <cell r="F46">
            <v>41060</v>
          </cell>
          <cell r="G46">
            <v>0</v>
          </cell>
          <cell r="H46">
            <v>291</v>
          </cell>
        </row>
        <row r="47">
          <cell r="A47" t="str">
            <v>I500</v>
          </cell>
          <cell r="B47" t="str">
            <v>Memoria de Calculo</v>
          </cell>
          <cell r="C47">
            <v>65</v>
          </cell>
          <cell r="E47">
            <v>40947</v>
          </cell>
          <cell r="F47">
            <v>41011</v>
          </cell>
          <cell r="G47">
            <v>0</v>
          </cell>
          <cell r="H47">
            <v>26</v>
          </cell>
        </row>
        <row r="48">
          <cell r="A48" t="str">
            <v>I510</v>
          </cell>
          <cell r="B48" t="str">
            <v>Diseño Sistema de Ventilacion</v>
          </cell>
          <cell r="C48">
            <v>45</v>
          </cell>
          <cell r="E48">
            <v>40973</v>
          </cell>
          <cell r="F48">
            <v>41018</v>
          </cell>
          <cell r="G48">
            <v>0</v>
          </cell>
          <cell r="H48">
            <v>26</v>
          </cell>
        </row>
        <row r="49">
          <cell r="A49" t="str">
            <v>I520</v>
          </cell>
          <cell r="B49" t="str">
            <v>Diseño puertas</v>
          </cell>
          <cell r="C49">
            <v>49</v>
          </cell>
          <cell r="E49">
            <v>41011</v>
          </cell>
          <cell r="F49">
            <v>41060</v>
          </cell>
          <cell r="G49">
            <v>0</v>
          </cell>
          <cell r="H49">
            <v>291</v>
          </cell>
        </row>
        <row r="50">
          <cell r="A50" t="str">
            <v xml:space="preserve">      Drenajes Tunel</v>
          </cell>
          <cell r="C50">
            <v>76</v>
          </cell>
          <cell r="E50">
            <v>40969</v>
          </cell>
          <cell r="F50">
            <v>41044</v>
          </cell>
          <cell r="G50">
            <v>0</v>
          </cell>
          <cell r="H50">
            <v>12</v>
          </cell>
        </row>
        <row r="51">
          <cell r="A51" t="str">
            <v>I600</v>
          </cell>
          <cell r="B51" t="str">
            <v>Memoria de Calculo</v>
          </cell>
          <cell r="C51">
            <v>61</v>
          </cell>
          <cell r="E51" t="str">
            <v>01-Mar-12*</v>
          </cell>
          <cell r="F51">
            <v>41029</v>
          </cell>
          <cell r="G51">
            <v>0</v>
          </cell>
          <cell r="H51">
            <v>12</v>
          </cell>
        </row>
        <row r="52">
          <cell r="A52" t="str">
            <v>I610</v>
          </cell>
          <cell r="B52" t="str">
            <v>Diseño Sistema de Drenaje</v>
          </cell>
          <cell r="C52">
            <v>8</v>
          </cell>
          <cell r="E52">
            <v>41037</v>
          </cell>
          <cell r="F52">
            <v>41044</v>
          </cell>
          <cell r="G52">
            <v>0</v>
          </cell>
          <cell r="H52">
            <v>12</v>
          </cell>
        </row>
        <row r="53">
          <cell r="A53" t="str">
            <v xml:space="preserve">      Radiocomunicacion</v>
          </cell>
          <cell r="C53">
            <v>83</v>
          </cell>
          <cell r="E53">
            <v>40947</v>
          </cell>
          <cell r="F53">
            <v>41029</v>
          </cell>
          <cell r="G53">
            <v>0</v>
          </cell>
          <cell r="H53">
            <v>27</v>
          </cell>
        </row>
        <row r="54">
          <cell r="A54" t="str">
            <v>I700</v>
          </cell>
          <cell r="B54" t="str">
            <v>Sistema de Comunicacion</v>
          </cell>
          <cell r="C54">
            <v>83</v>
          </cell>
          <cell r="E54">
            <v>40947</v>
          </cell>
          <cell r="F54">
            <v>41029</v>
          </cell>
          <cell r="G54">
            <v>0</v>
          </cell>
          <cell r="H54">
            <v>27</v>
          </cell>
        </row>
        <row r="55">
          <cell r="A55" t="str">
            <v xml:space="preserve">    Portales</v>
          </cell>
          <cell r="C55">
            <v>52</v>
          </cell>
          <cell r="E55">
            <v>40947</v>
          </cell>
          <cell r="F55">
            <v>40999</v>
          </cell>
          <cell r="G55">
            <v>0</v>
          </cell>
          <cell r="H55">
            <v>45</v>
          </cell>
        </row>
        <row r="56">
          <cell r="A56" t="str">
            <v>I400</v>
          </cell>
          <cell r="B56" t="str">
            <v>Desarrollo Ingeniería civil</v>
          </cell>
          <cell r="C56">
            <v>52</v>
          </cell>
          <cell r="E56">
            <v>40947</v>
          </cell>
          <cell r="F56">
            <v>40999</v>
          </cell>
          <cell r="G56">
            <v>0</v>
          </cell>
          <cell r="H56">
            <v>45</v>
          </cell>
        </row>
        <row r="57">
          <cell r="A57" t="str">
            <v xml:space="preserve">    Tuneles</v>
          </cell>
          <cell r="C57">
            <v>156</v>
          </cell>
          <cell r="E57">
            <v>40947</v>
          </cell>
          <cell r="F57">
            <v>41102</v>
          </cell>
          <cell r="G57">
            <v>0</v>
          </cell>
          <cell r="H57">
            <v>291</v>
          </cell>
        </row>
        <row r="58">
          <cell r="A58" t="str">
            <v>I1300</v>
          </cell>
          <cell r="B58" t="str">
            <v>Sistema Contra incendio tunel</v>
          </cell>
          <cell r="C58">
            <v>97</v>
          </cell>
          <cell r="E58">
            <v>40947</v>
          </cell>
          <cell r="F58">
            <v>41044</v>
          </cell>
          <cell r="G58">
            <v>0</v>
          </cell>
          <cell r="H58">
            <v>307</v>
          </cell>
        </row>
        <row r="59">
          <cell r="A59" t="str">
            <v>I1310</v>
          </cell>
          <cell r="B59" t="str">
            <v>Instalacion faena interior tunel</v>
          </cell>
          <cell r="C59">
            <v>42</v>
          </cell>
          <cell r="E59">
            <v>41060</v>
          </cell>
          <cell r="F59">
            <v>41102</v>
          </cell>
          <cell r="G59">
            <v>0</v>
          </cell>
          <cell r="H59">
            <v>291</v>
          </cell>
        </row>
        <row r="60">
          <cell r="A60" t="str">
            <v>I1340</v>
          </cell>
          <cell r="B60" t="str">
            <v>Monitoreo geomecanico</v>
          </cell>
          <cell r="C60">
            <v>115</v>
          </cell>
          <cell r="E60">
            <v>40947</v>
          </cell>
          <cell r="F60">
            <v>41061</v>
          </cell>
          <cell r="G60">
            <v>0</v>
          </cell>
          <cell r="H60">
            <v>31</v>
          </cell>
        </row>
        <row r="61">
          <cell r="A61" t="str">
            <v>I1350</v>
          </cell>
          <cell r="B61" t="str">
            <v>Monitoreo vibraciones</v>
          </cell>
          <cell r="C61">
            <v>102</v>
          </cell>
          <cell r="E61">
            <v>40947</v>
          </cell>
          <cell r="F61">
            <v>41048</v>
          </cell>
          <cell r="G61">
            <v>0</v>
          </cell>
          <cell r="H61">
            <v>8</v>
          </cell>
        </row>
        <row r="62">
          <cell r="A62" t="str">
            <v xml:space="preserve">    Chimeneas</v>
          </cell>
          <cell r="C62">
            <v>112</v>
          </cell>
          <cell r="E62">
            <v>41060</v>
          </cell>
          <cell r="F62">
            <v>41172</v>
          </cell>
          <cell r="G62">
            <v>0</v>
          </cell>
          <cell r="H62">
            <v>571</v>
          </cell>
        </row>
        <row r="63">
          <cell r="A63" t="str">
            <v>I930</v>
          </cell>
          <cell r="B63" t="str">
            <v>Movimiento tierra superficie - Raise Borer</v>
          </cell>
          <cell r="C63">
            <v>42</v>
          </cell>
          <cell r="E63">
            <v>41060</v>
          </cell>
          <cell r="F63">
            <v>41102</v>
          </cell>
          <cell r="G63">
            <v>0</v>
          </cell>
          <cell r="H63">
            <v>375</v>
          </cell>
        </row>
        <row r="64">
          <cell r="A64" t="str">
            <v>I940</v>
          </cell>
          <cell r="B64" t="str">
            <v>Planos mecánicos escalera y plataformas</v>
          </cell>
          <cell r="C64">
            <v>70</v>
          </cell>
          <cell r="E64">
            <v>41102</v>
          </cell>
          <cell r="F64">
            <v>41172</v>
          </cell>
          <cell r="G64">
            <v>0</v>
          </cell>
          <cell r="H64">
            <v>571</v>
          </cell>
        </row>
        <row r="65">
          <cell r="A65" t="str">
            <v xml:space="preserve">    Pavimento Tuneles</v>
          </cell>
          <cell r="C65">
            <v>201</v>
          </cell>
          <cell r="E65">
            <v>41060</v>
          </cell>
          <cell r="F65">
            <v>41261</v>
          </cell>
          <cell r="G65">
            <v>0</v>
          </cell>
          <cell r="H65">
            <v>629</v>
          </cell>
        </row>
        <row r="66">
          <cell r="A66" t="str">
            <v>I1000</v>
          </cell>
          <cell r="B66" t="str">
            <v>Ingeniería Tunel de Acceso -  (H°)</v>
          </cell>
          <cell r="C66">
            <v>110</v>
          </cell>
          <cell r="E66">
            <v>41060</v>
          </cell>
          <cell r="F66">
            <v>41170</v>
          </cell>
          <cell r="G66">
            <v>0</v>
          </cell>
          <cell r="H66">
            <v>384</v>
          </cell>
        </row>
        <row r="67">
          <cell r="A67" t="str">
            <v>I1010</v>
          </cell>
          <cell r="B67" t="str">
            <v>Ingeniería Tunel de Transporte (Estabiliz. Quimico)</v>
          </cell>
          <cell r="C67">
            <v>49</v>
          </cell>
          <cell r="E67">
            <v>41212</v>
          </cell>
          <cell r="F67">
            <v>41261</v>
          </cell>
          <cell r="G67">
            <v>0</v>
          </cell>
          <cell r="H67">
            <v>629</v>
          </cell>
        </row>
        <row r="68">
          <cell r="A68" t="str">
            <v>I1020</v>
          </cell>
          <cell r="B68" t="str">
            <v>Ingeniería Conexion Vehicular  (Estabiliz. Quimico)</v>
          </cell>
          <cell r="C68">
            <v>42</v>
          </cell>
          <cell r="E68">
            <v>41170</v>
          </cell>
          <cell r="F68">
            <v>41212</v>
          </cell>
          <cell r="G68">
            <v>0</v>
          </cell>
          <cell r="H68">
            <v>592</v>
          </cell>
        </row>
        <row r="69">
          <cell r="A69" t="str">
            <v xml:space="preserve">  PROGRAMA DE CONSTRUCCION</v>
          </cell>
          <cell r="C69">
            <v>1278</v>
          </cell>
          <cell r="E69">
            <v>40947</v>
          </cell>
          <cell r="F69">
            <v>42224</v>
          </cell>
          <cell r="G69">
            <v>2163105</v>
          </cell>
          <cell r="H69">
            <v>0</v>
          </cell>
        </row>
        <row r="70">
          <cell r="A70" t="str">
            <v xml:space="preserve">    TAREAS PRELIMINARES</v>
          </cell>
          <cell r="C70">
            <v>135</v>
          </cell>
          <cell r="E70">
            <v>40947</v>
          </cell>
          <cell r="F70">
            <v>41081</v>
          </cell>
          <cell r="G70">
            <v>72090</v>
          </cell>
          <cell r="H70">
            <v>11</v>
          </cell>
        </row>
        <row r="71">
          <cell r="A71" t="str">
            <v xml:space="preserve">      Instalacion de Faena</v>
          </cell>
          <cell r="C71">
            <v>135</v>
          </cell>
          <cell r="E71">
            <v>40947</v>
          </cell>
          <cell r="F71">
            <v>41081</v>
          </cell>
          <cell r="G71">
            <v>66690</v>
          </cell>
          <cell r="H71">
            <v>11</v>
          </cell>
        </row>
        <row r="72">
          <cell r="A72" t="str">
            <v>A200</v>
          </cell>
          <cell r="B72" t="str">
            <v>Movilizacion e Instalacion de Faena  -  Fase I</v>
          </cell>
          <cell r="C72">
            <v>98</v>
          </cell>
          <cell r="E72">
            <v>40947</v>
          </cell>
          <cell r="F72">
            <v>41044</v>
          </cell>
          <cell r="G72">
            <v>59090</v>
          </cell>
          <cell r="H72">
            <v>0</v>
          </cell>
        </row>
        <row r="73">
          <cell r="A73" t="str">
            <v>A210</v>
          </cell>
          <cell r="B73" t="str">
            <v>Movilizacion e Instalacion de Faena  -  Fase II</v>
          </cell>
          <cell r="C73">
            <v>37</v>
          </cell>
          <cell r="E73">
            <v>41045</v>
          </cell>
          <cell r="F73">
            <v>41081</v>
          </cell>
          <cell r="G73">
            <v>7600</v>
          </cell>
          <cell r="H73">
            <v>11</v>
          </cell>
        </row>
        <row r="74">
          <cell r="A74" t="str">
            <v xml:space="preserve">      Portal Tunel de Acceso</v>
          </cell>
          <cell r="C74">
            <v>13</v>
          </cell>
          <cell r="E74">
            <v>41045</v>
          </cell>
          <cell r="F74">
            <v>41057</v>
          </cell>
          <cell r="G74">
            <v>2800</v>
          </cell>
          <cell r="H74">
            <v>0</v>
          </cell>
        </row>
        <row r="75">
          <cell r="A75" t="str">
            <v>A300</v>
          </cell>
          <cell r="B75" t="str">
            <v>Portal Falso</v>
          </cell>
          <cell r="C75">
            <v>6</v>
          </cell>
          <cell r="E75">
            <v>41045</v>
          </cell>
          <cell r="F75">
            <v>41051</v>
          </cell>
          <cell r="G75">
            <v>1300</v>
          </cell>
          <cell r="H75">
            <v>0</v>
          </cell>
        </row>
        <row r="76">
          <cell r="A76" t="str">
            <v>A310</v>
          </cell>
          <cell r="B76" t="str">
            <v>Marcos Portal</v>
          </cell>
          <cell r="C76">
            <v>6</v>
          </cell>
          <cell r="E76">
            <v>41051</v>
          </cell>
          <cell r="F76">
            <v>41057</v>
          </cell>
          <cell r="G76">
            <v>1500</v>
          </cell>
          <cell r="H76">
            <v>0</v>
          </cell>
        </row>
        <row r="77">
          <cell r="A77" t="str">
            <v xml:space="preserve">      Portal Tunel de Transporte</v>
          </cell>
          <cell r="C77">
            <v>13</v>
          </cell>
          <cell r="E77">
            <v>41067</v>
          </cell>
          <cell r="F77">
            <v>41079</v>
          </cell>
          <cell r="G77">
            <v>2600</v>
          </cell>
          <cell r="H77">
            <v>9</v>
          </cell>
        </row>
        <row r="78">
          <cell r="A78" t="str">
            <v>B310</v>
          </cell>
          <cell r="B78" t="str">
            <v>Portal Falso</v>
          </cell>
          <cell r="C78">
            <v>6</v>
          </cell>
          <cell r="E78">
            <v>41067</v>
          </cell>
          <cell r="F78">
            <v>41072</v>
          </cell>
          <cell r="G78">
            <v>1200</v>
          </cell>
          <cell r="H78">
            <v>9</v>
          </cell>
        </row>
        <row r="79">
          <cell r="A79" t="str">
            <v>B320</v>
          </cell>
          <cell r="B79" t="str">
            <v>Marcos Portal</v>
          </cell>
          <cell r="C79">
            <v>7</v>
          </cell>
          <cell r="E79">
            <v>41073</v>
          </cell>
          <cell r="F79">
            <v>41079</v>
          </cell>
          <cell r="G79">
            <v>1400</v>
          </cell>
          <cell r="H79">
            <v>9</v>
          </cell>
        </row>
        <row r="80">
          <cell r="A80" t="str">
            <v xml:space="preserve">    TUNEL DE ACCESO</v>
          </cell>
          <cell r="C80">
            <v>1020</v>
          </cell>
          <cell r="E80">
            <v>41057</v>
          </cell>
          <cell r="F80">
            <v>42077</v>
          </cell>
          <cell r="G80">
            <v>724320</v>
          </cell>
          <cell r="H80">
            <v>0</v>
          </cell>
        </row>
        <row r="81">
          <cell r="A81" t="str">
            <v xml:space="preserve">      desde termino portal a Galería Emergencia # 1</v>
          </cell>
          <cell r="C81">
            <v>90</v>
          </cell>
          <cell r="E81">
            <v>41057</v>
          </cell>
          <cell r="F81">
            <v>41147</v>
          </cell>
          <cell r="G81">
            <v>69110</v>
          </cell>
          <cell r="H81">
            <v>0</v>
          </cell>
        </row>
        <row r="82">
          <cell r="A82" t="str">
            <v>A1900</v>
          </cell>
          <cell r="B82" t="str">
            <v>Tunel Acceso desde Pk 19,5 Hasta Pk 93,34 seccion 9,3x6,2</v>
          </cell>
          <cell r="C82">
            <v>37</v>
          </cell>
          <cell r="D82" t="str">
            <v>CS5</v>
          </cell>
          <cell r="E82">
            <v>41057</v>
          </cell>
          <cell r="F82">
            <v>41093</v>
          </cell>
          <cell r="G82">
            <v>29400</v>
          </cell>
          <cell r="H82">
            <v>0</v>
          </cell>
        </row>
        <row r="83">
          <cell r="A83" t="str">
            <v>A1910</v>
          </cell>
          <cell r="B83" t="str">
            <v>Tunel Acceso desde Pk 93,34 Hasta Pk 170,02 seccion 9,3x6,2</v>
          </cell>
          <cell r="C83">
            <v>20</v>
          </cell>
          <cell r="D83" t="str">
            <v>CS4</v>
          </cell>
          <cell r="E83">
            <v>41093</v>
          </cell>
          <cell r="F83">
            <v>41113</v>
          </cell>
          <cell r="G83">
            <v>16220</v>
          </cell>
          <cell r="H83">
            <v>0</v>
          </cell>
        </row>
        <row r="84">
          <cell r="A84" t="str">
            <v>A1920</v>
          </cell>
          <cell r="B84" t="str">
            <v>Tunel Acceso desde Pk 170,02 Hasta Pk 283,62 seccion 9,3x6,2</v>
          </cell>
          <cell r="C84">
            <v>19</v>
          </cell>
          <cell r="D84" t="str">
            <v>CS3</v>
          </cell>
          <cell r="E84">
            <v>41113</v>
          </cell>
          <cell r="F84">
            <v>41133</v>
          </cell>
          <cell r="G84">
            <v>13640</v>
          </cell>
          <cell r="H84">
            <v>0</v>
          </cell>
        </row>
        <row r="85">
          <cell r="A85" t="str">
            <v>A1930</v>
          </cell>
          <cell r="B85" t="str">
            <v>Tunel Acceso desde Pk 283,62 Hasta Pk 303,5 seccion 9,3x6,2</v>
          </cell>
          <cell r="C85">
            <v>5</v>
          </cell>
          <cell r="D85" t="str">
            <v>CS2</v>
          </cell>
          <cell r="E85">
            <v>41133</v>
          </cell>
          <cell r="F85">
            <v>41138</v>
          </cell>
          <cell r="G85">
            <v>3550</v>
          </cell>
          <cell r="H85">
            <v>0</v>
          </cell>
        </row>
        <row r="86">
          <cell r="A86" t="str">
            <v>A1940</v>
          </cell>
          <cell r="B86" t="str">
            <v>Tunel Acceso desde Pk 303,5 Hasta Pk 381,5 seccion 9,3x6,2</v>
          </cell>
          <cell r="C86">
            <v>9</v>
          </cell>
          <cell r="D86" t="str">
            <v>CS1</v>
          </cell>
          <cell r="E86">
            <v>41138</v>
          </cell>
          <cell r="F86">
            <v>41147</v>
          </cell>
          <cell r="G86">
            <v>6300</v>
          </cell>
          <cell r="H86">
            <v>0</v>
          </cell>
        </row>
        <row r="87">
          <cell r="A87" t="str">
            <v xml:space="preserve">      de Galería Emergencia GE# 1 a BD1</v>
          </cell>
          <cell r="C87">
            <v>33</v>
          </cell>
          <cell r="E87">
            <v>41147</v>
          </cell>
          <cell r="F87">
            <v>41180</v>
          </cell>
          <cell r="G87">
            <v>23160</v>
          </cell>
          <cell r="H87">
            <v>0</v>
          </cell>
        </row>
        <row r="88">
          <cell r="A88" t="str">
            <v>A1950</v>
          </cell>
          <cell r="B88" t="str">
            <v>Tunel Acceso desde Pk 381,5 Hasta Pk 419,88 seccion 9,3x6,2</v>
          </cell>
          <cell r="C88">
            <v>4</v>
          </cell>
          <cell r="D88" t="str">
            <v>CS1</v>
          </cell>
          <cell r="E88">
            <v>41147</v>
          </cell>
          <cell r="F88">
            <v>41151</v>
          </cell>
          <cell r="G88">
            <v>2860</v>
          </cell>
          <cell r="H88">
            <v>0</v>
          </cell>
        </row>
        <row r="89">
          <cell r="A89" t="str">
            <v>A1960</v>
          </cell>
          <cell r="B89" t="str">
            <v>Tunel Acceso desde Pk 419,88 Hasta Pk 631,5 seccion 9,3x6,2</v>
          </cell>
          <cell r="C89">
            <v>29</v>
          </cell>
          <cell r="D89" t="str">
            <v>CS2</v>
          </cell>
          <cell r="E89">
            <v>41151</v>
          </cell>
          <cell r="F89">
            <v>41180</v>
          </cell>
          <cell r="G89">
            <v>20300</v>
          </cell>
          <cell r="H89">
            <v>0</v>
          </cell>
        </row>
        <row r="90">
          <cell r="A90" t="str">
            <v xml:space="preserve">      de  BD1 a GE #2</v>
          </cell>
          <cell r="C90">
            <v>35</v>
          </cell>
          <cell r="E90">
            <v>41180</v>
          </cell>
          <cell r="F90">
            <v>41215</v>
          </cell>
          <cell r="G90">
            <v>23900</v>
          </cell>
          <cell r="H90">
            <v>0</v>
          </cell>
        </row>
        <row r="91">
          <cell r="A91" t="str">
            <v>A1970</v>
          </cell>
          <cell r="B91" t="str">
            <v>Tunel Acceso desde Pk 631,5 Hasta Pk 768,99 seccion 9,3x6,2</v>
          </cell>
          <cell r="C91">
            <v>19</v>
          </cell>
          <cell r="D91" t="str">
            <v>CS2</v>
          </cell>
          <cell r="E91">
            <v>41180</v>
          </cell>
          <cell r="F91">
            <v>41199</v>
          </cell>
          <cell r="G91">
            <v>13300</v>
          </cell>
          <cell r="H91">
            <v>0</v>
          </cell>
        </row>
        <row r="92">
          <cell r="A92" t="str">
            <v>A1980</v>
          </cell>
          <cell r="B92" t="str">
            <v>Tunel Acceso desde Pk 768,99 Hasta Pk 809,47 seccion 9,3x6,2</v>
          </cell>
          <cell r="C92">
            <v>6</v>
          </cell>
          <cell r="D92" t="str">
            <v>CS3</v>
          </cell>
          <cell r="E92">
            <v>41199</v>
          </cell>
          <cell r="F92">
            <v>41205</v>
          </cell>
          <cell r="G92">
            <v>3910</v>
          </cell>
          <cell r="H92">
            <v>0</v>
          </cell>
        </row>
        <row r="93">
          <cell r="A93" t="str">
            <v>A1990</v>
          </cell>
          <cell r="B93" t="str">
            <v>Tunel Acceso desde Pk 809,47 Hasta Pk 824,03 seccion 9,3x6,2</v>
          </cell>
          <cell r="C93">
            <v>2</v>
          </cell>
          <cell r="D93" t="str">
            <v>CS1</v>
          </cell>
          <cell r="E93">
            <v>41205</v>
          </cell>
          <cell r="F93">
            <v>41207</v>
          </cell>
          <cell r="G93">
            <v>1090</v>
          </cell>
          <cell r="H93">
            <v>0</v>
          </cell>
        </row>
        <row r="94">
          <cell r="A94" t="str">
            <v>A2000</v>
          </cell>
          <cell r="B94" t="str">
            <v>Tunel Acceso desde Pk 824,03 Hasta Pk 881,52 seccion 9,3x6,2</v>
          </cell>
          <cell r="C94">
            <v>8</v>
          </cell>
          <cell r="D94" t="str">
            <v>CS2</v>
          </cell>
          <cell r="E94">
            <v>41207</v>
          </cell>
          <cell r="F94">
            <v>41215</v>
          </cell>
          <cell r="G94">
            <v>5600</v>
          </cell>
          <cell r="H94">
            <v>0</v>
          </cell>
        </row>
        <row r="95">
          <cell r="A95" t="str">
            <v xml:space="preserve">      de GE #2 a BD2</v>
          </cell>
          <cell r="C95">
            <v>52</v>
          </cell>
          <cell r="E95">
            <v>41215</v>
          </cell>
          <cell r="F95">
            <v>41267</v>
          </cell>
          <cell r="G95">
            <v>36320</v>
          </cell>
          <cell r="H95">
            <v>0</v>
          </cell>
        </row>
        <row r="96">
          <cell r="A96" t="str">
            <v>A2010</v>
          </cell>
          <cell r="B96" t="str">
            <v>Tunel Acceso desde Pk 881,52 Hasta Pk 907,75 seccion 9,3x6,2</v>
          </cell>
          <cell r="C96">
            <v>4</v>
          </cell>
          <cell r="D96" t="str">
            <v>CS2</v>
          </cell>
          <cell r="E96">
            <v>41215</v>
          </cell>
          <cell r="F96">
            <v>41219</v>
          </cell>
          <cell r="G96">
            <v>2830</v>
          </cell>
          <cell r="H96">
            <v>0</v>
          </cell>
        </row>
        <row r="97">
          <cell r="A97" t="str">
            <v>A2020</v>
          </cell>
          <cell r="B97" t="str">
            <v>Tunel Acceso desde Pk 907,75 Hasta Pk 933,23 seccion 9,3x6,2</v>
          </cell>
          <cell r="C97">
            <v>4</v>
          </cell>
          <cell r="D97" t="str">
            <v>CS3</v>
          </cell>
          <cell r="E97">
            <v>41219</v>
          </cell>
          <cell r="F97">
            <v>41223</v>
          </cell>
          <cell r="G97">
            <v>2490</v>
          </cell>
          <cell r="H97">
            <v>0</v>
          </cell>
        </row>
        <row r="98">
          <cell r="A98" t="str">
            <v>A2030</v>
          </cell>
          <cell r="B98" t="str">
            <v>Tunel Acceso desde Pk 933,23 Hasta Pk 953,25 seccion 9,3x6,2</v>
          </cell>
          <cell r="C98">
            <v>4</v>
          </cell>
          <cell r="D98" t="str">
            <v>CS4</v>
          </cell>
          <cell r="E98">
            <v>41223</v>
          </cell>
          <cell r="F98">
            <v>41227</v>
          </cell>
          <cell r="G98">
            <v>2830</v>
          </cell>
          <cell r="H98">
            <v>0</v>
          </cell>
        </row>
        <row r="99">
          <cell r="A99" t="str">
            <v>A2040</v>
          </cell>
          <cell r="B99" t="str">
            <v>Tunel Acceso desde Pk 953,25 Hasta Pk 991,47 seccion 9,3x6,2</v>
          </cell>
          <cell r="C99">
            <v>20</v>
          </cell>
          <cell r="D99" t="str">
            <v>CS5</v>
          </cell>
          <cell r="E99">
            <v>41227</v>
          </cell>
          <cell r="F99">
            <v>41247</v>
          </cell>
          <cell r="G99">
            <v>14000</v>
          </cell>
          <cell r="H99">
            <v>0</v>
          </cell>
        </row>
        <row r="100">
          <cell r="A100" t="str">
            <v>A2050</v>
          </cell>
          <cell r="B100" t="str">
            <v>Tunel Acceso desde Pk 991,47 Hasta Pk 1035,63 seccion 9,3x6,2</v>
          </cell>
          <cell r="C100">
            <v>7</v>
          </cell>
          <cell r="D100" t="str">
            <v>CS3</v>
          </cell>
          <cell r="E100">
            <v>41247</v>
          </cell>
          <cell r="F100">
            <v>41254</v>
          </cell>
          <cell r="G100">
            <v>4960</v>
          </cell>
          <cell r="H100">
            <v>0</v>
          </cell>
        </row>
        <row r="101">
          <cell r="A101" t="str">
            <v>A2060</v>
          </cell>
          <cell r="B101" t="str">
            <v>Tunel Acceso desde Pk 1035,63 Hasta Pk 1131,52 seccion 9,3x6,2</v>
          </cell>
          <cell r="C101">
            <v>13</v>
          </cell>
          <cell r="D101" t="str">
            <v>CS2</v>
          </cell>
          <cell r="E101">
            <v>41254</v>
          </cell>
          <cell r="F101">
            <v>41267</v>
          </cell>
          <cell r="G101">
            <v>9210</v>
          </cell>
          <cell r="H101">
            <v>0</v>
          </cell>
        </row>
        <row r="102">
          <cell r="A102" t="str">
            <v xml:space="preserve">      de BD2 a GE#3</v>
          </cell>
          <cell r="C102">
            <v>29</v>
          </cell>
          <cell r="E102">
            <v>41267</v>
          </cell>
          <cell r="F102">
            <v>41296</v>
          </cell>
          <cell r="G102">
            <v>20610</v>
          </cell>
          <cell r="H102">
            <v>0</v>
          </cell>
        </row>
        <row r="103">
          <cell r="A103" t="str">
            <v>A2070</v>
          </cell>
          <cell r="B103" t="str">
            <v>Tunel Acceso desde Pk 1131,52 Hasta Pk 1220,55 seccion 9,3x6,2</v>
          </cell>
          <cell r="C103">
            <v>12</v>
          </cell>
          <cell r="D103" t="str">
            <v>CS2</v>
          </cell>
          <cell r="E103">
            <v>41267</v>
          </cell>
          <cell r="F103">
            <v>41279</v>
          </cell>
          <cell r="G103">
            <v>8500</v>
          </cell>
          <cell r="H103">
            <v>0</v>
          </cell>
        </row>
        <row r="104">
          <cell r="A104" t="str">
            <v>A2080</v>
          </cell>
          <cell r="B104" t="str">
            <v>Tunel Acceso desde Pk 1220,55 Hasta Pk 1267,47 seccion 9,3x6,2</v>
          </cell>
          <cell r="C104">
            <v>5</v>
          </cell>
          <cell r="D104" t="str">
            <v>CS1</v>
          </cell>
          <cell r="E104">
            <v>41279</v>
          </cell>
          <cell r="F104">
            <v>41284</v>
          </cell>
          <cell r="G104">
            <v>3610</v>
          </cell>
          <cell r="H104">
            <v>0</v>
          </cell>
        </row>
        <row r="105">
          <cell r="A105" t="str">
            <v>A2090</v>
          </cell>
          <cell r="B105" t="str">
            <v>Tunel Acceso desde Pk 1267,47 Hasta Pk 1381,52 seccion 9,3x6,2</v>
          </cell>
          <cell r="C105">
            <v>12</v>
          </cell>
          <cell r="D105" t="str">
            <v>CS1</v>
          </cell>
          <cell r="E105">
            <v>41284</v>
          </cell>
          <cell r="F105">
            <v>41296</v>
          </cell>
          <cell r="G105">
            <v>8500</v>
          </cell>
          <cell r="H105">
            <v>0</v>
          </cell>
        </row>
        <row r="106">
          <cell r="A106" t="str">
            <v xml:space="preserve">      de GE#3 a BD3</v>
          </cell>
          <cell r="C106">
            <v>31</v>
          </cell>
          <cell r="E106">
            <v>41296</v>
          </cell>
          <cell r="F106">
            <v>41327</v>
          </cell>
          <cell r="G106">
            <v>21950</v>
          </cell>
          <cell r="H106">
            <v>0</v>
          </cell>
        </row>
        <row r="107">
          <cell r="A107" t="str">
            <v>A2100</v>
          </cell>
          <cell r="B107" t="str">
            <v>Tunel Acceso desde Pk 1381,52 Hasta Pk 1473,27 seccion 9,3x6,2</v>
          </cell>
          <cell r="C107">
            <v>10</v>
          </cell>
          <cell r="D107" t="str">
            <v>CS1</v>
          </cell>
          <cell r="E107">
            <v>41296</v>
          </cell>
          <cell r="F107">
            <v>41306</v>
          </cell>
          <cell r="G107">
            <v>7080</v>
          </cell>
          <cell r="H107">
            <v>0</v>
          </cell>
        </row>
        <row r="108">
          <cell r="A108" t="str">
            <v>A2110</v>
          </cell>
          <cell r="B108" t="str">
            <v>Tunel Acceso desde Pk 1473,27 Hasta Pk 1631,52 seccion 9,3x6,2</v>
          </cell>
          <cell r="C108">
            <v>21</v>
          </cell>
          <cell r="D108" t="str">
            <v>CS2</v>
          </cell>
          <cell r="E108">
            <v>41306</v>
          </cell>
          <cell r="F108">
            <v>41327</v>
          </cell>
          <cell r="G108">
            <v>14870</v>
          </cell>
          <cell r="H108">
            <v>0</v>
          </cell>
        </row>
        <row r="109">
          <cell r="A109" t="str">
            <v xml:space="preserve">      de BD3 a Fronton Inyeccion</v>
          </cell>
          <cell r="C109">
            <v>24</v>
          </cell>
          <cell r="E109">
            <v>41327</v>
          </cell>
          <cell r="F109">
            <v>41351</v>
          </cell>
          <cell r="G109">
            <v>17000</v>
          </cell>
          <cell r="H109">
            <v>0</v>
          </cell>
        </row>
        <row r="110">
          <cell r="A110" t="str">
            <v>A2120</v>
          </cell>
          <cell r="B110" t="str">
            <v>Tunel Acceso desde Pk 1631,52 Hasta Pk 1805,22 seccion 9,3x6,2</v>
          </cell>
          <cell r="C110">
            <v>24</v>
          </cell>
          <cell r="D110" t="str">
            <v>CS2</v>
          </cell>
          <cell r="E110">
            <v>41327</v>
          </cell>
          <cell r="F110">
            <v>41351</v>
          </cell>
          <cell r="G110">
            <v>17000</v>
          </cell>
          <cell r="H110">
            <v>0</v>
          </cell>
        </row>
        <row r="111">
          <cell r="A111" t="str">
            <v xml:space="preserve">      Fr-Chimenea Iny. N°1 a Fr-Chimenea Iny. N°2</v>
          </cell>
          <cell r="C111">
            <v>3</v>
          </cell>
          <cell r="E111">
            <v>41351</v>
          </cell>
          <cell r="F111">
            <v>41354</v>
          </cell>
          <cell r="G111">
            <v>2120</v>
          </cell>
          <cell r="H111">
            <v>0</v>
          </cell>
        </row>
        <row r="112">
          <cell r="A112" t="str">
            <v>A2130</v>
          </cell>
          <cell r="B112" t="str">
            <v>Tunel Acceso desde Pk 1805,22Hasta Pk 1830,22 seccion 9,3x6,2</v>
          </cell>
          <cell r="C112">
            <v>3</v>
          </cell>
          <cell r="D112" t="str">
            <v>CS2</v>
          </cell>
          <cell r="E112">
            <v>41351</v>
          </cell>
          <cell r="F112">
            <v>41354</v>
          </cell>
          <cell r="G112">
            <v>2120</v>
          </cell>
          <cell r="H112">
            <v>0</v>
          </cell>
        </row>
        <row r="113">
          <cell r="A113" t="str">
            <v xml:space="preserve">      Fr-Chimenea Iny. N°2 a GE#4</v>
          </cell>
          <cell r="C113">
            <v>7</v>
          </cell>
          <cell r="E113">
            <v>41354</v>
          </cell>
          <cell r="F113">
            <v>41361</v>
          </cell>
          <cell r="G113">
            <v>4960</v>
          </cell>
          <cell r="H113">
            <v>0</v>
          </cell>
        </row>
        <row r="114">
          <cell r="A114" t="str">
            <v>A2140</v>
          </cell>
          <cell r="B114" t="str">
            <v>Tunel Acceso desde Pk 1830,22Hasta Pk 1881,34 seccion 9,3x6,2</v>
          </cell>
          <cell r="C114">
            <v>7</v>
          </cell>
          <cell r="D114" t="str">
            <v>CS2</v>
          </cell>
          <cell r="E114">
            <v>41354</v>
          </cell>
          <cell r="F114">
            <v>41361</v>
          </cell>
          <cell r="G114">
            <v>4960</v>
          </cell>
          <cell r="H114">
            <v>0</v>
          </cell>
        </row>
        <row r="115">
          <cell r="A115" t="str">
            <v xml:space="preserve">      de GE#4 a BD4</v>
          </cell>
          <cell r="C115">
            <v>34</v>
          </cell>
          <cell r="E115">
            <v>41361</v>
          </cell>
          <cell r="F115">
            <v>41394</v>
          </cell>
          <cell r="G115">
            <v>23770</v>
          </cell>
          <cell r="H115">
            <v>0</v>
          </cell>
        </row>
        <row r="116">
          <cell r="A116" t="str">
            <v>A2150</v>
          </cell>
          <cell r="B116" t="str">
            <v>Tunel Acceso desde Pk 1881,34Hasta Pk 2120,07 seccion 9,3x6,2</v>
          </cell>
          <cell r="C116">
            <v>32</v>
          </cell>
          <cell r="D116" t="str">
            <v>CS2</v>
          </cell>
          <cell r="E116">
            <v>41361</v>
          </cell>
          <cell r="F116">
            <v>41393</v>
          </cell>
          <cell r="G116">
            <v>22670</v>
          </cell>
          <cell r="H116">
            <v>0</v>
          </cell>
        </row>
        <row r="117">
          <cell r="A117" t="str">
            <v>A2160</v>
          </cell>
          <cell r="B117" t="str">
            <v>Tunel Acceso desde Pk 2120,07Hasta Pk 2131,34 seccion 9,3x6,2</v>
          </cell>
          <cell r="C117">
            <v>2</v>
          </cell>
          <cell r="D117" t="str">
            <v>CS3</v>
          </cell>
          <cell r="E117">
            <v>41393</v>
          </cell>
          <cell r="F117">
            <v>41394</v>
          </cell>
          <cell r="G117">
            <v>1100</v>
          </cell>
          <cell r="H117">
            <v>0</v>
          </cell>
        </row>
        <row r="118">
          <cell r="A118" t="str">
            <v xml:space="preserve">      de BD4 a Acceso Veh # 1</v>
          </cell>
          <cell r="C118">
            <v>43</v>
          </cell>
          <cell r="E118">
            <v>41394</v>
          </cell>
          <cell r="F118">
            <v>41437</v>
          </cell>
          <cell r="G118">
            <v>30450</v>
          </cell>
          <cell r="H118">
            <v>0</v>
          </cell>
        </row>
        <row r="119">
          <cell r="A119" t="str">
            <v>A2170</v>
          </cell>
          <cell r="B119" t="str">
            <v>Tunel Acceso desde Pk 2131,34Hasta Pk 2247,47 seccion 9,3x6,2</v>
          </cell>
          <cell r="C119">
            <v>18</v>
          </cell>
          <cell r="D119" t="str">
            <v>CS3</v>
          </cell>
          <cell r="E119">
            <v>41394</v>
          </cell>
          <cell r="F119">
            <v>41412</v>
          </cell>
          <cell r="G119">
            <v>12750</v>
          </cell>
          <cell r="H119">
            <v>0</v>
          </cell>
        </row>
        <row r="120">
          <cell r="A120" t="str">
            <v>A2180</v>
          </cell>
          <cell r="B120" t="str">
            <v>Tunel Acceso desde Pk 2247,47Hasta Pk 2256,84 seccion 9,3x6,2</v>
          </cell>
          <cell r="C120">
            <v>5</v>
          </cell>
          <cell r="D120" t="str">
            <v>CS5</v>
          </cell>
          <cell r="E120">
            <v>41412</v>
          </cell>
          <cell r="F120">
            <v>41417</v>
          </cell>
          <cell r="G120">
            <v>3540</v>
          </cell>
          <cell r="H120">
            <v>0</v>
          </cell>
        </row>
        <row r="121">
          <cell r="A121" t="str">
            <v>A2190</v>
          </cell>
          <cell r="B121" t="str">
            <v>Tunel Acceso desde Pk 2256,84Hasta Pk 2284,95 seccion 9,3x6,2</v>
          </cell>
          <cell r="C121">
            <v>5</v>
          </cell>
          <cell r="D121" t="str">
            <v>CS4</v>
          </cell>
          <cell r="E121">
            <v>41417</v>
          </cell>
          <cell r="F121">
            <v>41422</v>
          </cell>
          <cell r="G121">
            <v>3540</v>
          </cell>
          <cell r="H121">
            <v>0</v>
          </cell>
        </row>
        <row r="122">
          <cell r="A122" t="str">
            <v>A2200</v>
          </cell>
          <cell r="B122" t="str">
            <v>Tunel Acceso desde Pk 2284,95Hasta Pk 2381,34 seccion 9,3x6,2</v>
          </cell>
          <cell r="C122">
            <v>15</v>
          </cell>
          <cell r="D122" t="str">
            <v>CS3</v>
          </cell>
          <cell r="E122">
            <v>41422</v>
          </cell>
          <cell r="F122">
            <v>41437</v>
          </cell>
          <cell r="G122">
            <v>10620</v>
          </cell>
          <cell r="H122">
            <v>0</v>
          </cell>
        </row>
        <row r="123">
          <cell r="A123" t="str">
            <v xml:space="preserve">      de Galeria acceso vehiuclar 1 a BD5</v>
          </cell>
          <cell r="C123">
            <v>41</v>
          </cell>
          <cell r="E123">
            <v>41437</v>
          </cell>
          <cell r="F123">
            <v>41478</v>
          </cell>
          <cell r="G123">
            <v>24790</v>
          </cell>
          <cell r="H123">
            <v>0</v>
          </cell>
        </row>
        <row r="124">
          <cell r="A124" t="str">
            <v>A2210</v>
          </cell>
          <cell r="B124" t="str">
            <v>Tunel Acceso desde Pk 2381,34Hasta Pk 2388,65 seccion 9,3x6,2</v>
          </cell>
          <cell r="C124">
            <v>8</v>
          </cell>
          <cell r="D124" t="str">
            <v>CS3</v>
          </cell>
          <cell r="E124">
            <v>41437</v>
          </cell>
          <cell r="F124">
            <v>41445</v>
          </cell>
          <cell r="G124">
            <v>1420</v>
          </cell>
          <cell r="H124">
            <v>0</v>
          </cell>
        </row>
        <row r="125">
          <cell r="A125" t="str">
            <v>A2220</v>
          </cell>
          <cell r="B125" t="str">
            <v>Tunel Acceso desde Pk 2388,65Hasta Pk 2631,34 seccion 9,3x6,2</v>
          </cell>
          <cell r="C125">
            <v>33</v>
          </cell>
          <cell r="D125" t="str">
            <v>CS2</v>
          </cell>
          <cell r="E125">
            <v>41445</v>
          </cell>
          <cell r="F125">
            <v>41478</v>
          </cell>
          <cell r="G125">
            <v>23370</v>
          </cell>
          <cell r="H125">
            <v>0</v>
          </cell>
        </row>
        <row r="126">
          <cell r="A126" t="str">
            <v xml:space="preserve">      de BD5 a Galeria acceso vehiuclar 2</v>
          </cell>
          <cell r="C126">
            <v>35</v>
          </cell>
          <cell r="E126">
            <v>41478</v>
          </cell>
          <cell r="F126">
            <v>41513</v>
          </cell>
          <cell r="G126">
            <v>24790</v>
          </cell>
          <cell r="H126">
            <v>0</v>
          </cell>
        </row>
        <row r="127">
          <cell r="A127" t="str">
            <v>A2230</v>
          </cell>
          <cell r="B127" t="str">
            <v>Tunel Acceso desde Pk 2631,34Hasta Pk 2881,34 seccion 9,3x6,2</v>
          </cell>
          <cell r="C127">
            <v>35</v>
          </cell>
          <cell r="D127" t="str">
            <v>CS2</v>
          </cell>
          <cell r="E127">
            <v>41478</v>
          </cell>
          <cell r="F127">
            <v>41513</v>
          </cell>
          <cell r="G127">
            <v>24790</v>
          </cell>
          <cell r="H127">
            <v>0</v>
          </cell>
        </row>
        <row r="128">
          <cell r="A128" t="str">
            <v xml:space="preserve">      de Galeria acceso vehiuclar 2 a BD6</v>
          </cell>
          <cell r="C128">
            <v>29</v>
          </cell>
          <cell r="E128">
            <v>41513</v>
          </cell>
          <cell r="F128">
            <v>41542</v>
          </cell>
          <cell r="G128">
            <v>20540</v>
          </cell>
          <cell r="H128">
            <v>0</v>
          </cell>
        </row>
        <row r="129">
          <cell r="A129" t="str">
            <v>A2240</v>
          </cell>
          <cell r="B129" t="str">
            <v>Tunel Acceso desde Pk 2881,34Hasta Pk 2932,11 seccion 9,3x6,2</v>
          </cell>
          <cell r="C129">
            <v>7</v>
          </cell>
          <cell r="D129" t="str">
            <v>CS2</v>
          </cell>
          <cell r="E129">
            <v>41513</v>
          </cell>
          <cell r="F129">
            <v>41520</v>
          </cell>
          <cell r="G129">
            <v>4960</v>
          </cell>
          <cell r="H129">
            <v>0</v>
          </cell>
        </row>
        <row r="130">
          <cell r="A130" t="str">
            <v>A2250</v>
          </cell>
          <cell r="B130" t="str">
            <v>Tunel Acceso desde Pk 2932,11Hasta Pk 3131,34 seccion 9,3x6,2</v>
          </cell>
          <cell r="C130">
            <v>22</v>
          </cell>
          <cell r="D130" t="str">
            <v>CS1</v>
          </cell>
          <cell r="E130">
            <v>41520</v>
          </cell>
          <cell r="F130">
            <v>41542</v>
          </cell>
          <cell r="G130">
            <v>15580</v>
          </cell>
          <cell r="H130">
            <v>0</v>
          </cell>
        </row>
        <row r="131">
          <cell r="A131" t="str">
            <v xml:space="preserve">      de BD6 a GE#5</v>
          </cell>
          <cell r="C131">
            <v>33</v>
          </cell>
          <cell r="E131">
            <v>41542</v>
          </cell>
          <cell r="F131">
            <v>41575</v>
          </cell>
          <cell r="G131">
            <v>23370</v>
          </cell>
          <cell r="H131">
            <v>0</v>
          </cell>
        </row>
        <row r="132">
          <cell r="A132" t="str">
            <v>A2640</v>
          </cell>
          <cell r="B132" t="str">
            <v>Tunel Acceso desde Pk 3131,34Hasta Pk 3185,1 seccion 9,3x6,2</v>
          </cell>
          <cell r="C132">
            <v>6</v>
          </cell>
          <cell r="D132" t="str">
            <v>CS1</v>
          </cell>
          <cell r="E132">
            <v>41542</v>
          </cell>
          <cell r="F132">
            <v>41548</v>
          </cell>
          <cell r="G132">
            <v>4250</v>
          </cell>
          <cell r="H132">
            <v>0</v>
          </cell>
        </row>
        <row r="133">
          <cell r="A133" t="str">
            <v>A2641</v>
          </cell>
          <cell r="B133" t="str">
            <v>Tunel Acceso desde Pk 3185,1Hasta Pk 3381,34 seccion 9,3x6,2</v>
          </cell>
          <cell r="C133">
            <v>27</v>
          </cell>
          <cell r="D133" t="str">
            <v>CS2</v>
          </cell>
          <cell r="E133">
            <v>41548</v>
          </cell>
          <cell r="F133">
            <v>41575</v>
          </cell>
          <cell r="G133">
            <v>19120</v>
          </cell>
          <cell r="H133">
            <v>0</v>
          </cell>
        </row>
        <row r="134">
          <cell r="A134" t="str">
            <v xml:space="preserve">      de GE#5 a BD7</v>
          </cell>
          <cell r="C134">
            <v>35</v>
          </cell>
          <cell r="E134">
            <v>41575</v>
          </cell>
          <cell r="F134">
            <v>41610</v>
          </cell>
          <cell r="G134">
            <v>24790</v>
          </cell>
          <cell r="H134">
            <v>0</v>
          </cell>
        </row>
        <row r="135">
          <cell r="A135" t="str">
            <v>A2630</v>
          </cell>
          <cell r="B135" t="str">
            <v>Tunel Acceso desde Pk 3381,34Hasta Pk 3631,34 seccion 9,3x6,2</v>
          </cell>
          <cell r="C135">
            <v>35</v>
          </cell>
          <cell r="D135" t="str">
            <v>CS2</v>
          </cell>
          <cell r="E135">
            <v>41575</v>
          </cell>
          <cell r="F135">
            <v>41610</v>
          </cell>
          <cell r="G135">
            <v>24790</v>
          </cell>
          <cell r="H135">
            <v>0</v>
          </cell>
        </row>
        <row r="136">
          <cell r="A136" t="str">
            <v xml:space="preserve">      de BD7 a GE# 6</v>
          </cell>
          <cell r="C136">
            <v>27</v>
          </cell>
          <cell r="E136">
            <v>41610</v>
          </cell>
          <cell r="F136">
            <v>41637</v>
          </cell>
          <cell r="G136">
            <v>19120</v>
          </cell>
          <cell r="H136">
            <v>0</v>
          </cell>
        </row>
        <row r="137">
          <cell r="A137" t="str">
            <v>A2310</v>
          </cell>
          <cell r="B137" t="str">
            <v>Tunel Acceso desde Pk 3631,34Hasta Pk 3834,24 seccion 9,3x6,2</v>
          </cell>
          <cell r="C137">
            <v>27</v>
          </cell>
          <cell r="D137" t="str">
            <v>CS2</v>
          </cell>
          <cell r="E137">
            <v>41610</v>
          </cell>
          <cell r="F137">
            <v>41637</v>
          </cell>
          <cell r="G137">
            <v>19120</v>
          </cell>
          <cell r="H137">
            <v>0</v>
          </cell>
        </row>
        <row r="138">
          <cell r="A138" t="str">
            <v xml:space="preserve">      de GE#6 a BD8</v>
          </cell>
          <cell r="C138">
            <v>43</v>
          </cell>
          <cell r="E138">
            <v>41637</v>
          </cell>
          <cell r="F138">
            <v>41680</v>
          </cell>
          <cell r="G138">
            <v>30460</v>
          </cell>
          <cell r="H138">
            <v>0</v>
          </cell>
        </row>
        <row r="139">
          <cell r="A139" t="str">
            <v>A2320</v>
          </cell>
          <cell r="B139" t="str">
            <v>Tunel Acceso desde Pk 3834,24Hasta Pk 3977,71 seccion 9,3x6,2</v>
          </cell>
          <cell r="C139">
            <v>19</v>
          </cell>
          <cell r="D139" t="str">
            <v>CS2</v>
          </cell>
          <cell r="E139">
            <v>41637</v>
          </cell>
          <cell r="F139">
            <v>41656</v>
          </cell>
          <cell r="G139">
            <v>13460</v>
          </cell>
          <cell r="H139">
            <v>0</v>
          </cell>
        </row>
        <row r="140">
          <cell r="A140" t="str">
            <v>A2330</v>
          </cell>
          <cell r="B140" t="str">
            <v>Tunel Acceso desde Pk 3977,71Hasta Pk 4130,24 seccion 9,3x6,2</v>
          </cell>
          <cell r="C140">
            <v>24</v>
          </cell>
          <cell r="D140" t="str">
            <v>CS3</v>
          </cell>
          <cell r="E140">
            <v>41656</v>
          </cell>
          <cell r="F140">
            <v>41680</v>
          </cell>
          <cell r="G140">
            <v>17000</v>
          </cell>
          <cell r="H140">
            <v>0</v>
          </cell>
        </row>
        <row r="141">
          <cell r="A141" t="str">
            <v xml:space="preserve">      de BD8 a Rampa Servicio Transporte</v>
          </cell>
          <cell r="C141">
            <v>56</v>
          </cell>
          <cell r="E141">
            <v>41680</v>
          </cell>
          <cell r="F141">
            <v>41736</v>
          </cell>
          <cell r="G141">
            <v>39640</v>
          </cell>
          <cell r="H141">
            <v>0</v>
          </cell>
        </row>
        <row r="142">
          <cell r="A142" t="str">
            <v>A2340</v>
          </cell>
          <cell r="B142" t="str">
            <v>Tunel Acceso desde Pk 4130,24Hasta Pk 4344,44 seccion 9,3x6,2</v>
          </cell>
          <cell r="C142">
            <v>33</v>
          </cell>
          <cell r="D142" t="str">
            <v>CS3</v>
          </cell>
          <cell r="E142">
            <v>41680</v>
          </cell>
          <cell r="F142">
            <v>41713</v>
          </cell>
          <cell r="G142">
            <v>23370</v>
          </cell>
          <cell r="H142">
            <v>0</v>
          </cell>
        </row>
        <row r="143">
          <cell r="A143" t="str">
            <v>A2350</v>
          </cell>
          <cell r="B143" t="str">
            <v>Tunel Acceso desde Pk 4344,44Hasta Pk 4356,27 seccion 9,3x6,2</v>
          </cell>
          <cell r="C143">
            <v>2</v>
          </cell>
          <cell r="D143" t="str">
            <v>CS4</v>
          </cell>
          <cell r="E143">
            <v>41713</v>
          </cell>
          <cell r="F143">
            <v>41715</v>
          </cell>
          <cell r="G143">
            <v>1400</v>
          </cell>
          <cell r="H143">
            <v>0</v>
          </cell>
        </row>
        <row r="144">
          <cell r="A144" t="str">
            <v>A2360</v>
          </cell>
          <cell r="B144" t="str">
            <v>Tunel Acceso desde Pk 4356,27Hasta Pk 4368,1 seccion 9,3x6,2</v>
          </cell>
          <cell r="C144">
            <v>6</v>
          </cell>
          <cell r="D144" t="str">
            <v>CS5</v>
          </cell>
          <cell r="E144">
            <v>41715</v>
          </cell>
          <cell r="F144">
            <v>41721</v>
          </cell>
          <cell r="G144">
            <v>4250</v>
          </cell>
          <cell r="H144">
            <v>0</v>
          </cell>
        </row>
        <row r="145">
          <cell r="A145" t="str">
            <v>A2370</v>
          </cell>
          <cell r="B145" t="str">
            <v>Tunel Acceso desde Pk 4368,1Hasta Pk 4381,6 seccion 9,3x6,2</v>
          </cell>
          <cell r="C145">
            <v>10</v>
          </cell>
          <cell r="D145" t="str">
            <v>CS6</v>
          </cell>
          <cell r="E145">
            <v>41721</v>
          </cell>
          <cell r="F145">
            <v>41731</v>
          </cell>
          <cell r="G145">
            <v>7080</v>
          </cell>
          <cell r="H145">
            <v>0</v>
          </cell>
        </row>
        <row r="146">
          <cell r="A146" t="str">
            <v>A2380</v>
          </cell>
          <cell r="B146" t="str">
            <v>Tunel Acceso desde Pk 4381,6Hasta Pk 4390,34 seccion 9,3x6,2</v>
          </cell>
          <cell r="C146">
            <v>5</v>
          </cell>
          <cell r="D146" t="str">
            <v>CS5</v>
          </cell>
          <cell r="E146">
            <v>41731</v>
          </cell>
          <cell r="F146">
            <v>41736</v>
          </cell>
          <cell r="G146">
            <v>3540</v>
          </cell>
          <cell r="H146">
            <v>0</v>
          </cell>
        </row>
        <row r="147">
          <cell r="A147" t="str">
            <v xml:space="preserve">      de Rampa Servicio Transporte a GE#7</v>
          </cell>
          <cell r="C147">
            <v>2</v>
          </cell>
          <cell r="E147">
            <v>41736</v>
          </cell>
          <cell r="F147">
            <v>41738</v>
          </cell>
          <cell r="G147">
            <v>2130</v>
          </cell>
          <cell r="H147">
            <v>0</v>
          </cell>
        </row>
        <row r="148">
          <cell r="A148" t="str">
            <v>A2390</v>
          </cell>
          <cell r="B148" t="str">
            <v>Tunel Acceso desde Pk 4390,34Hasta Pk 4394,6 seccion 9,3x6,2</v>
          </cell>
          <cell r="C148">
            <v>1</v>
          </cell>
          <cell r="D148" t="str">
            <v>CS5</v>
          </cell>
          <cell r="E148">
            <v>41736</v>
          </cell>
          <cell r="F148">
            <v>41737</v>
          </cell>
          <cell r="G148">
            <v>710</v>
          </cell>
          <cell r="H148">
            <v>0</v>
          </cell>
        </row>
        <row r="149">
          <cell r="A149" t="str">
            <v>A2400</v>
          </cell>
          <cell r="B149" t="str">
            <v>Tunel Acceso desde Pk 4394,6Hasta Pk 4421,44 seccion 9,3x6,2</v>
          </cell>
          <cell r="C149">
            <v>2</v>
          </cell>
          <cell r="D149" t="str">
            <v>CS4</v>
          </cell>
          <cell r="E149">
            <v>41736</v>
          </cell>
          <cell r="F149">
            <v>41738</v>
          </cell>
          <cell r="G149">
            <v>1420</v>
          </cell>
          <cell r="H149">
            <v>0</v>
          </cell>
        </row>
        <row r="150">
          <cell r="A150" t="str">
            <v xml:space="preserve">      de GE#7 a BD9  (Por Tunel de Transporte)</v>
          </cell>
          <cell r="C150">
            <v>0</v>
          </cell>
          <cell r="E150">
            <v>41738</v>
          </cell>
          <cell r="F150">
            <v>41738</v>
          </cell>
          <cell r="G150">
            <v>0</v>
          </cell>
          <cell r="H150">
            <v>0</v>
          </cell>
        </row>
        <row r="151">
          <cell r="A151" t="str">
            <v>A2430</v>
          </cell>
          <cell r="B151" t="str">
            <v>Tunel Acceso desde Pk 4421,44Hasta Pk 4517,6 seccion 9,3x6,2</v>
          </cell>
          <cell r="C151">
            <v>0</v>
          </cell>
          <cell r="E151">
            <v>41738</v>
          </cell>
          <cell r="F151">
            <v>41738</v>
          </cell>
          <cell r="G151">
            <v>0</v>
          </cell>
          <cell r="H151">
            <v>0</v>
          </cell>
        </row>
        <row r="152">
          <cell r="A152" t="str">
            <v>A2440</v>
          </cell>
          <cell r="B152" t="str">
            <v>Tunel Acceso desde Pk 4517,6Hasta Pk 4526,81 seccion 9,3x6,2</v>
          </cell>
          <cell r="C152">
            <v>0</v>
          </cell>
          <cell r="E152">
            <v>41738</v>
          </cell>
          <cell r="F152">
            <v>41738</v>
          </cell>
          <cell r="G152">
            <v>0</v>
          </cell>
          <cell r="H152">
            <v>0</v>
          </cell>
        </row>
        <row r="153">
          <cell r="A153" t="str">
            <v>A2450</v>
          </cell>
          <cell r="B153" t="str">
            <v>Tunel Acceso desde Pk 4526,81Hasta Pk 4629,14 seccion 9,3x6,2</v>
          </cell>
          <cell r="C153">
            <v>0</v>
          </cell>
          <cell r="E153">
            <v>41738</v>
          </cell>
          <cell r="F153">
            <v>41738</v>
          </cell>
          <cell r="G153">
            <v>0</v>
          </cell>
          <cell r="H153">
            <v>0</v>
          </cell>
        </row>
        <row r="154">
          <cell r="A154" t="str">
            <v xml:space="preserve">      de BD9 a GE#8</v>
          </cell>
          <cell r="C154">
            <v>34</v>
          </cell>
          <cell r="E154">
            <v>41738</v>
          </cell>
          <cell r="F154">
            <v>41772</v>
          </cell>
          <cell r="G154">
            <v>26200</v>
          </cell>
          <cell r="H154">
            <v>0</v>
          </cell>
        </row>
        <row r="155">
          <cell r="A155" t="str">
            <v>A2460</v>
          </cell>
          <cell r="B155" t="str">
            <v>Tunel Acceso desde Pk 4629,14Hasta Pk 4664,99 seccion 9,3x6,2</v>
          </cell>
          <cell r="C155">
            <v>3</v>
          </cell>
          <cell r="D155" t="str">
            <v>CS4</v>
          </cell>
          <cell r="E155">
            <v>41738</v>
          </cell>
          <cell r="F155">
            <v>41741</v>
          </cell>
          <cell r="G155">
            <v>2120</v>
          </cell>
          <cell r="H155">
            <v>0</v>
          </cell>
        </row>
        <row r="156">
          <cell r="A156" t="str">
            <v>A2470</v>
          </cell>
          <cell r="B156" t="str">
            <v>Tunel Acceso desde Pk 4664,99Hasta Pk 4879,17 seccion 9,3x6,2</v>
          </cell>
          <cell r="C156">
            <v>34</v>
          </cell>
          <cell r="D156" t="str">
            <v>CS3</v>
          </cell>
          <cell r="E156">
            <v>41738</v>
          </cell>
          <cell r="F156">
            <v>41772</v>
          </cell>
          <cell r="G156">
            <v>24080</v>
          </cell>
          <cell r="H156">
            <v>0</v>
          </cell>
        </row>
        <row r="157">
          <cell r="A157" t="str">
            <v xml:space="preserve">      de GE#8 a BD10</v>
          </cell>
          <cell r="C157">
            <v>38</v>
          </cell>
          <cell r="E157">
            <v>41772</v>
          </cell>
          <cell r="F157">
            <v>41810</v>
          </cell>
          <cell r="G157">
            <v>26730</v>
          </cell>
          <cell r="H157">
            <v>0</v>
          </cell>
        </row>
        <row r="158">
          <cell r="A158" t="str">
            <v>A2480</v>
          </cell>
          <cell r="B158" t="str">
            <v>Tunel Acceso desde Pk 4879,17Hasta Pk 5106,87 seccion 9,3x6,2</v>
          </cell>
          <cell r="C158">
            <v>35</v>
          </cell>
          <cell r="D158" t="str">
            <v>CS3</v>
          </cell>
          <cell r="E158">
            <v>41772</v>
          </cell>
          <cell r="F158">
            <v>41807</v>
          </cell>
          <cell r="G158">
            <v>24790</v>
          </cell>
          <cell r="H158">
            <v>0</v>
          </cell>
        </row>
        <row r="159">
          <cell r="A159" t="str">
            <v>A2490</v>
          </cell>
          <cell r="B159" t="str">
            <v>Tunel Acceso desde Pk 5106,87Hasta Pk 5129,17 seccion 9,3x6,2</v>
          </cell>
          <cell r="C159">
            <v>3</v>
          </cell>
          <cell r="D159" t="str">
            <v>CS2</v>
          </cell>
          <cell r="E159">
            <v>41807</v>
          </cell>
          <cell r="F159">
            <v>41810</v>
          </cell>
          <cell r="G159">
            <v>1940</v>
          </cell>
          <cell r="H159">
            <v>0</v>
          </cell>
        </row>
        <row r="160">
          <cell r="A160" t="str">
            <v xml:space="preserve">      de BD10 a GE#9</v>
          </cell>
          <cell r="C160">
            <v>34</v>
          </cell>
          <cell r="E160">
            <v>41810</v>
          </cell>
          <cell r="F160">
            <v>41844</v>
          </cell>
          <cell r="G160">
            <v>24080</v>
          </cell>
          <cell r="H160">
            <v>0</v>
          </cell>
        </row>
        <row r="161">
          <cell r="A161" t="str">
            <v>A2500</v>
          </cell>
          <cell r="B161" t="str">
            <v>Tunel Acceso desde Pk 5129,17Hasta Pk 5379,17 seccion 9,3x6,2</v>
          </cell>
          <cell r="C161">
            <v>34</v>
          </cell>
          <cell r="D161" t="str">
            <v>CS2</v>
          </cell>
          <cell r="E161">
            <v>41810</v>
          </cell>
          <cell r="F161">
            <v>41844</v>
          </cell>
          <cell r="G161">
            <v>24080</v>
          </cell>
          <cell r="H161">
            <v>0</v>
          </cell>
        </row>
        <row r="162">
          <cell r="A162" t="str">
            <v xml:space="preserve">      de GE#9 a BD11</v>
          </cell>
          <cell r="C162">
            <v>34</v>
          </cell>
          <cell r="E162">
            <v>41844</v>
          </cell>
          <cell r="F162">
            <v>41878</v>
          </cell>
          <cell r="G162">
            <v>24090</v>
          </cell>
          <cell r="H162">
            <v>0</v>
          </cell>
        </row>
        <row r="163">
          <cell r="A163" t="str">
            <v>A2510</v>
          </cell>
          <cell r="B163" t="str">
            <v>Tunel Acceso desde Pk 5379,17Hasta Pk 5438,43 seccion 9,3x6,2</v>
          </cell>
          <cell r="C163">
            <v>8</v>
          </cell>
          <cell r="D163" t="str">
            <v>CS2</v>
          </cell>
          <cell r="E163">
            <v>41844</v>
          </cell>
          <cell r="F163">
            <v>41852</v>
          </cell>
          <cell r="G163">
            <v>5670</v>
          </cell>
          <cell r="H163">
            <v>0</v>
          </cell>
        </row>
        <row r="164">
          <cell r="A164" t="str">
            <v>A2520</v>
          </cell>
          <cell r="B164" t="str">
            <v>Tunel Acceso desde Pk 5438,43Hasta Pk 5629,17 seccion 9,3x6,2</v>
          </cell>
          <cell r="C164">
            <v>26</v>
          </cell>
          <cell r="D164" t="str">
            <v>CS2</v>
          </cell>
          <cell r="E164">
            <v>41852</v>
          </cell>
          <cell r="F164">
            <v>41878</v>
          </cell>
          <cell r="G164">
            <v>18420</v>
          </cell>
          <cell r="H164">
            <v>0</v>
          </cell>
        </row>
        <row r="165">
          <cell r="A165" t="str">
            <v xml:space="preserve">      de BD11 a GE#10</v>
          </cell>
          <cell r="C165">
            <v>38</v>
          </cell>
          <cell r="E165">
            <v>41878</v>
          </cell>
          <cell r="F165">
            <v>41916</v>
          </cell>
          <cell r="G165">
            <v>26910</v>
          </cell>
          <cell r="H165">
            <v>0</v>
          </cell>
        </row>
        <row r="166">
          <cell r="A166" t="str">
            <v>A2530</v>
          </cell>
          <cell r="B166" t="str">
            <v>Tunel Acceso desde Pk 5629,17Hasta Pk 5708,88 seccion 9,3x6,2</v>
          </cell>
          <cell r="C166">
            <v>11</v>
          </cell>
          <cell r="D166" t="str">
            <v>CS2</v>
          </cell>
          <cell r="E166">
            <v>41878</v>
          </cell>
          <cell r="F166">
            <v>41889</v>
          </cell>
          <cell r="G166">
            <v>7790</v>
          </cell>
          <cell r="H166">
            <v>0</v>
          </cell>
        </row>
        <row r="167">
          <cell r="A167" t="str">
            <v>A2540</v>
          </cell>
          <cell r="B167" t="str">
            <v>Tunel Acceso desde Pk 5708,88Hasta Pk 5879,17 seccion 9,3x6,2</v>
          </cell>
          <cell r="C167">
            <v>27</v>
          </cell>
          <cell r="D167" t="str">
            <v>CS3</v>
          </cell>
          <cell r="E167">
            <v>41889</v>
          </cell>
          <cell r="F167">
            <v>41916</v>
          </cell>
          <cell r="G167">
            <v>19120</v>
          </cell>
          <cell r="H167">
            <v>0</v>
          </cell>
        </row>
        <row r="168">
          <cell r="A168" t="str">
            <v xml:space="preserve">      de GE#10 a BD12</v>
          </cell>
          <cell r="C168">
            <v>50</v>
          </cell>
          <cell r="E168">
            <v>41916</v>
          </cell>
          <cell r="F168">
            <v>41966</v>
          </cell>
          <cell r="G168">
            <v>35410</v>
          </cell>
          <cell r="H168">
            <v>0</v>
          </cell>
        </row>
        <row r="169">
          <cell r="A169" t="str">
            <v>A2550</v>
          </cell>
          <cell r="B169" t="str">
            <v>Tunel Acceso desde Pk 5879,17Hasta Pk 5979,33 seccion 9,3x6,2</v>
          </cell>
          <cell r="C169">
            <v>16</v>
          </cell>
          <cell r="D169" t="str">
            <v>CS3</v>
          </cell>
          <cell r="E169">
            <v>41916</v>
          </cell>
          <cell r="F169">
            <v>41932</v>
          </cell>
          <cell r="G169">
            <v>11330</v>
          </cell>
          <cell r="H169">
            <v>0</v>
          </cell>
        </row>
        <row r="170">
          <cell r="A170" t="str">
            <v>A2560</v>
          </cell>
          <cell r="B170" t="str">
            <v>Tunel Acceso desde Pk 5979,33Hasta Pk 6039,43 seccion 9,3x6,2</v>
          </cell>
          <cell r="C170">
            <v>12</v>
          </cell>
          <cell r="D170" t="str">
            <v>CS4</v>
          </cell>
          <cell r="E170">
            <v>41932</v>
          </cell>
          <cell r="F170">
            <v>41944</v>
          </cell>
          <cell r="G170">
            <v>8500</v>
          </cell>
          <cell r="H170">
            <v>0</v>
          </cell>
        </row>
        <row r="171">
          <cell r="A171" t="str">
            <v>A2570</v>
          </cell>
          <cell r="B171" t="str">
            <v>Tunel Acceso desde Pk 6039,43Hasta Pk 6052,82 seccion 9,3x6,2</v>
          </cell>
          <cell r="C171">
            <v>7</v>
          </cell>
          <cell r="D171" t="str">
            <v>CS5</v>
          </cell>
          <cell r="E171">
            <v>41944</v>
          </cell>
          <cell r="F171">
            <v>41951</v>
          </cell>
          <cell r="G171">
            <v>4960</v>
          </cell>
          <cell r="H171">
            <v>0</v>
          </cell>
        </row>
        <row r="172">
          <cell r="A172" t="str">
            <v>A2580</v>
          </cell>
          <cell r="B172" t="str">
            <v>Tunel Acceso desde Pk 6052,82Hasta Pk 6129,17 seccion 9,3x6,2</v>
          </cell>
          <cell r="C172">
            <v>15</v>
          </cell>
          <cell r="D172" t="str">
            <v>CS4</v>
          </cell>
          <cell r="E172">
            <v>41951</v>
          </cell>
          <cell r="F172">
            <v>41966</v>
          </cell>
          <cell r="G172">
            <v>10620</v>
          </cell>
          <cell r="H172">
            <v>0</v>
          </cell>
        </row>
        <row r="173">
          <cell r="A173" t="str">
            <v xml:space="preserve">      de BD12 a GE#11</v>
          </cell>
          <cell r="C173">
            <v>48</v>
          </cell>
          <cell r="E173">
            <v>41966</v>
          </cell>
          <cell r="F173">
            <v>42014</v>
          </cell>
          <cell r="G173">
            <v>34000</v>
          </cell>
          <cell r="H173">
            <v>0</v>
          </cell>
        </row>
        <row r="174">
          <cell r="A174" t="str">
            <v>A2590</v>
          </cell>
          <cell r="B174" t="str">
            <v>Tunel Acceso desde Pk 6129,17Hasta Pk 6379,17 seccion 9,3x6,2</v>
          </cell>
          <cell r="C174">
            <v>48</v>
          </cell>
          <cell r="D174" t="str">
            <v>CS4</v>
          </cell>
          <cell r="E174">
            <v>41966</v>
          </cell>
          <cell r="F174">
            <v>42014</v>
          </cell>
          <cell r="G174">
            <v>34000</v>
          </cell>
          <cell r="H174">
            <v>0</v>
          </cell>
        </row>
        <row r="175">
          <cell r="A175" t="str">
            <v xml:space="preserve">      de GE#11 a BD13</v>
          </cell>
          <cell r="C175">
            <v>43</v>
          </cell>
          <cell r="E175">
            <v>42014</v>
          </cell>
          <cell r="F175">
            <v>42057</v>
          </cell>
          <cell r="G175">
            <v>30460</v>
          </cell>
          <cell r="H175">
            <v>0</v>
          </cell>
        </row>
        <row r="176">
          <cell r="A176" t="str">
            <v>A2600</v>
          </cell>
          <cell r="B176" t="str">
            <v>Tunel Acceso desde Pk 6379,17Hasta Pk 6467,91 seccion 9,3x6,2</v>
          </cell>
          <cell r="C176">
            <v>18</v>
          </cell>
          <cell r="D176" t="str">
            <v>CS4</v>
          </cell>
          <cell r="E176">
            <v>42014</v>
          </cell>
          <cell r="F176">
            <v>42032</v>
          </cell>
          <cell r="G176">
            <v>12750</v>
          </cell>
          <cell r="H176">
            <v>0</v>
          </cell>
        </row>
        <row r="177">
          <cell r="A177" t="str">
            <v>A2610</v>
          </cell>
          <cell r="B177" t="str">
            <v>Tunel Acceso desde Pk 6467,91Hasta Pk 6629,17 seccion 9,3x6,2</v>
          </cell>
          <cell r="C177">
            <v>25</v>
          </cell>
          <cell r="D177" t="str">
            <v>CS3</v>
          </cell>
          <cell r="E177">
            <v>42032</v>
          </cell>
          <cell r="F177">
            <v>42057</v>
          </cell>
          <cell r="G177">
            <v>17710</v>
          </cell>
          <cell r="H177">
            <v>0</v>
          </cell>
        </row>
        <row r="178">
          <cell r="A178" t="str">
            <v xml:space="preserve">      DESDE BD13 A FIN DE TRAMO</v>
          </cell>
          <cell r="C178">
            <v>20</v>
          </cell>
          <cell r="E178">
            <v>42057</v>
          </cell>
          <cell r="F178">
            <v>42077</v>
          </cell>
          <cell r="G178">
            <v>13460</v>
          </cell>
          <cell r="H178">
            <v>0</v>
          </cell>
        </row>
        <row r="179">
          <cell r="A179" t="str">
            <v>A2620</v>
          </cell>
          <cell r="B179" t="str">
            <v>Tunel Acceso desde Pk 6629,17 Hasta Pk 6751 seccion 9,3x6,2</v>
          </cell>
          <cell r="C179">
            <v>20</v>
          </cell>
          <cell r="D179" t="str">
            <v>CS3</v>
          </cell>
          <cell r="E179">
            <v>42057</v>
          </cell>
          <cell r="F179">
            <v>42077</v>
          </cell>
          <cell r="G179">
            <v>13460</v>
          </cell>
          <cell r="H179">
            <v>0</v>
          </cell>
        </row>
        <row r="180">
          <cell r="A180" t="str">
            <v xml:space="preserve">    OBRAS AUXILIARES TUNEL DE  ACCESO</v>
          </cell>
          <cell r="C180">
            <v>879</v>
          </cell>
          <cell r="E180">
            <v>41147</v>
          </cell>
          <cell r="F180">
            <v>42026</v>
          </cell>
          <cell r="G180">
            <v>45600</v>
          </cell>
          <cell r="H180">
            <v>31</v>
          </cell>
        </row>
        <row r="181">
          <cell r="A181" t="str">
            <v xml:space="preserve">      Galerias de Emergencia</v>
          </cell>
          <cell r="C181">
            <v>830</v>
          </cell>
          <cell r="E181">
            <v>41147</v>
          </cell>
          <cell r="F181">
            <v>41977</v>
          </cell>
          <cell r="G181">
            <v>19360</v>
          </cell>
          <cell r="H181">
            <v>50</v>
          </cell>
        </row>
        <row r="182">
          <cell r="A182" t="str">
            <v>A1320</v>
          </cell>
          <cell r="B182" t="str">
            <v>Const Galería Emergencia 1 de acceso a pique</v>
          </cell>
          <cell r="C182">
            <v>10</v>
          </cell>
          <cell r="D182" t="str">
            <v>CS1</v>
          </cell>
          <cell r="E182">
            <v>41147</v>
          </cell>
          <cell r="F182">
            <v>41157</v>
          </cell>
          <cell r="G182">
            <v>1600</v>
          </cell>
          <cell r="H182">
            <v>155</v>
          </cell>
        </row>
        <row r="183">
          <cell r="A183" t="str">
            <v>A1330</v>
          </cell>
          <cell r="B183" t="str">
            <v>Const Galería Emergencia 2 de acceso a pique</v>
          </cell>
          <cell r="C183">
            <v>10</v>
          </cell>
          <cell r="D183" t="str">
            <v>CS2</v>
          </cell>
          <cell r="E183">
            <v>41215</v>
          </cell>
          <cell r="F183">
            <v>41225</v>
          </cell>
          <cell r="G183">
            <v>1600</v>
          </cell>
          <cell r="H183">
            <v>336</v>
          </cell>
        </row>
        <row r="184">
          <cell r="A184" t="str">
            <v>A1340</v>
          </cell>
          <cell r="B184" t="str">
            <v>Const Galería Emergencia 3 de acceso a pique</v>
          </cell>
          <cell r="C184">
            <v>12</v>
          </cell>
          <cell r="D184" t="str">
            <v>CS2</v>
          </cell>
          <cell r="E184">
            <v>41296</v>
          </cell>
          <cell r="F184">
            <v>41308</v>
          </cell>
          <cell r="G184">
            <v>1920</v>
          </cell>
          <cell r="H184">
            <v>321</v>
          </cell>
        </row>
        <row r="185">
          <cell r="A185" t="str">
            <v>A1350</v>
          </cell>
          <cell r="B185" t="str">
            <v>Const Galería Emergencia 4 de acceso a pique</v>
          </cell>
          <cell r="C185">
            <v>10</v>
          </cell>
          <cell r="D185" t="str">
            <v>CS3</v>
          </cell>
          <cell r="E185">
            <v>41361</v>
          </cell>
          <cell r="F185">
            <v>41371</v>
          </cell>
          <cell r="G185">
            <v>1600</v>
          </cell>
          <cell r="H185">
            <v>413</v>
          </cell>
        </row>
        <row r="186">
          <cell r="A186" t="str">
            <v>A1360</v>
          </cell>
          <cell r="B186" t="str">
            <v>Const Galería Emergencia 5 de acceso a pique</v>
          </cell>
          <cell r="C186">
            <v>10</v>
          </cell>
          <cell r="D186" t="str">
            <v>CS4</v>
          </cell>
          <cell r="E186">
            <v>41548</v>
          </cell>
          <cell r="F186">
            <v>41558</v>
          </cell>
          <cell r="G186">
            <v>1600</v>
          </cell>
          <cell r="H186">
            <v>250</v>
          </cell>
        </row>
        <row r="187">
          <cell r="A187" t="str">
            <v>A1370</v>
          </cell>
          <cell r="B187" t="str">
            <v>Const Galería Emergencia 6 de acceso a pique</v>
          </cell>
          <cell r="C187">
            <v>10</v>
          </cell>
          <cell r="D187" t="str">
            <v>CS3</v>
          </cell>
          <cell r="E187">
            <v>41637</v>
          </cell>
          <cell r="F187">
            <v>41647</v>
          </cell>
          <cell r="G187">
            <v>1600</v>
          </cell>
          <cell r="H187">
            <v>185</v>
          </cell>
        </row>
        <row r="188">
          <cell r="A188" t="str">
            <v>A1380</v>
          </cell>
          <cell r="B188" t="str">
            <v>Const Galería Emergencia 7 de acceso a pique</v>
          </cell>
          <cell r="C188">
            <v>15</v>
          </cell>
          <cell r="D188" t="str">
            <v>CS2</v>
          </cell>
          <cell r="E188">
            <v>41737</v>
          </cell>
          <cell r="F188">
            <v>41752</v>
          </cell>
          <cell r="G188">
            <v>2400</v>
          </cell>
          <cell r="H188">
            <v>107</v>
          </cell>
        </row>
        <row r="189">
          <cell r="A189" t="str">
            <v>A1390</v>
          </cell>
          <cell r="B189" t="str">
            <v>Const Galería Emergencia 8 de acceso a pique</v>
          </cell>
          <cell r="C189">
            <v>11</v>
          </cell>
          <cell r="D189" t="str">
            <v>CS3</v>
          </cell>
          <cell r="E189">
            <v>41752</v>
          </cell>
          <cell r="F189">
            <v>41763</v>
          </cell>
          <cell r="G189">
            <v>1760</v>
          </cell>
          <cell r="H189">
            <v>111</v>
          </cell>
        </row>
        <row r="190">
          <cell r="A190" t="str">
            <v>A1400</v>
          </cell>
          <cell r="B190" t="str">
            <v>Const Galería Emergencia 9 de acceso a pique</v>
          </cell>
          <cell r="C190">
            <v>11</v>
          </cell>
          <cell r="D190" t="str">
            <v>CS4</v>
          </cell>
          <cell r="E190">
            <v>41810</v>
          </cell>
          <cell r="F190">
            <v>41821</v>
          </cell>
          <cell r="G190">
            <v>1760</v>
          </cell>
          <cell r="H190">
            <v>111</v>
          </cell>
        </row>
        <row r="191">
          <cell r="A191" t="str">
            <v>A1410</v>
          </cell>
          <cell r="B191" t="str">
            <v>Const Galería Emergencia 10 de acceso a pique</v>
          </cell>
          <cell r="C191">
            <v>11</v>
          </cell>
          <cell r="D191" t="str">
            <v>CS3</v>
          </cell>
          <cell r="E191">
            <v>41878</v>
          </cell>
          <cell r="F191">
            <v>41889</v>
          </cell>
          <cell r="G191">
            <v>1760</v>
          </cell>
          <cell r="H191">
            <v>90</v>
          </cell>
        </row>
        <row r="192">
          <cell r="A192" t="str">
            <v>A1420</v>
          </cell>
          <cell r="B192" t="str">
            <v>Const Galería Emergencia 11 de acceso a pique</v>
          </cell>
          <cell r="C192">
            <v>11</v>
          </cell>
          <cell r="D192" t="str">
            <v>CS3</v>
          </cell>
          <cell r="E192">
            <v>41966</v>
          </cell>
          <cell r="F192">
            <v>41977</v>
          </cell>
          <cell r="G192">
            <v>1760</v>
          </cell>
          <cell r="H192">
            <v>50</v>
          </cell>
        </row>
        <row r="193">
          <cell r="A193" t="str">
            <v xml:space="preserve">      Frontones</v>
          </cell>
          <cell r="C193">
            <v>838</v>
          </cell>
          <cell r="E193">
            <v>41180</v>
          </cell>
          <cell r="F193">
            <v>42018</v>
          </cell>
          <cell r="G193">
            <v>9600</v>
          </cell>
          <cell r="H193">
            <v>31</v>
          </cell>
        </row>
        <row r="194">
          <cell r="A194" t="str">
            <v>A1560</v>
          </cell>
          <cell r="B194" t="str">
            <v>Fronton Desvío 1 desde Pk altura  612  seccion 7,75 x 5,75</v>
          </cell>
          <cell r="C194">
            <v>4</v>
          </cell>
          <cell r="D194" t="str">
            <v>CS2</v>
          </cell>
          <cell r="E194">
            <v>41180</v>
          </cell>
          <cell r="F194">
            <v>41184</v>
          </cell>
          <cell r="G194">
            <v>640</v>
          </cell>
          <cell r="H194">
            <v>777</v>
          </cell>
        </row>
        <row r="195">
          <cell r="A195" t="str">
            <v>A1570</v>
          </cell>
          <cell r="B195" t="str">
            <v>Fronton Desvío 2 desde Pk altura  1112  seccion 7,75 x 5,75</v>
          </cell>
          <cell r="C195">
            <v>4</v>
          </cell>
          <cell r="D195" t="str">
            <v>CS2</v>
          </cell>
          <cell r="E195">
            <v>41267</v>
          </cell>
          <cell r="F195">
            <v>41271</v>
          </cell>
          <cell r="G195">
            <v>640</v>
          </cell>
          <cell r="H195">
            <v>698</v>
          </cell>
        </row>
        <row r="196">
          <cell r="A196" t="str">
            <v>A1580</v>
          </cell>
          <cell r="B196" t="str">
            <v>Fronton Desvío 3 desde Pk altura  1612  seccion 7,75 x 5,75</v>
          </cell>
          <cell r="C196">
            <v>4</v>
          </cell>
          <cell r="D196" t="str">
            <v>CS2</v>
          </cell>
          <cell r="E196">
            <v>41327</v>
          </cell>
          <cell r="F196">
            <v>41331</v>
          </cell>
          <cell r="G196">
            <v>640</v>
          </cell>
          <cell r="H196">
            <v>638</v>
          </cell>
        </row>
        <row r="197">
          <cell r="A197" t="str">
            <v>A1590</v>
          </cell>
          <cell r="B197" t="str">
            <v>Fronton Desvío 4 desde Pk altura  2112  seccion 7,75 x 5,75</v>
          </cell>
          <cell r="C197">
            <v>4</v>
          </cell>
          <cell r="D197" t="str">
            <v>CS2</v>
          </cell>
          <cell r="E197">
            <v>41394</v>
          </cell>
          <cell r="F197">
            <v>41398</v>
          </cell>
          <cell r="G197">
            <v>640</v>
          </cell>
          <cell r="H197">
            <v>578</v>
          </cell>
        </row>
        <row r="198">
          <cell r="A198" t="str">
            <v>A1600</v>
          </cell>
          <cell r="B198" t="str">
            <v>Fronton Desvío 5 desde Pk altura  2612  seccion 7,75 x 5,75</v>
          </cell>
          <cell r="C198">
            <v>4</v>
          </cell>
          <cell r="D198" t="str">
            <v>CS2</v>
          </cell>
          <cell r="E198">
            <v>41478</v>
          </cell>
          <cell r="F198">
            <v>41482</v>
          </cell>
          <cell r="G198">
            <v>640</v>
          </cell>
          <cell r="H198">
            <v>502</v>
          </cell>
        </row>
        <row r="199">
          <cell r="A199" t="str">
            <v>A1610</v>
          </cell>
          <cell r="B199" t="str">
            <v>Fronton Desvío 6 desde Pk altura  3112  seccion 7,75 x 5,75</v>
          </cell>
          <cell r="C199">
            <v>4</v>
          </cell>
          <cell r="D199" t="str">
            <v>CS1</v>
          </cell>
          <cell r="E199">
            <v>41542</v>
          </cell>
          <cell r="F199">
            <v>41546</v>
          </cell>
          <cell r="G199">
            <v>640</v>
          </cell>
          <cell r="H199">
            <v>446</v>
          </cell>
        </row>
        <row r="200">
          <cell r="A200" t="str">
            <v>A1620</v>
          </cell>
          <cell r="B200" t="str">
            <v>Fronton Desvío 7 desde Pk altura  3612  seccion 7,75 x 5,75</v>
          </cell>
          <cell r="C200">
            <v>4</v>
          </cell>
          <cell r="D200" t="str">
            <v>CS2</v>
          </cell>
          <cell r="E200">
            <v>41610</v>
          </cell>
          <cell r="F200">
            <v>41614</v>
          </cell>
          <cell r="G200">
            <v>640</v>
          </cell>
          <cell r="H200">
            <v>386</v>
          </cell>
        </row>
        <row r="201">
          <cell r="A201" t="str">
            <v>A1630</v>
          </cell>
          <cell r="B201" t="str">
            <v>Fronton Desvío 8 desde Pk altura  4112  seccion 7,75 x 5,75</v>
          </cell>
          <cell r="C201">
            <v>4</v>
          </cell>
          <cell r="D201" t="str">
            <v>CS3</v>
          </cell>
          <cell r="E201">
            <v>41680</v>
          </cell>
          <cell r="F201">
            <v>41684</v>
          </cell>
          <cell r="G201">
            <v>640</v>
          </cell>
          <cell r="H201">
            <v>324</v>
          </cell>
        </row>
        <row r="202">
          <cell r="A202" t="str">
            <v>A1640</v>
          </cell>
          <cell r="B202" t="str">
            <v>Fronton Desvío 9 desde Pk altura  4612  seccion 7,75 x 5,75</v>
          </cell>
          <cell r="C202">
            <v>4</v>
          </cell>
          <cell r="D202" t="str">
            <v>CS3</v>
          </cell>
          <cell r="E202">
            <v>41738</v>
          </cell>
          <cell r="F202">
            <v>41742</v>
          </cell>
          <cell r="G202">
            <v>640</v>
          </cell>
          <cell r="H202">
            <v>274</v>
          </cell>
        </row>
        <row r="203">
          <cell r="A203" t="str">
            <v>A1650</v>
          </cell>
          <cell r="B203" t="str">
            <v>Fronton Desvío 10 desde Pk altura  5112  seccion 7,75 x 5,75</v>
          </cell>
          <cell r="C203">
            <v>4</v>
          </cell>
          <cell r="D203" t="str">
            <v>CS2</v>
          </cell>
          <cell r="E203">
            <v>41772</v>
          </cell>
          <cell r="F203">
            <v>41776</v>
          </cell>
          <cell r="G203">
            <v>640</v>
          </cell>
          <cell r="H203">
            <v>248</v>
          </cell>
        </row>
        <row r="204">
          <cell r="A204" t="str">
            <v>A1660</v>
          </cell>
          <cell r="B204" t="str">
            <v>Fronton Desvío 11 desde Pk altura  5612  seccion 7,75 x 5,75</v>
          </cell>
          <cell r="C204">
            <v>4</v>
          </cell>
          <cell r="D204" t="str">
            <v>CS2</v>
          </cell>
          <cell r="E204">
            <v>41844</v>
          </cell>
          <cell r="F204">
            <v>41848</v>
          </cell>
          <cell r="G204">
            <v>640</v>
          </cell>
          <cell r="H204">
            <v>185</v>
          </cell>
        </row>
        <row r="205">
          <cell r="A205" t="str">
            <v>A1670</v>
          </cell>
          <cell r="B205" t="str">
            <v>Fronton Desvío 12 desde Pk altura  6112  seccion 7,75 x 5,75</v>
          </cell>
          <cell r="C205">
            <v>4</v>
          </cell>
          <cell r="D205" t="str">
            <v>CS4</v>
          </cell>
          <cell r="E205">
            <v>41916</v>
          </cell>
          <cell r="F205">
            <v>41920</v>
          </cell>
          <cell r="G205">
            <v>640</v>
          </cell>
          <cell r="H205">
            <v>121</v>
          </cell>
        </row>
        <row r="206">
          <cell r="A206" t="str">
            <v>A1680</v>
          </cell>
          <cell r="B206" t="str">
            <v>Fronton Desvío 13 desde Pk altura  6112  seccion 7,75 x 5,75</v>
          </cell>
          <cell r="C206">
            <v>4</v>
          </cell>
          <cell r="D206" t="str">
            <v>CS4</v>
          </cell>
          <cell r="E206">
            <v>42014</v>
          </cell>
          <cell r="F206">
            <v>42018</v>
          </cell>
          <cell r="G206">
            <v>640</v>
          </cell>
          <cell r="H206">
            <v>31</v>
          </cell>
        </row>
        <row r="207">
          <cell r="A207" t="str">
            <v>A1860</v>
          </cell>
          <cell r="B207" t="str">
            <v>Fronton Inyecc.2 Norte desde Pk altura  1786  seccion 6,0 x 6,0</v>
          </cell>
          <cell r="C207">
            <v>4</v>
          </cell>
          <cell r="D207" t="str">
            <v>CS2</v>
          </cell>
          <cell r="E207">
            <v>41441</v>
          </cell>
          <cell r="F207">
            <v>41445</v>
          </cell>
          <cell r="G207">
            <v>640</v>
          </cell>
          <cell r="H207">
            <v>139</v>
          </cell>
        </row>
        <row r="208">
          <cell r="A208" t="str">
            <v>A1870</v>
          </cell>
          <cell r="B208" t="str">
            <v>Fronton Inyecc. 1 Sur desde Pk altura  1810  seccion 6,0 x 6,0</v>
          </cell>
          <cell r="C208">
            <v>4</v>
          </cell>
          <cell r="D208" t="str">
            <v>CS2</v>
          </cell>
          <cell r="E208">
            <v>41445</v>
          </cell>
          <cell r="F208">
            <v>41449</v>
          </cell>
          <cell r="G208">
            <v>640</v>
          </cell>
          <cell r="H208">
            <v>139</v>
          </cell>
        </row>
        <row r="209">
          <cell r="A209" t="str">
            <v xml:space="preserve">      Excavaciones</v>
          </cell>
          <cell r="C209">
            <v>842</v>
          </cell>
          <cell r="E209">
            <v>41184</v>
          </cell>
          <cell r="F209">
            <v>42026</v>
          </cell>
          <cell r="G209">
            <v>16640</v>
          </cell>
          <cell r="H209">
            <v>31</v>
          </cell>
        </row>
        <row r="210">
          <cell r="A210" t="str">
            <v>A1710</v>
          </cell>
          <cell r="B210" t="str">
            <v>Bahía Desvío 1 desde Pk altura  612  seccion 12,55 X 6,48</v>
          </cell>
          <cell r="C210">
            <v>8</v>
          </cell>
          <cell r="D210" t="str">
            <v>CS3</v>
          </cell>
          <cell r="E210">
            <v>41184</v>
          </cell>
          <cell r="F210">
            <v>41192</v>
          </cell>
          <cell r="G210">
            <v>1280</v>
          </cell>
          <cell r="H210">
            <v>777</v>
          </cell>
        </row>
        <row r="211">
          <cell r="A211" t="str">
            <v>A1720</v>
          </cell>
          <cell r="B211" t="str">
            <v>Bahía Desvío 2 desde Pk altura  1112  seccion 12,55 X 6,48</v>
          </cell>
          <cell r="C211">
            <v>8</v>
          </cell>
          <cell r="D211" t="str">
            <v>CS3</v>
          </cell>
          <cell r="E211">
            <v>41271</v>
          </cell>
          <cell r="F211">
            <v>41279</v>
          </cell>
          <cell r="G211">
            <v>1280</v>
          </cell>
          <cell r="H211">
            <v>698</v>
          </cell>
        </row>
        <row r="212">
          <cell r="A212" t="str">
            <v>A1730</v>
          </cell>
          <cell r="B212" t="str">
            <v>Bahía Desvío 3 desde Pk altura  1612  seccion 12,55 X 6,48</v>
          </cell>
          <cell r="C212">
            <v>8</v>
          </cell>
          <cell r="D212" t="str">
            <v>CS3</v>
          </cell>
          <cell r="E212">
            <v>41331</v>
          </cell>
          <cell r="F212">
            <v>41339</v>
          </cell>
          <cell r="G212">
            <v>1280</v>
          </cell>
          <cell r="H212">
            <v>638</v>
          </cell>
        </row>
        <row r="213">
          <cell r="A213" t="str">
            <v>A1740</v>
          </cell>
          <cell r="B213" t="str">
            <v>Bahía Desvío 4 desde Pk altura  2112  seccion 12,55 X 6,48</v>
          </cell>
          <cell r="C213">
            <v>8</v>
          </cell>
          <cell r="D213" t="str">
            <v>CS3</v>
          </cell>
          <cell r="E213">
            <v>41398</v>
          </cell>
          <cell r="F213">
            <v>41406</v>
          </cell>
          <cell r="G213">
            <v>1280</v>
          </cell>
          <cell r="H213">
            <v>578</v>
          </cell>
        </row>
        <row r="214">
          <cell r="A214" t="str">
            <v>A1750</v>
          </cell>
          <cell r="B214" t="str">
            <v>Bahía Desvío 5 desde Pk altura  2612  seccion 12,55 X 6,48</v>
          </cell>
          <cell r="C214">
            <v>8</v>
          </cell>
          <cell r="D214" t="str">
            <v>CS3</v>
          </cell>
          <cell r="E214">
            <v>41482</v>
          </cell>
          <cell r="F214">
            <v>41490</v>
          </cell>
          <cell r="G214">
            <v>1280</v>
          </cell>
          <cell r="H214">
            <v>502</v>
          </cell>
        </row>
        <row r="215">
          <cell r="A215" t="str">
            <v>A1760</v>
          </cell>
          <cell r="B215" t="str">
            <v>Bahía Desvío 6 desde Pk altura  3112  seccion 12,55 X 6,48</v>
          </cell>
          <cell r="C215">
            <v>8</v>
          </cell>
          <cell r="D215" t="str">
            <v>CS3</v>
          </cell>
          <cell r="E215">
            <v>41546</v>
          </cell>
          <cell r="F215">
            <v>41554</v>
          </cell>
          <cell r="G215">
            <v>1280</v>
          </cell>
          <cell r="H215">
            <v>446</v>
          </cell>
        </row>
        <row r="216">
          <cell r="A216" t="str">
            <v>A1770</v>
          </cell>
          <cell r="B216" t="str">
            <v>Bahía Desvío 7 desde Pk altura  3612  seccion 12,55 X 6,48</v>
          </cell>
          <cell r="C216">
            <v>8</v>
          </cell>
          <cell r="D216" t="str">
            <v>CS3</v>
          </cell>
          <cell r="E216">
            <v>41614</v>
          </cell>
          <cell r="F216">
            <v>41622</v>
          </cell>
          <cell r="G216">
            <v>1280</v>
          </cell>
          <cell r="H216">
            <v>386</v>
          </cell>
        </row>
        <row r="217">
          <cell r="A217" t="str">
            <v>A1780</v>
          </cell>
          <cell r="B217" t="str">
            <v>Bahía Desvío 8 desde Pk altura  4112  seccion 12,55 X 6,48</v>
          </cell>
          <cell r="C217">
            <v>8</v>
          </cell>
          <cell r="D217" t="str">
            <v>CS3</v>
          </cell>
          <cell r="E217">
            <v>41684</v>
          </cell>
          <cell r="F217">
            <v>41692</v>
          </cell>
          <cell r="G217">
            <v>1280</v>
          </cell>
          <cell r="H217">
            <v>324</v>
          </cell>
        </row>
        <row r="218">
          <cell r="A218" t="str">
            <v>A1790</v>
          </cell>
          <cell r="B218" t="str">
            <v>Bahía Desvío 9 desde Pk altura  4612  seccion 12,55 X 6,48</v>
          </cell>
          <cell r="C218">
            <v>8</v>
          </cell>
          <cell r="D218" t="str">
            <v>CS3</v>
          </cell>
          <cell r="E218">
            <v>41742</v>
          </cell>
          <cell r="F218">
            <v>41750</v>
          </cell>
          <cell r="G218">
            <v>1280</v>
          </cell>
          <cell r="H218">
            <v>274</v>
          </cell>
        </row>
        <row r="219">
          <cell r="A219" t="str">
            <v>A1800</v>
          </cell>
          <cell r="B219" t="str">
            <v>Bahía Desvío 10 desde Pk altura  5112  seccion 12,55 X 6,48</v>
          </cell>
          <cell r="C219">
            <v>8</v>
          </cell>
          <cell r="D219" t="str">
            <v>CS3</v>
          </cell>
          <cell r="E219">
            <v>41776</v>
          </cell>
          <cell r="F219">
            <v>41784</v>
          </cell>
          <cell r="G219">
            <v>1280</v>
          </cell>
          <cell r="H219">
            <v>248</v>
          </cell>
        </row>
        <row r="220">
          <cell r="A220" t="str">
            <v>A1810</v>
          </cell>
          <cell r="B220" t="str">
            <v>Bahía Desvío 11 desde Pk altura  5612  seccion 12,55 X 6,48</v>
          </cell>
          <cell r="C220">
            <v>8</v>
          </cell>
          <cell r="D220" t="str">
            <v>CS3</v>
          </cell>
          <cell r="E220">
            <v>41848</v>
          </cell>
          <cell r="F220">
            <v>41856</v>
          </cell>
          <cell r="G220">
            <v>1280</v>
          </cell>
          <cell r="H220">
            <v>185</v>
          </cell>
        </row>
        <row r="221">
          <cell r="A221" t="str">
            <v>A1820</v>
          </cell>
          <cell r="B221" t="str">
            <v>Bahía Desvío 12 desde Pk altura  6112  seccion 12,55 X 6,48</v>
          </cell>
          <cell r="C221">
            <v>8</v>
          </cell>
          <cell r="D221" t="str">
            <v>CS3</v>
          </cell>
          <cell r="E221">
            <v>41920</v>
          </cell>
          <cell r="F221">
            <v>41928</v>
          </cell>
          <cell r="G221">
            <v>1280</v>
          </cell>
          <cell r="H221">
            <v>121</v>
          </cell>
        </row>
        <row r="222">
          <cell r="A222" t="str">
            <v>A1830</v>
          </cell>
          <cell r="B222" t="str">
            <v>Bahía Desvío 13 desde Pk altura  6112  seccion 12,55 X 6,48</v>
          </cell>
          <cell r="C222">
            <v>8</v>
          </cell>
          <cell r="D222" t="str">
            <v>CS3</v>
          </cell>
          <cell r="E222">
            <v>42018</v>
          </cell>
          <cell r="F222">
            <v>42026</v>
          </cell>
          <cell r="G222">
            <v>1280</v>
          </cell>
          <cell r="H222">
            <v>31</v>
          </cell>
        </row>
        <row r="223">
          <cell r="A223" t="str">
            <v xml:space="preserve">    CHIMENEAS DE EMERGENCIA</v>
          </cell>
          <cell r="C223">
            <v>903</v>
          </cell>
          <cell r="E223">
            <v>41322</v>
          </cell>
          <cell r="F223">
            <v>42224</v>
          </cell>
          <cell r="G223">
            <v>205087</v>
          </cell>
          <cell r="H223">
            <v>0</v>
          </cell>
        </row>
        <row r="224">
          <cell r="A224" t="str">
            <v xml:space="preserve">      Chimenea Emergencia 1 -  68 mts largo Diámetro 2,5 m  (inclinada 70°)</v>
          </cell>
          <cell r="C224">
            <v>291</v>
          </cell>
          <cell r="E224">
            <v>41322</v>
          </cell>
          <cell r="F224">
            <v>41612</v>
          </cell>
          <cell r="G224">
            <v>14019</v>
          </cell>
          <cell r="H224">
            <v>165</v>
          </cell>
        </row>
        <row r="225">
          <cell r="A225" t="str">
            <v>E100</v>
          </cell>
          <cell r="B225" t="str">
            <v>Habilitar postura en superficie mov de tierra</v>
          </cell>
          <cell r="C225">
            <v>1</v>
          </cell>
          <cell r="D225" t="str">
            <v>CS1</v>
          </cell>
          <cell r="E225">
            <v>41322</v>
          </cell>
          <cell r="F225">
            <v>41323</v>
          </cell>
          <cell r="G225">
            <v>92</v>
          </cell>
          <cell r="H225">
            <v>155</v>
          </cell>
        </row>
        <row r="226">
          <cell r="A226" t="str">
            <v>E105</v>
          </cell>
          <cell r="B226" t="str">
            <v>Instalacion de faenas superficie</v>
          </cell>
          <cell r="C226">
            <v>7</v>
          </cell>
          <cell r="D226" t="str">
            <v>CS1</v>
          </cell>
          <cell r="E226">
            <v>41323</v>
          </cell>
          <cell r="F226">
            <v>41330</v>
          </cell>
          <cell r="G226">
            <v>641</v>
          </cell>
          <cell r="H226">
            <v>155</v>
          </cell>
        </row>
        <row r="227">
          <cell r="A227" t="str">
            <v>E110</v>
          </cell>
          <cell r="B227" t="str">
            <v>construcción base concreto</v>
          </cell>
          <cell r="C227">
            <v>4</v>
          </cell>
          <cell r="D227" t="str">
            <v>CS1</v>
          </cell>
          <cell r="E227">
            <v>41330</v>
          </cell>
          <cell r="F227">
            <v>41334</v>
          </cell>
          <cell r="G227">
            <v>270</v>
          </cell>
          <cell r="H227">
            <v>155</v>
          </cell>
        </row>
        <row r="228">
          <cell r="A228" t="str">
            <v>E115</v>
          </cell>
          <cell r="B228" t="str">
            <v>Movilizacion de Máquina Raise Boring</v>
          </cell>
          <cell r="C228">
            <v>13</v>
          </cell>
          <cell r="D228" t="str">
            <v>CS1</v>
          </cell>
          <cell r="E228" t="str">
            <v>01-Abr-13*</v>
          </cell>
          <cell r="F228">
            <v>41377</v>
          </cell>
          <cell r="G228">
            <v>920</v>
          </cell>
          <cell r="H228">
            <v>124</v>
          </cell>
        </row>
        <row r="229">
          <cell r="A229" t="str">
            <v>E120</v>
          </cell>
          <cell r="B229" t="str">
            <v>Instalacion de Maquina R.B.</v>
          </cell>
          <cell r="C229">
            <v>18</v>
          </cell>
          <cell r="D229" t="str">
            <v>CS1</v>
          </cell>
          <cell r="E229">
            <v>41377</v>
          </cell>
          <cell r="F229">
            <v>41395</v>
          </cell>
          <cell r="G229">
            <v>1296</v>
          </cell>
          <cell r="H229">
            <v>124</v>
          </cell>
        </row>
        <row r="230">
          <cell r="A230" t="str">
            <v>E125</v>
          </cell>
          <cell r="B230" t="str">
            <v>Nivelacion e Inclinacion de la máquina</v>
          </cell>
          <cell r="C230">
            <v>2</v>
          </cell>
          <cell r="D230" t="str">
            <v>CS1</v>
          </cell>
          <cell r="E230">
            <v>41395</v>
          </cell>
          <cell r="F230">
            <v>41398</v>
          </cell>
          <cell r="G230">
            <v>170</v>
          </cell>
          <cell r="H230">
            <v>125</v>
          </cell>
        </row>
        <row r="231">
          <cell r="A231" t="str">
            <v>E130</v>
          </cell>
          <cell r="B231" t="str">
            <v>Perforación de Piloto 12 1/4"</v>
          </cell>
          <cell r="C231">
            <v>8</v>
          </cell>
          <cell r="D231" t="str">
            <v>CS1</v>
          </cell>
          <cell r="E231">
            <v>41398</v>
          </cell>
          <cell r="F231">
            <v>41405</v>
          </cell>
          <cell r="G231">
            <v>550</v>
          </cell>
          <cell r="H231">
            <v>124</v>
          </cell>
        </row>
        <row r="232">
          <cell r="A232" t="str">
            <v>E135</v>
          </cell>
          <cell r="B232" t="str">
            <v>Instalación de Cabeza Rimadora</v>
          </cell>
          <cell r="C232">
            <v>2</v>
          </cell>
          <cell r="D232" t="str">
            <v>CS1</v>
          </cell>
          <cell r="E232">
            <v>41406</v>
          </cell>
          <cell r="F232">
            <v>41408</v>
          </cell>
          <cell r="G232">
            <v>170</v>
          </cell>
          <cell r="H232">
            <v>125</v>
          </cell>
        </row>
        <row r="233">
          <cell r="A233" t="str">
            <v>E140</v>
          </cell>
          <cell r="B233" t="str">
            <v>Perforación Rimado</v>
          </cell>
          <cell r="C233">
            <v>16</v>
          </cell>
          <cell r="D233" t="str">
            <v>CS1</v>
          </cell>
          <cell r="E233">
            <v>41408</v>
          </cell>
          <cell r="F233">
            <v>41424</v>
          </cell>
          <cell r="G233">
            <v>1100</v>
          </cell>
          <cell r="H233">
            <v>125</v>
          </cell>
        </row>
        <row r="234">
          <cell r="A234" t="str">
            <v>E145</v>
          </cell>
          <cell r="B234" t="str">
            <v>Desconexión de Cabeza Rimadora</v>
          </cell>
          <cell r="C234">
            <v>8</v>
          </cell>
          <cell r="D234" t="str">
            <v>CS1</v>
          </cell>
          <cell r="E234">
            <v>41424</v>
          </cell>
          <cell r="F234">
            <v>41431</v>
          </cell>
          <cell r="G234">
            <v>550</v>
          </cell>
          <cell r="H234">
            <v>124</v>
          </cell>
        </row>
        <row r="235">
          <cell r="A235" t="str">
            <v>E150</v>
          </cell>
          <cell r="B235" t="str">
            <v>Desmontaje de la máquina</v>
          </cell>
          <cell r="C235">
            <v>5</v>
          </cell>
          <cell r="D235" t="str">
            <v>CS1</v>
          </cell>
          <cell r="E235">
            <v>41432</v>
          </cell>
          <cell r="F235">
            <v>41437</v>
          </cell>
          <cell r="G235">
            <v>370</v>
          </cell>
          <cell r="H235">
            <v>124</v>
          </cell>
        </row>
        <row r="236">
          <cell r="A236" t="str">
            <v>E155</v>
          </cell>
          <cell r="B236" t="str">
            <v>Retiro de la máquina</v>
          </cell>
          <cell r="C236">
            <v>10</v>
          </cell>
          <cell r="D236" t="str">
            <v>CS1</v>
          </cell>
          <cell r="E236">
            <v>41437</v>
          </cell>
          <cell r="F236">
            <v>41447</v>
          </cell>
          <cell r="G236">
            <v>730</v>
          </cell>
          <cell r="H236">
            <v>124</v>
          </cell>
        </row>
        <row r="237">
          <cell r="A237" t="str">
            <v>E160</v>
          </cell>
          <cell r="B237" t="str">
            <v>Instalacion Winches y Plataformas</v>
          </cell>
          <cell r="C237">
            <v>10</v>
          </cell>
          <cell r="D237" t="str">
            <v>CS1</v>
          </cell>
          <cell r="E237" t="str">
            <v>01-Nov-13*</v>
          </cell>
          <cell r="F237">
            <v>41588</v>
          </cell>
          <cell r="G237">
            <v>1400</v>
          </cell>
          <cell r="H237">
            <v>165</v>
          </cell>
        </row>
        <row r="238">
          <cell r="A238" t="str">
            <v>E165</v>
          </cell>
          <cell r="B238" t="str">
            <v>Fortificacion Pique  (8 ml/d)</v>
          </cell>
          <cell r="C238">
            <v>9</v>
          </cell>
          <cell r="D238" t="str">
            <v>CS1</v>
          </cell>
          <cell r="E238">
            <v>41589</v>
          </cell>
          <cell r="F238">
            <v>41597</v>
          </cell>
          <cell r="G238">
            <v>2160</v>
          </cell>
          <cell r="H238">
            <v>165</v>
          </cell>
        </row>
        <row r="239">
          <cell r="A239" t="str">
            <v>E170</v>
          </cell>
          <cell r="B239" t="str">
            <v>Escalera Metalica de Seguridad  (5 ml/d)</v>
          </cell>
          <cell r="C239">
            <v>15</v>
          </cell>
          <cell r="D239" t="str">
            <v>CS1</v>
          </cell>
          <cell r="E239">
            <v>41598</v>
          </cell>
          <cell r="F239">
            <v>41612</v>
          </cell>
          <cell r="G239">
            <v>3600</v>
          </cell>
          <cell r="H239">
            <v>165</v>
          </cell>
        </row>
        <row r="240">
          <cell r="A240" t="str">
            <v xml:space="preserve">      Chimenea Emergencia 2 - 139 mts largoDiámetro 2,5 m  (inclinada 70°)</v>
          </cell>
          <cell r="C240">
            <v>296</v>
          </cell>
          <cell r="E240">
            <v>41379</v>
          </cell>
          <cell r="F240">
            <v>41674</v>
          </cell>
          <cell r="G240">
            <v>19236</v>
          </cell>
          <cell r="H240">
            <v>165</v>
          </cell>
        </row>
        <row r="241">
          <cell r="A241" t="str">
            <v>E200</v>
          </cell>
          <cell r="B241" t="str">
            <v>Habilitar postura en superficie mov de tierra</v>
          </cell>
          <cell r="C241">
            <v>1</v>
          </cell>
          <cell r="D241" t="str">
            <v>CS2</v>
          </cell>
          <cell r="E241">
            <v>41379</v>
          </cell>
          <cell r="F241">
            <v>41380</v>
          </cell>
          <cell r="G241">
            <v>92</v>
          </cell>
          <cell r="H241">
            <v>181</v>
          </cell>
        </row>
        <row r="242">
          <cell r="A242" t="str">
            <v>E205</v>
          </cell>
          <cell r="B242" t="str">
            <v>Instalacion de faenas superficie</v>
          </cell>
          <cell r="C242">
            <v>4</v>
          </cell>
          <cell r="D242" t="str">
            <v>CS2</v>
          </cell>
          <cell r="E242">
            <v>41380</v>
          </cell>
          <cell r="F242">
            <v>41384</v>
          </cell>
          <cell r="G242">
            <v>351</v>
          </cell>
          <cell r="H242">
            <v>182</v>
          </cell>
        </row>
        <row r="243">
          <cell r="A243" t="str">
            <v>E210</v>
          </cell>
          <cell r="B243" t="str">
            <v>construcción base concreto</v>
          </cell>
          <cell r="C243">
            <v>3</v>
          </cell>
          <cell r="D243" t="str">
            <v>CS2</v>
          </cell>
          <cell r="E243">
            <v>41385</v>
          </cell>
          <cell r="F243">
            <v>41388</v>
          </cell>
          <cell r="G243">
            <v>275</v>
          </cell>
          <cell r="H243">
            <v>182</v>
          </cell>
        </row>
        <row r="244">
          <cell r="A244" t="str">
            <v>E215</v>
          </cell>
          <cell r="B244" t="str">
            <v>Movilizacion de Máquina Raise Boring</v>
          </cell>
          <cell r="C244">
            <v>2</v>
          </cell>
          <cell r="D244" t="str">
            <v>CS2</v>
          </cell>
          <cell r="E244">
            <v>41447</v>
          </cell>
          <cell r="F244">
            <v>41449</v>
          </cell>
          <cell r="G244">
            <v>183</v>
          </cell>
          <cell r="H244">
            <v>124</v>
          </cell>
        </row>
        <row r="245">
          <cell r="A245" t="str">
            <v>E220</v>
          </cell>
          <cell r="B245" t="str">
            <v>Instalacion de Maquina R.B.</v>
          </cell>
          <cell r="C245">
            <v>7</v>
          </cell>
          <cell r="D245" t="str">
            <v>CS2</v>
          </cell>
          <cell r="E245">
            <v>41449</v>
          </cell>
          <cell r="F245">
            <v>41456</v>
          </cell>
          <cell r="G245">
            <v>641</v>
          </cell>
          <cell r="H245">
            <v>124</v>
          </cell>
        </row>
        <row r="246">
          <cell r="A246" t="str">
            <v>E225</v>
          </cell>
          <cell r="B246" t="str">
            <v>Nivelacion e Inclinacion de la máquina</v>
          </cell>
          <cell r="C246">
            <v>2</v>
          </cell>
          <cell r="D246" t="str">
            <v>CS2</v>
          </cell>
          <cell r="E246">
            <v>41456</v>
          </cell>
          <cell r="F246">
            <v>41458</v>
          </cell>
          <cell r="G246">
            <v>183</v>
          </cell>
          <cell r="H246">
            <v>124</v>
          </cell>
        </row>
        <row r="247">
          <cell r="A247" t="str">
            <v>E230</v>
          </cell>
          <cell r="B247" t="str">
            <v>Perforación de Piloto 12 1/4"</v>
          </cell>
          <cell r="C247">
            <v>10</v>
          </cell>
          <cell r="D247" t="str">
            <v>CS2</v>
          </cell>
          <cell r="E247">
            <v>41458</v>
          </cell>
          <cell r="F247">
            <v>41468</v>
          </cell>
          <cell r="G247">
            <v>916</v>
          </cell>
          <cell r="H247">
            <v>124</v>
          </cell>
        </row>
        <row r="248">
          <cell r="A248" t="str">
            <v>E235</v>
          </cell>
          <cell r="B248" t="str">
            <v>Instalación de Cabeza Rimadora</v>
          </cell>
          <cell r="C248">
            <v>6</v>
          </cell>
          <cell r="D248" t="str">
            <v>CS2</v>
          </cell>
          <cell r="E248">
            <v>41468</v>
          </cell>
          <cell r="F248">
            <v>41474</v>
          </cell>
          <cell r="G248">
            <v>549</v>
          </cell>
          <cell r="H248">
            <v>124</v>
          </cell>
        </row>
        <row r="249">
          <cell r="A249" t="str">
            <v>E240</v>
          </cell>
          <cell r="B249" t="str">
            <v>Perforación Rimado</v>
          </cell>
          <cell r="C249">
            <v>25</v>
          </cell>
          <cell r="D249" t="str">
            <v>CS2</v>
          </cell>
          <cell r="E249">
            <v>41474</v>
          </cell>
          <cell r="F249">
            <v>41499</v>
          </cell>
          <cell r="G249">
            <v>2290</v>
          </cell>
          <cell r="H249">
            <v>124</v>
          </cell>
        </row>
        <row r="250">
          <cell r="A250" t="str">
            <v>E245</v>
          </cell>
          <cell r="B250" t="str">
            <v>Desconexión de Cabeza Rimadora</v>
          </cell>
          <cell r="C250">
            <v>5</v>
          </cell>
          <cell r="D250" t="str">
            <v>CS2</v>
          </cell>
          <cell r="E250">
            <v>41499</v>
          </cell>
          <cell r="F250">
            <v>41504</v>
          </cell>
          <cell r="G250">
            <v>458</v>
          </cell>
          <cell r="H250">
            <v>124</v>
          </cell>
        </row>
        <row r="251">
          <cell r="A251" t="str">
            <v>E250</v>
          </cell>
          <cell r="B251" t="str">
            <v>Desmontaje de la máquina</v>
          </cell>
          <cell r="C251">
            <v>4</v>
          </cell>
          <cell r="D251" t="str">
            <v>CS2</v>
          </cell>
          <cell r="E251">
            <v>41504</v>
          </cell>
          <cell r="F251">
            <v>41508</v>
          </cell>
          <cell r="G251">
            <v>366</v>
          </cell>
          <cell r="H251">
            <v>124</v>
          </cell>
        </row>
        <row r="252">
          <cell r="A252" t="str">
            <v>E255</v>
          </cell>
          <cell r="B252" t="str">
            <v>Retiro de la máquina</v>
          </cell>
          <cell r="C252">
            <v>8</v>
          </cell>
          <cell r="D252" t="str">
            <v>CS2</v>
          </cell>
          <cell r="E252">
            <v>41508</v>
          </cell>
          <cell r="F252">
            <v>41516</v>
          </cell>
          <cell r="G252">
            <v>732</v>
          </cell>
          <cell r="H252">
            <v>124</v>
          </cell>
        </row>
        <row r="253">
          <cell r="A253" t="str">
            <v>E260</v>
          </cell>
          <cell r="B253" t="str">
            <v>Instalacion Winches y Plataformas</v>
          </cell>
          <cell r="C253">
            <v>10</v>
          </cell>
          <cell r="D253" t="str">
            <v>CS2</v>
          </cell>
          <cell r="E253">
            <v>41620</v>
          </cell>
          <cell r="F253">
            <v>41629</v>
          </cell>
          <cell r="G253">
            <v>1400</v>
          </cell>
          <cell r="H253">
            <v>165</v>
          </cell>
        </row>
        <row r="254">
          <cell r="A254" t="str">
            <v>E265</v>
          </cell>
          <cell r="B254" t="str">
            <v>Fortificacion Pique  (8 ml/d)</v>
          </cell>
          <cell r="C254">
            <v>17</v>
          </cell>
          <cell r="D254" t="str">
            <v>CS2</v>
          </cell>
          <cell r="E254">
            <v>41630</v>
          </cell>
          <cell r="F254">
            <v>41646</v>
          </cell>
          <cell r="G254">
            <v>4080</v>
          </cell>
          <cell r="H254">
            <v>165</v>
          </cell>
        </row>
        <row r="255">
          <cell r="A255" t="str">
            <v>E270</v>
          </cell>
          <cell r="B255" t="str">
            <v>Escalera Metalica de Seguridad</v>
          </cell>
          <cell r="C255">
            <v>28</v>
          </cell>
          <cell r="D255" t="str">
            <v>CS2</v>
          </cell>
          <cell r="E255">
            <v>41647</v>
          </cell>
          <cell r="F255">
            <v>41674</v>
          </cell>
          <cell r="G255">
            <v>6720</v>
          </cell>
          <cell r="H255">
            <v>165</v>
          </cell>
        </row>
        <row r="256">
          <cell r="A256" t="str">
            <v xml:space="preserve">      Chimenea Emergencia 3 - 78 mts Diámetro 2,5 m  (inclinada 70°)</v>
          </cell>
          <cell r="C256">
            <v>274</v>
          </cell>
          <cell r="E256">
            <v>41448</v>
          </cell>
          <cell r="F256">
            <v>41721</v>
          </cell>
          <cell r="G256">
            <v>13180</v>
          </cell>
          <cell r="H256">
            <v>165</v>
          </cell>
        </row>
        <row r="257">
          <cell r="A257" t="str">
            <v>E300</v>
          </cell>
          <cell r="B257" t="str">
            <v>Habilitar postura interior tunel Principal</v>
          </cell>
          <cell r="C257">
            <v>1</v>
          </cell>
          <cell r="D257" t="str">
            <v>CS2</v>
          </cell>
          <cell r="E257">
            <v>41448</v>
          </cell>
          <cell r="F257">
            <v>41449</v>
          </cell>
          <cell r="G257">
            <v>92</v>
          </cell>
          <cell r="H257">
            <v>181</v>
          </cell>
        </row>
        <row r="258">
          <cell r="A258" t="str">
            <v>E305</v>
          </cell>
          <cell r="B258" t="str">
            <v>Instalacion de faenas galería emergencia 3</v>
          </cell>
          <cell r="C258">
            <v>7</v>
          </cell>
          <cell r="D258" t="str">
            <v>CS2</v>
          </cell>
          <cell r="E258">
            <v>41449</v>
          </cell>
          <cell r="F258">
            <v>41456</v>
          </cell>
          <cell r="G258">
            <v>641</v>
          </cell>
          <cell r="H258">
            <v>181</v>
          </cell>
        </row>
        <row r="259">
          <cell r="A259" t="str">
            <v>E310</v>
          </cell>
          <cell r="B259" t="str">
            <v>construcción base concreto y piscinas de agua</v>
          </cell>
          <cell r="C259">
            <v>3</v>
          </cell>
          <cell r="D259" t="str">
            <v>CS2</v>
          </cell>
          <cell r="E259">
            <v>41456</v>
          </cell>
          <cell r="F259">
            <v>41459</v>
          </cell>
          <cell r="G259">
            <v>275</v>
          </cell>
          <cell r="H259">
            <v>181</v>
          </cell>
        </row>
        <row r="260">
          <cell r="A260" t="str">
            <v>E315</v>
          </cell>
          <cell r="B260" t="str">
            <v>Movilizacion de Máquina Raise Boring</v>
          </cell>
          <cell r="C260">
            <v>6</v>
          </cell>
          <cell r="D260" t="str">
            <v>CS2</v>
          </cell>
          <cell r="E260">
            <v>41516</v>
          </cell>
          <cell r="F260">
            <v>41522</v>
          </cell>
          <cell r="G260">
            <v>549</v>
          </cell>
          <cell r="H260">
            <v>124</v>
          </cell>
        </row>
        <row r="261">
          <cell r="A261" t="str">
            <v>E320</v>
          </cell>
          <cell r="B261" t="str">
            <v>Instalacion de Maquina R.B.</v>
          </cell>
          <cell r="C261">
            <v>4</v>
          </cell>
          <cell r="D261" t="str">
            <v>CS2</v>
          </cell>
          <cell r="E261">
            <v>41522</v>
          </cell>
          <cell r="F261">
            <v>41526</v>
          </cell>
          <cell r="G261">
            <v>366</v>
          </cell>
          <cell r="H261">
            <v>124</v>
          </cell>
        </row>
        <row r="262">
          <cell r="A262" t="str">
            <v>E325</v>
          </cell>
          <cell r="B262" t="str">
            <v>Nivelacion e Inclinacion de la máquina</v>
          </cell>
          <cell r="C262">
            <v>2</v>
          </cell>
          <cell r="D262" t="str">
            <v>CS2</v>
          </cell>
          <cell r="E262">
            <v>41526</v>
          </cell>
          <cell r="F262">
            <v>41528</v>
          </cell>
          <cell r="G262">
            <v>183</v>
          </cell>
          <cell r="H262">
            <v>124</v>
          </cell>
        </row>
        <row r="263">
          <cell r="A263" t="str">
            <v>E330</v>
          </cell>
          <cell r="B263" t="str">
            <v>Perforación de Piloto 12 1/4"</v>
          </cell>
          <cell r="C263">
            <v>6</v>
          </cell>
          <cell r="D263" t="str">
            <v>CS2</v>
          </cell>
          <cell r="E263">
            <v>41528</v>
          </cell>
          <cell r="F263">
            <v>41534</v>
          </cell>
          <cell r="G263">
            <v>549</v>
          </cell>
          <cell r="H263">
            <v>124</v>
          </cell>
        </row>
        <row r="264">
          <cell r="A264" t="str">
            <v>E335</v>
          </cell>
          <cell r="B264" t="str">
            <v>Instalación de Cabeza Rimadora</v>
          </cell>
          <cell r="C264">
            <v>2</v>
          </cell>
          <cell r="D264" t="str">
            <v>CS2</v>
          </cell>
          <cell r="E264">
            <v>41534</v>
          </cell>
          <cell r="F264">
            <v>41536</v>
          </cell>
          <cell r="G264">
            <v>183</v>
          </cell>
          <cell r="H264">
            <v>124</v>
          </cell>
        </row>
        <row r="265">
          <cell r="A265" t="str">
            <v>E340</v>
          </cell>
          <cell r="B265" t="str">
            <v>Perforación Rimado</v>
          </cell>
          <cell r="C265">
            <v>15</v>
          </cell>
          <cell r="D265" t="str">
            <v>CS2</v>
          </cell>
          <cell r="E265">
            <v>41536</v>
          </cell>
          <cell r="F265">
            <v>41551</v>
          </cell>
          <cell r="G265">
            <v>1370</v>
          </cell>
          <cell r="H265">
            <v>124</v>
          </cell>
        </row>
        <row r="266">
          <cell r="A266" t="str">
            <v>E345</v>
          </cell>
          <cell r="B266" t="str">
            <v>Desconexión de Cabeza Rimadora</v>
          </cell>
          <cell r="C266">
            <v>4</v>
          </cell>
          <cell r="D266" t="str">
            <v>CS2</v>
          </cell>
          <cell r="E266">
            <v>41551</v>
          </cell>
          <cell r="F266">
            <v>41555</v>
          </cell>
          <cell r="G266">
            <v>366</v>
          </cell>
          <cell r="H266">
            <v>124</v>
          </cell>
        </row>
        <row r="267">
          <cell r="A267" t="str">
            <v>E350</v>
          </cell>
          <cell r="B267" t="str">
            <v>Desmontaje de la máquina</v>
          </cell>
          <cell r="C267">
            <v>2</v>
          </cell>
          <cell r="D267" t="str">
            <v>CS2</v>
          </cell>
          <cell r="E267">
            <v>41555</v>
          </cell>
          <cell r="F267">
            <v>41557</v>
          </cell>
          <cell r="G267">
            <v>183</v>
          </cell>
          <cell r="H267">
            <v>124</v>
          </cell>
        </row>
        <row r="268">
          <cell r="A268" t="str">
            <v>E355</v>
          </cell>
          <cell r="B268" t="str">
            <v>Retiro de la máquina</v>
          </cell>
          <cell r="C268">
            <v>2</v>
          </cell>
          <cell r="D268" t="str">
            <v>CS2</v>
          </cell>
          <cell r="E268">
            <v>41557</v>
          </cell>
          <cell r="F268">
            <v>41559</v>
          </cell>
          <cell r="G268">
            <v>183</v>
          </cell>
          <cell r="H268">
            <v>124</v>
          </cell>
        </row>
        <row r="269">
          <cell r="A269" t="str">
            <v>E360</v>
          </cell>
          <cell r="B269" t="str">
            <v>Instalacion Winches y Plataformas</v>
          </cell>
          <cell r="C269">
            <v>14</v>
          </cell>
          <cell r="D269" t="str">
            <v>CS2</v>
          </cell>
          <cell r="E269">
            <v>41682</v>
          </cell>
          <cell r="F269">
            <v>41695</v>
          </cell>
          <cell r="G269">
            <v>2000</v>
          </cell>
          <cell r="H269">
            <v>165</v>
          </cell>
        </row>
        <row r="270">
          <cell r="A270" t="str">
            <v>E365</v>
          </cell>
          <cell r="B270" t="str">
            <v>Fortificacion Pique  (8 ml/d)</v>
          </cell>
          <cell r="C270">
            <v>10</v>
          </cell>
          <cell r="D270" t="str">
            <v>CS2</v>
          </cell>
          <cell r="E270">
            <v>41696</v>
          </cell>
          <cell r="F270">
            <v>41705</v>
          </cell>
          <cell r="G270">
            <v>2400</v>
          </cell>
          <cell r="H270">
            <v>165</v>
          </cell>
        </row>
        <row r="271">
          <cell r="A271" t="str">
            <v>E370</v>
          </cell>
          <cell r="B271" t="str">
            <v>Escalera Metalica de Seguridad</v>
          </cell>
          <cell r="C271">
            <v>16</v>
          </cell>
          <cell r="D271" t="str">
            <v>CS2</v>
          </cell>
          <cell r="E271">
            <v>41706</v>
          </cell>
          <cell r="F271">
            <v>41721</v>
          </cell>
          <cell r="G271">
            <v>3840</v>
          </cell>
          <cell r="H271">
            <v>165</v>
          </cell>
        </row>
        <row r="272">
          <cell r="A272" t="str">
            <v xml:space="preserve">      Chimenea Emergencia 4 - 49 mts - Diámetro 2,5 m  (inclinada 70°)</v>
          </cell>
          <cell r="C272">
            <v>75</v>
          </cell>
          <cell r="E272">
            <v>41685</v>
          </cell>
          <cell r="F272">
            <v>41759</v>
          </cell>
          <cell r="G272">
            <v>8699</v>
          </cell>
          <cell r="H272">
            <v>169</v>
          </cell>
        </row>
        <row r="273">
          <cell r="A273" t="str">
            <v>E400</v>
          </cell>
          <cell r="B273" t="str">
            <v>Habilitar postura interior tunel Principal</v>
          </cell>
          <cell r="C273">
            <v>1</v>
          </cell>
          <cell r="D273" t="str">
            <v>CS3</v>
          </cell>
          <cell r="E273" t="str">
            <v>15-Feb-14*</v>
          </cell>
          <cell r="F273">
            <v>41685</v>
          </cell>
          <cell r="G273">
            <v>92</v>
          </cell>
          <cell r="H273">
            <v>100</v>
          </cell>
        </row>
        <row r="274">
          <cell r="A274" t="str">
            <v>E405</v>
          </cell>
          <cell r="B274" t="str">
            <v>Instalacion de faenas galería emergencia 4</v>
          </cell>
          <cell r="C274">
            <v>5</v>
          </cell>
          <cell r="D274" t="str">
            <v>CS3</v>
          </cell>
          <cell r="E274">
            <v>41686</v>
          </cell>
          <cell r="F274">
            <v>41690</v>
          </cell>
          <cell r="G274">
            <v>458</v>
          </cell>
          <cell r="H274">
            <v>100</v>
          </cell>
        </row>
        <row r="275">
          <cell r="A275" t="str">
            <v>E410</v>
          </cell>
          <cell r="B275" t="str">
            <v>construcción base concreto y piscinas de agua</v>
          </cell>
          <cell r="C275">
            <v>3</v>
          </cell>
          <cell r="D275" t="str">
            <v>CS3</v>
          </cell>
          <cell r="E275">
            <v>41691</v>
          </cell>
          <cell r="F275">
            <v>41693</v>
          </cell>
          <cell r="G275">
            <v>275</v>
          </cell>
          <cell r="H275">
            <v>100</v>
          </cell>
        </row>
        <row r="276">
          <cell r="A276" t="str">
            <v>E415</v>
          </cell>
          <cell r="B276" t="str">
            <v>Movilizacion de Máquina Raise Boring</v>
          </cell>
          <cell r="C276">
            <v>1</v>
          </cell>
          <cell r="D276" t="str">
            <v>CS3</v>
          </cell>
          <cell r="E276" t="str">
            <v>01-Mar-14*</v>
          </cell>
          <cell r="F276">
            <v>41699</v>
          </cell>
          <cell r="G276">
            <v>90</v>
          </cell>
          <cell r="H276">
            <v>98</v>
          </cell>
        </row>
        <row r="277">
          <cell r="A277" t="str">
            <v>E420</v>
          </cell>
          <cell r="B277" t="str">
            <v>Instalacion de Maquina R.B.</v>
          </cell>
          <cell r="C277">
            <v>2</v>
          </cell>
          <cell r="D277" t="str">
            <v>CS3</v>
          </cell>
          <cell r="E277">
            <v>41700</v>
          </cell>
          <cell r="F277">
            <v>41701</v>
          </cell>
          <cell r="G277">
            <v>183</v>
          </cell>
          <cell r="H277">
            <v>98</v>
          </cell>
        </row>
        <row r="278">
          <cell r="A278" t="str">
            <v>E425</v>
          </cell>
          <cell r="B278" t="str">
            <v>Nivelacion e Inclinacion de la máquina</v>
          </cell>
          <cell r="C278">
            <v>3</v>
          </cell>
          <cell r="D278" t="str">
            <v>CS3</v>
          </cell>
          <cell r="E278">
            <v>41702</v>
          </cell>
          <cell r="F278">
            <v>41704</v>
          </cell>
          <cell r="G278">
            <v>275</v>
          </cell>
          <cell r="H278">
            <v>98</v>
          </cell>
        </row>
        <row r="279">
          <cell r="A279" t="str">
            <v>E430</v>
          </cell>
          <cell r="B279" t="str">
            <v>Perforación de Piloto 12 1/4"</v>
          </cell>
          <cell r="C279">
            <v>2</v>
          </cell>
          <cell r="D279" t="str">
            <v>CS3</v>
          </cell>
          <cell r="E279">
            <v>41705</v>
          </cell>
          <cell r="F279">
            <v>41706</v>
          </cell>
          <cell r="G279">
            <v>183</v>
          </cell>
          <cell r="H279">
            <v>98</v>
          </cell>
        </row>
        <row r="280">
          <cell r="A280" t="str">
            <v>E435</v>
          </cell>
          <cell r="B280" t="str">
            <v>Instalación de Cabeza Rimadora</v>
          </cell>
          <cell r="C280">
            <v>1</v>
          </cell>
          <cell r="D280" t="str">
            <v>CS3</v>
          </cell>
          <cell r="E280">
            <v>41707</v>
          </cell>
          <cell r="F280">
            <v>41707</v>
          </cell>
          <cell r="G280">
            <v>90</v>
          </cell>
          <cell r="H280">
            <v>98</v>
          </cell>
        </row>
        <row r="281">
          <cell r="A281" t="str">
            <v>E440</v>
          </cell>
          <cell r="B281" t="str">
            <v>Perforación Rimado</v>
          </cell>
          <cell r="C281">
            <v>9</v>
          </cell>
          <cell r="D281" t="str">
            <v>CS3</v>
          </cell>
          <cell r="E281">
            <v>41708</v>
          </cell>
          <cell r="F281">
            <v>41716</v>
          </cell>
          <cell r="G281">
            <v>810</v>
          </cell>
          <cell r="H281">
            <v>98</v>
          </cell>
        </row>
        <row r="282">
          <cell r="A282" t="str">
            <v>E445</v>
          </cell>
          <cell r="B282" t="str">
            <v>Desconexión de Cabeza Rimadora</v>
          </cell>
          <cell r="C282">
            <v>2</v>
          </cell>
          <cell r="D282" t="str">
            <v>CS3</v>
          </cell>
          <cell r="E282">
            <v>41717</v>
          </cell>
          <cell r="F282">
            <v>41718</v>
          </cell>
          <cell r="G282">
            <v>183</v>
          </cell>
          <cell r="H282">
            <v>98</v>
          </cell>
        </row>
        <row r="283">
          <cell r="A283" t="str">
            <v>E450</v>
          </cell>
          <cell r="B283" t="str">
            <v>Desmontaje de la máquina</v>
          </cell>
          <cell r="C283">
            <v>1</v>
          </cell>
          <cell r="D283" t="str">
            <v>CS3</v>
          </cell>
          <cell r="E283">
            <v>41719</v>
          </cell>
          <cell r="F283">
            <v>41719</v>
          </cell>
          <cell r="G283">
            <v>90</v>
          </cell>
          <cell r="H283">
            <v>98</v>
          </cell>
        </row>
        <row r="284">
          <cell r="A284" t="str">
            <v>E455</v>
          </cell>
          <cell r="B284" t="str">
            <v>Retiro de la máquina</v>
          </cell>
          <cell r="C284">
            <v>1</v>
          </cell>
          <cell r="D284" t="str">
            <v>CS3</v>
          </cell>
          <cell r="E284">
            <v>41720</v>
          </cell>
          <cell r="F284">
            <v>41720</v>
          </cell>
          <cell r="G284">
            <v>90</v>
          </cell>
          <cell r="H284">
            <v>98</v>
          </cell>
        </row>
        <row r="285">
          <cell r="A285" t="str">
            <v>E460</v>
          </cell>
          <cell r="B285" t="str">
            <v>Instalacion Winches y Plataformas</v>
          </cell>
          <cell r="C285">
            <v>14</v>
          </cell>
          <cell r="D285" t="str">
            <v>CS3</v>
          </cell>
          <cell r="E285">
            <v>41729</v>
          </cell>
          <cell r="F285">
            <v>41742</v>
          </cell>
          <cell r="G285">
            <v>1800</v>
          </cell>
          <cell r="H285">
            <v>165</v>
          </cell>
        </row>
        <row r="286">
          <cell r="A286" t="str">
            <v>E465</v>
          </cell>
          <cell r="B286" t="str">
            <v>Fortificacion Pique  (8 ml/d)</v>
          </cell>
          <cell r="C286">
            <v>7</v>
          </cell>
          <cell r="D286" t="str">
            <v>CS3</v>
          </cell>
          <cell r="E286">
            <v>41743</v>
          </cell>
          <cell r="F286">
            <v>41749</v>
          </cell>
          <cell r="G286">
            <v>1680</v>
          </cell>
          <cell r="H286">
            <v>165</v>
          </cell>
        </row>
        <row r="287">
          <cell r="A287" t="str">
            <v>E470</v>
          </cell>
          <cell r="B287" t="str">
            <v>Escalera Metalica de Seguridad</v>
          </cell>
          <cell r="C287">
            <v>10</v>
          </cell>
          <cell r="D287" t="str">
            <v>CS3</v>
          </cell>
          <cell r="E287">
            <v>41750</v>
          </cell>
          <cell r="F287">
            <v>41759</v>
          </cell>
          <cell r="G287">
            <v>2400</v>
          </cell>
          <cell r="H287">
            <v>169</v>
          </cell>
        </row>
        <row r="288">
          <cell r="A288" t="str">
            <v xml:space="preserve">      Chimenea Emergencia 5 - 49 mts - Diámetro 2,5 m  (inclinada 70°)</v>
          </cell>
          <cell r="C288">
            <v>72</v>
          </cell>
          <cell r="E288">
            <v>41709</v>
          </cell>
          <cell r="F288">
            <v>41780</v>
          </cell>
          <cell r="G288">
            <v>8617</v>
          </cell>
          <cell r="H288">
            <v>181</v>
          </cell>
        </row>
        <row r="289">
          <cell r="A289" t="str">
            <v>E500</v>
          </cell>
          <cell r="B289" t="str">
            <v>Habilitar postura interior tunel Acceso</v>
          </cell>
          <cell r="C289">
            <v>1</v>
          </cell>
          <cell r="D289" t="str">
            <v>CS4</v>
          </cell>
          <cell r="E289">
            <v>41709</v>
          </cell>
          <cell r="F289">
            <v>41709</v>
          </cell>
          <cell r="G289">
            <v>92</v>
          </cell>
          <cell r="H289">
            <v>100</v>
          </cell>
        </row>
        <row r="290">
          <cell r="A290" t="str">
            <v>E505</v>
          </cell>
          <cell r="B290" t="str">
            <v>Instalacion de faenas galería emergencia 5</v>
          </cell>
          <cell r="C290">
            <v>5</v>
          </cell>
          <cell r="D290" t="str">
            <v>CS4</v>
          </cell>
          <cell r="E290">
            <v>41710</v>
          </cell>
          <cell r="F290">
            <v>41714</v>
          </cell>
          <cell r="G290">
            <v>458</v>
          </cell>
          <cell r="H290">
            <v>100</v>
          </cell>
        </row>
        <row r="291">
          <cell r="A291" t="str">
            <v>E510</v>
          </cell>
          <cell r="B291" t="str">
            <v>construcción base concreto y piscinas de agua</v>
          </cell>
          <cell r="C291">
            <v>3</v>
          </cell>
          <cell r="D291" t="str">
            <v>CS4</v>
          </cell>
          <cell r="E291">
            <v>41715</v>
          </cell>
          <cell r="F291">
            <v>41717</v>
          </cell>
          <cell r="G291">
            <v>275</v>
          </cell>
          <cell r="H291">
            <v>100</v>
          </cell>
        </row>
        <row r="292">
          <cell r="A292" t="str">
            <v>E515</v>
          </cell>
          <cell r="B292" t="str">
            <v>Movilizacion de Máquina Raise Boring</v>
          </cell>
          <cell r="C292">
            <v>1</v>
          </cell>
          <cell r="D292" t="str">
            <v>CS4</v>
          </cell>
          <cell r="E292">
            <v>41721</v>
          </cell>
          <cell r="F292">
            <v>41721</v>
          </cell>
          <cell r="G292">
            <v>92</v>
          </cell>
          <cell r="H292">
            <v>98</v>
          </cell>
        </row>
        <row r="293">
          <cell r="A293" t="str">
            <v>E520</v>
          </cell>
          <cell r="B293" t="str">
            <v>Instalacion de Maquina R.B.</v>
          </cell>
          <cell r="C293">
            <v>2</v>
          </cell>
          <cell r="D293" t="str">
            <v>CS4</v>
          </cell>
          <cell r="E293">
            <v>41722</v>
          </cell>
          <cell r="F293">
            <v>41723</v>
          </cell>
          <cell r="G293">
            <v>183</v>
          </cell>
          <cell r="H293">
            <v>98</v>
          </cell>
        </row>
        <row r="294">
          <cell r="A294" t="str">
            <v>E525</v>
          </cell>
          <cell r="B294" t="str">
            <v>Nivelacion e Inclinacion de la máquina</v>
          </cell>
          <cell r="C294">
            <v>3</v>
          </cell>
          <cell r="D294" t="str">
            <v>CS4</v>
          </cell>
          <cell r="E294">
            <v>41724</v>
          </cell>
          <cell r="F294">
            <v>41726</v>
          </cell>
          <cell r="G294">
            <v>275</v>
          </cell>
          <cell r="H294">
            <v>98</v>
          </cell>
        </row>
        <row r="295">
          <cell r="A295" t="str">
            <v>E530</v>
          </cell>
          <cell r="B295" t="str">
            <v>Perforación de Piloto 12 1/4"</v>
          </cell>
          <cell r="C295">
            <v>2</v>
          </cell>
          <cell r="D295" t="str">
            <v>CS4</v>
          </cell>
          <cell r="E295">
            <v>41727</v>
          </cell>
          <cell r="F295">
            <v>41728</v>
          </cell>
          <cell r="G295">
            <v>183</v>
          </cell>
          <cell r="H295">
            <v>98</v>
          </cell>
        </row>
        <row r="296">
          <cell r="A296" t="str">
            <v>E535</v>
          </cell>
          <cell r="B296" t="str">
            <v>Instalación de Cabeza Rimadora</v>
          </cell>
          <cell r="C296">
            <v>1</v>
          </cell>
          <cell r="D296" t="str">
            <v>CS4</v>
          </cell>
          <cell r="E296">
            <v>41729</v>
          </cell>
          <cell r="F296">
            <v>41729</v>
          </cell>
          <cell r="G296">
            <v>92</v>
          </cell>
          <cell r="H296">
            <v>98</v>
          </cell>
        </row>
        <row r="297">
          <cell r="A297" t="str">
            <v>E540</v>
          </cell>
          <cell r="B297" t="str">
            <v>Perforación Rimado</v>
          </cell>
          <cell r="C297">
            <v>10</v>
          </cell>
          <cell r="D297" t="str">
            <v>CS4</v>
          </cell>
          <cell r="E297">
            <v>41730</v>
          </cell>
          <cell r="F297">
            <v>41739</v>
          </cell>
          <cell r="G297">
            <v>920</v>
          </cell>
          <cell r="H297">
            <v>98</v>
          </cell>
        </row>
        <row r="298">
          <cell r="A298" t="str">
            <v>E545</v>
          </cell>
          <cell r="B298" t="str">
            <v>Desconexión de Cabeza Rimadora</v>
          </cell>
          <cell r="C298">
            <v>2</v>
          </cell>
          <cell r="D298" t="str">
            <v>CS4</v>
          </cell>
          <cell r="E298">
            <v>41740</v>
          </cell>
          <cell r="F298">
            <v>41741</v>
          </cell>
          <cell r="G298">
            <v>183</v>
          </cell>
          <cell r="H298">
            <v>98</v>
          </cell>
        </row>
        <row r="299">
          <cell r="A299" t="str">
            <v>E550</v>
          </cell>
          <cell r="B299" t="str">
            <v>Desmontaje de la máquina</v>
          </cell>
          <cell r="C299">
            <v>1</v>
          </cell>
          <cell r="D299" t="str">
            <v>CS4</v>
          </cell>
          <cell r="E299">
            <v>41742</v>
          </cell>
          <cell r="F299">
            <v>41742</v>
          </cell>
          <cell r="G299">
            <v>92</v>
          </cell>
          <cell r="H299">
            <v>98</v>
          </cell>
        </row>
        <row r="300">
          <cell r="A300" t="str">
            <v>E555</v>
          </cell>
          <cell r="B300" t="str">
            <v>Retiro de la máquina</v>
          </cell>
          <cell r="C300">
            <v>1</v>
          </cell>
          <cell r="D300" t="str">
            <v>CS4</v>
          </cell>
          <cell r="E300">
            <v>41743</v>
          </cell>
          <cell r="F300">
            <v>41743</v>
          </cell>
          <cell r="G300">
            <v>92</v>
          </cell>
          <cell r="H300">
            <v>98</v>
          </cell>
        </row>
        <row r="301">
          <cell r="A301" t="str">
            <v>E560</v>
          </cell>
          <cell r="B301" t="str">
            <v>Instalacion Winches y Plataformas</v>
          </cell>
          <cell r="C301">
            <v>12</v>
          </cell>
          <cell r="D301" t="str">
            <v>CS4</v>
          </cell>
          <cell r="E301">
            <v>41744</v>
          </cell>
          <cell r="F301">
            <v>41755</v>
          </cell>
          <cell r="G301">
            <v>1600</v>
          </cell>
          <cell r="H301">
            <v>168</v>
          </cell>
        </row>
        <row r="302">
          <cell r="A302" t="str">
            <v>E565</v>
          </cell>
          <cell r="B302" t="str">
            <v>Fortificacion Pique  (8 ml/d)</v>
          </cell>
          <cell r="C302">
            <v>7</v>
          </cell>
          <cell r="D302" t="str">
            <v>CS4</v>
          </cell>
          <cell r="E302">
            <v>41764</v>
          </cell>
          <cell r="F302">
            <v>41770</v>
          </cell>
          <cell r="G302">
            <v>1680</v>
          </cell>
          <cell r="H302">
            <v>165</v>
          </cell>
        </row>
        <row r="303">
          <cell r="A303" t="str">
            <v>E570</v>
          </cell>
          <cell r="B303" t="str">
            <v>Escalera Metalica de Seguridad</v>
          </cell>
          <cell r="C303">
            <v>10</v>
          </cell>
          <cell r="D303" t="str">
            <v>CS4</v>
          </cell>
          <cell r="E303">
            <v>41771</v>
          </cell>
          <cell r="F303">
            <v>41780</v>
          </cell>
          <cell r="G303">
            <v>2400</v>
          </cell>
          <cell r="H303">
            <v>181</v>
          </cell>
        </row>
        <row r="304">
          <cell r="A304" t="str">
            <v xml:space="preserve">      Chimenea Emergencia 6 - 78 mts - Diámetro 2,5 m  (inclinada 70°)</v>
          </cell>
          <cell r="C304">
            <v>78</v>
          </cell>
          <cell r="E304">
            <v>41733</v>
          </cell>
          <cell r="F304">
            <v>41810</v>
          </cell>
          <cell r="G304">
            <v>10937</v>
          </cell>
          <cell r="H304">
            <v>169</v>
          </cell>
        </row>
        <row r="305">
          <cell r="A305" t="str">
            <v>E600</v>
          </cell>
          <cell r="B305" t="str">
            <v>Habilitar postura interior tunel Acceso</v>
          </cell>
          <cell r="C305">
            <v>1</v>
          </cell>
          <cell r="D305" t="str">
            <v>CS3</v>
          </cell>
          <cell r="E305">
            <v>41733</v>
          </cell>
          <cell r="F305">
            <v>41733</v>
          </cell>
          <cell r="G305">
            <v>92</v>
          </cell>
          <cell r="H305">
            <v>100</v>
          </cell>
        </row>
        <row r="306">
          <cell r="A306" t="str">
            <v>E605</v>
          </cell>
          <cell r="B306" t="str">
            <v>Instalacion de faenas galería emergencia 6</v>
          </cell>
          <cell r="C306">
            <v>5</v>
          </cell>
          <cell r="D306" t="str">
            <v>CS3</v>
          </cell>
          <cell r="E306">
            <v>41734</v>
          </cell>
          <cell r="F306">
            <v>41738</v>
          </cell>
          <cell r="G306">
            <v>458</v>
          </cell>
          <cell r="H306">
            <v>100</v>
          </cell>
        </row>
        <row r="307">
          <cell r="A307" t="str">
            <v>E610</v>
          </cell>
          <cell r="B307" t="str">
            <v>construcción base concreto y piscinas de agua</v>
          </cell>
          <cell r="C307">
            <v>3</v>
          </cell>
          <cell r="D307" t="str">
            <v>CS3</v>
          </cell>
          <cell r="E307">
            <v>41739</v>
          </cell>
          <cell r="F307">
            <v>41741</v>
          </cell>
          <cell r="G307">
            <v>275</v>
          </cell>
          <cell r="H307">
            <v>100</v>
          </cell>
        </row>
        <row r="308">
          <cell r="A308" t="str">
            <v>E615</v>
          </cell>
          <cell r="B308" t="str">
            <v>Movilizacion de Máquina Raise Boring</v>
          </cell>
          <cell r="C308">
            <v>1</v>
          </cell>
          <cell r="D308" t="str">
            <v>CS3</v>
          </cell>
          <cell r="E308">
            <v>41744</v>
          </cell>
          <cell r="F308">
            <v>41744</v>
          </cell>
          <cell r="G308">
            <v>92</v>
          </cell>
          <cell r="H308">
            <v>98</v>
          </cell>
        </row>
        <row r="309">
          <cell r="A309" t="str">
            <v>E620</v>
          </cell>
          <cell r="B309" t="str">
            <v>Instalacion de Maquina R.B.</v>
          </cell>
          <cell r="C309">
            <v>2</v>
          </cell>
          <cell r="D309" t="str">
            <v>CS3</v>
          </cell>
          <cell r="E309">
            <v>41745</v>
          </cell>
          <cell r="F309">
            <v>41746</v>
          </cell>
          <cell r="G309">
            <v>183</v>
          </cell>
          <cell r="H309">
            <v>98</v>
          </cell>
        </row>
        <row r="310">
          <cell r="A310" t="str">
            <v>E625</v>
          </cell>
          <cell r="B310" t="str">
            <v>Nivelacion e Inclinacion de la máquina</v>
          </cell>
          <cell r="C310">
            <v>1</v>
          </cell>
          <cell r="D310" t="str">
            <v>CS3</v>
          </cell>
          <cell r="E310">
            <v>41747</v>
          </cell>
          <cell r="F310">
            <v>41747</v>
          </cell>
          <cell r="G310">
            <v>92</v>
          </cell>
          <cell r="H310">
            <v>98</v>
          </cell>
        </row>
        <row r="311">
          <cell r="A311" t="str">
            <v>E630</v>
          </cell>
          <cell r="B311" t="str">
            <v>Perforación de Piloto 12 1/4"</v>
          </cell>
          <cell r="C311">
            <v>2</v>
          </cell>
          <cell r="D311" t="str">
            <v>CS3</v>
          </cell>
          <cell r="E311">
            <v>41748</v>
          </cell>
          <cell r="F311">
            <v>41749</v>
          </cell>
          <cell r="G311">
            <v>183</v>
          </cell>
          <cell r="H311">
            <v>98</v>
          </cell>
        </row>
        <row r="312">
          <cell r="A312" t="str">
            <v>E635</v>
          </cell>
          <cell r="B312" t="str">
            <v>Instalación de Cabeza Rimadora</v>
          </cell>
          <cell r="C312">
            <v>1</v>
          </cell>
          <cell r="D312" t="str">
            <v>CS3</v>
          </cell>
          <cell r="E312">
            <v>41750</v>
          </cell>
          <cell r="F312">
            <v>41750</v>
          </cell>
          <cell r="G312">
            <v>92</v>
          </cell>
          <cell r="H312">
            <v>98</v>
          </cell>
        </row>
        <row r="313">
          <cell r="A313" t="str">
            <v>E640</v>
          </cell>
          <cell r="B313" t="str">
            <v>Perforación Rimado</v>
          </cell>
          <cell r="C313">
            <v>14</v>
          </cell>
          <cell r="D313" t="str">
            <v>CS3</v>
          </cell>
          <cell r="E313">
            <v>41751</v>
          </cell>
          <cell r="F313">
            <v>41764</v>
          </cell>
          <cell r="G313">
            <v>1280</v>
          </cell>
          <cell r="H313">
            <v>98</v>
          </cell>
        </row>
        <row r="314">
          <cell r="A314" t="str">
            <v>E645</v>
          </cell>
          <cell r="B314" t="str">
            <v>Desconexión de Cabeza Rimadora</v>
          </cell>
          <cell r="C314">
            <v>2</v>
          </cell>
          <cell r="D314" t="str">
            <v>CS3</v>
          </cell>
          <cell r="E314">
            <v>41765</v>
          </cell>
          <cell r="F314">
            <v>41766</v>
          </cell>
          <cell r="G314">
            <v>183</v>
          </cell>
          <cell r="H314">
            <v>98</v>
          </cell>
        </row>
        <row r="315">
          <cell r="A315" t="str">
            <v>E650</v>
          </cell>
          <cell r="B315" t="str">
            <v>Desmontaje de la máquina</v>
          </cell>
          <cell r="C315">
            <v>3</v>
          </cell>
          <cell r="D315" t="str">
            <v>CS3</v>
          </cell>
          <cell r="E315">
            <v>41767</v>
          </cell>
          <cell r="F315">
            <v>41769</v>
          </cell>
          <cell r="G315">
            <v>275</v>
          </cell>
          <cell r="H315">
            <v>98</v>
          </cell>
        </row>
        <row r="316">
          <cell r="A316" t="str">
            <v>E655</v>
          </cell>
          <cell r="B316" t="str">
            <v>Retiro de la máquina</v>
          </cell>
          <cell r="C316">
            <v>1</v>
          </cell>
          <cell r="D316" t="str">
            <v>CS3</v>
          </cell>
          <cell r="E316">
            <v>41770</v>
          </cell>
          <cell r="F316">
            <v>41770</v>
          </cell>
          <cell r="G316">
            <v>92</v>
          </cell>
          <cell r="H316">
            <v>98</v>
          </cell>
        </row>
        <row r="317">
          <cell r="A317" t="str">
            <v>E660</v>
          </cell>
          <cell r="B317" t="str">
            <v>Instalacion Winches y Plataformas</v>
          </cell>
          <cell r="C317">
            <v>12</v>
          </cell>
          <cell r="D317" t="str">
            <v>CS3</v>
          </cell>
          <cell r="E317">
            <v>41771</v>
          </cell>
          <cell r="F317">
            <v>41782</v>
          </cell>
          <cell r="G317">
            <v>1400</v>
          </cell>
          <cell r="H317">
            <v>167</v>
          </cell>
        </row>
        <row r="318">
          <cell r="A318" t="str">
            <v>E665</v>
          </cell>
          <cell r="B318" t="str">
            <v>Fortificacion Pique  (8 ml/d)</v>
          </cell>
          <cell r="C318">
            <v>10</v>
          </cell>
          <cell r="D318" t="str">
            <v>CS3</v>
          </cell>
          <cell r="E318">
            <v>41785</v>
          </cell>
          <cell r="F318">
            <v>41794</v>
          </cell>
          <cell r="G318">
            <v>2400</v>
          </cell>
          <cell r="H318">
            <v>165</v>
          </cell>
        </row>
        <row r="319">
          <cell r="A319" t="str">
            <v>E670</v>
          </cell>
          <cell r="B319" t="str">
            <v>Escalera Metalica de Seguridad</v>
          </cell>
          <cell r="C319">
            <v>16</v>
          </cell>
          <cell r="D319" t="str">
            <v>CS3</v>
          </cell>
          <cell r="E319">
            <v>41795</v>
          </cell>
          <cell r="F319">
            <v>41810</v>
          </cell>
          <cell r="G319">
            <v>3840</v>
          </cell>
          <cell r="H319">
            <v>169</v>
          </cell>
        </row>
        <row r="320">
          <cell r="A320" t="str">
            <v xml:space="preserve">      Chimenea Emergencia 7  - 117 mts - Diámetro 2,5 m  (inclinada 70°)</v>
          </cell>
          <cell r="C320">
            <v>100</v>
          </cell>
          <cell r="E320">
            <v>41752</v>
          </cell>
          <cell r="F320">
            <v>41852</v>
          </cell>
          <cell r="G320">
            <v>14394</v>
          </cell>
          <cell r="H320">
            <v>160</v>
          </cell>
        </row>
        <row r="321">
          <cell r="A321" t="str">
            <v>E700</v>
          </cell>
          <cell r="B321" t="str">
            <v>Habilitar postura interior tunel Acceso</v>
          </cell>
          <cell r="C321">
            <v>1</v>
          </cell>
          <cell r="D321" t="str">
            <v>CS2</v>
          </cell>
          <cell r="E321">
            <v>41752</v>
          </cell>
          <cell r="F321">
            <v>41753</v>
          </cell>
          <cell r="G321">
            <v>92</v>
          </cell>
          <cell r="H321">
            <v>107</v>
          </cell>
        </row>
        <row r="322">
          <cell r="A322" t="str">
            <v>E705</v>
          </cell>
          <cell r="B322" t="str">
            <v>Instalacion de faenas galería emergencia 7</v>
          </cell>
          <cell r="C322">
            <v>5</v>
          </cell>
          <cell r="D322" t="str">
            <v>CS2</v>
          </cell>
          <cell r="E322">
            <v>41753</v>
          </cell>
          <cell r="F322">
            <v>41758</v>
          </cell>
          <cell r="G322">
            <v>458</v>
          </cell>
          <cell r="H322">
            <v>107</v>
          </cell>
        </row>
        <row r="323">
          <cell r="A323" t="str">
            <v>E710</v>
          </cell>
          <cell r="B323" t="str">
            <v>construcción base concreto y piscinas de agua</v>
          </cell>
          <cell r="C323">
            <v>3</v>
          </cell>
          <cell r="D323" t="str">
            <v>CS2</v>
          </cell>
          <cell r="E323">
            <v>41758</v>
          </cell>
          <cell r="F323">
            <v>41761</v>
          </cell>
          <cell r="G323">
            <v>275</v>
          </cell>
          <cell r="H323">
            <v>107</v>
          </cell>
        </row>
        <row r="324">
          <cell r="A324" t="str">
            <v>E715</v>
          </cell>
          <cell r="B324" t="str">
            <v>Movilizacion de Máquina Raise Boring</v>
          </cell>
          <cell r="C324">
            <v>1</v>
          </cell>
          <cell r="D324" t="str">
            <v>CS2</v>
          </cell>
          <cell r="E324">
            <v>41771</v>
          </cell>
          <cell r="F324">
            <v>41771</v>
          </cell>
          <cell r="G324">
            <v>92</v>
          </cell>
          <cell r="H324">
            <v>98</v>
          </cell>
        </row>
        <row r="325">
          <cell r="A325" t="str">
            <v>E720</v>
          </cell>
          <cell r="B325" t="str">
            <v>Instalacion de Maquina R.B.</v>
          </cell>
          <cell r="C325">
            <v>2</v>
          </cell>
          <cell r="D325" t="str">
            <v>CS2</v>
          </cell>
          <cell r="E325">
            <v>41772</v>
          </cell>
          <cell r="F325">
            <v>41773</v>
          </cell>
          <cell r="G325">
            <v>183</v>
          </cell>
          <cell r="H325">
            <v>98</v>
          </cell>
        </row>
        <row r="326">
          <cell r="A326" t="str">
            <v>E725</v>
          </cell>
          <cell r="B326" t="str">
            <v>Nivelacion e Inclinacion de la máquina</v>
          </cell>
          <cell r="C326">
            <v>1</v>
          </cell>
          <cell r="D326" t="str">
            <v>CS2</v>
          </cell>
          <cell r="E326">
            <v>41774</v>
          </cell>
          <cell r="F326">
            <v>41774</v>
          </cell>
          <cell r="G326">
            <v>92</v>
          </cell>
          <cell r="H326">
            <v>98</v>
          </cell>
        </row>
        <row r="327">
          <cell r="A327" t="str">
            <v>E730</v>
          </cell>
          <cell r="B327" t="str">
            <v>Perforación de Piloto 12 1/4"</v>
          </cell>
          <cell r="C327">
            <v>2</v>
          </cell>
          <cell r="D327" t="str">
            <v>CS2</v>
          </cell>
          <cell r="E327">
            <v>41775</v>
          </cell>
          <cell r="F327">
            <v>41776</v>
          </cell>
          <cell r="G327">
            <v>183</v>
          </cell>
          <cell r="H327">
            <v>97</v>
          </cell>
        </row>
        <row r="328">
          <cell r="A328" t="str">
            <v>E735</v>
          </cell>
          <cell r="B328" t="str">
            <v>Instalación de Cabeza Rimadora</v>
          </cell>
          <cell r="C328">
            <v>1</v>
          </cell>
          <cell r="D328" t="str">
            <v>CS2</v>
          </cell>
          <cell r="E328">
            <v>41777</v>
          </cell>
          <cell r="F328">
            <v>41777</v>
          </cell>
          <cell r="G328">
            <v>92</v>
          </cell>
          <cell r="H328">
            <v>97</v>
          </cell>
        </row>
        <row r="329">
          <cell r="A329" t="str">
            <v>E740</v>
          </cell>
          <cell r="B329" t="str">
            <v>Perforación Rimado</v>
          </cell>
          <cell r="C329">
            <v>20</v>
          </cell>
          <cell r="D329" t="str">
            <v>CS2</v>
          </cell>
          <cell r="E329">
            <v>41778</v>
          </cell>
          <cell r="F329">
            <v>41797</v>
          </cell>
          <cell r="G329">
            <v>1800</v>
          </cell>
          <cell r="H329">
            <v>97</v>
          </cell>
        </row>
        <row r="330">
          <cell r="A330" t="str">
            <v>E745</v>
          </cell>
          <cell r="B330" t="str">
            <v>Desconexión de Cabeza Rimadora</v>
          </cell>
          <cell r="C330">
            <v>2</v>
          </cell>
          <cell r="D330" t="str">
            <v>CS2</v>
          </cell>
          <cell r="E330">
            <v>41797</v>
          </cell>
          <cell r="F330">
            <v>41799</v>
          </cell>
          <cell r="G330">
            <v>183</v>
          </cell>
          <cell r="H330">
            <v>97</v>
          </cell>
        </row>
        <row r="331">
          <cell r="A331" t="str">
            <v>E750</v>
          </cell>
          <cell r="B331" t="str">
            <v>Desmontaje de la máquina</v>
          </cell>
          <cell r="C331">
            <v>1</v>
          </cell>
          <cell r="D331" t="str">
            <v>CS2</v>
          </cell>
          <cell r="E331">
            <v>41799</v>
          </cell>
          <cell r="F331">
            <v>41800</v>
          </cell>
          <cell r="G331">
            <v>92</v>
          </cell>
          <cell r="H331">
            <v>97</v>
          </cell>
        </row>
        <row r="332">
          <cell r="A332" t="str">
            <v>E755</v>
          </cell>
          <cell r="B332" t="str">
            <v>Retiro de la máquina</v>
          </cell>
          <cell r="C332">
            <v>1</v>
          </cell>
          <cell r="D332" t="str">
            <v>CS2</v>
          </cell>
          <cell r="E332">
            <v>41800</v>
          </cell>
          <cell r="F332">
            <v>41801</v>
          </cell>
          <cell r="G332">
            <v>92</v>
          </cell>
          <cell r="H332">
            <v>97</v>
          </cell>
        </row>
        <row r="333">
          <cell r="A333" t="str">
            <v>E760</v>
          </cell>
          <cell r="B333" t="str">
            <v>Instalacion Winches y Plataformas</v>
          </cell>
          <cell r="C333">
            <v>12</v>
          </cell>
          <cell r="D333" t="str">
            <v>CS2</v>
          </cell>
          <cell r="E333">
            <v>41801</v>
          </cell>
          <cell r="F333">
            <v>41813</v>
          </cell>
          <cell r="G333">
            <v>1400</v>
          </cell>
          <cell r="H333">
            <v>160</v>
          </cell>
        </row>
        <row r="334">
          <cell r="A334" t="str">
            <v>E765</v>
          </cell>
          <cell r="B334" t="str">
            <v>Fortificacion Pique  (8 ml/d)</v>
          </cell>
          <cell r="C334">
            <v>15</v>
          </cell>
          <cell r="D334" t="str">
            <v>CS2</v>
          </cell>
          <cell r="E334">
            <v>41813</v>
          </cell>
          <cell r="F334">
            <v>41828</v>
          </cell>
          <cell r="G334">
            <v>3600</v>
          </cell>
          <cell r="H334">
            <v>160</v>
          </cell>
        </row>
        <row r="335">
          <cell r="A335" t="str">
            <v>E770</v>
          </cell>
          <cell r="B335" t="str">
            <v>Escalera Metalica de Seguridad</v>
          </cell>
          <cell r="C335">
            <v>24</v>
          </cell>
          <cell r="D335" t="str">
            <v>CS2</v>
          </cell>
          <cell r="E335">
            <v>41828</v>
          </cell>
          <cell r="F335">
            <v>41852</v>
          </cell>
          <cell r="G335">
            <v>5760</v>
          </cell>
          <cell r="H335">
            <v>160</v>
          </cell>
        </row>
        <row r="336">
          <cell r="A336" t="str">
            <v xml:space="preserve">      Chimenea Emergencia 8 - 147 mts - Diámetro 2,5 m  (inclinada 70°)</v>
          </cell>
          <cell r="C336">
            <v>129</v>
          </cell>
          <cell r="E336">
            <v>41778</v>
          </cell>
          <cell r="F336">
            <v>41907</v>
          </cell>
          <cell r="G336">
            <v>17192</v>
          </cell>
          <cell r="H336">
            <v>136</v>
          </cell>
        </row>
        <row r="337">
          <cell r="A337" t="str">
            <v>E800</v>
          </cell>
          <cell r="B337" t="str">
            <v>Habilitar postura interior tunel Acceso</v>
          </cell>
          <cell r="C337">
            <v>1</v>
          </cell>
          <cell r="D337" t="str">
            <v>CS3</v>
          </cell>
          <cell r="E337">
            <v>41778</v>
          </cell>
          <cell r="F337">
            <v>41779</v>
          </cell>
          <cell r="G337">
            <v>92</v>
          </cell>
          <cell r="H337">
            <v>111</v>
          </cell>
        </row>
        <row r="338">
          <cell r="A338" t="str">
            <v>E805</v>
          </cell>
          <cell r="B338" t="str">
            <v>Instalacion de faenas galería emergencia 8</v>
          </cell>
          <cell r="C338">
            <v>5</v>
          </cell>
          <cell r="D338" t="str">
            <v>CS3</v>
          </cell>
          <cell r="E338">
            <v>41779</v>
          </cell>
          <cell r="F338">
            <v>41784</v>
          </cell>
          <cell r="G338">
            <v>458</v>
          </cell>
          <cell r="H338">
            <v>112</v>
          </cell>
        </row>
        <row r="339">
          <cell r="A339" t="str">
            <v>E810</v>
          </cell>
          <cell r="B339" t="str">
            <v>construcción base concreto y piscinas de agua</v>
          </cell>
          <cell r="C339">
            <v>3</v>
          </cell>
          <cell r="D339" t="str">
            <v>CS3</v>
          </cell>
          <cell r="E339">
            <v>41784</v>
          </cell>
          <cell r="F339">
            <v>41787</v>
          </cell>
          <cell r="G339">
            <v>275</v>
          </cell>
          <cell r="H339">
            <v>112</v>
          </cell>
        </row>
        <row r="340">
          <cell r="A340" t="str">
            <v>E815</v>
          </cell>
          <cell r="B340" t="str">
            <v>Movilizacion de Máquina Raise Boring</v>
          </cell>
          <cell r="C340">
            <v>1</v>
          </cell>
          <cell r="D340" t="str">
            <v>CS3</v>
          </cell>
          <cell r="E340">
            <v>41801</v>
          </cell>
          <cell r="F340">
            <v>41802</v>
          </cell>
          <cell r="G340">
            <v>92</v>
          </cell>
          <cell r="H340">
            <v>97</v>
          </cell>
        </row>
        <row r="341">
          <cell r="A341" t="str">
            <v>E820</v>
          </cell>
          <cell r="B341" t="str">
            <v>Instalacion de Maquina R.B.</v>
          </cell>
          <cell r="C341">
            <v>2</v>
          </cell>
          <cell r="D341" t="str">
            <v>CS3</v>
          </cell>
          <cell r="E341">
            <v>41802</v>
          </cell>
          <cell r="F341">
            <v>41804</v>
          </cell>
          <cell r="G341">
            <v>183</v>
          </cell>
          <cell r="H341">
            <v>97</v>
          </cell>
        </row>
        <row r="342">
          <cell r="A342" t="str">
            <v>E825</v>
          </cell>
          <cell r="B342" t="str">
            <v>Nivelacion e Inclinacion de la máquina</v>
          </cell>
          <cell r="C342">
            <v>1</v>
          </cell>
          <cell r="D342" t="str">
            <v>CS3</v>
          </cell>
          <cell r="E342">
            <v>41804</v>
          </cell>
          <cell r="F342">
            <v>41805</v>
          </cell>
          <cell r="G342">
            <v>92</v>
          </cell>
          <cell r="H342">
            <v>97</v>
          </cell>
        </row>
        <row r="343">
          <cell r="A343" t="str">
            <v>E830</v>
          </cell>
          <cell r="B343" t="str">
            <v>Perforación de Piloto 12 1/4"</v>
          </cell>
          <cell r="C343">
            <v>5</v>
          </cell>
          <cell r="D343" t="str">
            <v>CS3</v>
          </cell>
          <cell r="E343">
            <v>41805</v>
          </cell>
          <cell r="F343">
            <v>41810</v>
          </cell>
          <cell r="G343">
            <v>458</v>
          </cell>
          <cell r="H343">
            <v>97</v>
          </cell>
        </row>
        <row r="344">
          <cell r="A344" t="str">
            <v>E835</v>
          </cell>
          <cell r="B344" t="str">
            <v>Instalación de Cabeza Rimadora</v>
          </cell>
          <cell r="C344">
            <v>1</v>
          </cell>
          <cell r="D344" t="str">
            <v>CS3</v>
          </cell>
          <cell r="E344">
            <v>41810</v>
          </cell>
          <cell r="F344">
            <v>41811</v>
          </cell>
          <cell r="G344">
            <v>92</v>
          </cell>
          <cell r="H344">
            <v>97</v>
          </cell>
        </row>
        <row r="345">
          <cell r="A345" t="str">
            <v>E840</v>
          </cell>
          <cell r="B345" t="str">
            <v>Perforación Rimado</v>
          </cell>
          <cell r="C345">
            <v>26</v>
          </cell>
          <cell r="D345" t="str">
            <v>CS3</v>
          </cell>
          <cell r="E345">
            <v>41811</v>
          </cell>
          <cell r="F345">
            <v>41837</v>
          </cell>
          <cell r="G345">
            <v>1740</v>
          </cell>
          <cell r="H345">
            <v>97</v>
          </cell>
        </row>
        <row r="346">
          <cell r="A346" t="str">
            <v>E845</v>
          </cell>
          <cell r="B346" t="str">
            <v>Desconexión de Cabeza Rimadora</v>
          </cell>
          <cell r="C346">
            <v>2</v>
          </cell>
          <cell r="D346" t="str">
            <v>CS3</v>
          </cell>
          <cell r="E346">
            <v>41837</v>
          </cell>
          <cell r="F346">
            <v>41839</v>
          </cell>
          <cell r="G346">
            <v>183</v>
          </cell>
          <cell r="H346">
            <v>97</v>
          </cell>
        </row>
        <row r="347">
          <cell r="A347" t="str">
            <v>E850</v>
          </cell>
          <cell r="B347" t="str">
            <v>Desmontaje de la máquina</v>
          </cell>
          <cell r="C347">
            <v>3</v>
          </cell>
          <cell r="D347" t="str">
            <v>CS3</v>
          </cell>
          <cell r="E347">
            <v>41839</v>
          </cell>
          <cell r="F347">
            <v>41842</v>
          </cell>
          <cell r="G347">
            <v>275</v>
          </cell>
          <cell r="H347">
            <v>97</v>
          </cell>
        </row>
        <row r="348">
          <cell r="A348" t="str">
            <v>E855</v>
          </cell>
          <cell r="B348" t="str">
            <v>Retiro de la máquina</v>
          </cell>
          <cell r="C348">
            <v>1</v>
          </cell>
          <cell r="D348" t="str">
            <v>CS3</v>
          </cell>
          <cell r="E348">
            <v>41842</v>
          </cell>
          <cell r="F348">
            <v>41843</v>
          </cell>
          <cell r="G348">
            <v>92</v>
          </cell>
          <cell r="H348">
            <v>97</v>
          </cell>
        </row>
        <row r="349">
          <cell r="A349" t="str">
            <v>E860</v>
          </cell>
          <cell r="B349" t="str">
            <v>Instalacion Winches y Plataformas</v>
          </cell>
          <cell r="C349">
            <v>12</v>
          </cell>
          <cell r="D349" t="str">
            <v>CS3</v>
          </cell>
          <cell r="E349">
            <v>41843</v>
          </cell>
          <cell r="F349">
            <v>41855</v>
          </cell>
          <cell r="G349">
            <v>1400</v>
          </cell>
          <cell r="H349">
            <v>136</v>
          </cell>
        </row>
        <row r="350">
          <cell r="A350" t="str">
            <v>E865</v>
          </cell>
          <cell r="B350" t="str">
            <v>Fortificacion Pique  (8 ml/d)</v>
          </cell>
          <cell r="C350">
            <v>22</v>
          </cell>
          <cell r="D350" t="str">
            <v>CS3</v>
          </cell>
          <cell r="E350">
            <v>41855</v>
          </cell>
          <cell r="F350">
            <v>41877</v>
          </cell>
          <cell r="G350">
            <v>4560</v>
          </cell>
          <cell r="H350">
            <v>136</v>
          </cell>
        </row>
        <row r="351">
          <cell r="A351" t="str">
            <v>E870</v>
          </cell>
          <cell r="B351" t="str">
            <v>Escalera Metalica de Seguridad</v>
          </cell>
          <cell r="C351">
            <v>30</v>
          </cell>
          <cell r="D351" t="str">
            <v>CS3</v>
          </cell>
          <cell r="E351">
            <v>41877</v>
          </cell>
          <cell r="F351">
            <v>41907</v>
          </cell>
          <cell r="G351">
            <v>7200</v>
          </cell>
          <cell r="H351">
            <v>136</v>
          </cell>
        </row>
        <row r="352">
          <cell r="A352" t="str">
            <v xml:space="preserve">      Chimenea Emergencia 9 - 179 mts - Diámetro 2,5 m  (inclinada 70°)</v>
          </cell>
          <cell r="C352">
            <v>142</v>
          </cell>
          <cell r="E352">
            <v>41821</v>
          </cell>
          <cell r="F352">
            <v>41963</v>
          </cell>
          <cell r="G352">
            <v>20640</v>
          </cell>
          <cell r="H352">
            <v>122</v>
          </cell>
        </row>
        <row r="353">
          <cell r="A353" t="str">
            <v>E900</v>
          </cell>
          <cell r="B353" t="str">
            <v>Habilitar postura interior tunel Acceso</v>
          </cell>
          <cell r="C353">
            <v>1</v>
          </cell>
          <cell r="D353" t="str">
            <v>CS4</v>
          </cell>
          <cell r="E353">
            <v>41821</v>
          </cell>
          <cell r="F353">
            <v>41822</v>
          </cell>
          <cell r="G353">
            <v>92</v>
          </cell>
          <cell r="H353">
            <v>111</v>
          </cell>
        </row>
        <row r="354">
          <cell r="A354" t="str">
            <v>E905</v>
          </cell>
          <cell r="B354" t="str">
            <v>Instalacion de faenas galería emergencia 9</v>
          </cell>
          <cell r="C354">
            <v>5</v>
          </cell>
          <cell r="D354" t="str">
            <v>CS4</v>
          </cell>
          <cell r="E354">
            <v>41822</v>
          </cell>
          <cell r="F354">
            <v>41827</v>
          </cell>
          <cell r="G354">
            <v>458</v>
          </cell>
          <cell r="H354">
            <v>111</v>
          </cell>
        </row>
        <row r="355">
          <cell r="A355" t="str">
            <v>E910</v>
          </cell>
          <cell r="B355" t="str">
            <v>construcción base concreto y piscinas de agua</v>
          </cell>
          <cell r="C355">
            <v>3</v>
          </cell>
          <cell r="D355" t="str">
            <v>CS4</v>
          </cell>
          <cell r="E355">
            <v>41827</v>
          </cell>
          <cell r="F355">
            <v>41830</v>
          </cell>
          <cell r="G355">
            <v>275</v>
          </cell>
          <cell r="H355">
            <v>111</v>
          </cell>
        </row>
        <row r="356">
          <cell r="A356" t="str">
            <v>E915</v>
          </cell>
          <cell r="B356" t="str">
            <v>Movilizacion de Máquina Raise Boring</v>
          </cell>
          <cell r="C356">
            <v>1</v>
          </cell>
          <cell r="D356" t="str">
            <v>CS4</v>
          </cell>
          <cell r="E356">
            <v>41843</v>
          </cell>
          <cell r="F356">
            <v>41844</v>
          </cell>
          <cell r="G356">
            <v>92</v>
          </cell>
          <cell r="H356">
            <v>97</v>
          </cell>
        </row>
        <row r="357">
          <cell r="A357" t="str">
            <v>E920</v>
          </cell>
          <cell r="B357" t="str">
            <v>Instalacion de Maquina R.B.</v>
          </cell>
          <cell r="C357">
            <v>2</v>
          </cell>
          <cell r="D357" t="str">
            <v>CS4</v>
          </cell>
          <cell r="E357">
            <v>41844</v>
          </cell>
          <cell r="F357">
            <v>41846</v>
          </cell>
          <cell r="G357">
            <v>183</v>
          </cell>
          <cell r="H357">
            <v>97</v>
          </cell>
        </row>
        <row r="358">
          <cell r="A358" t="str">
            <v>E925</v>
          </cell>
          <cell r="B358" t="str">
            <v>Nivelacion e Inclinacion de la máquina</v>
          </cell>
          <cell r="C358">
            <v>1</v>
          </cell>
          <cell r="D358" t="str">
            <v>CS4</v>
          </cell>
          <cell r="E358">
            <v>41846</v>
          </cell>
          <cell r="F358">
            <v>41847</v>
          </cell>
          <cell r="G358">
            <v>92</v>
          </cell>
          <cell r="H358">
            <v>97</v>
          </cell>
        </row>
        <row r="359">
          <cell r="A359" t="str">
            <v>E930</v>
          </cell>
          <cell r="B359" t="str">
            <v>Perforación de Piloto 12 1/4"</v>
          </cell>
          <cell r="C359">
            <v>6</v>
          </cell>
          <cell r="D359" t="str">
            <v>CS4</v>
          </cell>
          <cell r="E359">
            <v>41847</v>
          </cell>
          <cell r="F359">
            <v>41853</v>
          </cell>
          <cell r="G359">
            <v>549</v>
          </cell>
          <cell r="H359">
            <v>97</v>
          </cell>
        </row>
        <row r="360">
          <cell r="A360" t="str">
            <v>E935</v>
          </cell>
          <cell r="B360" t="str">
            <v>Instalación de Cabeza Rimadora</v>
          </cell>
          <cell r="C360">
            <v>1</v>
          </cell>
          <cell r="D360" t="str">
            <v>CS4</v>
          </cell>
          <cell r="E360">
            <v>41853</v>
          </cell>
          <cell r="F360">
            <v>41854</v>
          </cell>
          <cell r="G360">
            <v>92</v>
          </cell>
          <cell r="H360">
            <v>97</v>
          </cell>
        </row>
        <row r="361">
          <cell r="A361" t="str">
            <v>E940</v>
          </cell>
          <cell r="B361" t="str">
            <v>Perforación Rimado</v>
          </cell>
          <cell r="C361">
            <v>32</v>
          </cell>
          <cell r="D361" t="str">
            <v>CS4</v>
          </cell>
          <cell r="E361">
            <v>41854</v>
          </cell>
          <cell r="F361">
            <v>41886</v>
          </cell>
          <cell r="G361">
            <v>2880</v>
          </cell>
          <cell r="H361">
            <v>97</v>
          </cell>
        </row>
        <row r="362">
          <cell r="A362" t="str">
            <v>E945</v>
          </cell>
          <cell r="B362" t="str">
            <v>Desconexión de Cabeza Rimadora</v>
          </cell>
          <cell r="C362">
            <v>2</v>
          </cell>
          <cell r="D362" t="str">
            <v>CS4</v>
          </cell>
          <cell r="E362">
            <v>41886</v>
          </cell>
          <cell r="F362">
            <v>41888</v>
          </cell>
          <cell r="G362">
            <v>183</v>
          </cell>
          <cell r="H362">
            <v>97</v>
          </cell>
        </row>
        <row r="363">
          <cell r="A363" t="str">
            <v>E950</v>
          </cell>
          <cell r="B363" t="str">
            <v>Desmontaje de la máquina</v>
          </cell>
          <cell r="C363">
            <v>1</v>
          </cell>
          <cell r="D363" t="str">
            <v>CS4</v>
          </cell>
          <cell r="E363">
            <v>41888</v>
          </cell>
          <cell r="F363">
            <v>41889</v>
          </cell>
          <cell r="G363">
            <v>92</v>
          </cell>
          <cell r="H363">
            <v>97</v>
          </cell>
        </row>
        <row r="364">
          <cell r="A364" t="str">
            <v>E955</v>
          </cell>
          <cell r="B364" t="str">
            <v>Retiro de la máquina</v>
          </cell>
          <cell r="C364">
            <v>1</v>
          </cell>
          <cell r="D364" t="str">
            <v>CS4</v>
          </cell>
          <cell r="E364">
            <v>41889</v>
          </cell>
          <cell r="F364">
            <v>41890</v>
          </cell>
          <cell r="G364">
            <v>92</v>
          </cell>
          <cell r="H364">
            <v>97</v>
          </cell>
        </row>
        <row r="365">
          <cell r="A365" t="str">
            <v>E960</v>
          </cell>
          <cell r="B365" t="str">
            <v>Instalacion Winches y Plataformas</v>
          </cell>
          <cell r="C365">
            <v>12</v>
          </cell>
          <cell r="D365" t="str">
            <v>CS4</v>
          </cell>
          <cell r="E365">
            <v>41890</v>
          </cell>
          <cell r="F365">
            <v>41902</v>
          </cell>
          <cell r="G365">
            <v>1400</v>
          </cell>
          <cell r="H365">
            <v>122</v>
          </cell>
        </row>
        <row r="366">
          <cell r="A366" t="str">
            <v>E965</v>
          </cell>
          <cell r="B366" t="str">
            <v>Fortificacion Pique  (8 ml/d)</v>
          </cell>
          <cell r="C366">
            <v>25</v>
          </cell>
          <cell r="D366" t="str">
            <v>CS4</v>
          </cell>
          <cell r="E366">
            <v>41902</v>
          </cell>
          <cell r="F366">
            <v>41927</v>
          </cell>
          <cell r="G366">
            <v>5520</v>
          </cell>
          <cell r="H366">
            <v>122</v>
          </cell>
        </row>
        <row r="367">
          <cell r="A367" t="str">
            <v>E970</v>
          </cell>
          <cell r="B367" t="str">
            <v>Escalera Metalica de Seguridad</v>
          </cell>
          <cell r="C367">
            <v>36</v>
          </cell>
          <cell r="D367" t="str">
            <v>CS4</v>
          </cell>
          <cell r="E367">
            <v>41927</v>
          </cell>
          <cell r="F367">
            <v>41963</v>
          </cell>
          <cell r="G367">
            <v>8640</v>
          </cell>
          <cell r="H367">
            <v>122</v>
          </cell>
        </row>
        <row r="368">
          <cell r="A368" t="str">
            <v xml:space="preserve">      Chimenea Emergencia 10 - 212 mts - Diámetro 2,5 m  (inclinada 70°)</v>
          </cell>
          <cell r="C368">
            <v>143</v>
          </cell>
          <cell r="E368">
            <v>41889</v>
          </cell>
          <cell r="F368">
            <v>42032</v>
          </cell>
          <cell r="G368">
            <v>23661</v>
          </cell>
          <cell r="H368">
            <v>98</v>
          </cell>
        </row>
        <row r="369">
          <cell r="A369" t="str">
            <v>E1000</v>
          </cell>
          <cell r="B369" t="str">
            <v>Habilitar postura interior tunel Acceso</v>
          </cell>
          <cell r="C369">
            <v>1</v>
          </cell>
          <cell r="D369" t="str">
            <v>CS3</v>
          </cell>
          <cell r="E369">
            <v>41889</v>
          </cell>
          <cell r="F369">
            <v>41890</v>
          </cell>
          <cell r="G369">
            <v>92</v>
          </cell>
          <cell r="H369">
            <v>90</v>
          </cell>
        </row>
        <row r="370">
          <cell r="A370" t="str">
            <v>E1005</v>
          </cell>
          <cell r="B370" t="str">
            <v>Instalacion de faenas galería emergencia 10</v>
          </cell>
          <cell r="C370">
            <v>5</v>
          </cell>
          <cell r="D370" t="str">
            <v>CS3</v>
          </cell>
          <cell r="E370">
            <v>41890</v>
          </cell>
          <cell r="F370">
            <v>41895</v>
          </cell>
          <cell r="G370">
            <v>458</v>
          </cell>
          <cell r="H370">
            <v>90</v>
          </cell>
        </row>
        <row r="371">
          <cell r="A371" t="str">
            <v>E1010</v>
          </cell>
          <cell r="B371" t="str">
            <v>construcción base concreto y piscinas de agua</v>
          </cell>
          <cell r="C371">
            <v>3</v>
          </cell>
          <cell r="D371" t="str">
            <v>CS3</v>
          </cell>
          <cell r="E371">
            <v>41895</v>
          </cell>
          <cell r="F371">
            <v>41898</v>
          </cell>
          <cell r="G371">
            <v>275</v>
          </cell>
          <cell r="H371">
            <v>90</v>
          </cell>
        </row>
        <row r="372">
          <cell r="A372" t="str">
            <v>E1015</v>
          </cell>
          <cell r="B372" t="str">
            <v>Movilizacion de Máquina Raise Boring</v>
          </cell>
          <cell r="C372">
            <v>1</v>
          </cell>
          <cell r="D372" t="str">
            <v>CS3</v>
          </cell>
          <cell r="E372">
            <v>41898</v>
          </cell>
          <cell r="F372">
            <v>41899</v>
          </cell>
          <cell r="G372">
            <v>92</v>
          </cell>
          <cell r="H372">
            <v>90</v>
          </cell>
        </row>
        <row r="373">
          <cell r="A373" t="str">
            <v>E1020</v>
          </cell>
          <cell r="B373" t="str">
            <v>Instalacion de Maquina R.B.</v>
          </cell>
          <cell r="C373">
            <v>2</v>
          </cell>
          <cell r="D373" t="str">
            <v>CS3</v>
          </cell>
          <cell r="E373">
            <v>41899</v>
          </cell>
          <cell r="F373">
            <v>41901</v>
          </cell>
          <cell r="G373">
            <v>183</v>
          </cell>
          <cell r="H373">
            <v>90</v>
          </cell>
        </row>
        <row r="374">
          <cell r="A374" t="str">
            <v>E1025</v>
          </cell>
          <cell r="B374" t="str">
            <v>Nivelacion e Inclinacion de la máquina</v>
          </cell>
          <cell r="C374">
            <v>3</v>
          </cell>
          <cell r="D374" t="str">
            <v>CS3</v>
          </cell>
          <cell r="E374">
            <v>41901</v>
          </cell>
          <cell r="F374">
            <v>41904</v>
          </cell>
          <cell r="G374">
            <v>275</v>
          </cell>
          <cell r="H374">
            <v>90</v>
          </cell>
        </row>
        <row r="375">
          <cell r="A375" t="str">
            <v>E1030</v>
          </cell>
          <cell r="B375" t="str">
            <v>Perforación de Piloto 12 1/4"</v>
          </cell>
          <cell r="C375">
            <v>8</v>
          </cell>
          <cell r="D375" t="str">
            <v>CS3</v>
          </cell>
          <cell r="E375">
            <v>41904</v>
          </cell>
          <cell r="F375">
            <v>41912</v>
          </cell>
          <cell r="G375">
            <v>732</v>
          </cell>
          <cell r="H375">
            <v>90</v>
          </cell>
        </row>
        <row r="376">
          <cell r="A376" t="str">
            <v>E1035</v>
          </cell>
          <cell r="B376" t="str">
            <v>Instalación de Cabeza Rimadora</v>
          </cell>
          <cell r="C376">
            <v>1</v>
          </cell>
          <cell r="D376" t="str">
            <v>CS3</v>
          </cell>
          <cell r="E376">
            <v>41912</v>
          </cell>
          <cell r="F376">
            <v>41913</v>
          </cell>
          <cell r="G376">
            <v>92</v>
          </cell>
          <cell r="H376">
            <v>90</v>
          </cell>
        </row>
        <row r="377">
          <cell r="A377" t="str">
            <v>E1040</v>
          </cell>
          <cell r="B377" t="str">
            <v>Perforación Rimado Ø 2,44 ==&gt; 8ml/dia</v>
          </cell>
          <cell r="C377">
            <v>27</v>
          </cell>
          <cell r="D377" t="str">
            <v>CS3</v>
          </cell>
          <cell r="E377">
            <v>41913</v>
          </cell>
          <cell r="F377">
            <v>41940</v>
          </cell>
          <cell r="G377">
            <v>2472</v>
          </cell>
          <cell r="H377">
            <v>90</v>
          </cell>
        </row>
        <row r="378">
          <cell r="A378" t="str">
            <v>E1045</v>
          </cell>
          <cell r="B378" t="str">
            <v>Desconexión de Cabeza Rimadora</v>
          </cell>
          <cell r="C378">
            <v>4</v>
          </cell>
          <cell r="D378" t="str">
            <v>CS3</v>
          </cell>
          <cell r="E378">
            <v>41940</v>
          </cell>
          <cell r="F378">
            <v>41944</v>
          </cell>
          <cell r="G378">
            <v>366</v>
          </cell>
          <cell r="H378">
            <v>90</v>
          </cell>
        </row>
        <row r="379">
          <cell r="A379" t="str">
            <v>E1050</v>
          </cell>
          <cell r="B379" t="str">
            <v>Desmontaje de la máquina</v>
          </cell>
          <cell r="C379">
            <v>1</v>
          </cell>
          <cell r="D379" t="str">
            <v>CS3</v>
          </cell>
          <cell r="E379">
            <v>41944</v>
          </cell>
          <cell r="F379">
            <v>41945</v>
          </cell>
          <cell r="G379">
            <v>92</v>
          </cell>
          <cell r="H379">
            <v>90</v>
          </cell>
        </row>
        <row r="380">
          <cell r="A380" t="str">
            <v>E1055</v>
          </cell>
          <cell r="B380" t="str">
            <v>Retiro de la máquina</v>
          </cell>
          <cell r="C380">
            <v>1</v>
          </cell>
          <cell r="D380" t="str">
            <v>CS3</v>
          </cell>
          <cell r="E380">
            <v>41945</v>
          </cell>
          <cell r="F380">
            <v>41946</v>
          </cell>
          <cell r="G380">
            <v>92</v>
          </cell>
          <cell r="H380">
            <v>90</v>
          </cell>
        </row>
        <row r="381">
          <cell r="A381" t="str">
            <v>E1060</v>
          </cell>
          <cell r="B381" t="str">
            <v>Instalacion Winches y Plataformas</v>
          </cell>
          <cell r="C381">
            <v>12</v>
          </cell>
          <cell r="D381" t="str">
            <v>CS3</v>
          </cell>
          <cell r="E381">
            <v>41946</v>
          </cell>
          <cell r="F381">
            <v>41958</v>
          </cell>
          <cell r="G381">
            <v>1400</v>
          </cell>
          <cell r="H381">
            <v>98</v>
          </cell>
        </row>
        <row r="382">
          <cell r="A382" t="str">
            <v>E1065</v>
          </cell>
          <cell r="B382" t="str">
            <v>Fortificacion Pique  (8 ml/d)</v>
          </cell>
          <cell r="C382">
            <v>30</v>
          </cell>
          <cell r="D382" t="str">
            <v>CS3</v>
          </cell>
          <cell r="E382">
            <v>41958</v>
          </cell>
          <cell r="F382">
            <v>41988</v>
          </cell>
          <cell r="G382">
            <v>6480</v>
          </cell>
          <cell r="H382">
            <v>98</v>
          </cell>
        </row>
        <row r="383">
          <cell r="A383" t="str">
            <v>E1070</v>
          </cell>
          <cell r="B383" t="str">
            <v>Escalera Metalica de Seguridad</v>
          </cell>
          <cell r="C383">
            <v>44</v>
          </cell>
          <cell r="D383" t="str">
            <v>CS3</v>
          </cell>
          <cell r="E383">
            <v>41988</v>
          </cell>
          <cell r="F383">
            <v>42032</v>
          </cell>
          <cell r="G383">
            <v>10560</v>
          </cell>
          <cell r="H383">
            <v>98</v>
          </cell>
        </row>
        <row r="384">
          <cell r="A384" t="str">
            <v xml:space="preserve">      Chimenea Emergencia 11-  244 mts - Diámetro 2,5 m  (inclinada 70°)</v>
          </cell>
          <cell r="C384">
            <v>151</v>
          </cell>
          <cell r="E384">
            <v>41977</v>
          </cell>
          <cell r="F384">
            <v>42128</v>
          </cell>
          <cell r="G384">
            <v>26198</v>
          </cell>
          <cell r="H384">
            <v>52</v>
          </cell>
        </row>
        <row r="385">
          <cell r="A385" t="str">
            <v>E1100</v>
          </cell>
          <cell r="B385" t="str">
            <v>Habilitar postura interior tunel Acceso</v>
          </cell>
          <cell r="C385">
            <v>1</v>
          </cell>
          <cell r="D385" t="str">
            <v>CS4</v>
          </cell>
          <cell r="E385">
            <v>41977</v>
          </cell>
          <cell r="F385">
            <v>41978</v>
          </cell>
          <cell r="G385">
            <v>92</v>
          </cell>
          <cell r="H385">
            <v>50</v>
          </cell>
        </row>
        <row r="386">
          <cell r="A386" t="str">
            <v>E1105</v>
          </cell>
          <cell r="B386" t="str">
            <v>Instalacion de faenas galería emergencia 11</v>
          </cell>
          <cell r="C386">
            <v>5</v>
          </cell>
          <cell r="D386" t="str">
            <v>CS4</v>
          </cell>
          <cell r="E386">
            <v>41978</v>
          </cell>
          <cell r="F386">
            <v>41983</v>
          </cell>
          <cell r="G386">
            <v>458</v>
          </cell>
          <cell r="H386">
            <v>50</v>
          </cell>
        </row>
        <row r="387">
          <cell r="A387" t="str">
            <v>E1110</v>
          </cell>
          <cell r="B387" t="str">
            <v>construcción base concreto y piscinas de agua</v>
          </cell>
          <cell r="C387">
            <v>3</v>
          </cell>
          <cell r="D387" t="str">
            <v>CS4</v>
          </cell>
          <cell r="E387">
            <v>41983</v>
          </cell>
          <cell r="F387">
            <v>41986</v>
          </cell>
          <cell r="G387">
            <v>275</v>
          </cell>
          <cell r="H387">
            <v>50</v>
          </cell>
        </row>
        <row r="388">
          <cell r="A388" t="str">
            <v>E1115</v>
          </cell>
          <cell r="B388" t="str">
            <v>Movilizacion de Máquina Raise Boring</v>
          </cell>
          <cell r="C388">
            <v>1</v>
          </cell>
          <cell r="D388" t="str">
            <v>CS4</v>
          </cell>
          <cell r="E388">
            <v>41986</v>
          </cell>
          <cell r="F388">
            <v>41987</v>
          </cell>
          <cell r="G388">
            <v>92</v>
          </cell>
          <cell r="H388">
            <v>50</v>
          </cell>
        </row>
        <row r="389">
          <cell r="A389" t="str">
            <v>E1120</v>
          </cell>
          <cell r="B389" t="str">
            <v>Instalacion de Maquina R.B.</v>
          </cell>
          <cell r="C389">
            <v>2</v>
          </cell>
          <cell r="D389" t="str">
            <v>CS4</v>
          </cell>
          <cell r="E389">
            <v>41987</v>
          </cell>
          <cell r="F389">
            <v>41989</v>
          </cell>
          <cell r="G389">
            <v>183</v>
          </cell>
          <cell r="H389">
            <v>50</v>
          </cell>
        </row>
        <row r="390">
          <cell r="A390" t="str">
            <v>E1125</v>
          </cell>
          <cell r="B390" t="str">
            <v>Nivelacion e Inclinacion de la máquina</v>
          </cell>
          <cell r="C390">
            <v>1</v>
          </cell>
          <cell r="D390" t="str">
            <v>CS4</v>
          </cell>
          <cell r="E390">
            <v>41989</v>
          </cell>
          <cell r="F390">
            <v>41990</v>
          </cell>
          <cell r="G390">
            <v>92</v>
          </cell>
          <cell r="H390">
            <v>50</v>
          </cell>
        </row>
        <row r="391">
          <cell r="A391" t="str">
            <v>E1130</v>
          </cell>
          <cell r="B391" t="str">
            <v>Perforación de Piloto 12 1/4"</v>
          </cell>
          <cell r="C391">
            <v>9</v>
          </cell>
          <cell r="D391" t="str">
            <v>CS4</v>
          </cell>
          <cell r="E391">
            <v>41990</v>
          </cell>
          <cell r="F391">
            <v>41999</v>
          </cell>
          <cell r="G391">
            <v>824</v>
          </cell>
          <cell r="H391">
            <v>50</v>
          </cell>
        </row>
        <row r="392">
          <cell r="A392" t="str">
            <v>E1135</v>
          </cell>
          <cell r="B392" t="str">
            <v>Instalación de Cabeza Rimadora</v>
          </cell>
          <cell r="C392">
            <v>1</v>
          </cell>
          <cell r="D392" t="str">
            <v>CS4</v>
          </cell>
          <cell r="E392">
            <v>41999</v>
          </cell>
          <cell r="F392">
            <v>42000</v>
          </cell>
          <cell r="G392">
            <v>92</v>
          </cell>
          <cell r="H392">
            <v>50</v>
          </cell>
        </row>
        <row r="393">
          <cell r="A393" t="str">
            <v>E1140</v>
          </cell>
          <cell r="B393" t="str">
            <v>Perforación Rimado Ø 2,44 ==&gt; 8ml/dia</v>
          </cell>
          <cell r="C393">
            <v>30</v>
          </cell>
          <cell r="D393" t="str">
            <v>CS4</v>
          </cell>
          <cell r="E393">
            <v>42000</v>
          </cell>
          <cell r="F393">
            <v>42030</v>
          </cell>
          <cell r="G393">
            <v>2700</v>
          </cell>
          <cell r="H393">
            <v>50</v>
          </cell>
        </row>
        <row r="394">
          <cell r="A394" t="str">
            <v>E1145</v>
          </cell>
          <cell r="B394" t="str">
            <v>Desconexión de Cabeza Rimadora</v>
          </cell>
          <cell r="C394">
            <v>2</v>
          </cell>
          <cell r="D394" t="str">
            <v>CS4</v>
          </cell>
          <cell r="E394">
            <v>42030</v>
          </cell>
          <cell r="F394">
            <v>42032</v>
          </cell>
          <cell r="G394">
            <v>183</v>
          </cell>
          <cell r="H394">
            <v>50</v>
          </cell>
        </row>
        <row r="395">
          <cell r="A395" t="str">
            <v>E1150</v>
          </cell>
          <cell r="B395" t="str">
            <v>Desmontaje de la máquina</v>
          </cell>
          <cell r="C395">
            <v>3</v>
          </cell>
          <cell r="D395" t="str">
            <v>CS4</v>
          </cell>
          <cell r="E395">
            <v>42032</v>
          </cell>
          <cell r="F395">
            <v>42035</v>
          </cell>
          <cell r="G395">
            <v>275</v>
          </cell>
          <cell r="H395">
            <v>50</v>
          </cell>
        </row>
        <row r="396">
          <cell r="A396" t="str">
            <v>E1155</v>
          </cell>
          <cell r="B396" t="str">
            <v>Retiro de la máquina</v>
          </cell>
          <cell r="C396">
            <v>1</v>
          </cell>
          <cell r="D396" t="str">
            <v>CS4</v>
          </cell>
          <cell r="E396">
            <v>42035</v>
          </cell>
          <cell r="F396">
            <v>42036</v>
          </cell>
          <cell r="G396">
            <v>92</v>
          </cell>
          <cell r="H396">
            <v>50</v>
          </cell>
        </row>
        <row r="397">
          <cell r="A397" t="str">
            <v>E1160</v>
          </cell>
          <cell r="B397" t="str">
            <v>Instalacion Winches y Plataformas</v>
          </cell>
          <cell r="C397">
            <v>10</v>
          </cell>
          <cell r="D397" t="str">
            <v>CS4</v>
          </cell>
          <cell r="E397">
            <v>42036</v>
          </cell>
          <cell r="F397">
            <v>42046</v>
          </cell>
          <cell r="G397">
            <v>1400</v>
          </cell>
          <cell r="H397">
            <v>52</v>
          </cell>
        </row>
        <row r="398">
          <cell r="A398" t="str">
            <v>E1165</v>
          </cell>
          <cell r="B398" t="str">
            <v>Fortificacion Pique  (8 ml/d)</v>
          </cell>
          <cell r="C398">
            <v>32</v>
          </cell>
          <cell r="D398" t="str">
            <v>CS4</v>
          </cell>
          <cell r="E398">
            <v>42046</v>
          </cell>
          <cell r="F398">
            <v>42078</v>
          </cell>
          <cell r="G398">
            <v>7440</v>
          </cell>
          <cell r="H398">
            <v>52</v>
          </cell>
        </row>
        <row r="399">
          <cell r="A399" t="str">
            <v>E1170</v>
          </cell>
          <cell r="B399" t="str">
            <v>Escalera Metalica de Seguridad</v>
          </cell>
          <cell r="C399">
            <v>50</v>
          </cell>
          <cell r="D399" t="str">
            <v>CS4</v>
          </cell>
          <cell r="E399">
            <v>42078</v>
          </cell>
          <cell r="F399">
            <v>42128</v>
          </cell>
          <cell r="G399">
            <v>12000</v>
          </cell>
          <cell r="H399">
            <v>52</v>
          </cell>
        </row>
        <row r="400">
          <cell r="A400" t="str">
            <v xml:space="preserve">      Chimenea Emergencia 12 - 277 mts - Diámetro 2,5 m  (inclinada 70°)</v>
          </cell>
          <cell r="C400">
            <v>147</v>
          </cell>
          <cell r="E400">
            <v>42077</v>
          </cell>
          <cell r="F400">
            <v>42224</v>
          </cell>
          <cell r="G400">
            <v>28314</v>
          </cell>
          <cell r="H400">
            <v>0</v>
          </cell>
        </row>
        <row r="401">
          <cell r="A401" t="str">
            <v>E1200</v>
          </cell>
          <cell r="B401" t="str">
            <v>Habilitar postura interior tunel Acceso</v>
          </cell>
          <cell r="C401">
            <v>1</v>
          </cell>
          <cell r="D401" t="str">
            <v>CS3</v>
          </cell>
          <cell r="E401">
            <v>42077</v>
          </cell>
          <cell r="F401">
            <v>42078</v>
          </cell>
          <cell r="G401">
            <v>92</v>
          </cell>
          <cell r="H401">
            <v>0</v>
          </cell>
        </row>
        <row r="402">
          <cell r="A402" t="str">
            <v>E1205</v>
          </cell>
          <cell r="B402" t="str">
            <v>Instalacion de faenas galería emergencia 12</v>
          </cell>
          <cell r="C402">
            <v>5</v>
          </cell>
          <cell r="D402" t="str">
            <v>CS3</v>
          </cell>
          <cell r="E402">
            <v>42078</v>
          </cell>
          <cell r="F402">
            <v>42083</v>
          </cell>
          <cell r="G402">
            <v>458</v>
          </cell>
          <cell r="H402">
            <v>0</v>
          </cell>
        </row>
        <row r="403">
          <cell r="A403" t="str">
            <v>E1210</v>
          </cell>
          <cell r="B403" t="str">
            <v>construcción base concreto y piscinas de agua</v>
          </cell>
          <cell r="C403">
            <v>3</v>
          </cell>
          <cell r="D403" t="str">
            <v>CS3</v>
          </cell>
          <cell r="E403">
            <v>42083</v>
          </cell>
          <cell r="F403">
            <v>42086</v>
          </cell>
          <cell r="G403">
            <v>275</v>
          </cell>
          <cell r="H403">
            <v>0</v>
          </cell>
        </row>
        <row r="404">
          <cell r="A404" t="str">
            <v>E1215</v>
          </cell>
          <cell r="B404" t="str">
            <v>Movilizacion de Máquina Raise Boring</v>
          </cell>
          <cell r="C404">
            <v>1</v>
          </cell>
          <cell r="D404" t="str">
            <v>CS3</v>
          </cell>
          <cell r="E404">
            <v>42086</v>
          </cell>
          <cell r="F404">
            <v>42087</v>
          </cell>
          <cell r="G404">
            <v>92</v>
          </cell>
          <cell r="H404">
            <v>0</v>
          </cell>
        </row>
        <row r="405">
          <cell r="A405" t="str">
            <v>E1220</v>
          </cell>
          <cell r="B405" t="str">
            <v>Instalacion de Maquina R.B.</v>
          </cell>
          <cell r="C405">
            <v>2</v>
          </cell>
          <cell r="D405" t="str">
            <v>CS3</v>
          </cell>
          <cell r="E405">
            <v>42087</v>
          </cell>
          <cell r="F405">
            <v>42089</v>
          </cell>
          <cell r="G405">
            <v>183</v>
          </cell>
          <cell r="H405">
            <v>0</v>
          </cell>
        </row>
        <row r="406">
          <cell r="A406" t="str">
            <v>E1225</v>
          </cell>
          <cell r="B406" t="str">
            <v>Nivelacion e Inclinacion de la máquina</v>
          </cell>
          <cell r="C406">
            <v>3</v>
          </cell>
          <cell r="D406" t="str">
            <v>CS3</v>
          </cell>
          <cell r="E406">
            <v>42089</v>
          </cell>
          <cell r="F406">
            <v>42092</v>
          </cell>
          <cell r="G406">
            <v>275</v>
          </cell>
          <cell r="H406">
            <v>0</v>
          </cell>
        </row>
        <row r="407">
          <cell r="A407" t="str">
            <v>E1230</v>
          </cell>
          <cell r="B407" t="str">
            <v>Perforación de Piloto 12 1/4"</v>
          </cell>
          <cell r="C407">
            <v>10</v>
          </cell>
          <cell r="D407" t="str">
            <v>CS3</v>
          </cell>
          <cell r="E407">
            <v>42092</v>
          </cell>
          <cell r="F407">
            <v>42102</v>
          </cell>
          <cell r="G407">
            <v>916</v>
          </cell>
          <cell r="H407">
            <v>0</v>
          </cell>
        </row>
        <row r="408">
          <cell r="A408" t="str">
            <v>E1235</v>
          </cell>
          <cell r="B408" t="str">
            <v>Instalación de Cabeza Rimadora</v>
          </cell>
          <cell r="C408">
            <v>2</v>
          </cell>
          <cell r="D408" t="str">
            <v>CS3</v>
          </cell>
          <cell r="E408">
            <v>42102</v>
          </cell>
          <cell r="F408">
            <v>42104</v>
          </cell>
          <cell r="G408">
            <v>183</v>
          </cell>
          <cell r="H408">
            <v>0</v>
          </cell>
        </row>
        <row r="409">
          <cell r="A409" t="str">
            <v>E1240</v>
          </cell>
          <cell r="B409" t="str">
            <v>Perforación Rimado Ø 2,44 ==&gt; 8ml/dia</v>
          </cell>
          <cell r="C409">
            <v>30</v>
          </cell>
          <cell r="D409" t="str">
            <v>CS3</v>
          </cell>
          <cell r="E409">
            <v>42104</v>
          </cell>
          <cell r="F409">
            <v>42134</v>
          </cell>
          <cell r="G409">
            <v>3044</v>
          </cell>
          <cell r="H409">
            <v>0</v>
          </cell>
        </row>
        <row r="410">
          <cell r="A410" t="str">
            <v>E1245</v>
          </cell>
          <cell r="B410" t="str">
            <v>Desconexión de Cabeza Rimadora</v>
          </cell>
          <cell r="C410">
            <v>2</v>
          </cell>
          <cell r="D410" t="str">
            <v>CS3</v>
          </cell>
          <cell r="E410">
            <v>42134</v>
          </cell>
          <cell r="F410">
            <v>42136</v>
          </cell>
          <cell r="G410">
            <v>92</v>
          </cell>
          <cell r="H410">
            <v>0</v>
          </cell>
        </row>
        <row r="411">
          <cell r="A411" t="str">
            <v>E1250</v>
          </cell>
          <cell r="B411" t="str">
            <v>Desmontaje de la máquina</v>
          </cell>
          <cell r="C411">
            <v>1</v>
          </cell>
          <cell r="D411" t="str">
            <v>CS3</v>
          </cell>
          <cell r="E411">
            <v>42136</v>
          </cell>
          <cell r="F411">
            <v>42137</v>
          </cell>
          <cell r="G411">
            <v>92</v>
          </cell>
          <cell r="H411">
            <v>0</v>
          </cell>
        </row>
        <row r="412">
          <cell r="A412" t="str">
            <v>E1255</v>
          </cell>
          <cell r="B412" t="str">
            <v>Retiro de la máquina</v>
          </cell>
          <cell r="C412">
            <v>1</v>
          </cell>
          <cell r="D412" t="str">
            <v>CS3</v>
          </cell>
          <cell r="E412">
            <v>42137</v>
          </cell>
          <cell r="F412">
            <v>42138</v>
          </cell>
          <cell r="G412">
            <v>92</v>
          </cell>
          <cell r="H412">
            <v>0</v>
          </cell>
        </row>
        <row r="413">
          <cell r="A413" t="str">
            <v>E1260</v>
          </cell>
          <cell r="B413" t="str">
            <v>Instalacion Winches y Plataformas</v>
          </cell>
          <cell r="C413">
            <v>7</v>
          </cell>
          <cell r="D413" t="str">
            <v>CS3</v>
          </cell>
          <cell r="E413">
            <v>42138</v>
          </cell>
          <cell r="F413">
            <v>42145</v>
          </cell>
          <cell r="G413">
            <v>1400</v>
          </cell>
          <cell r="H413">
            <v>0</v>
          </cell>
        </row>
        <row r="414">
          <cell r="A414" t="str">
            <v>E1265</v>
          </cell>
          <cell r="B414" t="str">
            <v>Fortificacion Pique  (8 ml/d)</v>
          </cell>
          <cell r="C414">
            <v>35</v>
          </cell>
          <cell r="D414" t="str">
            <v>CS3</v>
          </cell>
          <cell r="E414">
            <v>42145</v>
          </cell>
          <cell r="F414">
            <v>42180</v>
          </cell>
          <cell r="G414">
            <v>8400</v>
          </cell>
          <cell r="H414">
            <v>0</v>
          </cell>
        </row>
        <row r="415">
          <cell r="A415" t="str">
            <v>E1270</v>
          </cell>
          <cell r="B415" t="str">
            <v>Escalera Metalica de Seguridad</v>
          </cell>
          <cell r="C415">
            <v>45</v>
          </cell>
          <cell r="D415" t="str">
            <v>CS3</v>
          </cell>
          <cell r="E415">
            <v>42180</v>
          </cell>
          <cell r="F415">
            <v>42224</v>
          </cell>
          <cell r="G415">
            <v>12720</v>
          </cell>
          <cell r="H415">
            <v>0</v>
          </cell>
        </row>
        <row r="416">
          <cell r="A416" t="str">
            <v xml:space="preserve">    CHIMENEAS DE VENTILACION</v>
          </cell>
          <cell r="C416">
            <v>561</v>
          </cell>
          <cell r="E416">
            <v>41539</v>
          </cell>
          <cell r="F416">
            <v>42100</v>
          </cell>
          <cell r="G416">
            <v>48080</v>
          </cell>
          <cell r="H416">
            <v>124</v>
          </cell>
        </row>
        <row r="417">
          <cell r="A417" t="str">
            <v xml:space="preserve">      Chimeneas de Inyeccion</v>
          </cell>
          <cell r="C417">
            <v>259</v>
          </cell>
          <cell r="E417">
            <v>41539</v>
          </cell>
          <cell r="F417">
            <v>41797</v>
          </cell>
          <cell r="G417">
            <v>21224</v>
          </cell>
          <cell r="H417">
            <v>124</v>
          </cell>
        </row>
        <row r="418">
          <cell r="A418" t="str">
            <v xml:space="preserve">        Chimenea de Inyeccion nº1 273 mts diam 4.0</v>
          </cell>
          <cell r="C418">
            <v>92</v>
          </cell>
          <cell r="E418">
            <v>41539</v>
          </cell>
          <cell r="F418">
            <v>41631</v>
          </cell>
          <cell r="G418">
            <v>6757</v>
          </cell>
          <cell r="H418">
            <v>124</v>
          </cell>
        </row>
        <row r="419">
          <cell r="A419" t="str">
            <v>V100</v>
          </cell>
          <cell r="B419" t="str">
            <v>Habilitar postura superior</v>
          </cell>
          <cell r="C419">
            <v>1</v>
          </cell>
          <cell r="D419" t="str">
            <v>CS3</v>
          </cell>
          <cell r="E419">
            <v>41539</v>
          </cell>
          <cell r="F419">
            <v>41540</v>
          </cell>
          <cell r="G419">
            <v>87</v>
          </cell>
          <cell r="H419">
            <v>139</v>
          </cell>
        </row>
        <row r="420">
          <cell r="A420" t="str">
            <v>V110</v>
          </cell>
          <cell r="B420" t="str">
            <v>construcción base concreto y piscinas de agua</v>
          </cell>
          <cell r="C420">
            <v>5</v>
          </cell>
          <cell r="D420" t="str">
            <v>CS3</v>
          </cell>
          <cell r="E420">
            <v>41540</v>
          </cell>
          <cell r="F420">
            <v>41544</v>
          </cell>
          <cell r="G420">
            <v>433</v>
          </cell>
          <cell r="H420">
            <v>139</v>
          </cell>
        </row>
        <row r="421">
          <cell r="A421" t="str">
            <v>V120</v>
          </cell>
          <cell r="B421" t="str">
            <v>Movilizacion de Máquina Raise Boring</v>
          </cell>
          <cell r="C421">
            <v>1</v>
          </cell>
          <cell r="D421" t="str">
            <v>CS3</v>
          </cell>
          <cell r="E421">
            <v>41559</v>
          </cell>
          <cell r="F421">
            <v>41560</v>
          </cell>
          <cell r="G421">
            <v>87</v>
          </cell>
          <cell r="H421">
            <v>124</v>
          </cell>
        </row>
        <row r="422">
          <cell r="A422" t="str">
            <v>V130</v>
          </cell>
          <cell r="B422" t="str">
            <v>Instalacion de Maquina R.B.</v>
          </cell>
          <cell r="C422">
            <v>2</v>
          </cell>
          <cell r="D422" t="str">
            <v>CS3</v>
          </cell>
          <cell r="E422">
            <v>41560</v>
          </cell>
          <cell r="F422">
            <v>41562</v>
          </cell>
          <cell r="G422">
            <v>173</v>
          </cell>
          <cell r="H422">
            <v>124</v>
          </cell>
        </row>
        <row r="423">
          <cell r="A423" t="str">
            <v>V140</v>
          </cell>
          <cell r="B423" t="str">
            <v>Nivelacion e Inclinacion de la máquina</v>
          </cell>
          <cell r="C423">
            <v>3</v>
          </cell>
          <cell r="D423" t="str">
            <v>CS3</v>
          </cell>
          <cell r="E423">
            <v>41562</v>
          </cell>
          <cell r="F423">
            <v>41565</v>
          </cell>
          <cell r="G423">
            <v>260</v>
          </cell>
          <cell r="H423">
            <v>124</v>
          </cell>
        </row>
        <row r="424">
          <cell r="A424" t="str">
            <v>V150</v>
          </cell>
          <cell r="B424" t="str">
            <v>Perforación de Piloto 12 1/4"</v>
          </cell>
          <cell r="C424">
            <v>10</v>
          </cell>
          <cell r="D424" t="str">
            <v>CS3</v>
          </cell>
          <cell r="E424">
            <v>41565</v>
          </cell>
          <cell r="F424">
            <v>41575</v>
          </cell>
          <cell r="G424">
            <v>866</v>
          </cell>
          <cell r="H424">
            <v>124</v>
          </cell>
        </row>
        <row r="425">
          <cell r="A425" t="str">
            <v>V160</v>
          </cell>
          <cell r="B425" t="str">
            <v>Instalación de Cabeza Rimadora</v>
          </cell>
          <cell r="C425">
            <v>1</v>
          </cell>
          <cell r="D425" t="str">
            <v>CS3</v>
          </cell>
          <cell r="E425">
            <v>41575</v>
          </cell>
          <cell r="F425">
            <v>41576</v>
          </cell>
          <cell r="G425">
            <v>87</v>
          </cell>
          <cell r="H425">
            <v>124</v>
          </cell>
        </row>
        <row r="426">
          <cell r="A426" t="str">
            <v>V170</v>
          </cell>
          <cell r="B426" t="str">
            <v>Perforación Rimado</v>
          </cell>
          <cell r="C426">
            <v>51</v>
          </cell>
          <cell r="D426" t="str">
            <v>CS3</v>
          </cell>
          <cell r="E426">
            <v>41576</v>
          </cell>
          <cell r="F426">
            <v>41627</v>
          </cell>
          <cell r="G426">
            <v>4417</v>
          </cell>
          <cell r="H426">
            <v>124</v>
          </cell>
        </row>
        <row r="427">
          <cell r="A427" t="str">
            <v>V180</v>
          </cell>
          <cell r="B427" t="str">
            <v>Desconexión de Cabeza Rimadora</v>
          </cell>
          <cell r="C427">
            <v>2</v>
          </cell>
          <cell r="D427" t="str">
            <v>CS3</v>
          </cell>
          <cell r="E427">
            <v>41627</v>
          </cell>
          <cell r="F427">
            <v>41629</v>
          </cell>
          <cell r="G427">
            <v>173</v>
          </cell>
          <cell r="H427">
            <v>124</v>
          </cell>
        </row>
        <row r="428">
          <cell r="A428" t="str">
            <v>V185</v>
          </cell>
          <cell r="B428" t="str">
            <v>Desmontaje de la máquina</v>
          </cell>
          <cell r="C428">
            <v>1</v>
          </cell>
          <cell r="D428" t="str">
            <v>CS3</v>
          </cell>
          <cell r="E428">
            <v>41629</v>
          </cell>
          <cell r="F428">
            <v>41630</v>
          </cell>
          <cell r="G428">
            <v>87</v>
          </cell>
          <cell r="H428">
            <v>124</v>
          </cell>
        </row>
        <row r="429">
          <cell r="A429" t="str">
            <v>V190</v>
          </cell>
          <cell r="B429" t="str">
            <v>Retiro de la máquina</v>
          </cell>
          <cell r="C429">
            <v>1</v>
          </cell>
          <cell r="D429" t="str">
            <v>CS3</v>
          </cell>
          <cell r="E429">
            <v>41630</v>
          </cell>
          <cell r="F429">
            <v>41631</v>
          </cell>
          <cell r="G429">
            <v>87</v>
          </cell>
          <cell r="H429">
            <v>124</v>
          </cell>
        </row>
        <row r="430">
          <cell r="A430" t="str">
            <v xml:space="preserve">        Chimenea de Inyeccion nº2 271 mts, diam 4.0</v>
          </cell>
          <cell r="C430">
            <v>76</v>
          </cell>
          <cell r="E430">
            <v>41631</v>
          </cell>
          <cell r="F430">
            <v>41708</v>
          </cell>
          <cell r="G430">
            <v>6671</v>
          </cell>
          <cell r="H430">
            <v>124</v>
          </cell>
        </row>
        <row r="431">
          <cell r="A431" t="str">
            <v>V200</v>
          </cell>
          <cell r="B431" t="str">
            <v>Habilitar postura superior</v>
          </cell>
          <cell r="C431">
            <v>1</v>
          </cell>
          <cell r="D431" t="str">
            <v>CS3</v>
          </cell>
          <cell r="E431">
            <v>41631</v>
          </cell>
          <cell r="F431">
            <v>41632</v>
          </cell>
          <cell r="G431">
            <v>87</v>
          </cell>
          <cell r="H431">
            <v>124</v>
          </cell>
        </row>
        <row r="432">
          <cell r="A432" t="str">
            <v>V210</v>
          </cell>
          <cell r="B432" t="str">
            <v>construcción base concreto y piscinas de agua</v>
          </cell>
          <cell r="C432">
            <v>5</v>
          </cell>
          <cell r="D432" t="str">
            <v>CS3</v>
          </cell>
          <cell r="E432">
            <v>41632</v>
          </cell>
          <cell r="F432">
            <v>41637</v>
          </cell>
          <cell r="G432">
            <v>433</v>
          </cell>
          <cell r="H432">
            <v>124</v>
          </cell>
        </row>
        <row r="433">
          <cell r="A433" t="str">
            <v>V220</v>
          </cell>
          <cell r="B433" t="str">
            <v>Movilizacion de Máquina Raise Boring</v>
          </cell>
          <cell r="C433">
            <v>1</v>
          </cell>
          <cell r="D433" t="str">
            <v>CS3</v>
          </cell>
          <cell r="E433">
            <v>41637</v>
          </cell>
          <cell r="F433">
            <v>41638</v>
          </cell>
          <cell r="G433">
            <v>87</v>
          </cell>
          <cell r="H433">
            <v>124</v>
          </cell>
        </row>
        <row r="434">
          <cell r="A434" t="str">
            <v>V230</v>
          </cell>
          <cell r="B434" t="str">
            <v>Instalacion de Maquina R.B.</v>
          </cell>
          <cell r="C434">
            <v>2</v>
          </cell>
          <cell r="D434" t="str">
            <v>CS3</v>
          </cell>
          <cell r="E434">
            <v>41638</v>
          </cell>
          <cell r="F434">
            <v>41640</v>
          </cell>
          <cell r="G434">
            <v>173</v>
          </cell>
          <cell r="H434">
            <v>124</v>
          </cell>
        </row>
        <row r="435">
          <cell r="A435" t="str">
            <v>V240</v>
          </cell>
          <cell r="B435" t="str">
            <v>Nivelacion e Inclinacion de la máquina</v>
          </cell>
          <cell r="C435">
            <v>3</v>
          </cell>
          <cell r="D435" t="str">
            <v>CS3</v>
          </cell>
          <cell r="E435">
            <v>41640</v>
          </cell>
          <cell r="F435">
            <v>41643</v>
          </cell>
          <cell r="G435">
            <v>260</v>
          </cell>
          <cell r="H435">
            <v>124</v>
          </cell>
        </row>
        <row r="436">
          <cell r="A436" t="str">
            <v>V250</v>
          </cell>
          <cell r="B436" t="str">
            <v>Perforación de Piloto 12 1/4"</v>
          </cell>
          <cell r="C436">
            <v>10</v>
          </cell>
          <cell r="D436" t="str">
            <v>CS3</v>
          </cell>
          <cell r="E436">
            <v>41643</v>
          </cell>
          <cell r="F436">
            <v>41653</v>
          </cell>
          <cell r="G436">
            <v>866</v>
          </cell>
          <cell r="H436">
            <v>124</v>
          </cell>
        </row>
        <row r="437">
          <cell r="A437" t="str">
            <v>V260</v>
          </cell>
          <cell r="B437" t="str">
            <v>Instalación de Cabeza Rimadora</v>
          </cell>
          <cell r="C437">
            <v>1</v>
          </cell>
          <cell r="D437" t="str">
            <v>CS3</v>
          </cell>
          <cell r="E437">
            <v>41653</v>
          </cell>
          <cell r="F437">
            <v>41654</v>
          </cell>
          <cell r="G437">
            <v>87</v>
          </cell>
          <cell r="H437">
            <v>124</v>
          </cell>
        </row>
        <row r="438">
          <cell r="A438" t="str">
            <v>V270</v>
          </cell>
          <cell r="B438" t="str">
            <v>Perforación Rimado</v>
          </cell>
          <cell r="C438">
            <v>50</v>
          </cell>
          <cell r="D438" t="str">
            <v>CS3</v>
          </cell>
          <cell r="E438">
            <v>41654</v>
          </cell>
          <cell r="F438">
            <v>41704</v>
          </cell>
          <cell r="G438">
            <v>4331</v>
          </cell>
          <cell r="H438">
            <v>124</v>
          </cell>
        </row>
        <row r="439">
          <cell r="A439" t="str">
            <v>V280</v>
          </cell>
          <cell r="B439" t="str">
            <v>Desconexión de Cabeza Rimadora</v>
          </cell>
          <cell r="C439">
            <v>2</v>
          </cell>
          <cell r="D439" t="str">
            <v>CS3</v>
          </cell>
          <cell r="E439">
            <v>41704</v>
          </cell>
          <cell r="F439">
            <v>41706</v>
          </cell>
          <cell r="G439">
            <v>173</v>
          </cell>
          <cell r="H439">
            <v>124</v>
          </cell>
        </row>
        <row r="440">
          <cell r="A440" t="str">
            <v>V285</v>
          </cell>
          <cell r="B440" t="str">
            <v>Desmontaje de la máquina</v>
          </cell>
          <cell r="C440">
            <v>1</v>
          </cell>
          <cell r="D440" t="str">
            <v>CS3</v>
          </cell>
          <cell r="E440">
            <v>41706</v>
          </cell>
          <cell r="F440">
            <v>41707</v>
          </cell>
          <cell r="G440">
            <v>87</v>
          </cell>
          <cell r="H440">
            <v>124</v>
          </cell>
        </row>
        <row r="441">
          <cell r="A441" t="str">
            <v>V290</v>
          </cell>
          <cell r="B441" t="str">
            <v>Retiro de la máquina</v>
          </cell>
          <cell r="C441">
            <v>1</v>
          </cell>
          <cell r="D441" t="str">
            <v>CS3</v>
          </cell>
          <cell r="E441">
            <v>41707</v>
          </cell>
          <cell r="F441">
            <v>41708</v>
          </cell>
          <cell r="G441">
            <v>87</v>
          </cell>
          <cell r="H441">
            <v>124</v>
          </cell>
        </row>
        <row r="442">
          <cell r="A442" t="str">
            <v xml:space="preserve">        Chimenea de Inyeccion nº3  332 mts diam 4.0</v>
          </cell>
          <cell r="C442">
            <v>90</v>
          </cell>
          <cell r="E442">
            <v>41708</v>
          </cell>
          <cell r="F442">
            <v>41797</v>
          </cell>
          <cell r="G442">
            <v>7796</v>
          </cell>
          <cell r="H442">
            <v>124</v>
          </cell>
        </row>
        <row r="443">
          <cell r="A443" t="str">
            <v>V300</v>
          </cell>
          <cell r="B443" t="str">
            <v>Habilitar postura superior</v>
          </cell>
          <cell r="C443">
            <v>1</v>
          </cell>
          <cell r="D443" t="str">
            <v>CS3</v>
          </cell>
          <cell r="E443">
            <v>41708</v>
          </cell>
          <cell r="F443">
            <v>41709</v>
          </cell>
          <cell r="G443">
            <v>87</v>
          </cell>
          <cell r="H443">
            <v>124</v>
          </cell>
        </row>
        <row r="444">
          <cell r="A444" t="str">
            <v>V310</v>
          </cell>
          <cell r="B444" t="str">
            <v>construcción base concreto y piscinas de agua</v>
          </cell>
          <cell r="C444">
            <v>5</v>
          </cell>
          <cell r="D444" t="str">
            <v>CS3</v>
          </cell>
          <cell r="E444">
            <v>41709</v>
          </cell>
          <cell r="F444">
            <v>41713</v>
          </cell>
          <cell r="G444">
            <v>433</v>
          </cell>
          <cell r="H444">
            <v>124</v>
          </cell>
        </row>
        <row r="445">
          <cell r="A445" t="str">
            <v>V320</v>
          </cell>
          <cell r="B445" t="str">
            <v>Movilizacion de Máquina Raise Boring</v>
          </cell>
          <cell r="C445">
            <v>1</v>
          </cell>
          <cell r="D445" t="str">
            <v>CS3</v>
          </cell>
          <cell r="E445">
            <v>41713</v>
          </cell>
          <cell r="F445">
            <v>41714</v>
          </cell>
          <cell r="G445">
            <v>87</v>
          </cell>
          <cell r="H445">
            <v>124</v>
          </cell>
        </row>
        <row r="446">
          <cell r="A446" t="str">
            <v>V330</v>
          </cell>
          <cell r="B446" t="str">
            <v>Instalacion de Maquina R.B.</v>
          </cell>
          <cell r="C446">
            <v>2</v>
          </cell>
          <cell r="D446" t="str">
            <v>CS3</v>
          </cell>
          <cell r="E446">
            <v>41714</v>
          </cell>
          <cell r="F446">
            <v>41716</v>
          </cell>
          <cell r="G446">
            <v>173</v>
          </cell>
          <cell r="H446">
            <v>124</v>
          </cell>
        </row>
        <row r="447">
          <cell r="A447" t="str">
            <v>V340</v>
          </cell>
          <cell r="B447" t="str">
            <v>Nivelacion e Inclinacion de la máquina</v>
          </cell>
          <cell r="C447">
            <v>3</v>
          </cell>
          <cell r="D447" t="str">
            <v>CS3</v>
          </cell>
          <cell r="E447">
            <v>41716</v>
          </cell>
          <cell r="F447">
            <v>41719</v>
          </cell>
          <cell r="G447">
            <v>260</v>
          </cell>
          <cell r="H447">
            <v>124</v>
          </cell>
        </row>
        <row r="448">
          <cell r="A448" t="str">
            <v>V350</v>
          </cell>
          <cell r="B448" t="str">
            <v>Perforación de Piloto 12 1/4"</v>
          </cell>
          <cell r="C448">
            <v>12</v>
          </cell>
          <cell r="D448" t="str">
            <v>CS3</v>
          </cell>
          <cell r="E448">
            <v>41719</v>
          </cell>
          <cell r="F448">
            <v>41731</v>
          </cell>
          <cell r="G448">
            <v>1039</v>
          </cell>
          <cell r="H448">
            <v>124</v>
          </cell>
        </row>
        <row r="449">
          <cell r="A449" t="str">
            <v>V360</v>
          </cell>
          <cell r="B449" t="str">
            <v>Instalación de Cabeza Rimadora</v>
          </cell>
          <cell r="C449">
            <v>1</v>
          </cell>
          <cell r="D449" t="str">
            <v>CS3</v>
          </cell>
          <cell r="E449">
            <v>41731</v>
          </cell>
          <cell r="F449">
            <v>41732</v>
          </cell>
          <cell r="G449">
            <v>87</v>
          </cell>
          <cell r="H449">
            <v>124</v>
          </cell>
        </row>
        <row r="450">
          <cell r="A450" t="str">
            <v>V370</v>
          </cell>
          <cell r="B450" t="str">
            <v>Perforación Rimado</v>
          </cell>
          <cell r="C450">
            <v>61</v>
          </cell>
          <cell r="D450" t="str">
            <v>CS3</v>
          </cell>
          <cell r="E450">
            <v>41732</v>
          </cell>
          <cell r="F450">
            <v>41793</v>
          </cell>
          <cell r="G450">
            <v>5283</v>
          </cell>
          <cell r="H450">
            <v>124</v>
          </cell>
        </row>
        <row r="451">
          <cell r="A451" t="str">
            <v>V380</v>
          </cell>
          <cell r="B451" t="str">
            <v>Desconexión de Cabeza Rimadora</v>
          </cell>
          <cell r="C451">
            <v>2</v>
          </cell>
          <cell r="D451" t="str">
            <v>CS3</v>
          </cell>
          <cell r="E451">
            <v>41793</v>
          </cell>
          <cell r="F451">
            <v>41795</v>
          </cell>
          <cell r="G451">
            <v>173</v>
          </cell>
          <cell r="H451">
            <v>124</v>
          </cell>
        </row>
        <row r="452">
          <cell r="A452" t="str">
            <v>V385</v>
          </cell>
          <cell r="B452" t="str">
            <v>Desmontaje de la máquina</v>
          </cell>
          <cell r="C452">
            <v>1</v>
          </cell>
          <cell r="D452" t="str">
            <v>CS3</v>
          </cell>
          <cell r="E452">
            <v>41795</v>
          </cell>
          <cell r="F452">
            <v>41796</v>
          </cell>
          <cell r="G452">
            <v>87</v>
          </cell>
          <cell r="H452">
            <v>124</v>
          </cell>
        </row>
        <row r="453">
          <cell r="A453" t="str">
            <v>V390</v>
          </cell>
          <cell r="B453" t="str">
            <v>Retiro de la máquina</v>
          </cell>
          <cell r="C453">
            <v>1</v>
          </cell>
          <cell r="D453" t="str">
            <v>CS3</v>
          </cell>
          <cell r="E453">
            <v>41796</v>
          </cell>
          <cell r="F453">
            <v>41797</v>
          </cell>
          <cell r="G453">
            <v>87</v>
          </cell>
          <cell r="H453">
            <v>124</v>
          </cell>
        </row>
        <row r="454">
          <cell r="A454" t="str">
            <v xml:space="preserve">      Chimeneas de Extraccion</v>
          </cell>
          <cell r="C454">
            <v>302</v>
          </cell>
          <cell r="E454">
            <v>41797</v>
          </cell>
          <cell r="F454">
            <v>42100</v>
          </cell>
          <cell r="G454">
            <v>26856</v>
          </cell>
          <cell r="H454">
            <v>124</v>
          </cell>
        </row>
        <row r="455">
          <cell r="A455" t="str">
            <v xml:space="preserve">        Chimenea de Extraccion nº5 484 mts diam 4.6</v>
          </cell>
          <cell r="C455">
            <v>125</v>
          </cell>
          <cell r="E455">
            <v>41916</v>
          </cell>
          <cell r="F455">
            <v>42040</v>
          </cell>
          <cell r="G455">
            <v>10828</v>
          </cell>
          <cell r="H455">
            <v>124</v>
          </cell>
        </row>
        <row r="456">
          <cell r="A456" t="str">
            <v>V500</v>
          </cell>
          <cell r="B456" t="str">
            <v>Habilitar postura superior</v>
          </cell>
          <cell r="C456">
            <v>1</v>
          </cell>
          <cell r="D456" t="str">
            <v>CS3</v>
          </cell>
          <cell r="E456">
            <v>41916</v>
          </cell>
          <cell r="F456">
            <v>41917</v>
          </cell>
          <cell r="G456">
            <v>87</v>
          </cell>
          <cell r="H456">
            <v>124</v>
          </cell>
        </row>
        <row r="457">
          <cell r="A457" t="str">
            <v>V510</v>
          </cell>
          <cell r="B457" t="str">
            <v>construcción base concreto y piscinas de agua</v>
          </cell>
          <cell r="C457">
            <v>5</v>
          </cell>
          <cell r="D457" t="str">
            <v>CS3</v>
          </cell>
          <cell r="E457">
            <v>41917</v>
          </cell>
          <cell r="F457">
            <v>41921</v>
          </cell>
          <cell r="G457">
            <v>433</v>
          </cell>
          <cell r="H457">
            <v>124</v>
          </cell>
        </row>
        <row r="458">
          <cell r="A458" t="str">
            <v>V520</v>
          </cell>
          <cell r="B458" t="str">
            <v>Movilizacion de Máquina Raise Boring</v>
          </cell>
          <cell r="C458">
            <v>1</v>
          </cell>
          <cell r="D458" t="str">
            <v>CS3</v>
          </cell>
          <cell r="E458">
            <v>41921</v>
          </cell>
          <cell r="F458">
            <v>41922</v>
          </cell>
          <cell r="G458">
            <v>87</v>
          </cell>
          <cell r="H458">
            <v>124</v>
          </cell>
        </row>
        <row r="459">
          <cell r="A459" t="str">
            <v>V530</v>
          </cell>
          <cell r="B459" t="str">
            <v>Instalacion de Maquina R.B.</v>
          </cell>
          <cell r="C459">
            <v>2</v>
          </cell>
          <cell r="D459" t="str">
            <v>CS3</v>
          </cell>
          <cell r="E459">
            <v>41922</v>
          </cell>
          <cell r="F459">
            <v>41924</v>
          </cell>
          <cell r="G459">
            <v>173</v>
          </cell>
          <cell r="H459">
            <v>124</v>
          </cell>
        </row>
        <row r="460">
          <cell r="A460" t="str">
            <v>V540</v>
          </cell>
          <cell r="B460" t="str">
            <v>Nivelacion e Inclinacion de la máquina</v>
          </cell>
          <cell r="C460">
            <v>3</v>
          </cell>
          <cell r="D460" t="str">
            <v>CS3</v>
          </cell>
          <cell r="E460">
            <v>41924</v>
          </cell>
          <cell r="F460">
            <v>41927</v>
          </cell>
          <cell r="G460">
            <v>260</v>
          </cell>
          <cell r="H460">
            <v>124</v>
          </cell>
        </row>
        <row r="461">
          <cell r="A461" t="str">
            <v>V550</v>
          </cell>
          <cell r="B461" t="str">
            <v>Perforación de Piloto 12 1/4"</v>
          </cell>
          <cell r="C461">
            <v>18</v>
          </cell>
          <cell r="D461" t="str">
            <v>CS3</v>
          </cell>
          <cell r="E461">
            <v>41927</v>
          </cell>
          <cell r="F461">
            <v>41945</v>
          </cell>
          <cell r="G461">
            <v>1559</v>
          </cell>
          <cell r="H461">
            <v>124</v>
          </cell>
        </row>
        <row r="462">
          <cell r="A462" t="str">
            <v>V560</v>
          </cell>
          <cell r="B462" t="str">
            <v>Instalación de Cabeza Rimadora</v>
          </cell>
          <cell r="C462">
            <v>1</v>
          </cell>
          <cell r="D462" t="str">
            <v>CS3</v>
          </cell>
          <cell r="E462">
            <v>41945</v>
          </cell>
          <cell r="F462">
            <v>41946</v>
          </cell>
          <cell r="G462">
            <v>87</v>
          </cell>
          <cell r="H462">
            <v>124</v>
          </cell>
        </row>
        <row r="463">
          <cell r="A463" t="str">
            <v>V570</v>
          </cell>
          <cell r="B463" t="str">
            <v>Perforación Rimado</v>
          </cell>
          <cell r="C463">
            <v>90</v>
          </cell>
          <cell r="D463" t="str">
            <v>CS3</v>
          </cell>
          <cell r="E463">
            <v>41946</v>
          </cell>
          <cell r="F463">
            <v>42036</v>
          </cell>
          <cell r="G463">
            <v>7795</v>
          </cell>
          <cell r="H463">
            <v>124</v>
          </cell>
        </row>
        <row r="464">
          <cell r="A464" t="str">
            <v>V580</v>
          </cell>
          <cell r="B464" t="str">
            <v>Desconexión de Cabeza Rimadora</v>
          </cell>
          <cell r="C464">
            <v>2</v>
          </cell>
          <cell r="D464" t="str">
            <v>CS3</v>
          </cell>
          <cell r="E464">
            <v>42036</v>
          </cell>
          <cell r="F464">
            <v>42038</v>
          </cell>
          <cell r="G464">
            <v>173</v>
          </cell>
          <cell r="H464">
            <v>124</v>
          </cell>
        </row>
        <row r="465">
          <cell r="A465" t="str">
            <v>V585</v>
          </cell>
          <cell r="B465" t="str">
            <v>Desmontaje de la máquina</v>
          </cell>
          <cell r="C465">
            <v>1</v>
          </cell>
          <cell r="D465" t="str">
            <v>CS3</v>
          </cell>
          <cell r="E465">
            <v>42038</v>
          </cell>
          <cell r="F465">
            <v>42039</v>
          </cell>
          <cell r="G465">
            <v>87</v>
          </cell>
          <cell r="H465">
            <v>124</v>
          </cell>
        </row>
        <row r="466">
          <cell r="A466" t="str">
            <v>V590</v>
          </cell>
          <cell r="B466" t="str">
            <v>Retiro de la máquina</v>
          </cell>
          <cell r="C466">
            <v>1</v>
          </cell>
          <cell r="D466" t="str">
            <v>CS3</v>
          </cell>
          <cell r="E466">
            <v>42039</v>
          </cell>
          <cell r="F466">
            <v>42040</v>
          </cell>
          <cell r="G466">
            <v>87</v>
          </cell>
          <cell r="H466">
            <v>124</v>
          </cell>
        </row>
        <row r="467">
          <cell r="A467" t="str">
            <v xml:space="preserve">        Chimenea de Extraccion nº6 56 mts diam 4.0</v>
          </cell>
          <cell r="C467">
            <v>30</v>
          </cell>
          <cell r="E467">
            <v>42040</v>
          </cell>
          <cell r="F467">
            <v>42070</v>
          </cell>
          <cell r="G467">
            <v>2600</v>
          </cell>
          <cell r="H467">
            <v>124</v>
          </cell>
        </row>
        <row r="468">
          <cell r="A468" t="str">
            <v>V600</v>
          </cell>
          <cell r="B468" t="str">
            <v>Habilitar postura superior</v>
          </cell>
          <cell r="C468">
            <v>1</v>
          </cell>
          <cell r="D468" t="str">
            <v>CS3</v>
          </cell>
          <cell r="E468">
            <v>42040</v>
          </cell>
          <cell r="F468">
            <v>42041</v>
          </cell>
          <cell r="G468">
            <v>87</v>
          </cell>
          <cell r="H468">
            <v>124</v>
          </cell>
        </row>
        <row r="469">
          <cell r="A469" t="str">
            <v>V610</v>
          </cell>
          <cell r="B469" t="str">
            <v>construcción base concreto y piscinas de agua</v>
          </cell>
          <cell r="C469">
            <v>5</v>
          </cell>
          <cell r="D469" t="str">
            <v>CS3</v>
          </cell>
          <cell r="E469">
            <v>42041</v>
          </cell>
          <cell r="F469">
            <v>42046</v>
          </cell>
          <cell r="G469">
            <v>433</v>
          </cell>
          <cell r="H469">
            <v>124</v>
          </cell>
        </row>
        <row r="470">
          <cell r="A470" t="str">
            <v>V620</v>
          </cell>
          <cell r="B470" t="str">
            <v>Movilizacion de Máquina Raise Boring</v>
          </cell>
          <cell r="C470">
            <v>1</v>
          </cell>
          <cell r="D470" t="str">
            <v>CS3</v>
          </cell>
          <cell r="E470">
            <v>42046</v>
          </cell>
          <cell r="F470">
            <v>42047</v>
          </cell>
          <cell r="G470">
            <v>87</v>
          </cell>
          <cell r="H470">
            <v>124</v>
          </cell>
        </row>
        <row r="471">
          <cell r="A471" t="str">
            <v>V630</v>
          </cell>
          <cell r="B471" t="str">
            <v>Instalacion de Maquina R.B.</v>
          </cell>
          <cell r="C471">
            <v>2</v>
          </cell>
          <cell r="D471" t="str">
            <v>CS3</v>
          </cell>
          <cell r="E471">
            <v>42047</v>
          </cell>
          <cell r="F471">
            <v>42049</v>
          </cell>
          <cell r="G471">
            <v>173</v>
          </cell>
          <cell r="H471">
            <v>124</v>
          </cell>
        </row>
        <row r="472">
          <cell r="A472" t="str">
            <v>V640</v>
          </cell>
          <cell r="B472" t="str">
            <v>Nivelacion e Inclinacion de la máquina</v>
          </cell>
          <cell r="C472">
            <v>3</v>
          </cell>
          <cell r="D472" t="str">
            <v>CS3</v>
          </cell>
          <cell r="E472">
            <v>42049</v>
          </cell>
          <cell r="F472">
            <v>42052</v>
          </cell>
          <cell r="G472">
            <v>260</v>
          </cell>
          <cell r="H472">
            <v>124</v>
          </cell>
        </row>
        <row r="473">
          <cell r="A473" t="str">
            <v>V650</v>
          </cell>
          <cell r="B473" t="str">
            <v>Perforación de Piloto 12 1/4"</v>
          </cell>
          <cell r="C473">
            <v>3</v>
          </cell>
          <cell r="D473" t="str">
            <v>CS3</v>
          </cell>
          <cell r="E473">
            <v>42052</v>
          </cell>
          <cell r="F473">
            <v>42055</v>
          </cell>
          <cell r="G473">
            <v>260</v>
          </cell>
          <cell r="H473">
            <v>124</v>
          </cell>
        </row>
        <row r="474">
          <cell r="A474" t="str">
            <v>V660</v>
          </cell>
          <cell r="B474" t="str">
            <v>Instalación de Cabeza Rimadora</v>
          </cell>
          <cell r="C474">
            <v>1</v>
          </cell>
          <cell r="D474" t="str">
            <v>CS3</v>
          </cell>
          <cell r="E474">
            <v>42055</v>
          </cell>
          <cell r="F474">
            <v>42056</v>
          </cell>
          <cell r="G474">
            <v>87</v>
          </cell>
          <cell r="H474">
            <v>124</v>
          </cell>
        </row>
        <row r="475">
          <cell r="A475" t="str">
            <v>V670</v>
          </cell>
          <cell r="B475" t="str">
            <v>Perforación Rimado</v>
          </cell>
          <cell r="C475">
            <v>10</v>
          </cell>
          <cell r="D475" t="str">
            <v>CS3</v>
          </cell>
          <cell r="E475">
            <v>42056</v>
          </cell>
          <cell r="F475">
            <v>42066</v>
          </cell>
          <cell r="G475">
            <v>866</v>
          </cell>
          <cell r="H475">
            <v>124</v>
          </cell>
        </row>
        <row r="476">
          <cell r="A476" t="str">
            <v>V680</v>
          </cell>
          <cell r="B476" t="str">
            <v>Desconexión de Cabeza Rimadora</v>
          </cell>
          <cell r="C476">
            <v>2</v>
          </cell>
          <cell r="D476" t="str">
            <v>CS3</v>
          </cell>
          <cell r="E476">
            <v>42066</v>
          </cell>
          <cell r="F476">
            <v>42068</v>
          </cell>
          <cell r="G476">
            <v>173</v>
          </cell>
          <cell r="H476">
            <v>124</v>
          </cell>
        </row>
        <row r="477">
          <cell r="A477" t="str">
            <v>V685</v>
          </cell>
          <cell r="B477" t="str">
            <v>Desmontaje de la máquina</v>
          </cell>
          <cell r="C477">
            <v>1</v>
          </cell>
          <cell r="D477" t="str">
            <v>CS3</v>
          </cell>
          <cell r="E477">
            <v>42068</v>
          </cell>
          <cell r="F477">
            <v>42069</v>
          </cell>
          <cell r="G477">
            <v>87</v>
          </cell>
          <cell r="H477">
            <v>124</v>
          </cell>
        </row>
        <row r="478">
          <cell r="A478" t="str">
            <v>V690</v>
          </cell>
          <cell r="B478" t="str">
            <v>Retiro de la máquina</v>
          </cell>
          <cell r="C478">
            <v>1</v>
          </cell>
          <cell r="D478" t="str">
            <v>CS3</v>
          </cell>
          <cell r="E478">
            <v>42069</v>
          </cell>
          <cell r="F478">
            <v>42070</v>
          </cell>
          <cell r="G478">
            <v>87</v>
          </cell>
          <cell r="H478">
            <v>124</v>
          </cell>
        </row>
        <row r="479">
          <cell r="A479" t="str">
            <v xml:space="preserve">        Chimenea de Extraccion nº4 481 mts diam 4.6</v>
          </cell>
          <cell r="C479">
            <v>118</v>
          </cell>
          <cell r="E479">
            <v>41797</v>
          </cell>
          <cell r="F479">
            <v>41916</v>
          </cell>
          <cell r="G479">
            <v>10828</v>
          </cell>
          <cell r="H479">
            <v>124</v>
          </cell>
        </row>
        <row r="480">
          <cell r="A480" t="str">
            <v>V400</v>
          </cell>
          <cell r="B480" t="str">
            <v>Habilitar postura superior</v>
          </cell>
          <cell r="C480">
            <v>1</v>
          </cell>
          <cell r="D480" t="str">
            <v>CS3</v>
          </cell>
          <cell r="E480">
            <v>41797</v>
          </cell>
          <cell r="F480">
            <v>41798</v>
          </cell>
          <cell r="G480">
            <v>87</v>
          </cell>
          <cell r="H480">
            <v>124</v>
          </cell>
        </row>
        <row r="481">
          <cell r="A481" t="str">
            <v>V410</v>
          </cell>
          <cell r="B481" t="str">
            <v>construcción base concreto y piscinas de agua</v>
          </cell>
          <cell r="C481">
            <v>5</v>
          </cell>
          <cell r="D481" t="str">
            <v>CS3</v>
          </cell>
          <cell r="E481">
            <v>41798</v>
          </cell>
          <cell r="F481">
            <v>41803</v>
          </cell>
          <cell r="G481">
            <v>433</v>
          </cell>
          <cell r="H481">
            <v>124</v>
          </cell>
        </row>
        <row r="482">
          <cell r="A482" t="str">
            <v>V420</v>
          </cell>
          <cell r="B482" t="str">
            <v>Movilizacion de Máquina Raise Boring</v>
          </cell>
          <cell r="C482">
            <v>1</v>
          </cell>
          <cell r="D482" t="str">
            <v>CS3</v>
          </cell>
          <cell r="E482">
            <v>41803</v>
          </cell>
          <cell r="F482">
            <v>41804</v>
          </cell>
          <cell r="G482">
            <v>87</v>
          </cell>
          <cell r="H482">
            <v>124</v>
          </cell>
        </row>
        <row r="483">
          <cell r="A483" t="str">
            <v>V430</v>
          </cell>
          <cell r="B483" t="str">
            <v>Instalacion de Maquina R.B.</v>
          </cell>
          <cell r="C483">
            <v>2</v>
          </cell>
          <cell r="D483" t="str">
            <v>CS3</v>
          </cell>
          <cell r="E483">
            <v>41804</v>
          </cell>
          <cell r="F483">
            <v>41806</v>
          </cell>
          <cell r="G483">
            <v>173</v>
          </cell>
          <cell r="H483">
            <v>124</v>
          </cell>
        </row>
        <row r="484">
          <cell r="A484" t="str">
            <v>V440</v>
          </cell>
          <cell r="B484" t="str">
            <v>Perforación de Piloto 12 1/4"</v>
          </cell>
          <cell r="C484">
            <v>3</v>
          </cell>
          <cell r="D484" t="str">
            <v>CS3</v>
          </cell>
          <cell r="E484">
            <v>41823</v>
          </cell>
          <cell r="F484">
            <v>41826</v>
          </cell>
          <cell r="G484">
            <v>260</v>
          </cell>
          <cell r="H484">
            <v>124</v>
          </cell>
        </row>
        <row r="485">
          <cell r="A485" t="str">
            <v>V450</v>
          </cell>
          <cell r="B485" t="str">
            <v>Nivelacion e Inclinacion de la máquina</v>
          </cell>
          <cell r="C485">
            <v>17</v>
          </cell>
          <cell r="D485" t="str">
            <v>CS3</v>
          </cell>
          <cell r="E485">
            <v>41806</v>
          </cell>
          <cell r="F485">
            <v>41823</v>
          </cell>
          <cell r="G485">
            <v>1559</v>
          </cell>
          <cell r="H485">
            <v>124</v>
          </cell>
        </row>
        <row r="486">
          <cell r="A486" t="str">
            <v>V460</v>
          </cell>
          <cell r="B486" t="str">
            <v>Instalación de Cabeza Rimadora</v>
          </cell>
          <cell r="C486">
            <v>1</v>
          </cell>
          <cell r="D486" t="str">
            <v>CS3</v>
          </cell>
          <cell r="E486">
            <v>41826</v>
          </cell>
          <cell r="F486">
            <v>41827</v>
          </cell>
          <cell r="G486">
            <v>87</v>
          </cell>
          <cell r="H486">
            <v>124</v>
          </cell>
        </row>
        <row r="487">
          <cell r="A487" t="str">
            <v>V470</v>
          </cell>
          <cell r="B487" t="str">
            <v>Perforación Rimado</v>
          </cell>
          <cell r="C487">
            <v>85</v>
          </cell>
          <cell r="D487" t="str">
            <v>CS3</v>
          </cell>
          <cell r="E487">
            <v>41827</v>
          </cell>
          <cell r="F487">
            <v>41912</v>
          </cell>
          <cell r="G487">
            <v>7795</v>
          </cell>
          <cell r="H487">
            <v>124</v>
          </cell>
        </row>
        <row r="488">
          <cell r="A488" t="str">
            <v>V480</v>
          </cell>
          <cell r="B488" t="str">
            <v>Desconexión de Cabeza Rimadora</v>
          </cell>
          <cell r="C488">
            <v>2</v>
          </cell>
          <cell r="D488" t="str">
            <v>CS3</v>
          </cell>
          <cell r="E488">
            <v>41912</v>
          </cell>
          <cell r="F488">
            <v>41914</v>
          </cell>
          <cell r="G488">
            <v>173</v>
          </cell>
          <cell r="H488">
            <v>124</v>
          </cell>
        </row>
        <row r="489">
          <cell r="A489" t="str">
            <v>V485</v>
          </cell>
          <cell r="B489" t="str">
            <v>Desmontaje de la máquina</v>
          </cell>
          <cell r="C489">
            <v>1</v>
          </cell>
          <cell r="D489" t="str">
            <v>CS3</v>
          </cell>
          <cell r="E489">
            <v>41914</v>
          </cell>
          <cell r="F489">
            <v>41915</v>
          </cell>
          <cell r="G489">
            <v>87</v>
          </cell>
          <cell r="H489">
            <v>124</v>
          </cell>
        </row>
        <row r="490">
          <cell r="A490" t="str">
            <v>V490</v>
          </cell>
          <cell r="B490" t="str">
            <v>Retiro de la máquina</v>
          </cell>
          <cell r="C490">
            <v>1</v>
          </cell>
          <cell r="D490" t="str">
            <v>CS3</v>
          </cell>
          <cell r="E490">
            <v>41915</v>
          </cell>
          <cell r="F490">
            <v>41916</v>
          </cell>
          <cell r="G490">
            <v>87</v>
          </cell>
          <cell r="H490">
            <v>124</v>
          </cell>
        </row>
        <row r="491">
          <cell r="A491" t="str">
            <v xml:space="preserve">        Chimenea de Extraccion nº7 61 mts diam 4.0</v>
          </cell>
          <cell r="C491">
            <v>30</v>
          </cell>
          <cell r="E491">
            <v>42070</v>
          </cell>
          <cell r="F491">
            <v>42100</v>
          </cell>
          <cell r="G491">
            <v>2600</v>
          </cell>
          <cell r="H491">
            <v>124</v>
          </cell>
        </row>
        <row r="492">
          <cell r="A492" t="str">
            <v>V700</v>
          </cell>
          <cell r="B492" t="str">
            <v>Habilitar postura superior</v>
          </cell>
          <cell r="C492">
            <v>1</v>
          </cell>
          <cell r="D492" t="str">
            <v>CS3</v>
          </cell>
          <cell r="E492">
            <v>42070</v>
          </cell>
          <cell r="F492">
            <v>42071</v>
          </cell>
          <cell r="G492">
            <v>87</v>
          </cell>
          <cell r="H492">
            <v>124</v>
          </cell>
        </row>
        <row r="493">
          <cell r="A493" t="str">
            <v>V710</v>
          </cell>
          <cell r="B493" t="str">
            <v>construcción base concreto y piscinas de agua</v>
          </cell>
          <cell r="C493">
            <v>5</v>
          </cell>
          <cell r="D493" t="str">
            <v>CS3</v>
          </cell>
          <cell r="E493">
            <v>42071</v>
          </cell>
          <cell r="F493">
            <v>42076</v>
          </cell>
          <cell r="G493">
            <v>433</v>
          </cell>
          <cell r="H493">
            <v>124</v>
          </cell>
        </row>
        <row r="494">
          <cell r="A494" t="str">
            <v>V720</v>
          </cell>
          <cell r="B494" t="str">
            <v>Movilizacion de Máquina Raise Boring</v>
          </cell>
          <cell r="C494">
            <v>1</v>
          </cell>
          <cell r="D494" t="str">
            <v>CS3</v>
          </cell>
          <cell r="E494">
            <v>42076</v>
          </cell>
          <cell r="F494">
            <v>42077</v>
          </cell>
          <cell r="G494">
            <v>87</v>
          </cell>
          <cell r="H494">
            <v>124</v>
          </cell>
        </row>
        <row r="495">
          <cell r="A495" t="str">
            <v>V730</v>
          </cell>
          <cell r="B495" t="str">
            <v>Instalacion de Maquina R.B.</v>
          </cell>
          <cell r="C495">
            <v>2</v>
          </cell>
          <cell r="D495" t="str">
            <v>CS3</v>
          </cell>
          <cell r="E495">
            <v>42077</v>
          </cell>
          <cell r="F495">
            <v>42079</v>
          </cell>
          <cell r="G495">
            <v>173</v>
          </cell>
          <cell r="H495">
            <v>124</v>
          </cell>
        </row>
        <row r="496">
          <cell r="A496" t="str">
            <v>V740</v>
          </cell>
          <cell r="B496" t="str">
            <v>Nivelacion e Inclinacion de la máquina</v>
          </cell>
          <cell r="C496">
            <v>3</v>
          </cell>
          <cell r="D496" t="str">
            <v>CS3</v>
          </cell>
          <cell r="E496">
            <v>42079</v>
          </cell>
          <cell r="F496">
            <v>42082</v>
          </cell>
          <cell r="G496">
            <v>260</v>
          </cell>
          <cell r="H496">
            <v>124</v>
          </cell>
        </row>
        <row r="497">
          <cell r="A497" t="str">
            <v>V750</v>
          </cell>
          <cell r="B497" t="str">
            <v>Perforación de Piloto 12 1/4"</v>
          </cell>
          <cell r="C497">
            <v>2</v>
          </cell>
          <cell r="D497" t="str">
            <v>CS3</v>
          </cell>
          <cell r="E497">
            <v>42082</v>
          </cell>
          <cell r="F497">
            <v>42084</v>
          </cell>
          <cell r="G497">
            <v>173</v>
          </cell>
          <cell r="H497">
            <v>124</v>
          </cell>
        </row>
        <row r="498">
          <cell r="A498" t="str">
            <v>V760</v>
          </cell>
          <cell r="B498" t="str">
            <v>Instalación de Cabeza Rimadora</v>
          </cell>
          <cell r="C498">
            <v>1</v>
          </cell>
          <cell r="D498" t="str">
            <v>CS3</v>
          </cell>
          <cell r="E498">
            <v>42084</v>
          </cell>
          <cell r="F498">
            <v>42085</v>
          </cell>
          <cell r="G498">
            <v>87</v>
          </cell>
          <cell r="H498">
            <v>124</v>
          </cell>
        </row>
        <row r="499">
          <cell r="A499" t="str">
            <v>V770</v>
          </cell>
          <cell r="B499" t="str">
            <v>Perforación Rimado</v>
          </cell>
          <cell r="C499">
            <v>11</v>
          </cell>
          <cell r="D499" t="str">
            <v>CS3</v>
          </cell>
          <cell r="E499">
            <v>42085</v>
          </cell>
          <cell r="F499">
            <v>42096</v>
          </cell>
          <cell r="G499">
            <v>953</v>
          </cell>
          <cell r="H499">
            <v>124</v>
          </cell>
        </row>
        <row r="500">
          <cell r="A500" t="str">
            <v>V780</v>
          </cell>
          <cell r="B500" t="str">
            <v>Desconexión de Cabeza Rimadora</v>
          </cell>
          <cell r="C500">
            <v>2</v>
          </cell>
          <cell r="D500" t="str">
            <v>CS3</v>
          </cell>
          <cell r="E500">
            <v>42096</v>
          </cell>
          <cell r="F500">
            <v>42098</v>
          </cell>
          <cell r="G500">
            <v>173</v>
          </cell>
          <cell r="H500">
            <v>124</v>
          </cell>
        </row>
        <row r="501">
          <cell r="A501" t="str">
            <v>V785</v>
          </cell>
          <cell r="B501" t="str">
            <v>Desmontaje de la máquina</v>
          </cell>
          <cell r="C501">
            <v>1</v>
          </cell>
          <cell r="D501" t="str">
            <v>CS3</v>
          </cell>
          <cell r="E501">
            <v>42098</v>
          </cell>
          <cell r="F501">
            <v>42099</v>
          </cell>
          <cell r="G501">
            <v>87</v>
          </cell>
          <cell r="H501">
            <v>124</v>
          </cell>
        </row>
        <row r="502">
          <cell r="A502" t="str">
            <v>V790</v>
          </cell>
          <cell r="B502" t="str">
            <v>Retiro de la máquina</v>
          </cell>
          <cell r="C502">
            <v>1</v>
          </cell>
          <cell r="D502" t="str">
            <v>CS3</v>
          </cell>
          <cell r="E502">
            <v>42099</v>
          </cell>
          <cell r="F502">
            <v>42100</v>
          </cell>
          <cell r="G502">
            <v>87</v>
          </cell>
          <cell r="H502">
            <v>124</v>
          </cell>
        </row>
        <row r="503">
          <cell r="A503" t="str">
            <v xml:space="preserve">    TUNEL DE TRANSPORTE PRINCIPAL</v>
          </cell>
          <cell r="C503">
            <v>1004</v>
          </cell>
          <cell r="E503">
            <v>41079</v>
          </cell>
          <cell r="F503">
            <v>42083</v>
          </cell>
          <cell r="G503">
            <v>762400</v>
          </cell>
          <cell r="H503">
            <v>9</v>
          </cell>
        </row>
        <row r="504">
          <cell r="A504" t="str">
            <v xml:space="preserve">      desde Portal hasta Construccion galeria emergencia 3</v>
          </cell>
          <cell r="C504">
            <v>65</v>
          </cell>
          <cell r="E504">
            <v>41079</v>
          </cell>
          <cell r="F504">
            <v>41144</v>
          </cell>
          <cell r="G504">
            <v>45160</v>
          </cell>
          <cell r="H504">
            <v>9</v>
          </cell>
        </row>
        <row r="505">
          <cell r="A505" t="str">
            <v>B1030</v>
          </cell>
          <cell r="B505" t="str">
            <v>desde   Pk 19,50   -    hasta  PK 135,99</v>
          </cell>
          <cell r="C505">
            <v>18</v>
          </cell>
          <cell r="D505" t="str">
            <v>CS3</v>
          </cell>
          <cell r="E505">
            <v>41079</v>
          </cell>
          <cell r="F505">
            <v>41097</v>
          </cell>
          <cell r="G505">
            <v>12600</v>
          </cell>
          <cell r="H505">
            <v>9</v>
          </cell>
        </row>
        <row r="506">
          <cell r="A506" t="str">
            <v>B1040</v>
          </cell>
          <cell r="B506" t="str">
            <v>desde  Pk 135,99   -    hasta   358,29</v>
          </cell>
          <cell r="C506">
            <v>29</v>
          </cell>
          <cell r="D506" t="str">
            <v>CS2</v>
          </cell>
          <cell r="E506">
            <v>41097</v>
          </cell>
          <cell r="F506">
            <v>41126</v>
          </cell>
          <cell r="G506">
            <v>20300</v>
          </cell>
          <cell r="H506">
            <v>9</v>
          </cell>
        </row>
        <row r="507">
          <cell r="A507" t="str">
            <v>B1050</v>
          </cell>
          <cell r="B507" t="str">
            <v>desde   Pk 358,29   -    hasta   372,41</v>
          </cell>
          <cell r="C507">
            <v>2</v>
          </cell>
          <cell r="D507" t="str">
            <v>CS1</v>
          </cell>
          <cell r="E507">
            <v>41126</v>
          </cell>
          <cell r="F507">
            <v>41128</v>
          </cell>
          <cell r="G507">
            <v>1060</v>
          </cell>
          <cell r="H507">
            <v>9</v>
          </cell>
        </row>
        <row r="508">
          <cell r="A508" t="str">
            <v>B1060</v>
          </cell>
          <cell r="B508" t="str">
            <v>desde   Pk 372,41   -    hasta   527,51</v>
          </cell>
          <cell r="C508">
            <v>16</v>
          </cell>
          <cell r="D508" t="str">
            <v>CS1</v>
          </cell>
          <cell r="E508">
            <v>41128</v>
          </cell>
          <cell r="F508">
            <v>41144</v>
          </cell>
          <cell r="G508">
            <v>11200</v>
          </cell>
          <cell r="H508">
            <v>9</v>
          </cell>
        </row>
        <row r="509">
          <cell r="A509" t="str">
            <v xml:space="preserve">      Desde Galeria Emergencia 3 hasta g. emergencia 4</v>
          </cell>
          <cell r="C509">
            <v>63</v>
          </cell>
          <cell r="E509">
            <v>41144</v>
          </cell>
          <cell r="F509">
            <v>41207</v>
          </cell>
          <cell r="G509">
            <v>44100</v>
          </cell>
          <cell r="H509">
            <v>9</v>
          </cell>
        </row>
        <row r="510">
          <cell r="A510" t="str">
            <v>B1070</v>
          </cell>
          <cell r="B510" t="str">
            <v>desde   Pk 527,51   -    hasta   560,41</v>
          </cell>
          <cell r="C510">
            <v>3</v>
          </cell>
          <cell r="D510" t="str">
            <v>CS1</v>
          </cell>
          <cell r="E510">
            <v>41144</v>
          </cell>
          <cell r="F510">
            <v>41147</v>
          </cell>
          <cell r="G510">
            <v>2100</v>
          </cell>
          <cell r="H510">
            <v>9</v>
          </cell>
        </row>
        <row r="511">
          <cell r="A511" t="str">
            <v>B1080</v>
          </cell>
          <cell r="B511" t="str">
            <v>desde   Pk 560,41   -    hasta   1031,11</v>
          </cell>
          <cell r="C511">
            <v>60</v>
          </cell>
          <cell r="D511" t="str">
            <v>CS2</v>
          </cell>
          <cell r="E511">
            <v>41147</v>
          </cell>
          <cell r="F511">
            <v>41207</v>
          </cell>
          <cell r="G511">
            <v>42000</v>
          </cell>
          <cell r="H511">
            <v>9</v>
          </cell>
        </row>
        <row r="512">
          <cell r="A512" t="str">
            <v xml:space="preserve">      Desde Galeria Emergencia 4 hasta coneccion veh 1</v>
          </cell>
          <cell r="C512">
            <v>56</v>
          </cell>
          <cell r="E512">
            <v>41207</v>
          </cell>
          <cell r="F512">
            <v>41263</v>
          </cell>
          <cell r="G512">
            <v>39200</v>
          </cell>
          <cell r="H512">
            <v>9</v>
          </cell>
        </row>
        <row r="513">
          <cell r="A513" t="str">
            <v>B1100</v>
          </cell>
          <cell r="B513" t="str">
            <v>desde   Pk 1031,11   -    hasta   1190,21</v>
          </cell>
          <cell r="C513">
            <v>19</v>
          </cell>
          <cell r="D513" t="str">
            <v>CS2</v>
          </cell>
          <cell r="E513">
            <v>41207</v>
          </cell>
          <cell r="F513">
            <v>41226</v>
          </cell>
          <cell r="G513">
            <v>13300</v>
          </cell>
          <cell r="H513">
            <v>9</v>
          </cell>
        </row>
        <row r="514">
          <cell r="A514" t="str">
            <v>B1110</v>
          </cell>
          <cell r="B514" t="str">
            <v>desde   Pk 1190,21   -    hasta   1312,41</v>
          </cell>
          <cell r="C514">
            <v>19</v>
          </cell>
          <cell r="D514" t="str">
            <v>CS3</v>
          </cell>
          <cell r="E514">
            <v>41226</v>
          </cell>
          <cell r="F514">
            <v>41245</v>
          </cell>
          <cell r="G514">
            <v>13300</v>
          </cell>
          <cell r="H514">
            <v>9</v>
          </cell>
        </row>
        <row r="515">
          <cell r="A515" t="str">
            <v>B1120</v>
          </cell>
          <cell r="B515" t="str">
            <v>desde   Pk 1312,41   -    hasta   1428,61</v>
          </cell>
          <cell r="C515">
            <v>18</v>
          </cell>
          <cell r="D515" t="str">
            <v>CS3</v>
          </cell>
          <cell r="E515">
            <v>41245</v>
          </cell>
          <cell r="F515">
            <v>41263</v>
          </cell>
          <cell r="G515">
            <v>12600</v>
          </cell>
          <cell r="H515">
            <v>9</v>
          </cell>
        </row>
        <row r="516">
          <cell r="A516" t="str">
            <v xml:space="preserve">      Desde conec veh 1 hasta g. fronton inyec 3</v>
          </cell>
          <cell r="C516">
            <v>33</v>
          </cell>
          <cell r="E516">
            <v>41263</v>
          </cell>
          <cell r="F516">
            <v>41296</v>
          </cell>
          <cell r="G516">
            <v>22920</v>
          </cell>
          <cell r="H516">
            <v>9</v>
          </cell>
        </row>
        <row r="517">
          <cell r="A517" t="str">
            <v>B1130</v>
          </cell>
          <cell r="B517" t="str">
            <v>desde   Pk 1428,61   -    hasta   1448,49</v>
          </cell>
          <cell r="C517">
            <v>3</v>
          </cell>
          <cell r="D517" t="str">
            <v>CS3</v>
          </cell>
          <cell r="E517">
            <v>41263</v>
          </cell>
          <cell r="F517">
            <v>41266</v>
          </cell>
          <cell r="G517">
            <v>1920</v>
          </cell>
          <cell r="H517">
            <v>9</v>
          </cell>
        </row>
        <row r="518">
          <cell r="A518" t="str">
            <v>B1140</v>
          </cell>
          <cell r="B518" t="str">
            <v>desde   Pk 1448,49   -    hasta   1675,31</v>
          </cell>
          <cell r="C518">
            <v>30</v>
          </cell>
          <cell r="D518" t="str">
            <v>CS2</v>
          </cell>
          <cell r="E518">
            <v>41266</v>
          </cell>
          <cell r="F518">
            <v>41296</v>
          </cell>
          <cell r="G518">
            <v>21000</v>
          </cell>
          <cell r="H518">
            <v>9</v>
          </cell>
        </row>
        <row r="519">
          <cell r="A519" t="str">
            <v xml:space="preserve">      Desde fronton inyec 3 hasta conec veh 2.</v>
          </cell>
          <cell r="C519">
            <v>61</v>
          </cell>
          <cell r="E519">
            <v>41296</v>
          </cell>
          <cell r="F519">
            <v>41357</v>
          </cell>
          <cell r="G519">
            <v>42610</v>
          </cell>
          <cell r="H519">
            <v>9</v>
          </cell>
        </row>
        <row r="520">
          <cell r="A520" t="str">
            <v>B1150</v>
          </cell>
          <cell r="B520" t="str">
            <v>desde   Pk 1675,31   -    hasta   2051,13</v>
          </cell>
          <cell r="C520">
            <v>49</v>
          </cell>
          <cell r="D520" t="str">
            <v>CS2</v>
          </cell>
          <cell r="E520">
            <v>41296</v>
          </cell>
          <cell r="F520">
            <v>41345</v>
          </cell>
          <cell r="G520">
            <v>34300</v>
          </cell>
          <cell r="H520">
            <v>9</v>
          </cell>
        </row>
        <row r="521">
          <cell r="A521" t="str">
            <v>B1155</v>
          </cell>
          <cell r="B521" t="str">
            <v>FRONTON MANIOBRAS</v>
          </cell>
          <cell r="C521">
            <v>2</v>
          </cell>
          <cell r="D521" t="str">
            <v>CS1</v>
          </cell>
          <cell r="E521">
            <v>41345</v>
          </cell>
          <cell r="F521">
            <v>41347</v>
          </cell>
          <cell r="G521">
            <v>1370</v>
          </cell>
          <cell r="H521">
            <v>9</v>
          </cell>
        </row>
        <row r="522">
          <cell r="A522" t="str">
            <v>B1160</v>
          </cell>
          <cell r="B522" t="str">
            <v>desde   Pk 2051,13   -    hasta   2144,21</v>
          </cell>
          <cell r="C522">
            <v>10</v>
          </cell>
          <cell r="D522" t="str">
            <v>CS1</v>
          </cell>
          <cell r="E522">
            <v>41347</v>
          </cell>
          <cell r="F522">
            <v>41357</v>
          </cell>
          <cell r="G522">
            <v>6940</v>
          </cell>
          <cell r="H522">
            <v>9</v>
          </cell>
        </row>
        <row r="523">
          <cell r="A523" t="str">
            <v xml:space="preserve">      Desde  conec veh 2. hasta galeria emerge 5</v>
          </cell>
          <cell r="C523">
            <v>48</v>
          </cell>
          <cell r="E523">
            <v>41390</v>
          </cell>
          <cell r="F523">
            <v>41438</v>
          </cell>
          <cell r="G523">
            <v>33600</v>
          </cell>
          <cell r="H523">
            <v>9</v>
          </cell>
        </row>
        <row r="524">
          <cell r="A524" t="str">
            <v>B1170</v>
          </cell>
          <cell r="B524" t="str">
            <v>desde   Pk 2144,21   -    hasta   2284,41</v>
          </cell>
          <cell r="C524">
            <v>14</v>
          </cell>
          <cell r="D524" t="str">
            <v>CS1</v>
          </cell>
          <cell r="E524">
            <v>41390</v>
          </cell>
          <cell r="F524">
            <v>41404</v>
          </cell>
          <cell r="G524">
            <v>9800</v>
          </cell>
          <cell r="H524">
            <v>9</v>
          </cell>
        </row>
        <row r="525">
          <cell r="A525" t="str">
            <v>B1180</v>
          </cell>
          <cell r="B525" t="str">
            <v>desde  Pk 2284,41   -    hasta   2542,01</v>
          </cell>
          <cell r="C525">
            <v>34</v>
          </cell>
          <cell r="D525" t="str">
            <v>CS2</v>
          </cell>
          <cell r="E525">
            <v>41404</v>
          </cell>
          <cell r="F525">
            <v>41438</v>
          </cell>
          <cell r="G525">
            <v>23800</v>
          </cell>
          <cell r="H525">
            <v>9</v>
          </cell>
        </row>
        <row r="526">
          <cell r="A526" t="str">
            <v xml:space="preserve">      Desde galeria 5 hasta sistema extraccion</v>
          </cell>
          <cell r="C526">
            <v>53</v>
          </cell>
          <cell r="E526">
            <v>41438</v>
          </cell>
          <cell r="F526">
            <v>41491</v>
          </cell>
          <cell r="G526">
            <v>36930</v>
          </cell>
          <cell r="H526">
            <v>9</v>
          </cell>
        </row>
        <row r="527">
          <cell r="A527" t="str">
            <v>B1175</v>
          </cell>
          <cell r="B527" t="str">
            <v>FRONTON MANIOBRAS #1</v>
          </cell>
          <cell r="C527">
            <v>2</v>
          </cell>
          <cell r="D527" t="str">
            <v>CS2</v>
          </cell>
          <cell r="E527">
            <v>41438</v>
          </cell>
          <cell r="F527">
            <v>41440</v>
          </cell>
          <cell r="G527">
            <v>1230</v>
          </cell>
          <cell r="H527">
            <v>9</v>
          </cell>
        </row>
        <row r="528">
          <cell r="A528" t="str">
            <v>B1190</v>
          </cell>
          <cell r="B528" t="str">
            <v>desde   Pk 2542,01   -    hasta   2926,31</v>
          </cell>
          <cell r="C528">
            <v>51</v>
          </cell>
          <cell r="D528" t="str">
            <v>CS2</v>
          </cell>
          <cell r="E528">
            <v>41440</v>
          </cell>
          <cell r="F528">
            <v>41491</v>
          </cell>
          <cell r="G528">
            <v>35700</v>
          </cell>
          <cell r="H528">
            <v>9</v>
          </cell>
        </row>
        <row r="529">
          <cell r="A529" t="str">
            <v xml:space="preserve">      Desde Sist. Extrac. Hasta ByPass</v>
          </cell>
          <cell r="C529">
            <v>7</v>
          </cell>
          <cell r="E529">
            <v>41491</v>
          </cell>
          <cell r="F529">
            <v>41498</v>
          </cell>
          <cell r="G529">
            <v>4900</v>
          </cell>
          <cell r="H529">
            <v>9</v>
          </cell>
        </row>
        <row r="530">
          <cell r="A530" t="str">
            <v>B1470</v>
          </cell>
          <cell r="B530" t="str">
            <v>TUNEL PRINCIPAL</v>
          </cell>
          <cell r="C530">
            <v>7</v>
          </cell>
          <cell r="D530" t="str">
            <v>CS3</v>
          </cell>
          <cell r="E530">
            <v>41491</v>
          </cell>
          <cell r="F530">
            <v>41498</v>
          </cell>
          <cell r="G530">
            <v>4900</v>
          </cell>
          <cell r="H530">
            <v>9</v>
          </cell>
        </row>
        <row r="531">
          <cell r="A531" t="str">
            <v xml:space="preserve">      By Pass Tunel Transporte</v>
          </cell>
          <cell r="C531">
            <v>72</v>
          </cell>
          <cell r="E531">
            <v>41498</v>
          </cell>
          <cell r="F531">
            <v>41570</v>
          </cell>
          <cell r="G531">
            <v>50380</v>
          </cell>
          <cell r="H531">
            <v>9</v>
          </cell>
        </row>
        <row r="532">
          <cell r="A532" t="str">
            <v>B1480</v>
          </cell>
          <cell r="B532" t="str">
            <v>Desde   Pk 2926,31   -   Hasta  3036,41</v>
          </cell>
          <cell r="C532">
            <v>17</v>
          </cell>
          <cell r="D532" t="str">
            <v>CS3</v>
          </cell>
          <cell r="E532">
            <v>41498</v>
          </cell>
          <cell r="F532">
            <v>41515</v>
          </cell>
          <cell r="G532">
            <v>11900</v>
          </cell>
          <cell r="H532">
            <v>9</v>
          </cell>
        </row>
        <row r="533">
          <cell r="A533" t="str">
            <v>B1490</v>
          </cell>
          <cell r="B533" t="str">
            <v>Desde   Pk 3036,41   -   Hasta  3048,26</v>
          </cell>
          <cell r="C533">
            <v>2</v>
          </cell>
          <cell r="D533" t="str">
            <v>CS4</v>
          </cell>
          <cell r="E533">
            <v>41515</v>
          </cell>
          <cell r="F533">
            <v>41517</v>
          </cell>
          <cell r="G533">
            <v>1380</v>
          </cell>
          <cell r="H533">
            <v>9</v>
          </cell>
        </row>
        <row r="534">
          <cell r="A534" t="str">
            <v>B1500</v>
          </cell>
          <cell r="B534" t="str">
            <v>Desde   Pk 3048,26   -   Hasta  3060,11</v>
          </cell>
          <cell r="C534">
            <v>6</v>
          </cell>
          <cell r="D534" t="str">
            <v>CS5</v>
          </cell>
          <cell r="E534">
            <v>41517</v>
          </cell>
          <cell r="F534">
            <v>41523</v>
          </cell>
          <cell r="G534">
            <v>4200</v>
          </cell>
          <cell r="H534">
            <v>9</v>
          </cell>
        </row>
        <row r="535">
          <cell r="A535" t="str">
            <v>B1510</v>
          </cell>
          <cell r="B535" t="str">
            <v>Desde   Pk 3060,11   -   Hasta  3075,81</v>
          </cell>
          <cell r="C535">
            <v>12</v>
          </cell>
          <cell r="D535" t="str">
            <v>CS6</v>
          </cell>
          <cell r="E535">
            <v>41523</v>
          </cell>
          <cell r="F535">
            <v>41535</v>
          </cell>
          <cell r="G535">
            <v>8400</v>
          </cell>
          <cell r="H535">
            <v>9</v>
          </cell>
        </row>
        <row r="536">
          <cell r="A536" t="str">
            <v>B1520</v>
          </cell>
          <cell r="B536" t="str">
            <v>Desde   Pk 3075,81   -   Hasta  3143,31</v>
          </cell>
          <cell r="C536">
            <v>35</v>
          </cell>
          <cell r="D536" t="str">
            <v>CS5</v>
          </cell>
          <cell r="E536">
            <v>41535</v>
          </cell>
          <cell r="F536">
            <v>41570</v>
          </cell>
          <cell r="G536">
            <v>24500</v>
          </cell>
          <cell r="H536">
            <v>9</v>
          </cell>
        </row>
        <row r="537">
          <cell r="A537" t="str">
            <v xml:space="preserve">      TUNEL (Rampa de Servicio Transporte Principal)</v>
          </cell>
          <cell r="C537">
            <v>149</v>
          </cell>
          <cell r="E537">
            <v>41570</v>
          </cell>
          <cell r="F537">
            <v>41719</v>
          </cell>
          <cell r="G537">
            <v>94500</v>
          </cell>
          <cell r="H537">
            <v>19</v>
          </cell>
        </row>
        <row r="538">
          <cell r="A538" t="str">
            <v>B1000</v>
          </cell>
          <cell r="B538" t="str">
            <v>Desde By Pass a Tunel de Acceso</v>
          </cell>
          <cell r="C538">
            <v>75</v>
          </cell>
          <cell r="D538" t="str">
            <v>CS4</v>
          </cell>
          <cell r="E538">
            <v>41570</v>
          </cell>
          <cell r="F538">
            <v>41645</v>
          </cell>
          <cell r="G538">
            <v>52500</v>
          </cell>
          <cell r="H538">
            <v>19</v>
          </cell>
        </row>
        <row r="539">
          <cell r="A539" t="str">
            <v>B1010</v>
          </cell>
          <cell r="B539" t="str">
            <v>Tunel Acceso por Transporte al Sur</v>
          </cell>
          <cell r="C539">
            <v>60</v>
          </cell>
          <cell r="D539" t="str">
            <v>CS6</v>
          </cell>
          <cell r="E539">
            <v>41645</v>
          </cell>
          <cell r="F539">
            <v>41705</v>
          </cell>
          <cell r="G539">
            <v>21000</v>
          </cell>
          <cell r="H539">
            <v>19</v>
          </cell>
        </row>
        <row r="540">
          <cell r="A540" t="str">
            <v>B1020</v>
          </cell>
          <cell r="B540" t="str">
            <v>Tunel Acceso por Transporte al Norte</v>
          </cell>
          <cell r="C540">
            <v>60</v>
          </cell>
          <cell r="D540" t="str">
            <v>CS4</v>
          </cell>
          <cell r="E540">
            <v>41659</v>
          </cell>
          <cell r="F540">
            <v>41719</v>
          </cell>
          <cell r="G540">
            <v>21000</v>
          </cell>
          <cell r="H540">
            <v>19</v>
          </cell>
        </row>
        <row r="541">
          <cell r="A541" t="str">
            <v xml:space="preserve">      Desde Termino ByPass hasta GE#7</v>
          </cell>
          <cell r="C541">
            <v>84</v>
          </cell>
          <cell r="E541">
            <v>41570</v>
          </cell>
          <cell r="F541">
            <v>41654</v>
          </cell>
          <cell r="G541">
            <v>58800</v>
          </cell>
          <cell r="H541">
            <v>9</v>
          </cell>
        </row>
        <row r="542">
          <cell r="A542" t="str">
            <v>B1200</v>
          </cell>
          <cell r="B542" t="str">
            <v>Desde   Pk 3143,31   -   Hasta  3210,81</v>
          </cell>
          <cell r="C542">
            <v>13</v>
          </cell>
          <cell r="D542" t="str">
            <v>CS4</v>
          </cell>
          <cell r="E542">
            <v>41570</v>
          </cell>
          <cell r="F542">
            <v>41583</v>
          </cell>
          <cell r="G542">
            <v>9100</v>
          </cell>
          <cell r="H542">
            <v>9</v>
          </cell>
        </row>
        <row r="543">
          <cell r="A543" t="str">
            <v>B1210</v>
          </cell>
          <cell r="B543" t="str">
            <v>Desde   Pk 3210,81   -   Hasta  3220,33</v>
          </cell>
          <cell r="C543">
            <v>5</v>
          </cell>
          <cell r="D543" t="str">
            <v>CS5</v>
          </cell>
          <cell r="E543">
            <v>41583</v>
          </cell>
          <cell r="F543">
            <v>41588</v>
          </cell>
          <cell r="G543">
            <v>3500</v>
          </cell>
          <cell r="H543">
            <v>9</v>
          </cell>
        </row>
        <row r="544">
          <cell r="A544" t="str">
            <v>B1220</v>
          </cell>
          <cell r="B544" t="str">
            <v>Desde   Pk 3220,33   -   Hasta  3567,51</v>
          </cell>
          <cell r="C544">
            <v>66</v>
          </cell>
          <cell r="D544" t="str">
            <v>CS4</v>
          </cell>
          <cell r="E544">
            <v>41588</v>
          </cell>
          <cell r="F544">
            <v>41654</v>
          </cell>
          <cell r="G544">
            <v>46200</v>
          </cell>
          <cell r="H544">
            <v>9</v>
          </cell>
        </row>
        <row r="545">
          <cell r="A545" t="str">
            <v xml:space="preserve">      Desde Galeria 7 hasta Galeria de Emergencia 8</v>
          </cell>
          <cell r="C545">
            <v>68</v>
          </cell>
          <cell r="E545">
            <v>41654</v>
          </cell>
          <cell r="F545">
            <v>41722</v>
          </cell>
          <cell r="G545">
            <v>36600</v>
          </cell>
          <cell r="H545">
            <v>9</v>
          </cell>
        </row>
        <row r="546">
          <cell r="A546" t="str">
            <v>B2770</v>
          </cell>
          <cell r="B546" t="str">
            <v>Desde   Pk 3567,51   -   Hasta  3601,13</v>
          </cell>
          <cell r="C546">
            <v>6</v>
          </cell>
          <cell r="D546" t="str">
            <v>CS4</v>
          </cell>
          <cell r="E546">
            <v>41654</v>
          </cell>
          <cell r="F546">
            <v>41660</v>
          </cell>
          <cell r="G546">
            <v>3910</v>
          </cell>
          <cell r="H546">
            <v>9</v>
          </cell>
        </row>
        <row r="547">
          <cell r="A547" t="str">
            <v>B2780</v>
          </cell>
          <cell r="B547" t="str">
            <v>Desde   Pk 3601,13   -   Hasta  3896,25</v>
          </cell>
          <cell r="C547">
            <v>45</v>
          </cell>
          <cell r="D547" t="str">
            <v>CS3</v>
          </cell>
          <cell r="E547">
            <v>41660</v>
          </cell>
          <cell r="F547">
            <v>41705</v>
          </cell>
          <cell r="G547">
            <v>31500</v>
          </cell>
          <cell r="H547">
            <v>9</v>
          </cell>
        </row>
        <row r="548">
          <cell r="A548" t="str">
            <v>B2790</v>
          </cell>
          <cell r="B548" t="str">
            <v>Desde   Pk 3896,25   -   Hasta  4028,51</v>
          </cell>
          <cell r="C548">
            <v>17</v>
          </cell>
          <cell r="D548" t="str">
            <v>CS2</v>
          </cell>
          <cell r="E548">
            <v>41705</v>
          </cell>
          <cell r="F548">
            <v>41722</v>
          </cell>
          <cell r="G548">
            <v>1190</v>
          </cell>
          <cell r="H548">
            <v>9</v>
          </cell>
        </row>
        <row r="549">
          <cell r="A549" t="str">
            <v xml:space="preserve">      Desde Galeria 8 hasta Galeria de Emergencia 9</v>
          </cell>
          <cell r="C549">
            <v>71</v>
          </cell>
          <cell r="E549">
            <v>41722</v>
          </cell>
          <cell r="F549">
            <v>41793</v>
          </cell>
          <cell r="G549">
            <v>49700</v>
          </cell>
          <cell r="H549">
            <v>9</v>
          </cell>
        </row>
        <row r="550">
          <cell r="A550" t="str">
            <v>B1310</v>
          </cell>
          <cell r="B550" t="str">
            <v>Desde   Pk 4028,51   -   Hasta  4172,33</v>
          </cell>
          <cell r="C550">
            <v>19</v>
          </cell>
          <cell r="D550" t="str">
            <v>CS2</v>
          </cell>
          <cell r="E550">
            <v>41722</v>
          </cell>
          <cell r="F550">
            <v>41741</v>
          </cell>
          <cell r="G550">
            <v>13300</v>
          </cell>
          <cell r="H550">
            <v>9</v>
          </cell>
        </row>
        <row r="551">
          <cell r="A551" t="str">
            <v>B2800</v>
          </cell>
          <cell r="B551" t="str">
            <v>Desde   Pk 4172,33   -   Hasta  4314,89</v>
          </cell>
          <cell r="C551">
            <v>19</v>
          </cell>
          <cell r="D551" t="str">
            <v>CS2</v>
          </cell>
          <cell r="E551">
            <v>41741</v>
          </cell>
          <cell r="F551">
            <v>41760</v>
          </cell>
          <cell r="G551">
            <v>13300</v>
          </cell>
          <cell r="H551">
            <v>9</v>
          </cell>
        </row>
        <row r="552">
          <cell r="A552" t="str">
            <v>B2810</v>
          </cell>
          <cell r="B552" t="str">
            <v>Desde   Pk 4314,89   -   Hasta  4532,11</v>
          </cell>
          <cell r="C552">
            <v>33</v>
          </cell>
          <cell r="D552" t="str">
            <v>CS3</v>
          </cell>
          <cell r="E552">
            <v>41760</v>
          </cell>
          <cell r="F552">
            <v>41793</v>
          </cell>
          <cell r="G552">
            <v>23100</v>
          </cell>
          <cell r="H552">
            <v>9</v>
          </cell>
        </row>
        <row r="553">
          <cell r="A553" t="str">
            <v xml:space="preserve">      Desde Galeria 9 hasta Galeria de Emergencia 10</v>
          </cell>
          <cell r="C553">
            <v>104</v>
          </cell>
          <cell r="E553">
            <v>41793</v>
          </cell>
          <cell r="F553">
            <v>41897</v>
          </cell>
          <cell r="G553">
            <v>72800</v>
          </cell>
          <cell r="H553">
            <v>9</v>
          </cell>
        </row>
        <row r="554">
          <cell r="A554" t="str">
            <v>B2820</v>
          </cell>
          <cell r="B554" t="str">
            <v>Desde   Pk 4532,11   -   Hasta  4677,77</v>
          </cell>
          <cell r="C554">
            <v>22</v>
          </cell>
          <cell r="D554" t="str">
            <v>CS3</v>
          </cell>
          <cell r="E554">
            <v>41793</v>
          </cell>
          <cell r="F554">
            <v>41815</v>
          </cell>
          <cell r="G554">
            <v>15400</v>
          </cell>
          <cell r="H554">
            <v>9</v>
          </cell>
        </row>
        <row r="555">
          <cell r="A555" t="str">
            <v>B2830</v>
          </cell>
          <cell r="B555" t="str">
            <v>Desde   Pk 4677,77   -   Hasta  4807,37</v>
          </cell>
          <cell r="C555">
            <v>25</v>
          </cell>
          <cell r="D555" t="str">
            <v>CS4</v>
          </cell>
          <cell r="E555">
            <v>41815</v>
          </cell>
          <cell r="F555">
            <v>41840</v>
          </cell>
          <cell r="G555">
            <v>17500</v>
          </cell>
          <cell r="H555">
            <v>9</v>
          </cell>
        </row>
        <row r="556">
          <cell r="A556" t="str">
            <v>B2840</v>
          </cell>
          <cell r="B556" t="str">
            <v>Desde   Pk 4807,37   -   Hasta  4813,85</v>
          </cell>
          <cell r="C556">
            <v>3</v>
          </cell>
          <cell r="D556" t="str">
            <v>CS5</v>
          </cell>
          <cell r="E556">
            <v>41840</v>
          </cell>
          <cell r="F556">
            <v>41843</v>
          </cell>
          <cell r="G556">
            <v>2100</v>
          </cell>
          <cell r="H556">
            <v>9</v>
          </cell>
        </row>
        <row r="557">
          <cell r="A557" t="str">
            <v>B2850</v>
          </cell>
          <cell r="B557" t="str">
            <v>Desde   Pk 4813,85   -   Hasta  4820,33</v>
          </cell>
          <cell r="C557">
            <v>5</v>
          </cell>
          <cell r="D557" t="str">
            <v>CS6</v>
          </cell>
          <cell r="E557">
            <v>41843</v>
          </cell>
          <cell r="F557">
            <v>41848</v>
          </cell>
          <cell r="G557">
            <v>3500</v>
          </cell>
          <cell r="H557">
            <v>9</v>
          </cell>
        </row>
        <row r="558">
          <cell r="A558" t="str">
            <v>B2860</v>
          </cell>
          <cell r="B558" t="str">
            <v>Desde   Pk 4820,33   -   Hasta  4843,17</v>
          </cell>
          <cell r="C558">
            <v>12</v>
          </cell>
          <cell r="D558" t="str">
            <v>CS5</v>
          </cell>
          <cell r="E558">
            <v>41848</v>
          </cell>
          <cell r="F558">
            <v>41860</v>
          </cell>
          <cell r="G558">
            <v>8400</v>
          </cell>
          <cell r="H558">
            <v>9</v>
          </cell>
        </row>
        <row r="559">
          <cell r="A559" t="str">
            <v>B2870</v>
          </cell>
          <cell r="B559" t="str">
            <v>Desde   Pk 4843,17   -   Hasta  5035,71</v>
          </cell>
          <cell r="C559">
            <v>37</v>
          </cell>
          <cell r="D559" t="str">
            <v>CS4</v>
          </cell>
          <cell r="E559">
            <v>41860</v>
          </cell>
          <cell r="F559">
            <v>41897</v>
          </cell>
          <cell r="G559">
            <v>25900</v>
          </cell>
          <cell r="H559">
            <v>9</v>
          </cell>
        </row>
        <row r="560">
          <cell r="A560" t="str">
            <v xml:space="preserve">      Desde Galeria 10 hasta Galeria de Emergencia 11</v>
          </cell>
          <cell r="C560">
            <v>84</v>
          </cell>
          <cell r="E560">
            <v>41897</v>
          </cell>
          <cell r="F560">
            <v>41981</v>
          </cell>
          <cell r="G560">
            <v>58800</v>
          </cell>
          <cell r="H560">
            <v>9</v>
          </cell>
        </row>
        <row r="561">
          <cell r="A561" t="str">
            <v>B2880</v>
          </cell>
          <cell r="B561" t="str">
            <v>Desde   Pk 5035,71   -   Hasta  5231,45</v>
          </cell>
          <cell r="C561">
            <v>37</v>
          </cell>
          <cell r="D561" t="str">
            <v>CS4</v>
          </cell>
          <cell r="E561">
            <v>41897</v>
          </cell>
          <cell r="F561">
            <v>41934</v>
          </cell>
          <cell r="G561">
            <v>25900</v>
          </cell>
          <cell r="H561">
            <v>9</v>
          </cell>
        </row>
        <row r="562">
          <cell r="A562" t="str">
            <v>B2890</v>
          </cell>
          <cell r="B562" t="str">
            <v>Desde   Pk 5231,45   -   Hasta  5539,3</v>
          </cell>
          <cell r="C562">
            <v>47</v>
          </cell>
          <cell r="D562" t="str">
            <v>CS3</v>
          </cell>
          <cell r="E562">
            <v>41934</v>
          </cell>
          <cell r="F562">
            <v>41981</v>
          </cell>
          <cell r="G562">
            <v>32900</v>
          </cell>
          <cell r="H562">
            <v>9</v>
          </cell>
        </row>
        <row r="563">
          <cell r="A563" t="str">
            <v xml:space="preserve">      Desde Galeria 11 hasta Galeria de Emergencia 12</v>
          </cell>
          <cell r="C563">
            <v>74</v>
          </cell>
          <cell r="E563">
            <v>41981</v>
          </cell>
          <cell r="F563">
            <v>42055</v>
          </cell>
          <cell r="G563">
            <v>51800</v>
          </cell>
          <cell r="H563">
            <v>9</v>
          </cell>
        </row>
        <row r="564">
          <cell r="A564" t="str">
            <v>B2900</v>
          </cell>
          <cell r="B564" t="str">
            <v>Desde   Pk 5539,3   -   Hasta  5653,99</v>
          </cell>
          <cell r="C564">
            <v>18</v>
          </cell>
          <cell r="D564" t="str">
            <v>CS3</v>
          </cell>
          <cell r="E564">
            <v>41981</v>
          </cell>
          <cell r="F564">
            <v>41999</v>
          </cell>
          <cell r="G564">
            <v>12600</v>
          </cell>
          <cell r="H564">
            <v>9</v>
          </cell>
        </row>
        <row r="565">
          <cell r="A565" t="str">
            <v>B2910</v>
          </cell>
          <cell r="B565" t="str">
            <v>Desde   Pk 5653,99   -   Hasta  5962,33</v>
          </cell>
          <cell r="C565">
            <v>41</v>
          </cell>
          <cell r="D565" t="str">
            <v>CS2</v>
          </cell>
          <cell r="E565">
            <v>41999</v>
          </cell>
          <cell r="F565">
            <v>42040</v>
          </cell>
          <cell r="G565">
            <v>28700</v>
          </cell>
          <cell r="H565">
            <v>9</v>
          </cell>
        </row>
        <row r="566">
          <cell r="A566" t="str">
            <v>B2915</v>
          </cell>
          <cell r="B566" t="str">
            <v>Desde   Pk 5962,33   -   Hasta  6042,93</v>
          </cell>
          <cell r="C566">
            <v>15</v>
          </cell>
          <cell r="D566" t="str">
            <v>CS4</v>
          </cell>
          <cell r="E566">
            <v>42040</v>
          </cell>
          <cell r="F566">
            <v>42055</v>
          </cell>
          <cell r="G566">
            <v>10500</v>
          </cell>
          <cell r="H566">
            <v>9</v>
          </cell>
        </row>
        <row r="567">
          <cell r="A567" t="str">
            <v xml:space="preserve">      DESDE GALERIA EMERGENCIA 12 A FIN DE TRAMO</v>
          </cell>
          <cell r="C567">
            <v>28</v>
          </cell>
          <cell r="E567">
            <v>42055</v>
          </cell>
          <cell r="F567">
            <v>42083</v>
          </cell>
          <cell r="G567">
            <v>19600</v>
          </cell>
          <cell r="H567">
            <v>9</v>
          </cell>
        </row>
        <row r="568">
          <cell r="A568" t="str">
            <v>A3190</v>
          </cell>
          <cell r="B568" t="str">
            <v>Desde   Pk 6042,93   -   Hasta  Pk 6224,53</v>
          </cell>
          <cell r="C568">
            <v>28</v>
          </cell>
          <cell r="D568" t="str">
            <v>CS3</v>
          </cell>
          <cell r="E568">
            <v>42055</v>
          </cell>
          <cell r="F568">
            <v>42083</v>
          </cell>
          <cell r="G568">
            <v>19600</v>
          </cell>
          <cell r="H568">
            <v>9</v>
          </cell>
        </row>
        <row r="569">
          <cell r="A569" t="str">
            <v xml:space="preserve">    OBRAS AUXILIARES TUNEL DE TRANSPORTE</v>
          </cell>
          <cell r="C569">
            <v>851</v>
          </cell>
          <cell r="E569">
            <v>41207</v>
          </cell>
          <cell r="F569">
            <v>42058</v>
          </cell>
          <cell r="G569">
            <v>105608</v>
          </cell>
          <cell r="H569">
            <v>166</v>
          </cell>
        </row>
        <row r="570">
          <cell r="A570" t="str">
            <v xml:space="preserve">      Tunel sistema de Extraccion</v>
          </cell>
          <cell r="C570">
            <v>127</v>
          </cell>
          <cell r="E570">
            <v>41645</v>
          </cell>
          <cell r="F570">
            <v>41772</v>
          </cell>
          <cell r="G570">
            <v>44310</v>
          </cell>
          <cell r="H570">
            <v>147</v>
          </cell>
        </row>
        <row r="571">
          <cell r="A571" t="str">
            <v>B2750</v>
          </cell>
          <cell r="B571" t="str">
            <v>GAL SIST EXT Tramo 1 Desde   Tunel Trasnporte   -   Hasta  Chimeneas 6 y 7</v>
          </cell>
          <cell r="C571">
            <v>59</v>
          </cell>
          <cell r="D571" t="str">
            <v>CS3</v>
          </cell>
          <cell r="E571">
            <v>41645</v>
          </cell>
          <cell r="F571">
            <v>41704</v>
          </cell>
          <cell r="G571">
            <v>20510</v>
          </cell>
          <cell r="H571">
            <v>130</v>
          </cell>
        </row>
        <row r="572">
          <cell r="A572" t="str">
            <v>B2760</v>
          </cell>
          <cell r="B572" t="str">
            <v>GAL SIST EXT Tramo 2 Desde   Chimeneas 6 y 7   -   Hasta  Chimeneas 4 y 5</v>
          </cell>
          <cell r="C572">
            <v>68</v>
          </cell>
          <cell r="D572" t="str">
            <v>CS3</v>
          </cell>
          <cell r="E572">
            <v>41704</v>
          </cell>
          <cell r="F572">
            <v>41772</v>
          </cell>
          <cell r="G572">
            <v>23800</v>
          </cell>
          <cell r="H572">
            <v>147</v>
          </cell>
        </row>
        <row r="573">
          <cell r="A573" t="str">
            <v xml:space="preserve">      Frontones - Galerias de Emergencia</v>
          </cell>
          <cell r="C573">
            <v>851</v>
          </cell>
          <cell r="E573">
            <v>41207</v>
          </cell>
          <cell r="F573">
            <v>42058</v>
          </cell>
          <cell r="G573">
            <v>12480</v>
          </cell>
          <cell r="H573">
            <v>34</v>
          </cell>
        </row>
        <row r="574">
          <cell r="A574" t="str">
            <v>B2930</v>
          </cell>
          <cell r="B574" t="str">
            <v>Fronton GE nº4 A LA ALTURA  1011,5</v>
          </cell>
          <cell r="C574">
            <v>11</v>
          </cell>
          <cell r="D574" t="str">
            <v>CS2</v>
          </cell>
          <cell r="E574">
            <v>41207</v>
          </cell>
          <cell r="F574">
            <v>41218</v>
          </cell>
          <cell r="G574">
            <v>1760</v>
          </cell>
          <cell r="H574">
            <v>535</v>
          </cell>
        </row>
        <row r="575">
          <cell r="A575" t="str">
            <v>B2940</v>
          </cell>
          <cell r="B575" t="str">
            <v>Fronton GE #5 A LA ALTURA  2522,3</v>
          </cell>
          <cell r="C575">
            <v>11</v>
          </cell>
          <cell r="D575" t="str">
            <v>CS2</v>
          </cell>
          <cell r="E575">
            <v>41438</v>
          </cell>
          <cell r="F575">
            <v>41449</v>
          </cell>
          <cell r="G575">
            <v>1760</v>
          </cell>
          <cell r="H575">
            <v>375</v>
          </cell>
        </row>
        <row r="576">
          <cell r="A576" t="str">
            <v>B2950</v>
          </cell>
          <cell r="B576" t="str">
            <v>Fronton GE # 6 A LA ALTURA  3022,3</v>
          </cell>
          <cell r="C576">
            <v>12</v>
          </cell>
          <cell r="D576" t="str">
            <v>CS3</v>
          </cell>
          <cell r="E576">
            <v>41704</v>
          </cell>
          <cell r="F576">
            <v>41716</v>
          </cell>
          <cell r="G576">
            <v>1920</v>
          </cell>
          <cell r="H576">
            <v>130</v>
          </cell>
        </row>
        <row r="577">
          <cell r="A577" t="str">
            <v>B2960</v>
          </cell>
          <cell r="B577" t="str">
            <v>Fronton GE # 7 A LA ALTURA 3572,3</v>
          </cell>
          <cell r="C577">
            <v>10</v>
          </cell>
          <cell r="D577" t="str">
            <v>CS4</v>
          </cell>
          <cell r="E577">
            <v>41716</v>
          </cell>
          <cell r="F577">
            <v>41726</v>
          </cell>
          <cell r="G577">
            <v>1600</v>
          </cell>
          <cell r="H577">
            <v>147</v>
          </cell>
        </row>
        <row r="578">
          <cell r="A578" t="str">
            <v>B2970</v>
          </cell>
          <cell r="B578" t="str">
            <v>Fronton GE # 8 A LA ALTURA  4033,3</v>
          </cell>
          <cell r="C578">
            <v>10</v>
          </cell>
          <cell r="D578" t="str">
            <v>CS2</v>
          </cell>
          <cell r="E578">
            <v>41726</v>
          </cell>
          <cell r="F578">
            <v>41736</v>
          </cell>
          <cell r="G578">
            <v>1600</v>
          </cell>
          <cell r="H578">
            <v>167</v>
          </cell>
        </row>
        <row r="579">
          <cell r="A579" t="str">
            <v>B2980</v>
          </cell>
          <cell r="B579" t="str">
            <v>Fronton GE # 9 A LA ALTURA  4536,9</v>
          </cell>
          <cell r="C579">
            <v>10</v>
          </cell>
          <cell r="D579" t="str">
            <v>CS3</v>
          </cell>
          <cell r="E579">
            <v>41793</v>
          </cell>
          <cell r="F579">
            <v>41803</v>
          </cell>
          <cell r="G579">
            <v>1600</v>
          </cell>
          <cell r="H579">
            <v>142</v>
          </cell>
        </row>
        <row r="580">
          <cell r="A580" t="str">
            <v>B2990</v>
          </cell>
          <cell r="B580" t="str">
            <v>Fronton GE # 10 A LA ALTURA  5040,5</v>
          </cell>
          <cell r="C580">
            <v>6</v>
          </cell>
          <cell r="D580" t="str">
            <v>CS4</v>
          </cell>
          <cell r="E580">
            <v>41897</v>
          </cell>
          <cell r="F580">
            <v>41903</v>
          </cell>
          <cell r="G580">
            <v>960</v>
          </cell>
          <cell r="H580">
            <v>91</v>
          </cell>
        </row>
        <row r="581">
          <cell r="A581" t="str">
            <v>B3000</v>
          </cell>
          <cell r="B581" t="str">
            <v>Fronton GE # 11 A LA ALTURA  5541,1</v>
          </cell>
          <cell r="C581">
            <v>5</v>
          </cell>
          <cell r="D581" t="str">
            <v>CS3</v>
          </cell>
          <cell r="E581">
            <v>41981</v>
          </cell>
          <cell r="F581">
            <v>41986</v>
          </cell>
          <cell r="G581">
            <v>800</v>
          </cell>
          <cell r="H581">
            <v>54</v>
          </cell>
        </row>
        <row r="582">
          <cell r="A582" t="str">
            <v>B3010</v>
          </cell>
          <cell r="B582" t="str">
            <v>Fronton GE # 12 A LA ALTURA  6047,7</v>
          </cell>
          <cell r="C582">
            <v>3</v>
          </cell>
          <cell r="D582" t="str">
            <v>CS3</v>
          </cell>
          <cell r="E582">
            <v>42055</v>
          </cell>
          <cell r="F582">
            <v>42058</v>
          </cell>
          <cell r="G582">
            <v>480</v>
          </cell>
          <cell r="H582">
            <v>34</v>
          </cell>
        </row>
        <row r="583">
          <cell r="A583" t="str">
            <v xml:space="preserve">      Conexion Vehicular</v>
          </cell>
          <cell r="C583">
            <v>127</v>
          </cell>
          <cell r="E583">
            <v>41263</v>
          </cell>
          <cell r="F583">
            <v>41390</v>
          </cell>
          <cell r="G583">
            <v>43858</v>
          </cell>
          <cell r="H583">
            <v>9</v>
          </cell>
        </row>
        <row r="584">
          <cell r="A584" t="str">
            <v>B3070</v>
          </cell>
          <cell r="B584" t="str">
            <v>Conexion Vehicular 1 altura  1409,0</v>
          </cell>
          <cell r="C584">
            <v>33</v>
          </cell>
          <cell r="D584" t="str">
            <v>CS3</v>
          </cell>
          <cell r="E584">
            <v>41263</v>
          </cell>
          <cell r="F584">
            <v>41296</v>
          </cell>
          <cell r="G584">
            <v>21929</v>
          </cell>
          <cell r="H584">
            <v>51</v>
          </cell>
        </row>
        <row r="585">
          <cell r="A585" t="str">
            <v>B3080</v>
          </cell>
          <cell r="B585" t="str">
            <v>Conexion Vehicular 2 altura 2124,6</v>
          </cell>
          <cell r="C585">
            <v>33</v>
          </cell>
          <cell r="D585" t="str">
            <v>CS4</v>
          </cell>
          <cell r="E585">
            <v>41357</v>
          </cell>
          <cell r="F585">
            <v>41390</v>
          </cell>
          <cell r="G585">
            <v>21929</v>
          </cell>
          <cell r="H585">
            <v>9</v>
          </cell>
        </row>
        <row r="586">
          <cell r="A586" t="str">
            <v xml:space="preserve">      Frontones - Sistema Ventilacion</v>
          </cell>
          <cell r="C586">
            <v>579</v>
          </cell>
          <cell r="E586">
            <v>41296</v>
          </cell>
          <cell r="F586">
            <v>41875</v>
          </cell>
          <cell r="G586">
            <v>4960</v>
          </cell>
          <cell r="H586">
            <v>349</v>
          </cell>
        </row>
        <row r="587">
          <cell r="A587" t="str">
            <v>B3090</v>
          </cell>
          <cell r="B587" t="str">
            <v>Fronton Chimenea Inyeccion #3  altura 1653,6</v>
          </cell>
          <cell r="C587">
            <v>3</v>
          </cell>
          <cell r="D587" t="str">
            <v>CS2</v>
          </cell>
          <cell r="E587">
            <v>41296</v>
          </cell>
          <cell r="F587">
            <v>41299</v>
          </cell>
          <cell r="G587">
            <v>480</v>
          </cell>
          <cell r="H587">
            <v>51</v>
          </cell>
        </row>
        <row r="588">
          <cell r="A588" t="str">
            <v>B3100</v>
          </cell>
          <cell r="B588" t="str">
            <v>Desde   GAL. EXT ESTC.TRANFER.   -   Hasta  CHIM. Nº 4</v>
          </cell>
          <cell r="C588">
            <v>3</v>
          </cell>
          <cell r="D588" t="str">
            <v>CS3</v>
          </cell>
          <cell r="E588">
            <v>41772</v>
          </cell>
          <cell r="F588">
            <v>41775</v>
          </cell>
          <cell r="G588">
            <v>480</v>
          </cell>
          <cell r="H588">
            <v>147</v>
          </cell>
        </row>
        <row r="589">
          <cell r="A589" t="str">
            <v>B3110</v>
          </cell>
          <cell r="B589" t="str">
            <v>Desde   GAL. EXT ESTC.TRANFER.   -   Hasta  CHIM. Nº 5</v>
          </cell>
          <cell r="C589">
            <v>3</v>
          </cell>
          <cell r="D589" t="str">
            <v>CS3</v>
          </cell>
          <cell r="E589">
            <v>41790</v>
          </cell>
          <cell r="F589">
            <v>41793</v>
          </cell>
          <cell r="G589">
            <v>480</v>
          </cell>
          <cell r="H589">
            <v>349</v>
          </cell>
        </row>
        <row r="590">
          <cell r="A590" t="str">
            <v>B3120</v>
          </cell>
          <cell r="B590" t="str">
            <v>Desde   GAL. EXT PPAL   -   Hasta  CHIM.Nº 6</v>
          </cell>
          <cell r="C590">
            <v>5</v>
          </cell>
          <cell r="D590" t="str">
            <v>CS3</v>
          </cell>
          <cell r="E590">
            <v>41808</v>
          </cell>
          <cell r="F590">
            <v>41813</v>
          </cell>
          <cell r="G590">
            <v>800</v>
          </cell>
          <cell r="H590">
            <v>349</v>
          </cell>
        </row>
        <row r="591">
          <cell r="A591" t="str">
            <v>B3130</v>
          </cell>
          <cell r="B591" t="str">
            <v>Desde   GAL. Vent  EXT. PPAL   -   Hasta  CHIM Nº 6</v>
          </cell>
          <cell r="C591">
            <v>7</v>
          </cell>
          <cell r="D591" t="str">
            <v>CS3</v>
          </cell>
          <cell r="E591">
            <v>41828</v>
          </cell>
          <cell r="F591">
            <v>41835</v>
          </cell>
          <cell r="G591">
            <v>1120</v>
          </cell>
          <cell r="H591">
            <v>349</v>
          </cell>
        </row>
        <row r="592">
          <cell r="A592" t="str">
            <v>B3140</v>
          </cell>
          <cell r="B592" t="str">
            <v>Desde   GAL. Vent  EXT. PPAL   -   Hasta  CHIM Nº 7</v>
          </cell>
          <cell r="C592">
            <v>5</v>
          </cell>
          <cell r="D592" t="str">
            <v>CS3</v>
          </cell>
          <cell r="E592">
            <v>41850</v>
          </cell>
          <cell r="F592">
            <v>41855</v>
          </cell>
          <cell r="G592">
            <v>800</v>
          </cell>
          <cell r="H592">
            <v>349</v>
          </cell>
        </row>
        <row r="593">
          <cell r="A593" t="str">
            <v>B3145</v>
          </cell>
          <cell r="B593" t="str">
            <v>Desde   GAL. EXT PPAL   -   Hasta  CHIM.Nº 7</v>
          </cell>
          <cell r="C593">
            <v>5</v>
          </cell>
          <cell r="D593" t="str">
            <v>CS3</v>
          </cell>
          <cell r="E593">
            <v>41870</v>
          </cell>
          <cell r="F593">
            <v>41875</v>
          </cell>
          <cell r="G593">
            <v>800</v>
          </cell>
          <cell r="H593">
            <v>349</v>
          </cell>
        </row>
        <row r="594">
          <cell r="A594" t="str">
            <v xml:space="preserve">    PAVIMENTOS</v>
          </cell>
          <cell r="C594">
            <v>670</v>
          </cell>
          <cell r="E594">
            <v>41478</v>
          </cell>
          <cell r="F594">
            <v>42148</v>
          </cell>
          <cell r="G594">
            <v>199920</v>
          </cell>
          <cell r="H594">
            <v>76</v>
          </cell>
        </row>
        <row r="595">
          <cell r="A595" t="str">
            <v xml:space="preserve">      Tunel Acceso</v>
          </cell>
          <cell r="C595">
            <v>670</v>
          </cell>
          <cell r="E595">
            <v>41478</v>
          </cell>
          <cell r="F595">
            <v>42148</v>
          </cell>
          <cell r="G595">
            <v>159840</v>
          </cell>
          <cell r="H595">
            <v>76</v>
          </cell>
        </row>
        <row r="596">
          <cell r="A596" t="str">
            <v xml:space="preserve">        Tramo 1 ( desde portal Hasta conexion veh. 1)</v>
          </cell>
          <cell r="C596">
            <v>250</v>
          </cell>
          <cell r="E596">
            <v>41478</v>
          </cell>
          <cell r="F596">
            <v>41728</v>
          </cell>
          <cell r="G596">
            <v>60000</v>
          </cell>
          <cell r="H596">
            <v>76</v>
          </cell>
        </row>
        <row r="597">
          <cell r="A597" t="str">
            <v>A3150</v>
          </cell>
          <cell r="B597" t="str">
            <v>Pavimentacion</v>
          </cell>
          <cell r="C597">
            <v>250</v>
          </cell>
          <cell r="D597" t="str">
            <v>Acc</v>
          </cell>
          <cell r="E597">
            <v>41478</v>
          </cell>
          <cell r="F597">
            <v>41728</v>
          </cell>
          <cell r="G597">
            <v>60000</v>
          </cell>
          <cell r="H597">
            <v>76</v>
          </cell>
        </row>
        <row r="598">
          <cell r="A598" t="str">
            <v xml:space="preserve">        Tramo 2 ( desde conexion veh. 1 Hasta conex veh 2)</v>
          </cell>
          <cell r="C598">
            <v>50</v>
          </cell>
          <cell r="E598">
            <v>41728</v>
          </cell>
          <cell r="F598">
            <v>41778</v>
          </cell>
          <cell r="G598">
            <v>12000</v>
          </cell>
          <cell r="H598">
            <v>76</v>
          </cell>
        </row>
        <row r="599">
          <cell r="A599" t="str">
            <v>A3160</v>
          </cell>
          <cell r="B599" t="str">
            <v>Pavimentacion</v>
          </cell>
          <cell r="C599">
            <v>50</v>
          </cell>
          <cell r="D599" t="str">
            <v>Acc</v>
          </cell>
          <cell r="E599">
            <v>41728</v>
          </cell>
          <cell r="F599">
            <v>41778</v>
          </cell>
          <cell r="G599">
            <v>12000</v>
          </cell>
          <cell r="H599">
            <v>76</v>
          </cell>
        </row>
        <row r="600">
          <cell r="A600" t="str">
            <v xml:space="preserve">        Tramo 3 ( desde conexion veh. 2 Hasta Rampa servicio Transporte)</v>
          </cell>
          <cell r="C600">
            <v>150</v>
          </cell>
          <cell r="E600">
            <v>41778</v>
          </cell>
          <cell r="F600">
            <v>41928</v>
          </cell>
          <cell r="G600">
            <v>36000</v>
          </cell>
          <cell r="H600">
            <v>76</v>
          </cell>
        </row>
        <row r="601">
          <cell r="A601" t="str">
            <v>A3170</v>
          </cell>
          <cell r="B601" t="str">
            <v>Pavimentacion</v>
          </cell>
          <cell r="C601">
            <v>150</v>
          </cell>
          <cell r="D601" t="str">
            <v>Acc</v>
          </cell>
          <cell r="E601">
            <v>41778</v>
          </cell>
          <cell r="F601">
            <v>41928</v>
          </cell>
          <cell r="G601">
            <v>36000</v>
          </cell>
          <cell r="H601">
            <v>76</v>
          </cell>
        </row>
        <row r="602">
          <cell r="A602" t="str">
            <v xml:space="preserve">        Tramo 4 ( desde Rampa Servico Transporte Hasta Termino )</v>
          </cell>
          <cell r="C602">
            <v>220</v>
          </cell>
          <cell r="E602">
            <v>41928</v>
          </cell>
          <cell r="F602">
            <v>42148</v>
          </cell>
          <cell r="G602">
            <v>51840</v>
          </cell>
          <cell r="H602">
            <v>76</v>
          </cell>
        </row>
        <row r="603">
          <cell r="A603" t="str">
            <v>A3180</v>
          </cell>
          <cell r="B603" t="str">
            <v>Pavimentacion</v>
          </cell>
          <cell r="C603">
            <v>220</v>
          </cell>
          <cell r="D603" t="str">
            <v>Acc</v>
          </cell>
          <cell r="E603">
            <v>41928</v>
          </cell>
          <cell r="F603">
            <v>42148</v>
          </cell>
          <cell r="G603">
            <v>51840</v>
          </cell>
          <cell r="H603">
            <v>76</v>
          </cell>
        </row>
        <row r="604">
          <cell r="A604" t="str">
            <v xml:space="preserve">      Tunel de Transporte Principal</v>
          </cell>
          <cell r="C604">
            <v>339</v>
          </cell>
          <cell r="E604">
            <v>41808</v>
          </cell>
          <cell r="F604">
            <v>42147</v>
          </cell>
          <cell r="G604">
            <v>40080</v>
          </cell>
          <cell r="H604">
            <v>77</v>
          </cell>
        </row>
        <row r="605">
          <cell r="A605" t="str">
            <v xml:space="preserve">        Tramo 1 ( desde portal Hasta conexion veh. 1)</v>
          </cell>
          <cell r="C605">
            <v>139</v>
          </cell>
          <cell r="E605">
            <v>41808</v>
          </cell>
          <cell r="F605">
            <v>41947</v>
          </cell>
          <cell r="G605">
            <v>16680</v>
          </cell>
          <cell r="H605">
            <v>82</v>
          </cell>
        </row>
        <row r="606">
          <cell r="A606" t="str">
            <v>B3190</v>
          </cell>
          <cell r="B606" t="str">
            <v>Carpeta de Rodado con Estabilizacion Quimica</v>
          </cell>
          <cell r="C606">
            <v>139</v>
          </cell>
          <cell r="D606" t="str">
            <v>Trans</v>
          </cell>
          <cell r="E606">
            <v>41808</v>
          </cell>
          <cell r="F606">
            <v>41947</v>
          </cell>
          <cell r="G606">
            <v>16680</v>
          </cell>
          <cell r="H606">
            <v>82</v>
          </cell>
        </row>
        <row r="607">
          <cell r="A607" t="str">
            <v xml:space="preserve">        Tramo 2 ( desde conexion veh. 1 Hasta conex veh 2)</v>
          </cell>
          <cell r="C607">
            <v>65</v>
          </cell>
          <cell r="E607">
            <v>41947</v>
          </cell>
          <cell r="F607">
            <v>42012</v>
          </cell>
          <cell r="G607">
            <v>7800</v>
          </cell>
          <cell r="H607">
            <v>82</v>
          </cell>
        </row>
        <row r="608">
          <cell r="A608" t="str">
            <v>B3200</v>
          </cell>
          <cell r="B608" t="str">
            <v>Carpeta de Rodado con Estabilizacion Quimica</v>
          </cell>
          <cell r="C608">
            <v>65</v>
          </cell>
          <cell r="D608" t="str">
            <v>Trans</v>
          </cell>
          <cell r="E608">
            <v>41947</v>
          </cell>
          <cell r="F608">
            <v>42012</v>
          </cell>
          <cell r="G608">
            <v>7800</v>
          </cell>
          <cell r="H608">
            <v>82</v>
          </cell>
        </row>
        <row r="609">
          <cell r="A609" t="str">
            <v xml:space="preserve">        Tramo 3 ( desde conexion veh. 2 Hasta by pass)</v>
          </cell>
          <cell r="C609">
            <v>65</v>
          </cell>
          <cell r="E609">
            <v>42012</v>
          </cell>
          <cell r="F609">
            <v>42077</v>
          </cell>
          <cell r="G609">
            <v>7800</v>
          </cell>
          <cell r="H609">
            <v>82</v>
          </cell>
        </row>
        <row r="610">
          <cell r="A610" t="str">
            <v>B3210</v>
          </cell>
          <cell r="B610" t="str">
            <v>Carpeta de Rodado con Estabilizacion Quimica</v>
          </cell>
          <cell r="C610">
            <v>65</v>
          </cell>
          <cell r="D610" t="str">
            <v>Trans</v>
          </cell>
          <cell r="E610">
            <v>42012</v>
          </cell>
          <cell r="F610">
            <v>42077</v>
          </cell>
          <cell r="G610">
            <v>7800</v>
          </cell>
          <cell r="H610">
            <v>82</v>
          </cell>
        </row>
        <row r="611">
          <cell r="A611" t="str">
            <v xml:space="preserve">        Tramo 4 ( desde Termino  de by pass Hasta Termino )</v>
          </cell>
          <cell r="C611">
            <v>65</v>
          </cell>
          <cell r="E611">
            <v>42083</v>
          </cell>
          <cell r="F611">
            <v>42147</v>
          </cell>
          <cell r="G611">
            <v>7800</v>
          </cell>
          <cell r="H611">
            <v>77</v>
          </cell>
        </row>
        <row r="612">
          <cell r="A612" t="str">
            <v>B3220</v>
          </cell>
          <cell r="B612" t="str">
            <v>Carpeta de Rodado con Estabilizacion Quimica</v>
          </cell>
          <cell r="C612">
            <v>65</v>
          </cell>
          <cell r="D612" t="str">
            <v>Trans</v>
          </cell>
          <cell r="E612">
            <v>42083</v>
          </cell>
          <cell r="F612">
            <v>42147</v>
          </cell>
          <cell r="G612">
            <v>7800</v>
          </cell>
          <cell r="H612">
            <v>77</v>
          </cell>
        </row>
      </sheetData>
      <sheetData sheetId="4"/>
      <sheetData sheetId="5"/>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2.01.2018"/>
      <sheetName val="08.01.2018"/>
      <sheetName val="15.01.2018"/>
      <sheetName val="22.01.2018"/>
      <sheetName val="29.01.2018"/>
      <sheetName val="05.01.2018"/>
      <sheetName val="12.02.2018"/>
      <sheetName val="19.02.2018"/>
      <sheetName val="26.02.2018"/>
      <sheetName val="05.03.2018"/>
      <sheetName val="26.03.2018"/>
      <sheetName val="02-04-2018"/>
      <sheetName val="10-04.2018"/>
      <sheetName val="16-04-2018"/>
      <sheetName val="23-04-2018"/>
      <sheetName val="07-05-2018"/>
      <sheetName val="14-05-2018"/>
      <sheetName val="22-05-2018"/>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2">
          <cell r="D2" t="str">
            <v xml:space="preserve">R&amp;S </v>
          </cell>
        </row>
        <row r="3">
          <cell r="D3" t="str">
            <v xml:space="preserve">R&amp;S/PMCHS </v>
          </cell>
        </row>
        <row r="4">
          <cell r="D4" t="str">
            <v>PMCHS</v>
          </cell>
        </row>
      </sheetData>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34jul00A"/>
      <sheetName val="D34jul00"/>
      <sheetName val="CARTERA DE CONTRATOS"/>
      <sheetName val="YT Act BS 05_06"/>
      <sheetName val="FINANCIERO-C02FA02"/>
      <sheetName val="Unidad"/>
      <sheetName val="EARNINGS FACTOR ANALYSIS"/>
      <sheetName val="C_2"/>
      <sheetName val="N06MH12 ACUM MARZO 07"/>
      <sheetName val="EARNINGS_FACTOR_ANALYSIS"/>
      <sheetName val="N06MH12_ACUM_MARZO_07"/>
      <sheetName val="Val_MO_CD"/>
      <sheetName val="Mar14"/>
      <sheetName val="Basis"/>
      <sheetName val="P33"/>
      <sheetName val="EARNINGS_FACTOR_ANALYSIS1"/>
      <sheetName val="N06MH12_ACUM_MARZO_071"/>
      <sheetName val="CARTERA_DE_CONTRATOS"/>
      <sheetName val="PERDIDA_ESPESOR"/>
    </sheetNames>
    <sheetDataSet>
      <sheetData sheetId="0" refreshError="1">
        <row r="2">
          <cell r="B2" t="str">
            <v>EMPRESA DE INGENIERIA INGENDESA S.A</v>
          </cell>
        </row>
        <row r="3">
          <cell r="B3" t="str">
            <v>RUT.:  96.588.800-4</v>
          </cell>
        </row>
        <row r="4">
          <cell r="W4" t="str">
            <v>I N G E N D E S A</v>
          </cell>
        </row>
        <row r="5">
          <cell r="F5" t="str">
            <v>COMPROBANTE DE ENTRADA DE DATOS FONDO FIJO</v>
          </cell>
          <cell r="K5" t="str">
            <v>Nº</v>
          </cell>
          <cell r="L5" t="str">
            <v>34/01</v>
          </cell>
          <cell r="W5" t="str">
            <v>RUT: 96.588.800-4</v>
          </cell>
        </row>
        <row r="6">
          <cell r="W6" t="str">
            <v>FECHA</v>
          </cell>
          <cell r="AC6" t="str">
            <v>EST.</v>
          </cell>
          <cell r="AF6" t="str">
            <v>Nº DOC.</v>
          </cell>
          <cell r="AL6" t="str">
            <v>R E C I B O</v>
          </cell>
        </row>
        <row r="7">
          <cell r="G7" t="str">
            <v>ESTABLECIMIENTO EMISOR:</v>
          </cell>
          <cell r="L7">
            <v>41</v>
          </cell>
          <cell r="M7" t="str">
            <v>DIARIO D Nº</v>
          </cell>
          <cell r="P7" t="str">
            <v>34/01</v>
          </cell>
          <cell r="AK7" t="str">
            <v>Recibí de la Empresa de Ingeniería INGENDESA S.A. la suma de</v>
          </cell>
          <cell r="AS7" t="str">
            <v>Doscientos sesenta y siete mil cuatrocientos</v>
          </cell>
        </row>
        <row r="8">
          <cell r="W8">
            <v>0</v>
          </cell>
          <cell r="X8">
            <v>3</v>
          </cell>
          <cell r="Y8">
            <v>0</v>
          </cell>
          <cell r="Z8">
            <v>7</v>
          </cell>
          <cell r="AA8">
            <v>0</v>
          </cell>
          <cell r="AB8">
            <v>0</v>
          </cell>
          <cell r="AC8">
            <v>0</v>
          </cell>
          <cell r="AD8">
            <v>4</v>
          </cell>
          <cell r="AE8">
            <v>1</v>
          </cell>
          <cell r="AS8" t="str">
            <v>cincuenta y nueve</v>
          </cell>
          <cell r="BH8" t="str">
            <v>Pesos.</v>
          </cell>
        </row>
        <row r="9">
          <cell r="B9">
            <v>0</v>
          </cell>
          <cell r="G9" t="str">
            <v>MES:</v>
          </cell>
          <cell r="I9" t="str">
            <v>JULIO 2000</v>
          </cell>
          <cell r="AM9" t="str">
            <v>D</v>
          </cell>
          <cell r="AN9" t="str">
            <v>CUENTA</v>
          </cell>
          <cell r="BA9" t="str">
            <v>CUENTA</v>
          </cell>
        </row>
        <row r="10">
          <cell r="W10" t="str">
            <v>M O T I V O</v>
          </cell>
          <cell r="AL10" t="str">
            <v>VALOR $</v>
          </cell>
          <cell r="AM10" t="str">
            <v>C</v>
          </cell>
          <cell r="AN10" t="str">
            <v>CONTABILIDAD GENERAL</v>
          </cell>
          <cell r="BA10" t="str">
            <v>CONTABILIDAD ANALITICA</v>
          </cell>
        </row>
        <row r="11">
          <cell r="G11" t="str">
            <v>Nº</v>
          </cell>
          <cell r="J11" t="str">
            <v>D</v>
          </cell>
          <cell r="M11" t="str">
            <v>D</v>
          </cell>
          <cell r="N11" t="str">
            <v>CODIGO IMPUTACION</v>
          </cell>
        </row>
        <row r="12">
          <cell r="B12" t="str">
            <v>N.P.</v>
          </cell>
          <cell r="C12" t="str">
            <v>FECHA</v>
          </cell>
          <cell r="D12" t="str">
            <v>NºDOC.</v>
          </cell>
          <cell r="E12" t="str">
            <v>NOMBRE</v>
          </cell>
          <cell r="F12" t="str">
            <v>MOTIVO</v>
          </cell>
          <cell r="G12" t="str">
            <v>COMP.</v>
          </cell>
          <cell r="H12" t="str">
            <v>+-</v>
          </cell>
          <cell r="I12" t="str">
            <v xml:space="preserve">   DEBITO</v>
          </cell>
          <cell r="J12" t="str">
            <v>C</v>
          </cell>
          <cell r="K12" t="str">
            <v>+-</v>
          </cell>
          <cell r="L12" t="str">
            <v>CREDITO</v>
          </cell>
          <cell r="M12" t="str">
            <v>C</v>
          </cell>
          <cell r="N12" t="str">
            <v>CUENTA</v>
          </cell>
          <cell r="O12" t="str">
            <v>ESTAB.</v>
          </cell>
          <cell r="P12" t="str">
            <v>TRAB.</v>
          </cell>
          <cell r="Q12" t="str">
            <v>ACTIV.</v>
          </cell>
          <cell r="Z12" t="str">
            <v>DIARIO</v>
          </cell>
          <cell r="AD12" t="str">
            <v>34/01</v>
          </cell>
          <cell r="AL12">
            <v>267459</v>
          </cell>
          <cell r="AO12">
            <v>5</v>
          </cell>
          <cell r="AP12">
            <v>9</v>
          </cell>
          <cell r="AQ12">
            <v>3</v>
          </cell>
          <cell r="AR12">
            <v>0</v>
          </cell>
          <cell r="AS12" t="str">
            <v>-</v>
          </cell>
          <cell r="AT12">
            <v>4</v>
          </cell>
          <cell r="AU12">
            <v>1</v>
          </cell>
        </row>
        <row r="13">
          <cell r="B13">
            <v>1</v>
          </cell>
          <cell r="C13">
            <v>36670</v>
          </cell>
          <cell r="D13">
            <v>1</v>
          </cell>
          <cell r="E13" t="str">
            <v>ISAPRE RIO BLANCO</v>
          </cell>
          <cell r="F13" t="str">
            <v>DESCTO SR. CARLOS AHUMADA</v>
          </cell>
          <cell r="I13">
            <v>6350</v>
          </cell>
          <cell r="J13">
            <v>1</v>
          </cell>
          <cell r="M13">
            <v>2</v>
          </cell>
          <cell r="N13">
            <v>4202</v>
          </cell>
          <cell r="O13" t="str">
            <v>E</v>
          </cell>
          <cell r="P13">
            <v>22</v>
          </cell>
          <cell r="Q13">
            <v>57</v>
          </cell>
        </row>
        <row r="14">
          <cell r="B14">
            <v>2</v>
          </cell>
          <cell r="E14" t="str">
            <v>89.441.300-K</v>
          </cell>
          <cell r="F14" t="str">
            <v>DESCTO SR. RENE LUCERO</v>
          </cell>
          <cell r="G14" t="str">
            <v>F - 2372</v>
          </cell>
          <cell r="I14">
            <v>13129</v>
          </cell>
          <cell r="J14">
            <v>1</v>
          </cell>
          <cell r="M14">
            <v>2</v>
          </cell>
          <cell r="N14">
            <v>4202</v>
          </cell>
          <cell r="O14" t="str">
            <v>P</v>
          </cell>
          <cell r="P14">
            <v>482</v>
          </cell>
          <cell r="Q14">
            <v>45</v>
          </cell>
        </row>
        <row r="15">
          <cell r="B15">
            <v>4</v>
          </cell>
          <cell r="C15">
            <v>36693</v>
          </cell>
          <cell r="D15">
            <v>2</v>
          </cell>
          <cell r="E15" t="str">
            <v>EUGENIA SALAS FERNANDEZ</v>
          </cell>
          <cell r="F15" t="str">
            <v xml:space="preserve">REPARACION JEEP Nº45 </v>
          </cell>
          <cell r="I15">
            <v>149217</v>
          </cell>
          <cell r="J15">
            <v>1</v>
          </cell>
          <cell r="M15">
            <v>2</v>
          </cell>
          <cell r="N15">
            <v>6420</v>
          </cell>
          <cell r="O15">
            <v>41</v>
          </cell>
          <cell r="P15">
            <v>527</v>
          </cell>
          <cell r="Q15">
            <v>3</v>
          </cell>
        </row>
        <row r="16">
          <cell r="B16">
            <v>5</v>
          </cell>
          <cell r="E16" t="str">
            <v>10.549.609-5</v>
          </cell>
          <cell r="F16" t="str">
            <v>EUGENIA SALAS FERNANDEZ</v>
          </cell>
          <cell r="G16" t="str">
            <v>F - 631</v>
          </cell>
          <cell r="I16">
            <v>26859</v>
          </cell>
          <cell r="J16">
            <v>1</v>
          </cell>
          <cell r="M16">
            <v>2</v>
          </cell>
          <cell r="N16">
            <v>4394</v>
          </cell>
          <cell r="O16">
            <v>11</v>
          </cell>
        </row>
        <row r="17">
          <cell r="B17">
            <v>6</v>
          </cell>
          <cell r="C17">
            <v>36697</v>
          </cell>
          <cell r="D17">
            <v>3</v>
          </cell>
          <cell r="E17" t="str">
            <v>ALFONSO COLLADOS V.</v>
          </cell>
          <cell r="F17" t="str">
            <v>REPARACION (ALINEACION) CTA. Nº48</v>
          </cell>
          <cell r="I17">
            <v>6780</v>
          </cell>
          <cell r="J17">
            <v>1</v>
          </cell>
          <cell r="M17">
            <v>2</v>
          </cell>
          <cell r="N17">
            <v>6420</v>
          </cell>
          <cell r="O17">
            <v>41</v>
          </cell>
          <cell r="P17">
            <v>443</v>
          </cell>
          <cell r="Q17">
            <v>3</v>
          </cell>
        </row>
        <row r="18">
          <cell r="B18">
            <v>7</v>
          </cell>
          <cell r="E18" t="str">
            <v>3.237.471-9</v>
          </cell>
          <cell r="F18" t="str">
            <v>SERVITECA GOOD YEAR</v>
          </cell>
          <cell r="G18" t="str">
            <v>F - 1349</v>
          </cell>
          <cell r="I18">
            <v>1220</v>
          </cell>
          <cell r="J18">
            <v>1</v>
          </cell>
          <cell r="M18">
            <v>2</v>
          </cell>
          <cell r="N18">
            <v>4394</v>
          </cell>
          <cell r="O18">
            <v>11</v>
          </cell>
        </row>
        <row r="19">
          <cell r="B19">
            <v>8</v>
          </cell>
          <cell r="C19">
            <v>36699</v>
          </cell>
          <cell r="D19">
            <v>4</v>
          </cell>
          <cell r="E19" t="str">
            <v>ISAPRE RIO BLANCO</v>
          </cell>
          <cell r="F19" t="str">
            <v>DESCTO SRTA MARIELA HERRERA M.</v>
          </cell>
          <cell r="I19">
            <v>3825</v>
          </cell>
          <cell r="J19">
            <v>1</v>
          </cell>
          <cell r="M19">
            <v>2</v>
          </cell>
          <cell r="N19">
            <v>4202</v>
          </cell>
          <cell r="O19" t="str">
            <v>G</v>
          </cell>
          <cell r="P19">
            <v>423</v>
          </cell>
          <cell r="Q19">
            <v>72</v>
          </cell>
          <cell r="X19" t="str">
            <v>DEPOSITAR AL SR. GALO D'ALENÇON F.</v>
          </cell>
        </row>
        <row r="20">
          <cell r="B20">
            <v>9</v>
          </cell>
          <cell r="E20" t="str">
            <v>89.441.300-K</v>
          </cell>
          <cell r="F20" t="str">
            <v>ISAPRE RIO BLANCO</v>
          </cell>
          <cell r="G20" t="str">
            <v>F - 2464</v>
          </cell>
          <cell r="I20">
            <v>688</v>
          </cell>
          <cell r="J20">
            <v>1</v>
          </cell>
          <cell r="M20">
            <v>2</v>
          </cell>
          <cell r="N20">
            <v>4394</v>
          </cell>
          <cell r="O20">
            <v>11</v>
          </cell>
          <cell r="X20" t="str">
            <v>CUENTA CORRIENTE Nº86019392</v>
          </cell>
        </row>
        <row r="21">
          <cell r="B21">
            <v>10</v>
          </cell>
          <cell r="C21">
            <v>36706</v>
          </cell>
          <cell r="D21">
            <v>5</v>
          </cell>
          <cell r="E21" t="str">
            <v>STEEL INGENIERIA LTDA.</v>
          </cell>
          <cell r="F21" t="str">
            <v>REPARACION JEEP Nº45 "GUIA Nº 1589"</v>
          </cell>
          <cell r="I21">
            <v>16145</v>
          </cell>
          <cell r="J21">
            <v>1</v>
          </cell>
          <cell r="M21">
            <v>2</v>
          </cell>
          <cell r="N21">
            <v>6420</v>
          </cell>
          <cell r="O21">
            <v>41</v>
          </cell>
          <cell r="P21">
            <v>527</v>
          </cell>
          <cell r="Q21">
            <v>3</v>
          </cell>
          <cell r="X21" t="str">
            <v>DEL BANCO DE CREDITO E INVERSIONES</v>
          </cell>
        </row>
        <row r="22">
          <cell r="B22">
            <v>11</v>
          </cell>
          <cell r="E22" t="str">
            <v>78.847.170-K</v>
          </cell>
          <cell r="F22" t="str">
            <v>STEEL INGENIERIA LTDA.</v>
          </cell>
          <cell r="G22" t="str">
            <v>F - 2346</v>
          </cell>
          <cell r="I22">
            <v>2906</v>
          </cell>
          <cell r="J22">
            <v>1</v>
          </cell>
          <cell r="M22">
            <v>2</v>
          </cell>
          <cell r="N22">
            <v>4394</v>
          </cell>
          <cell r="O22">
            <v>11</v>
          </cell>
          <cell r="X22" t="str">
            <v>SUCURSAL SALADILLO</v>
          </cell>
        </row>
        <row r="23">
          <cell r="B23">
            <v>12</v>
          </cell>
          <cell r="C23">
            <v>36710</v>
          </cell>
          <cell r="D23">
            <v>6</v>
          </cell>
          <cell r="E23" t="str">
            <v>EUGENIA SALAS FERNANDEZ</v>
          </cell>
          <cell r="F23" t="str">
            <v>REPARACION CTA. Nº47 "GUIAS Nº 504/511"</v>
          </cell>
          <cell r="I23">
            <v>34186</v>
          </cell>
          <cell r="J23">
            <v>1</v>
          </cell>
          <cell r="M23">
            <v>2</v>
          </cell>
          <cell r="N23">
            <v>6420</v>
          </cell>
          <cell r="O23">
            <v>41</v>
          </cell>
          <cell r="P23">
            <v>439</v>
          </cell>
          <cell r="Q23">
            <v>3</v>
          </cell>
        </row>
        <row r="24">
          <cell r="B24">
            <v>13</v>
          </cell>
          <cell r="E24" t="str">
            <v>10.549.609-5</v>
          </cell>
          <cell r="F24" t="str">
            <v>EUGENIA SALAS FERNANDEZ</v>
          </cell>
          <cell r="G24" t="str">
            <v>F - 633</v>
          </cell>
          <cell r="I24">
            <v>6154</v>
          </cell>
          <cell r="J24">
            <v>1</v>
          </cell>
          <cell r="M24">
            <v>2</v>
          </cell>
          <cell r="N24">
            <v>4394</v>
          </cell>
          <cell r="O24">
            <v>11</v>
          </cell>
        </row>
        <row r="25">
          <cell r="B25">
            <v>14</v>
          </cell>
        </row>
        <row r="26">
          <cell r="B26">
            <v>15</v>
          </cell>
        </row>
        <row r="27">
          <cell r="B27">
            <v>16</v>
          </cell>
          <cell r="AK27" t="str">
            <v xml:space="preserve">T O T A L </v>
          </cell>
          <cell r="AL27">
            <v>267459</v>
          </cell>
        </row>
        <row r="28">
          <cell r="B28">
            <v>17</v>
          </cell>
          <cell r="W28" t="str">
            <v>ANEXO Nº</v>
          </cell>
          <cell r="AD28" t="str">
            <v>Vº Bº</v>
          </cell>
          <cell r="AK28" t="str">
            <v>PAGUESE</v>
          </cell>
          <cell r="AL28" t="str">
            <v>CANCELADO</v>
          </cell>
        </row>
        <row r="29">
          <cell r="B29">
            <v>18</v>
          </cell>
        </row>
        <row r="30">
          <cell r="B30">
            <v>19</v>
          </cell>
        </row>
        <row r="31">
          <cell r="B31">
            <v>20</v>
          </cell>
        </row>
        <row r="32">
          <cell r="B32">
            <v>21</v>
          </cell>
        </row>
        <row r="33">
          <cell r="B33">
            <v>22</v>
          </cell>
        </row>
        <row r="34">
          <cell r="B34">
            <v>23</v>
          </cell>
        </row>
        <row r="35">
          <cell r="B35" t="str">
            <v>AUTORIZADO POR:</v>
          </cell>
          <cell r="E35" t="str">
            <v>FONDO FIJO A CARGO DE:</v>
          </cell>
          <cell r="F35" t="str">
            <v>GALO D'ALENCON F.</v>
          </cell>
          <cell r="I35">
            <v>267459</v>
          </cell>
          <cell r="J35">
            <v>2</v>
          </cell>
          <cell r="N35">
            <v>5930</v>
          </cell>
          <cell r="O35" t="str">
            <v>-</v>
          </cell>
          <cell r="P35">
            <v>11</v>
          </cell>
        </row>
        <row r="36">
          <cell r="E36" t="str">
            <v>FIRMA</v>
          </cell>
          <cell r="L36">
            <v>0</v>
          </cell>
          <cell r="M36">
            <v>1</v>
          </cell>
          <cell r="N36">
            <v>5930</v>
          </cell>
          <cell r="O36" t="str">
            <v>-</v>
          </cell>
          <cell r="P36">
            <v>11</v>
          </cell>
        </row>
        <row r="37">
          <cell r="H37" t="str">
            <v>TOTAL BALANCE</v>
          </cell>
          <cell r="L37">
            <v>267459</v>
          </cell>
        </row>
        <row r="38">
          <cell r="E38" t="str">
            <v xml:space="preserve">(+) TOTAL DEBITO </v>
          </cell>
          <cell r="F38" t="str">
            <v>$</v>
          </cell>
          <cell r="G38">
            <v>267459</v>
          </cell>
          <cell r="M38" t="str">
            <v>CONTAB. GRAL</v>
          </cell>
          <cell r="O38">
            <v>66186</v>
          </cell>
        </row>
        <row r="39">
          <cell r="E39" t="str">
            <v xml:space="preserve">( - ) TOTAL CREDITO    </v>
          </cell>
          <cell r="F39" t="str">
            <v>$</v>
          </cell>
          <cell r="G39">
            <v>0</v>
          </cell>
          <cell r="H39" t="str">
            <v xml:space="preserve"> TOTAL CONTROL CODIGO</v>
          </cell>
          <cell r="M39" t="str">
            <v>ESTABLECIMIENTO</v>
          </cell>
          <cell r="O39">
            <v>279</v>
          </cell>
        </row>
        <row r="40">
          <cell r="E40" t="str">
            <v>TOTAL REPOSICION</v>
          </cell>
          <cell r="F40" t="str">
            <v>$</v>
          </cell>
          <cell r="G40">
            <v>267459</v>
          </cell>
          <cell r="H40" t="str">
            <v xml:space="preserve"> IMPUTACION</v>
          </cell>
          <cell r="M40" t="str">
            <v>TRABAJO</v>
          </cell>
          <cell r="O40">
            <v>2863</v>
          </cell>
        </row>
        <row r="41">
          <cell r="M41" t="str">
            <v>ACTIVIDAD</v>
          </cell>
          <cell r="O41">
            <v>186</v>
          </cell>
        </row>
        <row r="43">
          <cell r="L43" t="str">
            <v>SALADILLO, JULIO 03 DE 2000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sheetData sheetId="16"/>
      <sheetData sheetId="17" refreshError="1"/>
      <sheetData sheetId="1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s-cargadores"/>
      <sheetName val="Perforacion"/>
      <sheetName val=" Camiones 830"/>
      <sheetName val="Camiones 797"/>
      <sheetName val="Costos Totales"/>
      <sheetName val="TONELADAS CARGADAS"/>
      <sheetName val="Productividad"/>
      <sheetName val="D34jul00A"/>
    </sheetNames>
    <sheetDataSet>
      <sheetData sheetId="0" refreshError="1"/>
      <sheetData sheetId="1" refreshError="1"/>
      <sheetData sheetId="2" refreshError="1">
        <row r="2">
          <cell r="D2">
            <v>36526</v>
          </cell>
        </row>
        <row r="13">
          <cell r="D13">
            <v>671.40811253900301</v>
          </cell>
          <cell r="E13">
            <v>665.64465929408595</v>
          </cell>
          <cell r="F13">
            <v>717.81411156736795</v>
          </cell>
          <cell r="G13">
            <v>769.28793720098497</v>
          </cell>
          <cell r="H13">
            <v>740.65954678521098</v>
          </cell>
          <cell r="I13">
            <v>662.64146788990797</v>
          </cell>
          <cell r="J13">
            <v>706.87074074074098</v>
          </cell>
          <cell r="K13">
            <v>704.94710403894601</v>
          </cell>
        </row>
      </sheetData>
      <sheetData sheetId="3" refreshError="1"/>
      <sheetData sheetId="4" refreshError="1"/>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F"/>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dicion"/>
      <sheetName val="TOTAL Cu"/>
      <sheetName val="TOTAL Mo"/>
      <sheetName val="TOTAL As"/>
      <sheetName val="TOTAL CuNS"/>
      <sheetName val="TOTAL Wi"/>
      <sheetName val="SEWELL Cu"/>
      <sheetName val="SEWELL Mo"/>
      <sheetName val="SEWELL As"/>
      <sheetName val="SEWELL CuNS"/>
      <sheetName val="SEWELL Wi"/>
      <sheetName val="COLON Cu"/>
      <sheetName val="COLON Mo"/>
      <sheetName val="COLON As"/>
      <sheetName val="COLON CuNS"/>
      <sheetName val="COLON Wi"/>
      <sheetName val="Caract Met Cab"/>
      <sheetName val="Caract Met Conc"/>
      <sheetName val="calculo_leyes"/>
      <sheetName val="Alim-Ch"/>
      <sheetName val="Alim-Mol"/>
      <sheetName val="Mant-Mol"/>
      <sheetName val="Cap-Mol"/>
      <sheetName val="Flot-SEWELL"/>
      <sheetName val="Flot-SAG"/>
      <sheetName val="Flot-COLON"/>
      <sheetName val="Flot-Retrat"/>
      <sheetName val="HIDRO"/>
      <sheetName val="Estadísticas"/>
      <sheetName val="Producción"/>
      <sheetName val="Recibido"/>
      <sheetName val="Prog_Rep"/>
      <sheetName val="para_IP"/>
      <sheetName val="GMIN"/>
      <sheetName val="GFUN"/>
      <sheetName val="GPTA"/>
      <sheetName val="Div. TTE"/>
      <sheetName val="Caratula TTE"/>
      <sheetName val="BALANCE"/>
      <sheetName val="lamina"/>
      <sheetName val="TOTAL_Cu"/>
      <sheetName val="TOTAL_Mo"/>
      <sheetName val="TOTAL_As"/>
      <sheetName val="TOTAL_CuNS"/>
      <sheetName val="TOTAL_Wi"/>
      <sheetName val="SEWELL_Cu"/>
      <sheetName val="SEWELL_Mo"/>
      <sheetName val="SEWELL_As"/>
      <sheetName val="SEWELL_CuNS"/>
      <sheetName val="SEWELL_Wi"/>
      <sheetName val="COLON_Cu"/>
      <sheetName val="COLON_Mo"/>
      <sheetName val="COLON_As"/>
      <sheetName val="COLON_CuNS"/>
      <sheetName val="COLON_Wi"/>
      <sheetName val="Caract_Met_Cab"/>
      <sheetName val="Caract_Met_Conc"/>
      <sheetName val="Div__TTE"/>
      <sheetName val="Caratula_TTE"/>
      <sheetName val="CNC"/>
      <sheetName val="Page 1"/>
      <sheetName val="TOTAL_Cu1"/>
      <sheetName val="TOTAL_Mo1"/>
      <sheetName val="TOTAL_As1"/>
      <sheetName val="TOTAL_CuNS1"/>
      <sheetName val="TOTAL_Wi1"/>
      <sheetName val="SEWELL_Cu1"/>
      <sheetName val="SEWELL_Mo1"/>
      <sheetName val="SEWELL_As1"/>
      <sheetName val="SEWELL_CuNS1"/>
      <sheetName val="SEWELL_Wi1"/>
      <sheetName val="COLON_Cu1"/>
      <sheetName val="COLON_Mo1"/>
      <sheetName val="COLON_As1"/>
      <sheetName val="COLON_CuNS1"/>
      <sheetName val="COLON_Wi1"/>
      <sheetName val="Caract_Met_Cab1"/>
      <sheetName val="Caract_Met_Conc1"/>
      <sheetName val="Div__TTE1"/>
      <sheetName val="Caratula_TTE1"/>
      <sheetName val="TOTAL_Cu2"/>
      <sheetName val="TOTAL_Mo2"/>
      <sheetName val="TOTAL_As2"/>
      <sheetName val="TOTAL_CuNS2"/>
      <sheetName val="TOTAL_Wi2"/>
      <sheetName val="SEWELL_Cu2"/>
      <sheetName val="SEWELL_Mo2"/>
      <sheetName val="SEWELL_As2"/>
      <sheetName val="SEWELL_CuNS2"/>
      <sheetName val="SEWELL_Wi2"/>
      <sheetName val="COLON_Cu2"/>
      <sheetName val="COLON_Mo2"/>
      <sheetName val="COLON_As2"/>
      <sheetName val="COLON_CuNS2"/>
      <sheetName val="COLON_Wi2"/>
      <sheetName val="Caract_Met_Cab2"/>
      <sheetName val="Caract_Met_Conc2"/>
      <sheetName val="Div__TTE2"/>
      <sheetName val="Caratula_TTE2"/>
      <sheetName val="TOTAL_Cu3"/>
      <sheetName val="TOTAL_Mo3"/>
      <sheetName val="TOTAL_As3"/>
      <sheetName val="TOTAL_CuNS3"/>
      <sheetName val="TOTAL_Wi3"/>
      <sheetName val="SEWELL_Cu3"/>
      <sheetName val="SEWELL_Mo3"/>
      <sheetName val="SEWELL_As3"/>
      <sheetName val="SEWELL_CuNS3"/>
      <sheetName val="SEWELL_Wi3"/>
      <sheetName val="COLON_Cu3"/>
      <sheetName val="COLON_Mo3"/>
      <sheetName val="COLON_As3"/>
      <sheetName val="COLON_CuNS3"/>
      <sheetName val="COLON_Wi3"/>
      <sheetName val="Caract_Met_Cab3"/>
      <sheetName val="Caract_Met_Conc3"/>
      <sheetName val="Div__TTE3"/>
      <sheetName val="Caratula_TTE3"/>
      <sheetName val="MATER_CONCENTR_CBV99"/>
      <sheetName val="COSTO-MANO-OBRA-_CBV99"/>
      <sheetName val="MATER_CBV2000"/>
      <sheetName val="DISTR_MANT_ELECTRICA3"/>
      <sheetName val="DOTACION_CBV99"/>
      <sheetName val="TOTAL_Cu4"/>
      <sheetName val="TOTAL_Mo4"/>
      <sheetName val="TOTAL_As4"/>
      <sheetName val="TOTAL_CuNS4"/>
      <sheetName val="TOTAL_Wi4"/>
      <sheetName val="SEWELL_Cu4"/>
      <sheetName val="SEWELL_Mo4"/>
      <sheetName val="SEWELL_As4"/>
      <sheetName val="SEWELL_CuNS4"/>
      <sheetName val="SEWELL_Wi4"/>
      <sheetName val="COLON_Cu4"/>
      <sheetName val="COLON_Mo4"/>
      <sheetName val="COLON_As4"/>
      <sheetName val="COLON_CuNS4"/>
      <sheetName val="COLON_Wi4"/>
      <sheetName val="Caract_Met_Cab4"/>
      <sheetName val="Caract_Met_Conc4"/>
      <sheetName val="Div__TTE4"/>
      <sheetName val="Caratula_TTE4"/>
      <sheetName val="TOTAL_Cu5"/>
      <sheetName val="TOTAL_Mo5"/>
      <sheetName val="TOTAL_As5"/>
      <sheetName val="TOTAL_CuNS5"/>
      <sheetName val="TOTAL_Wi5"/>
      <sheetName val="SEWELL_Cu5"/>
      <sheetName val="SEWELL_Mo5"/>
      <sheetName val="SEWELL_As5"/>
      <sheetName val="SEWELL_CuNS5"/>
      <sheetName val="SEWELL_Wi5"/>
      <sheetName val="COLON_Cu5"/>
      <sheetName val="COLON_Mo5"/>
      <sheetName val="COLON_As5"/>
      <sheetName val="COLON_CuNS5"/>
      <sheetName val="COLON_Wi5"/>
      <sheetName val="Caract_Met_Cab5"/>
      <sheetName val="Caract_Met_Conc5"/>
      <sheetName val="Div__TTE5"/>
      <sheetName val="Caratula_TTE5"/>
      <sheetName val="TOTAL_Cu6"/>
      <sheetName val="TOTAL_Mo6"/>
      <sheetName val="TOTAL_As6"/>
      <sheetName val="TOTAL_CuNS6"/>
      <sheetName val="TOTAL_Wi6"/>
      <sheetName val="SEWELL_Cu6"/>
      <sheetName val="SEWELL_Mo6"/>
      <sheetName val="SEWELL_As6"/>
      <sheetName val="SEWELL_CuNS6"/>
      <sheetName val="SEWELL_Wi6"/>
      <sheetName val="COLON_Cu6"/>
      <sheetName val="COLON_Mo6"/>
      <sheetName val="COLON_As6"/>
      <sheetName val="COLON_CuNS6"/>
      <sheetName val="COLON_Wi6"/>
      <sheetName val="Caract_Met_Cab6"/>
      <sheetName val="Caract_Met_Conc6"/>
      <sheetName val="Div__TTE6"/>
      <sheetName val="Caratula_TTE6"/>
      <sheetName val="TOTAL_Cu7"/>
      <sheetName val="TOTAL_Mo7"/>
      <sheetName val="TOTAL_As7"/>
      <sheetName val="TOTAL_CuNS7"/>
      <sheetName val="TOTAL_Wi7"/>
      <sheetName val="SEWELL_Cu7"/>
      <sheetName val="SEWELL_Mo7"/>
      <sheetName val="SEWELL_As7"/>
      <sheetName val="SEWELL_CuNS7"/>
      <sheetName val="SEWELL_Wi7"/>
      <sheetName val="COLON_Cu7"/>
      <sheetName val="COLON_Mo7"/>
      <sheetName val="COLON_As7"/>
      <sheetName val="COLON_CuNS7"/>
      <sheetName val="COLON_Wi7"/>
      <sheetName val="Caract_Met_Cab7"/>
      <sheetName val="Caract_Met_Conc7"/>
      <sheetName val="Div__TTE7"/>
      <sheetName val="Caratula_TTE7"/>
      <sheetName val="Relaves_7"/>
      <sheetName val="TOTAL_Cu8"/>
      <sheetName val="TOTAL_Mo8"/>
      <sheetName val="TOTAL_As8"/>
      <sheetName val="TOTAL_CuNS8"/>
      <sheetName val="TOTAL_Wi8"/>
      <sheetName val="SEWELL_Cu8"/>
      <sheetName val="SEWELL_Mo8"/>
      <sheetName val="SEWELL_As8"/>
      <sheetName val="SEWELL_CuNS8"/>
      <sheetName val="SEWELL_Wi8"/>
      <sheetName val="COLON_Cu8"/>
      <sheetName val="COLON_Mo8"/>
      <sheetName val="COLON_As8"/>
      <sheetName val="COLON_CuNS8"/>
      <sheetName val="COLON_Wi8"/>
      <sheetName val="Caract_Met_Cab8"/>
      <sheetName val="Caract_Met_Conc8"/>
      <sheetName val="Div__TTE8"/>
      <sheetName val="Caratula_TTE8"/>
      <sheetName val="TOTAL_Cu9"/>
      <sheetName val="TOTAL_Mo9"/>
      <sheetName val="TOTAL_As9"/>
      <sheetName val="TOTAL_CuNS9"/>
      <sheetName val="TOTAL_Wi9"/>
      <sheetName val="SEWELL_Cu9"/>
      <sheetName val="SEWELL_Mo9"/>
      <sheetName val="SEWELL_As9"/>
      <sheetName val="SEWELL_CuNS9"/>
      <sheetName val="SEWELL_Wi9"/>
      <sheetName val="COLON_Cu9"/>
      <sheetName val="COLON_Mo9"/>
      <sheetName val="COLON_As9"/>
      <sheetName val="COLON_CuNS9"/>
      <sheetName val="COLON_Wi9"/>
      <sheetName val="Caract_Met_Cab9"/>
      <sheetName val="Caract_Met_Conc9"/>
      <sheetName val="Div__TTE9"/>
      <sheetName val="Caratula_TTE9"/>
      <sheetName val="TOTAL_Cu10"/>
      <sheetName val="TOTAL_Mo10"/>
      <sheetName val="TOTAL_As10"/>
      <sheetName val="TOTAL_CuNS10"/>
      <sheetName val="TOTAL_Wi10"/>
      <sheetName val="SEWELL_Cu10"/>
      <sheetName val="SEWELL_Mo10"/>
      <sheetName val="SEWELL_As10"/>
      <sheetName val="SEWELL_CuNS10"/>
      <sheetName val="SEWELL_Wi10"/>
      <sheetName val="COLON_Cu10"/>
      <sheetName val="COLON_Mo10"/>
      <sheetName val="COLON_As10"/>
      <sheetName val="COLON_CuNS10"/>
      <sheetName val="COLON_Wi10"/>
      <sheetName val="Caract_Met_Cab10"/>
      <sheetName val="Caract_Met_Conc10"/>
      <sheetName val="Div__TTE10"/>
      <sheetName val="Caratula_TTE10"/>
      <sheetName val="Page_1"/>
      <sheetName val="B_D_1"/>
      <sheetName val="TOTAL_Cu11"/>
      <sheetName val="TOTAL_Mo11"/>
      <sheetName val="TOTAL_As11"/>
      <sheetName val="TOTAL_CuNS11"/>
      <sheetName val="TOTAL_Wi11"/>
      <sheetName val="SEWELL_Cu11"/>
      <sheetName val="SEWELL_Mo11"/>
      <sheetName val="SEWELL_As11"/>
      <sheetName val="SEWELL_CuNS11"/>
      <sheetName val="SEWELL_Wi11"/>
      <sheetName val="COLON_Cu11"/>
      <sheetName val="COLON_Mo11"/>
      <sheetName val="COLON_As11"/>
      <sheetName val="COLON_CuNS11"/>
      <sheetName val="COLON_Wi11"/>
      <sheetName val="Caract_Met_Cab11"/>
      <sheetName val="Caract_Met_Conc11"/>
      <sheetName val="Div__TTE11"/>
      <sheetName val="Caratula_TTE11"/>
      <sheetName val="Page_11"/>
      <sheetName val="TOTAL_Cu12"/>
      <sheetName val="TOTAL_Mo12"/>
      <sheetName val="TOTAL_As12"/>
      <sheetName val="TOTAL_CuNS12"/>
      <sheetName val="TOTAL_Wi12"/>
      <sheetName val="SEWELL_Cu12"/>
      <sheetName val="SEWELL_Mo12"/>
      <sheetName val="SEWELL_As12"/>
      <sheetName val="SEWELL_CuNS12"/>
      <sheetName val="SEWELL_Wi12"/>
      <sheetName val="COLON_Cu12"/>
      <sheetName val="COLON_Mo12"/>
      <sheetName val="COLON_As12"/>
      <sheetName val="COLON_CuNS12"/>
      <sheetName val="COLON_Wi12"/>
      <sheetName val="Caract_Met_Cab12"/>
      <sheetName val="Caract_Met_Conc12"/>
      <sheetName val="Div__TTE12"/>
      <sheetName val="Caratula_TTE12"/>
      <sheetName val="TOTAL_Cu13"/>
      <sheetName val="TOTAL_Mo13"/>
      <sheetName val="TOTAL_As13"/>
      <sheetName val="TOTAL_CuNS13"/>
      <sheetName val="TOTAL_Wi13"/>
      <sheetName val="SEWELL_Cu13"/>
      <sheetName val="SEWELL_Mo13"/>
      <sheetName val="SEWELL_As13"/>
      <sheetName val="SEWELL_CuNS13"/>
      <sheetName val="SEWELL_Wi13"/>
      <sheetName val="COLON_Cu13"/>
      <sheetName val="COLON_Mo13"/>
      <sheetName val="COLON_As13"/>
      <sheetName val="COLON_CuNS13"/>
      <sheetName val="COLON_Wi13"/>
      <sheetName val="Caract_Met_Cab13"/>
      <sheetName val="Caract_Met_Conc13"/>
      <sheetName val="Div__TTE13"/>
      <sheetName val="Caratula_TTE13"/>
      <sheetName val="Page_12"/>
      <sheetName val="T-8 vC comp"/>
      <sheetName val="TOTAL_Cu15"/>
      <sheetName val="TOTAL_Mo15"/>
      <sheetName val="TOTAL_As15"/>
      <sheetName val="TOTAL_CuNS15"/>
      <sheetName val="TOTAL_Wi15"/>
      <sheetName val="SEWELL_Cu15"/>
      <sheetName val="SEWELL_Mo15"/>
      <sheetName val="SEWELL_As15"/>
      <sheetName val="SEWELL_CuNS15"/>
      <sheetName val="SEWELL_Wi15"/>
      <sheetName val="COLON_Cu15"/>
      <sheetName val="COLON_Mo15"/>
      <sheetName val="COLON_As15"/>
      <sheetName val="COLON_CuNS15"/>
      <sheetName val="COLON_Wi15"/>
      <sheetName val="Caract_Met_Cab15"/>
      <sheetName val="Caract_Met_Conc15"/>
      <sheetName val="Div__TTE15"/>
      <sheetName val="Caratula_TTE15"/>
      <sheetName val="Page_14"/>
      <sheetName val="TOTAL_Cu14"/>
      <sheetName val="TOTAL_Mo14"/>
      <sheetName val="TOTAL_As14"/>
      <sheetName val="TOTAL_CuNS14"/>
      <sheetName val="TOTAL_Wi14"/>
      <sheetName val="SEWELL_Cu14"/>
      <sheetName val="SEWELL_Mo14"/>
      <sheetName val="SEWELL_As14"/>
      <sheetName val="SEWELL_CuNS14"/>
      <sheetName val="SEWELL_Wi14"/>
      <sheetName val="COLON_Cu14"/>
      <sheetName val="COLON_Mo14"/>
      <sheetName val="COLON_As14"/>
      <sheetName val="COLON_CuNS14"/>
      <sheetName val="COLON_Wi14"/>
      <sheetName val="Caract_Met_Cab14"/>
      <sheetName val="Caract_Met_Conc14"/>
      <sheetName val="Div__TTE14"/>
      <sheetName val="Caratula_TTE14"/>
      <sheetName val="Page_13"/>
      <sheetName val="TOTAL_Cu16"/>
      <sheetName val="TOTAL_Mo16"/>
      <sheetName val="TOTAL_As16"/>
      <sheetName val="TOTAL_CuNS16"/>
      <sheetName val="TOTAL_Wi16"/>
      <sheetName val="SEWELL_Cu16"/>
      <sheetName val="SEWELL_Mo16"/>
      <sheetName val="SEWELL_As16"/>
      <sheetName val="SEWELL_CuNS16"/>
      <sheetName val="SEWELL_Wi16"/>
      <sheetName val="COLON_Cu16"/>
      <sheetName val="COLON_Mo16"/>
      <sheetName val="COLON_As16"/>
      <sheetName val="COLON_CuNS16"/>
      <sheetName val="COLON_Wi16"/>
      <sheetName val="Caract_Met_Cab16"/>
      <sheetName val="Caract_Met_Conc16"/>
      <sheetName val="Div__TTE16"/>
      <sheetName val="Caratula_TTE16"/>
      <sheetName val="Page_15"/>
      <sheetName val="TOTAL_Cu17"/>
      <sheetName val="TOTAL_Mo17"/>
      <sheetName val="TOTAL_As17"/>
      <sheetName val="TOTAL_CuNS17"/>
      <sheetName val="TOTAL_Wi17"/>
      <sheetName val="SEWELL_Cu17"/>
      <sheetName val="SEWELL_Mo17"/>
      <sheetName val="SEWELL_As17"/>
      <sheetName val="SEWELL_CuNS17"/>
      <sheetName val="SEWELL_Wi17"/>
      <sheetName val="COLON_Cu17"/>
      <sheetName val="COLON_Mo17"/>
      <sheetName val="COLON_As17"/>
      <sheetName val="COLON_CuNS17"/>
      <sheetName val="COLON_Wi17"/>
      <sheetName val="Caract_Met_Cab17"/>
      <sheetName val="Caract_Met_Conc17"/>
      <sheetName val="Div__TTE17"/>
      <sheetName val="Caratula_TTE17"/>
      <sheetName val="Page_16"/>
      <sheetName val="TOTAL_Cu18"/>
      <sheetName val="TOTAL_Mo18"/>
      <sheetName val="TOTAL_As18"/>
      <sheetName val="TOTAL_CuNS18"/>
      <sheetName val="TOTAL_Wi18"/>
      <sheetName val="SEWELL_Cu18"/>
      <sheetName val="SEWELL_Mo18"/>
      <sheetName val="SEWELL_As18"/>
      <sheetName val="SEWELL_CuNS18"/>
      <sheetName val="SEWELL_Wi18"/>
      <sheetName val="COLON_Cu18"/>
      <sheetName val="COLON_Mo18"/>
      <sheetName val="COLON_As18"/>
      <sheetName val="COLON_CuNS18"/>
      <sheetName val="COLON_Wi18"/>
      <sheetName val="Caract_Met_Cab18"/>
      <sheetName val="Caract_Met_Conc18"/>
      <sheetName val="Div__TTE18"/>
      <sheetName val="Caratula_TTE18"/>
      <sheetName val="Page_17"/>
      <sheetName val="TOTAL_Cu19"/>
      <sheetName val="TOTAL_Mo19"/>
      <sheetName val="TOTAL_As19"/>
      <sheetName val="TOTAL_CuNS19"/>
      <sheetName val="TOTAL_Wi19"/>
      <sheetName val="SEWELL_Cu19"/>
      <sheetName val="SEWELL_Mo19"/>
      <sheetName val="SEWELL_As19"/>
      <sheetName val="SEWELL_CuNS19"/>
      <sheetName val="SEWELL_Wi19"/>
      <sheetName val="COLON_Cu19"/>
      <sheetName val="COLON_Mo19"/>
      <sheetName val="COLON_As19"/>
      <sheetName val="COLON_CuNS19"/>
      <sheetName val="COLON_Wi19"/>
      <sheetName val="Caract_Met_Cab19"/>
      <sheetName val="Caract_Met_Conc19"/>
      <sheetName val="Div__TTE19"/>
      <sheetName val="Caratula_TTE19"/>
      <sheetName val="Page_18"/>
      <sheetName val="T-8_vC_comp"/>
      <sheetName val="TOTAL_Cu21"/>
      <sheetName val="TOTAL_Mo21"/>
      <sheetName val="TOTAL_As21"/>
      <sheetName val="TOTAL_CuNS21"/>
      <sheetName val="TOTAL_Wi21"/>
      <sheetName val="SEWELL_Cu21"/>
      <sheetName val="SEWELL_Mo21"/>
      <sheetName val="SEWELL_As21"/>
      <sheetName val="SEWELL_CuNS21"/>
      <sheetName val="SEWELL_Wi21"/>
      <sheetName val="COLON_Cu21"/>
      <sheetName val="COLON_Mo21"/>
      <sheetName val="COLON_As21"/>
      <sheetName val="COLON_CuNS21"/>
      <sheetName val="COLON_Wi21"/>
      <sheetName val="Caract_Met_Cab21"/>
      <sheetName val="Caract_Met_Conc21"/>
      <sheetName val="Div__TTE21"/>
      <sheetName val="Caratula_TTE21"/>
      <sheetName val="Page_110"/>
      <sheetName val="T-8_vC_comp2"/>
      <sheetName val="TOTAL_Cu20"/>
      <sheetName val="TOTAL_Mo20"/>
      <sheetName val="TOTAL_As20"/>
      <sheetName val="TOTAL_CuNS20"/>
      <sheetName val="TOTAL_Wi20"/>
      <sheetName val="SEWELL_Cu20"/>
      <sheetName val="SEWELL_Mo20"/>
      <sheetName val="SEWELL_As20"/>
      <sheetName val="SEWELL_CuNS20"/>
      <sheetName val="SEWELL_Wi20"/>
      <sheetName val="COLON_Cu20"/>
      <sheetName val="COLON_Mo20"/>
      <sheetName val="COLON_As20"/>
      <sheetName val="COLON_CuNS20"/>
      <sheetName val="COLON_Wi20"/>
      <sheetName val="Caract_Met_Cab20"/>
      <sheetName val="Caract_Met_Conc20"/>
      <sheetName val="Div__TTE20"/>
      <sheetName val="Caratula_TTE20"/>
      <sheetName val="Page_19"/>
      <sheetName val="T-8_vC_comp1"/>
      <sheetName val="B_D_3"/>
      <sheetName val=""/>
      <sheetName val="impreso"/>
      <sheetName val="10241EQLIST"/>
      <sheetName val="10241PIP1ON-SITE"/>
      <sheetName val="TOTAL_Cu22"/>
      <sheetName val="TOTAL_Mo22"/>
      <sheetName val="TOTAL_As22"/>
      <sheetName val="TOTAL_CuNS22"/>
      <sheetName val="TOTAL_Wi22"/>
      <sheetName val="SEWELL_Cu22"/>
      <sheetName val="SEWELL_Mo22"/>
      <sheetName val="SEWELL_As22"/>
      <sheetName val="SEWELL_CuNS22"/>
      <sheetName val="SEWELL_Wi22"/>
      <sheetName val="COLON_Cu22"/>
      <sheetName val="COLON_Mo22"/>
      <sheetName val="COLON_As22"/>
      <sheetName val="COLON_CuNS22"/>
      <sheetName val="COLON_Wi22"/>
      <sheetName val="Caract_Met_Cab22"/>
      <sheetName val="Caract_Met_Conc22"/>
      <sheetName val="Div__TTE22"/>
      <sheetName val="Caratula_TTE22"/>
      <sheetName val="Page_111"/>
      <sheetName val="T-8_vC_comp3"/>
      <sheetName val="GP"/>
      <sheetName val="Basis"/>
      <sheetName val="TABLA"/>
      <sheetName val="TOTAL_Cu23"/>
      <sheetName val="TOTAL_Mo23"/>
      <sheetName val="TOTAL_As23"/>
      <sheetName val="TOTAL_CuNS23"/>
      <sheetName val="TOTAL_Wi23"/>
      <sheetName val="SEWELL_Cu23"/>
      <sheetName val="SEWELL_Mo23"/>
      <sheetName val="SEWELL_As23"/>
      <sheetName val="SEWELL_CuNS23"/>
      <sheetName val="SEWELL_Wi23"/>
      <sheetName val="COLON_Cu23"/>
      <sheetName val="COLON_Mo23"/>
      <sheetName val="COLON_As23"/>
      <sheetName val="COLON_CuNS23"/>
      <sheetName val="COLON_Wi23"/>
      <sheetName val="Caract_Met_Cab23"/>
      <sheetName val="Caract_Met_Conc23"/>
      <sheetName val="Div__TTE23"/>
      <sheetName val="Caratula_TTE23"/>
      <sheetName val="Page_112"/>
      <sheetName val="T-8_vC_comp4"/>
      <sheetName val="TOTAL_Cu24"/>
      <sheetName val="TOTAL_Mo24"/>
      <sheetName val="TOTAL_As24"/>
      <sheetName val="TOTAL_CuNS24"/>
      <sheetName val="TOTAL_Wi24"/>
      <sheetName val="SEWELL_Cu24"/>
      <sheetName val="SEWELL_Mo24"/>
      <sheetName val="SEWELL_As24"/>
      <sheetName val="SEWELL_CuNS24"/>
      <sheetName val="SEWELL_Wi24"/>
      <sheetName val="COLON_Cu24"/>
      <sheetName val="COLON_Mo24"/>
      <sheetName val="COLON_As24"/>
      <sheetName val="COLON_CuNS24"/>
      <sheetName val="COLON_Wi24"/>
      <sheetName val="Caract_Met_Cab24"/>
      <sheetName val="Caract_Met_Conc24"/>
      <sheetName val="Div__TTE24"/>
      <sheetName val="Caratula_TTE24"/>
      <sheetName val="Page_113"/>
      <sheetName val="T-8_vC_comp5"/>
      <sheetName val="ECO-01A"/>
      <sheetName val="Export PM rev0"/>
      <sheetName val="LOG RFI WEST9"/>
      <sheetName val="Tarifas"/>
      <sheetName val="TOTAL_Cu25"/>
      <sheetName val="TOTAL_Mo25"/>
      <sheetName val="TOTAL_As25"/>
      <sheetName val="TOTAL_CuNS25"/>
      <sheetName val="TOTAL_Wi25"/>
      <sheetName val="SEWELL_Cu25"/>
      <sheetName val="SEWELL_Mo25"/>
      <sheetName val="SEWELL_As25"/>
      <sheetName val="SEWELL_CuNS25"/>
      <sheetName val="SEWELL_Wi25"/>
      <sheetName val="COLON_Cu25"/>
      <sheetName val="COLON_Mo25"/>
      <sheetName val="COLON_As25"/>
      <sheetName val="COLON_CuNS25"/>
      <sheetName val="COLON_Wi25"/>
      <sheetName val="Caract_Met_Cab25"/>
      <sheetName val="Caract_Met_Conc25"/>
      <sheetName val="Div__TTE25"/>
      <sheetName val="Caratula_TTE25"/>
      <sheetName val="Page_114"/>
      <sheetName val="T-8_vC_comp6"/>
      <sheetName val="TOTAL_Cu26"/>
      <sheetName val="TOTAL_Mo26"/>
      <sheetName val="TOTAL_As26"/>
      <sheetName val="TOTAL_CuNS26"/>
      <sheetName val="TOTAL_Wi26"/>
      <sheetName val="SEWELL_Cu26"/>
      <sheetName val="SEWELL_Mo26"/>
      <sheetName val="SEWELL_As26"/>
      <sheetName val="SEWELL_CuNS26"/>
      <sheetName val="SEWELL_Wi26"/>
      <sheetName val="COLON_Cu26"/>
      <sheetName val="COLON_Mo26"/>
      <sheetName val="COLON_As26"/>
      <sheetName val="COLON_CuNS26"/>
      <sheetName val="COLON_Wi26"/>
      <sheetName val="Caract_Met_Cab26"/>
      <sheetName val="Caract_Met_Conc26"/>
      <sheetName val="Div__TTE26"/>
      <sheetName val="Caratula_TTE26"/>
      <sheetName val="Page_115"/>
      <sheetName val="T-8_vC_comp7"/>
      <sheetName val="NewSegRes - Restatements"/>
      <sheetName val="GENERAL"/>
      <sheetName val="no borrrar"/>
      <sheetName val="rencst0599"/>
      <sheetName val="Atch1"/>
      <sheetName val="Rate"/>
      <sheetName val="MH 2do Pqte"/>
      <sheetName val="EDP Parada de Planta"/>
      <sheetName val="Provisiones Julio 19 "/>
      <sheetName val="GFF"/>
      <sheetName val="Costo MP"/>
      <sheetName val="Facturacion Codelco jun19"/>
      <sheetName val="EDP 103 JULIO"/>
      <sheetName val="EDP 102 JUNIO"/>
      <sheetName val="Facturacion cttas"/>
      <sheetName val="Ultimos dias contratistas"/>
      <sheetName val="Ultimos días Codelco 16 a 31"/>
      <sheetName val="Facturador cttas jun19"/>
      <sheetName val="Cttas cobros"/>
      <sheetName val="PRESUPUESTO"/>
      <sheetName val="TOTAL_Cu27"/>
      <sheetName val="TOTAL_Mo27"/>
      <sheetName val="TOTAL_As27"/>
      <sheetName val="TOTAL_CuNS27"/>
      <sheetName val="TOTAL_Wi27"/>
      <sheetName val="SEWELL_Cu27"/>
      <sheetName val="SEWELL_Mo27"/>
      <sheetName val="SEWELL_As27"/>
      <sheetName val="SEWELL_CuNS27"/>
      <sheetName val="SEWELL_Wi27"/>
      <sheetName val="COLON_Cu27"/>
      <sheetName val="COLON_Mo27"/>
      <sheetName val="COLON_As27"/>
      <sheetName val="COLON_CuNS27"/>
      <sheetName val="COLON_Wi27"/>
      <sheetName val="Caract_Met_Cab27"/>
      <sheetName val="Caract_Met_Conc27"/>
      <sheetName val="Div__TTE27"/>
      <sheetName val="Caratula_TTE27"/>
      <sheetName val="Page_116"/>
      <sheetName val="T-8_vC_comp8"/>
      <sheetName val="Export_PM_rev0"/>
      <sheetName val="Misc"/>
      <sheetName val="Metrados"/>
      <sheetName val="ECO-01"/>
      <sheetName val="ECO-02 Rev0"/>
      <sheetName val="ECO-03"/>
      <sheetName val="ECO-04"/>
      <sheetName val="ECO-05"/>
      <sheetName val="ECO-06"/>
      <sheetName val="ECO-07"/>
      <sheetName val="ECO-08"/>
      <sheetName val="ECO-09"/>
      <sheetName val="ECO-10A"/>
      <sheetName val="ECO-10B"/>
      <sheetName val="Hoja1"/>
      <sheetName val="Hoja2"/>
      <sheetName val="Hoja3"/>
      <sheetName val="ANALISIS ALQUILER FERREYROS"/>
      <sheetName val="Listas e inputs"/>
      <sheetName val="Consideraciones"/>
      <sheetName val="Auxiliar"/>
      <sheetName val="RESUMEN EJECUTIVO EAC"/>
      <sheetName val="VARIATION HH BY AREA"/>
      <sheetName val="Cuadro Resumen"/>
      <sheetName val="RESUMEN DANIEL CORDOVA"/>
      <sheetName val="Caratula Aprobacion "/>
      <sheetName val="Detalle"/>
      <sheetName val="Caratula EDP"/>
      <sheetName val="VARIATION SUBCONTRATOS"/>
      <sheetName val="RESUMEN"/>
      <sheetName val="CONTINGENCIA"/>
      <sheetName val="10000 -   Servicio Profesional"/>
      <sheetName val="DATABASE EP"/>
      <sheetName val="60000-Descuentos"/>
      <sheetName val="TR-CON historicas"/>
      <sheetName val="Cont-Profesionales"/>
      <sheetName val="Camionetas"/>
      <sheetName val="ADMIN"/>
      <sheetName val="VENDOR"/>
      <sheetName val="WC"/>
      <sheetName val="HV-GM"/>
      <sheetName val="GERS ago-sep 2019"/>
      <sheetName val="WP"/>
      <sheetName val="RRLL"/>
      <sheetName val="PS"/>
      <sheetName val="BRASS DETALL"/>
      <sheetName val="HSE"/>
      <sheetName val="QA+CD"/>
      <sheetName val="TOP"/>
      <sheetName val="GLA"/>
      <sheetName val="1. Servicio ProfesionalB "/>
      <sheetName val="20000 - Gastos Reemb"/>
      <sheetName val="JAR Review Checklist"/>
      <sheetName val="KPIs"/>
      <sheetName val="Plan Contingenica TOP WC"/>
      <sheetName val="Proportion 5x2"/>
      <sheetName val="Proportion 8x6"/>
      <sheetName val="Checklist"/>
      <sheetName val="#¡REF"/>
      <sheetName val="D34jul00A"/>
      <sheetName val="Prog 2004 - Rev.0-5-27-08-03"/>
      <sheetName val="Datos"/>
      <sheetName val="PU"/>
      <sheetName val="OBJETIVO 06"/>
      <sheetName val="Parametros"/>
      <sheetName val="CATEXP13"/>
      <sheetName val="Valorización Valle"/>
      <sheetName val="100"/>
      <sheetName val="CARTERA DE CONTRATOS"/>
      <sheetName val="TOTAL_Cu28"/>
      <sheetName val="TOTAL_Mo28"/>
      <sheetName val="TOTAL_As28"/>
      <sheetName val="TOTAL_CuNS28"/>
      <sheetName val="TOTAL_Wi28"/>
      <sheetName val="SEWELL_Cu28"/>
      <sheetName val="SEWELL_Mo28"/>
      <sheetName val="SEWELL_As28"/>
      <sheetName val="SEWELL_CuNS28"/>
      <sheetName val="SEWELL_Wi28"/>
      <sheetName val="COLON_Cu28"/>
      <sheetName val="COLON_Mo28"/>
      <sheetName val="COLON_As28"/>
      <sheetName val="COLON_CuNS28"/>
      <sheetName val="COLON_Wi28"/>
      <sheetName val="Caract_Met_Cab28"/>
      <sheetName val="Caract_Met_Conc28"/>
      <sheetName val="Div__TTE28"/>
      <sheetName val="Caratula_TTE28"/>
      <sheetName val="Page_117"/>
      <sheetName val="T-8_vC_comp9"/>
      <sheetName val="NewSegRes_-_Restatements"/>
      <sheetName val="EDP_Parada_de_Planta"/>
      <sheetName val="Provisiones_Julio_19_"/>
      <sheetName val="Costo_MP"/>
      <sheetName val="Facturacion_Codelco_jun19"/>
      <sheetName val="EDP_103_JULIO"/>
      <sheetName val="EDP_102_JUNIO"/>
      <sheetName val="Facturacion_cttas"/>
      <sheetName val="Ultimos_dias_contratistas"/>
      <sheetName val="Ultimos_días_Codelco_16_a_31"/>
      <sheetName val="Facturador_cttas_jun19"/>
      <sheetName val="Cttas_cobros"/>
      <sheetName val="MH_2do_Pqte"/>
      <sheetName val="Export_PM_rev01"/>
      <sheetName val="LOG_RFI_WEST9"/>
      <sheetName val="RESUMEN_EJECUTIVO_EAC"/>
      <sheetName val="VARIATION_HH_BY_AREA"/>
      <sheetName val="Cuadro_Resumen"/>
      <sheetName val="RESUMEN_DANIEL_CORDOVA"/>
      <sheetName val="Caratula_Aprobacion_"/>
      <sheetName val="Caratula_EDP"/>
      <sheetName val="VARIATION_SUBCONTRATOS"/>
      <sheetName val="10000_-___Servicio_Profesional"/>
      <sheetName val="DATABASE_EP"/>
      <sheetName val="TR-CON_historicas"/>
      <sheetName val="GERS_ago-sep_2019"/>
      <sheetName val="BRASS_DETALL"/>
      <sheetName val="1__Servicio_ProfesionalB_"/>
      <sheetName val="20000_-_Gastos_Reemb"/>
      <sheetName val="JAR_Review_Checklist"/>
      <sheetName val="Plan_Contingenica_TOP_WC"/>
      <sheetName val="Proportion_5x2"/>
      <sheetName val="Proportion_8x6"/>
      <sheetName val="no_borrrar"/>
      <sheetName val="1) Escondida OBP"/>
      <sheetName val="PLAN - Gráfica justificaciones"/>
      <sheetName val="Mina"/>
      <sheetName val="acciones correctivas"/>
      <sheetName val="Plan de tránsito"/>
      <sheetName val="N-1 reportados "/>
      <sheetName val="Dialogo de desempeño"/>
      <sheetName val="Tarjetas verdes"/>
      <sheetName val="Gestión del sitio"/>
      <sheetName val="Cumplimiento de plan de gerente"/>
      <sheetName val="Plan de capacitación"/>
      <sheetName val="Observaciones de Conducta"/>
      <sheetName val="SGHP"/>
      <sheetName val="GRAFICO A"/>
      <sheetName val="Dotación_r0"/>
      <sheetName val="ECO-02_Rev0"/>
      <sheetName val="Listas_e_inputs"/>
      <sheetName val="ANALISIS_ALQUILER_FERREYROS"/>
      <sheetName val="Prog_2004_-_Rev_0-5-27-08-03"/>
      <sheetName val="1)_Escondida_OBP"/>
      <sheetName val="db"/>
      <sheetName val="share"/>
      <sheetName val="CURVA GANTT"/>
      <sheetName val="3+9 2022 ODPL EXT"/>
      <sheetName val="Datos MCC 480"/>
      <sheetName val="Resources =&gt;"/>
      <sheetName val="Drilling (March16)"/>
      <sheetName val="Geology Model (Jun16)"/>
      <sheetName val="Resource Model v3 (Jun16)"/>
      <sheetName val="Inputs to Resource Optimization"/>
      <sheetName val="Reserves =&gt;"/>
      <sheetName val="Inputs to Reserves Optimization"/>
      <sheetName val="Economics"/>
      <sheetName val="Process"/>
      <sheetName val="Metallurgical"/>
      <sheetName val="Geotech &amp; Pit Design"/>
      <sheetName val="Summary"/>
      <sheetName val="cons15.mm"/>
      <sheetName val="Loading Plan"/>
      <sheetName val="pamp15.mm"/>
      <sheetName val="SCODE"/>
      <sheetName val="CuEq"/>
      <sheetName val="NSRRV Calculation"/>
      <sheetName val="Pit Slope Design"/>
      <sheetName val="Sheet1"/>
      <sheetName val="Mine Schedule - Constraints"/>
      <sheetName val="UF"/>
      <sheetName val="UTIL2007"/>
      <sheetName val="GRAF_DEUDA"/>
      <sheetName val="SetupDetails"/>
      <sheetName val="TOTAL_Cu29"/>
      <sheetName val="TOTAL_Mo29"/>
      <sheetName val="TOTAL_As29"/>
      <sheetName val="TOTAL_CuNS29"/>
      <sheetName val="TOTAL_Wi29"/>
      <sheetName val="SEWELL_Cu29"/>
      <sheetName val="SEWELL_Mo29"/>
      <sheetName val="SEWELL_As29"/>
      <sheetName val="SEWELL_CuNS29"/>
      <sheetName val="SEWELL_Wi29"/>
      <sheetName val="COLON_Cu29"/>
      <sheetName val="COLON_Mo29"/>
      <sheetName val="COLON_As29"/>
      <sheetName val="COLON_CuNS29"/>
      <sheetName val="COLON_Wi29"/>
      <sheetName val="Caract_Met_Cab29"/>
      <sheetName val="Caract_Met_Conc29"/>
      <sheetName val="Div__TTE29"/>
      <sheetName val="Caratula_TTE29"/>
      <sheetName val="Page_118"/>
      <sheetName val="T-8_vC_comp10"/>
      <sheetName val="Export_PM_rev02"/>
      <sheetName val="NewSegRes_-_Restatements1"/>
      <sheetName val="LOG_RFI_WEST91"/>
      <sheetName val="no_borrrar1"/>
      <sheetName val="MH_2do_Pqte1"/>
      <sheetName val="EDP_Parada_de_Planta1"/>
      <sheetName val="Provisiones_Julio_19_1"/>
      <sheetName val="Costo_MP1"/>
      <sheetName val="Facturacion_Codelco_jun191"/>
      <sheetName val="EDP_103_JULIO1"/>
      <sheetName val="EDP_102_JUNIO1"/>
      <sheetName val="Facturacion_cttas1"/>
      <sheetName val="Ultimos_dias_contratistas1"/>
      <sheetName val="Ultimos_días_Codelco_16_a_311"/>
      <sheetName val="Facturador_cttas_jun191"/>
      <sheetName val="Cttas_cobros1"/>
      <sheetName val="RESUMEN_EJECUTIVO_EAC1"/>
      <sheetName val="VARIATION_HH_BY_AREA1"/>
      <sheetName val="Cuadro_Resumen1"/>
      <sheetName val="RESUMEN_DANIEL_CORDOVA1"/>
      <sheetName val="Caratula_Aprobacion_1"/>
      <sheetName val="Caratula_EDP1"/>
      <sheetName val="VARIATION_SUBCONTRATOS1"/>
      <sheetName val="10000_-___Servicio_Profesional1"/>
      <sheetName val="DATABASE_EP1"/>
      <sheetName val="TR-CON_historicas1"/>
      <sheetName val="GERS_ago-sep_20191"/>
      <sheetName val="BRASS_DETALL1"/>
      <sheetName val="1__Servicio_ProfesionalB_1"/>
      <sheetName val="20000_-_Gastos_Reemb1"/>
      <sheetName val="JAR_Review_Checklist1"/>
      <sheetName val="Plan_Contingenica_TOP_WC1"/>
      <sheetName val="Proportion_5x21"/>
      <sheetName val="Proportion_8x61"/>
      <sheetName val="OBJETIVO_06"/>
      <sheetName val="acciones_correctivas"/>
      <sheetName val="Plan_de_tránsito"/>
      <sheetName val="N-1_reportados_"/>
      <sheetName val="Dialogo_de_desempeño"/>
      <sheetName val="Tarjetas_verdes"/>
      <sheetName val="Gestión_del_sitio"/>
      <sheetName val="Cumplimiento_de_plan_de_gerente"/>
      <sheetName val="Plan_de_capacitación"/>
      <sheetName val="Observaciones_de_Conducta"/>
      <sheetName val="PLAN_-_Gráfica_justificaciones"/>
      <sheetName val="Valorización_Valle"/>
      <sheetName val="CARTERA_DE_CONTRATOS"/>
      <sheetName val="GRAFICO_A"/>
      <sheetName val="2.1 Curva"/>
      <sheetName val="DashBoard_Datos"/>
      <sheetName val="Attach 4-18"/>
      <sheetName val="Categorias"/>
      <sheetName val="Categorías"/>
      <sheetName val="ECO-02_Rev01"/>
      <sheetName val="Listas_e_inputs1"/>
      <sheetName val="ANALISIS_ALQUILER_FERREYROS1"/>
      <sheetName val="Prog_2004_-_Rev_0-5-27-08-031"/>
      <sheetName val="1)_Escondida_OBP1"/>
      <sheetName val="TOTAL_Cu30"/>
      <sheetName val="TOTAL_Mo30"/>
      <sheetName val="TOTAL_As30"/>
      <sheetName val="TOTAL_CuNS30"/>
      <sheetName val="TOTAL_Wi30"/>
      <sheetName val="SEWELL_Cu30"/>
      <sheetName val="SEWELL_Mo30"/>
      <sheetName val="SEWELL_As30"/>
      <sheetName val="SEWELL_CuNS30"/>
      <sheetName val="SEWELL_Wi30"/>
      <sheetName val="COLON_Cu30"/>
      <sheetName val="COLON_Mo30"/>
      <sheetName val="COLON_As30"/>
      <sheetName val="COLON_CuNS30"/>
      <sheetName val="COLON_Wi30"/>
      <sheetName val="Caract_Met_Cab30"/>
      <sheetName val="Caract_Met_Conc30"/>
      <sheetName val="Div__TTE30"/>
      <sheetName val="Caratula_TTE30"/>
      <sheetName val="Page_119"/>
      <sheetName val="T-8_vC_comp11"/>
      <sheetName val="LOG_RFI_WEST92"/>
      <sheetName val="no_borrrar2"/>
      <sheetName val="MH_2do_Pqte2"/>
      <sheetName val="Export_PM_rev03"/>
      <sheetName val="ECO-02_Rev02"/>
      <sheetName val="NewSegRes_-_Restatements2"/>
      <sheetName val="Listas_e_inputs2"/>
      <sheetName val="EDP_Parada_de_Planta2"/>
      <sheetName val="Provisiones_Julio_19_2"/>
      <sheetName val="Costo_MP2"/>
      <sheetName val="Facturacion_Codelco_jun192"/>
      <sheetName val="EDP_103_JULIO2"/>
      <sheetName val="EDP_102_JUNIO2"/>
      <sheetName val="Facturacion_cttas2"/>
      <sheetName val="Ultimos_dias_contratistas2"/>
      <sheetName val="Ultimos_días_Codelco_16_a_312"/>
      <sheetName val="Facturador_cttas_jun192"/>
      <sheetName val="Cttas_cobros2"/>
      <sheetName val="RESUMEN_EJECUTIVO_EAC2"/>
      <sheetName val="VARIATION_HH_BY_AREA2"/>
      <sheetName val="Cuadro_Resumen2"/>
      <sheetName val="RESUMEN_DANIEL_CORDOVA2"/>
      <sheetName val="Caratula_Aprobacion_2"/>
      <sheetName val="Caratula_EDP2"/>
      <sheetName val="VARIATION_SUBCONTRATOS2"/>
      <sheetName val="10000_-___Servicio_Profesional2"/>
      <sheetName val="DATABASE_EP2"/>
      <sheetName val="TR-CON_historicas2"/>
      <sheetName val="GERS_ago-sep_20192"/>
      <sheetName val="BRASS_DETALL2"/>
      <sheetName val="1__Servicio_ProfesionalB_2"/>
      <sheetName val="20000_-_Gastos_Reemb2"/>
      <sheetName val="JAR_Review_Checklist2"/>
      <sheetName val="Plan_Contingenica_TOP_WC2"/>
      <sheetName val="Proportion_5x22"/>
      <sheetName val="Proportion_8x62"/>
      <sheetName val="ANALISIS_ALQUILER_FERREYROS2"/>
      <sheetName val="Prog_2004_-_Rev_0-5-27-08-032"/>
      <sheetName val="1)_Escondida_OBP2"/>
      <sheetName val="PLAN_-_Gráfica_justificaciones1"/>
      <sheetName val="OBJETIVO_061"/>
      <sheetName val="acciones_correctivas1"/>
      <sheetName val="Plan_de_tránsito1"/>
      <sheetName val="N-1_reportados_1"/>
      <sheetName val="Dialogo_de_desempeño1"/>
      <sheetName val="Tarjetas_verdes1"/>
      <sheetName val="Gestión_del_sitio1"/>
      <sheetName val="Cumplimiento_de_plan_de_gerent1"/>
      <sheetName val="Plan_de_capacitación1"/>
      <sheetName val="Observaciones_de_Conducta1"/>
      <sheetName val="GRAFICO_A1"/>
      <sheetName val="Valorización_Valle1"/>
      <sheetName val="CARTERA_DE_CONTRATOS1"/>
      <sheetName val="OT 70346 Costo tarjetas "/>
      <sheetName val="OT 7038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refreshError="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refreshError="1"/>
      <sheetData sheetId="708" refreshError="1"/>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sheetData sheetId="780"/>
      <sheetData sheetId="781"/>
      <sheetData sheetId="782"/>
      <sheetData sheetId="783"/>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refreshError="1"/>
      <sheetData sheetId="96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 borrrar"/>
      <sheetName val="FICHA"/>
      <sheetName val="Hoja1"/>
      <sheetName val="CTTOS"/>
      <sheetName val="D34jul00A"/>
      <sheetName val="JPR"/>
    </sheetNames>
    <sheetDataSet>
      <sheetData sheetId="0" refreshError="1">
        <row r="3">
          <cell r="P3" t="str">
            <v>\\jesvarg\pedidos\</v>
          </cell>
        </row>
      </sheetData>
      <sheetData sheetId="1"/>
      <sheetData sheetId="2"/>
      <sheetData sheetId="3"/>
      <sheetData sheetId="4" refreshError="1"/>
      <sheetData sheetId="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átula"/>
      <sheetName val="5Hojas"/>
      <sheetName val="Fases"/>
      <sheetName val="Plan de Trabajo"/>
      <sheetName val="Programa"/>
      <sheetName val="Equipos"/>
      <sheetName val="Personal"/>
      <sheetName val="Alq"/>
      <sheetName val="Jornales"/>
      <sheetName val="Módulo1"/>
      <sheetName val="LOG RFI WEST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00"/>
      <sheetName val="Valorización"/>
      <sheetName val="E-01"/>
      <sheetName val="Base"/>
      <sheetName val="datos"/>
      <sheetName val="Misc"/>
      <sheetName val="Tapa"/>
      <sheetName val="Basis"/>
      <sheetName val="Resumen_6393"/>
      <sheetName val="P3"/>
    </sheetNames>
    <sheetDataSet>
      <sheetData sheetId="0" refreshError="1">
        <row r="5">
          <cell r="M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0"/>
      <sheetName val="ACQ"/>
      <sheetName val="ACQ (2)"/>
      <sheetName val="stampa"/>
      <sheetName val="trend_forecast"/>
      <sheetName val="anticip"/>
      <sheetName val="semestr."/>
      <sheetName val="TABELLE"/>
      <sheetName val="TABELLE PORT."/>
      <sheetName val="TABELLE 99"/>
      <sheetName val="acq_g_pp "/>
      <sheetName val="acq_glob"/>
      <sheetName val="acq_q_pp"/>
      <sheetName val="Foglio1"/>
      <sheetName val="acq_linee_p "/>
      <sheetName val="acq_q_pp 99"/>
      <sheetName val="acq_linee_p  99"/>
      <sheetName val="acq_quota"/>
      <sheetName val="BOT"/>
      <sheetName val="Italia"/>
      <sheetName val="Italia SOC. reg."/>
      <sheetName val="Italia SOC. spec"/>
      <sheetName val="Italia AMBIENTE"/>
      <sheetName val="Europa"/>
      <sheetName val="Overseas"/>
      <sheetName val="America"/>
      <sheetName val="Asia"/>
      <sheetName val="Africa"/>
      <sheetName val="BOT gest."/>
      <sheetName val="Grafico"/>
      <sheetName val="Graf linee prod. nov"/>
      <sheetName val="graf geo nov"/>
      <sheetName val="legenda"/>
      <sheetName val="acq_%"/>
      <sheetName val="Diario"/>
      <sheetName val="Paramètres"/>
      <sheetName val="Pag.1"/>
      <sheetName val="Tickmarks"/>
      <sheetName val="Quantit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jada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APACIDAD"/>
      <sheetName val="Tablas"/>
      <sheetName val=".EvaluaciónTV"/>
      <sheetName val="no borrrar"/>
      <sheetName val="Salary Schedules"/>
      <sheetName val="100"/>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_EvaluaciónTV"/>
      <sheetName val="no_borrrar"/>
      <sheetName val="Salary_Schedules"/>
      <sheetName val=""/>
      <sheetName val="tierras y pavimentos"/>
      <sheetName val="Register"/>
      <sheetName val="RES"/>
      <sheetName val="OCompra"/>
      <sheetName val="base"/>
      <sheetName val="Financial Statements"/>
      <sheetName val="Misc"/>
      <sheetName val="cubicación limarí según proyect"/>
      <sheetName val="F_Rev__b=0_751"/>
      <sheetName val="CF_Rev__b=0_51"/>
      <sheetName val="CF_Rev__b=0_751"/>
      <sheetName val="ACC_DIRECTOS(33B)1"/>
      <sheetName val="PISTAS_AUX_(33A)1"/>
      <sheetName val="DEF_MEDIANA(29B)1"/>
      <sheetName val="DEF_SIMPL(29A)1"/>
      <sheetName val="CERCOS_NUEVOS(27A)1"/>
      <sheetName val="Med__Imp_1"/>
      <sheetName val="Zarpas_0_601"/>
      <sheetName val="Zarpas_0_451"/>
      <sheetName val="O_A__Long_1"/>
      <sheetName val="o_a_t_1"/>
      <sheetName val="BAJ_AGUA(8)1"/>
      <sheetName val="REM_SEÑALES(5)1"/>
      <sheetName val="REM_DEFENSAS(4)1"/>
      <sheetName val="SOLERAS(2B)_(2)1"/>
      <sheetName val="SOL_ENTERRADAS(2A)1"/>
      <sheetName val="rem__pav_1"/>
      <sheetName val="detalle_presentado1"/>
      <sheetName val="_EvaluaciónTV1"/>
      <sheetName val="no_borrrar1"/>
      <sheetName val="Salary_Schedules1"/>
      <sheetName val="F_Rev__b=0_752"/>
      <sheetName val="CF_Rev__b=0_52"/>
      <sheetName val="CF_Rev__b=0_752"/>
      <sheetName val="ACC_DIRECTOS(33B)2"/>
      <sheetName val="PISTAS_AUX_(33A)2"/>
      <sheetName val="DEF_MEDIANA(29B)2"/>
      <sheetName val="DEF_SIMPL(29A)2"/>
      <sheetName val="CERCOS_NUEVOS(27A)2"/>
      <sheetName val="Med__Imp_2"/>
      <sheetName val="Zarpas_0_602"/>
      <sheetName val="Zarpas_0_452"/>
      <sheetName val="O_A__Long_2"/>
      <sheetName val="o_a_t_2"/>
      <sheetName val="BAJ_AGUA(8)2"/>
      <sheetName val="REM_SEÑALES(5)2"/>
      <sheetName val="REM_DEFENSAS(4)2"/>
      <sheetName val="SOLERAS(2B)_(2)2"/>
      <sheetName val="SOL_ENTERRADAS(2A)2"/>
      <sheetName val="rem__pav_2"/>
      <sheetName val="detalle_presentado2"/>
      <sheetName val="_EvaluaciónTV2"/>
      <sheetName val="no_borrrar2"/>
      <sheetName val="Salary_Schedules2"/>
      <sheetName val="F_Rev__b=0_753"/>
      <sheetName val="CF_Rev__b=0_53"/>
      <sheetName val="CF_Rev__b=0_753"/>
      <sheetName val="ACC_DIRECTOS(33B)3"/>
      <sheetName val="PISTAS_AUX_(33A)3"/>
      <sheetName val="DEF_MEDIANA(29B)3"/>
      <sheetName val="DEF_SIMPL(29A)3"/>
      <sheetName val="CERCOS_NUEVOS(27A)3"/>
      <sheetName val="Med__Imp_3"/>
      <sheetName val="Zarpas_0_603"/>
      <sheetName val="Zarpas_0_453"/>
      <sheetName val="O_A__Long_3"/>
      <sheetName val="o_a_t_3"/>
      <sheetName val="BAJ_AGUA(8)3"/>
      <sheetName val="REM_SEÑALES(5)3"/>
      <sheetName val="REM_DEFENSAS(4)3"/>
      <sheetName val="SOLERAS(2B)_(2)3"/>
      <sheetName val="SOL_ENTERRADAS(2A)3"/>
      <sheetName val="rem__pav_3"/>
      <sheetName val="detalle_presentado3"/>
      <sheetName val="_EvaluaciónTV3"/>
      <sheetName val="no_borrrar3"/>
      <sheetName val="Salary_Schedules3"/>
      <sheetName val="F_Rev__b=0_754"/>
      <sheetName val="CF_Rev__b=0_54"/>
      <sheetName val="CF_Rev__b=0_754"/>
      <sheetName val="ACC_DIRECTOS(33B)4"/>
      <sheetName val="PISTAS_AUX_(33A)4"/>
      <sheetName val="DEF_MEDIANA(29B)4"/>
      <sheetName val="DEF_SIMPL(29A)4"/>
      <sheetName val="CERCOS_NUEVOS(27A)4"/>
      <sheetName val="Med__Imp_4"/>
      <sheetName val="Zarpas_0_604"/>
      <sheetName val="Zarpas_0_454"/>
      <sheetName val="O_A__Long_4"/>
      <sheetName val="o_a_t_4"/>
      <sheetName val="BAJ_AGUA(8)4"/>
      <sheetName val="REM_SEÑALES(5)4"/>
      <sheetName val="REM_DEFENSAS(4)4"/>
      <sheetName val="SOLERAS(2B)_(2)4"/>
      <sheetName val="SOL_ENTERRADAS(2A)4"/>
      <sheetName val="rem__pav_4"/>
      <sheetName val="detalle_presentado4"/>
      <sheetName val="_EvaluaciónTV4"/>
      <sheetName val="no_borrrar4"/>
      <sheetName val="Salary_Schedules4"/>
      <sheetName val="0000000"/>
      <sheetName val="P33"/>
      <sheetName val="Variables Formularios"/>
      <sheetName val="412"/>
      <sheetName val="Curva S Llanos"/>
      <sheetName val="HD"/>
      <sheetName val="TASK"/>
      <sheetName val="TASKRSRC"/>
      <sheetName val="RSRC"/>
      <sheetName val="USERDATA"/>
      <sheetName val="Avances Físicos PDT"/>
      <sheetName val="E-01"/>
      <sheetName val="Reporte_de_Inventario_Valoriza_"/>
      <sheetName val="Comparacion PreFact vs Fact"/>
      <sheetName val="JAN"/>
      <sheetName val="Fin - data"/>
      <sheetName val="Datos Generales"/>
      <sheetName val="Curva_S_Llanos2"/>
      <sheetName val="Datos_Generales2"/>
      <sheetName val="Curva_S_Llanos1"/>
      <sheetName val="Datos_Generales1"/>
      <sheetName val="Curva_S_Llanos"/>
      <sheetName val="Datos_Generales"/>
      <sheetName val="Curva_S_Llanos3"/>
      <sheetName val="Datos_Generales3"/>
      <sheetName val="Curva_S_Llanos4"/>
      <sheetName val="Datos_Generales4"/>
      <sheetName val="F_Rev__b=0_755"/>
      <sheetName val="CF_Rev__b=0_55"/>
      <sheetName val="CF_Rev__b=0_755"/>
      <sheetName val="ACC_DIRECTOS(33B)5"/>
      <sheetName val="PISTAS_AUX_(33A)5"/>
      <sheetName val="DEF_MEDIANA(29B)5"/>
      <sheetName val="DEF_SIMPL(29A)5"/>
      <sheetName val="CERCOS_NUEVOS(27A)5"/>
      <sheetName val="Med__Imp_5"/>
      <sheetName val="Zarpas_0_605"/>
      <sheetName val="Zarpas_0_455"/>
      <sheetName val="O_A__Long_5"/>
      <sheetName val="o_a_t_5"/>
      <sheetName val="BAJ_AGUA(8)5"/>
      <sheetName val="REM_SEÑALES(5)5"/>
      <sheetName val="REM_DEFENSAS(4)5"/>
      <sheetName val="SOLERAS(2B)_(2)5"/>
      <sheetName val="SOL_ENTERRADAS(2A)5"/>
      <sheetName val="rem__pav_5"/>
      <sheetName val="detalle_presentado5"/>
      <sheetName val="_EvaluaciónTV5"/>
      <sheetName val="Curva_S_Llanos5"/>
      <sheetName val="Datos_Generales5"/>
      <sheetName val="no_borrrar5"/>
      <sheetName val="Salary_Schedules5"/>
      <sheetName val="F_Rev__b=0_756"/>
      <sheetName val="CF_Rev__b=0_56"/>
      <sheetName val="CF_Rev__b=0_756"/>
      <sheetName val="ACC_DIRECTOS(33B)6"/>
      <sheetName val="PISTAS_AUX_(33A)6"/>
      <sheetName val="DEF_MEDIANA(29B)6"/>
      <sheetName val="DEF_SIMPL(29A)6"/>
      <sheetName val="CERCOS_NUEVOS(27A)6"/>
      <sheetName val="Med__Imp_6"/>
      <sheetName val="Zarpas_0_606"/>
      <sheetName val="Zarpas_0_456"/>
      <sheetName val="O_A__Long_6"/>
      <sheetName val="o_a_t_6"/>
      <sheetName val="BAJ_AGUA(8)6"/>
      <sheetName val="REM_SEÑALES(5)6"/>
      <sheetName val="REM_DEFENSAS(4)6"/>
      <sheetName val="SOLERAS(2B)_(2)6"/>
      <sheetName val="SOL_ENTERRADAS(2A)6"/>
      <sheetName val="rem__pav_6"/>
      <sheetName val="detalle_presentado6"/>
      <sheetName val="_EvaluaciónTV6"/>
      <sheetName val="Curva_S_Llanos6"/>
      <sheetName val="Datos_Generales6"/>
      <sheetName val="no_borrrar6"/>
      <sheetName val="Salary_Schedules6"/>
      <sheetName val="F_Rev__b=0_757"/>
      <sheetName val="CF_Rev__b=0_57"/>
      <sheetName val="CF_Rev__b=0_757"/>
      <sheetName val="ACC_DIRECTOS(33B)7"/>
      <sheetName val="PISTAS_AUX_(33A)7"/>
      <sheetName val="DEF_MEDIANA(29B)7"/>
      <sheetName val="DEF_SIMPL(29A)7"/>
      <sheetName val="CERCOS_NUEVOS(27A)7"/>
      <sheetName val="Med__Imp_7"/>
      <sheetName val="Zarpas_0_607"/>
      <sheetName val="Zarpas_0_457"/>
      <sheetName val="O_A__Long_7"/>
      <sheetName val="o_a_t_7"/>
      <sheetName val="BAJ_AGUA(8)7"/>
      <sheetName val="REM_SEÑALES(5)7"/>
      <sheetName val="REM_DEFENSAS(4)7"/>
      <sheetName val="SOLERAS(2B)_(2)7"/>
      <sheetName val="SOL_ENTERRADAS(2A)7"/>
      <sheetName val="rem__pav_7"/>
      <sheetName val="detalle_presentado7"/>
      <sheetName val="Curva_S_Llanos7"/>
      <sheetName val="_EvaluaciónTV7"/>
      <sheetName val="Datos_Generales7"/>
      <sheetName val="no_borrrar7"/>
      <sheetName val="Salary_Schedules7"/>
      <sheetName val="impreso"/>
      <sheetName val="Sheet1"/>
      <sheetName val="tierras_y_pavimentos"/>
      <sheetName val="Variables_Formularios"/>
      <sheetName val="Financial_Statements"/>
      <sheetName val="cubicación_limarí_según_proyect"/>
      <sheetName val="Diario"/>
      <sheetName val="BDATOS"/>
      <sheetName val="R1 - EXE Clase 3"/>
    </sheetNames>
    <sheetDataSet>
      <sheetData sheetId="0" refreshError="1">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3">
          <cell r="A13">
            <v>376102</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etalle"/>
      <sheetName val="ECO-02-B Sol0"/>
      <sheetName val="Conversiones"/>
      <sheetName val="Hoja1"/>
      <sheetName val="ECO-02-B Sol0 (2)"/>
      <sheetName val="0000000"/>
    </sheetNames>
    <sheetDataSet>
      <sheetData sheetId="0">
        <row r="17">
          <cell r="B17" t="str">
            <v>007000a</v>
          </cell>
          <cell r="D17" t="str">
            <v>Task Force - Fase I</v>
          </cell>
          <cell r="H17" t="str">
            <v>MH</v>
          </cell>
          <cell r="I17" t="str">
            <v>1</v>
          </cell>
          <cell r="J17" t="str">
            <v>1,00</v>
          </cell>
          <cell r="M17" t="str">
            <v>170.728,62</v>
          </cell>
          <cell r="O17" t="str">
            <v>1,00</v>
          </cell>
          <cell r="Q17" t="str">
            <v>170.728,62</v>
          </cell>
          <cell r="S17" t="str">
            <v>2,32</v>
          </cell>
          <cell r="U17" t="str">
            <v>64,48</v>
          </cell>
          <cell r="X17" t="str">
            <v>Recursos de Activación del Proyecto (Task Force)</v>
          </cell>
        </row>
        <row r="19">
          <cell r="B19">
            <v>7100</v>
          </cell>
          <cell r="D19" t="str">
            <v>Site Agent and secretary's office - Fase I</v>
          </cell>
          <cell r="H19" t="str">
            <v>MH</v>
          </cell>
          <cell r="I19" t="str">
            <v>12</v>
          </cell>
          <cell r="J19" t="str">
            <v>12,00</v>
          </cell>
          <cell r="M19" t="str">
            <v>61.917,51</v>
          </cell>
          <cell r="O19" t="str">
            <v>12,00</v>
          </cell>
          <cell r="Q19" t="str">
            <v>743.010,11</v>
          </cell>
          <cell r="S19" t="str">
            <v>10,11</v>
          </cell>
          <cell r="U19" t="str">
            <v>65,31</v>
          </cell>
          <cell r="X19" t="str">
            <v>Facilidades en sitio</v>
          </cell>
        </row>
        <row r="21">
          <cell r="B21">
            <v>7120</v>
          </cell>
          <cell r="D21" t="str">
            <v>Contract administrator - Fase I</v>
          </cell>
          <cell r="H21" t="str">
            <v>MH</v>
          </cell>
          <cell r="I21" t="str">
            <v>12</v>
          </cell>
          <cell r="J21" t="str">
            <v>12,00</v>
          </cell>
          <cell r="M21" t="str">
            <v>15.467,55</v>
          </cell>
          <cell r="O21" t="str">
            <v>12,00</v>
          </cell>
          <cell r="Q21" t="str">
            <v>185.610,55</v>
          </cell>
          <cell r="S21" t="str">
            <v>2,52</v>
          </cell>
          <cell r="U21" t="str">
            <v>70,65</v>
          </cell>
          <cell r="X21" t="str">
            <v>Administración de Contrato</v>
          </cell>
        </row>
        <row r="23">
          <cell r="B23">
            <v>7110</v>
          </cell>
          <cell r="D23" t="str">
            <v>Quality Control - Fase I</v>
          </cell>
          <cell r="H23" t="str">
            <v>MH</v>
          </cell>
          <cell r="I23" t="str">
            <v>12</v>
          </cell>
          <cell r="J23" t="str">
            <v>12,00</v>
          </cell>
          <cell r="M23" t="str">
            <v>8.164,43</v>
          </cell>
          <cell r="O23" t="str">
            <v>12,00</v>
          </cell>
          <cell r="Q23" t="str">
            <v>97.973,12</v>
          </cell>
          <cell r="S23" t="str">
            <v>1,33</v>
          </cell>
          <cell r="U23" t="str">
            <v>0,98</v>
          </cell>
          <cell r="X23" t="str">
            <v>Dp. Calidad</v>
          </cell>
        </row>
        <row r="25">
          <cell r="B25">
            <v>7115</v>
          </cell>
          <cell r="D25" t="str">
            <v>Project Control - Fase I</v>
          </cell>
          <cell r="H25" t="str">
            <v>MH</v>
          </cell>
          <cell r="I25" t="str">
            <v>12</v>
          </cell>
          <cell r="J25" t="str">
            <v>12,00</v>
          </cell>
          <cell r="M25" t="str">
            <v>10.296,97</v>
          </cell>
          <cell r="O25" t="str">
            <v>12,00</v>
          </cell>
          <cell r="Q25" t="str">
            <v>123.563,63</v>
          </cell>
          <cell r="S25" t="str">
            <v>1,68</v>
          </cell>
          <cell r="U25" t="str">
            <v>44,19</v>
          </cell>
          <cell r="X25" t="str">
            <v>Dp. Control de Costos</v>
          </cell>
        </row>
        <row r="27">
          <cell r="B27">
            <v>7125</v>
          </cell>
          <cell r="D27" t="str">
            <v>Safety, Environment &amp; Permits - Fase I</v>
          </cell>
          <cell r="H27" t="str">
            <v>MH</v>
          </cell>
          <cell r="I27" t="str">
            <v>12</v>
          </cell>
          <cell r="J27" t="str">
            <v>12,00</v>
          </cell>
          <cell r="M27" t="str">
            <v>32.754,00</v>
          </cell>
          <cell r="O27" t="str">
            <v>12,00</v>
          </cell>
          <cell r="Q27" t="str">
            <v>393.047,98</v>
          </cell>
          <cell r="S27" t="str">
            <v>5,35</v>
          </cell>
          <cell r="U27" t="str">
            <v>0,46</v>
          </cell>
          <cell r="X27" t="str">
            <v>HSSE</v>
          </cell>
        </row>
        <row r="29">
          <cell r="B29">
            <v>7131</v>
          </cell>
          <cell r="D29" t="str">
            <v>Risk Management - Fase I</v>
          </cell>
          <cell r="H29" t="str">
            <v>MH</v>
          </cell>
          <cell r="I29" t="str">
            <v>12</v>
          </cell>
          <cell r="J29" t="str">
            <v>12,00</v>
          </cell>
          <cell r="M29" t="str">
            <v>6.167,25</v>
          </cell>
          <cell r="O29" t="str">
            <v>12,00</v>
          </cell>
          <cell r="Q29" t="str">
            <v>74.007,01</v>
          </cell>
          <cell r="S29" t="str">
            <v>1,01</v>
          </cell>
          <cell r="U29" t="str">
            <v>1,30</v>
          </cell>
          <cell r="X29" t="str">
            <v>Análisis de Riesgo y Control de Cambios</v>
          </cell>
        </row>
        <row r="31">
          <cell r="B31">
            <v>7121</v>
          </cell>
          <cell r="D31" t="str">
            <v>Administration - Fase I</v>
          </cell>
          <cell r="H31" t="str">
            <v>MH</v>
          </cell>
          <cell r="I31" t="str">
            <v>12</v>
          </cell>
          <cell r="J31" t="str">
            <v>12,00</v>
          </cell>
          <cell r="M31" t="str">
            <v>18.578,20</v>
          </cell>
          <cell r="O31" t="str">
            <v>12,00</v>
          </cell>
          <cell r="Q31" t="str">
            <v>222.938,36</v>
          </cell>
          <cell r="S31" t="str">
            <v>3,03</v>
          </cell>
          <cell r="U31" t="str">
            <v>3,66</v>
          </cell>
          <cell r="X31" t="str">
            <v>Administración y Finanzas</v>
          </cell>
        </row>
        <row r="33">
          <cell r="B33">
            <v>7304</v>
          </cell>
          <cell r="D33" t="str">
            <v>Personnel - Fase I</v>
          </cell>
          <cell r="H33" t="str">
            <v>MH</v>
          </cell>
          <cell r="I33" t="str">
            <v>12</v>
          </cell>
          <cell r="J33" t="str">
            <v>12,00</v>
          </cell>
          <cell r="M33" t="str">
            <v>20.820,48</v>
          </cell>
          <cell r="O33" t="str">
            <v>12,00</v>
          </cell>
          <cell r="Q33" t="str">
            <v>249.845,77</v>
          </cell>
          <cell r="S33" t="str">
            <v>3,40</v>
          </cell>
          <cell r="U33" t="str">
            <v>0,48</v>
          </cell>
          <cell r="X33" t="str">
            <v>RRHH</v>
          </cell>
        </row>
        <row r="35">
          <cell r="B35">
            <v>7215</v>
          </cell>
          <cell r="D35" t="str">
            <v>Planning office - Fase I</v>
          </cell>
          <cell r="H35" t="str">
            <v>MH</v>
          </cell>
          <cell r="I35" t="str">
            <v>12</v>
          </cell>
          <cell r="J35" t="str">
            <v>12,00</v>
          </cell>
          <cell r="M35" t="str">
            <v>15.687,29</v>
          </cell>
          <cell r="O35" t="str">
            <v>12,00</v>
          </cell>
          <cell r="Q35" t="str">
            <v>188.247,47</v>
          </cell>
          <cell r="S35" t="str">
            <v>2,56</v>
          </cell>
          <cell r="U35" t="str">
            <v>0,51</v>
          </cell>
          <cell r="X35" t="str">
            <v>Oficina de Planificación y Control</v>
          </cell>
        </row>
        <row r="37">
          <cell r="B37">
            <v>7327</v>
          </cell>
          <cell r="D37" t="str">
            <v>Purchasing - Fase I</v>
          </cell>
          <cell r="H37" t="str">
            <v>MH</v>
          </cell>
          <cell r="I37" t="str">
            <v>12</v>
          </cell>
          <cell r="J37" t="str">
            <v>12,00</v>
          </cell>
          <cell r="M37" t="str">
            <v>71.551,30</v>
          </cell>
          <cell r="O37" t="str">
            <v>12,00</v>
          </cell>
          <cell r="Q37" t="str">
            <v>858.615,63</v>
          </cell>
          <cell r="S37" t="str">
            <v>11,68</v>
          </cell>
          <cell r="U37" t="str">
            <v>65,29</v>
          </cell>
          <cell r="X37" t="str">
            <v>Gestión de Compras</v>
          </cell>
        </row>
        <row r="39">
          <cell r="B39">
            <v>7200</v>
          </cell>
          <cell r="D39" t="str">
            <v>Technical Management - Fase I</v>
          </cell>
          <cell r="H39" t="str">
            <v>MH</v>
          </cell>
          <cell r="I39" t="str">
            <v>12</v>
          </cell>
          <cell r="J39" t="str">
            <v>12,00</v>
          </cell>
          <cell r="M39" t="str">
            <v>53.520,17</v>
          </cell>
          <cell r="O39" t="str">
            <v>12,00</v>
          </cell>
          <cell r="Q39" t="str">
            <v>642.242,03</v>
          </cell>
          <cell r="S39" t="str">
            <v>8,74</v>
          </cell>
          <cell r="U39" t="str">
            <v>50,86</v>
          </cell>
          <cell r="X39" t="str">
            <v>Gerencia Técnica</v>
          </cell>
        </row>
        <row r="41">
          <cell r="B41" t="str">
            <v>007225b</v>
          </cell>
          <cell r="D41" t="str">
            <v>Surveyors - Fase I</v>
          </cell>
          <cell r="H41" t="str">
            <v>MH</v>
          </cell>
          <cell r="I41" t="str">
            <v>12</v>
          </cell>
          <cell r="J41" t="str">
            <v>12,00</v>
          </cell>
          <cell r="M41" t="str">
            <v>9.427,87</v>
          </cell>
          <cell r="O41" t="str">
            <v>12,00</v>
          </cell>
          <cell r="Q41" t="str">
            <v>113.134,41</v>
          </cell>
          <cell r="S41" t="str">
            <v>1,54</v>
          </cell>
          <cell r="U41" t="str">
            <v>23,34</v>
          </cell>
          <cell r="X41" t="str">
            <v>Dp. Topografía</v>
          </cell>
        </row>
        <row r="43">
          <cell r="B43" t="str">
            <v>007350a</v>
          </cell>
          <cell r="D43" t="str">
            <v>Oficina JV Santiago - Fase I</v>
          </cell>
          <cell r="H43" t="str">
            <v>MH</v>
          </cell>
          <cell r="I43" t="str">
            <v>12</v>
          </cell>
          <cell r="J43" t="str">
            <v>12,00</v>
          </cell>
          <cell r="M43" t="str">
            <v>45.180,05</v>
          </cell>
          <cell r="O43" t="str">
            <v>12,00</v>
          </cell>
          <cell r="Q43" t="str">
            <v>542.160,64</v>
          </cell>
          <cell r="S43" t="str">
            <v>7,37</v>
          </cell>
          <cell r="U43" t="str">
            <v>67,95</v>
          </cell>
          <cell r="X43" t="str">
            <v>Facilidades Proyecto Santiago</v>
          </cell>
        </row>
        <row r="45">
          <cell r="B45" t="str">
            <v>007810a</v>
          </cell>
          <cell r="D45" t="str">
            <v>Costos adicionales de gestion - Fase I</v>
          </cell>
          <cell r="H45" t="str">
            <v>MH</v>
          </cell>
          <cell r="I45" t="str">
            <v>12</v>
          </cell>
          <cell r="J45" t="str">
            <v>12,00</v>
          </cell>
          <cell r="M45" t="str">
            <v>7.500,00</v>
          </cell>
          <cell r="O45" t="str">
            <v>12,00</v>
          </cell>
          <cell r="Q45" t="str">
            <v>90.000,00</v>
          </cell>
          <cell r="S45" t="str">
            <v>1,22</v>
          </cell>
          <cell r="U45" t="str">
            <v>100,00</v>
          </cell>
          <cell r="X45" t="str">
            <v>Varios Oficinas - Instalaciones</v>
          </cell>
        </row>
        <row r="47">
          <cell r="B47" t="str">
            <v>007820a</v>
          </cell>
          <cell r="D47" t="str">
            <v>Gastos adicionales generales - Fase I</v>
          </cell>
          <cell r="H47" t="str">
            <v>MH</v>
          </cell>
          <cell r="I47" t="str">
            <v>12</v>
          </cell>
          <cell r="J47" t="str">
            <v>12,00</v>
          </cell>
          <cell r="M47" t="str">
            <v>195.416,67</v>
          </cell>
          <cell r="O47" t="str">
            <v>12,00</v>
          </cell>
          <cell r="Q47" t="str">
            <v>2.345.000,00</v>
          </cell>
          <cell r="S47" t="str">
            <v>31,90</v>
          </cell>
          <cell r="U47" t="str">
            <v>100,00</v>
          </cell>
          <cell r="X47" t="str">
            <v>Consultorías - Auditorías</v>
          </cell>
        </row>
        <row r="48">
          <cell r="X48" t="str">
            <v>Viajes - Viáticos</v>
          </cell>
        </row>
        <row r="49">
          <cell r="B49">
            <v>7345</v>
          </cell>
          <cell r="D49" t="str">
            <v>Personnel in transit: travels &amp; external accomodation - Fase I</v>
          </cell>
          <cell r="H49" t="str">
            <v>MH</v>
          </cell>
          <cell r="I49" t="str">
            <v>12</v>
          </cell>
          <cell r="J49" t="str">
            <v>12,00</v>
          </cell>
          <cell r="M49" t="str">
            <v>25.935,17</v>
          </cell>
          <cell r="O49" t="str">
            <v>12,00</v>
          </cell>
          <cell r="Q49" t="str">
            <v>311.222,09</v>
          </cell>
          <cell r="S49" t="str">
            <v>4,23</v>
          </cell>
          <cell r="U49" t="str">
            <v>96,01</v>
          </cell>
          <cell r="X49" t="str">
            <v>Viajes - Viáticos</v>
          </cell>
        </row>
      </sheetData>
      <sheetData sheetId="1">
        <row r="29">
          <cell r="C29" t="str">
            <v>007000a</v>
          </cell>
        </row>
      </sheetData>
      <sheetData sheetId="2"/>
      <sheetData sheetId="3">
        <row r="3">
          <cell r="B3" t="str">
            <v>10 - Mano de Obra</v>
          </cell>
        </row>
      </sheetData>
      <sheetData sheetId="4"/>
      <sheetData sheetId="5"/>
      <sheetData sheetId="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57">
          <cell r="C57">
            <v>1931</v>
          </cell>
        </row>
      </sheetData>
      <sheetData sheetId="20"/>
      <sheetData sheetId="21"/>
      <sheetData sheetId="22"/>
      <sheetData sheetId="23"/>
      <sheetData sheetId="24"/>
      <sheetData sheetId="25"/>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00-1"/>
      <sheetName val="VEB"/>
      <sheetName val="T00"/>
      <sheetName val="T01"/>
      <sheetName val="T02"/>
      <sheetName val="T03"/>
      <sheetName val="T04"/>
      <sheetName val="T05"/>
      <sheetName val="T051"/>
      <sheetName val="T06"/>
      <sheetName val="T07"/>
      <sheetName val="T08"/>
      <sheetName val="T09"/>
      <sheetName val="T10"/>
      <sheetName val="T11"/>
      <sheetName val="T12"/>
      <sheetName val="T13"/>
      <sheetName val="B01"/>
      <sheetName val="B02"/>
      <sheetName val="B03"/>
      <sheetName val="B4"/>
      <sheetName val="B5"/>
      <sheetName val="B6"/>
      <sheetName val="B7"/>
      <sheetName val="PEP"/>
      <sheetName val="GANTT"/>
      <sheetName val="REN"/>
      <sheetName val="CGE"/>
      <sheetName val="CBA"/>
      <sheetName val="EDP"/>
      <sheetName val="Hoja1"/>
      <sheetName val="ProdGL"/>
    </sheetNames>
    <sheetDataSet>
      <sheetData sheetId="0" refreshError="1"/>
      <sheetData sheetId="1" refreshError="1"/>
      <sheetData sheetId="2" refreshError="1">
        <row r="66">
          <cell r="D66">
            <v>532</v>
          </cell>
        </row>
        <row r="67">
          <cell r="D67">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Tablas"/>
      <sheetName val="HH_Det."/>
      <sheetName val="HH_Resumen Proyecto"/>
      <sheetName val="HH_General-Catastro"/>
      <sheetName val="HH_Conceptual"/>
      <sheetName val="HH_Basica"/>
      <sheetName val="HH_Detalle"/>
      <sheetName val="HH_Licitacion-Informe Final"/>
      <sheetName val="Hoja1"/>
      <sheetName val="Salary Schedules"/>
    </sheetNames>
    <sheetDataSet>
      <sheetData sheetId="0">
        <row r="11">
          <cell r="A11" t="str">
            <v>A</v>
          </cell>
          <cell r="B11" t="str">
            <v>Jefe de Proyecto</v>
          </cell>
          <cell r="C11">
            <v>21500</v>
          </cell>
          <cell r="D11">
            <v>5160</v>
          </cell>
          <cell r="F11">
            <v>3096</v>
          </cell>
          <cell r="G11">
            <v>29756</v>
          </cell>
        </row>
        <row r="12">
          <cell r="A12" t="str">
            <v>B</v>
          </cell>
          <cell r="B12" t="str">
            <v>Consultores Especializados</v>
          </cell>
          <cell r="C12">
            <v>20400</v>
          </cell>
          <cell r="D12">
            <v>4896</v>
          </cell>
          <cell r="F12">
            <v>2937</v>
          </cell>
          <cell r="G12">
            <v>28233</v>
          </cell>
        </row>
        <row r="13">
          <cell r="A13" t="str">
            <v>C</v>
          </cell>
          <cell r="B13" t="str">
            <v>Ingenieros Coordinadores</v>
          </cell>
          <cell r="C13">
            <v>15861</v>
          </cell>
          <cell r="D13">
            <v>3807</v>
          </cell>
          <cell r="F13">
            <v>2284</v>
          </cell>
          <cell r="G13">
            <v>21952</v>
          </cell>
        </row>
        <row r="14">
          <cell r="A14" t="str">
            <v>D</v>
          </cell>
          <cell r="B14" t="str">
            <v>Ingenieros Diseñadores</v>
          </cell>
          <cell r="C14">
            <v>11516</v>
          </cell>
          <cell r="D14">
            <v>2764</v>
          </cell>
          <cell r="F14">
            <v>152</v>
          </cell>
          <cell r="G14">
            <v>14432</v>
          </cell>
        </row>
        <row r="15">
          <cell r="A15" t="str">
            <v>E</v>
          </cell>
          <cell r="B15" t="str">
            <v>Proyectistas</v>
          </cell>
          <cell r="C15">
            <v>7812</v>
          </cell>
          <cell r="D15">
            <v>1875</v>
          </cell>
          <cell r="F15">
            <v>1125</v>
          </cell>
          <cell r="G15">
            <v>10812</v>
          </cell>
        </row>
        <row r="16">
          <cell r="A16" t="str">
            <v>F</v>
          </cell>
          <cell r="B16" t="str">
            <v>Topógrafos</v>
          </cell>
          <cell r="C16">
            <v>8622</v>
          </cell>
          <cell r="D16">
            <v>2069</v>
          </cell>
          <cell r="F16">
            <v>1242</v>
          </cell>
          <cell r="G16">
            <v>11933</v>
          </cell>
        </row>
        <row r="17">
          <cell r="A17" t="str">
            <v>G</v>
          </cell>
          <cell r="B17" t="str">
            <v>Dibujantes</v>
          </cell>
          <cell r="C17">
            <v>5543</v>
          </cell>
          <cell r="D17">
            <v>1330</v>
          </cell>
          <cell r="F17">
            <v>798</v>
          </cell>
          <cell r="G17">
            <v>7671</v>
          </cell>
        </row>
        <row r="18">
          <cell r="A18" t="str">
            <v>H</v>
          </cell>
          <cell r="B18" t="str">
            <v>Personal de Terreno no Especializado (alarifes)</v>
          </cell>
          <cell r="C18">
            <v>2078</v>
          </cell>
          <cell r="D18">
            <v>499</v>
          </cell>
          <cell r="F18">
            <v>300</v>
          </cell>
          <cell r="G18">
            <v>2877</v>
          </cell>
        </row>
        <row r="19">
          <cell r="A19" t="str">
            <v>I</v>
          </cell>
          <cell r="D19">
            <v>0</v>
          </cell>
          <cell r="F19">
            <v>3360</v>
          </cell>
          <cell r="G19">
            <v>3360</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 val="Resumen"/>
      <sheetName val="Resumen Servicios"/>
      <sheetName val="Básica - Definición de Procesos"/>
      <sheetName val="Básica Complementaria"/>
      <sheetName val="Detalles"/>
      <sheetName val="GRTF"/>
      <sheetName val="GRCE"/>
      <sheetName val="GASTO"/>
      <sheetName val="MEMO"/>
      <sheetName val="SA"/>
      <sheetName val="Módulo1"/>
      <sheetName val="Tarifas"/>
    </sheetNames>
    <sheetDataSet>
      <sheetData sheetId="0" refreshError="1"/>
      <sheetData sheetId="1" refreshError="1"/>
      <sheetData sheetId="2" refreshError="1"/>
      <sheetData sheetId="3">
        <row r="7">
          <cell r="C7">
            <v>1.81</v>
          </cell>
        </row>
        <row r="8">
          <cell r="C8">
            <v>1.81</v>
          </cell>
        </row>
        <row r="9">
          <cell r="C9">
            <v>1.38</v>
          </cell>
        </row>
        <row r="12">
          <cell r="C12">
            <v>0.64</v>
          </cell>
        </row>
        <row r="13">
          <cell r="C13">
            <v>0.74</v>
          </cell>
        </row>
        <row r="14">
          <cell r="C14">
            <v>0.6</v>
          </cell>
        </row>
        <row r="15">
          <cell r="C15">
            <v>0.42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 Anodos Ori."/>
      <sheetName val="Espac.Anodos Pon"/>
      <sheetName val="EAO-Eli"/>
      <sheetName val="EAO-mec"/>
      <sheetName val="EAP-eli"/>
      <sheetName val="EAP-mec"/>
      <sheetName val="T00"/>
    </sheetNames>
    <sheetDataSet>
      <sheetData sheetId="0"/>
      <sheetData sheetId="1"/>
      <sheetData sheetId="2" refreshError="1"/>
      <sheetData sheetId="3">
        <row r="3">
          <cell r="A3" t="str">
            <v>90012906</v>
          </cell>
          <cell r="B3" t="str">
            <v>m.m.m.cambiar fitting a valvula.</v>
          </cell>
          <cell r="C3" t="str">
            <v>CREF-RE2-MAQ-EAO</v>
          </cell>
          <cell r="D3" t="str">
            <v>MC</v>
          </cell>
          <cell r="E3" t="str">
            <v>MA1CR211</v>
          </cell>
          <cell r="F3">
            <v>35862</v>
          </cell>
          <cell r="G3" t="str">
            <v>13:00:00</v>
          </cell>
          <cell r="H3" t="str">
            <v>14:00:00</v>
          </cell>
          <cell r="I3">
            <v>35862</v>
          </cell>
          <cell r="J3">
            <v>20.91</v>
          </cell>
        </row>
        <row r="4">
          <cell r="A4" t="str">
            <v>90015982</v>
          </cell>
          <cell r="B4" t="str">
            <v>m.m.m.reparar filtraciones en manifol</v>
          </cell>
          <cell r="C4" t="str">
            <v>CREF-RE2-MAQ-EAO-UHM</v>
          </cell>
          <cell r="D4" t="str">
            <v>MC</v>
          </cell>
          <cell r="E4" t="str">
            <v>MA1CR211</v>
          </cell>
          <cell r="F4">
            <v>35869</v>
          </cell>
          <cell r="G4" t="str">
            <v>13:00:00</v>
          </cell>
          <cell r="H4" t="str">
            <v>14:00:00</v>
          </cell>
          <cell r="I4">
            <v>35869</v>
          </cell>
          <cell r="J4">
            <v>41.82</v>
          </cell>
        </row>
        <row r="5">
          <cell r="A5" t="str">
            <v>90017213</v>
          </cell>
          <cell r="B5" t="str">
            <v>m.m.m.cambiar plancha sistema pulido.</v>
          </cell>
          <cell r="C5" t="str">
            <v>CREF-RE2-MAQ-EAO-VAM</v>
          </cell>
          <cell r="D5" t="str">
            <v>MC</v>
          </cell>
          <cell r="E5" t="str">
            <v>MA1CR211</v>
          </cell>
          <cell r="F5">
            <v>35871</v>
          </cell>
          <cell r="G5" t="str">
            <v>09:00:00</v>
          </cell>
          <cell r="H5" t="str">
            <v>10:30:00</v>
          </cell>
          <cell r="I5">
            <v>35871</v>
          </cell>
          <cell r="J5">
            <v>62.73</v>
          </cell>
        </row>
        <row r="6">
          <cell r="A6" t="str">
            <v>90017839</v>
          </cell>
          <cell r="B6" t="str">
            <v>m.m.m.cambiar valvula direccional.</v>
          </cell>
          <cell r="C6" t="str">
            <v>CREF-RE2-MAQ-EAO-UHM</v>
          </cell>
          <cell r="D6" t="str">
            <v>MC</v>
          </cell>
          <cell r="E6" t="str">
            <v>MA1CR211</v>
          </cell>
          <cell r="F6">
            <v>35873</v>
          </cell>
          <cell r="G6" t="str">
            <v>07:00:00</v>
          </cell>
          <cell r="H6" t="str">
            <v>10:00:00</v>
          </cell>
          <cell r="I6">
            <v>35873</v>
          </cell>
          <cell r="J6">
            <v>188.19</v>
          </cell>
        </row>
        <row r="7">
          <cell r="A7" t="str">
            <v>90020020</v>
          </cell>
          <cell r="B7" t="str">
            <v>M.M.M.CAMBIAR FITTING.</v>
          </cell>
          <cell r="C7" t="str">
            <v>CREF-RE2-MAQ-EAO-UHM</v>
          </cell>
          <cell r="D7" t="str">
            <v>MC</v>
          </cell>
          <cell r="E7" t="str">
            <v>MA1CR211</v>
          </cell>
          <cell r="F7">
            <v>35877</v>
          </cell>
          <cell r="G7" t="str">
            <v>07:00:00</v>
          </cell>
          <cell r="H7" t="str">
            <v>08:30:00</v>
          </cell>
          <cell r="I7">
            <v>35877</v>
          </cell>
          <cell r="J7">
            <v>62.73</v>
          </cell>
        </row>
        <row r="8">
          <cell r="A8" t="str">
            <v>90020037</v>
          </cell>
          <cell r="B8" t="str">
            <v>M.M.M.SOLDAR SOPORTE.</v>
          </cell>
          <cell r="C8" t="str">
            <v>CREF-RE2-MAQ-EAO-COE</v>
          </cell>
          <cell r="D8" t="str">
            <v>MC</v>
          </cell>
          <cell r="E8" t="str">
            <v>MA1CR211</v>
          </cell>
          <cell r="F8">
            <v>35877</v>
          </cell>
          <cell r="G8" t="str">
            <v>07:00:00</v>
          </cell>
          <cell r="H8" t="str">
            <v>08:00:00</v>
          </cell>
          <cell r="I8">
            <v>35877</v>
          </cell>
          <cell r="J8">
            <v>41.82</v>
          </cell>
        </row>
        <row r="9">
          <cell r="A9" t="str">
            <v>90026949</v>
          </cell>
          <cell r="B9" t="str">
            <v>M.M.M.LUBRICAR CADENAS CADENA DE RECEPCI</v>
          </cell>
          <cell r="C9" t="str">
            <v>CREF-RE2-MAQ-EAO-TEM</v>
          </cell>
          <cell r="D9" t="str">
            <v>MC</v>
          </cell>
          <cell r="E9" t="str">
            <v>MA1CR211</v>
          </cell>
          <cell r="F9">
            <v>35912</v>
          </cell>
          <cell r="G9" t="str">
            <v>07:00:00</v>
          </cell>
          <cell r="H9" t="str">
            <v>14:27:21</v>
          </cell>
          <cell r="I9">
            <v>35912</v>
          </cell>
          <cell r="J9">
            <v>20.91</v>
          </cell>
        </row>
        <row r="10">
          <cell r="A10" t="str">
            <v>90029625</v>
          </cell>
          <cell r="B10" t="str">
            <v>M.M.M/JBL.REPARAR CADENA CORTADA.</v>
          </cell>
          <cell r="C10" t="str">
            <v>CREF-RE2-MAQ-EAO-TEM</v>
          </cell>
          <cell r="D10" t="str">
            <v>MC</v>
          </cell>
          <cell r="E10" t="str">
            <v>MA1CR211</v>
          </cell>
          <cell r="F10">
            <v>35882</v>
          </cell>
          <cell r="G10" t="str">
            <v>07:00:00</v>
          </cell>
          <cell r="H10" t="str">
            <v>07:45:00</v>
          </cell>
          <cell r="I10">
            <v>35882</v>
          </cell>
          <cell r="J10">
            <v>31.37</v>
          </cell>
        </row>
        <row r="11">
          <cell r="A11" t="str">
            <v>90029794</v>
          </cell>
          <cell r="B11" t="str">
            <v>M.M.M/SAS.MANTENCION NO PLANIFICADA.</v>
          </cell>
          <cell r="C11" t="str">
            <v>CREF-RE2-MAQ-EAO-VDM</v>
          </cell>
          <cell r="D11" t="str">
            <v>MC</v>
          </cell>
          <cell r="E11" t="str">
            <v>MA1CR211</v>
          </cell>
          <cell r="F11">
            <v>35884</v>
          </cell>
          <cell r="G11" t="str">
            <v>07:00:00</v>
          </cell>
          <cell r="H11" t="str">
            <v>12:00:00</v>
          </cell>
          <cell r="I11">
            <v>35884</v>
          </cell>
          <cell r="J11">
            <v>209.1</v>
          </cell>
        </row>
        <row r="12">
          <cell r="A12" t="str">
            <v>90029845</v>
          </cell>
          <cell r="B12" t="str">
            <v>M.M.M/SAS.REAPRETAR FITTING,REGULAR VELO</v>
          </cell>
          <cell r="C12" t="str">
            <v>CREF-RE2-MAQ-EAO-TEM</v>
          </cell>
          <cell r="D12" t="str">
            <v>MC</v>
          </cell>
          <cell r="E12" t="str">
            <v>MA1CR211</v>
          </cell>
          <cell r="F12">
            <v>35884</v>
          </cell>
          <cell r="G12" t="str">
            <v>07:00:00</v>
          </cell>
          <cell r="H12" t="str">
            <v>07:30:30</v>
          </cell>
          <cell r="I12">
            <v>35884</v>
          </cell>
          <cell r="J12">
            <v>31.37</v>
          </cell>
        </row>
        <row r="13">
          <cell r="A13" t="str">
            <v>90030050</v>
          </cell>
          <cell r="B13" t="str">
            <v>M.M.M/SAS.CAMBIAR PERNO,LIMPIAR LUBRICAR</v>
          </cell>
          <cell r="C13" t="str">
            <v>CREF-RE2-MAQ-EAO-VDM</v>
          </cell>
          <cell r="D13" t="str">
            <v>MC</v>
          </cell>
          <cell r="E13" t="str">
            <v>MA1CR211</v>
          </cell>
          <cell r="F13">
            <v>35885</v>
          </cell>
          <cell r="G13" t="str">
            <v>07:00:00</v>
          </cell>
          <cell r="H13" t="str">
            <v>13:30:00</v>
          </cell>
          <cell r="I13">
            <v>35885</v>
          </cell>
          <cell r="J13">
            <v>230.01</v>
          </cell>
        </row>
        <row r="14">
          <cell r="A14" t="str">
            <v>90030118</v>
          </cell>
          <cell r="B14" t="str">
            <v>M.M.M/JBL.REAPRETAR PERNOS EN VAGON CARG</v>
          </cell>
          <cell r="C14" t="str">
            <v>CREF-RE2-MAQ-EAO-VDM</v>
          </cell>
          <cell r="D14" t="str">
            <v>MC</v>
          </cell>
          <cell r="E14" t="str">
            <v>MA1CR211</v>
          </cell>
          <cell r="F14">
            <v>35885</v>
          </cell>
          <cell r="G14" t="str">
            <v>07:00:00</v>
          </cell>
          <cell r="H14" t="str">
            <v>09:00:00</v>
          </cell>
          <cell r="I14">
            <v>35885</v>
          </cell>
          <cell r="J14">
            <v>83.64</v>
          </cell>
        </row>
        <row r="15">
          <cell r="A15" t="str">
            <v>90032348</v>
          </cell>
          <cell r="B15" t="str">
            <v>MMM/SAS CAMBIAR PERNOS A CENTRADOR</v>
          </cell>
          <cell r="C15" t="str">
            <v>CREF-RE2-MAQ-EAO-URM</v>
          </cell>
          <cell r="D15" t="str">
            <v>MC</v>
          </cell>
          <cell r="E15" t="str">
            <v>MA1CR211</v>
          </cell>
          <cell r="F15">
            <v>35891</v>
          </cell>
          <cell r="G15" t="str">
            <v>07:00:00</v>
          </cell>
          <cell r="H15" t="str">
            <v>08:00:00</v>
          </cell>
          <cell r="I15">
            <v>35891</v>
          </cell>
          <cell r="J15">
            <v>41.82</v>
          </cell>
        </row>
        <row r="16">
          <cell r="A16" t="str">
            <v>90033331</v>
          </cell>
          <cell r="B16" t="str">
            <v>MMM/JBL: SE REPARO CILINDRO.</v>
          </cell>
          <cell r="C16" t="str">
            <v>CREF-RE2-MAQ-EAO-CTM</v>
          </cell>
          <cell r="D16" t="str">
            <v>MC</v>
          </cell>
          <cell r="E16" t="str">
            <v>MA1CR211</v>
          </cell>
          <cell r="F16">
            <v>35892</v>
          </cell>
          <cell r="G16" t="str">
            <v>07:00:00</v>
          </cell>
          <cell r="H16" t="str">
            <v>09:00:00</v>
          </cell>
          <cell r="I16">
            <v>35892</v>
          </cell>
          <cell r="J16">
            <v>83.64</v>
          </cell>
        </row>
        <row r="17">
          <cell r="A17" t="str">
            <v>90035307</v>
          </cell>
          <cell r="B17" t="str">
            <v>M.M.M MANTENCION PREVENTIVA MENSUAL</v>
          </cell>
          <cell r="C17" t="str">
            <v>CREF-RE2-MAQ-EAO</v>
          </cell>
          <cell r="D17" t="str">
            <v>MP</v>
          </cell>
          <cell r="E17" t="str">
            <v>MA1CR211</v>
          </cell>
          <cell r="F17">
            <v>35871</v>
          </cell>
          <cell r="G17" t="str">
            <v>07:00:00</v>
          </cell>
          <cell r="H17" t="str">
            <v>09:00:00</v>
          </cell>
          <cell r="I17">
            <v>35871</v>
          </cell>
          <cell r="J17">
            <v>83.64</v>
          </cell>
        </row>
        <row r="18">
          <cell r="A18" t="str">
            <v>90035309</v>
          </cell>
          <cell r="B18" t="str">
            <v>M.M.M MANTENCION PREVENTIVA TRIMESTRAL</v>
          </cell>
          <cell r="C18" t="str">
            <v>CREF-RE2-MAQ-EAO</v>
          </cell>
          <cell r="D18" t="str">
            <v>MP</v>
          </cell>
          <cell r="E18" t="str">
            <v>MA1CR211</v>
          </cell>
          <cell r="F18">
            <v>35899</v>
          </cell>
          <cell r="G18" t="str">
            <v>07:00:00</v>
          </cell>
          <cell r="H18" t="str">
            <v>11:31:03</v>
          </cell>
          <cell r="I18">
            <v>35905</v>
          </cell>
          <cell r="J18">
            <v>167.28</v>
          </cell>
        </row>
        <row r="19">
          <cell r="A19" t="str">
            <v>90036532</v>
          </cell>
          <cell r="B19" t="str">
            <v>MMM/JBL: SE ELIMINO FILTRACION.</v>
          </cell>
          <cell r="C19" t="str">
            <v>CREF-RE2-MAQ-EAO-UHM</v>
          </cell>
          <cell r="D19" t="str">
            <v>MC</v>
          </cell>
          <cell r="E19" t="str">
            <v>MA1CR211</v>
          </cell>
          <cell r="F19">
            <v>35898</v>
          </cell>
          <cell r="G19" t="str">
            <v>15:00:00</v>
          </cell>
          <cell r="H19" t="str">
            <v>16:30:00</v>
          </cell>
          <cell r="I19">
            <v>35898</v>
          </cell>
          <cell r="J19">
            <v>62.73</v>
          </cell>
        </row>
        <row r="20">
          <cell r="A20" t="str">
            <v>90037830</v>
          </cell>
          <cell r="B20" t="str">
            <v>M.M.M MANTENCION PREVENTIVA MENSUAL</v>
          </cell>
          <cell r="C20" t="str">
            <v>CREF-RE2-MAQ-EAO</v>
          </cell>
          <cell r="D20" t="str">
            <v>MP</v>
          </cell>
          <cell r="E20" t="str">
            <v>MA1CR211</v>
          </cell>
          <cell r="F20">
            <v>35908</v>
          </cell>
          <cell r="G20" t="str">
            <v>15:00:00</v>
          </cell>
          <cell r="H20" t="str">
            <v>17:00:00</v>
          </cell>
          <cell r="I20">
            <v>35908</v>
          </cell>
          <cell r="J20">
            <v>83.64</v>
          </cell>
        </row>
        <row r="21">
          <cell r="A21" t="str">
            <v>90037839</v>
          </cell>
          <cell r="B21" t="str">
            <v>M.M.M MANTENCION PREVENTIVA ANUAL</v>
          </cell>
          <cell r="C21" t="str">
            <v>CREF-RE2-MAQ-EAO</v>
          </cell>
          <cell r="D21" t="str">
            <v>MP</v>
          </cell>
          <cell r="E21" t="str">
            <v>MA1CR211</v>
          </cell>
          <cell r="F21">
            <v>35912</v>
          </cell>
          <cell r="G21" t="str">
            <v>07:00:00</v>
          </cell>
          <cell r="H21" t="str">
            <v>15:00:00</v>
          </cell>
          <cell r="I21">
            <v>35912</v>
          </cell>
          <cell r="J21">
            <v>3380.74</v>
          </cell>
        </row>
        <row r="22">
          <cell r="A22" t="str">
            <v>90038024</v>
          </cell>
          <cell r="B22" t="str">
            <v>MMM/JBL SE CAMBIO PARAFLEX PX 40</v>
          </cell>
          <cell r="C22" t="str">
            <v>CREF-RE2-MAQ-EAO-VDM</v>
          </cell>
          <cell r="D22" t="str">
            <v>MC</v>
          </cell>
          <cell r="E22" t="str">
            <v>MA1CR211</v>
          </cell>
          <cell r="F22">
            <v>35899</v>
          </cell>
          <cell r="G22" t="str">
            <v>15:00:00</v>
          </cell>
          <cell r="H22" t="str">
            <v>17:00:00</v>
          </cell>
          <cell r="I22">
            <v>35899</v>
          </cell>
          <cell r="J22">
            <v>83.64</v>
          </cell>
        </row>
        <row r="23">
          <cell r="A23" t="str">
            <v>90040684</v>
          </cell>
          <cell r="B23" t="str">
            <v>MMM/SAS.ESPA 201-R</v>
          </cell>
          <cell r="C23" t="str">
            <v>CREF-RE2-MAQ-EAO</v>
          </cell>
          <cell r="D23" t="str">
            <v>MC</v>
          </cell>
          <cell r="E23" t="str">
            <v>MA1CR211</v>
          </cell>
          <cell r="F23">
            <v>35903</v>
          </cell>
          <cell r="G23" t="str">
            <v>07:00:00</v>
          </cell>
          <cell r="H23" t="str">
            <v>08:00:00</v>
          </cell>
          <cell r="I23">
            <v>35903</v>
          </cell>
          <cell r="J23">
            <v>20.91</v>
          </cell>
        </row>
        <row r="24">
          <cell r="A24" t="str">
            <v>90040932</v>
          </cell>
          <cell r="B24" t="str">
            <v>MMM/JBL: SE SOLDO PORTA LIMITE.</v>
          </cell>
          <cell r="C24" t="str">
            <v>CREF-RE2-MAQ-EAO-URM</v>
          </cell>
          <cell r="D24" t="str">
            <v>MC</v>
          </cell>
          <cell r="E24" t="str">
            <v>MA1CR211</v>
          </cell>
          <cell r="F24">
            <v>35903</v>
          </cell>
          <cell r="G24" t="str">
            <v>15:00:00</v>
          </cell>
          <cell r="H24" t="str">
            <v>16:30:00</v>
          </cell>
          <cell r="I24">
            <v>35903</v>
          </cell>
          <cell r="J24">
            <v>62.73</v>
          </cell>
        </row>
        <row r="25">
          <cell r="A25" t="str">
            <v>90043629</v>
          </cell>
          <cell r="B25" t="str">
            <v>MMM/SAS REAPRIETE DE PERNOS</v>
          </cell>
          <cell r="C25" t="str">
            <v>CREF-RE2-MAQ-EAO-TEM</v>
          </cell>
          <cell r="D25" t="str">
            <v>MC</v>
          </cell>
          <cell r="E25" t="str">
            <v>MA1CR211</v>
          </cell>
          <cell r="F25">
            <v>35907</v>
          </cell>
          <cell r="G25" t="str">
            <v>15:00:00</v>
          </cell>
          <cell r="H25" t="str">
            <v>16:30:00</v>
          </cell>
          <cell r="I25">
            <v>35907</v>
          </cell>
          <cell r="J25">
            <v>62.73</v>
          </cell>
        </row>
        <row r="26">
          <cell r="A26" t="str">
            <v>90045458</v>
          </cell>
          <cell r="B26" t="str">
            <v>MMM/SAS.REPARACION DE VAGON.</v>
          </cell>
          <cell r="C26" t="str">
            <v>CREF-RE2-MAQ-EAO</v>
          </cell>
          <cell r="D26" t="str">
            <v>MC</v>
          </cell>
          <cell r="E26" t="str">
            <v>MA1CR211</v>
          </cell>
          <cell r="F26">
            <v>35908</v>
          </cell>
          <cell r="G26" t="str">
            <v>15:00:00</v>
          </cell>
          <cell r="H26" t="str">
            <v>16:00:00</v>
          </cell>
          <cell r="I26">
            <v>35908</v>
          </cell>
          <cell r="J26">
            <v>41.82</v>
          </cell>
        </row>
        <row r="27">
          <cell r="A27" t="str">
            <v>90046629</v>
          </cell>
          <cell r="B27" t="str">
            <v>M.M.M MANTENCION PREVENTIVA MENSUAL</v>
          </cell>
          <cell r="C27" t="str">
            <v>CREF-RE2-MAQ-EAO</v>
          </cell>
          <cell r="D27" t="str">
            <v>MP</v>
          </cell>
          <cell r="E27" t="str">
            <v>MA1CR211</v>
          </cell>
          <cell r="F27">
            <v>35926</v>
          </cell>
          <cell r="G27" t="str">
            <v>07:00:00</v>
          </cell>
          <cell r="H27" t="str">
            <v>00:00:00</v>
          </cell>
          <cell r="I27">
            <v>35926</v>
          </cell>
          <cell r="J27">
            <v>83.64</v>
          </cell>
        </row>
        <row r="28">
          <cell r="A28" t="str">
            <v>90047955</v>
          </cell>
          <cell r="B28" t="str">
            <v>MMM/CVL:COMPRA DE MATERIALES LOCTITE</v>
          </cell>
          <cell r="C28" t="str">
            <v>CREF-RE2-MAQ-EAO</v>
          </cell>
          <cell r="D28" t="str">
            <v>MC</v>
          </cell>
          <cell r="E28" t="str">
            <v>MA1CR211</v>
          </cell>
          <cell r="F28">
            <v>36008</v>
          </cell>
          <cell r="G28" t="str">
            <v>00:00:00</v>
          </cell>
          <cell r="H28" t="str">
            <v>09:24:09</v>
          </cell>
          <cell r="I28">
            <v>36008</v>
          </cell>
          <cell r="J28">
            <v>153.75</v>
          </cell>
        </row>
        <row r="29">
          <cell r="A29" t="str">
            <v>90048537</v>
          </cell>
          <cell r="B29" t="str">
            <v>MMM/SAS REPARACION EN MANIFOL</v>
          </cell>
          <cell r="C29" t="str">
            <v>CREF-RE2-MAQ-EAO</v>
          </cell>
          <cell r="D29" t="str">
            <v>MC</v>
          </cell>
          <cell r="E29" t="str">
            <v>MA1CR211</v>
          </cell>
          <cell r="F29">
            <v>35912</v>
          </cell>
          <cell r="G29" t="str">
            <v>07:00:00</v>
          </cell>
          <cell r="H29" t="str">
            <v>09:00:00</v>
          </cell>
          <cell r="I29">
            <v>35912</v>
          </cell>
          <cell r="J29">
            <v>83.64</v>
          </cell>
        </row>
        <row r="30">
          <cell r="A30" t="str">
            <v>90050429</v>
          </cell>
          <cell r="B30" t="str">
            <v>MMM/SAS.CAMBIO DE GRATA Y AMORTIGUACION.</v>
          </cell>
          <cell r="C30" t="str">
            <v>CREF-RE2-MAQ-EAO</v>
          </cell>
          <cell r="D30" t="str">
            <v>MC</v>
          </cell>
          <cell r="E30" t="str">
            <v>MA1CR211</v>
          </cell>
          <cell r="F30">
            <v>35914</v>
          </cell>
          <cell r="G30" t="str">
            <v>07:00:00</v>
          </cell>
          <cell r="H30" t="str">
            <v>08:00:00</v>
          </cell>
          <cell r="I30">
            <v>35914</v>
          </cell>
          <cell r="J30">
            <v>83.64</v>
          </cell>
        </row>
        <row r="31">
          <cell r="A31" t="str">
            <v>90052448</v>
          </cell>
          <cell r="B31" t="str">
            <v>MMM/JBL: SE REAPRETARON PERNOS.</v>
          </cell>
          <cell r="C31" t="str">
            <v>CREF-RE2-MAQ-EAO-URM</v>
          </cell>
          <cell r="D31" t="str">
            <v>MC</v>
          </cell>
          <cell r="E31" t="str">
            <v>MA1CR211</v>
          </cell>
          <cell r="F31">
            <v>35914</v>
          </cell>
          <cell r="G31" t="str">
            <v>15:00:00</v>
          </cell>
          <cell r="H31" t="str">
            <v>16:30:00</v>
          </cell>
          <cell r="I31">
            <v>35914</v>
          </cell>
          <cell r="J31">
            <v>62.73</v>
          </cell>
        </row>
        <row r="32">
          <cell r="A32" t="str">
            <v>90055483</v>
          </cell>
          <cell r="B32" t="str">
            <v>MMM/CVL:COMPRA DE PILLOW BLOCK.</v>
          </cell>
          <cell r="C32" t="str">
            <v>CREF-RE2-MAQ-EAO-VDM</v>
          </cell>
          <cell r="D32" t="str">
            <v>MC</v>
          </cell>
          <cell r="E32" t="str">
            <v>MA1CR211</v>
          </cell>
          <cell r="F32">
            <v>36034</v>
          </cell>
          <cell r="G32" t="str">
            <v>00:00:00</v>
          </cell>
          <cell r="H32" t="str">
            <v>06:52:14</v>
          </cell>
          <cell r="I32">
            <v>36034</v>
          </cell>
          <cell r="J32">
            <v>93.91</v>
          </cell>
        </row>
        <row r="33">
          <cell r="A33" t="str">
            <v>90056125</v>
          </cell>
          <cell r="B33" t="str">
            <v>MMM/JBL: SE REPARO CADENA.</v>
          </cell>
          <cell r="C33" t="str">
            <v>CREF-RE2-MAQ-EAO-URM</v>
          </cell>
          <cell r="D33" t="str">
            <v>MC</v>
          </cell>
          <cell r="E33" t="str">
            <v>MA1CR211</v>
          </cell>
          <cell r="F33">
            <v>35916</v>
          </cell>
          <cell r="G33" t="str">
            <v>07:00:00</v>
          </cell>
          <cell r="H33" t="str">
            <v>09:00:00</v>
          </cell>
          <cell r="I33">
            <v>35916</v>
          </cell>
          <cell r="J33">
            <v>83.64</v>
          </cell>
        </row>
        <row r="34">
          <cell r="A34" t="str">
            <v>90056651</v>
          </cell>
          <cell r="B34" t="str">
            <v>MMM/CVL: COMPRA DE MATERIALES</v>
          </cell>
          <cell r="C34" t="str">
            <v>CREF-RE2-MAQ-EAO-TEM</v>
          </cell>
          <cell r="D34" t="str">
            <v>MC</v>
          </cell>
          <cell r="E34" t="str">
            <v>MA1CR211</v>
          </cell>
          <cell r="F34">
            <v>35922</v>
          </cell>
          <cell r="G34" t="str">
            <v>00:00:00</v>
          </cell>
          <cell r="H34" t="str">
            <v>08:30:29</v>
          </cell>
          <cell r="I34">
            <v>36031</v>
          </cell>
          <cell r="J34">
            <v>60.91</v>
          </cell>
        </row>
        <row r="35">
          <cell r="A35" t="str">
            <v>90058287</v>
          </cell>
          <cell r="B35" t="str">
            <v>MMM/SAS CAMBIO DE FITTING</v>
          </cell>
          <cell r="C35" t="str">
            <v>CREF-RE2-MAQ-EAO</v>
          </cell>
          <cell r="D35" t="str">
            <v>MC</v>
          </cell>
          <cell r="E35" t="str">
            <v>MA1CR211</v>
          </cell>
          <cell r="F35">
            <v>35920</v>
          </cell>
          <cell r="G35" t="str">
            <v>15:00:00</v>
          </cell>
          <cell r="H35" t="str">
            <v>16:00:00</v>
          </cell>
          <cell r="I35">
            <v>35920</v>
          </cell>
          <cell r="J35">
            <v>62.73</v>
          </cell>
        </row>
        <row r="36">
          <cell r="A36" t="str">
            <v>90059736</v>
          </cell>
          <cell r="B36" t="str">
            <v>MMM/SAS SOLDAR ACTUADOR</v>
          </cell>
          <cell r="C36" t="str">
            <v>CREF-RE2-MAQ-EAO</v>
          </cell>
          <cell r="D36" t="str">
            <v>MC</v>
          </cell>
          <cell r="E36" t="str">
            <v>MA1CR211</v>
          </cell>
          <cell r="F36">
            <v>35922</v>
          </cell>
          <cell r="G36" t="str">
            <v>15:00:00</v>
          </cell>
          <cell r="H36" t="str">
            <v>16:00:00</v>
          </cell>
          <cell r="I36">
            <v>35922</v>
          </cell>
          <cell r="J36">
            <v>62.73</v>
          </cell>
        </row>
        <row r="37">
          <cell r="A37" t="str">
            <v>90062623</v>
          </cell>
          <cell r="B37" t="str">
            <v>MMM/SAS. ESPA 201 VAGON.</v>
          </cell>
          <cell r="C37" t="str">
            <v>CREF-RE2-MAQ-EAO</v>
          </cell>
          <cell r="D37" t="str">
            <v>MC</v>
          </cell>
          <cell r="E37" t="str">
            <v>MA1CR211</v>
          </cell>
          <cell r="F37">
            <v>35923</v>
          </cell>
          <cell r="G37" t="str">
            <v>15:00:00</v>
          </cell>
          <cell r="H37" t="str">
            <v>17:00:00</v>
          </cell>
          <cell r="I37">
            <v>35923</v>
          </cell>
          <cell r="J37">
            <v>125.46</v>
          </cell>
        </row>
        <row r="38">
          <cell r="A38" t="str">
            <v>90062918</v>
          </cell>
          <cell r="B38" t="str">
            <v>MMM/JBL:CAMBIO DE GRATA.</v>
          </cell>
          <cell r="C38" t="str">
            <v>CREF-RE2-MAQ-EAO-STM</v>
          </cell>
          <cell r="D38" t="str">
            <v>MC</v>
          </cell>
          <cell r="E38" t="str">
            <v>MA1CR211</v>
          </cell>
          <cell r="F38">
            <v>35924</v>
          </cell>
          <cell r="G38" t="str">
            <v>07:00:00</v>
          </cell>
          <cell r="H38" t="str">
            <v>09:00:00</v>
          </cell>
          <cell r="I38">
            <v>35924</v>
          </cell>
          <cell r="J38">
            <v>83.64</v>
          </cell>
        </row>
        <row r="39">
          <cell r="A39" t="str">
            <v>90064004</v>
          </cell>
          <cell r="B39" t="str">
            <v>MMM/JBL: SE REGULO VELOCIDAD</v>
          </cell>
          <cell r="C39" t="str">
            <v>CREF-RE2-MAQ-EAO-STM</v>
          </cell>
          <cell r="D39" t="str">
            <v>MC</v>
          </cell>
          <cell r="E39" t="str">
            <v>MA1CR211</v>
          </cell>
          <cell r="F39">
            <v>35925</v>
          </cell>
          <cell r="G39" t="str">
            <v>15:00:00</v>
          </cell>
          <cell r="H39" t="str">
            <v>17:00:00</v>
          </cell>
          <cell r="I39">
            <v>35925</v>
          </cell>
          <cell r="J39">
            <v>83.64</v>
          </cell>
        </row>
        <row r="40">
          <cell r="A40" t="str">
            <v>90064404</v>
          </cell>
          <cell r="B40" t="str">
            <v>MMM/JBL: SE LIMPIARON CADENAS.</v>
          </cell>
          <cell r="C40" t="str">
            <v>CREF-RE2-MAQ-EAO-URM</v>
          </cell>
          <cell r="D40" t="str">
            <v>MC</v>
          </cell>
          <cell r="E40" t="str">
            <v>MA1CR211</v>
          </cell>
          <cell r="F40">
            <v>35926</v>
          </cell>
          <cell r="G40" t="str">
            <v>15:00:00</v>
          </cell>
          <cell r="H40" t="str">
            <v>17:30:00</v>
          </cell>
          <cell r="I40">
            <v>35926</v>
          </cell>
          <cell r="J40">
            <v>104.55</v>
          </cell>
        </row>
        <row r="41">
          <cell r="A41" t="str">
            <v>90069049</v>
          </cell>
          <cell r="B41" t="str">
            <v>M.M.M MANTENCION PREVENTIVA TRIMESTRAL</v>
          </cell>
          <cell r="C41" t="str">
            <v>CREF-RE2-MAQ-EAO</v>
          </cell>
          <cell r="D41" t="str">
            <v>MP</v>
          </cell>
          <cell r="E41" t="str">
            <v>MA1CR211</v>
          </cell>
          <cell r="F41">
            <v>35964</v>
          </cell>
          <cell r="G41" t="str">
            <v>07:00:00</v>
          </cell>
          <cell r="H41" t="str">
            <v>11:00:00</v>
          </cell>
          <cell r="I41">
            <v>35964</v>
          </cell>
          <cell r="J41">
            <v>167.28</v>
          </cell>
        </row>
        <row r="42">
          <cell r="A42" t="str">
            <v>90069054</v>
          </cell>
          <cell r="B42" t="str">
            <v>M.M.M MANTENCION PREVENTIVA MENSUAL</v>
          </cell>
          <cell r="C42" t="str">
            <v>CREF-RE2-MAQ-EAO</v>
          </cell>
          <cell r="D42" t="str">
            <v>MP</v>
          </cell>
          <cell r="E42" t="str">
            <v>MA1CR211</v>
          </cell>
          <cell r="F42">
            <v>35976</v>
          </cell>
          <cell r="G42" t="str">
            <v>07:00:00</v>
          </cell>
          <cell r="H42" t="str">
            <v>09:00:00</v>
          </cell>
          <cell r="I42">
            <v>35976</v>
          </cell>
          <cell r="J42">
            <v>83.64</v>
          </cell>
        </row>
        <row r="43">
          <cell r="A43" t="str">
            <v>90070316</v>
          </cell>
          <cell r="B43" t="str">
            <v>MMM/JBL: SE REPARO LINEA.</v>
          </cell>
          <cell r="C43" t="str">
            <v>CREF-RE2-MAQ-EAO-URM</v>
          </cell>
          <cell r="D43" t="str">
            <v>MC</v>
          </cell>
          <cell r="E43" t="str">
            <v>MA1CR211</v>
          </cell>
          <cell r="F43">
            <v>35931</v>
          </cell>
          <cell r="G43" t="str">
            <v>15:00:00</v>
          </cell>
          <cell r="H43" t="str">
            <v>16:30:00</v>
          </cell>
          <cell r="I43">
            <v>35931</v>
          </cell>
          <cell r="J43">
            <v>62.73</v>
          </cell>
        </row>
        <row r="44">
          <cell r="A44" t="str">
            <v>90074428</v>
          </cell>
          <cell r="B44" t="str">
            <v>MMM/JBL: SE REGULO VELOCIDAD</v>
          </cell>
          <cell r="C44" t="str">
            <v>CREF-RE2-MAQ-EAO-TPM</v>
          </cell>
          <cell r="D44" t="str">
            <v>MC</v>
          </cell>
          <cell r="E44" t="str">
            <v>MA1CR211</v>
          </cell>
          <cell r="F44">
            <v>35932</v>
          </cell>
          <cell r="G44" t="str">
            <v>15:00:00</v>
          </cell>
          <cell r="H44" t="str">
            <v>16:00:00</v>
          </cell>
          <cell r="I44">
            <v>35932</v>
          </cell>
          <cell r="J44">
            <v>41.82</v>
          </cell>
        </row>
        <row r="45">
          <cell r="A45" t="str">
            <v>90078904</v>
          </cell>
          <cell r="B45" t="str">
            <v>MMM/JLM:COMPRA DE ACEITE</v>
          </cell>
          <cell r="C45" t="str">
            <v>CREF-RE2-MAQ-EAO-VDM</v>
          </cell>
          <cell r="D45" t="str">
            <v>MC</v>
          </cell>
          <cell r="E45" t="str">
            <v>MA1CR211</v>
          </cell>
          <cell r="F45">
            <v>35945</v>
          </cell>
          <cell r="G45" t="str">
            <v>07:00:00</v>
          </cell>
          <cell r="H45" t="str">
            <v>07:59:32</v>
          </cell>
          <cell r="I45">
            <v>35947</v>
          </cell>
          <cell r="J45">
            <v>315.43</v>
          </cell>
        </row>
        <row r="46">
          <cell r="A46" t="str">
            <v>90079290</v>
          </cell>
          <cell r="B46" t="str">
            <v>MMM/JLM:COMPRA DE PORTA ELECTRODOS</v>
          </cell>
          <cell r="C46" t="str">
            <v>CREF-RE2-MAQ-EAO</v>
          </cell>
          <cell r="D46" t="str">
            <v>MC</v>
          </cell>
          <cell r="E46" t="str">
            <v>MA1CR211</v>
          </cell>
          <cell r="F46">
            <v>36008</v>
          </cell>
          <cell r="G46" t="str">
            <v>00:00:00</v>
          </cell>
          <cell r="H46" t="str">
            <v>09:02:16</v>
          </cell>
          <cell r="I46">
            <v>36008</v>
          </cell>
          <cell r="J46">
            <v>212.41</v>
          </cell>
        </row>
        <row r="47">
          <cell r="A47" t="str">
            <v>90082284</v>
          </cell>
          <cell r="B47" t="str">
            <v>MMM/JBL: SE LIMPIO UNIDAD.</v>
          </cell>
          <cell r="C47" t="str">
            <v>CREF-RE2-MAQ-EAO-UHM</v>
          </cell>
          <cell r="D47" t="str">
            <v>MC</v>
          </cell>
          <cell r="E47" t="str">
            <v>MA1CR211</v>
          </cell>
          <cell r="F47">
            <v>35933</v>
          </cell>
          <cell r="G47" t="str">
            <v>07:00:00</v>
          </cell>
          <cell r="H47" t="str">
            <v>11:03:45</v>
          </cell>
          <cell r="I47">
            <v>35947</v>
          </cell>
          <cell r="J47">
            <v>209.1</v>
          </cell>
        </row>
        <row r="48">
          <cell r="A48" t="str">
            <v>90083925</v>
          </cell>
          <cell r="B48" t="str">
            <v>MMM/JBL: SE CAMBIARON CHAVETAS.</v>
          </cell>
          <cell r="C48" t="str">
            <v>CREF-RE2-MAQ-EAO-URM</v>
          </cell>
          <cell r="D48" t="str">
            <v>MC</v>
          </cell>
          <cell r="E48" t="str">
            <v>MA1CR211</v>
          </cell>
          <cell r="F48">
            <v>35940</v>
          </cell>
          <cell r="G48" t="str">
            <v>19:00:00</v>
          </cell>
          <cell r="H48" t="str">
            <v>20:30:12</v>
          </cell>
          <cell r="I48">
            <v>35940</v>
          </cell>
          <cell r="J48">
            <v>62.73</v>
          </cell>
        </row>
        <row r="49">
          <cell r="A49" t="str">
            <v>90084361</v>
          </cell>
          <cell r="B49" t="str">
            <v>MMM/SAS CAMBIO DE GANCHOS</v>
          </cell>
          <cell r="C49" t="str">
            <v>CREF-RE2-MAQ-EAO-STM</v>
          </cell>
          <cell r="D49" t="str">
            <v>MC</v>
          </cell>
          <cell r="E49" t="str">
            <v>MA1CR211</v>
          </cell>
          <cell r="F49">
            <v>35940</v>
          </cell>
          <cell r="G49" t="str">
            <v>07:00:00</v>
          </cell>
          <cell r="H49" t="str">
            <v>08:00:00</v>
          </cell>
          <cell r="I49">
            <v>35940</v>
          </cell>
          <cell r="J49">
            <v>62.73</v>
          </cell>
        </row>
        <row r="50">
          <cell r="A50" t="str">
            <v>90084691</v>
          </cell>
          <cell r="B50" t="str">
            <v>MMM/JBL: SE LIMPIO UNIDAD.</v>
          </cell>
          <cell r="C50" t="str">
            <v>CREF-RE2-MAQ-EAO-UHM</v>
          </cell>
          <cell r="D50" t="str">
            <v>MC</v>
          </cell>
          <cell r="E50" t="str">
            <v>MA1CR211</v>
          </cell>
          <cell r="F50">
            <v>35936</v>
          </cell>
          <cell r="G50" t="str">
            <v>11:00:00</v>
          </cell>
          <cell r="H50" t="str">
            <v>13:00:00</v>
          </cell>
          <cell r="I50">
            <v>35936</v>
          </cell>
          <cell r="J50">
            <v>83.64</v>
          </cell>
        </row>
        <row r="51">
          <cell r="A51" t="str">
            <v>90084842</v>
          </cell>
          <cell r="B51" t="str">
            <v>MMM/JBL: SE REPARO PERNO GATO.</v>
          </cell>
          <cell r="C51" t="str">
            <v>CREF-RE2-MAQ-EAO-VDM</v>
          </cell>
          <cell r="D51" t="str">
            <v>MC</v>
          </cell>
          <cell r="E51" t="str">
            <v>MA1CR211</v>
          </cell>
          <cell r="F51">
            <v>35946</v>
          </cell>
          <cell r="G51" t="str">
            <v>07:00:00</v>
          </cell>
          <cell r="H51" t="str">
            <v>19:58:30</v>
          </cell>
          <cell r="I51">
            <v>35946</v>
          </cell>
          <cell r="J51">
            <v>271.83</v>
          </cell>
        </row>
        <row r="52">
          <cell r="A52" t="str">
            <v>90084849</v>
          </cell>
          <cell r="B52" t="str">
            <v>MMM/JBL: SE TENSARON CADENAS.</v>
          </cell>
          <cell r="C52" t="str">
            <v>CREF-RE2-MAQ-EAO-URM</v>
          </cell>
          <cell r="D52" t="str">
            <v>MC</v>
          </cell>
          <cell r="E52" t="str">
            <v>MA1CR211</v>
          </cell>
          <cell r="F52">
            <v>35946</v>
          </cell>
          <cell r="G52" t="str">
            <v>07:00:00</v>
          </cell>
          <cell r="H52" t="str">
            <v>20:13:02</v>
          </cell>
          <cell r="I52">
            <v>35946</v>
          </cell>
          <cell r="J52">
            <v>83.64</v>
          </cell>
        </row>
        <row r="53">
          <cell r="A53" t="str">
            <v>90084855</v>
          </cell>
          <cell r="B53" t="str">
            <v>MMM/JBL: SE MODIFICO LINEA.</v>
          </cell>
          <cell r="C53" t="str">
            <v>CREF-RE2-MAQ-EAO-TPM</v>
          </cell>
          <cell r="D53" t="str">
            <v>MC</v>
          </cell>
          <cell r="E53" t="str">
            <v>MA1CR211</v>
          </cell>
          <cell r="F53">
            <v>35946</v>
          </cell>
          <cell r="G53" t="str">
            <v>07:00:00</v>
          </cell>
          <cell r="H53" t="str">
            <v>20:23:52</v>
          </cell>
          <cell r="I53">
            <v>35946</v>
          </cell>
          <cell r="J53">
            <v>146.37</v>
          </cell>
        </row>
        <row r="54">
          <cell r="A54" t="str">
            <v>90084895</v>
          </cell>
          <cell r="B54" t="str">
            <v>MMM/JBL: SE TRABAJA EN TALLER.</v>
          </cell>
          <cell r="C54" t="str">
            <v>CREF-RE2-MAQ-EAO-VDM</v>
          </cell>
          <cell r="D54" t="str">
            <v>MC</v>
          </cell>
          <cell r="E54" t="str">
            <v>MA1CR211</v>
          </cell>
          <cell r="F54">
            <v>35938</v>
          </cell>
          <cell r="G54" t="str">
            <v>07:00:00</v>
          </cell>
          <cell r="H54" t="str">
            <v>12:30:00</v>
          </cell>
          <cell r="I54">
            <v>35938</v>
          </cell>
          <cell r="J54">
            <v>271.83</v>
          </cell>
        </row>
        <row r="55">
          <cell r="A55" t="str">
            <v>90104140</v>
          </cell>
          <cell r="B55" t="str">
            <v>MMM/SAS ESPA201R</v>
          </cell>
          <cell r="C55" t="str">
            <v>CREF-RE2-MAQ-EAO</v>
          </cell>
          <cell r="D55" t="str">
            <v>MC</v>
          </cell>
          <cell r="E55" t="str">
            <v>MA1CR211</v>
          </cell>
          <cell r="F55">
            <v>35952</v>
          </cell>
          <cell r="G55" t="str">
            <v>07:00:00</v>
          </cell>
          <cell r="H55" t="str">
            <v>09:01:53</v>
          </cell>
          <cell r="I55">
            <v>35952</v>
          </cell>
          <cell r="J55">
            <v>125.46</v>
          </cell>
        </row>
        <row r="56">
          <cell r="A56" t="str">
            <v>90104752</v>
          </cell>
          <cell r="B56" t="str">
            <v>MMM/JBL: SE CAMBIO FLEXIBLE.</v>
          </cell>
          <cell r="C56" t="str">
            <v>CREF-RE2-MAQ-EAO-UHM</v>
          </cell>
          <cell r="D56" t="str">
            <v>MC</v>
          </cell>
          <cell r="E56" t="str">
            <v>MA1CR211</v>
          </cell>
          <cell r="F56">
            <v>35954</v>
          </cell>
          <cell r="G56" t="str">
            <v>00:00:00</v>
          </cell>
          <cell r="H56" t="str">
            <v>13:18:06</v>
          </cell>
          <cell r="I56">
            <v>35954</v>
          </cell>
          <cell r="J56">
            <v>125.46</v>
          </cell>
        </row>
        <row r="57">
          <cell r="A57" t="str">
            <v>90105988</v>
          </cell>
          <cell r="B57" t="str">
            <v>MMM/SAS. ESPA 201-R</v>
          </cell>
          <cell r="C57" t="str">
            <v>CREF-RE2-MAQ-EAO</v>
          </cell>
          <cell r="D57" t="str">
            <v>MC</v>
          </cell>
          <cell r="E57" t="str">
            <v>MA1CR211</v>
          </cell>
          <cell r="F57">
            <v>35957</v>
          </cell>
          <cell r="G57" t="str">
            <v>00:00:00</v>
          </cell>
          <cell r="H57" t="str">
            <v>14:19:58</v>
          </cell>
          <cell r="I57">
            <v>35957</v>
          </cell>
          <cell r="J57">
            <v>250.92</v>
          </cell>
        </row>
        <row r="58">
          <cell r="A58" t="str">
            <v>90106638</v>
          </cell>
          <cell r="B58" t="str">
            <v>MMM/JBL: SE CAMBIARON CHAVETAS.</v>
          </cell>
          <cell r="C58" t="str">
            <v>CREF-RE2-MAQ-EAO-URM</v>
          </cell>
          <cell r="D58" t="str">
            <v>MC</v>
          </cell>
          <cell r="E58" t="str">
            <v>MA1CR211</v>
          </cell>
          <cell r="F58">
            <v>35956</v>
          </cell>
          <cell r="G58" t="str">
            <v>07:00:00</v>
          </cell>
          <cell r="H58" t="str">
            <v>14:00:00</v>
          </cell>
          <cell r="I58">
            <v>35956</v>
          </cell>
          <cell r="J58">
            <v>292.74</v>
          </cell>
        </row>
        <row r="59">
          <cell r="A59" t="str">
            <v>90106681</v>
          </cell>
          <cell r="B59" t="str">
            <v>MMM/JBL: SE REPARO FITTING.</v>
          </cell>
          <cell r="C59" t="str">
            <v>CREF-RE2-MAQ-EAO-UHM</v>
          </cell>
          <cell r="D59" t="str">
            <v>MC</v>
          </cell>
          <cell r="E59" t="str">
            <v>MA1CR211</v>
          </cell>
          <cell r="F59">
            <v>35956</v>
          </cell>
          <cell r="G59" t="str">
            <v>15:00:00</v>
          </cell>
          <cell r="H59" t="str">
            <v>16:00:00</v>
          </cell>
          <cell r="I59">
            <v>35956</v>
          </cell>
          <cell r="J59">
            <v>41.82</v>
          </cell>
        </row>
        <row r="60">
          <cell r="A60" t="str">
            <v>90108213</v>
          </cell>
          <cell r="B60" t="str">
            <v>MMM/JBL: SE REGULO PRESION.</v>
          </cell>
          <cell r="C60" t="str">
            <v>CREF-RE2-MAQ-EAO-UHM</v>
          </cell>
          <cell r="D60" t="str">
            <v>MC</v>
          </cell>
          <cell r="E60" t="str">
            <v>MA1CR211</v>
          </cell>
          <cell r="F60">
            <v>35957</v>
          </cell>
          <cell r="G60" t="str">
            <v>15:00:00</v>
          </cell>
          <cell r="H60" t="str">
            <v>18:00:00</v>
          </cell>
          <cell r="I60">
            <v>35957</v>
          </cell>
          <cell r="J60">
            <v>125.46</v>
          </cell>
        </row>
        <row r="61">
          <cell r="A61" t="str">
            <v>90110824</v>
          </cell>
          <cell r="B61" t="str">
            <v>MMM/JBL: SE SOLDO TOPE.</v>
          </cell>
          <cell r="C61" t="str">
            <v>CREF-RE2-MAQ-EAO-STM</v>
          </cell>
          <cell r="D61" t="str">
            <v>MC</v>
          </cell>
          <cell r="E61" t="str">
            <v>MA1CR211</v>
          </cell>
          <cell r="F61">
            <v>35961</v>
          </cell>
          <cell r="G61" t="str">
            <v>07:00:00</v>
          </cell>
          <cell r="H61" t="str">
            <v>09:00:00</v>
          </cell>
          <cell r="I61">
            <v>35961</v>
          </cell>
          <cell r="J61">
            <v>83.64</v>
          </cell>
        </row>
        <row r="62">
          <cell r="A62" t="str">
            <v>90111053</v>
          </cell>
          <cell r="B62" t="str">
            <v>MMM/JBL: SE CAMBIARON CHAVETAS.</v>
          </cell>
          <cell r="C62" t="str">
            <v>CREF-RE2-MAQ-EAO-URM</v>
          </cell>
          <cell r="D62" t="str">
            <v>MC</v>
          </cell>
          <cell r="E62" t="str">
            <v>MA1CR211</v>
          </cell>
          <cell r="F62">
            <v>35962</v>
          </cell>
          <cell r="G62" t="str">
            <v>07:00:00</v>
          </cell>
          <cell r="H62" t="str">
            <v>09:00:00</v>
          </cell>
          <cell r="I62">
            <v>35962</v>
          </cell>
          <cell r="J62">
            <v>83.64</v>
          </cell>
        </row>
        <row r="63">
          <cell r="A63" t="str">
            <v>90111160</v>
          </cell>
          <cell r="B63" t="str">
            <v>MMM/JBL: SE REGULARON VELOCIDADES.</v>
          </cell>
          <cell r="C63" t="str">
            <v>CREF-RE2-MAQ-EAO-URM</v>
          </cell>
          <cell r="D63" t="str">
            <v>MC</v>
          </cell>
          <cell r="E63" t="str">
            <v>MA1CR211</v>
          </cell>
          <cell r="F63">
            <v>35963</v>
          </cell>
          <cell r="G63" t="str">
            <v>07:00:00</v>
          </cell>
          <cell r="H63" t="str">
            <v>09:00:00</v>
          </cell>
          <cell r="I63">
            <v>35963</v>
          </cell>
          <cell r="J63">
            <v>83.64</v>
          </cell>
        </row>
        <row r="64">
          <cell r="A64" t="str">
            <v>90111944</v>
          </cell>
          <cell r="B64" t="str">
            <v>MMM/JBL: SE CAMBIO PASADOR</v>
          </cell>
          <cell r="C64" t="str">
            <v>CREF-RE2-MAQ-EAO-TPM</v>
          </cell>
          <cell r="D64" t="str">
            <v>MC</v>
          </cell>
          <cell r="E64" t="str">
            <v>MA1CR211</v>
          </cell>
          <cell r="F64">
            <v>35967</v>
          </cell>
          <cell r="G64" t="str">
            <v>15:00:00</v>
          </cell>
          <cell r="H64" t="str">
            <v>18:00:00</v>
          </cell>
          <cell r="I64">
            <v>35967</v>
          </cell>
          <cell r="J64">
            <v>125.46</v>
          </cell>
        </row>
        <row r="65">
          <cell r="A65" t="str">
            <v>90112518</v>
          </cell>
          <cell r="B65" t="str">
            <v>MMM/SAS SE REGULO PRESION</v>
          </cell>
          <cell r="C65" t="str">
            <v>CREF-RE2-MAQ-EAO</v>
          </cell>
          <cell r="D65" t="str">
            <v>MC</v>
          </cell>
          <cell r="E65" t="str">
            <v>MA1CR211</v>
          </cell>
          <cell r="F65">
            <v>35960</v>
          </cell>
          <cell r="G65" t="str">
            <v>15:00:00</v>
          </cell>
          <cell r="H65" t="str">
            <v>15:00:00</v>
          </cell>
          <cell r="I65">
            <v>35960</v>
          </cell>
          <cell r="J65">
            <v>167.28</v>
          </cell>
        </row>
        <row r="66">
          <cell r="A66" t="str">
            <v>90112543</v>
          </cell>
          <cell r="B66" t="str">
            <v>MMM/SAS ESPA201R</v>
          </cell>
          <cell r="C66" t="str">
            <v>CREF-RE2-MAQ-EAO</v>
          </cell>
          <cell r="D66" t="str">
            <v>MC</v>
          </cell>
          <cell r="E66" t="str">
            <v>MA1CR211</v>
          </cell>
          <cell r="F66">
            <v>35963</v>
          </cell>
          <cell r="G66" t="str">
            <v>15:00:00</v>
          </cell>
          <cell r="H66" t="str">
            <v>17:00:00</v>
          </cell>
          <cell r="I66">
            <v>35963</v>
          </cell>
          <cell r="J66">
            <v>167.28</v>
          </cell>
        </row>
        <row r="67">
          <cell r="A67" t="str">
            <v>90112581</v>
          </cell>
          <cell r="B67" t="str">
            <v>MMM/SAS ESPA 201R</v>
          </cell>
          <cell r="C67" t="str">
            <v>CREF-RE2-MAQ-EAO</v>
          </cell>
          <cell r="D67" t="str">
            <v>MC</v>
          </cell>
          <cell r="E67" t="str">
            <v>MA1CR211</v>
          </cell>
          <cell r="F67">
            <v>35964</v>
          </cell>
          <cell r="G67" t="str">
            <v>15:00:00</v>
          </cell>
          <cell r="H67" t="str">
            <v>16:30:00</v>
          </cell>
          <cell r="I67">
            <v>35964</v>
          </cell>
          <cell r="J67">
            <v>62.73</v>
          </cell>
        </row>
        <row r="68">
          <cell r="A68" t="str">
            <v>90112594</v>
          </cell>
          <cell r="B68" t="str">
            <v>MMM/SAS ESPA201R</v>
          </cell>
          <cell r="C68" t="str">
            <v>CREF-RE2-MAQ-EAO</v>
          </cell>
          <cell r="D68" t="str">
            <v>MC</v>
          </cell>
          <cell r="E68" t="str">
            <v>MA1CR211</v>
          </cell>
          <cell r="F68">
            <v>35965</v>
          </cell>
          <cell r="G68" t="str">
            <v>15:00:00</v>
          </cell>
          <cell r="H68" t="str">
            <v>17:00:00</v>
          </cell>
          <cell r="I68">
            <v>35965</v>
          </cell>
          <cell r="J68">
            <v>83.64</v>
          </cell>
        </row>
        <row r="69">
          <cell r="A69" t="str">
            <v>90112660</v>
          </cell>
          <cell r="B69" t="str">
            <v>MMM/JBL: SE REGULO VELOCIDAD.</v>
          </cell>
          <cell r="C69" t="str">
            <v>CREF-RE2-MAQ-EAO-URM</v>
          </cell>
          <cell r="D69" t="str">
            <v>MC</v>
          </cell>
          <cell r="E69" t="str">
            <v>MA1CR211</v>
          </cell>
          <cell r="F69">
            <v>35970</v>
          </cell>
          <cell r="G69" t="str">
            <v>15:00:00</v>
          </cell>
          <cell r="H69" t="str">
            <v>17:00:00</v>
          </cell>
          <cell r="I69">
            <v>35970</v>
          </cell>
          <cell r="J69">
            <v>83.64</v>
          </cell>
        </row>
        <row r="70">
          <cell r="A70" t="str">
            <v>90115342</v>
          </cell>
          <cell r="B70" t="str">
            <v>MMM/JBL:SE ENDEREZO TOPES DE ANODOS</v>
          </cell>
          <cell r="C70" t="str">
            <v>CREF-RE2-MAQ-EAO-URM</v>
          </cell>
          <cell r="D70" t="str">
            <v>MC</v>
          </cell>
          <cell r="E70" t="str">
            <v>MA1CR211</v>
          </cell>
          <cell r="F70">
            <v>35974</v>
          </cell>
          <cell r="G70" t="str">
            <v>07:00:00</v>
          </cell>
          <cell r="H70" t="str">
            <v>09:00:00</v>
          </cell>
          <cell r="I70">
            <v>35974</v>
          </cell>
          <cell r="J70">
            <v>83.64</v>
          </cell>
        </row>
        <row r="71">
          <cell r="A71" t="str">
            <v>90118523</v>
          </cell>
          <cell r="B71" t="str">
            <v>MMM/JBL: SE SOLDO RIEL LADO PONIENTE</v>
          </cell>
          <cell r="C71" t="str">
            <v>CREF-RE2-MAQ-EAO-VAM</v>
          </cell>
          <cell r="D71" t="str">
            <v>MC</v>
          </cell>
          <cell r="E71" t="str">
            <v>MA1CR211</v>
          </cell>
          <cell r="F71">
            <v>35978</v>
          </cell>
          <cell r="G71" t="str">
            <v>07:00:00</v>
          </cell>
          <cell r="H71" t="str">
            <v>09:00:00</v>
          </cell>
          <cell r="I71">
            <v>35978</v>
          </cell>
          <cell r="J71">
            <v>83.64</v>
          </cell>
        </row>
        <row r="72">
          <cell r="A72" t="str">
            <v>90120425</v>
          </cell>
          <cell r="B72" t="str">
            <v>MMM/JBL: SE REPUSO CHAVETAS.</v>
          </cell>
          <cell r="C72" t="str">
            <v>CREF-RE2-MAQ-EAO-TPM</v>
          </cell>
          <cell r="D72" t="str">
            <v>MC</v>
          </cell>
          <cell r="E72" t="str">
            <v>MA1CR211</v>
          </cell>
          <cell r="F72">
            <v>35981</v>
          </cell>
          <cell r="G72" t="str">
            <v>15:00:00</v>
          </cell>
          <cell r="H72" t="str">
            <v>15:30:00</v>
          </cell>
          <cell r="I72">
            <v>35981</v>
          </cell>
          <cell r="J72">
            <v>20.91</v>
          </cell>
        </row>
        <row r="73">
          <cell r="A73" t="str">
            <v>90123582</v>
          </cell>
          <cell r="B73" t="str">
            <v>MMM/SAS ESPA-201R</v>
          </cell>
          <cell r="C73" t="str">
            <v>CREF-RE2-MAQ-EAO</v>
          </cell>
          <cell r="D73" t="str">
            <v>MC</v>
          </cell>
          <cell r="E73" t="str">
            <v>MA1CR211</v>
          </cell>
          <cell r="F73">
            <v>35987</v>
          </cell>
          <cell r="G73" t="str">
            <v>07:00:00</v>
          </cell>
          <cell r="H73" t="str">
            <v>08:00:00</v>
          </cell>
          <cell r="I73">
            <v>35987</v>
          </cell>
          <cell r="J73">
            <v>62.73</v>
          </cell>
        </row>
        <row r="74">
          <cell r="A74" t="str">
            <v>90126146</v>
          </cell>
          <cell r="B74" t="str">
            <v>MMM/SAS ESPA-201R SE ENDEREZO Y SOLDO GU</v>
          </cell>
          <cell r="C74" t="str">
            <v>CREF-RE2-MAQ-EAO</v>
          </cell>
          <cell r="D74" t="str">
            <v>MC</v>
          </cell>
          <cell r="E74" t="str">
            <v>MA1CR211</v>
          </cell>
          <cell r="F74">
            <v>35988</v>
          </cell>
          <cell r="G74" t="str">
            <v>15:00:00</v>
          </cell>
          <cell r="H74" t="str">
            <v>17:00:00</v>
          </cell>
          <cell r="I74">
            <v>35988</v>
          </cell>
          <cell r="J74">
            <v>83.64</v>
          </cell>
        </row>
        <row r="75">
          <cell r="A75" t="str">
            <v>90127068</v>
          </cell>
          <cell r="B75" t="str">
            <v>MMM/JBL:SE REGULO VELOCIDAD A CADENA DE</v>
          </cell>
          <cell r="C75" t="str">
            <v>CREF-RE2-MAQ-EAO-TPM</v>
          </cell>
          <cell r="D75" t="str">
            <v>MC</v>
          </cell>
          <cell r="E75" t="str">
            <v>MA1CR211</v>
          </cell>
          <cell r="F75">
            <v>35990</v>
          </cell>
          <cell r="G75" t="str">
            <v>07:00:00</v>
          </cell>
          <cell r="H75" t="str">
            <v>09:00:00</v>
          </cell>
          <cell r="I75">
            <v>35990</v>
          </cell>
          <cell r="J75">
            <v>83.64</v>
          </cell>
        </row>
        <row r="76">
          <cell r="A76" t="str">
            <v>90128673</v>
          </cell>
          <cell r="B76" t="str">
            <v>MMM/JLM:COMPRA DE PILLOW BLOCK.</v>
          </cell>
          <cell r="C76" t="str">
            <v>CREF-RE2-MAQ-EAO-VDM</v>
          </cell>
          <cell r="D76" t="str">
            <v>MC</v>
          </cell>
          <cell r="E76" t="str">
            <v>MA1CR211</v>
          </cell>
          <cell r="F76">
            <v>35994</v>
          </cell>
          <cell r="G76" t="str">
            <v>07:00:00</v>
          </cell>
          <cell r="H76" t="str">
            <v>08:20:47</v>
          </cell>
          <cell r="I76">
            <v>36007</v>
          </cell>
          <cell r="J76">
            <v>57.41</v>
          </cell>
        </row>
        <row r="77">
          <cell r="A77" t="str">
            <v>90132283</v>
          </cell>
          <cell r="B77" t="str">
            <v>MMM/JBL : REGULAR VELOCIDAD DE CADENA.</v>
          </cell>
          <cell r="C77" t="str">
            <v>CREF-RE2-MAQ-EAO-TPM</v>
          </cell>
          <cell r="D77" t="str">
            <v>MC</v>
          </cell>
          <cell r="E77" t="str">
            <v>MA1CR211</v>
          </cell>
          <cell r="F77">
            <v>35995</v>
          </cell>
          <cell r="G77" t="str">
            <v>15:00:00</v>
          </cell>
          <cell r="H77" t="str">
            <v>16:30:00</v>
          </cell>
          <cell r="I77">
            <v>35995</v>
          </cell>
          <cell r="J77">
            <v>94.09</v>
          </cell>
        </row>
        <row r="78">
          <cell r="A78" t="str">
            <v>90133377</v>
          </cell>
          <cell r="B78" t="str">
            <v>MMM/JBL: CAMBIAR CHAVETAS.</v>
          </cell>
          <cell r="C78" t="str">
            <v>CREF-RE2-MAQ-EAO-URM</v>
          </cell>
          <cell r="D78" t="str">
            <v>MC</v>
          </cell>
          <cell r="E78" t="str">
            <v>MA1CR211</v>
          </cell>
          <cell r="F78">
            <v>35996</v>
          </cell>
          <cell r="G78" t="str">
            <v>15:00:00</v>
          </cell>
          <cell r="H78" t="str">
            <v>19:00:00</v>
          </cell>
          <cell r="I78">
            <v>35996</v>
          </cell>
          <cell r="J78">
            <v>334.56</v>
          </cell>
        </row>
        <row r="79">
          <cell r="A79" t="str">
            <v>90135204</v>
          </cell>
          <cell r="B79" t="str">
            <v>MMM/JBL: SE ENDEREZO TOPE.</v>
          </cell>
          <cell r="C79" t="str">
            <v>CREF-RE2-MAQ-EAO-URM</v>
          </cell>
          <cell r="D79" t="str">
            <v>MC</v>
          </cell>
          <cell r="E79" t="str">
            <v>MA1CR211</v>
          </cell>
          <cell r="F79">
            <v>35997</v>
          </cell>
          <cell r="G79" t="str">
            <v>15:00:00</v>
          </cell>
          <cell r="H79" t="str">
            <v>16:00:00</v>
          </cell>
          <cell r="I79">
            <v>35997</v>
          </cell>
          <cell r="J79">
            <v>41.82</v>
          </cell>
        </row>
        <row r="80">
          <cell r="A80" t="str">
            <v>90135891</v>
          </cell>
          <cell r="B80" t="str">
            <v>M.M.M : MANTENCION PREVENTIVA MENSUAL.</v>
          </cell>
          <cell r="C80" t="str">
            <v>CREF-RE2-MAQ-EAO</v>
          </cell>
          <cell r="D80" t="str">
            <v>MP</v>
          </cell>
          <cell r="E80" t="str">
            <v>MA1CR211</v>
          </cell>
          <cell r="F80">
            <v>36009</v>
          </cell>
          <cell r="G80" t="str">
            <v>07:00:00</v>
          </cell>
          <cell r="H80" t="str">
            <v>09:00:00</v>
          </cell>
          <cell r="I80">
            <v>36009</v>
          </cell>
          <cell r="J80">
            <v>83.64</v>
          </cell>
        </row>
        <row r="81">
          <cell r="A81" t="str">
            <v>90136687</v>
          </cell>
          <cell r="B81" t="str">
            <v>MMM/NPB-ESPA-201R.</v>
          </cell>
          <cell r="C81" t="str">
            <v>CREF-RE2-MAQ-EAO</v>
          </cell>
          <cell r="D81" t="str">
            <v>MC</v>
          </cell>
          <cell r="E81" t="str">
            <v>MA1CR211</v>
          </cell>
          <cell r="F81">
            <v>35999</v>
          </cell>
          <cell r="G81" t="str">
            <v>07:00:00</v>
          </cell>
          <cell r="H81" t="str">
            <v>08:00:00</v>
          </cell>
          <cell r="I81">
            <v>35999</v>
          </cell>
          <cell r="J81">
            <v>62.73</v>
          </cell>
        </row>
        <row r="82">
          <cell r="A82" t="str">
            <v>90137184</v>
          </cell>
          <cell r="B82" t="str">
            <v>MMM/JBL: RELLENAR GUIAS.</v>
          </cell>
          <cell r="C82" t="str">
            <v>CREF-RE2-MAQ-EAO-URM</v>
          </cell>
          <cell r="D82" t="str">
            <v>MC</v>
          </cell>
          <cell r="E82" t="str">
            <v>MA1CR211</v>
          </cell>
          <cell r="F82">
            <v>35999</v>
          </cell>
          <cell r="G82" t="str">
            <v>15:00:00</v>
          </cell>
          <cell r="H82" t="str">
            <v>18:00:00</v>
          </cell>
          <cell r="I82">
            <v>35999</v>
          </cell>
          <cell r="J82">
            <v>125.46</v>
          </cell>
        </row>
        <row r="83">
          <cell r="A83" t="str">
            <v>90148547</v>
          </cell>
          <cell r="B83" t="str">
            <v>MMM/NPB ESPA-201R.</v>
          </cell>
          <cell r="C83" t="str">
            <v>CREF-RE2-MAQ-EAO</v>
          </cell>
          <cell r="D83" t="str">
            <v>MC</v>
          </cell>
          <cell r="E83" t="str">
            <v>MA1CR211</v>
          </cell>
          <cell r="F83">
            <v>36008</v>
          </cell>
          <cell r="G83" t="str">
            <v>15:00:00</v>
          </cell>
          <cell r="H83" t="str">
            <v>17:00:00</v>
          </cell>
          <cell r="I83">
            <v>36008</v>
          </cell>
          <cell r="J83">
            <v>167.28</v>
          </cell>
        </row>
        <row r="84">
          <cell r="A84" t="str">
            <v>90148783</v>
          </cell>
          <cell r="B84" t="str">
            <v>MMM/JBL: SE REGULO VELOCIDAD.</v>
          </cell>
          <cell r="C84" t="str">
            <v>CREF-RE2-MAQ-EAO-URM</v>
          </cell>
          <cell r="D84" t="str">
            <v>MC</v>
          </cell>
          <cell r="E84" t="str">
            <v>MA1CR211</v>
          </cell>
          <cell r="F84">
            <v>36008</v>
          </cell>
          <cell r="G84" t="str">
            <v>07:00:00</v>
          </cell>
          <cell r="H84" t="str">
            <v>08:30:00</v>
          </cell>
          <cell r="I84">
            <v>36008</v>
          </cell>
          <cell r="J84">
            <v>62.73</v>
          </cell>
        </row>
        <row r="85">
          <cell r="A85" t="str">
            <v>90151657</v>
          </cell>
          <cell r="B85" t="str">
            <v>MMM/JBL:SE REGULO VELOCIDAD.</v>
          </cell>
          <cell r="C85" t="str">
            <v>CREF-RE2-MAQ-EAO-URM</v>
          </cell>
          <cell r="D85" t="str">
            <v>MC</v>
          </cell>
          <cell r="E85" t="str">
            <v>MA1CR211</v>
          </cell>
          <cell r="F85">
            <v>36011</v>
          </cell>
          <cell r="G85" t="str">
            <v>15:00:00</v>
          </cell>
          <cell r="H85" t="str">
            <v>19:00:00</v>
          </cell>
          <cell r="I85">
            <v>36011</v>
          </cell>
          <cell r="J85">
            <v>104.55</v>
          </cell>
        </row>
        <row r="86">
          <cell r="A86" t="str">
            <v>90156205</v>
          </cell>
          <cell r="B86" t="str">
            <v>MMM/JBL: SE CAMBIARON CHAVETAS.</v>
          </cell>
          <cell r="C86" t="str">
            <v>CREF-RE2-MAQ-EAO-URM</v>
          </cell>
          <cell r="D86" t="str">
            <v>MC</v>
          </cell>
          <cell r="E86" t="str">
            <v>MA1CR211</v>
          </cell>
          <cell r="F86">
            <v>36012</v>
          </cell>
          <cell r="G86" t="str">
            <v>15:00:00</v>
          </cell>
          <cell r="H86" t="str">
            <v>16:00:00</v>
          </cell>
          <cell r="I86">
            <v>36012</v>
          </cell>
          <cell r="J86">
            <v>41.82</v>
          </cell>
        </row>
        <row r="87">
          <cell r="A87" t="str">
            <v>90156220</v>
          </cell>
          <cell r="B87" t="str">
            <v>MMM/JBL: SE REGULO VELOCIDAD.</v>
          </cell>
          <cell r="C87" t="str">
            <v>CREF-RE2-MAQ-EAO-URM</v>
          </cell>
          <cell r="D87" t="str">
            <v>MC</v>
          </cell>
          <cell r="E87" t="str">
            <v>MA1CR211</v>
          </cell>
          <cell r="F87">
            <v>36013</v>
          </cell>
          <cell r="G87" t="str">
            <v>15:00:00</v>
          </cell>
          <cell r="H87" t="str">
            <v>16:30:00</v>
          </cell>
          <cell r="I87">
            <v>36013</v>
          </cell>
          <cell r="J87">
            <v>62.73</v>
          </cell>
        </row>
        <row r="88">
          <cell r="A88" t="str">
            <v>90156643</v>
          </cell>
          <cell r="B88" t="str">
            <v>MMM/NPB: ESPA201R.</v>
          </cell>
          <cell r="C88" t="str">
            <v>CREF-RE2-MAQ-EAO-URM</v>
          </cell>
          <cell r="D88" t="str">
            <v>MC</v>
          </cell>
          <cell r="E88" t="str">
            <v>MA1CR211</v>
          </cell>
          <cell r="F88">
            <v>36011</v>
          </cell>
          <cell r="G88" t="str">
            <v>07:00:00</v>
          </cell>
          <cell r="H88" t="str">
            <v>09:00:00</v>
          </cell>
          <cell r="I88">
            <v>36011</v>
          </cell>
          <cell r="J88">
            <v>83.64</v>
          </cell>
        </row>
        <row r="89">
          <cell r="A89" t="str">
            <v>90157427</v>
          </cell>
          <cell r="B89" t="str">
            <v>MMM/JBL: SE SACO CADENA.</v>
          </cell>
          <cell r="C89" t="str">
            <v>CREF-RE2-MAQ-EAO-TPM</v>
          </cell>
          <cell r="D89" t="str">
            <v>MC</v>
          </cell>
          <cell r="E89" t="str">
            <v>MA1CR211</v>
          </cell>
          <cell r="F89">
            <v>36014</v>
          </cell>
          <cell r="G89" t="str">
            <v>15:00:00</v>
          </cell>
          <cell r="H89" t="str">
            <v>17:00:00</v>
          </cell>
          <cell r="I89">
            <v>36014</v>
          </cell>
          <cell r="J89">
            <v>83.64</v>
          </cell>
        </row>
        <row r="90">
          <cell r="A90" t="str">
            <v>90157534</v>
          </cell>
          <cell r="B90" t="str">
            <v>MMM/JBL: SE COLOCO CADENA.</v>
          </cell>
          <cell r="C90" t="str">
            <v>CREF-RE2-MAQ-EAO-TEM</v>
          </cell>
          <cell r="D90" t="str">
            <v>MC</v>
          </cell>
          <cell r="E90" t="str">
            <v>MA1CR211</v>
          </cell>
          <cell r="F90">
            <v>36015</v>
          </cell>
          <cell r="G90" t="str">
            <v>15:00:00</v>
          </cell>
          <cell r="H90" t="str">
            <v>17:00:00</v>
          </cell>
          <cell r="I90">
            <v>36015</v>
          </cell>
          <cell r="J90">
            <v>83.64</v>
          </cell>
        </row>
        <row r="91">
          <cell r="A91" t="str">
            <v>90157830</v>
          </cell>
          <cell r="B91" t="str">
            <v>MMM/JBL. SE REPUCIERON CHAVETAS.</v>
          </cell>
          <cell r="C91" t="str">
            <v>CREF-RE2-MAQ-EAO-URM</v>
          </cell>
          <cell r="D91" t="str">
            <v>MC</v>
          </cell>
          <cell r="E91" t="str">
            <v>MA1CR211</v>
          </cell>
          <cell r="F91">
            <v>36016</v>
          </cell>
          <cell r="G91" t="str">
            <v>07:00:00</v>
          </cell>
          <cell r="H91" t="str">
            <v>07:30:00</v>
          </cell>
          <cell r="I91">
            <v>36016</v>
          </cell>
          <cell r="J91">
            <v>20.91</v>
          </cell>
        </row>
        <row r="92">
          <cell r="A92" t="str">
            <v>90158550</v>
          </cell>
          <cell r="B92" t="str">
            <v>MMM/NPB: ESPA201R.</v>
          </cell>
          <cell r="C92" t="str">
            <v>CREF-RE2-MAQ-EAO-UHM</v>
          </cell>
          <cell r="D92" t="str">
            <v>MC</v>
          </cell>
          <cell r="E92" t="str">
            <v>MA1CR211</v>
          </cell>
          <cell r="F92">
            <v>36015</v>
          </cell>
          <cell r="G92" t="str">
            <v>07:00:00</v>
          </cell>
          <cell r="H92" t="str">
            <v>10:00:00</v>
          </cell>
          <cell r="I92">
            <v>36015</v>
          </cell>
          <cell r="J92">
            <v>125.46</v>
          </cell>
        </row>
        <row r="93">
          <cell r="A93" t="str">
            <v>90158933</v>
          </cell>
          <cell r="B93" t="str">
            <v>MMM/NPB: ESPA201R.</v>
          </cell>
          <cell r="C93" t="str">
            <v>CREF-RE2-MAQ-EAO-VAM</v>
          </cell>
          <cell r="D93" t="str">
            <v>MC</v>
          </cell>
          <cell r="E93" t="str">
            <v>MA1CR211</v>
          </cell>
          <cell r="F93">
            <v>36018</v>
          </cell>
          <cell r="G93" t="str">
            <v>15:00:00</v>
          </cell>
          <cell r="H93" t="str">
            <v>17:00:00</v>
          </cell>
          <cell r="I93">
            <v>36018</v>
          </cell>
          <cell r="J93">
            <v>41.82</v>
          </cell>
        </row>
        <row r="94">
          <cell r="A94" t="str">
            <v>90162483</v>
          </cell>
          <cell r="B94" t="str">
            <v>MMM/JBL:SE CAMBIO UN GANCHO LARGO.</v>
          </cell>
          <cell r="C94" t="str">
            <v>CREF-RE2-MAQ-EAO</v>
          </cell>
          <cell r="D94" t="str">
            <v>MC</v>
          </cell>
          <cell r="E94" t="str">
            <v>MA1CR211</v>
          </cell>
          <cell r="F94">
            <v>36021</v>
          </cell>
          <cell r="G94" t="str">
            <v>07:00:00</v>
          </cell>
          <cell r="H94" t="str">
            <v>09:30:00</v>
          </cell>
          <cell r="I94">
            <v>36021</v>
          </cell>
          <cell r="J94">
            <v>104.55</v>
          </cell>
        </row>
        <row r="95">
          <cell r="A95" t="str">
            <v>90163324</v>
          </cell>
          <cell r="B95" t="str">
            <v>MMM/NPB: ESPA201R.</v>
          </cell>
          <cell r="C95" t="str">
            <v>CREF-RE2-MAQ-EAO-VDM</v>
          </cell>
          <cell r="D95" t="str">
            <v>MC</v>
          </cell>
          <cell r="E95" t="str">
            <v>MA1CR211</v>
          </cell>
          <cell r="F95">
            <v>36020</v>
          </cell>
          <cell r="G95" t="str">
            <v>15:00:00</v>
          </cell>
          <cell r="H95" t="str">
            <v>17:30:00</v>
          </cell>
          <cell r="I95">
            <v>36020</v>
          </cell>
          <cell r="J95">
            <v>104.55</v>
          </cell>
        </row>
        <row r="96">
          <cell r="A96" t="str">
            <v>90164124</v>
          </cell>
          <cell r="B96" t="str">
            <v>MMM/NPB: ESPA201R.</v>
          </cell>
          <cell r="C96" t="str">
            <v>CREF-RE2-MAQ-EAO-URM</v>
          </cell>
          <cell r="D96" t="str">
            <v>MC</v>
          </cell>
          <cell r="E96" t="str">
            <v>MA1CR211</v>
          </cell>
          <cell r="F96">
            <v>36021</v>
          </cell>
          <cell r="G96" t="str">
            <v>15:00:00</v>
          </cell>
          <cell r="H96" t="str">
            <v>16:00:00</v>
          </cell>
          <cell r="I96">
            <v>36021</v>
          </cell>
          <cell r="J96">
            <v>41.82</v>
          </cell>
        </row>
        <row r="97">
          <cell r="A97" t="str">
            <v>90165026</v>
          </cell>
          <cell r="B97" t="str">
            <v>MMM/JBL: SE CAMBIARON TRES CHAVETAS.</v>
          </cell>
          <cell r="C97" t="str">
            <v>CREF-RE2-MAQ-EAO-URM</v>
          </cell>
          <cell r="D97" t="str">
            <v>MC</v>
          </cell>
          <cell r="E97" t="str">
            <v>MA1CR211</v>
          </cell>
          <cell r="F97">
            <v>36023</v>
          </cell>
          <cell r="G97" t="str">
            <v>15:00:00</v>
          </cell>
          <cell r="H97" t="str">
            <v>18:00:00</v>
          </cell>
          <cell r="I97">
            <v>36023</v>
          </cell>
          <cell r="J97">
            <v>125.46</v>
          </cell>
        </row>
        <row r="98">
          <cell r="A98" t="str">
            <v>90167105</v>
          </cell>
          <cell r="B98" t="str">
            <v>MMM/JBL:SE REAPRETARON PERNOS.</v>
          </cell>
          <cell r="C98" t="str">
            <v>CREF-RE2-MAQ-EAO-VDM</v>
          </cell>
          <cell r="D98" t="str">
            <v>MC</v>
          </cell>
          <cell r="E98" t="str">
            <v>MA1CR211</v>
          </cell>
          <cell r="F98">
            <v>36025</v>
          </cell>
          <cell r="G98" t="str">
            <v>15:00:00</v>
          </cell>
          <cell r="H98" t="str">
            <v>18:00:00</v>
          </cell>
          <cell r="I98">
            <v>36025</v>
          </cell>
          <cell r="J98">
            <v>188.19</v>
          </cell>
        </row>
        <row r="99">
          <cell r="A99" t="str">
            <v>90168098</v>
          </cell>
          <cell r="B99" t="str">
            <v>MMM/JBL:SE CAMBIARON DOS CHAVETAS EN CON</v>
          </cell>
          <cell r="C99" t="str">
            <v>CREF-RE2-MAQ-EAO-TEM</v>
          </cell>
          <cell r="D99" t="str">
            <v>MC</v>
          </cell>
          <cell r="E99" t="str">
            <v>MA1CR211</v>
          </cell>
          <cell r="F99">
            <v>36026</v>
          </cell>
          <cell r="G99" t="str">
            <v>15:00:00</v>
          </cell>
          <cell r="H99" t="str">
            <v>17:00:00</v>
          </cell>
          <cell r="I99">
            <v>36026</v>
          </cell>
          <cell r="J99">
            <v>83.64</v>
          </cell>
        </row>
        <row r="100">
          <cell r="A100" t="str">
            <v>90169377</v>
          </cell>
          <cell r="B100" t="str">
            <v>MMM/NPB: ESPA201R.</v>
          </cell>
          <cell r="C100" t="str">
            <v>CREF-RE2-MAQ-EAO-UHM</v>
          </cell>
          <cell r="D100" t="str">
            <v>MC</v>
          </cell>
          <cell r="E100" t="str">
            <v>MA1CR211</v>
          </cell>
          <cell r="F100">
            <v>36025</v>
          </cell>
          <cell r="G100" t="str">
            <v>07:00:00</v>
          </cell>
          <cell r="H100" t="str">
            <v>10:00:00</v>
          </cell>
          <cell r="I100">
            <v>36025</v>
          </cell>
          <cell r="J100">
            <v>62.73</v>
          </cell>
        </row>
        <row r="101">
          <cell r="A101" t="str">
            <v>90170320</v>
          </cell>
          <cell r="B101" t="str">
            <v>MMM/JBL: SE REPARO ACTUADOR</v>
          </cell>
          <cell r="C101" t="str">
            <v>CREF-RE2-MAQ-EAO-URM</v>
          </cell>
          <cell r="D101" t="str">
            <v>MC</v>
          </cell>
          <cell r="E101" t="str">
            <v>MA1CR211</v>
          </cell>
          <cell r="F101">
            <v>36028</v>
          </cell>
          <cell r="G101" t="str">
            <v>15:00:00</v>
          </cell>
          <cell r="H101" t="str">
            <v>15:30:00</v>
          </cell>
          <cell r="I101">
            <v>36028</v>
          </cell>
          <cell r="J101">
            <v>20.91</v>
          </cell>
        </row>
        <row r="102">
          <cell r="A102" t="str">
            <v>90170354</v>
          </cell>
          <cell r="B102" t="str">
            <v>MMM/JBL: SE REPARO CADENA</v>
          </cell>
          <cell r="C102" t="str">
            <v>CREF-RE2-MAQ-EAO-TEM</v>
          </cell>
          <cell r="D102" t="str">
            <v>MC</v>
          </cell>
          <cell r="E102" t="str">
            <v>MA1CR211</v>
          </cell>
          <cell r="F102">
            <v>36028</v>
          </cell>
          <cell r="G102" t="str">
            <v>15:00:00</v>
          </cell>
          <cell r="H102" t="str">
            <v>17:30:00</v>
          </cell>
          <cell r="I102">
            <v>36028</v>
          </cell>
          <cell r="J102">
            <v>104.55</v>
          </cell>
        </row>
        <row r="103">
          <cell r="A103" t="str">
            <v>90171163</v>
          </cell>
          <cell r="B103" t="str">
            <v>MMM/NPB: ESPA201R.</v>
          </cell>
          <cell r="C103" t="str">
            <v>CREF-RE2-MAQ-EAO-UHM</v>
          </cell>
          <cell r="D103" t="str">
            <v>MC</v>
          </cell>
          <cell r="E103" t="str">
            <v>MA1CR211</v>
          </cell>
          <cell r="F103">
            <v>36028</v>
          </cell>
          <cell r="G103" t="str">
            <v>07:00:00</v>
          </cell>
          <cell r="H103" t="str">
            <v>14:00:00</v>
          </cell>
          <cell r="I103">
            <v>36028</v>
          </cell>
          <cell r="J103">
            <v>292.74</v>
          </cell>
        </row>
        <row r="104">
          <cell r="A104" t="str">
            <v>90171793</v>
          </cell>
          <cell r="B104" t="str">
            <v>MMM/NPB: ESPA201R.</v>
          </cell>
          <cell r="C104" t="str">
            <v>CREF-RE2-MAQ-EAO-VDM</v>
          </cell>
          <cell r="D104" t="str">
            <v>MC</v>
          </cell>
          <cell r="E104" t="str">
            <v>MA1CR211</v>
          </cell>
          <cell r="F104">
            <v>36030</v>
          </cell>
          <cell r="G104" t="str">
            <v>15:00:00</v>
          </cell>
          <cell r="H104" t="str">
            <v>19:00:00</v>
          </cell>
          <cell r="I104">
            <v>36030</v>
          </cell>
          <cell r="J104">
            <v>167.28</v>
          </cell>
        </row>
        <row r="105">
          <cell r="A105" t="str">
            <v>90174140</v>
          </cell>
          <cell r="B105" t="str">
            <v>MMM/NPB: ESPA201R.</v>
          </cell>
          <cell r="C105" t="str">
            <v>CREF-RE2-MAQ-EAO-URM</v>
          </cell>
          <cell r="D105" t="str">
            <v>MC</v>
          </cell>
          <cell r="E105" t="str">
            <v>MA1CR211</v>
          </cell>
          <cell r="F105">
            <v>36032</v>
          </cell>
          <cell r="G105" t="str">
            <v>15:00:00</v>
          </cell>
          <cell r="H105" t="str">
            <v>17:00:00</v>
          </cell>
          <cell r="I105">
            <v>36032</v>
          </cell>
          <cell r="J105">
            <v>83.64</v>
          </cell>
        </row>
        <row r="106">
          <cell r="A106" t="str">
            <v>90175451</v>
          </cell>
          <cell r="B106" t="str">
            <v>MMM/JBL: SE CAMBIARON CHAVETAS</v>
          </cell>
          <cell r="C106" t="str">
            <v>CREF-RE2-MAQ-EAO-URM</v>
          </cell>
          <cell r="D106" t="str">
            <v>MC</v>
          </cell>
          <cell r="E106" t="str">
            <v>MA1CR211</v>
          </cell>
          <cell r="F106">
            <v>36033</v>
          </cell>
          <cell r="G106" t="str">
            <v>07:00:00</v>
          </cell>
          <cell r="H106" t="str">
            <v>09:00:00</v>
          </cell>
          <cell r="I106">
            <v>36033</v>
          </cell>
          <cell r="J106">
            <v>83.64</v>
          </cell>
        </row>
        <row r="107">
          <cell r="A107" t="str">
            <v>90176881</v>
          </cell>
          <cell r="B107" t="str">
            <v>MMM/JBL:SE LIMPIO UNIDAD</v>
          </cell>
          <cell r="C107" t="str">
            <v>CREF-RE2-MAQ-EAO-UHM</v>
          </cell>
          <cell r="D107" t="str">
            <v>MC</v>
          </cell>
          <cell r="E107" t="str">
            <v>MA1CR211</v>
          </cell>
          <cell r="F107">
            <v>36034</v>
          </cell>
          <cell r="G107" t="str">
            <v>07:00:00</v>
          </cell>
          <cell r="H107" t="str">
            <v>08:00:00</v>
          </cell>
          <cell r="I107">
            <v>36034</v>
          </cell>
          <cell r="J107">
            <v>41.82</v>
          </cell>
        </row>
        <row r="108">
          <cell r="A108" t="str">
            <v>90176883</v>
          </cell>
          <cell r="B108" t="str">
            <v>MMM/JBL: SE REVISO CADENA</v>
          </cell>
          <cell r="C108" t="str">
            <v>CREF-RE2-MAQ-EAO-CTM</v>
          </cell>
          <cell r="D108" t="str">
            <v>MC</v>
          </cell>
          <cell r="E108" t="str">
            <v>MA1CR211</v>
          </cell>
          <cell r="F108">
            <v>36034</v>
          </cell>
          <cell r="G108" t="str">
            <v>07:00:00</v>
          </cell>
          <cell r="H108" t="str">
            <v>09:00:00</v>
          </cell>
          <cell r="I108">
            <v>36034</v>
          </cell>
          <cell r="J108">
            <v>83.64</v>
          </cell>
        </row>
        <row r="109">
          <cell r="A109" t="str">
            <v>90178193</v>
          </cell>
          <cell r="B109" t="str">
            <v>MMM/NPB: ESPA201R.</v>
          </cell>
          <cell r="C109" t="str">
            <v>CREF-RE2-MAQ-EAO-URM</v>
          </cell>
          <cell r="D109" t="str">
            <v>MC</v>
          </cell>
          <cell r="E109" t="str">
            <v>MA1CR211</v>
          </cell>
          <cell r="F109">
            <v>36034</v>
          </cell>
          <cell r="G109" t="str">
            <v>15:00:00</v>
          </cell>
          <cell r="H109" t="str">
            <v>18:00:00</v>
          </cell>
          <cell r="I109">
            <v>36034</v>
          </cell>
          <cell r="J109">
            <v>188.19</v>
          </cell>
        </row>
        <row r="110">
          <cell r="A110" t="str">
            <v>90179540</v>
          </cell>
          <cell r="B110" t="str">
            <v>MMM/NPB: ESPA201R.</v>
          </cell>
          <cell r="C110" t="str">
            <v>CREF-RE2-MAQ-EAO-VDM</v>
          </cell>
          <cell r="D110" t="str">
            <v>MC</v>
          </cell>
          <cell r="E110" t="str">
            <v>MA1CR211</v>
          </cell>
          <cell r="F110">
            <v>36036</v>
          </cell>
          <cell r="G110" t="str">
            <v>15:00:00</v>
          </cell>
          <cell r="H110" t="str">
            <v>18:00:00</v>
          </cell>
          <cell r="I110">
            <v>36036</v>
          </cell>
          <cell r="J110">
            <v>125.46</v>
          </cell>
        </row>
        <row r="111">
          <cell r="A111" t="str">
            <v>90180408</v>
          </cell>
          <cell r="B111" t="str">
            <v>MMM/JBL: CAMBIAR CHAVETAS</v>
          </cell>
          <cell r="C111" t="str">
            <v>CREF-RE2-MAQ-EAO-URM</v>
          </cell>
          <cell r="D111" t="str">
            <v>MC</v>
          </cell>
          <cell r="E111" t="str">
            <v>MA1CR211</v>
          </cell>
          <cell r="F111">
            <v>36037</v>
          </cell>
          <cell r="G111" t="str">
            <v>15:00:00</v>
          </cell>
          <cell r="H111" t="str">
            <v>16:00:00</v>
          </cell>
          <cell r="I111">
            <v>36037</v>
          </cell>
          <cell r="J111">
            <v>41.82</v>
          </cell>
        </row>
        <row r="112">
          <cell r="A112" t="str">
            <v>90180416</v>
          </cell>
          <cell r="B112" t="str">
            <v>MMM/NPB: ESPA201R.</v>
          </cell>
          <cell r="C112" t="str">
            <v>CREF-RE2-MAQ-EAO-VAM</v>
          </cell>
          <cell r="D112" t="str">
            <v>MC</v>
          </cell>
          <cell r="E112" t="str">
            <v>MA1CR211</v>
          </cell>
          <cell r="F112">
            <v>36037</v>
          </cell>
          <cell r="G112" t="str">
            <v>07:00:00</v>
          </cell>
          <cell r="H112" t="str">
            <v>14:00:00</v>
          </cell>
          <cell r="I112">
            <v>36037</v>
          </cell>
          <cell r="J112">
            <v>439.11</v>
          </cell>
        </row>
        <row r="113">
          <cell r="A113" t="str">
            <v>90181888</v>
          </cell>
          <cell r="B113" t="str">
            <v>M.M.M : MANTENCION MENSUAL EAO.</v>
          </cell>
          <cell r="C113" t="str">
            <v>CREF-RE2-MAQ-EAO-MIM</v>
          </cell>
          <cell r="D113" t="str">
            <v>MP</v>
          </cell>
          <cell r="E113" t="str">
            <v>MA1CR211</v>
          </cell>
          <cell r="F113">
            <v>36042</v>
          </cell>
          <cell r="G113" t="str">
            <v>07:00:00</v>
          </cell>
          <cell r="H113" t="str">
            <v>11:00:00</v>
          </cell>
          <cell r="I113">
            <v>36042</v>
          </cell>
          <cell r="J113">
            <v>167.28</v>
          </cell>
        </row>
        <row r="114">
          <cell r="A114" t="str">
            <v>90183550</v>
          </cell>
          <cell r="B114" t="str">
            <v>MMM/JBL:SE REAPRETARON TUERCAS A CABEZAL</v>
          </cell>
          <cell r="C114" t="str">
            <v>CREF-RE2-MAQ-EAO-STM</v>
          </cell>
          <cell r="D114" t="str">
            <v>MC</v>
          </cell>
          <cell r="E114" t="str">
            <v>MA1CR211</v>
          </cell>
          <cell r="F114">
            <v>36039</v>
          </cell>
          <cell r="G114" t="str">
            <v>15:00:00</v>
          </cell>
          <cell r="H114" t="str">
            <v>16:00:00</v>
          </cell>
          <cell r="I114">
            <v>36039</v>
          </cell>
          <cell r="J114">
            <v>41.82</v>
          </cell>
        </row>
        <row r="115">
          <cell r="A115" t="str">
            <v>90185815</v>
          </cell>
          <cell r="B115" t="str">
            <v>MMM/JBL: SE REGULARON LIMITES</v>
          </cell>
          <cell r="C115" t="str">
            <v>CREF-RE2-MAQ-EAO-URM</v>
          </cell>
          <cell r="D115" t="str">
            <v>MC</v>
          </cell>
          <cell r="E115" t="str">
            <v>MA1CR211</v>
          </cell>
          <cell r="F115">
            <v>36041</v>
          </cell>
          <cell r="G115" t="str">
            <v>15:00:00</v>
          </cell>
          <cell r="H115" t="str">
            <v>20:00:00</v>
          </cell>
          <cell r="I115">
            <v>36041</v>
          </cell>
          <cell r="J115">
            <v>209.1</v>
          </cell>
        </row>
        <row r="116">
          <cell r="A116" t="str">
            <v>90187241</v>
          </cell>
          <cell r="B116" t="str">
            <v>MMM/JBL: SE REAPRETARON PERNOS</v>
          </cell>
          <cell r="C116" t="str">
            <v>CREF-RE2-MAQ-EAO-CTM</v>
          </cell>
          <cell r="D116" t="str">
            <v>MC</v>
          </cell>
          <cell r="E116" t="str">
            <v>MA1CR211</v>
          </cell>
          <cell r="F116">
            <v>36042</v>
          </cell>
          <cell r="G116" t="str">
            <v>15:00:00</v>
          </cell>
          <cell r="H116" t="str">
            <v>17:00:00</v>
          </cell>
          <cell r="I116">
            <v>36042</v>
          </cell>
          <cell r="J116">
            <v>83.64</v>
          </cell>
        </row>
        <row r="117">
          <cell r="A117" t="str">
            <v>90188202</v>
          </cell>
          <cell r="B117" t="str">
            <v>MMM/JBL: SE REAPRETA VASTAGO</v>
          </cell>
          <cell r="C117" t="str">
            <v>CREF-RE2-MAQ-EAO-TEM</v>
          </cell>
          <cell r="D117" t="str">
            <v>MC</v>
          </cell>
          <cell r="E117" t="str">
            <v>MA1CR211</v>
          </cell>
          <cell r="F117">
            <v>36043</v>
          </cell>
          <cell r="G117" t="str">
            <v>15:00:00</v>
          </cell>
          <cell r="H117" t="str">
            <v>17:00:00</v>
          </cell>
          <cell r="I117">
            <v>36043</v>
          </cell>
          <cell r="J117">
            <v>83.64</v>
          </cell>
        </row>
        <row r="118">
          <cell r="A118" t="str">
            <v>90190415</v>
          </cell>
          <cell r="B118" t="str">
            <v>MMM/NPB: ESPA201R.</v>
          </cell>
          <cell r="C118" t="str">
            <v>CREF-RE2-MAQ-EAO-TEM</v>
          </cell>
          <cell r="D118" t="str">
            <v>MC</v>
          </cell>
          <cell r="E118" t="str">
            <v>MA1CR211</v>
          </cell>
          <cell r="F118">
            <v>36046</v>
          </cell>
          <cell r="G118" t="str">
            <v>15:00:00</v>
          </cell>
          <cell r="H118" t="str">
            <v>18:00:00</v>
          </cell>
          <cell r="I118">
            <v>36046</v>
          </cell>
          <cell r="J118">
            <v>125.46</v>
          </cell>
        </row>
        <row r="119">
          <cell r="A119" t="str">
            <v>90191526</v>
          </cell>
          <cell r="B119" t="str">
            <v>MMM/NPB: ESPA201R.</v>
          </cell>
          <cell r="C119" t="str">
            <v>CREF-RE2-MAQ-EAO-URM</v>
          </cell>
          <cell r="D119" t="str">
            <v>MC</v>
          </cell>
          <cell r="E119" t="str">
            <v>MA1CR211</v>
          </cell>
          <cell r="F119">
            <v>36047</v>
          </cell>
          <cell r="G119" t="str">
            <v>15:00:00</v>
          </cell>
          <cell r="H119" t="str">
            <v>18:00:00</v>
          </cell>
          <cell r="I119">
            <v>36047</v>
          </cell>
          <cell r="J119">
            <v>125.46</v>
          </cell>
        </row>
        <row r="120">
          <cell r="A120" t="str">
            <v>90192074</v>
          </cell>
          <cell r="B120" t="str">
            <v>M.M.M : MANTENCION TRIMESTRAL EAO.</v>
          </cell>
          <cell r="C120" t="str">
            <v>CREF-RE2-MAQ-EAO-MIM</v>
          </cell>
          <cell r="D120" t="str">
            <v>MP</v>
          </cell>
          <cell r="E120" t="str">
            <v>MA1CR211</v>
          </cell>
          <cell r="F120">
            <v>36053</v>
          </cell>
          <cell r="G120" t="str">
            <v>07:00:00</v>
          </cell>
          <cell r="H120" t="str">
            <v>11:00:00</v>
          </cell>
          <cell r="I120">
            <v>36053</v>
          </cell>
          <cell r="J120">
            <v>167.28</v>
          </cell>
        </row>
        <row r="121">
          <cell r="A121" t="str">
            <v>90194236</v>
          </cell>
          <cell r="B121" t="str">
            <v>MMM/NPB: EAPA201R.</v>
          </cell>
          <cell r="C121" t="str">
            <v>CREF-RE2-MAQ-EAO-UHM</v>
          </cell>
          <cell r="D121" t="str">
            <v>MC</v>
          </cell>
          <cell r="E121" t="str">
            <v>MA1CR211</v>
          </cell>
          <cell r="F121">
            <v>36048</v>
          </cell>
          <cell r="G121" t="str">
            <v>15:00:00</v>
          </cell>
          <cell r="H121" t="str">
            <v>18:00:00</v>
          </cell>
          <cell r="I121">
            <v>36048</v>
          </cell>
          <cell r="J121">
            <v>125.46</v>
          </cell>
        </row>
        <row r="122">
          <cell r="A122" t="str">
            <v>90194241</v>
          </cell>
          <cell r="B122" t="str">
            <v>MMM/NPB: ESPA201R.</v>
          </cell>
          <cell r="C122" t="str">
            <v>CREF-RE2-MAQ-EAO-VDM</v>
          </cell>
          <cell r="D122" t="str">
            <v>MC</v>
          </cell>
          <cell r="E122" t="str">
            <v>MA1CR211</v>
          </cell>
          <cell r="F122">
            <v>36050</v>
          </cell>
          <cell r="G122" t="str">
            <v>15:00:00</v>
          </cell>
          <cell r="H122" t="str">
            <v>19:00:00</v>
          </cell>
          <cell r="I122">
            <v>36050</v>
          </cell>
          <cell r="J122">
            <v>250.92</v>
          </cell>
        </row>
        <row r="123">
          <cell r="A123" t="str">
            <v>90195081</v>
          </cell>
          <cell r="B123" t="str">
            <v>MMM/NPB: ESPA201R</v>
          </cell>
          <cell r="C123" t="str">
            <v>CREF-RE2-MAQ-EAO-VAM</v>
          </cell>
          <cell r="D123" t="str">
            <v>MC</v>
          </cell>
          <cell r="E123" t="str">
            <v>MA1CR211</v>
          </cell>
          <cell r="F123">
            <v>36052</v>
          </cell>
          <cell r="G123" t="str">
            <v>07:00:00</v>
          </cell>
          <cell r="H123" t="str">
            <v>08:00:00</v>
          </cell>
          <cell r="I123">
            <v>36052</v>
          </cell>
          <cell r="J123">
            <v>41.82</v>
          </cell>
        </row>
        <row r="124">
          <cell r="A124" t="str">
            <v>90195318</v>
          </cell>
          <cell r="B124" t="str">
            <v>MMM/JBL:_SE ENDEREZO GUIA-TOPE</v>
          </cell>
          <cell r="C124" t="str">
            <v>CREF-RE2-MAQ-EAO-STM</v>
          </cell>
          <cell r="D124" t="str">
            <v>MC</v>
          </cell>
          <cell r="E124" t="str">
            <v>MA1CR211</v>
          </cell>
          <cell r="F124">
            <v>36052</v>
          </cell>
          <cell r="G124" t="str">
            <v>15:00:00</v>
          </cell>
          <cell r="H124" t="str">
            <v>17:00:00</v>
          </cell>
          <cell r="I124">
            <v>36052</v>
          </cell>
          <cell r="J124">
            <v>83.64</v>
          </cell>
        </row>
        <row r="125">
          <cell r="A125" t="str">
            <v>90195323</v>
          </cell>
          <cell r="B125" t="str">
            <v>MMM/JBL: SE CAMBIO PERNO GATO</v>
          </cell>
          <cell r="C125" t="str">
            <v>CREF-RE2-MAQ-EAO-VDM</v>
          </cell>
          <cell r="D125" t="str">
            <v>MC</v>
          </cell>
          <cell r="E125" t="str">
            <v>MA1CR211</v>
          </cell>
          <cell r="F125">
            <v>36052</v>
          </cell>
          <cell r="G125" t="str">
            <v>15:00:00</v>
          </cell>
          <cell r="H125" t="str">
            <v>19:00:00</v>
          </cell>
          <cell r="I125">
            <v>36052</v>
          </cell>
          <cell r="J125">
            <v>167.28</v>
          </cell>
        </row>
        <row r="126">
          <cell r="A126" t="str">
            <v>90197003</v>
          </cell>
          <cell r="B126" t="str">
            <v>MMM/NPB: ESPA201R.</v>
          </cell>
          <cell r="C126" t="str">
            <v>CREF-RE2-MAQ-EAO-CTM</v>
          </cell>
          <cell r="D126" t="str">
            <v>MC</v>
          </cell>
          <cell r="E126" t="str">
            <v>MA1CR211</v>
          </cell>
          <cell r="F126">
            <v>36053</v>
          </cell>
          <cell r="G126" t="str">
            <v>07:00:00</v>
          </cell>
          <cell r="H126" t="str">
            <v>11:00:00</v>
          </cell>
          <cell r="I126">
            <v>36053</v>
          </cell>
          <cell r="J126">
            <v>167.28</v>
          </cell>
        </row>
        <row r="127">
          <cell r="A127" t="str">
            <v>90197190</v>
          </cell>
          <cell r="B127" t="str">
            <v>MMM/NPB: ESPA201R.</v>
          </cell>
          <cell r="C127" t="str">
            <v>CREF-RE2-MAQ-EAO-MIM</v>
          </cell>
          <cell r="D127" t="str">
            <v>MC</v>
          </cell>
          <cell r="E127" t="str">
            <v>MA1CR211</v>
          </cell>
          <cell r="F127">
            <v>36054</v>
          </cell>
          <cell r="G127" t="str">
            <v>07:00:00</v>
          </cell>
          <cell r="H127" t="str">
            <v>14:00:00</v>
          </cell>
          <cell r="I127">
            <v>36054</v>
          </cell>
          <cell r="J127">
            <v>292.74</v>
          </cell>
        </row>
        <row r="128">
          <cell r="A128" t="str">
            <v>90198684</v>
          </cell>
          <cell r="B128" t="str">
            <v>MMM/JBL: SE CAMBIAN CHAVETAS</v>
          </cell>
          <cell r="C128" t="str">
            <v>CREF-RE2-MAQ-EAO-URM</v>
          </cell>
          <cell r="D128" t="str">
            <v>MC</v>
          </cell>
          <cell r="E128" t="str">
            <v>MA1CR211</v>
          </cell>
          <cell r="F128">
            <v>36055</v>
          </cell>
          <cell r="G128" t="str">
            <v>15:00:00</v>
          </cell>
          <cell r="H128" t="str">
            <v>16:00:00</v>
          </cell>
          <cell r="I128">
            <v>36055</v>
          </cell>
          <cell r="J128">
            <v>41.82</v>
          </cell>
        </row>
        <row r="129">
          <cell r="A129" t="str">
            <v>90198946</v>
          </cell>
          <cell r="B129" t="str">
            <v>MMM/JBL: SE REGULO VELOCIDAD</v>
          </cell>
          <cell r="C129" t="str">
            <v>CREF-RE2-MAQ-EAO-URM</v>
          </cell>
          <cell r="D129" t="str">
            <v>MC</v>
          </cell>
          <cell r="E129" t="str">
            <v>MA1CR211</v>
          </cell>
          <cell r="F129">
            <v>36056</v>
          </cell>
          <cell r="G129" t="str">
            <v>15:00:00</v>
          </cell>
          <cell r="H129" t="str">
            <v>16:00:00</v>
          </cell>
          <cell r="I129">
            <v>36056</v>
          </cell>
          <cell r="J129">
            <v>41.82</v>
          </cell>
        </row>
        <row r="130">
          <cell r="A130" t="str">
            <v>90199119</v>
          </cell>
          <cell r="B130" t="str">
            <v>MMM/NPB: ESPA201R.</v>
          </cell>
          <cell r="C130" t="str">
            <v>CREF-RE2-MAQ-EAO-URM</v>
          </cell>
          <cell r="D130" t="str">
            <v>MC</v>
          </cell>
          <cell r="E130" t="str">
            <v>MA1CR211</v>
          </cell>
          <cell r="F130">
            <v>36054</v>
          </cell>
          <cell r="G130" t="str">
            <v>07:00:00</v>
          </cell>
          <cell r="H130" t="str">
            <v>08:30:00</v>
          </cell>
          <cell r="I130">
            <v>36054</v>
          </cell>
          <cell r="J130">
            <v>62.73</v>
          </cell>
        </row>
        <row r="131">
          <cell r="A131" t="str">
            <v>90200354</v>
          </cell>
          <cell r="B131" t="str">
            <v>MMM/JBL: SE SOLDO RIEL</v>
          </cell>
          <cell r="C131" t="str">
            <v>CREF-RE2-MAQ-EAO-VAM</v>
          </cell>
          <cell r="D131" t="str">
            <v>MC</v>
          </cell>
          <cell r="E131" t="str">
            <v>MA1CR211</v>
          </cell>
          <cell r="F131">
            <v>36059</v>
          </cell>
          <cell r="G131" t="str">
            <v>07:00:00</v>
          </cell>
          <cell r="H131" t="str">
            <v>10:00:00</v>
          </cell>
          <cell r="I131">
            <v>36059</v>
          </cell>
          <cell r="J131">
            <v>125.46</v>
          </cell>
        </row>
        <row r="132">
          <cell r="A132" t="str">
            <v>90200941</v>
          </cell>
          <cell r="B132" t="str">
            <v>MMM/NPB: ESPA201R.</v>
          </cell>
          <cell r="C132" t="str">
            <v>CREF-RE2-MAQ-EAO-URM</v>
          </cell>
          <cell r="D132" t="str">
            <v>MC</v>
          </cell>
          <cell r="E132" t="str">
            <v>MA1CR211</v>
          </cell>
          <cell r="F132">
            <v>36058</v>
          </cell>
          <cell r="G132" t="str">
            <v>15:00:00</v>
          </cell>
          <cell r="H132" t="str">
            <v>17:00:00</v>
          </cell>
          <cell r="I132">
            <v>36058</v>
          </cell>
          <cell r="J132">
            <v>83.64</v>
          </cell>
        </row>
        <row r="133">
          <cell r="A133" t="str">
            <v>90201179</v>
          </cell>
          <cell r="B133" t="str">
            <v>MMM/JBL: SE CAMBIARON CHAVETAS</v>
          </cell>
          <cell r="C133" t="str">
            <v>CREF-RE2-MAQ-EAO-TPM</v>
          </cell>
          <cell r="D133" t="str">
            <v>MC</v>
          </cell>
          <cell r="E133" t="str">
            <v>MA1CR211</v>
          </cell>
          <cell r="F133">
            <v>36060</v>
          </cell>
          <cell r="G133" t="str">
            <v>07:00:00</v>
          </cell>
          <cell r="H133" t="str">
            <v>09:00:00</v>
          </cell>
          <cell r="I133">
            <v>36060</v>
          </cell>
          <cell r="J133">
            <v>83.64</v>
          </cell>
        </row>
        <row r="134">
          <cell r="A134" t="str">
            <v>90202833</v>
          </cell>
          <cell r="B134" t="str">
            <v>MMM/NPB: ESPA201R.</v>
          </cell>
          <cell r="C134" t="str">
            <v>CREF-RE2-MAQ-EAO-VDM</v>
          </cell>
          <cell r="D134" t="str">
            <v>MC</v>
          </cell>
          <cell r="E134" t="str">
            <v>MA1CR211</v>
          </cell>
          <cell r="F134">
            <v>36060</v>
          </cell>
          <cell r="G134" t="str">
            <v>15:00:00</v>
          </cell>
          <cell r="H134" t="str">
            <v>17:00:00</v>
          </cell>
          <cell r="I134">
            <v>36060</v>
          </cell>
          <cell r="J134">
            <v>83.64</v>
          </cell>
        </row>
        <row r="135">
          <cell r="A135" t="str">
            <v>90203305</v>
          </cell>
          <cell r="B135" t="str">
            <v>MMM/NPB: ESPA201R.</v>
          </cell>
          <cell r="C135" t="str">
            <v>CREF-RE2-MAQ-EAO-TEM</v>
          </cell>
          <cell r="D135" t="str">
            <v>MC</v>
          </cell>
          <cell r="E135" t="str">
            <v>MA1CR211</v>
          </cell>
          <cell r="F135">
            <v>36061</v>
          </cell>
          <cell r="G135" t="str">
            <v>15:00:00</v>
          </cell>
          <cell r="H135" t="str">
            <v>17:00:00</v>
          </cell>
          <cell r="I135">
            <v>36061</v>
          </cell>
          <cell r="J135">
            <v>83.64</v>
          </cell>
        </row>
        <row r="136">
          <cell r="A136" t="str">
            <v>90206720</v>
          </cell>
          <cell r="B136" t="str">
            <v>MMM/JBL: SE CAMBIAN CHAVETAS</v>
          </cell>
          <cell r="C136" t="str">
            <v>CREF-RE2-MAQ-EAO-URM</v>
          </cell>
          <cell r="D136" t="str">
            <v>MC</v>
          </cell>
          <cell r="E136" t="str">
            <v>MA1CR211</v>
          </cell>
          <cell r="F136">
            <v>36062</v>
          </cell>
          <cell r="G136" t="str">
            <v>07:00:00</v>
          </cell>
          <cell r="H136" t="str">
            <v>08:00:00</v>
          </cell>
          <cell r="I136">
            <v>36062</v>
          </cell>
          <cell r="J136">
            <v>41.82</v>
          </cell>
        </row>
        <row r="137">
          <cell r="A137" t="str">
            <v>90207501</v>
          </cell>
          <cell r="B137" t="str">
            <v>MMM/JBL: SE COLOCO GRATA</v>
          </cell>
          <cell r="C137" t="str">
            <v>CREF-RE2-MAQ-EAO-STM</v>
          </cell>
          <cell r="D137" t="str">
            <v>MC</v>
          </cell>
          <cell r="E137" t="str">
            <v>MA1CR211</v>
          </cell>
          <cell r="F137">
            <v>36063</v>
          </cell>
          <cell r="G137" t="str">
            <v>07:00:00</v>
          </cell>
          <cell r="H137" t="str">
            <v>08:00:00</v>
          </cell>
          <cell r="I137">
            <v>36063</v>
          </cell>
          <cell r="J137">
            <v>41.82</v>
          </cell>
        </row>
        <row r="138">
          <cell r="A138" t="str">
            <v>90208667</v>
          </cell>
          <cell r="B138" t="str">
            <v>MMM/NPB: ESPA201R.</v>
          </cell>
          <cell r="C138" t="str">
            <v>CREF-RE2-MAQ-EAO-URM</v>
          </cell>
          <cell r="D138" t="str">
            <v>MC</v>
          </cell>
          <cell r="E138" t="str">
            <v>MA1CR211</v>
          </cell>
          <cell r="F138">
            <v>36064</v>
          </cell>
          <cell r="G138" t="str">
            <v>15:00:00</v>
          </cell>
          <cell r="H138" t="str">
            <v>17:00:00</v>
          </cell>
          <cell r="I138">
            <v>36064</v>
          </cell>
          <cell r="J138">
            <v>125.46</v>
          </cell>
        </row>
        <row r="139">
          <cell r="A139" t="str">
            <v>90209096</v>
          </cell>
          <cell r="B139" t="str">
            <v>MMM/JBL: SE CAMBIAN CHAVETAS</v>
          </cell>
          <cell r="C139" t="str">
            <v>CREF-RE2-MAQ-EAO-VAM</v>
          </cell>
          <cell r="D139" t="str">
            <v>MC</v>
          </cell>
          <cell r="E139" t="str">
            <v>MA1CR211</v>
          </cell>
          <cell r="F139">
            <v>36065</v>
          </cell>
          <cell r="G139" t="str">
            <v>15:00:00</v>
          </cell>
          <cell r="H139" t="str">
            <v>16:00:00</v>
          </cell>
          <cell r="I139">
            <v>36065</v>
          </cell>
          <cell r="J139">
            <v>41.82</v>
          </cell>
        </row>
        <row r="140">
          <cell r="A140" t="str">
            <v>90210286</v>
          </cell>
          <cell r="B140" t="str">
            <v>MMM/JBL: SE SOLDO TOPE</v>
          </cell>
          <cell r="C140" t="str">
            <v>CREF-RE2-MAQ-EAO-TEM</v>
          </cell>
          <cell r="D140" t="str">
            <v>MC</v>
          </cell>
          <cell r="E140" t="str">
            <v>MA1CR211</v>
          </cell>
          <cell r="F140">
            <v>36066</v>
          </cell>
          <cell r="G140" t="str">
            <v>15:00:00</v>
          </cell>
          <cell r="H140" t="str">
            <v>17:00:00</v>
          </cell>
          <cell r="I140">
            <v>36066</v>
          </cell>
          <cell r="J140">
            <v>83.64</v>
          </cell>
        </row>
        <row r="141">
          <cell r="A141" t="str">
            <v>90210299</v>
          </cell>
          <cell r="B141" t="str">
            <v>MMM/JBL: SE REGULO CADENA</v>
          </cell>
          <cell r="C141" t="str">
            <v>CREF-RE2-MAQ-EAO-URM</v>
          </cell>
          <cell r="D141" t="str">
            <v>MC</v>
          </cell>
          <cell r="E141" t="str">
            <v>MA1CR211</v>
          </cell>
          <cell r="F141">
            <v>36066</v>
          </cell>
          <cell r="G141" t="str">
            <v>15:00:00</v>
          </cell>
          <cell r="H141" t="str">
            <v>17:00:00</v>
          </cell>
          <cell r="I141">
            <v>36066</v>
          </cell>
          <cell r="J141">
            <v>83.64</v>
          </cell>
        </row>
        <row r="142">
          <cell r="A142" t="str">
            <v>90210479</v>
          </cell>
          <cell r="B142" t="str">
            <v>MMM/NPB: ESPA201R.</v>
          </cell>
          <cell r="C142" t="str">
            <v>CREF-RE2-MAQ-EAO-VDM</v>
          </cell>
          <cell r="D142" t="str">
            <v>MC</v>
          </cell>
          <cell r="E142" t="str">
            <v>MA1CR211</v>
          </cell>
          <cell r="F142">
            <v>36065</v>
          </cell>
          <cell r="G142" t="str">
            <v>07:00:00</v>
          </cell>
          <cell r="H142" t="str">
            <v>14:00:00</v>
          </cell>
          <cell r="I142">
            <v>36065</v>
          </cell>
          <cell r="J142">
            <v>292.74</v>
          </cell>
        </row>
        <row r="143">
          <cell r="A143" t="str">
            <v>90212683</v>
          </cell>
          <cell r="B143" t="str">
            <v>M.M.M : MANTENCION MENSUAL EAO.</v>
          </cell>
          <cell r="C143" t="str">
            <v>CREF-RE2-MAQ-EAO-MIM</v>
          </cell>
          <cell r="D143" t="str">
            <v>MP</v>
          </cell>
          <cell r="E143" t="str">
            <v>MA1CR211</v>
          </cell>
          <cell r="F143">
            <v>36075</v>
          </cell>
          <cell r="G143" t="str">
            <v>07:00:00</v>
          </cell>
          <cell r="H143" t="str">
            <v>11:00:00</v>
          </cell>
          <cell r="I143">
            <v>36075</v>
          </cell>
          <cell r="J143">
            <v>167.28</v>
          </cell>
        </row>
        <row r="144">
          <cell r="A144" t="str">
            <v>90215126</v>
          </cell>
          <cell r="B144" t="str">
            <v>MMM/JBL: SE REAPRETARON PERNOS</v>
          </cell>
          <cell r="C144" t="str">
            <v>CREF-RE2-MAQ-EAO-URM</v>
          </cell>
          <cell r="D144" t="str">
            <v>MC</v>
          </cell>
          <cell r="E144" t="str">
            <v>MA1CR211</v>
          </cell>
          <cell r="F144">
            <v>36069</v>
          </cell>
          <cell r="G144" t="str">
            <v>15:00:00</v>
          </cell>
          <cell r="H144" t="str">
            <v>16:00:00</v>
          </cell>
          <cell r="I144">
            <v>36069</v>
          </cell>
          <cell r="J144">
            <v>41.82</v>
          </cell>
        </row>
        <row r="145">
          <cell r="A145" t="str">
            <v>90216228</v>
          </cell>
          <cell r="B145" t="str">
            <v>MMM/JBL: SE REGULO VELOCIDAD</v>
          </cell>
          <cell r="C145" t="str">
            <v>CREF-RE2-MAQ-EAO-URM</v>
          </cell>
          <cell r="D145" t="str">
            <v>MC</v>
          </cell>
          <cell r="E145" t="str">
            <v>MA1CR211</v>
          </cell>
          <cell r="F145">
            <v>36071</v>
          </cell>
          <cell r="G145" t="str">
            <v>15:00:00</v>
          </cell>
          <cell r="H145" t="str">
            <v>17:00:00</v>
          </cell>
          <cell r="I145">
            <v>36071</v>
          </cell>
          <cell r="J145">
            <v>83.64</v>
          </cell>
        </row>
        <row r="146">
          <cell r="A146" t="str">
            <v>90219772</v>
          </cell>
          <cell r="B146" t="str">
            <v>M.M.M : MANTENCION NO PLANIFICADA EAO.</v>
          </cell>
          <cell r="C146" t="str">
            <v>CREF-RE2-MAQ-EAO</v>
          </cell>
          <cell r="D146" t="str">
            <v>MP</v>
          </cell>
          <cell r="E146" t="str">
            <v>MA1CR211</v>
          </cell>
          <cell r="F146">
            <v>36077</v>
          </cell>
          <cell r="G146" t="str">
            <v>07:00:00</v>
          </cell>
          <cell r="H146" t="str">
            <v>15:00:00</v>
          </cell>
          <cell r="I146">
            <v>36077</v>
          </cell>
          <cell r="J146">
            <v>501.84</v>
          </cell>
        </row>
        <row r="147">
          <cell r="A147" t="str">
            <v>90223907</v>
          </cell>
          <cell r="B147" t="str">
            <v>MMM/JBL: SE REPARO CADENA</v>
          </cell>
          <cell r="C147" t="str">
            <v>CREF-RE2-MAQ-EAO-CTM</v>
          </cell>
          <cell r="D147" t="str">
            <v>MC</v>
          </cell>
          <cell r="E147" t="str">
            <v>MA1CR211</v>
          </cell>
          <cell r="F147">
            <v>36079</v>
          </cell>
          <cell r="G147" t="str">
            <v>15:00:00</v>
          </cell>
          <cell r="H147" t="str">
            <v>17:00:00</v>
          </cell>
          <cell r="I147">
            <v>36079</v>
          </cell>
          <cell r="J147">
            <v>83.64</v>
          </cell>
        </row>
        <row r="148">
          <cell r="A148" t="str">
            <v>90224002</v>
          </cell>
          <cell r="B148" t="str">
            <v>MMM/JBL: SE SACARON PERNOS</v>
          </cell>
          <cell r="C148" t="str">
            <v>CREF-RE2-MAQ-EAO-TEM</v>
          </cell>
          <cell r="D148" t="str">
            <v>MC</v>
          </cell>
          <cell r="E148" t="str">
            <v>MA1CR211</v>
          </cell>
          <cell r="F148">
            <v>36081</v>
          </cell>
          <cell r="G148" t="str">
            <v>15:00:00</v>
          </cell>
          <cell r="H148" t="str">
            <v>18:30:00</v>
          </cell>
          <cell r="I148">
            <v>36081</v>
          </cell>
          <cell r="J148">
            <v>146.37</v>
          </cell>
        </row>
        <row r="149">
          <cell r="A149" t="str">
            <v>90225278</v>
          </cell>
          <cell r="B149" t="str">
            <v>MMM/JBL: SE SACO DESCANSO</v>
          </cell>
          <cell r="C149" t="str">
            <v>CREF-RE2-MAQ-EAO-CTM</v>
          </cell>
          <cell r="D149" t="str">
            <v>MC</v>
          </cell>
          <cell r="E149" t="str">
            <v>MA1CR211</v>
          </cell>
          <cell r="F149">
            <v>36082</v>
          </cell>
          <cell r="G149" t="str">
            <v>15:00:00</v>
          </cell>
          <cell r="H149" t="str">
            <v>18:30:00</v>
          </cell>
          <cell r="I149">
            <v>36082</v>
          </cell>
          <cell r="J149">
            <v>219.56</v>
          </cell>
        </row>
        <row r="150">
          <cell r="A150" t="str">
            <v>90225999</v>
          </cell>
          <cell r="B150" t="str">
            <v>MMM/JBL: SE NIVELO VAGON</v>
          </cell>
          <cell r="C150" t="str">
            <v>CREF-RE2-MAQ-EAO-VDM</v>
          </cell>
          <cell r="D150" t="str">
            <v>MC</v>
          </cell>
          <cell r="E150" t="str">
            <v>MA1CR211</v>
          </cell>
          <cell r="F150">
            <v>36070</v>
          </cell>
          <cell r="G150" t="str">
            <v>15:00:00</v>
          </cell>
          <cell r="H150" t="str">
            <v>18:00:00</v>
          </cell>
          <cell r="I150">
            <v>36070</v>
          </cell>
          <cell r="J150">
            <v>188.19</v>
          </cell>
        </row>
        <row r="151">
          <cell r="A151" t="str">
            <v>90226002</v>
          </cell>
          <cell r="B151" t="str">
            <v>MMM7NPB: ESPA201R.</v>
          </cell>
          <cell r="C151" t="str">
            <v>CREF-RE2-MAQ-EAO-URM</v>
          </cell>
          <cell r="D151" t="str">
            <v>MC</v>
          </cell>
          <cell r="E151" t="str">
            <v>MA1CR211</v>
          </cell>
          <cell r="F151">
            <v>36075</v>
          </cell>
          <cell r="G151" t="str">
            <v>15:00:00</v>
          </cell>
          <cell r="H151" t="str">
            <v>17:00:00</v>
          </cell>
          <cell r="I151">
            <v>36075</v>
          </cell>
          <cell r="J151">
            <v>41.82</v>
          </cell>
        </row>
        <row r="152">
          <cell r="A152" t="str">
            <v>90227300</v>
          </cell>
          <cell r="B152" t="str">
            <v>MMM/NPB: ESPA201R.</v>
          </cell>
          <cell r="C152" t="str">
            <v>CREF-RE2-MAQ-EAO-CTM</v>
          </cell>
          <cell r="D152" t="str">
            <v>MC</v>
          </cell>
          <cell r="E152" t="str">
            <v>MA1CR211</v>
          </cell>
          <cell r="F152">
            <v>36076</v>
          </cell>
          <cell r="G152" t="str">
            <v>15:00:00</v>
          </cell>
          <cell r="H152" t="str">
            <v>17:00:00</v>
          </cell>
          <cell r="I152">
            <v>36076</v>
          </cell>
          <cell r="J152">
            <v>125.46</v>
          </cell>
        </row>
        <row r="153">
          <cell r="A153" t="str">
            <v>90227472</v>
          </cell>
          <cell r="B153" t="str">
            <v>MMM/NPB: ESPA201R.</v>
          </cell>
          <cell r="C153" t="str">
            <v>CREF-RE2-MAQ-EAO-UHM</v>
          </cell>
          <cell r="D153" t="str">
            <v>MC</v>
          </cell>
          <cell r="E153" t="str">
            <v>MA1CR211</v>
          </cell>
          <cell r="F153">
            <v>36076</v>
          </cell>
          <cell r="G153" t="str">
            <v>15:00:00</v>
          </cell>
          <cell r="H153" t="str">
            <v>16:00:00</v>
          </cell>
          <cell r="I153">
            <v>36076</v>
          </cell>
          <cell r="J153">
            <v>41.82</v>
          </cell>
        </row>
        <row r="154">
          <cell r="A154" t="str">
            <v>90227743</v>
          </cell>
          <cell r="B154" t="str">
            <v>MMM/NPB: ESPA201R.</v>
          </cell>
          <cell r="C154" t="str">
            <v>CREF-RE2-MAQ-EAO-CTM</v>
          </cell>
          <cell r="D154" t="str">
            <v>MC</v>
          </cell>
          <cell r="E154" t="str">
            <v>MA1CR211</v>
          </cell>
          <cell r="F154">
            <v>36077</v>
          </cell>
          <cell r="G154" t="str">
            <v>15:00:00</v>
          </cell>
          <cell r="H154" t="str">
            <v>20:00:00</v>
          </cell>
          <cell r="I154">
            <v>36077</v>
          </cell>
          <cell r="J154">
            <v>313.64999999999998</v>
          </cell>
        </row>
        <row r="155">
          <cell r="A155" t="str">
            <v>90233113</v>
          </cell>
          <cell r="B155" t="str">
            <v>MMM/NPB: ESPA201R.</v>
          </cell>
          <cell r="C155" t="str">
            <v>CREF-RE2-MAQ-EAO-URM</v>
          </cell>
          <cell r="D155" t="str">
            <v>MC</v>
          </cell>
          <cell r="E155" t="str">
            <v>MA1CR211</v>
          </cell>
          <cell r="F155">
            <v>36082</v>
          </cell>
          <cell r="G155" t="str">
            <v>07:00:00</v>
          </cell>
          <cell r="H155" t="str">
            <v>08:00:00</v>
          </cell>
          <cell r="I155">
            <v>36082</v>
          </cell>
          <cell r="J155">
            <v>41.82</v>
          </cell>
        </row>
        <row r="156">
          <cell r="A156" t="str">
            <v>90234482</v>
          </cell>
          <cell r="B156" t="str">
            <v>MMM/NPB: ESPA201R.</v>
          </cell>
          <cell r="C156" t="str">
            <v>CREF-RE2-MAQ-EAO-VDM</v>
          </cell>
          <cell r="D156" t="str">
            <v>MC</v>
          </cell>
          <cell r="E156" t="str">
            <v>MA1CR211</v>
          </cell>
          <cell r="F156">
            <v>36084</v>
          </cell>
          <cell r="G156" t="str">
            <v>07:00:00</v>
          </cell>
          <cell r="H156" t="str">
            <v>14:00:00</v>
          </cell>
          <cell r="I156">
            <v>36084</v>
          </cell>
          <cell r="J156">
            <v>439.11</v>
          </cell>
        </row>
        <row r="157">
          <cell r="A157" t="str">
            <v>90234749</v>
          </cell>
          <cell r="B157" t="str">
            <v>MMM/NPB: ESPA201R.</v>
          </cell>
          <cell r="C157" t="str">
            <v>CREF-RE2-MAQ-EAO-CTM</v>
          </cell>
          <cell r="D157" t="str">
            <v>MC</v>
          </cell>
          <cell r="E157" t="str">
            <v>MA1CR211</v>
          </cell>
          <cell r="F157">
            <v>36085</v>
          </cell>
          <cell r="G157" t="str">
            <v>07:00:00</v>
          </cell>
          <cell r="H157" t="str">
            <v>09:00:00</v>
          </cell>
          <cell r="I157">
            <v>36085</v>
          </cell>
          <cell r="J157">
            <v>83.64</v>
          </cell>
        </row>
        <row r="158">
          <cell r="A158" t="str">
            <v>90236370</v>
          </cell>
          <cell r="B158" t="str">
            <v>MMM/JBL: SE REGULO VELOCIDAD</v>
          </cell>
          <cell r="C158" t="str">
            <v>CREF-RE2-MAQ-EAO-TPM</v>
          </cell>
          <cell r="D158" t="str">
            <v>MC</v>
          </cell>
          <cell r="E158" t="str">
            <v>MA1CR211</v>
          </cell>
          <cell r="F158">
            <v>36093</v>
          </cell>
          <cell r="G158" t="str">
            <v>15:00:00</v>
          </cell>
          <cell r="H158" t="str">
            <v>17:30:00</v>
          </cell>
          <cell r="I158">
            <v>36093</v>
          </cell>
          <cell r="J158">
            <v>104.55</v>
          </cell>
        </row>
        <row r="159">
          <cell r="A159" t="str">
            <v>90237080</v>
          </cell>
          <cell r="B159" t="str">
            <v>MMM/NPB: ESPA201R.</v>
          </cell>
          <cell r="C159" t="str">
            <v>CREF-RE2-MAQ-EAO-UHM</v>
          </cell>
          <cell r="D159" t="str">
            <v>MC</v>
          </cell>
          <cell r="E159" t="str">
            <v>MA1CR211</v>
          </cell>
          <cell r="F159">
            <v>36086</v>
          </cell>
          <cell r="G159" t="str">
            <v>15:00:00</v>
          </cell>
          <cell r="H159" t="str">
            <v>18:00:00</v>
          </cell>
          <cell r="I159">
            <v>36086</v>
          </cell>
          <cell r="J159">
            <v>188.19</v>
          </cell>
        </row>
        <row r="160">
          <cell r="A160" t="str">
            <v>90237331</v>
          </cell>
          <cell r="B160" t="str">
            <v>MMM/JBL:SE DESARMO SINFIN</v>
          </cell>
          <cell r="C160" t="str">
            <v>CREF-RE2-MAQ-EAO-CTM</v>
          </cell>
          <cell r="D160" t="str">
            <v>MC</v>
          </cell>
          <cell r="E160" t="str">
            <v>MA1CR211</v>
          </cell>
          <cell r="F160">
            <v>36094</v>
          </cell>
          <cell r="G160" t="str">
            <v>15:00:00</v>
          </cell>
          <cell r="H160" t="str">
            <v>19:30:00</v>
          </cell>
          <cell r="I160">
            <v>36094</v>
          </cell>
          <cell r="J160">
            <v>188.19</v>
          </cell>
        </row>
        <row r="161">
          <cell r="A161" t="str">
            <v>90239472</v>
          </cell>
          <cell r="B161" t="str">
            <v>MMM/NPB: ESPA201R.</v>
          </cell>
          <cell r="C161" t="str">
            <v>CREF-RE2-MAQ-EAO-URM</v>
          </cell>
          <cell r="D161" t="str">
            <v>MC</v>
          </cell>
          <cell r="E161" t="str">
            <v>MA1CR211</v>
          </cell>
          <cell r="F161">
            <v>36087</v>
          </cell>
          <cell r="G161" t="str">
            <v>15:00:00</v>
          </cell>
          <cell r="H161" t="str">
            <v>17:00:00</v>
          </cell>
          <cell r="I161">
            <v>36087</v>
          </cell>
          <cell r="J161">
            <v>125.46</v>
          </cell>
        </row>
        <row r="162">
          <cell r="A162" t="str">
            <v>90240222</v>
          </cell>
          <cell r="B162" t="str">
            <v>M.M.M : MANTENCION MENSUAL EAO.</v>
          </cell>
          <cell r="C162" t="str">
            <v>CREF-RE2-MAQ-EAO-MIM</v>
          </cell>
          <cell r="D162" t="str">
            <v>MP</v>
          </cell>
          <cell r="E162" t="str">
            <v>MA1CR211</v>
          </cell>
          <cell r="F162">
            <v>36106</v>
          </cell>
          <cell r="G162" t="str">
            <v>15:00:00</v>
          </cell>
          <cell r="H162" t="str">
            <v>19:00:00</v>
          </cell>
          <cell r="I162">
            <v>36106</v>
          </cell>
          <cell r="J162">
            <v>167.28</v>
          </cell>
        </row>
        <row r="163">
          <cell r="A163" t="str">
            <v>90240789</v>
          </cell>
          <cell r="B163" t="str">
            <v>MMM/CVL/RO: COMPRA DE REP. VAGON</v>
          </cell>
          <cell r="C163" t="str">
            <v>CREF-RE2-MAQ-EAO-VDM</v>
          </cell>
          <cell r="D163" t="str">
            <v>MC</v>
          </cell>
          <cell r="E163" t="str">
            <v>MA1CR211</v>
          </cell>
          <cell r="F163">
            <v>36098</v>
          </cell>
          <cell r="G163" t="str">
            <v>00:00:00</v>
          </cell>
          <cell r="H163" t="str">
            <v>12:30:51</v>
          </cell>
          <cell r="I163">
            <v>36099</v>
          </cell>
          <cell r="J163">
            <v>2014.59</v>
          </cell>
        </row>
        <row r="164">
          <cell r="A164" t="str">
            <v>90240795</v>
          </cell>
          <cell r="B164" t="str">
            <v>MMM/CVL/RO:COMPRA DE REP. ESPA</v>
          </cell>
          <cell r="C164" t="str">
            <v>CREF-RE2-MAQ-EAO-CTM</v>
          </cell>
          <cell r="D164" t="str">
            <v>MC</v>
          </cell>
          <cell r="E164" t="str">
            <v>MA1CR211</v>
          </cell>
          <cell r="F164">
            <v>36098</v>
          </cell>
          <cell r="G164" t="str">
            <v>00:00:00</v>
          </cell>
          <cell r="H164" t="str">
            <v>12:33:18</v>
          </cell>
          <cell r="I164">
            <v>36099</v>
          </cell>
          <cell r="J164">
            <v>755.03</v>
          </cell>
        </row>
        <row r="165">
          <cell r="A165" t="str">
            <v>90240877</v>
          </cell>
          <cell r="B165" t="str">
            <v>MMM/JBL: SE REAPRETARON FITTING</v>
          </cell>
          <cell r="C165" t="str">
            <v>CREF-RE2-MAQ-EAO-UHM</v>
          </cell>
          <cell r="D165" t="str">
            <v>MC</v>
          </cell>
          <cell r="E165" t="str">
            <v>MA1CR211</v>
          </cell>
          <cell r="F165">
            <v>36096</v>
          </cell>
          <cell r="G165" t="str">
            <v>15:00:00</v>
          </cell>
          <cell r="H165" t="str">
            <v>16:00:00</v>
          </cell>
          <cell r="I165">
            <v>36096</v>
          </cell>
          <cell r="J165">
            <v>41.82</v>
          </cell>
        </row>
        <row r="166">
          <cell r="A166" t="str">
            <v>90243015</v>
          </cell>
          <cell r="B166" t="str">
            <v>MMM/JBL. REPARAR CILINDRO.</v>
          </cell>
          <cell r="C166" t="str">
            <v>CREF-RE2-MAQ-EAO-STM</v>
          </cell>
          <cell r="D166" t="str">
            <v>MC</v>
          </cell>
          <cell r="E166" t="str">
            <v>MA1CR211</v>
          </cell>
          <cell r="F166">
            <v>36078</v>
          </cell>
          <cell r="G166" t="str">
            <v>15:00:00</v>
          </cell>
          <cell r="H166" t="str">
            <v>19:00:00</v>
          </cell>
          <cell r="I166">
            <v>36078</v>
          </cell>
          <cell r="J166">
            <v>167.28</v>
          </cell>
        </row>
        <row r="167">
          <cell r="A167" t="str">
            <v>90243333</v>
          </cell>
          <cell r="B167" t="str">
            <v>MMM/JBL: SE REAPRETARON PERNOS</v>
          </cell>
          <cell r="C167" t="str">
            <v>CREF-RE2-MAQ-EAO-TEM</v>
          </cell>
          <cell r="D167" t="str">
            <v>MC</v>
          </cell>
          <cell r="E167" t="str">
            <v>MA1CR211</v>
          </cell>
          <cell r="F167">
            <v>36098</v>
          </cell>
          <cell r="G167" t="str">
            <v>15:00:00</v>
          </cell>
          <cell r="H167" t="str">
            <v>16:30:00</v>
          </cell>
          <cell r="I167">
            <v>36098</v>
          </cell>
          <cell r="J167">
            <v>62.73</v>
          </cell>
        </row>
        <row r="168">
          <cell r="A168" t="str">
            <v>90243335</v>
          </cell>
          <cell r="B168" t="str">
            <v>MMM/JBL: SE REGULO VELOCIDAD</v>
          </cell>
          <cell r="C168" t="str">
            <v>CREF-RE2-MAQ-EAO-URM</v>
          </cell>
          <cell r="D168" t="str">
            <v>MC</v>
          </cell>
          <cell r="E168" t="str">
            <v>MA1CR211</v>
          </cell>
          <cell r="F168">
            <v>36097</v>
          </cell>
          <cell r="G168" t="str">
            <v>15:00:00</v>
          </cell>
          <cell r="H168" t="str">
            <v>19:30:00</v>
          </cell>
          <cell r="I168">
            <v>36097</v>
          </cell>
          <cell r="J168">
            <v>188.19</v>
          </cell>
        </row>
        <row r="169">
          <cell r="A169" t="str">
            <v>90243649</v>
          </cell>
          <cell r="B169" t="str">
            <v>MMM/JBL: SE REGULO VELOCIDAD</v>
          </cell>
          <cell r="C169" t="str">
            <v>CREF-RE2-MAQ-EAO-URM</v>
          </cell>
          <cell r="D169" t="str">
            <v>MC</v>
          </cell>
          <cell r="E169" t="str">
            <v>MA1CR211</v>
          </cell>
          <cell r="F169">
            <v>36099</v>
          </cell>
          <cell r="G169" t="str">
            <v>15:00:00</v>
          </cell>
          <cell r="H169" t="str">
            <v>16:00:00</v>
          </cell>
          <cell r="I169">
            <v>36099</v>
          </cell>
          <cell r="J169">
            <v>41.82</v>
          </cell>
        </row>
        <row r="170">
          <cell r="A170" t="str">
            <v>90244726</v>
          </cell>
          <cell r="B170" t="str">
            <v>MMM/NPB: ESPA201R.</v>
          </cell>
          <cell r="C170" t="str">
            <v>CREF-RE2-MAQ-EAO-URM</v>
          </cell>
          <cell r="D170" t="str">
            <v>MC</v>
          </cell>
          <cell r="E170" t="str">
            <v>MA1CR211</v>
          </cell>
          <cell r="F170">
            <v>36090</v>
          </cell>
          <cell r="G170" t="str">
            <v>15:00:00</v>
          </cell>
          <cell r="H170" t="str">
            <v>17:00:00</v>
          </cell>
          <cell r="I170">
            <v>36090</v>
          </cell>
          <cell r="J170">
            <v>125.46</v>
          </cell>
        </row>
        <row r="171">
          <cell r="A171" t="str">
            <v>90244818</v>
          </cell>
          <cell r="B171" t="str">
            <v>MMM/NPB: ESPA201R.</v>
          </cell>
          <cell r="C171" t="str">
            <v>CREF-RE2-MAQ-EAO-URM</v>
          </cell>
          <cell r="D171" t="str">
            <v>MC</v>
          </cell>
          <cell r="E171" t="str">
            <v>MA1CR211</v>
          </cell>
          <cell r="F171">
            <v>36091</v>
          </cell>
          <cell r="G171" t="str">
            <v>15:00:00</v>
          </cell>
          <cell r="H171" t="str">
            <v>17:00:00</v>
          </cell>
          <cell r="I171">
            <v>36091</v>
          </cell>
          <cell r="J171">
            <v>83.64</v>
          </cell>
        </row>
        <row r="172">
          <cell r="A172" t="str">
            <v>90245000</v>
          </cell>
          <cell r="B172" t="str">
            <v>MMM/NPB: ESPA201R.</v>
          </cell>
          <cell r="C172" t="str">
            <v>CREF-RE2-MAQ-EAO-URM</v>
          </cell>
          <cell r="D172" t="str">
            <v>MC</v>
          </cell>
          <cell r="E172" t="str">
            <v>MA1CR211</v>
          </cell>
          <cell r="F172">
            <v>36092</v>
          </cell>
          <cell r="G172" t="str">
            <v>15:00:00</v>
          </cell>
          <cell r="H172" t="str">
            <v>18:00:00</v>
          </cell>
          <cell r="I172">
            <v>36092</v>
          </cell>
          <cell r="J172">
            <v>125.46</v>
          </cell>
        </row>
        <row r="173">
          <cell r="A173" t="str">
            <v>90245815</v>
          </cell>
          <cell r="B173" t="str">
            <v>MMM/NPB: ESPA201R.</v>
          </cell>
          <cell r="C173" t="str">
            <v>CREF-RE2-MAQ-EAO-VDM</v>
          </cell>
          <cell r="D173" t="str">
            <v>MC</v>
          </cell>
          <cell r="E173" t="str">
            <v>MA1CR211</v>
          </cell>
          <cell r="F173">
            <v>36093</v>
          </cell>
          <cell r="G173" t="str">
            <v>07:00:00</v>
          </cell>
          <cell r="H173" t="str">
            <v>14:00:00</v>
          </cell>
          <cell r="I173">
            <v>36093</v>
          </cell>
          <cell r="J173">
            <v>292.74</v>
          </cell>
        </row>
        <row r="174">
          <cell r="A174" t="str">
            <v>90247531</v>
          </cell>
          <cell r="B174" t="str">
            <v>MMM/JBL: SE CAMBIO BASE</v>
          </cell>
          <cell r="C174" t="str">
            <v>CREF-RE2-MAQ-EAO-CTM</v>
          </cell>
          <cell r="D174" t="str">
            <v>MC</v>
          </cell>
          <cell r="E174" t="str">
            <v>MA1CR211</v>
          </cell>
          <cell r="F174">
            <v>36101</v>
          </cell>
          <cell r="G174" t="str">
            <v>07:00:00</v>
          </cell>
          <cell r="H174" t="str">
            <v>08:30:00</v>
          </cell>
          <cell r="I174">
            <v>36101</v>
          </cell>
          <cell r="J174">
            <v>62.73</v>
          </cell>
        </row>
        <row r="175">
          <cell r="A175" t="str">
            <v>90249075</v>
          </cell>
          <cell r="B175" t="str">
            <v>MMM/NPB: ESPA201R.</v>
          </cell>
          <cell r="C175" t="str">
            <v>CREF-RE2-MAQ-EAO-URM</v>
          </cell>
          <cell r="D175" t="str">
            <v>MC</v>
          </cell>
          <cell r="E175" t="str">
            <v>MA1CR211</v>
          </cell>
          <cell r="F175">
            <v>36101</v>
          </cell>
          <cell r="G175" t="str">
            <v>15:00:00</v>
          </cell>
          <cell r="H175" t="str">
            <v>18:00:00</v>
          </cell>
          <cell r="I175">
            <v>36101</v>
          </cell>
          <cell r="J175">
            <v>125.46</v>
          </cell>
        </row>
        <row r="176">
          <cell r="A176" t="str">
            <v>90250978</v>
          </cell>
          <cell r="B176" t="str">
            <v>MMM/NPB: ESPA201R.</v>
          </cell>
          <cell r="C176" t="str">
            <v>CREF-RE2-MAQ-EAO-VDM</v>
          </cell>
          <cell r="D176" t="str">
            <v>MC</v>
          </cell>
          <cell r="E176" t="str">
            <v>MA1CR211</v>
          </cell>
          <cell r="F176">
            <v>36105</v>
          </cell>
          <cell r="G176" t="str">
            <v>15:00:00</v>
          </cell>
          <cell r="H176" t="str">
            <v>18:00:00</v>
          </cell>
          <cell r="I176">
            <v>36105</v>
          </cell>
          <cell r="J176">
            <v>125.46</v>
          </cell>
        </row>
        <row r="177">
          <cell r="A177" t="str">
            <v>90253604</v>
          </cell>
          <cell r="B177" t="str">
            <v>MMM/JBL: SE REAPRETARON PERNOS</v>
          </cell>
          <cell r="C177" t="str">
            <v>CREF-RE2-MAQ-EAO-VDM</v>
          </cell>
          <cell r="D177" t="str">
            <v>MC</v>
          </cell>
          <cell r="E177" t="str">
            <v>MA1CR211</v>
          </cell>
          <cell r="F177">
            <v>36107</v>
          </cell>
          <cell r="G177" t="str">
            <v>15:00:00</v>
          </cell>
          <cell r="H177" t="str">
            <v>16:00:00</v>
          </cell>
          <cell r="I177">
            <v>36107</v>
          </cell>
          <cell r="J177">
            <v>41.82</v>
          </cell>
        </row>
        <row r="178">
          <cell r="A178" t="str">
            <v>90253705</v>
          </cell>
          <cell r="B178" t="str">
            <v>MMM/JBL.SOLDAR ACTUADORES.</v>
          </cell>
          <cell r="C178" t="str">
            <v>CREF-RE2-MAQ-EAO-URM</v>
          </cell>
          <cell r="D178" t="str">
            <v>MC</v>
          </cell>
          <cell r="E178" t="str">
            <v>MA1CR211</v>
          </cell>
          <cell r="F178">
            <v>36108</v>
          </cell>
          <cell r="G178" t="str">
            <v>15:00:00</v>
          </cell>
          <cell r="H178" t="str">
            <v>17:30:00</v>
          </cell>
          <cell r="I178">
            <v>36108</v>
          </cell>
          <cell r="J178">
            <v>104.55</v>
          </cell>
        </row>
        <row r="179">
          <cell r="A179" t="str">
            <v>90259072</v>
          </cell>
          <cell r="B179" t="str">
            <v>MMM/JBL.REGULAR VELOCIDAD.</v>
          </cell>
          <cell r="C179" t="str">
            <v>CREF-RE2-MAQ-EAO-URM</v>
          </cell>
          <cell r="D179" t="str">
            <v>MC</v>
          </cell>
          <cell r="E179" t="str">
            <v>MA1CR211</v>
          </cell>
          <cell r="F179">
            <v>36112</v>
          </cell>
          <cell r="G179" t="str">
            <v>15:00:00</v>
          </cell>
          <cell r="H179" t="str">
            <v>16:00:00</v>
          </cell>
          <cell r="I179">
            <v>36112</v>
          </cell>
          <cell r="J179">
            <v>41.82</v>
          </cell>
        </row>
        <row r="180">
          <cell r="A180" t="str">
            <v>90259163</v>
          </cell>
          <cell r="B180" t="str">
            <v>MMM/JBL.ELIMINAR FILTRACIONES.</v>
          </cell>
          <cell r="C180" t="str">
            <v>CREF-RE2-MAQ-EAO-UHM</v>
          </cell>
          <cell r="D180" t="str">
            <v>MC</v>
          </cell>
          <cell r="E180" t="str">
            <v>MA1CR211</v>
          </cell>
          <cell r="F180">
            <v>36111</v>
          </cell>
          <cell r="G180" t="str">
            <v>15:00:00</v>
          </cell>
          <cell r="H180" t="str">
            <v>17:00:00</v>
          </cell>
          <cell r="I180">
            <v>36111</v>
          </cell>
          <cell r="J180">
            <v>125.46</v>
          </cell>
        </row>
        <row r="181">
          <cell r="A181" t="str">
            <v>90259250</v>
          </cell>
          <cell r="B181" t="str">
            <v>MMM/JBL.REPONER PERNOS A BASE.</v>
          </cell>
          <cell r="C181" t="str">
            <v>CREF-RE2-MAQ-EAO-TPM</v>
          </cell>
          <cell r="D181" t="str">
            <v>MC</v>
          </cell>
          <cell r="E181" t="str">
            <v>MA1CR211</v>
          </cell>
          <cell r="F181">
            <v>36111</v>
          </cell>
          <cell r="G181" t="str">
            <v>15:00:00</v>
          </cell>
          <cell r="H181" t="str">
            <v>16:30:00</v>
          </cell>
          <cell r="I181">
            <v>36111</v>
          </cell>
          <cell r="J181">
            <v>31.37</v>
          </cell>
        </row>
        <row r="182">
          <cell r="A182" t="str">
            <v>90259348</v>
          </cell>
          <cell r="B182" t="str">
            <v>MMM/SOLDAR ACTUADOR DE TOPES DE ANODOS.</v>
          </cell>
          <cell r="C182" t="str">
            <v>CREF-RE2-MAQ-EAO-URM</v>
          </cell>
          <cell r="D182" t="str">
            <v>MC</v>
          </cell>
          <cell r="E182" t="str">
            <v>MA1CR211</v>
          </cell>
          <cell r="F182">
            <v>36113</v>
          </cell>
          <cell r="G182" t="str">
            <v>15:00:00</v>
          </cell>
          <cell r="H182" t="str">
            <v>16:00:00</v>
          </cell>
          <cell r="I182">
            <v>36113</v>
          </cell>
          <cell r="J182">
            <v>41.82</v>
          </cell>
        </row>
        <row r="183">
          <cell r="A183" t="str">
            <v>90261269</v>
          </cell>
          <cell r="B183" t="str">
            <v>MMM/NPB.SOLDAR RIEL EN CON VEYOR ALMAC.</v>
          </cell>
          <cell r="C183" t="str">
            <v>CREF-RE2-MAQ-EAO-VAM</v>
          </cell>
          <cell r="D183" t="str">
            <v>MC</v>
          </cell>
          <cell r="E183" t="str">
            <v>MA1CR211</v>
          </cell>
          <cell r="F183">
            <v>36111</v>
          </cell>
          <cell r="G183" t="str">
            <v>07:00:00</v>
          </cell>
          <cell r="H183" t="str">
            <v>12:00:00</v>
          </cell>
          <cell r="I183">
            <v>36111</v>
          </cell>
          <cell r="J183">
            <v>209.1</v>
          </cell>
        </row>
        <row r="184">
          <cell r="A184" t="str">
            <v>90261349</v>
          </cell>
          <cell r="B184" t="str">
            <v>MMM/NPB.LIMPIAR UNIDAD HIDRAULICA.</v>
          </cell>
          <cell r="C184" t="str">
            <v>CREF-RE2-MAQ-EAO-UHM</v>
          </cell>
          <cell r="D184" t="str">
            <v>MC</v>
          </cell>
          <cell r="E184" t="str">
            <v>MA1CR211</v>
          </cell>
          <cell r="F184">
            <v>36112</v>
          </cell>
          <cell r="G184" t="str">
            <v>07:00:00</v>
          </cell>
          <cell r="H184" t="str">
            <v>08:00:00</v>
          </cell>
          <cell r="I184">
            <v>36112</v>
          </cell>
          <cell r="J184">
            <v>41.82</v>
          </cell>
        </row>
        <row r="185">
          <cell r="A185" t="str">
            <v>90261363</v>
          </cell>
          <cell r="B185" t="str">
            <v>MMM/NPB.REALIZAR MANTENCION PREVENTIVA.</v>
          </cell>
          <cell r="C185" t="str">
            <v>CREF-RE2-MAQ-EAO</v>
          </cell>
          <cell r="D185" t="str">
            <v>MC</v>
          </cell>
          <cell r="E185" t="str">
            <v>MA1CR211</v>
          </cell>
          <cell r="F185">
            <v>36113</v>
          </cell>
          <cell r="G185" t="str">
            <v>07:00:00</v>
          </cell>
          <cell r="H185" t="str">
            <v>09:00:00</v>
          </cell>
          <cell r="I185">
            <v>36113</v>
          </cell>
          <cell r="J185">
            <v>83.64</v>
          </cell>
        </row>
        <row r="186">
          <cell r="A186" t="str">
            <v>90267007</v>
          </cell>
          <cell r="B186" t="str">
            <v>MMM/JBL.TRABAJAR ESTRUCTURA DE APOYO.</v>
          </cell>
          <cell r="C186" t="str">
            <v>CREF-RE2-MAQ-EAO-URM</v>
          </cell>
          <cell r="D186" t="str">
            <v>MC</v>
          </cell>
          <cell r="E186" t="str">
            <v>MA1CR211</v>
          </cell>
          <cell r="F186">
            <v>36116</v>
          </cell>
          <cell r="G186" t="str">
            <v>07:00:00</v>
          </cell>
          <cell r="H186" t="str">
            <v>13:00:00</v>
          </cell>
          <cell r="I186">
            <v>36116</v>
          </cell>
          <cell r="J186">
            <v>250.92</v>
          </cell>
        </row>
        <row r="187">
          <cell r="A187" t="str">
            <v>90267236</v>
          </cell>
          <cell r="B187" t="str">
            <v>MMM/NPB.REPARAR CADENAS SALIDA Y ENTRADA</v>
          </cell>
          <cell r="C187" t="str">
            <v>CREF-RE2-MAQ-EAO-URM</v>
          </cell>
          <cell r="D187" t="str">
            <v>MC</v>
          </cell>
          <cell r="E187" t="str">
            <v>MA1CR211</v>
          </cell>
          <cell r="F187">
            <v>36117</v>
          </cell>
          <cell r="G187" t="str">
            <v>15:00:00</v>
          </cell>
          <cell r="H187" t="str">
            <v>17:00:00</v>
          </cell>
          <cell r="I187">
            <v>36117</v>
          </cell>
          <cell r="J187">
            <v>83.64</v>
          </cell>
        </row>
        <row r="188">
          <cell r="A188" t="str">
            <v>90268722</v>
          </cell>
          <cell r="B188" t="str">
            <v>MMM/NPB.REVISAR VALVULA.</v>
          </cell>
          <cell r="C188" t="str">
            <v>CREF-RE2-MAQ-EAO-STM</v>
          </cell>
          <cell r="D188" t="str">
            <v>MC</v>
          </cell>
          <cell r="E188" t="str">
            <v>MA1CR211</v>
          </cell>
          <cell r="F188">
            <v>36120</v>
          </cell>
          <cell r="G188" t="str">
            <v>15:00:00</v>
          </cell>
          <cell r="H188" t="str">
            <v>17:00:00</v>
          </cell>
          <cell r="I188">
            <v>36120</v>
          </cell>
          <cell r="J188">
            <v>125.46</v>
          </cell>
        </row>
        <row r="189">
          <cell r="A189" t="str">
            <v>90269796</v>
          </cell>
          <cell r="B189" t="str">
            <v>M.M.M : MANTENCION MENSUAL EAO.</v>
          </cell>
          <cell r="C189" t="str">
            <v>CREF-RE2-MAQ-EAO-MIM</v>
          </cell>
          <cell r="D189" t="str">
            <v>MP</v>
          </cell>
          <cell r="E189" t="str">
            <v>MA1CR211</v>
          </cell>
          <cell r="F189">
            <v>36131</v>
          </cell>
          <cell r="G189" t="str">
            <v>15:00:00</v>
          </cell>
          <cell r="H189" t="str">
            <v>19:00:00</v>
          </cell>
          <cell r="I189">
            <v>36131</v>
          </cell>
          <cell r="J189">
            <v>167.28</v>
          </cell>
        </row>
        <row r="190">
          <cell r="A190" t="str">
            <v>90270144</v>
          </cell>
          <cell r="B190" t="str">
            <v>MMM/JBL.REPONER PERNOS A BASE.</v>
          </cell>
          <cell r="C190" t="str">
            <v>CREF-RE2-MAQ-EAO-TPM</v>
          </cell>
          <cell r="D190" t="str">
            <v>MC</v>
          </cell>
          <cell r="E190" t="str">
            <v>MA1CR211</v>
          </cell>
          <cell r="F190">
            <v>36122</v>
          </cell>
          <cell r="G190" t="str">
            <v>07:00:00</v>
          </cell>
          <cell r="H190" t="str">
            <v>09:30:00</v>
          </cell>
          <cell r="I190">
            <v>36122</v>
          </cell>
          <cell r="J190">
            <v>156.82</v>
          </cell>
        </row>
        <row r="191">
          <cell r="A191" t="str">
            <v>90270852</v>
          </cell>
          <cell r="B191" t="str">
            <v>MMM/JBL.REGULAR VELOCIDAD.</v>
          </cell>
          <cell r="C191" t="str">
            <v>CREF-RE2-MAQ-EAO-TPM</v>
          </cell>
          <cell r="D191" t="str">
            <v>MC</v>
          </cell>
          <cell r="E191" t="str">
            <v>MA1CR211</v>
          </cell>
          <cell r="F191">
            <v>36124</v>
          </cell>
          <cell r="G191" t="str">
            <v>15:00:00</v>
          </cell>
          <cell r="H191" t="str">
            <v>18:00:00</v>
          </cell>
          <cell r="I191">
            <v>36124</v>
          </cell>
          <cell r="J191">
            <v>125.46</v>
          </cell>
        </row>
        <row r="192">
          <cell r="A192" t="str">
            <v>90273090</v>
          </cell>
          <cell r="B192" t="str">
            <v>M.M.M 2 : TRABAJOS VARIOS POR INSPECCION</v>
          </cell>
          <cell r="C192" t="str">
            <v>CREF-RE2-MAQ-EAO-MIM</v>
          </cell>
          <cell r="D192" t="str">
            <v>MC</v>
          </cell>
          <cell r="E192" t="str">
            <v>MA1CR211</v>
          </cell>
          <cell r="F192">
            <v>36131</v>
          </cell>
          <cell r="G192" t="str">
            <v>12:00:00</v>
          </cell>
          <cell r="H192" t="str">
            <v>14:00:00</v>
          </cell>
          <cell r="I192">
            <v>36131</v>
          </cell>
          <cell r="J192">
            <v>83.64</v>
          </cell>
        </row>
        <row r="193">
          <cell r="A193" t="str">
            <v>90273777</v>
          </cell>
          <cell r="B193" t="str">
            <v>MMM/CVL/RO:COMPRA DE CILIND. MACARENA</v>
          </cell>
          <cell r="C193" t="str">
            <v>CREF-RE2-MAQ-EAO-STM</v>
          </cell>
          <cell r="D193" t="str">
            <v>MC</v>
          </cell>
          <cell r="E193" t="str">
            <v>MA1CR211</v>
          </cell>
          <cell r="F193">
            <v>36127</v>
          </cell>
          <cell r="G193" t="str">
            <v>00:00:00</v>
          </cell>
          <cell r="H193" t="str">
            <v>10:49:46</v>
          </cell>
          <cell r="I193">
            <v>36130</v>
          </cell>
          <cell r="J193">
            <v>7694.86</v>
          </cell>
        </row>
        <row r="194">
          <cell r="A194" t="str">
            <v>90273781</v>
          </cell>
          <cell r="B194" t="str">
            <v>MMM/CVL/RO:COMPRA DE DESCANSO VAGON</v>
          </cell>
          <cell r="C194" t="str">
            <v>CREF-RE2-MAQ-EAO-VDM</v>
          </cell>
          <cell r="D194" t="str">
            <v>MC</v>
          </cell>
          <cell r="E194" t="str">
            <v>MA1CR211</v>
          </cell>
          <cell r="F194">
            <v>36127</v>
          </cell>
          <cell r="G194" t="str">
            <v>00:00:00</v>
          </cell>
          <cell r="H194" t="str">
            <v>10:52:00</v>
          </cell>
          <cell r="I194">
            <v>36130</v>
          </cell>
          <cell r="J194">
            <v>14.35</v>
          </cell>
        </row>
        <row r="195">
          <cell r="A195" t="str">
            <v>90274488</v>
          </cell>
          <cell r="B195" t="str">
            <v>MMM/NPB.TRABAJOS VARIOS ESPA201R.</v>
          </cell>
          <cell r="C195" t="str">
            <v>CREF-RE2-MAQ-EAO</v>
          </cell>
          <cell r="D195" t="str">
            <v>MC</v>
          </cell>
          <cell r="E195" t="str">
            <v>MA1CR211</v>
          </cell>
          <cell r="F195">
            <v>36124</v>
          </cell>
          <cell r="G195" t="str">
            <v>07:00:00</v>
          </cell>
          <cell r="H195" t="str">
            <v>10:00:00</v>
          </cell>
          <cell r="I195">
            <v>36124</v>
          </cell>
          <cell r="J195">
            <v>188.19</v>
          </cell>
        </row>
        <row r="196">
          <cell r="A196" t="str">
            <v>90285102</v>
          </cell>
          <cell r="B196" t="str">
            <v>MMM/JBL.CAMBIAR FLEXIBLE.</v>
          </cell>
          <cell r="C196" t="str">
            <v>CREF-RE2-MAQ-EAO-UHM</v>
          </cell>
          <cell r="D196" t="str">
            <v>MC</v>
          </cell>
          <cell r="E196" t="str">
            <v>MA1CR211</v>
          </cell>
          <cell r="F196">
            <v>36133</v>
          </cell>
          <cell r="G196" t="str">
            <v>07:00:00</v>
          </cell>
          <cell r="H196" t="str">
            <v>09:00:00</v>
          </cell>
          <cell r="I196">
            <v>36133</v>
          </cell>
          <cell r="J196">
            <v>83.64</v>
          </cell>
        </row>
        <row r="197">
          <cell r="A197" t="str">
            <v>90286886</v>
          </cell>
          <cell r="B197" t="str">
            <v>MMM/JBL.REGULAR VELOCIDAD.</v>
          </cell>
          <cell r="C197" t="str">
            <v>CREF-RE2-MAQ-EAO-TPM</v>
          </cell>
          <cell r="D197" t="str">
            <v>MC</v>
          </cell>
          <cell r="E197" t="str">
            <v>MA1CR211</v>
          </cell>
          <cell r="F197">
            <v>36136</v>
          </cell>
          <cell r="G197" t="str">
            <v>15:00:00</v>
          </cell>
          <cell r="H197" t="str">
            <v>16:00:00</v>
          </cell>
          <cell r="I197">
            <v>36136</v>
          </cell>
          <cell r="J197">
            <v>41.82</v>
          </cell>
        </row>
        <row r="198">
          <cell r="A198" t="str">
            <v>90287516</v>
          </cell>
          <cell r="B198" t="str">
            <v>M.M.M : MANTENCION TRIMESTRAL EAO.</v>
          </cell>
          <cell r="C198" t="str">
            <v>CREF-RE2-MAQ-EAO-MIM</v>
          </cell>
          <cell r="D198" t="str">
            <v>MP</v>
          </cell>
          <cell r="E198" t="str">
            <v>MA1CR211</v>
          </cell>
          <cell r="F198">
            <v>36146</v>
          </cell>
          <cell r="G198" t="str">
            <v>15:00:00</v>
          </cell>
          <cell r="H198" t="str">
            <v>19:00:00</v>
          </cell>
          <cell r="I198">
            <v>36146</v>
          </cell>
          <cell r="J198">
            <v>167.28</v>
          </cell>
        </row>
        <row r="199">
          <cell r="A199" t="str">
            <v>90291289</v>
          </cell>
          <cell r="B199" t="str">
            <v>MMM/JBL.REGULAR CADENAS RECEPCION.</v>
          </cell>
          <cell r="C199" t="str">
            <v>CREF-RE2-MAQ-EAO-TPM</v>
          </cell>
          <cell r="D199" t="str">
            <v>MC</v>
          </cell>
          <cell r="E199" t="str">
            <v>MA1CR211</v>
          </cell>
          <cell r="F199">
            <v>36137</v>
          </cell>
          <cell r="G199" t="str">
            <v>15:00:00</v>
          </cell>
          <cell r="H199" t="str">
            <v>18:30:47</v>
          </cell>
          <cell r="I199">
            <v>36137</v>
          </cell>
          <cell r="J199">
            <v>146.37</v>
          </cell>
        </row>
        <row r="200">
          <cell r="A200" t="str">
            <v>90291867</v>
          </cell>
          <cell r="B200" t="str">
            <v>MMM/JBL.REGULAR VELOCIDA A CADENAS.</v>
          </cell>
          <cell r="C200" t="str">
            <v>CREF-RE2-MAQ-EAO-TPM</v>
          </cell>
          <cell r="D200" t="str">
            <v>MC</v>
          </cell>
          <cell r="E200" t="str">
            <v>MA1CR211</v>
          </cell>
          <cell r="F200">
            <v>36138</v>
          </cell>
          <cell r="G200" t="str">
            <v>15:00:00</v>
          </cell>
          <cell r="H200" t="str">
            <v>17:00:00</v>
          </cell>
          <cell r="I200">
            <v>36138</v>
          </cell>
          <cell r="J200">
            <v>83.64</v>
          </cell>
        </row>
        <row r="201">
          <cell r="A201" t="str">
            <v>90292831</v>
          </cell>
          <cell r="B201" t="str">
            <v>MMM/JBL.LUBRICAR CADENAS.</v>
          </cell>
          <cell r="C201" t="str">
            <v>CREF-RE2-MAQ-EAO-TEM</v>
          </cell>
          <cell r="D201" t="str">
            <v>MC</v>
          </cell>
          <cell r="E201" t="str">
            <v>MA1CR211</v>
          </cell>
          <cell r="F201">
            <v>36141</v>
          </cell>
          <cell r="G201" t="str">
            <v>15:00:00</v>
          </cell>
          <cell r="H201" t="str">
            <v>15:30:00</v>
          </cell>
          <cell r="I201">
            <v>36141</v>
          </cell>
          <cell r="J201">
            <v>20.91</v>
          </cell>
        </row>
        <row r="202">
          <cell r="A202" t="str">
            <v>90292833</v>
          </cell>
          <cell r="B202" t="str">
            <v>MMM/JBL.FABRICAR UÑA DE FIJACION ANODOS.</v>
          </cell>
          <cell r="C202" t="str">
            <v>CREF-RE2-MAQ-EAO</v>
          </cell>
          <cell r="D202" t="str">
            <v>MC</v>
          </cell>
          <cell r="E202" t="str">
            <v>MA1CR211</v>
          </cell>
          <cell r="F202">
            <v>36142</v>
          </cell>
          <cell r="G202" t="str">
            <v>07:00:00</v>
          </cell>
          <cell r="H202" t="str">
            <v>12:00:00</v>
          </cell>
          <cell r="I202">
            <v>36142</v>
          </cell>
          <cell r="J202">
            <v>209.1</v>
          </cell>
        </row>
        <row r="203">
          <cell r="A203" t="str">
            <v>90303260</v>
          </cell>
          <cell r="B203" t="str">
            <v>MMM/NPB.SOLDAR ACTUADOR ELECTRICO.</v>
          </cell>
          <cell r="C203" t="str">
            <v>CREF-RE2-MAQ-EAO-STM</v>
          </cell>
          <cell r="D203" t="str">
            <v>MC</v>
          </cell>
          <cell r="E203" t="str">
            <v>MA1CR211</v>
          </cell>
          <cell r="F203">
            <v>36145</v>
          </cell>
          <cell r="G203" t="str">
            <v>15:00:00</v>
          </cell>
          <cell r="H203" t="str">
            <v>16:00:00</v>
          </cell>
          <cell r="I203">
            <v>36145</v>
          </cell>
          <cell r="J203">
            <v>41.82</v>
          </cell>
        </row>
        <row r="204">
          <cell r="A204" t="str">
            <v>90304161</v>
          </cell>
          <cell r="B204" t="str">
            <v>MMM/JBL.CAMBIAR PERNOS A RUEDA.</v>
          </cell>
          <cell r="C204" t="str">
            <v>CREF-RE2-MAQ-EAO-VDM</v>
          </cell>
          <cell r="D204" t="str">
            <v>MC</v>
          </cell>
          <cell r="E204" t="str">
            <v>MA1CR211</v>
          </cell>
          <cell r="F204">
            <v>36150</v>
          </cell>
          <cell r="G204" t="str">
            <v>15:00:00</v>
          </cell>
          <cell r="H204" t="str">
            <v>18:00:00</v>
          </cell>
          <cell r="I204">
            <v>36150</v>
          </cell>
          <cell r="J204">
            <v>125.46</v>
          </cell>
        </row>
        <row r="205">
          <cell r="A205" t="str">
            <v>90304163</v>
          </cell>
          <cell r="B205" t="str">
            <v>MMM/JBL.REGULAR VELOCIDAD.</v>
          </cell>
          <cell r="C205" t="str">
            <v>CREF-RE2-MAQ-EAO-TPM</v>
          </cell>
          <cell r="D205" t="str">
            <v>MC</v>
          </cell>
          <cell r="E205" t="str">
            <v>MA1CR211</v>
          </cell>
          <cell r="F205">
            <v>36150</v>
          </cell>
          <cell r="G205" t="str">
            <v>15:00:00</v>
          </cell>
          <cell r="H205" t="str">
            <v>16:00:00</v>
          </cell>
          <cell r="I205">
            <v>36150</v>
          </cell>
          <cell r="J205">
            <v>41.82</v>
          </cell>
        </row>
        <row r="206">
          <cell r="A206" t="str">
            <v>90305685</v>
          </cell>
          <cell r="B206" t="str">
            <v>MMM/JBL.REGULAR VELOCIDAD.</v>
          </cell>
          <cell r="C206" t="str">
            <v>CREF-RE2-MAQ-EAO-TPM</v>
          </cell>
          <cell r="D206" t="str">
            <v>MC</v>
          </cell>
          <cell r="E206" t="str">
            <v>MA1CR211</v>
          </cell>
          <cell r="F206">
            <v>36151</v>
          </cell>
          <cell r="G206" t="str">
            <v>15:00:00</v>
          </cell>
          <cell r="H206" t="str">
            <v>17:00:00</v>
          </cell>
          <cell r="I206">
            <v>36151</v>
          </cell>
          <cell r="J206">
            <v>83.64</v>
          </cell>
        </row>
        <row r="207">
          <cell r="A207" t="str">
            <v>90306815</v>
          </cell>
          <cell r="B207" t="str">
            <v>MMM/JBL.REPARAR SISTEMA CAMBIO DE CALLE</v>
          </cell>
          <cell r="C207" t="str">
            <v>CREF-RE2-MAQ-EAO-VDM</v>
          </cell>
          <cell r="D207" t="str">
            <v>MC</v>
          </cell>
          <cell r="E207" t="str">
            <v>MA1CR211</v>
          </cell>
          <cell r="F207">
            <v>36154</v>
          </cell>
          <cell r="G207" t="str">
            <v>15:00:00</v>
          </cell>
          <cell r="H207" t="str">
            <v>17:30:00</v>
          </cell>
          <cell r="I207">
            <v>36154</v>
          </cell>
          <cell r="J207">
            <v>156.82</v>
          </cell>
        </row>
        <row r="208">
          <cell r="A208" t="str">
            <v>90308268</v>
          </cell>
          <cell r="B208" t="str">
            <v>MMM/NPB.REPARAR CADENA DE SALIDA.</v>
          </cell>
          <cell r="C208" t="str">
            <v>CREF-RE2-MAQ-EAO-TEM</v>
          </cell>
          <cell r="D208" t="str">
            <v>MC</v>
          </cell>
          <cell r="E208" t="str">
            <v>MA1CR211</v>
          </cell>
          <cell r="F208">
            <v>36155</v>
          </cell>
          <cell r="G208" t="str">
            <v>07:00:00</v>
          </cell>
          <cell r="H208" t="str">
            <v>08:00:00</v>
          </cell>
          <cell r="I208">
            <v>36155</v>
          </cell>
          <cell r="J208">
            <v>62.73</v>
          </cell>
        </row>
        <row r="209">
          <cell r="A209" t="str">
            <v>90308271</v>
          </cell>
          <cell r="B209" t="str">
            <v>MMM/NPB.ADAPTAR BUJE.</v>
          </cell>
          <cell r="C209" t="str">
            <v>CREF-RE2-MAQ-EAO</v>
          </cell>
          <cell r="D209" t="str">
            <v>MC</v>
          </cell>
          <cell r="E209" t="str">
            <v>MA1CR211</v>
          </cell>
          <cell r="F209">
            <v>36155</v>
          </cell>
          <cell r="G209" t="str">
            <v>07:00:00</v>
          </cell>
          <cell r="H209" t="str">
            <v>09:00:00</v>
          </cell>
          <cell r="I209">
            <v>36155</v>
          </cell>
          <cell r="J209">
            <v>125.46</v>
          </cell>
        </row>
        <row r="210">
          <cell r="A210" t="str">
            <v>90312069</v>
          </cell>
          <cell r="B210" t="str">
            <v>MMM/NBP.REPARAR CADENA DE SALIDA.</v>
          </cell>
          <cell r="C210" t="str">
            <v>CREF-RE2-MAQ-EAO-TPM</v>
          </cell>
          <cell r="D210" t="str">
            <v>MC</v>
          </cell>
          <cell r="E210" t="str">
            <v>MA1CR211</v>
          </cell>
          <cell r="F210">
            <v>36158</v>
          </cell>
          <cell r="G210" t="str">
            <v>15:00:00</v>
          </cell>
          <cell r="H210" t="str">
            <v>16:00:00</v>
          </cell>
          <cell r="I210">
            <v>36158</v>
          </cell>
          <cell r="J210">
            <v>62.73</v>
          </cell>
        </row>
        <row r="211">
          <cell r="A211" t="str">
            <v>90314316</v>
          </cell>
          <cell r="B211" t="str">
            <v>MMM/NPB.CAMBIAR GANCHOS.</v>
          </cell>
          <cell r="C211" t="str">
            <v>CREF-RE2-MAQ-EAO-STM</v>
          </cell>
          <cell r="D211" t="str">
            <v>MC</v>
          </cell>
          <cell r="E211" t="str">
            <v>MA1CR211</v>
          </cell>
          <cell r="F211">
            <v>36159</v>
          </cell>
          <cell r="G211" t="str">
            <v>15:00:00</v>
          </cell>
          <cell r="H211" t="str">
            <v>16:00:00</v>
          </cell>
          <cell r="I211">
            <v>36159</v>
          </cell>
          <cell r="J211">
            <v>104.55</v>
          </cell>
        </row>
        <row r="212">
          <cell r="A212" t="str">
            <v>90314323</v>
          </cell>
          <cell r="B212" t="str">
            <v>MMM/NPB.REPARAR SISTEMA CAMBIO DE CALLE.</v>
          </cell>
          <cell r="C212" t="str">
            <v>CREF-RE2-MAQ-EAO-VDM</v>
          </cell>
          <cell r="D212" t="str">
            <v>MC</v>
          </cell>
          <cell r="E212" t="str">
            <v>MA1CR211</v>
          </cell>
          <cell r="F212">
            <v>36160</v>
          </cell>
          <cell r="G212" t="str">
            <v>15:00:00</v>
          </cell>
          <cell r="H212" t="str">
            <v>16:30:00</v>
          </cell>
          <cell r="I212">
            <v>36160</v>
          </cell>
          <cell r="J212">
            <v>125.46</v>
          </cell>
        </row>
        <row r="213">
          <cell r="A213" t="str">
            <v>90316505</v>
          </cell>
          <cell r="B213" t="str">
            <v>MMM/JBL.REPONER CHAVETAS.</v>
          </cell>
          <cell r="C213" t="str">
            <v>CREF-RE2-MAQ-EAO-TPM</v>
          </cell>
          <cell r="D213" t="str">
            <v>MC</v>
          </cell>
          <cell r="E213" t="str">
            <v>MA1CR211</v>
          </cell>
          <cell r="F213">
            <v>36162</v>
          </cell>
          <cell r="G213" t="str">
            <v>13:00:00</v>
          </cell>
          <cell r="H213" t="str">
            <v>13:30:00</v>
          </cell>
          <cell r="I213">
            <v>36162</v>
          </cell>
          <cell r="J213">
            <v>59.22</v>
          </cell>
        </row>
        <row r="214">
          <cell r="A214" t="str">
            <v>90319018</v>
          </cell>
          <cell r="B214" t="str">
            <v>MMM/JBL.REPARAR GUIA.</v>
          </cell>
          <cell r="C214" t="str">
            <v>CREF-RE2-MAQ-EAO-TPM</v>
          </cell>
          <cell r="D214" t="str">
            <v>MC</v>
          </cell>
          <cell r="E214" t="str">
            <v>MA1CR211</v>
          </cell>
          <cell r="F214">
            <v>36166</v>
          </cell>
          <cell r="G214" t="str">
            <v>20:00:00</v>
          </cell>
          <cell r="H214" t="str">
            <v>21:00:00</v>
          </cell>
          <cell r="I214">
            <v>36166</v>
          </cell>
          <cell r="J214">
            <v>59.22</v>
          </cell>
        </row>
        <row r="215">
          <cell r="A215" t="str">
            <v>90320322</v>
          </cell>
          <cell r="B215" t="str">
            <v>MMM/JBL.COLOCAR SOPRTE DE ANODOS INFERIO</v>
          </cell>
          <cell r="C215" t="str">
            <v>CREF-RE2-MAQ-EAO-STM</v>
          </cell>
          <cell r="D215" t="str">
            <v>MC</v>
          </cell>
          <cell r="E215" t="str">
            <v>MA1CR211</v>
          </cell>
          <cell r="F215">
            <v>36167</v>
          </cell>
          <cell r="G215" t="str">
            <v>15:00:00</v>
          </cell>
          <cell r="H215" t="str">
            <v>19:30:00</v>
          </cell>
          <cell r="I215">
            <v>36167</v>
          </cell>
          <cell r="J215">
            <v>266.49</v>
          </cell>
        </row>
        <row r="216">
          <cell r="A216" t="str">
            <v>90323108</v>
          </cell>
          <cell r="B216" t="str">
            <v>M.M.M : MANTENCION MENSUAL EAO.</v>
          </cell>
          <cell r="C216" t="str">
            <v>CREF-RE2-MAQ-EAO-MIM</v>
          </cell>
          <cell r="D216" t="str">
            <v>MP</v>
          </cell>
          <cell r="E216" t="str">
            <v>MA1CR211</v>
          </cell>
          <cell r="F216">
            <v>36175</v>
          </cell>
          <cell r="G216" t="str">
            <v>07:00:00</v>
          </cell>
          <cell r="H216" t="str">
            <v>11:00:00</v>
          </cell>
          <cell r="I216">
            <v>36175</v>
          </cell>
          <cell r="J216">
            <v>236.88</v>
          </cell>
        </row>
        <row r="217">
          <cell r="A217" t="str">
            <v>90323403</v>
          </cell>
          <cell r="B217" t="str">
            <v>MMM/JBL.REPONER CHAVETAS A CADENA.</v>
          </cell>
          <cell r="C217" t="str">
            <v>CREF-RE2-MAQ-EAO-TPM</v>
          </cell>
          <cell r="D217" t="str">
            <v>MC</v>
          </cell>
          <cell r="E217" t="str">
            <v>MA1CR211</v>
          </cell>
          <cell r="F217">
            <v>36169</v>
          </cell>
          <cell r="G217" t="str">
            <v>15:00:00</v>
          </cell>
          <cell r="H217" t="str">
            <v>17:00:00</v>
          </cell>
          <cell r="I217">
            <v>36169</v>
          </cell>
          <cell r="J217">
            <v>118.44</v>
          </cell>
        </row>
        <row r="218">
          <cell r="A218" t="str">
            <v>90325557</v>
          </cell>
          <cell r="B218" t="str">
            <v>MMM/NPB.CAMBIAR PERNO GATO.</v>
          </cell>
          <cell r="C218" t="str">
            <v>CREF-RE2-MAQ-EAO-VDM</v>
          </cell>
          <cell r="D218" t="str">
            <v>MC</v>
          </cell>
          <cell r="E218" t="str">
            <v>MA1CR211</v>
          </cell>
          <cell r="F218">
            <v>36170</v>
          </cell>
          <cell r="G218" t="str">
            <v>15:00:00</v>
          </cell>
          <cell r="H218" t="str">
            <v>17:00:00</v>
          </cell>
          <cell r="I218">
            <v>36170</v>
          </cell>
          <cell r="J218">
            <v>118.44</v>
          </cell>
        </row>
        <row r="219">
          <cell r="A219" t="str">
            <v>90325802</v>
          </cell>
          <cell r="B219" t="str">
            <v>MMM/NPB.SE SOLDARON GUIAS ESPA201R</v>
          </cell>
          <cell r="C219" t="str">
            <v>CREF-RE2-MAQ-EAO</v>
          </cell>
          <cell r="D219" t="str">
            <v>MC</v>
          </cell>
          <cell r="E219" t="str">
            <v>MA1CR211</v>
          </cell>
          <cell r="F219">
            <v>36171</v>
          </cell>
          <cell r="G219" t="str">
            <v>15:00:00</v>
          </cell>
          <cell r="H219" t="str">
            <v>17:00:00</v>
          </cell>
          <cell r="I219">
            <v>36171</v>
          </cell>
          <cell r="J219">
            <v>118.44</v>
          </cell>
        </row>
        <row r="220">
          <cell r="A220" t="str">
            <v>90334529</v>
          </cell>
          <cell r="B220" t="str">
            <v>MMM/JBL: TRABAJOS VARIOS EN ESPA201</v>
          </cell>
          <cell r="C220" t="str">
            <v>CREF-RE2-MAQ-EAO-VDM</v>
          </cell>
          <cell r="D220" t="str">
            <v>MC</v>
          </cell>
          <cell r="E220" t="str">
            <v>MA1CR211</v>
          </cell>
          <cell r="F220">
            <v>36178</v>
          </cell>
          <cell r="G220" t="str">
            <v>15:00:00</v>
          </cell>
          <cell r="H220" t="str">
            <v>16:30:00</v>
          </cell>
          <cell r="I220">
            <v>36178</v>
          </cell>
          <cell r="J220">
            <v>88.83</v>
          </cell>
        </row>
        <row r="221">
          <cell r="A221" t="str">
            <v>90344254</v>
          </cell>
          <cell r="B221" t="str">
            <v>MMM/JBL: REGULACION DE VELICIDAD CADENA</v>
          </cell>
          <cell r="C221" t="str">
            <v>CREF-RE2-MAQ-EAO-URM</v>
          </cell>
          <cell r="D221" t="str">
            <v>MC</v>
          </cell>
          <cell r="E221" t="str">
            <v>MA1CR211</v>
          </cell>
          <cell r="F221">
            <v>36181</v>
          </cell>
          <cell r="G221" t="str">
            <v>15:00:00</v>
          </cell>
          <cell r="H221" t="str">
            <v>16:30:00</v>
          </cell>
          <cell r="I221">
            <v>36181</v>
          </cell>
          <cell r="J221">
            <v>133.25</v>
          </cell>
        </row>
        <row r="222">
          <cell r="A222" t="str">
            <v>90344585</v>
          </cell>
          <cell r="B222" t="str">
            <v>MMM/NPB:LIMPIEZA DE UNIDAD HIDRAULICA</v>
          </cell>
          <cell r="C222" t="str">
            <v>CREF-RE2-MAQ-EAO-UHM</v>
          </cell>
          <cell r="D222" t="str">
            <v>MC</v>
          </cell>
          <cell r="E222" t="str">
            <v>MA1CR211</v>
          </cell>
          <cell r="F222">
            <v>36173</v>
          </cell>
          <cell r="G222" t="str">
            <v>20:00:00</v>
          </cell>
          <cell r="H222" t="str">
            <v>21:30:00</v>
          </cell>
          <cell r="I222">
            <v>36173</v>
          </cell>
          <cell r="J222">
            <v>88.83</v>
          </cell>
        </row>
        <row r="223">
          <cell r="A223" t="str">
            <v>90347029</v>
          </cell>
          <cell r="B223" t="str">
            <v>MMM/JBL: REPRIETE DE GANCHOS</v>
          </cell>
          <cell r="C223" t="str">
            <v>CREF-RE2-MAQ-EAO-STM</v>
          </cell>
          <cell r="D223" t="str">
            <v>MC</v>
          </cell>
          <cell r="E223" t="str">
            <v>MA1CR211</v>
          </cell>
          <cell r="F223">
            <v>36174</v>
          </cell>
          <cell r="G223" t="str">
            <v>00:00:00</v>
          </cell>
          <cell r="H223" t="str">
            <v>10:15:53</v>
          </cell>
          <cell r="I223">
            <v>36174</v>
          </cell>
          <cell r="J223">
            <v>59.22</v>
          </cell>
        </row>
        <row r="224">
          <cell r="A224" t="str">
            <v>90347169</v>
          </cell>
          <cell r="B224" t="str">
            <v>MMM/NPB: REPARACION DE GUIA</v>
          </cell>
          <cell r="C224" t="str">
            <v>CREF-RE2-MAQ-EAO-URM</v>
          </cell>
          <cell r="D224" t="str">
            <v>MC</v>
          </cell>
          <cell r="E224" t="str">
            <v>MA1CR211</v>
          </cell>
          <cell r="F224">
            <v>36174</v>
          </cell>
          <cell r="G224" t="str">
            <v>15:00:00</v>
          </cell>
          <cell r="H224" t="str">
            <v>16:00:00</v>
          </cell>
          <cell r="I224">
            <v>36174</v>
          </cell>
          <cell r="J224">
            <v>88.83</v>
          </cell>
        </row>
        <row r="225">
          <cell r="A225" t="str">
            <v>90347602</v>
          </cell>
          <cell r="B225" t="str">
            <v>MMM/NPB: TRABAJOS EN UNIDAD HIDRAULICA</v>
          </cell>
          <cell r="C225" t="str">
            <v>CREF-RE2-MAQ-EAO-UHM</v>
          </cell>
          <cell r="D225" t="str">
            <v>MC</v>
          </cell>
          <cell r="E225" t="str">
            <v>MA1CR211</v>
          </cell>
          <cell r="F225">
            <v>36176</v>
          </cell>
          <cell r="G225" t="str">
            <v>18:00:00</v>
          </cell>
          <cell r="H225" t="str">
            <v>20:00:00</v>
          </cell>
          <cell r="I225">
            <v>36176</v>
          </cell>
          <cell r="J225">
            <v>118.44</v>
          </cell>
        </row>
        <row r="226">
          <cell r="A226" t="str">
            <v>90347751</v>
          </cell>
          <cell r="B226" t="str">
            <v>MMM/JBL: INSPECCION A MAQUINA</v>
          </cell>
          <cell r="C226" t="str">
            <v>CREF-RE2-MAQ-EAO</v>
          </cell>
          <cell r="D226" t="str">
            <v>MC</v>
          </cell>
          <cell r="E226" t="str">
            <v>MA1CR211</v>
          </cell>
          <cell r="F226">
            <v>36177</v>
          </cell>
          <cell r="G226" t="str">
            <v>15:00:00</v>
          </cell>
          <cell r="H226" t="str">
            <v>15:30:00</v>
          </cell>
          <cell r="I226">
            <v>36177</v>
          </cell>
          <cell r="J226">
            <v>29.61</v>
          </cell>
        </row>
        <row r="227">
          <cell r="A227" t="str">
            <v>90348422</v>
          </cell>
          <cell r="B227" t="str">
            <v>MMM/JBL: CAMBIO DE DESCANSO</v>
          </cell>
          <cell r="C227" t="str">
            <v>CREF-RE2-MAQ-EAO-STM</v>
          </cell>
          <cell r="D227" t="str">
            <v>MC</v>
          </cell>
          <cell r="E227" t="str">
            <v>MA1CR211</v>
          </cell>
          <cell r="F227">
            <v>36179</v>
          </cell>
          <cell r="G227" t="str">
            <v>15:00:00</v>
          </cell>
          <cell r="H227" t="str">
            <v>16:30:00</v>
          </cell>
          <cell r="I227">
            <v>36179</v>
          </cell>
          <cell r="J227">
            <v>133.25</v>
          </cell>
        </row>
        <row r="228">
          <cell r="A228" t="str">
            <v>90348424</v>
          </cell>
          <cell r="B228" t="str">
            <v>MMM/JBL: INSPECCION A MAQUINA</v>
          </cell>
          <cell r="C228" t="str">
            <v>CREF-RE2-MAQ-EAO</v>
          </cell>
          <cell r="D228" t="str">
            <v>MC</v>
          </cell>
          <cell r="E228" t="str">
            <v>MA1CR211</v>
          </cell>
          <cell r="F228">
            <v>36179</v>
          </cell>
          <cell r="G228" t="str">
            <v>17:30:00</v>
          </cell>
          <cell r="H228" t="str">
            <v>18:00:00</v>
          </cell>
          <cell r="I228">
            <v>36179</v>
          </cell>
          <cell r="J228">
            <v>44.41</v>
          </cell>
        </row>
        <row r="229">
          <cell r="A229" t="str">
            <v>90358298</v>
          </cell>
          <cell r="B229" t="str">
            <v>MMM/JBL:SE REALISA INSPECCION A MAQUINA</v>
          </cell>
          <cell r="C229" t="str">
            <v>CREF-RE2-MAQ-EAO</v>
          </cell>
          <cell r="D229" t="str">
            <v>MC</v>
          </cell>
          <cell r="E229" t="str">
            <v>MA1CR211</v>
          </cell>
          <cell r="F229">
            <v>36182</v>
          </cell>
          <cell r="G229" t="str">
            <v>16:50:00</v>
          </cell>
          <cell r="H229" t="str">
            <v>17:20:00</v>
          </cell>
          <cell r="I229">
            <v>36182</v>
          </cell>
          <cell r="J229">
            <v>29.61</v>
          </cell>
        </row>
        <row r="230">
          <cell r="A230" t="str">
            <v>90358492</v>
          </cell>
          <cell r="B230" t="str">
            <v>MMM/JBL: REPARACIONES VARIAS</v>
          </cell>
          <cell r="C230" t="str">
            <v>CREF-RE2-MAQ-EAO</v>
          </cell>
          <cell r="D230" t="str">
            <v>MC</v>
          </cell>
          <cell r="E230" t="str">
            <v>MA1CR211</v>
          </cell>
          <cell r="F230">
            <v>36183</v>
          </cell>
          <cell r="G230" t="str">
            <v>16:00:00</v>
          </cell>
          <cell r="H230" t="str">
            <v>18:00:00</v>
          </cell>
          <cell r="I230">
            <v>36183</v>
          </cell>
          <cell r="J230">
            <v>118.44</v>
          </cell>
        </row>
        <row r="231">
          <cell r="A231" t="str">
            <v>90371627</v>
          </cell>
          <cell r="B231" t="str">
            <v>M.M.M : MANTENCION MENSUAL EAO</v>
          </cell>
          <cell r="C231" t="str">
            <v>CREF-RE2-MAQ-EAO-MIM</v>
          </cell>
          <cell r="D231" t="str">
            <v>MP</v>
          </cell>
          <cell r="E231" t="str">
            <v>MA1CR211</v>
          </cell>
          <cell r="F231">
            <v>36217</v>
          </cell>
          <cell r="G231" t="str">
            <v>07:00:00</v>
          </cell>
          <cell r="H231" t="str">
            <v>11:00:00</v>
          </cell>
          <cell r="I231">
            <v>36217</v>
          </cell>
          <cell r="J231">
            <v>236.88</v>
          </cell>
        </row>
        <row r="232">
          <cell r="A232" t="str">
            <v>90372553</v>
          </cell>
          <cell r="B232" t="str">
            <v>MMM/NPB:SOLDADURA DE RIEL.</v>
          </cell>
          <cell r="C232" t="str">
            <v>CREF-RE2-MAQ-EAO-VAM</v>
          </cell>
          <cell r="D232" t="str">
            <v>MC</v>
          </cell>
          <cell r="E232" t="str">
            <v>MA1CR211</v>
          </cell>
          <cell r="F232">
            <v>36188</v>
          </cell>
          <cell r="G232" t="str">
            <v>17:00:00</v>
          </cell>
          <cell r="H232" t="str">
            <v>00:00:00</v>
          </cell>
          <cell r="I232">
            <v>36188</v>
          </cell>
          <cell r="J232">
            <v>118.44</v>
          </cell>
        </row>
        <row r="233">
          <cell r="A233" t="str">
            <v>90372666</v>
          </cell>
          <cell r="B233" t="str">
            <v>MMM/JBL: REGULACION DE VELOCIDAD</v>
          </cell>
          <cell r="C233" t="str">
            <v>CREF-RE2-MAQ-EAO-URM</v>
          </cell>
          <cell r="D233" t="str">
            <v>MC</v>
          </cell>
          <cell r="E233" t="str">
            <v>MA1CR211</v>
          </cell>
          <cell r="F233">
            <v>36191</v>
          </cell>
          <cell r="G233" t="str">
            <v>15:00:00</v>
          </cell>
          <cell r="H233" t="str">
            <v>16:00:00</v>
          </cell>
          <cell r="I233">
            <v>36191</v>
          </cell>
          <cell r="J233">
            <v>59.22</v>
          </cell>
        </row>
        <row r="234">
          <cell r="A234" t="str">
            <v>90383697</v>
          </cell>
          <cell r="B234" t="str">
            <v>MMM/JBL:REGULACION DE VELOCIDAD...</v>
          </cell>
          <cell r="C234" t="str">
            <v>CREF-RE2-MAQ-EAO-URE</v>
          </cell>
          <cell r="D234" t="str">
            <v>MC</v>
          </cell>
          <cell r="E234" t="str">
            <v>MA1CR211</v>
          </cell>
          <cell r="F234">
            <v>36192</v>
          </cell>
          <cell r="G234" t="str">
            <v>15:00:00</v>
          </cell>
          <cell r="H234" t="str">
            <v>15:30:00</v>
          </cell>
          <cell r="I234">
            <v>36220</v>
          </cell>
          <cell r="J234">
            <v>29.61</v>
          </cell>
        </row>
        <row r="235">
          <cell r="A235" t="str">
            <v>90383706</v>
          </cell>
          <cell r="B235" t="str">
            <v>MMM/NPB: FABRICACION DE CAÑERIA.</v>
          </cell>
          <cell r="C235" t="str">
            <v>CREF-RE2-MAQ-EAO-UHM</v>
          </cell>
          <cell r="D235" t="str">
            <v>MC</v>
          </cell>
          <cell r="E235" t="str">
            <v>MA1CR211</v>
          </cell>
          <cell r="F235">
            <v>36193</v>
          </cell>
          <cell r="G235" t="str">
            <v>07:00:00</v>
          </cell>
          <cell r="H235" t="str">
            <v>10:00:00</v>
          </cell>
          <cell r="I235">
            <v>36193</v>
          </cell>
          <cell r="J235">
            <v>177.66</v>
          </cell>
        </row>
        <row r="236">
          <cell r="A236" t="str">
            <v>90383867</v>
          </cell>
          <cell r="B236" t="str">
            <v>MMM/JBL: REGULACION DE VELOCIDAD</v>
          </cell>
          <cell r="C236" t="str">
            <v>CREF-RE2-MAQ-EAO-URM</v>
          </cell>
          <cell r="D236" t="str">
            <v>MC</v>
          </cell>
          <cell r="E236" t="str">
            <v>MA1CR211</v>
          </cell>
          <cell r="F236">
            <v>36193</v>
          </cell>
          <cell r="G236" t="str">
            <v>15:00:00</v>
          </cell>
          <cell r="H236" t="str">
            <v>15:30:00</v>
          </cell>
          <cell r="I236">
            <v>36221</v>
          </cell>
          <cell r="J236">
            <v>29.61</v>
          </cell>
        </row>
        <row r="237">
          <cell r="A237" t="str">
            <v>90384565</v>
          </cell>
          <cell r="B237" t="str">
            <v>MMM/SAS.CAMBIAR PERNO GATO.</v>
          </cell>
          <cell r="C237" t="str">
            <v>CREF-RE2-MAQ-EAO-VDM</v>
          </cell>
          <cell r="D237" t="str">
            <v>MC</v>
          </cell>
          <cell r="E237" t="str">
            <v>MA1CR211</v>
          </cell>
          <cell r="F237">
            <v>36220</v>
          </cell>
          <cell r="G237" t="str">
            <v>07:00:00</v>
          </cell>
          <cell r="H237" t="str">
            <v>09:30:00</v>
          </cell>
          <cell r="I237">
            <v>36220</v>
          </cell>
          <cell r="J237">
            <v>222.07</v>
          </cell>
        </row>
        <row r="238">
          <cell r="A238" t="str">
            <v>90384732</v>
          </cell>
          <cell r="B238" t="str">
            <v>MMM/ABC.REGULAR VELOCIDAD A CADENAS.</v>
          </cell>
          <cell r="C238" t="str">
            <v>CREF-RE2-MAQ-EAO-TPM</v>
          </cell>
          <cell r="D238" t="str">
            <v>MC</v>
          </cell>
          <cell r="E238" t="str">
            <v>MA1CR211</v>
          </cell>
          <cell r="F238">
            <v>36220</v>
          </cell>
          <cell r="G238" t="str">
            <v>15:00:00</v>
          </cell>
          <cell r="H238" t="str">
            <v>16:00:00</v>
          </cell>
          <cell r="I238">
            <v>36220</v>
          </cell>
          <cell r="J238">
            <v>59.22</v>
          </cell>
        </row>
        <row r="239">
          <cell r="A239" t="str">
            <v>90384893</v>
          </cell>
          <cell r="B239" t="str">
            <v>MMM/ABC:INSPECCION A MAQUINA</v>
          </cell>
          <cell r="C239" t="str">
            <v>CREF-RE2-MAQ-EAO</v>
          </cell>
          <cell r="D239" t="str">
            <v>MC</v>
          </cell>
          <cell r="E239" t="str">
            <v>MA1CR211</v>
          </cell>
          <cell r="F239">
            <v>36221</v>
          </cell>
          <cell r="G239" t="str">
            <v>15:00:00</v>
          </cell>
          <cell r="H239" t="str">
            <v>15:30:00</v>
          </cell>
          <cell r="I239">
            <v>36221</v>
          </cell>
          <cell r="J239">
            <v>29.61</v>
          </cell>
        </row>
        <row r="240">
          <cell r="A240" t="str">
            <v>90385290</v>
          </cell>
          <cell r="B240" t="str">
            <v>MMM/JBL: REPARACIONES EN VAGON.</v>
          </cell>
          <cell r="C240" t="str">
            <v>CREF-RE2-MAQ-EAO-VDM</v>
          </cell>
          <cell r="D240" t="str">
            <v>MC</v>
          </cell>
          <cell r="E240" t="str">
            <v>MA1CR211</v>
          </cell>
          <cell r="F240">
            <v>36196</v>
          </cell>
          <cell r="G240" t="str">
            <v>07:00:00</v>
          </cell>
          <cell r="H240" t="str">
            <v>08:00:00</v>
          </cell>
          <cell r="I240">
            <v>36196</v>
          </cell>
          <cell r="J240">
            <v>29.61</v>
          </cell>
        </row>
        <row r="241">
          <cell r="A241" t="str">
            <v>90387441</v>
          </cell>
          <cell r="B241" t="str">
            <v>MMM/JBL: REGULACIONDE VELOCIDADES</v>
          </cell>
          <cell r="C241" t="str">
            <v>CREF-RE2-MAQ-EAO-URM</v>
          </cell>
          <cell r="D241" t="str">
            <v>MC</v>
          </cell>
          <cell r="E241" t="str">
            <v>MA1CR211</v>
          </cell>
          <cell r="F241">
            <v>36197</v>
          </cell>
          <cell r="G241" t="str">
            <v>15:00:00</v>
          </cell>
          <cell r="H241" t="str">
            <v>16:00:00</v>
          </cell>
          <cell r="I241">
            <v>36197</v>
          </cell>
          <cell r="J241">
            <v>59.22</v>
          </cell>
        </row>
        <row r="242">
          <cell r="A242" t="str">
            <v>90387713</v>
          </cell>
          <cell r="B242" t="str">
            <v>MMM/REPARACION DE VALLE</v>
          </cell>
          <cell r="C242" t="str">
            <v>CREF-RE2-MAQ-EAO-STM</v>
          </cell>
          <cell r="D242" t="str">
            <v>MC</v>
          </cell>
          <cell r="E242" t="str">
            <v>MA1CR211</v>
          </cell>
          <cell r="F242">
            <v>36222</v>
          </cell>
          <cell r="G242" t="str">
            <v>07:00:00</v>
          </cell>
          <cell r="H242" t="str">
            <v>08:00:00</v>
          </cell>
          <cell r="I242">
            <v>36222</v>
          </cell>
          <cell r="J242">
            <v>59.22</v>
          </cell>
        </row>
        <row r="243">
          <cell r="A243" t="str">
            <v>90387835</v>
          </cell>
          <cell r="B243" t="str">
            <v>MMM/NPB: REPARACIONES VARIAS ESPA 201</v>
          </cell>
          <cell r="C243" t="str">
            <v>CREF-RE2-MAQ-EAO</v>
          </cell>
          <cell r="D243" t="str">
            <v>MC</v>
          </cell>
          <cell r="E243" t="str">
            <v>MA1CR211</v>
          </cell>
          <cell r="F243">
            <v>36222</v>
          </cell>
          <cell r="G243" t="str">
            <v>07:00:00</v>
          </cell>
          <cell r="H243" t="str">
            <v>14:00:00</v>
          </cell>
          <cell r="I243">
            <v>36222</v>
          </cell>
          <cell r="J243">
            <v>414.54</v>
          </cell>
        </row>
        <row r="244">
          <cell r="A244" t="str">
            <v>90388075</v>
          </cell>
          <cell r="B244" t="str">
            <v>MMM/CVL/RO:COMPRA DE CADENA</v>
          </cell>
          <cell r="C244" t="str">
            <v>CREF-RE2-MAQ-EAO-URM</v>
          </cell>
          <cell r="D244" t="str">
            <v>MC</v>
          </cell>
          <cell r="E244" t="str">
            <v>MA1CR211</v>
          </cell>
          <cell r="F244">
            <v>36250</v>
          </cell>
          <cell r="G244" t="str">
            <v>00:00:00</v>
          </cell>
          <cell r="H244" t="str">
            <v>07:23:37</v>
          </cell>
          <cell r="I244">
            <v>36250</v>
          </cell>
          <cell r="J244">
            <v>5352.34</v>
          </cell>
        </row>
        <row r="245">
          <cell r="A245" t="str">
            <v>90388183</v>
          </cell>
          <cell r="B245" t="str">
            <v>MMM/NPB.CAMBIAR CHAVETAS.</v>
          </cell>
          <cell r="C245" t="str">
            <v>CREF-RE2-MAQ-EAO-VDM</v>
          </cell>
          <cell r="D245" t="str">
            <v>MC</v>
          </cell>
          <cell r="E245" t="str">
            <v>MA1CR211</v>
          </cell>
          <cell r="F245">
            <v>36199</v>
          </cell>
          <cell r="G245" t="str">
            <v>15:00:00</v>
          </cell>
          <cell r="H245" t="str">
            <v>16:00:00</v>
          </cell>
          <cell r="I245">
            <v>36199</v>
          </cell>
          <cell r="J245">
            <v>59.22</v>
          </cell>
        </row>
        <row r="246">
          <cell r="A246" t="str">
            <v>90389579</v>
          </cell>
          <cell r="B246" t="str">
            <v>MMM/NPB.TRABAJOS VARIOS ESPA201R</v>
          </cell>
          <cell r="C246" t="str">
            <v>CREF-RE2-MAQ-EAO</v>
          </cell>
          <cell r="D246" t="str">
            <v>MC</v>
          </cell>
          <cell r="E246" t="str">
            <v>MA1CR211</v>
          </cell>
          <cell r="F246">
            <v>36223</v>
          </cell>
          <cell r="G246" t="str">
            <v>07:00:00</v>
          </cell>
          <cell r="H246" t="str">
            <v>10:00:00</v>
          </cell>
          <cell r="I246">
            <v>36223</v>
          </cell>
          <cell r="J246">
            <v>177.66</v>
          </cell>
        </row>
        <row r="247">
          <cell r="A247" t="str">
            <v>90391860</v>
          </cell>
          <cell r="B247" t="str">
            <v>MMM/NPB.REPARAR CADENA.</v>
          </cell>
          <cell r="C247" t="str">
            <v>CREF-RE2-MAQ-EAO-TEM</v>
          </cell>
          <cell r="D247" t="str">
            <v>MC</v>
          </cell>
          <cell r="E247" t="str">
            <v>MA1CR211</v>
          </cell>
          <cell r="F247">
            <v>36224</v>
          </cell>
          <cell r="G247" t="str">
            <v>07:00:00</v>
          </cell>
          <cell r="H247" t="str">
            <v>08:30:00</v>
          </cell>
          <cell r="I247">
            <v>36224</v>
          </cell>
          <cell r="J247">
            <v>88.83</v>
          </cell>
        </row>
        <row r="248">
          <cell r="A248" t="str">
            <v>90391862</v>
          </cell>
          <cell r="B248" t="str">
            <v>MMM/ABC.COLOCAR EN POSICION ESCOBILLON.</v>
          </cell>
          <cell r="C248" t="str">
            <v>CREF-RE2-MAQ-EAO-STM</v>
          </cell>
          <cell r="D248" t="str">
            <v>MC</v>
          </cell>
          <cell r="E248" t="str">
            <v>MA1CR211</v>
          </cell>
          <cell r="F248">
            <v>36224</v>
          </cell>
          <cell r="G248" t="str">
            <v>15:00:00</v>
          </cell>
          <cell r="H248" t="str">
            <v>16:00:00</v>
          </cell>
          <cell r="I248">
            <v>36224</v>
          </cell>
          <cell r="J248">
            <v>88.83</v>
          </cell>
        </row>
        <row r="249">
          <cell r="A249" t="str">
            <v>90391979</v>
          </cell>
          <cell r="B249" t="str">
            <v>MMM/NBP.REPARAR CADENA CORTADA.</v>
          </cell>
          <cell r="C249" t="str">
            <v>CREF-RE2-MAQ-EAO-TPM</v>
          </cell>
          <cell r="D249" t="str">
            <v>MC</v>
          </cell>
          <cell r="E249" t="str">
            <v>MA1CR211</v>
          </cell>
          <cell r="F249">
            <v>36225</v>
          </cell>
          <cell r="G249" t="str">
            <v>07:00:00</v>
          </cell>
          <cell r="H249" t="str">
            <v>11:00:00</v>
          </cell>
          <cell r="I249">
            <v>36225</v>
          </cell>
          <cell r="J249">
            <v>236.88</v>
          </cell>
        </row>
        <row r="250">
          <cell r="A250" t="str">
            <v>90391983</v>
          </cell>
          <cell r="B250" t="str">
            <v>MMM/ABC.REPARAR CADENA CORTADA.</v>
          </cell>
          <cell r="C250" t="str">
            <v>CREF-RE2-MAQ-EAO-TPM</v>
          </cell>
          <cell r="D250" t="str">
            <v>MC</v>
          </cell>
          <cell r="E250" t="str">
            <v>MA1CR211</v>
          </cell>
          <cell r="F250">
            <v>36225</v>
          </cell>
          <cell r="G250" t="str">
            <v>15:00:00</v>
          </cell>
          <cell r="H250" t="str">
            <v>17:00:00</v>
          </cell>
          <cell r="I250">
            <v>36225</v>
          </cell>
          <cell r="J250">
            <v>118.44</v>
          </cell>
        </row>
        <row r="251">
          <cell r="A251" t="str">
            <v>90392072</v>
          </cell>
          <cell r="B251" t="str">
            <v>MMM/NPB.REPARAR GUIA.</v>
          </cell>
          <cell r="C251" t="str">
            <v>CREF-RE2-MAQ-EAO-URM</v>
          </cell>
          <cell r="D251" t="str">
            <v>MC</v>
          </cell>
          <cell r="E251" t="str">
            <v>MA1CR211</v>
          </cell>
          <cell r="F251">
            <v>36226</v>
          </cell>
          <cell r="G251" t="str">
            <v>15:00:00</v>
          </cell>
          <cell r="H251" t="str">
            <v>18:00:00</v>
          </cell>
          <cell r="I251">
            <v>36226</v>
          </cell>
          <cell r="J251">
            <v>177.66</v>
          </cell>
        </row>
        <row r="252">
          <cell r="A252" t="str">
            <v>90392079</v>
          </cell>
          <cell r="B252" t="str">
            <v>MMM/ABC.CAMBIAR LINEA DE DRENAJE.</v>
          </cell>
          <cell r="C252" t="str">
            <v>CREF-RE2-MAQ-EAO-TPM</v>
          </cell>
          <cell r="D252" t="str">
            <v>MC</v>
          </cell>
          <cell r="E252" t="str">
            <v>MA1CR211</v>
          </cell>
          <cell r="F252">
            <v>36226</v>
          </cell>
          <cell r="G252" t="str">
            <v>07:00:00</v>
          </cell>
          <cell r="H252" t="str">
            <v>09:00:00</v>
          </cell>
          <cell r="I252">
            <v>36226</v>
          </cell>
          <cell r="J252">
            <v>177.66</v>
          </cell>
        </row>
        <row r="253">
          <cell r="A253" t="str">
            <v>90392138</v>
          </cell>
          <cell r="B253" t="str">
            <v>MMM/NPB.REPONER CHAVETAS.</v>
          </cell>
          <cell r="C253" t="str">
            <v>CREF-RE2-MAQ-EAO-TPM</v>
          </cell>
          <cell r="D253" t="str">
            <v>MC</v>
          </cell>
          <cell r="E253" t="str">
            <v>MA1CR211</v>
          </cell>
          <cell r="F253">
            <v>36228</v>
          </cell>
          <cell r="G253" t="str">
            <v>15:00:00</v>
          </cell>
          <cell r="H253" t="str">
            <v>16:00:00</v>
          </cell>
          <cell r="I253">
            <v>36228</v>
          </cell>
          <cell r="J253">
            <v>59.22</v>
          </cell>
        </row>
        <row r="254">
          <cell r="A254" t="str">
            <v>90392689</v>
          </cell>
          <cell r="B254" t="str">
            <v>MMM/NPB.NIVELAR VAGON.</v>
          </cell>
          <cell r="C254" t="str">
            <v>CREF-RE2-MAQ-EAO-VDM</v>
          </cell>
          <cell r="D254" t="str">
            <v>MC</v>
          </cell>
          <cell r="E254" t="str">
            <v>MA1CR211</v>
          </cell>
          <cell r="F254">
            <v>36230</v>
          </cell>
          <cell r="G254" t="str">
            <v>15:00:00</v>
          </cell>
          <cell r="H254" t="str">
            <v>17:00:00</v>
          </cell>
          <cell r="I254">
            <v>36230</v>
          </cell>
          <cell r="J254">
            <v>118.44</v>
          </cell>
        </row>
        <row r="255">
          <cell r="A255" t="str">
            <v>90394031</v>
          </cell>
          <cell r="B255" t="str">
            <v>MMM/NPB.TRABAJOS VARIOS ESPA201R.</v>
          </cell>
          <cell r="C255" t="str">
            <v>CREF-RE2-MAQ-EAO</v>
          </cell>
          <cell r="D255" t="str">
            <v>MC</v>
          </cell>
          <cell r="E255" t="str">
            <v>MA1CR211</v>
          </cell>
          <cell r="F255">
            <v>36231</v>
          </cell>
          <cell r="G255" t="str">
            <v>15:00:00</v>
          </cell>
          <cell r="H255" t="str">
            <v>17:00:00</v>
          </cell>
          <cell r="I255">
            <v>36231</v>
          </cell>
          <cell r="J255">
            <v>118.44</v>
          </cell>
        </row>
        <row r="256">
          <cell r="A256" t="str">
            <v>90394150</v>
          </cell>
          <cell r="B256" t="str">
            <v>MMM/NPB.CAMBIAR LINEA HIDRAULICA.</v>
          </cell>
          <cell r="C256" t="str">
            <v>CREF-RE2-MAQ-EAO-TPM</v>
          </cell>
          <cell r="D256" t="str">
            <v>MC</v>
          </cell>
          <cell r="E256" t="str">
            <v>MA1CR211</v>
          </cell>
          <cell r="F256">
            <v>36232</v>
          </cell>
          <cell r="G256" t="str">
            <v>15:00:00</v>
          </cell>
          <cell r="H256" t="str">
            <v>17:00:00</v>
          </cell>
          <cell r="I256">
            <v>36232</v>
          </cell>
          <cell r="J256">
            <v>118.44</v>
          </cell>
        </row>
        <row r="257">
          <cell r="A257" t="str">
            <v>90394551</v>
          </cell>
          <cell r="B257" t="str">
            <v>MMM/NPB:TRABAJOS VARIOS ESPA201R</v>
          </cell>
          <cell r="C257" t="str">
            <v>CREF-RE2-MAQ-EAO</v>
          </cell>
          <cell r="D257" t="str">
            <v>MC</v>
          </cell>
          <cell r="E257" t="str">
            <v>MA1CR211</v>
          </cell>
          <cell r="F257">
            <v>36233</v>
          </cell>
          <cell r="G257" t="str">
            <v>07:00:00</v>
          </cell>
          <cell r="H257" t="str">
            <v>10:00:00</v>
          </cell>
          <cell r="I257">
            <v>36233</v>
          </cell>
          <cell r="J257">
            <v>266.49</v>
          </cell>
        </row>
        <row r="258">
          <cell r="A258" t="str">
            <v>90396977</v>
          </cell>
          <cell r="B258" t="str">
            <v>MMM/NPB.CAMBIAR O"RING.</v>
          </cell>
          <cell r="C258" t="str">
            <v>CREF-RE2-MAQ-EAO-UHM</v>
          </cell>
          <cell r="D258" t="str">
            <v>MC</v>
          </cell>
          <cell r="E258" t="str">
            <v>MA1CR211</v>
          </cell>
          <cell r="F258">
            <v>36201</v>
          </cell>
          <cell r="G258" t="str">
            <v>15:00:00</v>
          </cell>
          <cell r="H258" t="str">
            <v>16:00:00</v>
          </cell>
          <cell r="I258">
            <v>36201</v>
          </cell>
          <cell r="J258">
            <v>59.22</v>
          </cell>
        </row>
        <row r="259">
          <cell r="A259" t="str">
            <v>90398565</v>
          </cell>
          <cell r="B259" t="str">
            <v>MMM/:NPB.TRABAJOS VARIOS.</v>
          </cell>
          <cell r="C259" t="str">
            <v>CREF-RE2-MAQ-EAO</v>
          </cell>
          <cell r="D259" t="str">
            <v>MC</v>
          </cell>
          <cell r="E259" t="str">
            <v>MA1CR211</v>
          </cell>
          <cell r="F259">
            <v>36235</v>
          </cell>
          <cell r="G259" t="str">
            <v>09:00:00</v>
          </cell>
          <cell r="H259" t="str">
            <v>12:00:00</v>
          </cell>
          <cell r="I259">
            <v>36235</v>
          </cell>
          <cell r="J259">
            <v>177.66</v>
          </cell>
        </row>
        <row r="260">
          <cell r="A260" t="str">
            <v>90400815</v>
          </cell>
          <cell r="B260" t="str">
            <v>MMM/NPB.TRABAJOS VARIOS ESPA201R</v>
          </cell>
          <cell r="C260" t="str">
            <v>CREF-RE2-MAQ-EAO</v>
          </cell>
          <cell r="D260" t="str">
            <v>MC</v>
          </cell>
          <cell r="E260" t="str">
            <v>MA1CR211</v>
          </cell>
          <cell r="F260">
            <v>36205</v>
          </cell>
          <cell r="G260" t="str">
            <v>07:00:00</v>
          </cell>
          <cell r="H260" t="str">
            <v>08:00:00</v>
          </cell>
          <cell r="I260">
            <v>36205</v>
          </cell>
          <cell r="J260">
            <v>59.22</v>
          </cell>
        </row>
        <row r="261">
          <cell r="A261" t="str">
            <v>90400822</v>
          </cell>
          <cell r="B261" t="str">
            <v>MMM/NPB.CAMBIAR TAPA A MACHON.</v>
          </cell>
          <cell r="C261" t="str">
            <v>CREF-RE2-MAQ-EAO-VDM</v>
          </cell>
          <cell r="D261" t="str">
            <v>MC</v>
          </cell>
          <cell r="E261" t="str">
            <v>MA1CR211</v>
          </cell>
          <cell r="F261">
            <v>36206</v>
          </cell>
          <cell r="G261" t="str">
            <v>07:00:00</v>
          </cell>
          <cell r="H261" t="str">
            <v>08:00:00</v>
          </cell>
          <cell r="I261">
            <v>36206</v>
          </cell>
          <cell r="J261">
            <v>59.22</v>
          </cell>
        </row>
        <row r="262">
          <cell r="A262" t="str">
            <v>90401265</v>
          </cell>
          <cell r="B262" t="str">
            <v>MMM/ABC.REPARAR SIST MOTRIZ VAGON</v>
          </cell>
          <cell r="C262" t="str">
            <v>CREF-RE2-MAQ-EAO-VDM</v>
          </cell>
          <cell r="D262" t="str">
            <v>MC</v>
          </cell>
          <cell r="E262" t="str">
            <v>MA1CR211</v>
          </cell>
          <cell r="F262">
            <v>36208</v>
          </cell>
          <cell r="G262" t="str">
            <v>15:00:00</v>
          </cell>
          <cell r="H262" t="str">
            <v>16:00:00</v>
          </cell>
          <cell r="I262">
            <v>36208</v>
          </cell>
          <cell r="J262">
            <v>59.22</v>
          </cell>
        </row>
        <row r="263">
          <cell r="A263" t="str">
            <v>90403383</v>
          </cell>
          <cell r="B263" t="str">
            <v>MMM/ABC.CAMBIAR CHAVETAS A CADENA.</v>
          </cell>
          <cell r="C263" t="str">
            <v>CREF-RE2-MAQ-EAO-TPE</v>
          </cell>
          <cell r="D263" t="str">
            <v>MC</v>
          </cell>
          <cell r="E263" t="str">
            <v>MA1CR211</v>
          </cell>
          <cell r="F263">
            <v>36211</v>
          </cell>
          <cell r="G263" t="str">
            <v>15:00:00</v>
          </cell>
          <cell r="H263" t="str">
            <v>15:30:00</v>
          </cell>
          <cell r="I263">
            <v>36211</v>
          </cell>
          <cell r="J263">
            <v>44.41</v>
          </cell>
        </row>
        <row r="264">
          <cell r="A264" t="str">
            <v>90403494</v>
          </cell>
          <cell r="B264" t="str">
            <v>MMM/NBP.REOARAR CADENA DE ENTRADA.</v>
          </cell>
          <cell r="C264" t="str">
            <v>CREF-RE2-MAQ-EAO-TPM</v>
          </cell>
          <cell r="D264" t="str">
            <v>MC</v>
          </cell>
          <cell r="E264" t="str">
            <v>MA1CR211</v>
          </cell>
          <cell r="F264">
            <v>36238</v>
          </cell>
          <cell r="G264" t="str">
            <v>07:00:00</v>
          </cell>
          <cell r="H264" t="str">
            <v>08:00:00</v>
          </cell>
          <cell r="I264">
            <v>36238</v>
          </cell>
          <cell r="J264">
            <v>59.22</v>
          </cell>
        </row>
        <row r="265">
          <cell r="A265" t="str">
            <v>90403746</v>
          </cell>
          <cell r="B265" t="str">
            <v>MMM/NPB.CAMBIAR CHAVETAS A CADENA.</v>
          </cell>
          <cell r="C265" t="str">
            <v>CREF-RE2-MAQ-EAO-TPM</v>
          </cell>
          <cell r="D265" t="str">
            <v>MC</v>
          </cell>
          <cell r="E265" t="str">
            <v>MA1CR211</v>
          </cell>
          <cell r="F265">
            <v>36239</v>
          </cell>
          <cell r="G265" t="str">
            <v>07:00:00</v>
          </cell>
          <cell r="H265" t="str">
            <v>08:30:00</v>
          </cell>
          <cell r="I265">
            <v>36239</v>
          </cell>
          <cell r="J265">
            <v>133.25</v>
          </cell>
        </row>
        <row r="266">
          <cell r="A266" t="str">
            <v>90403832</v>
          </cell>
          <cell r="B266" t="str">
            <v>M.M.M : MANTENCION NO PLANIFICADA EAO</v>
          </cell>
          <cell r="C266" t="str">
            <v>CREF-RE2-MAQ-EAO</v>
          </cell>
          <cell r="D266" t="str">
            <v>MP</v>
          </cell>
          <cell r="E266" t="str">
            <v>MA1CR211</v>
          </cell>
          <cell r="F266">
            <v>36232</v>
          </cell>
          <cell r="G266" t="str">
            <v>07:00:00</v>
          </cell>
          <cell r="H266" t="str">
            <v>23:00:00</v>
          </cell>
          <cell r="I266">
            <v>36234</v>
          </cell>
          <cell r="J266">
            <v>2842.56</v>
          </cell>
        </row>
        <row r="267">
          <cell r="A267" t="str">
            <v>90404029</v>
          </cell>
          <cell r="B267" t="str">
            <v>MMM/ABC.RELLENAR NIVEL DE ACEITE.</v>
          </cell>
          <cell r="C267" t="str">
            <v>CREF-RE2-MAQ-EAO-UHM</v>
          </cell>
          <cell r="D267" t="str">
            <v>MC</v>
          </cell>
          <cell r="E267" t="str">
            <v>MA1CR211</v>
          </cell>
          <cell r="F267">
            <v>36239</v>
          </cell>
          <cell r="G267" t="str">
            <v>15:00:00</v>
          </cell>
          <cell r="H267" t="str">
            <v>16:00:00</v>
          </cell>
          <cell r="I267">
            <v>36239</v>
          </cell>
          <cell r="J267">
            <v>118.44</v>
          </cell>
        </row>
        <row r="268">
          <cell r="A268" t="str">
            <v>90406482</v>
          </cell>
          <cell r="B268" t="str">
            <v>MMM/NPB.CAMBIAR LINEA HIDRAULICA.</v>
          </cell>
          <cell r="C268" t="str">
            <v>CREF-RE2-MAQ-EAO-TPM</v>
          </cell>
          <cell r="D268" t="str">
            <v>MC</v>
          </cell>
          <cell r="E268" t="str">
            <v>MA1CR211</v>
          </cell>
          <cell r="F268">
            <v>36242</v>
          </cell>
          <cell r="G268" t="str">
            <v>15:00:00</v>
          </cell>
          <cell r="H268" t="str">
            <v>19:00:00</v>
          </cell>
          <cell r="I268">
            <v>36242</v>
          </cell>
          <cell r="J268">
            <v>355.32</v>
          </cell>
        </row>
        <row r="269">
          <cell r="A269" t="str">
            <v>90406543</v>
          </cell>
          <cell r="B269" t="str">
            <v>0MM/ABC.CAMBIAR CILINDRO CARRO ESPACIADO</v>
          </cell>
          <cell r="C269" t="str">
            <v>CREF-RE2-MAQ-EAO-TPM</v>
          </cell>
          <cell r="D269" t="str">
            <v>MC</v>
          </cell>
          <cell r="E269" t="str">
            <v>MA1CR211</v>
          </cell>
          <cell r="F269">
            <v>36242</v>
          </cell>
          <cell r="G269" t="str">
            <v>07:00:00</v>
          </cell>
          <cell r="H269" t="str">
            <v>09:00:00</v>
          </cell>
          <cell r="I269">
            <v>36242</v>
          </cell>
          <cell r="J269">
            <v>118.44</v>
          </cell>
        </row>
        <row r="270">
          <cell r="A270" t="str">
            <v>90406766</v>
          </cell>
          <cell r="B270" t="str">
            <v>MMM/ABC.REALIZAR NIVELES DE ACEITE CAJAS</v>
          </cell>
          <cell r="C270" t="str">
            <v>CREF-RE2-MAQ-EAO-VDM</v>
          </cell>
          <cell r="D270" t="str">
            <v>MC</v>
          </cell>
          <cell r="E270" t="str">
            <v>MA1CR211</v>
          </cell>
          <cell r="F270">
            <v>36214</v>
          </cell>
          <cell r="G270" t="str">
            <v>07:00:00</v>
          </cell>
          <cell r="H270" t="str">
            <v>07:30:00</v>
          </cell>
          <cell r="I270">
            <v>36214</v>
          </cell>
          <cell r="J270">
            <v>29.61</v>
          </cell>
        </row>
        <row r="271">
          <cell r="A271" t="str">
            <v>90406866</v>
          </cell>
          <cell r="B271" t="str">
            <v>MMM/NPB.REPONER PERNOS.</v>
          </cell>
          <cell r="C271" t="str">
            <v>CREF-RE2-MAQ-EAO-VDM</v>
          </cell>
          <cell r="D271" t="str">
            <v>MC</v>
          </cell>
          <cell r="E271" t="str">
            <v>MA1CR211</v>
          </cell>
          <cell r="F271">
            <v>36214</v>
          </cell>
          <cell r="G271" t="str">
            <v>15:00:00</v>
          </cell>
          <cell r="H271" t="str">
            <v>17:00:00</v>
          </cell>
          <cell r="I271">
            <v>36214</v>
          </cell>
          <cell r="J271">
            <v>118.44</v>
          </cell>
        </row>
        <row r="272">
          <cell r="A272" t="str">
            <v>90407136</v>
          </cell>
          <cell r="B272" t="str">
            <v>MMM/NPB.TRABAJOS VARIOS ESPA201R</v>
          </cell>
          <cell r="C272" t="str">
            <v>CREF-RE2-MAQ-EAO</v>
          </cell>
          <cell r="D272" t="str">
            <v>MC</v>
          </cell>
          <cell r="E272" t="str">
            <v>MA1CR211</v>
          </cell>
          <cell r="F272">
            <v>36215</v>
          </cell>
          <cell r="G272" t="str">
            <v>15:00:00</v>
          </cell>
          <cell r="H272" t="str">
            <v>17:00:00</v>
          </cell>
          <cell r="I272">
            <v>36215</v>
          </cell>
          <cell r="J272">
            <v>118.44</v>
          </cell>
        </row>
        <row r="273">
          <cell r="A273" t="str">
            <v>90407162</v>
          </cell>
          <cell r="B273" t="str">
            <v>MMM/ABC.TRABAJOS VARIOS.-ESPA202R</v>
          </cell>
          <cell r="C273" t="str">
            <v>CREF-RE2-MAQ-EAO</v>
          </cell>
          <cell r="D273" t="str">
            <v>MC</v>
          </cell>
          <cell r="E273" t="str">
            <v>MA1CR211</v>
          </cell>
          <cell r="F273">
            <v>36216</v>
          </cell>
          <cell r="G273" t="str">
            <v>07:00:00</v>
          </cell>
          <cell r="H273" t="str">
            <v>09:00:00</v>
          </cell>
          <cell r="I273">
            <v>36216</v>
          </cell>
          <cell r="J273">
            <v>118.44</v>
          </cell>
        </row>
        <row r="274">
          <cell r="A274" t="str">
            <v>90407420</v>
          </cell>
          <cell r="B274" t="str">
            <v>MMM/NPB.TRABAJOS VARIOS.ESPA201R</v>
          </cell>
          <cell r="C274" t="str">
            <v>CREF-RE2-MAQ-EAO</v>
          </cell>
          <cell r="D274" t="str">
            <v>MC</v>
          </cell>
          <cell r="E274" t="str">
            <v>MA1CR211</v>
          </cell>
          <cell r="F274">
            <v>36217</v>
          </cell>
          <cell r="G274" t="str">
            <v>15:00:00</v>
          </cell>
          <cell r="H274" t="str">
            <v>17:00:00</v>
          </cell>
          <cell r="I274">
            <v>36217</v>
          </cell>
          <cell r="J274">
            <v>118.44</v>
          </cell>
        </row>
        <row r="275">
          <cell r="A275" t="str">
            <v>90408021</v>
          </cell>
          <cell r="B275" t="str">
            <v>MMM/NPB.TRABAJOS VARIOS ESPA201R.</v>
          </cell>
          <cell r="C275" t="str">
            <v>CREF-RE2-MAQ-EAO</v>
          </cell>
          <cell r="D275" t="str">
            <v>MC</v>
          </cell>
          <cell r="E275" t="str">
            <v>MA1CR211</v>
          </cell>
          <cell r="F275">
            <v>36218</v>
          </cell>
          <cell r="G275" t="str">
            <v>15:00:00</v>
          </cell>
          <cell r="H275" t="str">
            <v>17:00:00</v>
          </cell>
          <cell r="I275">
            <v>36218</v>
          </cell>
          <cell r="J275">
            <v>118.44</v>
          </cell>
        </row>
        <row r="276">
          <cell r="A276" t="str">
            <v>90409899</v>
          </cell>
          <cell r="B276" t="str">
            <v>MMM/NPB.REPONER CHAVETAS A CADENA.</v>
          </cell>
          <cell r="C276" t="str">
            <v>CREF-RE2-MAQ-EAO-TPM</v>
          </cell>
          <cell r="D276" t="str">
            <v>MC</v>
          </cell>
          <cell r="E276" t="str">
            <v>MA1CR211</v>
          </cell>
          <cell r="F276">
            <v>36246</v>
          </cell>
          <cell r="G276" t="str">
            <v>15:00:00</v>
          </cell>
          <cell r="H276" t="str">
            <v>00:00:00</v>
          </cell>
          <cell r="I276">
            <v>36246</v>
          </cell>
          <cell r="J276">
            <v>88.83</v>
          </cell>
        </row>
        <row r="277">
          <cell r="A277" t="str">
            <v>90409928</v>
          </cell>
          <cell r="B277" t="str">
            <v>MMM/NPB.REPARAR SIST.SUJECCION DE ANODOS</v>
          </cell>
          <cell r="C277" t="str">
            <v>CREF-RE2-MAQ-EAO-STM</v>
          </cell>
          <cell r="D277" t="str">
            <v>MC</v>
          </cell>
          <cell r="E277" t="str">
            <v>MA1CR211</v>
          </cell>
          <cell r="F277">
            <v>36247</v>
          </cell>
          <cell r="G277" t="str">
            <v>07:00:00</v>
          </cell>
          <cell r="H277" t="str">
            <v>09:00:00</v>
          </cell>
          <cell r="I277">
            <v>36247</v>
          </cell>
          <cell r="J277">
            <v>118.44</v>
          </cell>
        </row>
        <row r="278">
          <cell r="A278" t="str">
            <v>90411300</v>
          </cell>
          <cell r="B278" t="str">
            <v>MMM/NPB.REPARAR VAGON DE CARGA.</v>
          </cell>
          <cell r="C278" t="str">
            <v>CREF-RE2-MAQ-EAO-VDM</v>
          </cell>
          <cell r="D278" t="str">
            <v>MC</v>
          </cell>
          <cell r="E278" t="str">
            <v>MA1CR211</v>
          </cell>
          <cell r="F278">
            <v>36248</v>
          </cell>
          <cell r="G278" t="str">
            <v>07:00:00</v>
          </cell>
          <cell r="H278" t="str">
            <v>09:00:00</v>
          </cell>
          <cell r="I278">
            <v>36248</v>
          </cell>
          <cell r="J278">
            <v>118.44</v>
          </cell>
        </row>
        <row r="279">
          <cell r="A279" t="str">
            <v>90412433</v>
          </cell>
          <cell r="B279" t="str">
            <v>MMM/NPB.REPARAR CADENA DE SALIDA.</v>
          </cell>
          <cell r="C279" t="str">
            <v>CREF-RE2-MAQ-EAO-TEM</v>
          </cell>
          <cell r="D279" t="str">
            <v>MC</v>
          </cell>
          <cell r="E279" t="str">
            <v>MA1CR211</v>
          </cell>
          <cell r="F279">
            <v>36249</v>
          </cell>
          <cell r="G279" t="str">
            <v>07:00:00</v>
          </cell>
          <cell r="H279" t="str">
            <v>09:00:00</v>
          </cell>
          <cell r="I279">
            <v>36249</v>
          </cell>
          <cell r="J279">
            <v>59.22</v>
          </cell>
        </row>
        <row r="280">
          <cell r="A280" t="str">
            <v>90413833</v>
          </cell>
          <cell r="B280" t="str">
            <v>MMM/NPB.TRABAJOS VARIOS LAEC201R.</v>
          </cell>
          <cell r="C280" t="str">
            <v>CREF-RE2-MAQ-EAO</v>
          </cell>
          <cell r="D280" t="str">
            <v>MC</v>
          </cell>
          <cell r="E280" t="str">
            <v>MA1CR211</v>
          </cell>
          <cell r="F280">
            <v>36250</v>
          </cell>
          <cell r="G280" t="str">
            <v>07:00:00</v>
          </cell>
          <cell r="H280" t="str">
            <v>09:00:00</v>
          </cell>
          <cell r="I280">
            <v>36250</v>
          </cell>
          <cell r="J280">
            <v>118.44</v>
          </cell>
        </row>
        <row r="281">
          <cell r="A281" t="str">
            <v>90415420</v>
          </cell>
          <cell r="B281" t="str">
            <v>MMM/ABC.REGULAR VELOCIDAD A CADENA.</v>
          </cell>
          <cell r="C281" t="str">
            <v>CREF-RE2-MAQ-EAO-TPM</v>
          </cell>
          <cell r="D281" t="str">
            <v>MC</v>
          </cell>
          <cell r="E281" t="str">
            <v>MA1CR211</v>
          </cell>
          <cell r="F281">
            <v>36252</v>
          </cell>
          <cell r="G281" t="str">
            <v>20:00:00</v>
          </cell>
          <cell r="H281" t="str">
            <v>21:30:00</v>
          </cell>
          <cell r="I281">
            <v>36252</v>
          </cell>
          <cell r="J281">
            <v>88.83</v>
          </cell>
        </row>
        <row r="282">
          <cell r="A282" t="str">
            <v>90417434</v>
          </cell>
          <cell r="B282" t="str">
            <v>MMM/ABC.REGULAR VELOCIDADES.</v>
          </cell>
          <cell r="C282" t="str">
            <v>CREF-RE2-MAQ-EAO-TPM</v>
          </cell>
          <cell r="D282" t="str">
            <v>MC</v>
          </cell>
          <cell r="E282" t="str">
            <v>MA1CR211</v>
          </cell>
          <cell r="F282">
            <v>36254</v>
          </cell>
          <cell r="G282" t="str">
            <v>07:00:00</v>
          </cell>
          <cell r="H282" t="str">
            <v>07:30:00</v>
          </cell>
          <cell r="I282">
            <v>36254</v>
          </cell>
          <cell r="J282">
            <v>29.61</v>
          </cell>
        </row>
        <row r="283">
          <cell r="A283" t="str">
            <v>90417448</v>
          </cell>
          <cell r="B283" t="str">
            <v>MMM/NPB.REPARAR CADENA DE SALIDA.</v>
          </cell>
          <cell r="C283" t="str">
            <v>CREF-RE2-MAQ-EAO-TEM</v>
          </cell>
          <cell r="D283" t="str">
            <v>MC</v>
          </cell>
          <cell r="E283" t="str">
            <v>MA1CR211</v>
          </cell>
          <cell r="F283">
            <v>36254</v>
          </cell>
          <cell r="G283" t="str">
            <v>15:00:00</v>
          </cell>
          <cell r="H283" t="str">
            <v>17:00:00</v>
          </cell>
          <cell r="I283">
            <v>36254</v>
          </cell>
          <cell r="J283">
            <v>177.66</v>
          </cell>
        </row>
        <row r="284">
          <cell r="A284" t="str">
            <v>90418967</v>
          </cell>
          <cell r="B284" t="str">
            <v>MMM/NPB.REPARAR CADENA CORTADA.</v>
          </cell>
          <cell r="C284" t="str">
            <v>CREF-RE2-MAQ-EAO-TPM</v>
          </cell>
          <cell r="D284" t="str">
            <v>MC</v>
          </cell>
          <cell r="E284" t="str">
            <v>MA1CR211</v>
          </cell>
          <cell r="F284">
            <v>36255</v>
          </cell>
          <cell r="G284" t="str">
            <v>15:00:00</v>
          </cell>
          <cell r="H284" t="str">
            <v>17:00:00</v>
          </cell>
          <cell r="I284">
            <v>36255</v>
          </cell>
          <cell r="J284">
            <v>118.44</v>
          </cell>
        </row>
        <row r="285">
          <cell r="A285" t="str">
            <v>90421093</v>
          </cell>
          <cell r="B285" t="str">
            <v>MMM/ABC.CAMBIAR VALVULA.</v>
          </cell>
          <cell r="C285" t="str">
            <v>CREF-RE2-MAQ-EAO-TPM</v>
          </cell>
          <cell r="D285" t="str">
            <v>MC</v>
          </cell>
          <cell r="E285" t="str">
            <v>MA1CR211</v>
          </cell>
          <cell r="F285">
            <v>36257</v>
          </cell>
          <cell r="G285" t="str">
            <v>07:00:00</v>
          </cell>
          <cell r="H285" t="str">
            <v>10:00:00</v>
          </cell>
          <cell r="I285">
            <v>36257</v>
          </cell>
          <cell r="J285">
            <v>177.66</v>
          </cell>
        </row>
        <row r="286">
          <cell r="A286" t="str">
            <v>90421102</v>
          </cell>
          <cell r="B286" t="str">
            <v>MMM/NPB.CAMBIAR VALVULA DIRECCIONAL.</v>
          </cell>
          <cell r="C286" t="str">
            <v>CREF-RE2-MAQ-EAO-TPM</v>
          </cell>
          <cell r="D286" t="str">
            <v>MC</v>
          </cell>
          <cell r="E286" t="str">
            <v>MA1CR211</v>
          </cell>
          <cell r="F286">
            <v>36257</v>
          </cell>
          <cell r="G286" t="str">
            <v>15:00:00</v>
          </cell>
          <cell r="H286" t="str">
            <v>17:00:00</v>
          </cell>
          <cell r="I286">
            <v>36257</v>
          </cell>
          <cell r="J286">
            <v>177.66</v>
          </cell>
        </row>
        <row r="287">
          <cell r="A287" t="str">
            <v>90422849</v>
          </cell>
          <cell r="B287" t="str">
            <v>MMM/ABC.REGULAR VELOCIDAD A CADENAS.</v>
          </cell>
          <cell r="C287" t="str">
            <v>CREF-RE2-MAQ-EAO-TPM</v>
          </cell>
          <cell r="D287" t="str">
            <v>MC</v>
          </cell>
          <cell r="E287" t="str">
            <v>MA1CR211</v>
          </cell>
          <cell r="F287">
            <v>36258</v>
          </cell>
          <cell r="G287" t="str">
            <v>07:00:00</v>
          </cell>
          <cell r="H287" t="str">
            <v>08:30:00</v>
          </cell>
          <cell r="I287">
            <v>36258</v>
          </cell>
          <cell r="J287">
            <v>88.83</v>
          </cell>
        </row>
        <row r="288">
          <cell r="A288" t="str">
            <v>90422858</v>
          </cell>
          <cell r="B288" t="str">
            <v>MMM/TRABAJOS VARIOS ESPA201R.</v>
          </cell>
          <cell r="C288" t="str">
            <v>CREF-RE2-MAQ-EAO</v>
          </cell>
          <cell r="D288" t="str">
            <v>MC</v>
          </cell>
          <cell r="E288" t="str">
            <v>MA1CR211</v>
          </cell>
          <cell r="F288">
            <v>36258</v>
          </cell>
          <cell r="G288" t="str">
            <v>15:00:00</v>
          </cell>
          <cell r="H288" t="str">
            <v>17:00:00</v>
          </cell>
          <cell r="I288">
            <v>36258</v>
          </cell>
          <cell r="J288">
            <v>118.44</v>
          </cell>
        </row>
        <row r="289">
          <cell r="A289" t="str">
            <v>90424501</v>
          </cell>
          <cell r="B289" t="str">
            <v>30M/NPB.RECUPERAR DESCANSOS.</v>
          </cell>
          <cell r="C289" t="str">
            <v>CREF-RE2-MAQ-EAO</v>
          </cell>
          <cell r="D289" t="str">
            <v>MC</v>
          </cell>
          <cell r="E289" t="str">
            <v>MA1CR211</v>
          </cell>
          <cell r="F289">
            <v>36260</v>
          </cell>
          <cell r="G289" t="str">
            <v>15:00:00</v>
          </cell>
          <cell r="H289" t="str">
            <v>16:30:00</v>
          </cell>
          <cell r="I289">
            <v>36260</v>
          </cell>
          <cell r="J289">
            <v>133.25</v>
          </cell>
        </row>
        <row r="290">
          <cell r="A290" t="str">
            <v>90424502</v>
          </cell>
          <cell r="B290" t="str">
            <v>MMM/NPB.TRABAJOS VARIOS ESPA201R.</v>
          </cell>
          <cell r="C290" t="str">
            <v>CREF-RE2-MAQ-EAO</v>
          </cell>
          <cell r="D290" t="str">
            <v>MC</v>
          </cell>
          <cell r="E290" t="str">
            <v>MA1CR211</v>
          </cell>
          <cell r="F290">
            <v>36260</v>
          </cell>
          <cell r="G290" t="str">
            <v>15:00:00</v>
          </cell>
          <cell r="H290" t="str">
            <v>17:00:00</v>
          </cell>
          <cell r="I290">
            <v>36260</v>
          </cell>
          <cell r="J290">
            <v>177.66</v>
          </cell>
        </row>
        <row r="291">
          <cell r="A291" t="str">
            <v>90424583</v>
          </cell>
          <cell r="B291" t="str">
            <v>MMM/ABC.REGULAR VAGON.</v>
          </cell>
          <cell r="C291" t="str">
            <v>CREF-RE2-MAQ-EAO-VDM</v>
          </cell>
          <cell r="D291" t="str">
            <v>MC</v>
          </cell>
          <cell r="E291" t="str">
            <v>MA1CR211</v>
          </cell>
          <cell r="F291">
            <v>36261</v>
          </cell>
          <cell r="G291" t="str">
            <v>15:00:00</v>
          </cell>
          <cell r="H291" t="str">
            <v>16:00:00</v>
          </cell>
          <cell r="I291">
            <v>36261</v>
          </cell>
          <cell r="J291">
            <v>59.22</v>
          </cell>
        </row>
        <row r="292">
          <cell r="A292" t="str">
            <v>90425568</v>
          </cell>
          <cell r="B292" t="str">
            <v>MMM/NPB.NIVELAR VAGON DE CARGA.ESPA201R.</v>
          </cell>
          <cell r="C292" t="str">
            <v>CREF-RE2-MAQ-EAO-VDM</v>
          </cell>
          <cell r="D292" t="str">
            <v>MC</v>
          </cell>
          <cell r="E292" t="str">
            <v>MA1CR211</v>
          </cell>
          <cell r="F292">
            <v>36262</v>
          </cell>
          <cell r="G292" t="str">
            <v>07:00:00</v>
          </cell>
          <cell r="H292" t="str">
            <v>09:00:00</v>
          </cell>
          <cell r="I292">
            <v>36262</v>
          </cell>
          <cell r="J292">
            <v>118.44</v>
          </cell>
        </row>
        <row r="293">
          <cell r="A293" t="str">
            <v>90425784</v>
          </cell>
          <cell r="B293" t="str">
            <v>MMM/ABC.TRABAJOS VARIOS ESPA201R.</v>
          </cell>
          <cell r="C293" t="str">
            <v>CREF-RE2-MAQ-EAO</v>
          </cell>
          <cell r="D293" t="str">
            <v>MC</v>
          </cell>
          <cell r="E293" t="str">
            <v>MA1CR211</v>
          </cell>
          <cell r="F293">
            <v>36262</v>
          </cell>
          <cell r="G293" t="str">
            <v>15:00:00</v>
          </cell>
          <cell r="H293" t="str">
            <v>18:00:00</v>
          </cell>
          <cell r="I293">
            <v>36262</v>
          </cell>
          <cell r="J293">
            <v>177.66</v>
          </cell>
        </row>
        <row r="294">
          <cell r="A294" t="str">
            <v>90429890</v>
          </cell>
          <cell r="B294" t="str">
            <v>MMM/ABC.CAMBIAR CHAVETAS A CADENA.</v>
          </cell>
          <cell r="C294" t="str">
            <v>CREF-RE2-MAQ-EAO-TPM</v>
          </cell>
          <cell r="D294" t="str">
            <v>MC</v>
          </cell>
          <cell r="E294" t="str">
            <v>MA1CR211</v>
          </cell>
          <cell r="F294">
            <v>36265</v>
          </cell>
          <cell r="G294" t="str">
            <v>15:00:00</v>
          </cell>
          <cell r="H294" t="str">
            <v>18:00:00</v>
          </cell>
          <cell r="I294">
            <v>36265</v>
          </cell>
          <cell r="J294">
            <v>177.66</v>
          </cell>
        </row>
        <row r="295">
          <cell r="A295" t="str">
            <v>90432851</v>
          </cell>
          <cell r="B295" t="str">
            <v>M.M.M : MANTENCION MENSUAL EAO</v>
          </cell>
          <cell r="C295" t="str">
            <v>CREF-RE2-MAQ-EAO-MIM</v>
          </cell>
          <cell r="D295" t="str">
            <v>MP</v>
          </cell>
          <cell r="E295" t="str">
            <v>MA1CR211</v>
          </cell>
          <cell r="F295">
            <v>36280</v>
          </cell>
          <cell r="G295" t="str">
            <v>00:00:00</v>
          </cell>
          <cell r="H295" t="str">
            <v>00:00:00</v>
          </cell>
          <cell r="I295">
            <v>36280</v>
          </cell>
          <cell r="J295">
            <v>14.81</v>
          </cell>
        </row>
        <row r="296">
          <cell r="A296" t="str">
            <v>90432852</v>
          </cell>
          <cell r="B296" t="str">
            <v>M.M.M : MANTENCION MENSUAL EAO</v>
          </cell>
          <cell r="C296" t="str">
            <v>CREF-RE2-MAQ-EAO-URM</v>
          </cell>
          <cell r="D296" t="str">
            <v>MP</v>
          </cell>
          <cell r="E296" t="str">
            <v>MA1CR211</v>
          </cell>
          <cell r="F296">
            <v>36280</v>
          </cell>
          <cell r="G296" t="str">
            <v>00:00:00</v>
          </cell>
          <cell r="H296" t="str">
            <v>00:00:00</v>
          </cell>
          <cell r="I296">
            <v>36280</v>
          </cell>
          <cell r="J296">
            <v>29.61</v>
          </cell>
        </row>
        <row r="297">
          <cell r="A297" t="str">
            <v>90432853</v>
          </cell>
          <cell r="B297" t="str">
            <v>M.M.M : MANTENCION MENSUAL EAO</v>
          </cell>
          <cell r="C297" t="str">
            <v>CREF-RE2-MAQ-EAO-URM</v>
          </cell>
          <cell r="D297" t="str">
            <v>MP</v>
          </cell>
          <cell r="E297" t="str">
            <v>MA1CR211</v>
          </cell>
          <cell r="F297">
            <v>36280</v>
          </cell>
          <cell r="G297" t="str">
            <v>00:00:00</v>
          </cell>
          <cell r="H297" t="str">
            <v>00:00:00</v>
          </cell>
          <cell r="I297">
            <v>36280</v>
          </cell>
          <cell r="J297">
            <v>14.81</v>
          </cell>
        </row>
        <row r="298">
          <cell r="A298" t="str">
            <v>90432854</v>
          </cell>
          <cell r="B298" t="str">
            <v>M.M.M : MANTENCION MENSUAL EAO</v>
          </cell>
          <cell r="C298" t="str">
            <v>CREF-RE2-MAQ-EAO-URM</v>
          </cell>
          <cell r="D298" t="str">
            <v>MP</v>
          </cell>
          <cell r="E298" t="str">
            <v>MA1CR211</v>
          </cell>
          <cell r="F298">
            <v>36280</v>
          </cell>
          <cell r="G298" t="str">
            <v>00:00:00</v>
          </cell>
          <cell r="H298" t="str">
            <v>00:00:00</v>
          </cell>
          <cell r="I298">
            <v>36280</v>
          </cell>
          <cell r="J298">
            <v>14.81</v>
          </cell>
        </row>
        <row r="299">
          <cell r="A299" t="str">
            <v>90432855</v>
          </cell>
          <cell r="B299" t="str">
            <v>M.M.M : MANTENCION MENSUAL EAO</v>
          </cell>
          <cell r="C299" t="str">
            <v>CREF-RE2-MAQ-EAO-CTM</v>
          </cell>
          <cell r="D299" t="str">
            <v>MP</v>
          </cell>
          <cell r="E299" t="str">
            <v>MA1CR211</v>
          </cell>
          <cell r="F299">
            <v>36280</v>
          </cell>
          <cell r="G299" t="str">
            <v>00:00:00</v>
          </cell>
          <cell r="H299" t="str">
            <v>00:00:00</v>
          </cell>
          <cell r="I299">
            <v>36280</v>
          </cell>
          <cell r="J299">
            <v>29.61</v>
          </cell>
        </row>
        <row r="300">
          <cell r="A300" t="str">
            <v>90432856</v>
          </cell>
          <cell r="B300" t="str">
            <v>M.M.M : MANTENCION MENSUAL EAO</v>
          </cell>
          <cell r="C300" t="str">
            <v>CREF-RE2-MAQ-EAO-STM</v>
          </cell>
          <cell r="D300" t="str">
            <v>MP</v>
          </cell>
          <cell r="E300" t="str">
            <v>MA1CR211</v>
          </cell>
          <cell r="F300">
            <v>36280</v>
          </cell>
          <cell r="G300" t="str">
            <v>00:00:00</v>
          </cell>
          <cell r="H300" t="str">
            <v>00:00:00</v>
          </cell>
          <cell r="I300">
            <v>36280</v>
          </cell>
          <cell r="J300">
            <v>29.61</v>
          </cell>
        </row>
        <row r="301">
          <cell r="A301" t="str">
            <v>90432857</v>
          </cell>
          <cell r="B301" t="str">
            <v>M.M.M : MANTENCION MENSUAL EAO</v>
          </cell>
          <cell r="C301" t="str">
            <v>CREF-RE2-MAQ-EAO-TEM</v>
          </cell>
          <cell r="D301" t="str">
            <v>MP</v>
          </cell>
          <cell r="E301" t="str">
            <v>MA1CR211</v>
          </cell>
          <cell r="F301">
            <v>36280</v>
          </cell>
          <cell r="G301" t="str">
            <v>00:00:00</v>
          </cell>
          <cell r="H301" t="str">
            <v>00:00:00</v>
          </cell>
          <cell r="I301">
            <v>36280</v>
          </cell>
          <cell r="J301">
            <v>29.61</v>
          </cell>
        </row>
        <row r="302">
          <cell r="A302" t="str">
            <v>90432858</v>
          </cell>
          <cell r="B302" t="str">
            <v>M.M.M : MANTENCION MENSUAL EAO</v>
          </cell>
          <cell r="C302" t="str">
            <v>CREF-RE2-MAQ-EAO-VDM</v>
          </cell>
          <cell r="D302" t="str">
            <v>MP</v>
          </cell>
          <cell r="E302" t="str">
            <v>MA1CR211</v>
          </cell>
          <cell r="F302">
            <v>36280</v>
          </cell>
          <cell r="G302" t="str">
            <v>00:00:00</v>
          </cell>
          <cell r="H302" t="str">
            <v>00:00:00</v>
          </cell>
          <cell r="I302">
            <v>36280</v>
          </cell>
          <cell r="J302">
            <v>59.22</v>
          </cell>
        </row>
        <row r="303">
          <cell r="A303" t="str">
            <v>90432859</v>
          </cell>
          <cell r="B303" t="str">
            <v>M.M.M : MANTENCION MENSUAL EAO</v>
          </cell>
          <cell r="C303" t="str">
            <v>CREF-RE2-MAQ-EAO-UHM</v>
          </cell>
          <cell r="D303" t="str">
            <v>MP</v>
          </cell>
          <cell r="E303" t="str">
            <v>MA1CR211</v>
          </cell>
          <cell r="F303">
            <v>36280</v>
          </cell>
          <cell r="G303" t="str">
            <v>00:00:00</v>
          </cell>
          <cell r="H303" t="str">
            <v>00:00:00</v>
          </cell>
          <cell r="I303">
            <v>36280</v>
          </cell>
          <cell r="J303">
            <v>29.61</v>
          </cell>
        </row>
        <row r="304">
          <cell r="A304" t="str">
            <v>90434393</v>
          </cell>
          <cell r="B304" t="str">
            <v>MMM/NPB.CAMBIAR MACHONES A CAJA REDUCTOR</v>
          </cell>
          <cell r="C304" t="str">
            <v>CREF-RE2-MAQ-EAO-VDM</v>
          </cell>
          <cell r="D304" t="str">
            <v>MC</v>
          </cell>
          <cell r="E304" t="str">
            <v>MA1CR211</v>
          </cell>
          <cell r="F304">
            <v>36266</v>
          </cell>
          <cell r="G304" t="str">
            <v>07:00:00</v>
          </cell>
          <cell r="H304" t="str">
            <v>09:00:00</v>
          </cell>
          <cell r="I304">
            <v>36266</v>
          </cell>
          <cell r="J304">
            <v>177.66</v>
          </cell>
        </row>
        <row r="305">
          <cell r="A305" t="str">
            <v>90434555</v>
          </cell>
          <cell r="B305" t="str">
            <v>MMM/ABC.REALIZAR INSPECCION A MAQUINA</v>
          </cell>
          <cell r="C305" t="str">
            <v>CREF-RE2-MAQ-EAO</v>
          </cell>
          <cell r="D305" t="str">
            <v>MC</v>
          </cell>
          <cell r="E305" t="str">
            <v>MA1CR211</v>
          </cell>
          <cell r="F305">
            <v>36266</v>
          </cell>
          <cell r="G305" t="str">
            <v>16:00:00</v>
          </cell>
          <cell r="H305" t="str">
            <v>16:30:00</v>
          </cell>
          <cell r="I305">
            <v>36266</v>
          </cell>
          <cell r="J305">
            <v>29.61</v>
          </cell>
        </row>
        <row r="306">
          <cell r="A306" t="str">
            <v>90435989</v>
          </cell>
          <cell r="B306" t="str">
            <v>MMM/NPB.CAMBIAR INTERCAMBIADOR</v>
          </cell>
          <cell r="C306" t="str">
            <v>CREF-RE2-MAQ-EAO-UHM</v>
          </cell>
          <cell r="D306" t="str">
            <v>MC</v>
          </cell>
          <cell r="E306" t="str">
            <v>MA1CR211</v>
          </cell>
          <cell r="F306">
            <v>36267</v>
          </cell>
          <cell r="G306" t="str">
            <v>07:00:00</v>
          </cell>
          <cell r="H306" t="str">
            <v>11:00:00</v>
          </cell>
          <cell r="I306">
            <v>36267</v>
          </cell>
          <cell r="J306">
            <v>236.88</v>
          </cell>
        </row>
        <row r="307">
          <cell r="A307" t="str">
            <v>90436080</v>
          </cell>
          <cell r="B307" t="str">
            <v>MMM/NPB.SOLDAR RIELES.</v>
          </cell>
          <cell r="C307" t="str">
            <v>CREF-RE2-MAQ-EAO-VAM</v>
          </cell>
          <cell r="D307" t="str">
            <v>MC</v>
          </cell>
          <cell r="E307" t="str">
            <v>MA1CR211</v>
          </cell>
          <cell r="F307">
            <v>36271</v>
          </cell>
          <cell r="G307" t="str">
            <v>15:00:00</v>
          </cell>
          <cell r="H307" t="str">
            <v>16:00:00</v>
          </cell>
          <cell r="I307">
            <v>36271</v>
          </cell>
          <cell r="J307">
            <v>88.83</v>
          </cell>
        </row>
        <row r="308">
          <cell r="A308" t="str">
            <v>90437345</v>
          </cell>
          <cell r="B308" t="str">
            <v>MMM/ABC.TRABAJOS VARIOS.ESPA201R.</v>
          </cell>
          <cell r="C308" t="str">
            <v>CREF-RE2-MAQ-EAO</v>
          </cell>
          <cell r="D308" t="str">
            <v>MC</v>
          </cell>
          <cell r="E308" t="str">
            <v>MA1CR211</v>
          </cell>
          <cell r="F308">
            <v>36272</v>
          </cell>
          <cell r="G308" t="str">
            <v>07:00:00</v>
          </cell>
          <cell r="H308" t="str">
            <v>09:30:00</v>
          </cell>
          <cell r="I308">
            <v>36272</v>
          </cell>
          <cell r="J308">
            <v>222.07</v>
          </cell>
        </row>
        <row r="309">
          <cell r="A309" t="str">
            <v>90440371</v>
          </cell>
          <cell r="B309" t="str">
            <v>MMM/ABC.SOLDAR ACTUADOR DE LIMITE.</v>
          </cell>
          <cell r="C309" t="str">
            <v>CREF-RE2-MAQ-EAO-URM</v>
          </cell>
          <cell r="D309" t="str">
            <v>MC</v>
          </cell>
          <cell r="E309" t="str">
            <v>MA1CR211</v>
          </cell>
          <cell r="F309">
            <v>36274</v>
          </cell>
          <cell r="G309" t="str">
            <v>07:00:00</v>
          </cell>
          <cell r="H309" t="str">
            <v>08:00:00</v>
          </cell>
          <cell r="I309">
            <v>36274</v>
          </cell>
          <cell r="J309">
            <v>59.22</v>
          </cell>
        </row>
        <row r="310">
          <cell r="A310" t="str">
            <v>90440382</v>
          </cell>
          <cell r="B310" t="str">
            <v>MM/NPB.REVISAR CAJAS REDUCTORAS DE VAGON</v>
          </cell>
          <cell r="C310" t="str">
            <v>CREF-RE2-MAQ-EAO-VDM</v>
          </cell>
          <cell r="D310" t="str">
            <v>MC</v>
          </cell>
          <cell r="E310" t="str">
            <v>MA1CR211</v>
          </cell>
          <cell r="F310">
            <v>36275</v>
          </cell>
          <cell r="G310" t="str">
            <v>07:00:00</v>
          </cell>
          <cell r="H310" t="str">
            <v>09:00:00</v>
          </cell>
          <cell r="I310">
            <v>36275</v>
          </cell>
          <cell r="J310">
            <v>59.22</v>
          </cell>
        </row>
        <row r="311">
          <cell r="A311" t="str">
            <v>90440390</v>
          </cell>
          <cell r="B311" t="str">
            <v>MMM/NPB.COLOCAR MANOMETRO ABOMBA.</v>
          </cell>
          <cell r="C311" t="str">
            <v>CREF-RE2-MAQ-EAO-UHM</v>
          </cell>
          <cell r="D311" t="str">
            <v>MC</v>
          </cell>
          <cell r="E311" t="str">
            <v>MA1CR211</v>
          </cell>
          <cell r="F311">
            <v>36275</v>
          </cell>
          <cell r="G311" t="str">
            <v>07:00:00</v>
          </cell>
          <cell r="H311" t="str">
            <v>09:00:00</v>
          </cell>
          <cell r="I311">
            <v>36275</v>
          </cell>
          <cell r="J311">
            <v>118.44</v>
          </cell>
        </row>
        <row r="312">
          <cell r="A312" t="str">
            <v>90440400</v>
          </cell>
          <cell r="B312" t="str">
            <v>MMM/ABC.REGULAR VELOCIDAD CADENA.</v>
          </cell>
          <cell r="C312" t="str">
            <v>CREF-RE2-MAQ-EAO-TEM</v>
          </cell>
          <cell r="D312" t="str">
            <v>MC</v>
          </cell>
          <cell r="E312" t="str">
            <v>MA1CR211</v>
          </cell>
          <cell r="F312">
            <v>36275</v>
          </cell>
          <cell r="G312" t="str">
            <v>15:00:00</v>
          </cell>
          <cell r="H312" t="str">
            <v>16:00:00</v>
          </cell>
          <cell r="I312">
            <v>36275</v>
          </cell>
          <cell r="J312">
            <v>59.22</v>
          </cell>
        </row>
        <row r="313">
          <cell r="A313" t="str">
            <v>90442125</v>
          </cell>
          <cell r="B313" t="str">
            <v>MMM/NPB.LIMPIAR UNIDAD HIDRAULICA.</v>
          </cell>
          <cell r="C313" t="str">
            <v>CREF-RE2-MAQ-EAO-UHM</v>
          </cell>
          <cell r="D313" t="str">
            <v>MC</v>
          </cell>
          <cell r="E313" t="str">
            <v>MA1CR211</v>
          </cell>
          <cell r="F313">
            <v>36277</v>
          </cell>
          <cell r="G313" t="str">
            <v>07:00:00</v>
          </cell>
          <cell r="H313" t="str">
            <v>09:00:00</v>
          </cell>
          <cell r="I313">
            <v>36277</v>
          </cell>
          <cell r="J313">
            <v>118.44</v>
          </cell>
        </row>
        <row r="314">
          <cell r="A314" t="str">
            <v>90443961</v>
          </cell>
          <cell r="B314" t="str">
            <v>MMM/ABC.CAMBIAR CHAVETAS A CADENA.</v>
          </cell>
          <cell r="C314" t="str">
            <v>CREF-RE2-MAQ-EAO-TEM</v>
          </cell>
          <cell r="D314" t="str">
            <v>MC</v>
          </cell>
          <cell r="E314" t="str">
            <v>MA1CR211</v>
          </cell>
          <cell r="F314">
            <v>36278</v>
          </cell>
          <cell r="G314" t="str">
            <v>20:00:00</v>
          </cell>
          <cell r="H314" t="str">
            <v>20:30:00</v>
          </cell>
          <cell r="I314">
            <v>36278</v>
          </cell>
          <cell r="J314">
            <v>29.61</v>
          </cell>
        </row>
        <row r="315">
          <cell r="A315" t="str">
            <v>90447845</v>
          </cell>
          <cell r="B315" t="str">
            <v>MMM/ABC.REPARAR CADENA CORTADA.</v>
          </cell>
          <cell r="C315" t="str">
            <v>CREF-RE2-MAQ-EAO-TEM</v>
          </cell>
          <cell r="D315" t="str">
            <v>MC</v>
          </cell>
          <cell r="E315" t="str">
            <v>MA1CR211</v>
          </cell>
          <cell r="F315">
            <v>36281</v>
          </cell>
          <cell r="G315" t="str">
            <v>15:00:00</v>
          </cell>
          <cell r="H315" t="str">
            <v>16:30:00</v>
          </cell>
          <cell r="I315">
            <v>36281</v>
          </cell>
          <cell r="J315">
            <v>88.83</v>
          </cell>
        </row>
        <row r="316">
          <cell r="A316" t="str">
            <v>90451731</v>
          </cell>
          <cell r="B316" t="str">
            <v>MMM/ABC.CAMBIAR CHAVETAS A CADENA.</v>
          </cell>
          <cell r="C316" t="str">
            <v>CREF-RE2-MAQ-EAO-TEM</v>
          </cell>
          <cell r="D316" t="str">
            <v>MC</v>
          </cell>
          <cell r="E316" t="str">
            <v>MA1CR211</v>
          </cell>
          <cell r="F316">
            <v>36285</v>
          </cell>
          <cell r="G316" t="str">
            <v>07:00:00</v>
          </cell>
          <cell r="H316" t="str">
            <v>07:30:00</v>
          </cell>
          <cell r="I316">
            <v>36286</v>
          </cell>
          <cell r="J316">
            <v>29.61</v>
          </cell>
        </row>
        <row r="317">
          <cell r="A317" t="str">
            <v>90453897</v>
          </cell>
          <cell r="B317" t="str">
            <v>MMM/ABC.REPONER CHAVETAS,REGULAR VELOCID</v>
          </cell>
          <cell r="C317" t="str">
            <v>CREF-RE2-MAQ-EAO-TEM</v>
          </cell>
          <cell r="D317" t="str">
            <v>MC</v>
          </cell>
          <cell r="E317" t="str">
            <v>MA1CR211</v>
          </cell>
          <cell r="F317">
            <v>36286</v>
          </cell>
          <cell r="G317" t="str">
            <v>12:00:00</v>
          </cell>
          <cell r="H317" t="str">
            <v>14:00:00</v>
          </cell>
          <cell r="I317">
            <v>36286</v>
          </cell>
          <cell r="J317">
            <v>118.44</v>
          </cell>
        </row>
        <row r="318">
          <cell r="A318" t="str">
            <v>90453968</v>
          </cell>
          <cell r="B318" t="str">
            <v>MMM/NPB.RELLENAR NIVEL A ESTANQUE.</v>
          </cell>
          <cell r="C318" t="str">
            <v>CREF-RE2-MAQ-EAO-UHM</v>
          </cell>
          <cell r="D318" t="str">
            <v>MC</v>
          </cell>
          <cell r="E318" t="str">
            <v>MA1CR211</v>
          </cell>
          <cell r="F318">
            <v>36286</v>
          </cell>
          <cell r="G318" t="str">
            <v>13:00:00</v>
          </cell>
          <cell r="H318" t="str">
            <v>14:00:00</v>
          </cell>
          <cell r="I318">
            <v>36286</v>
          </cell>
          <cell r="J318">
            <v>59.22</v>
          </cell>
        </row>
        <row r="319">
          <cell r="A319" t="str">
            <v>90456469</v>
          </cell>
          <cell r="B319" t="str">
            <v>M.M.M : MANTENCION ANUAL EAO REF.2</v>
          </cell>
          <cell r="C319" t="str">
            <v>CREF-RE2-MAQ-EAO-MIM</v>
          </cell>
          <cell r="D319" t="str">
            <v>MP</v>
          </cell>
          <cell r="E319" t="str">
            <v>MA1CR211</v>
          </cell>
          <cell r="F319">
            <v>36290</v>
          </cell>
          <cell r="G319" t="str">
            <v>00:00:00</v>
          </cell>
          <cell r="H319" t="str">
            <v>09:41:20</v>
          </cell>
          <cell r="I319">
            <v>36308</v>
          </cell>
          <cell r="J319">
            <v>0</v>
          </cell>
        </row>
        <row r="320">
          <cell r="A320" t="str">
            <v>90456470</v>
          </cell>
          <cell r="B320" t="str">
            <v>M.M.M : MANTENCION ANUAL EAO REF.2</v>
          </cell>
          <cell r="C320" t="str">
            <v>CREF-RE2-MAQ-EAO-URM</v>
          </cell>
          <cell r="D320" t="str">
            <v>MP</v>
          </cell>
          <cell r="E320" t="str">
            <v>MA1CR211</v>
          </cell>
          <cell r="F320">
            <v>36290</v>
          </cell>
          <cell r="G320" t="str">
            <v>00:00:00</v>
          </cell>
          <cell r="H320" t="str">
            <v>09:42:51</v>
          </cell>
          <cell r="I320">
            <v>36308</v>
          </cell>
          <cell r="J320">
            <v>0</v>
          </cell>
        </row>
        <row r="321">
          <cell r="A321" t="str">
            <v>90456471</v>
          </cell>
          <cell r="B321" t="str">
            <v>M.M.M : MANTENCION ANUAL EAO REF.2</v>
          </cell>
          <cell r="C321" t="str">
            <v>CREF-RE2-MAQ-EAO-CTM</v>
          </cell>
          <cell r="D321" t="str">
            <v>MP</v>
          </cell>
          <cell r="E321" t="str">
            <v>MA1CR211</v>
          </cell>
          <cell r="F321">
            <v>36290</v>
          </cell>
          <cell r="G321" t="str">
            <v>00:00:00</v>
          </cell>
          <cell r="H321" t="str">
            <v>09:44:27</v>
          </cell>
          <cell r="I321">
            <v>36308</v>
          </cell>
          <cell r="J321">
            <v>0</v>
          </cell>
        </row>
        <row r="322">
          <cell r="A322" t="str">
            <v>90456472</v>
          </cell>
          <cell r="B322" t="str">
            <v>M.M.M : MANTENCION ANUAL EAO REF.2</v>
          </cell>
          <cell r="C322" t="str">
            <v>CREF-RE2-MAQ-EAO-STM</v>
          </cell>
          <cell r="D322" t="str">
            <v>MP</v>
          </cell>
          <cell r="E322" t="str">
            <v>MA1CR211</v>
          </cell>
          <cell r="F322">
            <v>36290</v>
          </cell>
          <cell r="G322" t="str">
            <v>00:00:00</v>
          </cell>
          <cell r="H322" t="str">
            <v>09:45:58</v>
          </cell>
          <cell r="I322">
            <v>36308</v>
          </cell>
          <cell r="J322">
            <v>0</v>
          </cell>
        </row>
        <row r="323">
          <cell r="A323" t="str">
            <v>90456473</v>
          </cell>
          <cell r="B323" t="str">
            <v>M.M.M : MANTENCION ANUAL EAO REF.2</v>
          </cell>
          <cell r="C323" t="str">
            <v>CREF-RE2-MAQ-EAO-TEM</v>
          </cell>
          <cell r="D323" t="str">
            <v>MP</v>
          </cell>
          <cell r="E323" t="str">
            <v>MA1CR211</v>
          </cell>
          <cell r="F323">
            <v>36290</v>
          </cell>
          <cell r="G323" t="str">
            <v>00:00:00</v>
          </cell>
          <cell r="H323" t="str">
            <v>09:47:34</v>
          </cell>
          <cell r="I323">
            <v>36308</v>
          </cell>
          <cell r="J323">
            <v>0</v>
          </cell>
        </row>
        <row r="324">
          <cell r="A324" t="str">
            <v>90456474</v>
          </cell>
          <cell r="B324" t="str">
            <v>M.M.M : MANTENCION ANUAL EAO REF.2</v>
          </cell>
          <cell r="C324" t="str">
            <v>CREF-RE2-MAQ-EAO-VDM</v>
          </cell>
          <cell r="D324" t="str">
            <v>MP</v>
          </cell>
          <cell r="E324" t="str">
            <v>MA1CR211</v>
          </cell>
          <cell r="F324">
            <v>36290</v>
          </cell>
          <cell r="G324" t="str">
            <v>00:00:00</v>
          </cell>
          <cell r="H324" t="str">
            <v>09:49:11</v>
          </cell>
          <cell r="I324">
            <v>36308</v>
          </cell>
          <cell r="J324">
            <v>0</v>
          </cell>
        </row>
        <row r="325">
          <cell r="A325" t="str">
            <v>90456475</v>
          </cell>
          <cell r="B325" t="str">
            <v>M.M.M : MANTENCION ANUAL EAO REF.2</v>
          </cell>
          <cell r="C325" t="str">
            <v>CREF-RE2-MAQ-EAO-UHM</v>
          </cell>
          <cell r="D325" t="str">
            <v>MP</v>
          </cell>
          <cell r="E325" t="str">
            <v>MA1CR211</v>
          </cell>
          <cell r="F325">
            <v>36290</v>
          </cell>
          <cell r="G325" t="str">
            <v>00:00:00</v>
          </cell>
          <cell r="H325" t="str">
            <v>09:50:34</v>
          </cell>
          <cell r="I325">
            <v>36308</v>
          </cell>
          <cell r="J325">
            <v>0</v>
          </cell>
        </row>
        <row r="326">
          <cell r="A326" t="str">
            <v>90456476</v>
          </cell>
          <cell r="B326" t="str">
            <v>M.M.M : MANTENCION ANUAL EAO REF.2</v>
          </cell>
          <cell r="C326" t="str">
            <v>CREF-RE2-MAQ-EAO-URM</v>
          </cell>
          <cell r="D326" t="str">
            <v>MP</v>
          </cell>
          <cell r="E326" t="str">
            <v>MA1CR211</v>
          </cell>
          <cell r="F326">
            <v>36290</v>
          </cell>
          <cell r="G326" t="str">
            <v>00:00:00</v>
          </cell>
          <cell r="H326" t="str">
            <v>09:52:12</v>
          </cell>
          <cell r="I326">
            <v>36308</v>
          </cell>
          <cell r="J326">
            <v>0</v>
          </cell>
        </row>
        <row r="327">
          <cell r="A327" t="str">
            <v>90456477</v>
          </cell>
          <cell r="B327" t="str">
            <v>M.M.M : MANTENCION ANUAL EAO REF.2</v>
          </cell>
          <cell r="C327" t="str">
            <v>CREF-RE2-MAQ-EAO-URM</v>
          </cell>
          <cell r="D327" t="str">
            <v>MP</v>
          </cell>
          <cell r="E327" t="str">
            <v>MA1CR211</v>
          </cell>
          <cell r="F327">
            <v>36290</v>
          </cell>
          <cell r="G327" t="str">
            <v>00:00:00</v>
          </cell>
          <cell r="H327" t="str">
            <v>09:55:26</v>
          </cell>
          <cell r="I327">
            <v>36308</v>
          </cell>
          <cell r="J327">
            <v>0</v>
          </cell>
        </row>
        <row r="328">
          <cell r="A328" t="str">
            <v>90456478</v>
          </cell>
          <cell r="B328" t="str">
            <v>M.M.M : MANTENCION ANUAL EAO REF.2</v>
          </cell>
          <cell r="C328" t="str">
            <v>CREF-RE2-MAQ-EAO-URM</v>
          </cell>
          <cell r="D328" t="str">
            <v>MP</v>
          </cell>
          <cell r="E328" t="str">
            <v>MA1CR211</v>
          </cell>
          <cell r="F328">
            <v>36290</v>
          </cell>
          <cell r="G328" t="str">
            <v>00:00:00</v>
          </cell>
          <cell r="H328" t="str">
            <v>09:57:54</v>
          </cell>
          <cell r="I328">
            <v>36308</v>
          </cell>
          <cell r="J328">
            <v>0</v>
          </cell>
        </row>
        <row r="329">
          <cell r="A329" t="str">
            <v>90456578</v>
          </cell>
          <cell r="B329" t="str">
            <v>M.M.M : MANTENCION SEMESTRAL EAO REF.2</v>
          </cell>
          <cell r="C329" t="str">
            <v>CREF-RE2-MAQ-EAO-MIM</v>
          </cell>
          <cell r="D329" t="str">
            <v>MP</v>
          </cell>
          <cell r="E329" t="str">
            <v>MA1CR211</v>
          </cell>
          <cell r="F329">
            <v>36318</v>
          </cell>
          <cell r="G329" t="str">
            <v>00:00:00</v>
          </cell>
          <cell r="H329" t="str">
            <v>00:00:00</v>
          </cell>
          <cell r="I329">
            <v>36318</v>
          </cell>
          <cell r="J329">
            <v>17.77</v>
          </cell>
        </row>
        <row r="330">
          <cell r="A330" t="str">
            <v>90456579</v>
          </cell>
          <cell r="B330" t="str">
            <v>M.M.M : SEMESTRAL UNIDAD RECEPT. ANODOS</v>
          </cell>
          <cell r="C330" t="str">
            <v>CREF-RE2-MAQ-EAO-URM</v>
          </cell>
          <cell r="D330" t="str">
            <v>MP</v>
          </cell>
          <cell r="E330" t="str">
            <v>MA1CR211</v>
          </cell>
          <cell r="F330">
            <v>36318</v>
          </cell>
          <cell r="G330" t="str">
            <v>00:00:00</v>
          </cell>
          <cell r="H330" t="str">
            <v>00:00:00</v>
          </cell>
          <cell r="I330">
            <v>36318</v>
          </cell>
          <cell r="J330">
            <v>59.22</v>
          </cell>
        </row>
        <row r="331">
          <cell r="A331" t="str">
            <v>90456580</v>
          </cell>
          <cell r="B331" t="str">
            <v>M.M.M : SEMESTRAL CENTRADOR DE ANODOS</v>
          </cell>
          <cell r="C331" t="str">
            <v>CREF-RE2-MAQ-EAO-URM</v>
          </cell>
          <cell r="D331" t="str">
            <v>MP</v>
          </cell>
          <cell r="E331" t="str">
            <v>MA1CR211</v>
          </cell>
          <cell r="F331">
            <v>36318</v>
          </cell>
          <cell r="G331" t="str">
            <v>00:00:00</v>
          </cell>
          <cell r="H331" t="str">
            <v>00:00:00</v>
          </cell>
          <cell r="I331">
            <v>36318</v>
          </cell>
          <cell r="J331">
            <v>29.61</v>
          </cell>
        </row>
        <row r="332">
          <cell r="A332" t="str">
            <v>90456581</v>
          </cell>
          <cell r="B332" t="str">
            <v>M.M.M : SEMESTRAL CARRO TRANSFERENCIA</v>
          </cell>
          <cell r="C332" t="str">
            <v>CREF-RE2-MAQ-EAO-STM</v>
          </cell>
          <cell r="D332" t="str">
            <v>MP</v>
          </cell>
          <cell r="E332" t="str">
            <v>MA1CR211</v>
          </cell>
          <cell r="F332">
            <v>36318</v>
          </cell>
          <cell r="G332" t="str">
            <v>00:00:00</v>
          </cell>
          <cell r="H332" t="str">
            <v>00:00:00</v>
          </cell>
          <cell r="I332">
            <v>36318</v>
          </cell>
          <cell r="J332">
            <v>44.41</v>
          </cell>
        </row>
        <row r="333">
          <cell r="A333" t="str">
            <v>90456582</v>
          </cell>
          <cell r="B333" t="str">
            <v>M.M.M : SEMESTRAL VAGON DE CARGA</v>
          </cell>
          <cell r="C333" t="str">
            <v>CREF-RE2-MAQ-EAO-VDM</v>
          </cell>
          <cell r="D333" t="str">
            <v>MP</v>
          </cell>
          <cell r="E333" t="str">
            <v>MA1CR211</v>
          </cell>
          <cell r="F333">
            <v>36318</v>
          </cell>
          <cell r="G333" t="str">
            <v>00:00:00</v>
          </cell>
          <cell r="H333" t="str">
            <v>00:00:00</v>
          </cell>
          <cell r="I333">
            <v>36318</v>
          </cell>
          <cell r="J333">
            <v>133.25</v>
          </cell>
        </row>
        <row r="334">
          <cell r="A334" t="str">
            <v>90456583</v>
          </cell>
          <cell r="B334" t="str">
            <v>M.M.M : SEMESTRAL UNIDAD OLEOHIDRAULICA</v>
          </cell>
          <cell r="C334" t="str">
            <v>CREF-RE2-MAQ-EAO-UHM</v>
          </cell>
          <cell r="D334" t="str">
            <v>MP</v>
          </cell>
          <cell r="E334" t="str">
            <v>MA1CR211</v>
          </cell>
          <cell r="F334">
            <v>36318</v>
          </cell>
          <cell r="G334" t="str">
            <v>00:00:00</v>
          </cell>
          <cell r="H334" t="str">
            <v>00:00:00</v>
          </cell>
          <cell r="I334">
            <v>36318</v>
          </cell>
          <cell r="J334">
            <v>88.83</v>
          </cell>
        </row>
        <row r="335">
          <cell r="A335" t="str">
            <v>90456584</v>
          </cell>
          <cell r="B335" t="str">
            <v>M.M.M : SEMESTRAL CARRO PREESPACIADOR</v>
          </cell>
          <cell r="C335" t="str">
            <v>CREF-RE2-MAQ-EAO-CTM</v>
          </cell>
          <cell r="D335" t="str">
            <v>MP</v>
          </cell>
          <cell r="E335" t="str">
            <v>MA1CR211</v>
          </cell>
          <cell r="F335">
            <v>36318</v>
          </cell>
          <cell r="G335" t="str">
            <v>00:00:00</v>
          </cell>
          <cell r="H335" t="str">
            <v>00:00:00</v>
          </cell>
          <cell r="I335">
            <v>36318</v>
          </cell>
          <cell r="J335">
            <v>44.41</v>
          </cell>
        </row>
        <row r="336">
          <cell r="A336" t="str">
            <v>90456585</v>
          </cell>
          <cell r="B336" t="str">
            <v>M.M.M : SEMESTRAL TRANSPORTADOR SALIDA</v>
          </cell>
          <cell r="C336" t="str">
            <v>CREF-RE2-MAQ-EAO-TEM</v>
          </cell>
          <cell r="D336" t="str">
            <v>MP</v>
          </cell>
          <cell r="E336" t="str">
            <v>MA1CR211</v>
          </cell>
          <cell r="F336">
            <v>36318</v>
          </cell>
          <cell r="G336" t="str">
            <v>00:00:00</v>
          </cell>
          <cell r="H336" t="str">
            <v>00:00:00</v>
          </cell>
          <cell r="I336">
            <v>36318</v>
          </cell>
          <cell r="J336">
            <v>44.41</v>
          </cell>
        </row>
        <row r="337">
          <cell r="A337" t="str">
            <v>90462209</v>
          </cell>
          <cell r="B337" t="str">
            <v>MMM/ABC.MONTAR CADENA DE SALIDA.</v>
          </cell>
          <cell r="C337" t="str">
            <v>CREF-RE2-MAQ-EAO-TEM</v>
          </cell>
          <cell r="D337" t="str">
            <v>MC</v>
          </cell>
          <cell r="E337" t="str">
            <v>MA1CR211</v>
          </cell>
          <cell r="F337">
            <v>36289</v>
          </cell>
          <cell r="G337" t="str">
            <v>15:00:00</v>
          </cell>
          <cell r="H337" t="str">
            <v>18:00:00</v>
          </cell>
          <cell r="I337">
            <v>36289</v>
          </cell>
          <cell r="J337">
            <v>177.66</v>
          </cell>
        </row>
        <row r="338">
          <cell r="A338" t="str">
            <v>90463824</v>
          </cell>
          <cell r="B338" t="str">
            <v>MMM/NPB.CAMBIAR FILTRO.</v>
          </cell>
          <cell r="C338" t="str">
            <v>CREF-RE2-MAQ-EAO-UHM</v>
          </cell>
          <cell r="D338" t="str">
            <v>MC</v>
          </cell>
          <cell r="E338" t="str">
            <v>MA1CR211</v>
          </cell>
          <cell r="F338">
            <v>36291</v>
          </cell>
          <cell r="G338" t="str">
            <v>07:00:00</v>
          </cell>
          <cell r="H338" t="str">
            <v>08:00:00</v>
          </cell>
          <cell r="I338">
            <v>36291</v>
          </cell>
          <cell r="J338">
            <v>59.22</v>
          </cell>
        </row>
        <row r="339">
          <cell r="A339" t="str">
            <v>90464141</v>
          </cell>
          <cell r="B339" t="str">
            <v>MMM/ABC.TRABAJOS VARIOS ESPA201R.</v>
          </cell>
          <cell r="C339" t="str">
            <v>CREF-RE2-MAQ-EAO</v>
          </cell>
          <cell r="D339" t="str">
            <v>MC</v>
          </cell>
          <cell r="E339" t="str">
            <v>MA1CR211</v>
          </cell>
          <cell r="F339">
            <v>36291</v>
          </cell>
          <cell r="G339" t="str">
            <v>17:30:00</v>
          </cell>
          <cell r="H339" t="str">
            <v>00:00:00</v>
          </cell>
          <cell r="I339">
            <v>36291</v>
          </cell>
          <cell r="J339">
            <v>44.41</v>
          </cell>
        </row>
        <row r="340">
          <cell r="A340" t="str">
            <v>90464842</v>
          </cell>
          <cell r="B340" t="str">
            <v>MMM/NPB.REPARAR CADENA DE ENTRADA.</v>
          </cell>
          <cell r="C340" t="str">
            <v>CREF-RE2-MAQ-EAO-TEM</v>
          </cell>
          <cell r="D340" t="str">
            <v>MC</v>
          </cell>
          <cell r="E340" t="str">
            <v>MA1CR211</v>
          </cell>
          <cell r="F340">
            <v>36292</v>
          </cell>
          <cell r="G340" t="str">
            <v>11:00:00</v>
          </cell>
          <cell r="H340" t="str">
            <v>14:00:00</v>
          </cell>
          <cell r="I340">
            <v>36292</v>
          </cell>
          <cell r="J340">
            <v>88.83</v>
          </cell>
        </row>
        <row r="341">
          <cell r="A341" t="str">
            <v>90466219</v>
          </cell>
          <cell r="B341" t="str">
            <v>MMM/NPB.TRABAJOS VARIOS ESPA201R.</v>
          </cell>
          <cell r="C341" t="str">
            <v>CREF-RE2-MAQ-EAO</v>
          </cell>
          <cell r="D341" t="str">
            <v>MC</v>
          </cell>
          <cell r="E341" t="str">
            <v>MA1CR211</v>
          </cell>
          <cell r="F341">
            <v>36294</v>
          </cell>
          <cell r="G341" t="str">
            <v>07:00:00</v>
          </cell>
          <cell r="H341" t="str">
            <v>10:00:00</v>
          </cell>
          <cell r="I341">
            <v>36294</v>
          </cell>
          <cell r="J341">
            <v>177.66</v>
          </cell>
        </row>
        <row r="342">
          <cell r="A342" t="str">
            <v>90466357</v>
          </cell>
          <cell r="B342" t="str">
            <v>MMM/ABC.REPARAR CADENAS.</v>
          </cell>
          <cell r="C342" t="str">
            <v>CREF-RE2-MAQ-EAO-TEM</v>
          </cell>
          <cell r="D342" t="str">
            <v>MC</v>
          </cell>
          <cell r="E342" t="str">
            <v>MA1CR211</v>
          </cell>
          <cell r="F342">
            <v>36294</v>
          </cell>
          <cell r="G342" t="str">
            <v>17:30:00</v>
          </cell>
          <cell r="H342" t="str">
            <v>20:00:00</v>
          </cell>
          <cell r="I342">
            <v>36294</v>
          </cell>
          <cell r="J342">
            <v>148.05000000000001</v>
          </cell>
        </row>
        <row r="343">
          <cell r="A343" t="str">
            <v>90467610</v>
          </cell>
          <cell r="B343" t="str">
            <v>MMM/JLM:COMPRA DE BLOCK PILLOW</v>
          </cell>
          <cell r="C343" t="str">
            <v>CREF-RE2-MAQ-EAO</v>
          </cell>
          <cell r="D343" t="str">
            <v>MC</v>
          </cell>
          <cell r="E343" t="str">
            <v>MA1CR211</v>
          </cell>
          <cell r="F343">
            <v>36311</v>
          </cell>
          <cell r="G343" t="str">
            <v>00:00:00</v>
          </cell>
          <cell r="H343" t="str">
            <v>08:18:35</v>
          </cell>
          <cell r="I343">
            <v>36311</v>
          </cell>
          <cell r="J343">
            <v>370.8</v>
          </cell>
        </row>
        <row r="344">
          <cell r="A344" t="str">
            <v>90467911</v>
          </cell>
          <cell r="B344" t="str">
            <v>MMM/NPB.TRABAJOS VARIOS ESPA201R.</v>
          </cell>
          <cell r="C344" t="str">
            <v>CREF-RE2-MAQ-EAO</v>
          </cell>
          <cell r="D344" t="str">
            <v>MC</v>
          </cell>
          <cell r="E344" t="str">
            <v>MA1CR211</v>
          </cell>
          <cell r="F344">
            <v>36296</v>
          </cell>
          <cell r="G344" t="str">
            <v>09:00:00</v>
          </cell>
          <cell r="H344" t="str">
            <v>11:00:00</v>
          </cell>
          <cell r="I344">
            <v>36296</v>
          </cell>
          <cell r="J344">
            <v>118.44</v>
          </cell>
        </row>
        <row r="345">
          <cell r="A345" t="str">
            <v>90468046</v>
          </cell>
          <cell r="B345" t="str">
            <v>MMM/ABC.TRABAJOS VARIOS ESPA201R</v>
          </cell>
          <cell r="C345" t="str">
            <v>CREF-RE2-MAQ-EAO</v>
          </cell>
          <cell r="D345" t="str">
            <v>MC</v>
          </cell>
          <cell r="E345" t="str">
            <v>MA1CR211</v>
          </cell>
          <cell r="F345">
            <v>36296</v>
          </cell>
          <cell r="G345" t="str">
            <v>12:30:00</v>
          </cell>
          <cell r="H345" t="str">
            <v>14:30:00</v>
          </cell>
          <cell r="I345">
            <v>36296</v>
          </cell>
          <cell r="J345">
            <v>118.44</v>
          </cell>
        </row>
        <row r="346">
          <cell r="A346" t="str">
            <v>90468114</v>
          </cell>
          <cell r="B346" t="str">
            <v>MMM/NPB.CAMBIAR CHAVETAS A CADENA.</v>
          </cell>
          <cell r="C346" t="str">
            <v>CREF-RE2-MAQ-EAO-TPM</v>
          </cell>
          <cell r="D346" t="str">
            <v>MC</v>
          </cell>
          <cell r="E346" t="str">
            <v>MA1CR211</v>
          </cell>
          <cell r="F346">
            <v>36296</v>
          </cell>
          <cell r="G346" t="str">
            <v>18:00:00</v>
          </cell>
          <cell r="H346" t="str">
            <v>19:00:00</v>
          </cell>
          <cell r="I346">
            <v>36296</v>
          </cell>
          <cell r="J346">
            <v>118.44</v>
          </cell>
        </row>
        <row r="347">
          <cell r="A347" t="str">
            <v>90471500</v>
          </cell>
          <cell r="B347" t="str">
            <v>MMM/ABC.TRABAJOS VARIOS ESPA201R</v>
          </cell>
          <cell r="C347" t="str">
            <v>CREF-RE2-MAQ-EAO</v>
          </cell>
          <cell r="D347" t="str">
            <v>MC</v>
          </cell>
          <cell r="E347" t="str">
            <v>MA1CR211</v>
          </cell>
          <cell r="F347">
            <v>36299</v>
          </cell>
          <cell r="G347" t="str">
            <v>08:00:00</v>
          </cell>
          <cell r="H347" t="str">
            <v>11:30:00</v>
          </cell>
          <cell r="I347">
            <v>36299</v>
          </cell>
          <cell r="J347">
            <v>103.63</v>
          </cell>
        </row>
        <row r="348">
          <cell r="A348" t="str">
            <v>90471588</v>
          </cell>
          <cell r="B348" t="str">
            <v>MMM/NPB.TRABAJOS VARIOS ESPA201R.</v>
          </cell>
          <cell r="C348" t="str">
            <v>CREF-RE2-MAQ-EAO</v>
          </cell>
          <cell r="D348" t="str">
            <v>MC</v>
          </cell>
          <cell r="E348" t="str">
            <v>MA1CR211</v>
          </cell>
          <cell r="F348">
            <v>36299</v>
          </cell>
          <cell r="G348" t="str">
            <v>15:00:00</v>
          </cell>
          <cell r="H348" t="str">
            <v>18:00:00</v>
          </cell>
          <cell r="I348">
            <v>36299</v>
          </cell>
          <cell r="J348">
            <v>177.66</v>
          </cell>
        </row>
        <row r="349">
          <cell r="A349" t="str">
            <v>90473617</v>
          </cell>
          <cell r="B349" t="str">
            <v>M.M.M : MANTENCION MENSUAL EAO</v>
          </cell>
          <cell r="C349" t="str">
            <v>CREF-RE2-MAQ-EAO-MIM</v>
          </cell>
          <cell r="D349" t="str">
            <v>MP</v>
          </cell>
          <cell r="E349" t="str">
            <v>MA1CR211</v>
          </cell>
          <cell r="F349">
            <v>36310</v>
          </cell>
          <cell r="G349" t="str">
            <v>00:00:00</v>
          </cell>
          <cell r="H349" t="str">
            <v>00:00:00</v>
          </cell>
          <cell r="I349">
            <v>36310</v>
          </cell>
          <cell r="J349">
            <v>11.84</v>
          </cell>
        </row>
        <row r="350">
          <cell r="A350" t="str">
            <v>90473618</v>
          </cell>
          <cell r="B350" t="str">
            <v>M.M.M : MANTENCION MENSUAL EAO</v>
          </cell>
          <cell r="C350" t="str">
            <v>CREF-RE2-MAQ-EAO-URM</v>
          </cell>
          <cell r="D350" t="str">
            <v>MP</v>
          </cell>
          <cell r="E350" t="str">
            <v>MA1CR211</v>
          </cell>
          <cell r="F350">
            <v>36310</v>
          </cell>
          <cell r="G350" t="str">
            <v>00:00:00</v>
          </cell>
          <cell r="H350" t="str">
            <v>00:00:00</v>
          </cell>
          <cell r="I350">
            <v>36310</v>
          </cell>
          <cell r="J350">
            <v>59.22</v>
          </cell>
        </row>
        <row r="351">
          <cell r="A351" t="str">
            <v>90473619</v>
          </cell>
          <cell r="B351" t="str">
            <v>M.M.M : MANTENCION MENSUAL EAO</v>
          </cell>
          <cell r="C351" t="str">
            <v>CREF-RE2-MAQ-EAO-URM</v>
          </cell>
          <cell r="D351" t="str">
            <v>MP</v>
          </cell>
          <cell r="E351" t="str">
            <v>MA1CR211</v>
          </cell>
          <cell r="F351">
            <v>36310</v>
          </cell>
          <cell r="G351" t="str">
            <v>00:00:00</v>
          </cell>
          <cell r="H351" t="str">
            <v>00:00:00</v>
          </cell>
          <cell r="I351">
            <v>36310</v>
          </cell>
          <cell r="J351">
            <v>17.77</v>
          </cell>
        </row>
        <row r="352">
          <cell r="A352" t="str">
            <v>90473620</v>
          </cell>
          <cell r="B352" t="str">
            <v>M.M.M : MANTENCION MENSUAL EAO</v>
          </cell>
          <cell r="C352" t="str">
            <v>CREF-RE2-MAQ-EAO-URM</v>
          </cell>
          <cell r="D352" t="str">
            <v>MP</v>
          </cell>
          <cell r="E352" t="str">
            <v>MA1CR211</v>
          </cell>
          <cell r="F352">
            <v>36310</v>
          </cell>
          <cell r="G352" t="str">
            <v>00:00:00</v>
          </cell>
          <cell r="H352" t="str">
            <v>00:00:00</v>
          </cell>
          <cell r="I352">
            <v>36310</v>
          </cell>
          <cell r="J352">
            <v>11.84</v>
          </cell>
        </row>
        <row r="353">
          <cell r="A353" t="str">
            <v>90473621</v>
          </cell>
          <cell r="B353" t="str">
            <v>M.M.M : MANTENCION MENSUAL EAO</v>
          </cell>
          <cell r="C353" t="str">
            <v>CREF-RE2-MAQ-EAO-CTM</v>
          </cell>
          <cell r="D353" t="str">
            <v>MP</v>
          </cell>
          <cell r="E353" t="str">
            <v>MA1CR211</v>
          </cell>
          <cell r="F353">
            <v>36310</v>
          </cell>
          <cell r="G353" t="str">
            <v>00:00:00</v>
          </cell>
          <cell r="H353" t="str">
            <v>00:00:00</v>
          </cell>
          <cell r="I353">
            <v>36310</v>
          </cell>
          <cell r="J353">
            <v>17.77</v>
          </cell>
        </row>
        <row r="354">
          <cell r="A354" t="str">
            <v>90473622</v>
          </cell>
          <cell r="B354" t="str">
            <v>M.M.M : MANTENCION MENSUAL EAO</v>
          </cell>
          <cell r="C354" t="str">
            <v>CREF-RE2-MAQ-EAO-STM</v>
          </cell>
          <cell r="D354" t="str">
            <v>MP</v>
          </cell>
          <cell r="E354" t="str">
            <v>MA1CR211</v>
          </cell>
          <cell r="F354">
            <v>36310</v>
          </cell>
          <cell r="G354" t="str">
            <v>00:00:00</v>
          </cell>
          <cell r="H354" t="str">
            <v>00:00:00</v>
          </cell>
          <cell r="I354">
            <v>36310</v>
          </cell>
          <cell r="J354">
            <v>17.77</v>
          </cell>
        </row>
        <row r="355">
          <cell r="A355" t="str">
            <v>90473623</v>
          </cell>
          <cell r="B355" t="str">
            <v>M.M.M : MANTENCION MENSUAL EAO</v>
          </cell>
          <cell r="C355" t="str">
            <v>CREF-RE2-MAQ-EAO-TEM</v>
          </cell>
          <cell r="D355" t="str">
            <v>MP</v>
          </cell>
          <cell r="E355" t="str">
            <v>MA1CR211</v>
          </cell>
          <cell r="F355">
            <v>36310</v>
          </cell>
          <cell r="G355" t="str">
            <v>00:00:00</v>
          </cell>
          <cell r="H355" t="str">
            <v>00:00:00</v>
          </cell>
          <cell r="I355">
            <v>36310</v>
          </cell>
          <cell r="J355">
            <v>17.77</v>
          </cell>
        </row>
        <row r="356">
          <cell r="A356" t="str">
            <v>90473624</v>
          </cell>
          <cell r="B356" t="str">
            <v>M.M.M : MANTENCION MENSUAL EAO</v>
          </cell>
          <cell r="C356" t="str">
            <v>CREF-RE2-MAQ-EAO-VDM</v>
          </cell>
          <cell r="D356" t="str">
            <v>MP</v>
          </cell>
          <cell r="E356" t="str">
            <v>MA1CR211</v>
          </cell>
          <cell r="F356">
            <v>36310</v>
          </cell>
          <cell r="G356" t="str">
            <v>00:00:00</v>
          </cell>
          <cell r="H356" t="str">
            <v>00:00:00</v>
          </cell>
          <cell r="I356">
            <v>36310</v>
          </cell>
          <cell r="J356">
            <v>59.22</v>
          </cell>
        </row>
        <row r="357">
          <cell r="A357" t="str">
            <v>90473625</v>
          </cell>
          <cell r="B357" t="str">
            <v>M.M.M : MANTENCION MENSUAL EAO</v>
          </cell>
          <cell r="C357" t="str">
            <v>CREF-RE2-MAQ-EAO-UHM</v>
          </cell>
          <cell r="D357" t="str">
            <v>MP</v>
          </cell>
          <cell r="E357" t="str">
            <v>MA1CR211</v>
          </cell>
          <cell r="F357">
            <v>36310</v>
          </cell>
          <cell r="G357" t="str">
            <v>00:00:00</v>
          </cell>
          <cell r="H357" t="str">
            <v>00:00:00</v>
          </cell>
          <cell r="I357">
            <v>36310</v>
          </cell>
          <cell r="J357">
            <v>17.77</v>
          </cell>
        </row>
        <row r="358">
          <cell r="A358" t="str">
            <v>90475082</v>
          </cell>
          <cell r="B358" t="str">
            <v>MMM/NPB.TRABAJOS VARIOS ESPA201R</v>
          </cell>
          <cell r="C358" t="str">
            <v>CREF-RE2-MAQ-EAO</v>
          </cell>
          <cell r="D358" t="str">
            <v>MC</v>
          </cell>
          <cell r="E358" t="str">
            <v>MA1CR211</v>
          </cell>
          <cell r="F358">
            <v>36300</v>
          </cell>
          <cell r="G358" t="str">
            <v>15:00:00</v>
          </cell>
          <cell r="H358" t="str">
            <v>18:00:00</v>
          </cell>
          <cell r="I358">
            <v>36300</v>
          </cell>
          <cell r="J358">
            <v>177.66</v>
          </cell>
        </row>
        <row r="359">
          <cell r="A359" t="str">
            <v>90475365</v>
          </cell>
          <cell r="B359" t="str">
            <v>MMM/NPB.TRABAJOS VARIOS ESPA201R</v>
          </cell>
          <cell r="C359" t="str">
            <v>CREF-RE2-MAQ-EAO</v>
          </cell>
          <cell r="D359" t="str">
            <v>MC</v>
          </cell>
          <cell r="E359" t="str">
            <v>MA1CR211</v>
          </cell>
          <cell r="F359">
            <v>36302</v>
          </cell>
          <cell r="G359" t="str">
            <v>15:00:00</v>
          </cell>
          <cell r="H359" t="str">
            <v>17:30:00</v>
          </cell>
          <cell r="I359">
            <v>36302</v>
          </cell>
          <cell r="J359">
            <v>148.05000000000001</v>
          </cell>
        </row>
        <row r="360">
          <cell r="A360" t="str">
            <v>90475754</v>
          </cell>
          <cell r="B360" t="str">
            <v>MMM/NPB.CAMBIAR NIVEL DE ACEITE.</v>
          </cell>
          <cell r="C360" t="str">
            <v>CREF-RE2-MAQ-EAO-UHM</v>
          </cell>
          <cell r="D360" t="str">
            <v>MC</v>
          </cell>
          <cell r="E360" t="str">
            <v>MA1CR211</v>
          </cell>
          <cell r="F360">
            <v>36303</v>
          </cell>
          <cell r="G360" t="str">
            <v>07:00:00</v>
          </cell>
          <cell r="H360" t="str">
            <v>11:00:00</v>
          </cell>
          <cell r="I360">
            <v>36303</v>
          </cell>
          <cell r="J360">
            <v>236.88</v>
          </cell>
        </row>
        <row r="361">
          <cell r="A361" t="str">
            <v>90476951</v>
          </cell>
          <cell r="B361" t="str">
            <v>MMM/ABC.REGULAR VELOCIDADES A CADENAS.</v>
          </cell>
          <cell r="C361" t="str">
            <v>CREF-RE2-MAQ-EAO-TEM</v>
          </cell>
          <cell r="D361" t="str">
            <v>MC</v>
          </cell>
          <cell r="E361" t="str">
            <v>MA1CR211</v>
          </cell>
          <cell r="F361">
            <v>36304</v>
          </cell>
          <cell r="G361" t="str">
            <v>00:00:00</v>
          </cell>
          <cell r="H361" t="str">
            <v>00:00:00</v>
          </cell>
          <cell r="I361">
            <v>36304</v>
          </cell>
          <cell r="J361">
            <v>88.83</v>
          </cell>
        </row>
        <row r="362">
          <cell r="A362" t="str">
            <v>90478611</v>
          </cell>
          <cell r="B362" t="str">
            <v>MMM/ABC.REPARAR CADENA CORTADA.</v>
          </cell>
          <cell r="C362" t="str">
            <v>CREF-RE2-MAQ-EAO-TEM</v>
          </cell>
          <cell r="D362" t="str">
            <v>MC</v>
          </cell>
          <cell r="E362" t="str">
            <v>MA1CR211</v>
          </cell>
          <cell r="F362">
            <v>36305</v>
          </cell>
          <cell r="G362" t="str">
            <v>00:00:00</v>
          </cell>
          <cell r="H362" t="str">
            <v>00:00:00</v>
          </cell>
          <cell r="I362">
            <v>36305</v>
          </cell>
          <cell r="J362">
            <v>266.49</v>
          </cell>
        </row>
        <row r="363">
          <cell r="A363" t="str">
            <v>90479668</v>
          </cell>
          <cell r="B363" t="str">
            <v>MMM/ABC.REPONER SOLDADURA A ESLABONES.</v>
          </cell>
          <cell r="C363" t="str">
            <v>CREF-RE2-MAQ-EAO-TEM</v>
          </cell>
          <cell r="D363" t="str">
            <v>MC</v>
          </cell>
          <cell r="E363" t="str">
            <v>MA1CR211</v>
          </cell>
          <cell r="F363">
            <v>36306</v>
          </cell>
          <cell r="G363" t="str">
            <v>00:00:00</v>
          </cell>
          <cell r="H363" t="str">
            <v>00:00:00</v>
          </cell>
          <cell r="I363">
            <v>36306</v>
          </cell>
          <cell r="J363">
            <v>118.44</v>
          </cell>
        </row>
        <row r="364">
          <cell r="A364" t="str">
            <v>90481051</v>
          </cell>
          <cell r="B364" t="str">
            <v>MMM/OCB.TRABAJOS VARIOS ESPA201R.</v>
          </cell>
          <cell r="C364" t="str">
            <v>CREF-RE2-MAQ-EAO</v>
          </cell>
          <cell r="D364" t="str">
            <v>MC</v>
          </cell>
          <cell r="E364" t="str">
            <v>MA1CR211</v>
          </cell>
          <cell r="F364">
            <v>36307</v>
          </cell>
          <cell r="G364" t="str">
            <v>00:00:00</v>
          </cell>
          <cell r="H364" t="str">
            <v>00:00:00</v>
          </cell>
          <cell r="I364">
            <v>36307</v>
          </cell>
          <cell r="J364">
            <v>88.83</v>
          </cell>
        </row>
        <row r="365">
          <cell r="A365" t="str">
            <v>90482805</v>
          </cell>
          <cell r="B365" t="str">
            <v>MMM/OCB.REALIZAR INSPECCION.</v>
          </cell>
          <cell r="C365" t="str">
            <v>CREF-RE2-MAQ-EAO</v>
          </cell>
          <cell r="D365" t="str">
            <v>MC</v>
          </cell>
          <cell r="E365" t="str">
            <v>MA1CR211</v>
          </cell>
          <cell r="F365">
            <v>36308</v>
          </cell>
          <cell r="G365" t="str">
            <v>00:00:00</v>
          </cell>
          <cell r="H365" t="str">
            <v>00:00:00</v>
          </cell>
          <cell r="I365">
            <v>36308</v>
          </cell>
          <cell r="J365">
            <v>29.61</v>
          </cell>
        </row>
        <row r="366">
          <cell r="A366" t="str">
            <v>90482900</v>
          </cell>
          <cell r="B366" t="str">
            <v>MMM/OCB.REALIZAR LIMPIEZA.</v>
          </cell>
          <cell r="C366" t="str">
            <v>CREF-RE2-MAQ-EAO-UHM</v>
          </cell>
          <cell r="D366" t="str">
            <v>MC</v>
          </cell>
          <cell r="E366" t="str">
            <v>MA1CR211</v>
          </cell>
          <cell r="F366">
            <v>36309</v>
          </cell>
          <cell r="G366" t="str">
            <v>00:00:00</v>
          </cell>
          <cell r="H366" t="str">
            <v>00:00:00</v>
          </cell>
          <cell r="I366">
            <v>36309</v>
          </cell>
          <cell r="J366">
            <v>59.22</v>
          </cell>
        </row>
        <row r="367">
          <cell r="A367" t="str">
            <v>90482930</v>
          </cell>
          <cell r="B367" t="str">
            <v>MMM/NPB.CAMBIAR CHAVETAS A CADENA.</v>
          </cell>
          <cell r="C367" t="str">
            <v>CREF-RE2-MAQ-EAO-TEM</v>
          </cell>
          <cell r="D367" t="str">
            <v>MC</v>
          </cell>
          <cell r="E367" t="str">
            <v>MA1CR211</v>
          </cell>
          <cell r="F367">
            <v>36309</v>
          </cell>
          <cell r="G367" t="str">
            <v>00:00:00</v>
          </cell>
          <cell r="H367" t="str">
            <v>00:00:00</v>
          </cell>
          <cell r="I367">
            <v>36309</v>
          </cell>
          <cell r="J367">
            <v>88.83</v>
          </cell>
        </row>
        <row r="368">
          <cell r="A368" t="str">
            <v>90488546</v>
          </cell>
          <cell r="B368" t="str">
            <v>MMM/NPB.REPARAR CADENA CORTADA.</v>
          </cell>
          <cell r="C368" t="str">
            <v>CREF-RE2-MAQ-EAO-TEM</v>
          </cell>
          <cell r="D368" t="str">
            <v>MC</v>
          </cell>
          <cell r="E368" t="str">
            <v>MA1CR211</v>
          </cell>
          <cell r="F368">
            <v>36315</v>
          </cell>
          <cell r="G368" t="str">
            <v>00:00:00</v>
          </cell>
          <cell r="H368" t="str">
            <v>00:00:00</v>
          </cell>
          <cell r="I368">
            <v>36315</v>
          </cell>
          <cell r="J368">
            <v>177.66</v>
          </cell>
        </row>
        <row r="369">
          <cell r="A369" t="str">
            <v>90489167</v>
          </cell>
          <cell r="B369" t="str">
            <v>MMM/NPB.REPARAR PERNOS GATOS ESPA</v>
          </cell>
          <cell r="C369" t="str">
            <v>CREF-RE2-MAQ-EAO</v>
          </cell>
          <cell r="D369" t="str">
            <v>MC</v>
          </cell>
          <cell r="E369" t="str">
            <v>MA1CR211</v>
          </cell>
          <cell r="F369">
            <v>36316</v>
          </cell>
          <cell r="G369" t="str">
            <v>00:00:00</v>
          </cell>
          <cell r="H369" t="str">
            <v>00:00:00</v>
          </cell>
          <cell r="I369">
            <v>36316</v>
          </cell>
          <cell r="J369">
            <v>177.66</v>
          </cell>
        </row>
        <row r="370">
          <cell r="A370" t="str">
            <v>90489192</v>
          </cell>
          <cell r="B370" t="str">
            <v>MMM/NPB.REPONER CHAVETAS Y REAPRETAR PER</v>
          </cell>
          <cell r="C370" t="str">
            <v>CREF-RE2-MAQ-EAO-TEM</v>
          </cell>
          <cell r="D370" t="str">
            <v>MC</v>
          </cell>
          <cell r="E370" t="str">
            <v>MA1CR211</v>
          </cell>
          <cell r="F370">
            <v>36316</v>
          </cell>
          <cell r="G370" t="str">
            <v>00:00:00</v>
          </cell>
          <cell r="H370" t="str">
            <v>00:00:00</v>
          </cell>
          <cell r="I370">
            <v>36316</v>
          </cell>
          <cell r="J370">
            <v>88.83</v>
          </cell>
        </row>
        <row r="371">
          <cell r="A371" t="str">
            <v>90504119</v>
          </cell>
          <cell r="B371" t="str">
            <v>MMM/OCB.TRABAJOS VARIOS ESPA201R</v>
          </cell>
          <cell r="C371" t="str">
            <v>CREF-RE2-MAQ-EAO</v>
          </cell>
          <cell r="D371" t="str">
            <v>MC</v>
          </cell>
          <cell r="E371" t="str">
            <v>MA1CR211</v>
          </cell>
          <cell r="F371">
            <v>36324</v>
          </cell>
          <cell r="G371" t="str">
            <v>00:00:00</v>
          </cell>
          <cell r="H371" t="str">
            <v>00:00:00</v>
          </cell>
          <cell r="I371">
            <v>36324</v>
          </cell>
          <cell r="J371">
            <v>118.44</v>
          </cell>
        </row>
        <row r="372">
          <cell r="A372" t="str">
            <v>90504286</v>
          </cell>
          <cell r="B372" t="str">
            <v>MMM/NPB.REGULAR VELOCIDAD A CADENAS.</v>
          </cell>
          <cell r="C372" t="str">
            <v>CREF-RE2-MAQ-EAO-TEM</v>
          </cell>
          <cell r="D372" t="str">
            <v>MC</v>
          </cell>
          <cell r="E372" t="str">
            <v>MA1CR211</v>
          </cell>
          <cell r="F372">
            <v>36325</v>
          </cell>
          <cell r="G372" t="str">
            <v>00:00:00</v>
          </cell>
          <cell r="H372" t="str">
            <v>00:00:00</v>
          </cell>
          <cell r="I372">
            <v>36325</v>
          </cell>
          <cell r="J372">
            <v>59.22</v>
          </cell>
        </row>
        <row r="373">
          <cell r="A373" t="str">
            <v>90504748</v>
          </cell>
          <cell r="B373" t="str">
            <v>MMM/NPB.LIMPIAR MAQUINA.ESPA201R</v>
          </cell>
          <cell r="C373" t="str">
            <v>CREF-RE2-MAQ-EAO-UHM</v>
          </cell>
          <cell r="D373" t="str">
            <v>MC</v>
          </cell>
          <cell r="E373" t="str">
            <v>MA1CR211</v>
          </cell>
          <cell r="F373">
            <v>36327</v>
          </cell>
          <cell r="G373" t="str">
            <v>00:00:00</v>
          </cell>
          <cell r="H373" t="str">
            <v>00:00:00</v>
          </cell>
          <cell r="I373">
            <v>36327</v>
          </cell>
          <cell r="J373">
            <v>59.22</v>
          </cell>
        </row>
        <row r="374">
          <cell r="A374" t="str">
            <v>90504830</v>
          </cell>
          <cell r="B374" t="str">
            <v>MMM/NPB.REPARAR VAGON Y CADENA.</v>
          </cell>
          <cell r="C374" t="str">
            <v>CREF-RE2-MAQ-EAO</v>
          </cell>
          <cell r="D374" t="str">
            <v>MC</v>
          </cell>
          <cell r="E374" t="str">
            <v>MA1CR211</v>
          </cell>
          <cell r="F374">
            <v>36328</v>
          </cell>
          <cell r="G374" t="str">
            <v>00:00:00</v>
          </cell>
          <cell r="H374" t="str">
            <v>00:00:00</v>
          </cell>
          <cell r="I374">
            <v>36328</v>
          </cell>
          <cell r="J374">
            <v>207.27</v>
          </cell>
        </row>
        <row r="375">
          <cell r="A375" t="str">
            <v>90505295</v>
          </cell>
          <cell r="B375" t="str">
            <v>MMM/OCB.COLOCAR CHAVETAS.</v>
          </cell>
          <cell r="C375" t="str">
            <v>CREF-RE2-MAQ-EAO-TEM</v>
          </cell>
          <cell r="D375" t="str">
            <v>MC</v>
          </cell>
          <cell r="E375" t="str">
            <v>MA1CR211</v>
          </cell>
          <cell r="F375">
            <v>36329</v>
          </cell>
          <cell r="G375" t="str">
            <v>00:00:00</v>
          </cell>
          <cell r="H375" t="str">
            <v>00:00:00</v>
          </cell>
          <cell r="I375">
            <v>36329</v>
          </cell>
          <cell r="J375">
            <v>88.83</v>
          </cell>
        </row>
        <row r="376">
          <cell r="A376" t="str">
            <v>90505591</v>
          </cell>
          <cell r="B376" t="str">
            <v>MMM/NPB.REPARAR CADENA DE ENTRADA.</v>
          </cell>
          <cell r="C376" t="str">
            <v>CREF-RE2-MAQ-EAO-TEM</v>
          </cell>
          <cell r="D376" t="str">
            <v>MC</v>
          </cell>
          <cell r="E376" t="str">
            <v>MA1CR211</v>
          </cell>
          <cell r="F376">
            <v>36328</v>
          </cell>
          <cell r="G376" t="str">
            <v>00:00:00</v>
          </cell>
          <cell r="H376" t="str">
            <v>00:00:00</v>
          </cell>
          <cell r="I376">
            <v>36328</v>
          </cell>
          <cell r="J376">
            <v>59.22</v>
          </cell>
        </row>
        <row r="377">
          <cell r="A377" t="str">
            <v>90506420</v>
          </cell>
          <cell r="B377" t="str">
            <v>MMM/NPB.REPONER CHAVETASA CADENAS.</v>
          </cell>
          <cell r="C377" t="str">
            <v>CREF-RE2-MAQ-EAO-TEM</v>
          </cell>
          <cell r="D377" t="str">
            <v>MC</v>
          </cell>
          <cell r="E377" t="str">
            <v>MA1CR211</v>
          </cell>
          <cell r="F377">
            <v>36330</v>
          </cell>
          <cell r="G377" t="str">
            <v>00:00:00</v>
          </cell>
          <cell r="H377" t="str">
            <v>00:00:00</v>
          </cell>
          <cell r="I377">
            <v>36330</v>
          </cell>
          <cell r="J377">
            <v>29.61</v>
          </cell>
        </row>
        <row r="378">
          <cell r="A378" t="str">
            <v>90506483</v>
          </cell>
          <cell r="B378" t="str">
            <v>MMM/NPB.REPARAR TENSOR DE CADENA.</v>
          </cell>
          <cell r="C378" t="str">
            <v>CREF-RE2-MAQ-EAO-TEM</v>
          </cell>
          <cell r="D378" t="str">
            <v>MC</v>
          </cell>
          <cell r="E378" t="str">
            <v>MA1CR211</v>
          </cell>
          <cell r="F378">
            <v>36331</v>
          </cell>
          <cell r="G378" t="str">
            <v>00:00:00</v>
          </cell>
          <cell r="H378" t="str">
            <v>00:00:00</v>
          </cell>
          <cell r="I378">
            <v>36331</v>
          </cell>
          <cell r="J378">
            <v>266.49</v>
          </cell>
        </row>
        <row r="379">
          <cell r="A379" t="str">
            <v>90506709</v>
          </cell>
          <cell r="B379" t="str">
            <v>MMM/OCB.HACER INSPECCION A MAQUINAS.</v>
          </cell>
          <cell r="C379" t="str">
            <v>CREF-RE2-MAQ-EAO</v>
          </cell>
          <cell r="D379" t="str">
            <v>MC</v>
          </cell>
          <cell r="E379" t="str">
            <v>MA1CR211</v>
          </cell>
          <cell r="F379">
            <v>36330</v>
          </cell>
          <cell r="G379" t="str">
            <v>00:00:00</v>
          </cell>
          <cell r="H379" t="str">
            <v>00:00:00</v>
          </cell>
          <cell r="I379">
            <v>36330</v>
          </cell>
          <cell r="J379">
            <v>133.25</v>
          </cell>
        </row>
        <row r="380">
          <cell r="A380" t="str">
            <v>90507420</v>
          </cell>
          <cell r="B380" t="str">
            <v>MMM/PCF.TRABAJOS VARIOS ESPA201R</v>
          </cell>
          <cell r="C380" t="str">
            <v>CREF-RE2-MAQ-EAO</v>
          </cell>
          <cell r="D380" t="str">
            <v>MC</v>
          </cell>
          <cell r="E380" t="str">
            <v>MA1CR211</v>
          </cell>
          <cell r="F380">
            <v>36332</v>
          </cell>
          <cell r="G380" t="str">
            <v>00:00:00</v>
          </cell>
          <cell r="H380" t="str">
            <v>00:00:00</v>
          </cell>
          <cell r="I380">
            <v>36332</v>
          </cell>
          <cell r="J380">
            <v>88.83</v>
          </cell>
        </row>
        <row r="381">
          <cell r="A381" t="str">
            <v>90507585</v>
          </cell>
          <cell r="B381" t="str">
            <v>M.M.M : MANTENCION MENSUAL EAO</v>
          </cell>
          <cell r="C381" t="str">
            <v>CREF-RE2-MAQ-EAO-MIM</v>
          </cell>
          <cell r="D381" t="str">
            <v>MP</v>
          </cell>
          <cell r="E381" t="str">
            <v>MA1CR211</v>
          </cell>
          <cell r="F381">
            <v>36339</v>
          </cell>
          <cell r="G381" t="str">
            <v>00:00:00</v>
          </cell>
          <cell r="H381" t="str">
            <v>00:00:00</v>
          </cell>
          <cell r="I381">
            <v>36339</v>
          </cell>
          <cell r="J381">
            <v>11.84</v>
          </cell>
        </row>
        <row r="382">
          <cell r="A382" t="str">
            <v>90507586</v>
          </cell>
          <cell r="B382" t="str">
            <v>M.M.M : MANTENCION MENSUAL EAO</v>
          </cell>
          <cell r="C382" t="str">
            <v>CREF-RE2-MAQ-EAO-URM</v>
          </cell>
          <cell r="D382" t="str">
            <v>MP</v>
          </cell>
          <cell r="E382" t="str">
            <v>MA1CR211</v>
          </cell>
          <cell r="F382">
            <v>36339</v>
          </cell>
          <cell r="G382" t="str">
            <v>00:00:00</v>
          </cell>
          <cell r="H382" t="str">
            <v>00:00:00</v>
          </cell>
          <cell r="I382">
            <v>36339</v>
          </cell>
          <cell r="J382">
            <v>29.61</v>
          </cell>
        </row>
        <row r="383">
          <cell r="A383" t="str">
            <v>90507587</v>
          </cell>
          <cell r="B383" t="str">
            <v>M.M.M : MANTENCION MENSUAL EAO</v>
          </cell>
          <cell r="C383" t="str">
            <v>CREF-RE2-MAQ-EAO-URM</v>
          </cell>
          <cell r="D383" t="str">
            <v>MP</v>
          </cell>
          <cell r="E383" t="str">
            <v>MA1CR211</v>
          </cell>
          <cell r="F383">
            <v>36339</v>
          </cell>
          <cell r="G383" t="str">
            <v>00:00:00</v>
          </cell>
          <cell r="H383" t="str">
            <v>00:00:00</v>
          </cell>
          <cell r="I383">
            <v>36339</v>
          </cell>
          <cell r="J383">
            <v>29.61</v>
          </cell>
        </row>
        <row r="384">
          <cell r="A384" t="str">
            <v>90507588</v>
          </cell>
          <cell r="B384" t="str">
            <v>M.M.M : MANTENCION MENSUAL EAO</v>
          </cell>
          <cell r="C384" t="str">
            <v>CREF-RE2-MAQ-EAO-URM</v>
          </cell>
          <cell r="D384" t="str">
            <v>MP</v>
          </cell>
          <cell r="E384" t="str">
            <v>MA1CR211</v>
          </cell>
          <cell r="F384">
            <v>36339</v>
          </cell>
          <cell r="G384" t="str">
            <v>00:00:00</v>
          </cell>
          <cell r="H384" t="str">
            <v>00:00:00</v>
          </cell>
          <cell r="I384">
            <v>36339</v>
          </cell>
          <cell r="J384">
            <v>11.84</v>
          </cell>
        </row>
        <row r="385">
          <cell r="A385" t="str">
            <v>90507589</v>
          </cell>
          <cell r="B385" t="str">
            <v>M.M.M : MANTENCION MENSUAL EAO</v>
          </cell>
          <cell r="C385" t="str">
            <v>CREF-RE2-MAQ-EAO-CTM</v>
          </cell>
          <cell r="D385" t="str">
            <v>MP</v>
          </cell>
          <cell r="E385" t="str">
            <v>MA1CR211</v>
          </cell>
          <cell r="F385">
            <v>36339</v>
          </cell>
          <cell r="G385" t="str">
            <v>00:00:00</v>
          </cell>
          <cell r="H385" t="str">
            <v>00:00:00</v>
          </cell>
          <cell r="I385">
            <v>36339</v>
          </cell>
          <cell r="J385">
            <v>17.77</v>
          </cell>
        </row>
        <row r="386">
          <cell r="A386" t="str">
            <v>90507590</v>
          </cell>
          <cell r="B386" t="str">
            <v>M.M.M : MANTENCION MENSUAL EAO</v>
          </cell>
          <cell r="C386" t="str">
            <v>CREF-RE2-MAQ-EAO-STM</v>
          </cell>
          <cell r="D386" t="str">
            <v>MP</v>
          </cell>
          <cell r="E386" t="str">
            <v>MA1CR211</v>
          </cell>
          <cell r="F386">
            <v>36339</v>
          </cell>
          <cell r="G386" t="str">
            <v>00:00:00</v>
          </cell>
          <cell r="H386" t="str">
            <v>00:00:00</v>
          </cell>
          <cell r="I386">
            <v>36339</v>
          </cell>
          <cell r="J386">
            <v>29.61</v>
          </cell>
        </row>
        <row r="387">
          <cell r="A387" t="str">
            <v>90507591</v>
          </cell>
          <cell r="B387" t="str">
            <v>M.M.M : MANTENCION MENSUAL EAO</v>
          </cell>
          <cell r="C387" t="str">
            <v>CREF-RE2-MAQ-EAO-TEM</v>
          </cell>
          <cell r="D387" t="str">
            <v>MP</v>
          </cell>
          <cell r="E387" t="str">
            <v>MA1CR211</v>
          </cell>
          <cell r="F387">
            <v>36339</v>
          </cell>
          <cell r="G387" t="str">
            <v>00:00:00</v>
          </cell>
          <cell r="H387" t="str">
            <v>00:00:00</v>
          </cell>
          <cell r="I387">
            <v>36339</v>
          </cell>
          <cell r="J387">
            <v>17.77</v>
          </cell>
        </row>
        <row r="388">
          <cell r="A388" t="str">
            <v>90507592</v>
          </cell>
          <cell r="B388" t="str">
            <v>M.M.M : MANTENCION MENSUAL EAO</v>
          </cell>
          <cell r="C388" t="str">
            <v>CREF-RE2-MAQ-EAO-VDM</v>
          </cell>
          <cell r="D388" t="str">
            <v>MP</v>
          </cell>
          <cell r="E388" t="str">
            <v>MA1CR211</v>
          </cell>
          <cell r="F388">
            <v>36339</v>
          </cell>
          <cell r="G388" t="str">
            <v>00:00:00</v>
          </cell>
          <cell r="H388" t="str">
            <v>00:00:00</v>
          </cell>
          <cell r="I388">
            <v>36339</v>
          </cell>
          <cell r="J388">
            <v>59.22</v>
          </cell>
        </row>
        <row r="389">
          <cell r="A389" t="str">
            <v>90507593</v>
          </cell>
          <cell r="B389" t="str">
            <v>M.M.M : MANTENCION MENSUAL EAO</v>
          </cell>
          <cell r="C389" t="str">
            <v>CREF-RE2-MAQ-EAO-UHM</v>
          </cell>
          <cell r="D389" t="str">
            <v>MP</v>
          </cell>
          <cell r="E389" t="str">
            <v>MA1CR211</v>
          </cell>
          <cell r="F389">
            <v>36339</v>
          </cell>
          <cell r="G389" t="str">
            <v>00:00:00</v>
          </cell>
          <cell r="H389" t="str">
            <v>00:00:00</v>
          </cell>
          <cell r="I389">
            <v>36339</v>
          </cell>
          <cell r="J389">
            <v>59.22</v>
          </cell>
        </row>
        <row r="390">
          <cell r="A390" t="str">
            <v>90508386</v>
          </cell>
          <cell r="B390" t="str">
            <v>MMM/NPB.TRABAJOS VARIOS ESPA201R</v>
          </cell>
          <cell r="C390" t="str">
            <v>CREF-RE2-MAQ-EAO</v>
          </cell>
          <cell r="D390" t="str">
            <v>MC</v>
          </cell>
          <cell r="E390" t="str">
            <v>MA1CR211</v>
          </cell>
          <cell r="F390">
            <v>36334</v>
          </cell>
          <cell r="G390" t="str">
            <v>00:00:00</v>
          </cell>
          <cell r="H390" t="str">
            <v>00:00:00</v>
          </cell>
          <cell r="I390">
            <v>36334</v>
          </cell>
          <cell r="J390">
            <v>236.88</v>
          </cell>
        </row>
        <row r="391">
          <cell r="A391" t="str">
            <v>90512193</v>
          </cell>
          <cell r="B391" t="str">
            <v>MMM/NPB.CAMBIAR VALVULA ANTIRETORNO.</v>
          </cell>
          <cell r="C391" t="str">
            <v>CREF-RE2-MAQ-EAO-UHM</v>
          </cell>
          <cell r="D391" t="str">
            <v>MC</v>
          </cell>
          <cell r="E391" t="str">
            <v>MA1CR211</v>
          </cell>
          <cell r="F391">
            <v>36336</v>
          </cell>
          <cell r="G391" t="str">
            <v>00:00:00</v>
          </cell>
          <cell r="H391" t="str">
            <v>00:00:00</v>
          </cell>
          <cell r="I391">
            <v>36336</v>
          </cell>
          <cell r="J391">
            <v>148.05000000000001</v>
          </cell>
        </row>
        <row r="392">
          <cell r="A392" t="str">
            <v>90513947</v>
          </cell>
          <cell r="B392" t="str">
            <v>MMM/PCF.REGULAR CADENA DE ENTRADA</v>
          </cell>
          <cell r="C392" t="str">
            <v>CREF-RE2-MAQ-EAO-TPM</v>
          </cell>
          <cell r="D392" t="str">
            <v>MC</v>
          </cell>
          <cell r="E392" t="str">
            <v>MA1CR211</v>
          </cell>
          <cell r="F392">
            <v>36338</v>
          </cell>
          <cell r="G392" t="str">
            <v>00:00:00</v>
          </cell>
          <cell r="H392" t="str">
            <v>00:00:00</v>
          </cell>
          <cell r="I392">
            <v>36338</v>
          </cell>
          <cell r="J392">
            <v>88.83</v>
          </cell>
        </row>
        <row r="393">
          <cell r="A393" t="str">
            <v>90514579</v>
          </cell>
          <cell r="B393" t="str">
            <v>MMM/PCF.REPONER CHAVETAS.</v>
          </cell>
          <cell r="C393" t="str">
            <v>CREF-RE2-MAQ-EAO-TPM</v>
          </cell>
          <cell r="D393" t="str">
            <v>MC</v>
          </cell>
          <cell r="E393" t="str">
            <v>MA1CR211</v>
          </cell>
          <cell r="F393">
            <v>36339</v>
          </cell>
          <cell r="G393" t="str">
            <v>00:00:00</v>
          </cell>
          <cell r="H393" t="str">
            <v>00:00:00</v>
          </cell>
          <cell r="I393">
            <v>36339</v>
          </cell>
          <cell r="J393">
            <v>88.83</v>
          </cell>
        </row>
        <row r="394">
          <cell r="A394" t="str">
            <v>90515325</v>
          </cell>
          <cell r="B394" t="str">
            <v>MMM/PCF.TRABAJOS VARIOS.ESPA201R</v>
          </cell>
          <cell r="C394" t="str">
            <v>CREF-RE2-MAQ-EAO</v>
          </cell>
          <cell r="D394" t="str">
            <v>MC</v>
          </cell>
          <cell r="E394" t="str">
            <v>MA1CR211</v>
          </cell>
          <cell r="F394">
            <v>36340</v>
          </cell>
          <cell r="G394" t="str">
            <v>00:00:00</v>
          </cell>
          <cell r="H394" t="str">
            <v>00:00:00</v>
          </cell>
          <cell r="I394">
            <v>36340</v>
          </cell>
          <cell r="J394">
            <v>88.83</v>
          </cell>
        </row>
        <row r="395">
          <cell r="A395" t="str">
            <v>90515596</v>
          </cell>
          <cell r="B395" t="str">
            <v>MMM/NPB.COLOCAR PROTECCIONES A VAGON.</v>
          </cell>
          <cell r="C395" t="str">
            <v>CREF-RE2-MAQ-EAO-VDM</v>
          </cell>
          <cell r="D395" t="str">
            <v>MC</v>
          </cell>
          <cell r="E395" t="str">
            <v>MA1CR211</v>
          </cell>
          <cell r="F395">
            <v>36340</v>
          </cell>
          <cell r="G395" t="str">
            <v>00:00:00</v>
          </cell>
          <cell r="H395" t="str">
            <v>00:00:00</v>
          </cell>
          <cell r="I395">
            <v>36340</v>
          </cell>
          <cell r="J395">
            <v>296.10000000000002</v>
          </cell>
        </row>
        <row r="396">
          <cell r="A396" t="str">
            <v>90516132</v>
          </cell>
          <cell r="B396" t="str">
            <v>MMM/PCF.SOLDAR RIEL.</v>
          </cell>
          <cell r="C396" t="str">
            <v>CREF-RE2-MAQ-EAO-VAM</v>
          </cell>
          <cell r="D396" t="str">
            <v>MC</v>
          </cell>
          <cell r="E396" t="str">
            <v>MA1CR211</v>
          </cell>
          <cell r="F396">
            <v>36341</v>
          </cell>
          <cell r="G396" t="str">
            <v>00:00:00</v>
          </cell>
          <cell r="H396" t="str">
            <v>00:00:00</v>
          </cell>
          <cell r="I396">
            <v>36341</v>
          </cell>
          <cell r="J396">
            <v>444.15</v>
          </cell>
        </row>
        <row r="397">
          <cell r="A397" t="str">
            <v>90520051</v>
          </cell>
          <cell r="B397" t="str">
            <v>MMM/PCF.TRABAJOS VARIOS ESPA201R</v>
          </cell>
          <cell r="C397" t="str">
            <v>CREF-RE2-MAQ-EAO</v>
          </cell>
          <cell r="D397" t="str">
            <v>MC</v>
          </cell>
          <cell r="E397" t="str">
            <v>MA1CR211</v>
          </cell>
          <cell r="F397">
            <v>36343</v>
          </cell>
          <cell r="G397" t="str">
            <v>00:00:00</v>
          </cell>
          <cell r="H397" t="str">
            <v>00:00:00</v>
          </cell>
          <cell r="I397">
            <v>36343</v>
          </cell>
          <cell r="J397">
            <v>29.61</v>
          </cell>
        </row>
        <row r="398">
          <cell r="A398" t="str">
            <v>90522840</v>
          </cell>
          <cell r="B398" t="str">
            <v>MMM/NPB.REPARAR PERNOS GATOS ESPA.</v>
          </cell>
          <cell r="C398" t="str">
            <v>CREF-RE2-MAQ-EAO-VDM</v>
          </cell>
          <cell r="D398" t="str">
            <v>MC</v>
          </cell>
          <cell r="E398" t="str">
            <v>MA1CR211</v>
          </cell>
          <cell r="F398">
            <v>36345</v>
          </cell>
          <cell r="G398" t="str">
            <v>00:00:00</v>
          </cell>
          <cell r="H398" t="str">
            <v>00:00:00</v>
          </cell>
          <cell r="I398">
            <v>36345</v>
          </cell>
          <cell r="J398">
            <v>162.85</v>
          </cell>
        </row>
        <row r="399">
          <cell r="A399" t="str">
            <v>90523101</v>
          </cell>
          <cell r="B399" t="str">
            <v>MMM/PCF.REPONER CHAVETAS.</v>
          </cell>
          <cell r="C399" t="str">
            <v>CREF-RE2-MAQ-EAO-TPM</v>
          </cell>
          <cell r="D399" t="str">
            <v>MC</v>
          </cell>
          <cell r="E399" t="str">
            <v>MA1CR211</v>
          </cell>
          <cell r="F399">
            <v>36345</v>
          </cell>
          <cell r="G399" t="str">
            <v>00:00:00</v>
          </cell>
          <cell r="H399" t="str">
            <v>00:00:00</v>
          </cell>
          <cell r="I399">
            <v>36345</v>
          </cell>
          <cell r="J399">
            <v>59.22</v>
          </cell>
        </row>
        <row r="400">
          <cell r="A400" t="str">
            <v>90523876</v>
          </cell>
          <cell r="B400" t="str">
            <v>MMM/NPB.REPARAR CADENA DE ENTRADA.</v>
          </cell>
          <cell r="C400" t="str">
            <v>CREF-RE2-MAQ-EAO-TPM</v>
          </cell>
          <cell r="D400" t="str">
            <v>MC</v>
          </cell>
          <cell r="E400" t="str">
            <v>MA1CR211</v>
          </cell>
          <cell r="F400">
            <v>36346</v>
          </cell>
          <cell r="G400" t="str">
            <v>00:00:00</v>
          </cell>
          <cell r="H400" t="str">
            <v>00:00:00</v>
          </cell>
          <cell r="I400">
            <v>36346</v>
          </cell>
          <cell r="J400">
            <v>118.44</v>
          </cell>
        </row>
        <row r="401">
          <cell r="A401" t="str">
            <v>90523886</v>
          </cell>
          <cell r="B401" t="str">
            <v>MMM/PCF.TRABAJOS VARIOS ESPA201R.</v>
          </cell>
          <cell r="C401" t="str">
            <v>CREF-RE2-MAQ-EAO</v>
          </cell>
          <cell r="D401" t="str">
            <v>MC</v>
          </cell>
          <cell r="E401" t="str">
            <v>MA1CR211</v>
          </cell>
          <cell r="F401">
            <v>36346</v>
          </cell>
          <cell r="G401" t="str">
            <v>00:00:00</v>
          </cell>
          <cell r="H401" t="str">
            <v>00:00:00</v>
          </cell>
          <cell r="I401">
            <v>36346</v>
          </cell>
          <cell r="J401">
            <v>118.44</v>
          </cell>
        </row>
        <row r="402">
          <cell r="A402" t="str">
            <v>90524067</v>
          </cell>
          <cell r="B402" t="str">
            <v>MMM/NPB.REPARAR CADENA DE ENTRADA.</v>
          </cell>
          <cell r="C402" t="str">
            <v>CREF-RE2-MAQ-EAO-TPM</v>
          </cell>
          <cell r="D402" t="str">
            <v>MC</v>
          </cell>
          <cell r="E402" t="str">
            <v>MA1CR211</v>
          </cell>
          <cell r="F402">
            <v>36347</v>
          </cell>
          <cell r="G402" t="str">
            <v>00:00:00</v>
          </cell>
          <cell r="H402" t="str">
            <v>00:00:00</v>
          </cell>
          <cell r="I402">
            <v>36347</v>
          </cell>
          <cell r="J402">
            <v>177.66</v>
          </cell>
        </row>
        <row r="403">
          <cell r="A403" t="str">
            <v>90524823</v>
          </cell>
          <cell r="B403" t="str">
            <v>MMM/PCF.REPARAR CADENA DE SALIDA.</v>
          </cell>
          <cell r="C403" t="str">
            <v>CREF-RE2-MAQ-EAO-TEM</v>
          </cell>
          <cell r="D403" t="str">
            <v>MC</v>
          </cell>
          <cell r="E403" t="str">
            <v>MA1CR211</v>
          </cell>
          <cell r="F403">
            <v>36347</v>
          </cell>
          <cell r="G403" t="str">
            <v>00:00:00</v>
          </cell>
          <cell r="H403" t="str">
            <v>00:00:00</v>
          </cell>
          <cell r="I403">
            <v>36347</v>
          </cell>
          <cell r="J403">
            <v>177.66</v>
          </cell>
        </row>
        <row r="404">
          <cell r="A404" t="str">
            <v>90526706</v>
          </cell>
          <cell r="B404" t="str">
            <v>MMM/NPB.TRABAJOS VARIOS ESPA202R</v>
          </cell>
          <cell r="C404" t="str">
            <v>CREF-RE2-MAQ-EAO</v>
          </cell>
          <cell r="D404" t="str">
            <v>MC</v>
          </cell>
          <cell r="E404" t="str">
            <v>MA1CR211</v>
          </cell>
          <cell r="F404">
            <v>36348</v>
          </cell>
          <cell r="G404" t="str">
            <v>00:00:00</v>
          </cell>
          <cell r="H404" t="str">
            <v>00:00:00</v>
          </cell>
          <cell r="I404">
            <v>36348</v>
          </cell>
          <cell r="J404">
            <v>266.49</v>
          </cell>
        </row>
        <row r="405">
          <cell r="A405" t="str">
            <v>90529145</v>
          </cell>
          <cell r="B405" t="str">
            <v>MMM/NPB.REPARAR PERNOS GATOS ESPA.</v>
          </cell>
          <cell r="C405" t="str">
            <v>CREF-RE2-MAQ-EAO-VDM</v>
          </cell>
          <cell r="D405" t="str">
            <v>MC</v>
          </cell>
          <cell r="E405" t="str">
            <v>MA1CR211</v>
          </cell>
          <cell r="F405">
            <v>36349</v>
          </cell>
          <cell r="G405" t="str">
            <v>00:00:00</v>
          </cell>
          <cell r="H405" t="str">
            <v>00:00:00</v>
          </cell>
          <cell r="I405">
            <v>36349</v>
          </cell>
          <cell r="J405">
            <v>207.27</v>
          </cell>
        </row>
        <row r="406">
          <cell r="A406" t="str">
            <v>90529149</v>
          </cell>
          <cell r="B406" t="str">
            <v>MMM/NPB.CAMBIAR FILTRO Y MANOMETRO.</v>
          </cell>
          <cell r="C406" t="str">
            <v>CREF-RE2-MAQ-EAO-UHM</v>
          </cell>
          <cell r="D406" t="str">
            <v>MC</v>
          </cell>
          <cell r="E406" t="str">
            <v>MA1CR211</v>
          </cell>
          <cell r="F406">
            <v>36349</v>
          </cell>
          <cell r="G406" t="str">
            <v>00:00:00</v>
          </cell>
          <cell r="H406" t="str">
            <v>00:00:00</v>
          </cell>
          <cell r="I406">
            <v>36349</v>
          </cell>
          <cell r="J406">
            <v>118.44</v>
          </cell>
        </row>
        <row r="407">
          <cell r="A407" t="str">
            <v>90529376</v>
          </cell>
          <cell r="B407" t="str">
            <v>MMM/PCF.TRABAJOS VARIOS ESPA201R</v>
          </cell>
          <cell r="C407" t="str">
            <v>CREF-RE2-MAQ-EAO</v>
          </cell>
          <cell r="D407" t="str">
            <v>MC</v>
          </cell>
          <cell r="E407" t="str">
            <v>MA1CR211</v>
          </cell>
          <cell r="F407">
            <v>36349</v>
          </cell>
          <cell r="G407" t="str">
            <v>00:00:00</v>
          </cell>
          <cell r="H407" t="str">
            <v>00:00:00</v>
          </cell>
          <cell r="I407">
            <v>36349</v>
          </cell>
          <cell r="J407">
            <v>88.83</v>
          </cell>
        </row>
        <row r="408">
          <cell r="A408" t="str">
            <v>90529452</v>
          </cell>
          <cell r="B408" t="str">
            <v>MMM/NPB.CAMBIAR CILINDRO.</v>
          </cell>
          <cell r="C408" t="str">
            <v>CREF-RE2-MAQ-EAO-CTM</v>
          </cell>
          <cell r="D408" t="str">
            <v>MC</v>
          </cell>
          <cell r="E408" t="str">
            <v>MA1CR211</v>
          </cell>
          <cell r="F408">
            <v>36350</v>
          </cell>
          <cell r="G408" t="str">
            <v>00:00:00</v>
          </cell>
          <cell r="H408" t="str">
            <v>00:00:00</v>
          </cell>
          <cell r="I408">
            <v>36350</v>
          </cell>
          <cell r="J408">
            <v>444.15</v>
          </cell>
        </row>
        <row r="409">
          <cell r="A409" t="str">
            <v>90529908</v>
          </cell>
          <cell r="B409" t="str">
            <v>MMM/PCF.CAMBIAR CHAVETAS A CADENA.</v>
          </cell>
          <cell r="C409" t="str">
            <v>CREF-RE2-MAQ-EAO-TPM</v>
          </cell>
          <cell r="D409" t="str">
            <v>MC</v>
          </cell>
          <cell r="E409" t="str">
            <v>MA1CR211</v>
          </cell>
          <cell r="F409">
            <v>36350</v>
          </cell>
          <cell r="G409" t="str">
            <v>00:00:00</v>
          </cell>
          <cell r="H409" t="str">
            <v>00:00:00</v>
          </cell>
          <cell r="I409">
            <v>36350</v>
          </cell>
          <cell r="J409">
            <v>88.83</v>
          </cell>
        </row>
        <row r="410">
          <cell r="A410" t="str">
            <v>90530190</v>
          </cell>
          <cell r="B410" t="str">
            <v>MMM/PCF.REPARAR CADENA CORTADA.</v>
          </cell>
          <cell r="C410" t="str">
            <v>CREF-RE2-MAQ-EAO-TEM</v>
          </cell>
          <cell r="D410" t="str">
            <v>MC</v>
          </cell>
          <cell r="E410" t="str">
            <v>MA1CR211</v>
          </cell>
          <cell r="F410">
            <v>36351</v>
          </cell>
          <cell r="G410" t="str">
            <v>00:00:00</v>
          </cell>
          <cell r="H410" t="str">
            <v>00:00:00</v>
          </cell>
          <cell r="I410">
            <v>36351</v>
          </cell>
          <cell r="J410">
            <v>59.22</v>
          </cell>
        </row>
        <row r="411">
          <cell r="A411" t="str">
            <v>90533849</v>
          </cell>
          <cell r="B411" t="str">
            <v>MMM/PCF.CAMBIAR PERNOS CORTADOS.</v>
          </cell>
          <cell r="C411" t="str">
            <v>CREF-RE2-MAQ-EAO-TEM</v>
          </cell>
          <cell r="D411" t="str">
            <v>MC</v>
          </cell>
          <cell r="E411" t="str">
            <v>MA1CR211</v>
          </cell>
          <cell r="F411">
            <v>36355</v>
          </cell>
          <cell r="G411" t="str">
            <v>00:00:00</v>
          </cell>
          <cell r="H411" t="str">
            <v>00:00:00</v>
          </cell>
          <cell r="I411">
            <v>36355</v>
          </cell>
          <cell r="J411">
            <v>236.88</v>
          </cell>
        </row>
        <row r="412">
          <cell r="A412" t="str">
            <v>90533924</v>
          </cell>
          <cell r="B412" t="str">
            <v>MMM/NPB.REPONER CHAVETAS A CADENAS.</v>
          </cell>
          <cell r="C412" t="str">
            <v>CREF-RE2-MAQ-EAO-TPM</v>
          </cell>
          <cell r="D412" t="str">
            <v>MC</v>
          </cell>
          <cell r="E412" t="str">
            <v>MA1CR211</v>
          </cell>
          <cell r="F412">
            <v>36355</v>
          </cell>
          <cell r="G412" t="str">
            <v>00:00:00</v>
          </cell>
          <cell r="H412" t="str">
            <v>00:00:00</v>
          </cell>
          <cell r="I412">
            <v>36355</v>
          </cell>
          <cell r="J412">
            <v>118.44</v>
          </cell>
        </row>
        <row r="413">
          <cell r="A413" t="str">
            <v>90534953</v>
          </cell>
          <cell r="B413" t="str">
            <v>MMM/NPB.REPARAR CADENAS DE SALIDA.</v>
          </cell>
          <cell r="C413" t="str">
            <v>CREF-RE2-MAQ-EAO-TEM</v>
          </cell>
          <cell r="D413" t="str">
            <v>MC</v>
          </cell>
          <cell r="E413" t="str">
            <v>MA1CR211</v>
          </cell>
          <cell r="F413">
            <v>36356</v>
          </cell>
          <cell r="G413" t="str">
            <v>00:00:00</v>
          </cell>
          <cell r="H413" t="str">
            <v>00:00:00</v>
          </cell>
          <cell r="I413">
            <v>36356</v>
          </cell>
          <cell r="J413">
            <v>177.66</v>
          </cell>
        </row>
        <row r="414">
          <cell r="A414" t="str">
            <v>90536696</v>
          </cell>
          <cell r="B414" t="str">
            <v>MMM/NPB.REPARAR CADENA CORTADA.</v>
          </cell>
          <cell r="C414" t="str">
            <v>CREF-RE2-MAQ-EAO-TEM</v>
          </cell>
          <cell r="D414" t="str">
            <v>MC</v>
          </cell>
          <cell r="E414" t="str">
            <v>MA1CR211</v>
          </cell>
          <cell r="F414">
            <v>36357</v>
          </cell>
          <cell r="G414" t="str">
            <v>00:00:00</v>
          </cell>
          <cell r="H414" t="str">
            <v>00:00:00</v>
          </cell>
          <cell r="I414">
            <v>36357</v>
          </cell>
          <cell r="J414">
            <v>177.66</v>
          </cell>
        </row>
        <row r="415">
          <cell r="A415" t="str">
            <v>90536776</v>
          </cell>
          <cell r="B415" t="str">
            <v>MMM/NPB.CAMBIAR CHAVETAS A CADENAS.</v>
          </cell>
          <cell r="C415" t="str">
            <v>CREF-RE2-MAQ-EAO-TPM</v>
          </cell>
          <cell r="D415" t="str">
            <v>MC</v>
          </cell>
          <cell r="E415" t="str">
            <v>MA1CR211</v>
          </cell>
          <cell r="F415">
            <v>36358</v>
          </cell>
          <cell r="G415" t="str">
            <v>00:00:00</v>
          </cell>
          <cell r="H415" t="str">
            <v>00:00:00</v>
          </cell>
          <cell r="I415">
            <v>36358</v>
          </cell>
          <cell r="J415">
            <v>133.25</v>
          </cell>
        </row>
        <row r="416">
          <cell r="A416" t="str">
            <v>90537746</v>
          </cell>
          <cell r="B416" t="str">
            <v>MMM/NPB.SOLDAR PORTA LIMITE,REGULAR PRES</v>
          </cell>
          <cell r="C416" t="str">
            <v>CREF-RE2-MAQ-EAO-URM</v>
          </cell>
          <cell r="D416" t="str">
            <v>MC</v>
          </cell>
          <cell r="E416" t="str">
            <v>MA1CR211</v>
          </cell>
          <cell r="F416">
            <v>36360</v>
          </cell>
          <cell r="G416" t="str">
            <v>00:00:00</v>
          </cell>
          <cell r="H416" t="str">
            <v>00:00:00</v>
          </cell>
          <cell r="I416">
            <v>36360</v>
          </cell>
          <cell r="J416">
            <v>133.25</v>
          </cell>
        </row>
        <row r="417">
          <cell r="A417" t="str">
            <v>90538856</v>
          </cell>
          <cell r="B417" t="str">
            <v>MMM/PCF.REPARAR CADENA CORTADA.</v>
          </cell>
          <cell r="C417" t="str">
            <v>CREF-RE2-MAQ-EAO-TEM</v>
          </cell>
          <cell r="D417" t="str">
            <v>MC</v>
          </cell>
          <cell r="E417" t="str">
            <v>MA1CR211</v>
          </cell>
          <cell r="F417">
            <v>36361</v>
          </cell>
          <cell r="G417" t="str">
            <v>00:00:00</v>
          </cell>
          <cell r="H417" t="str">
            <v>00:00:00</v>
          </cell>
          <cell r="I417">
            <v>36361</v>
          </cell>
          <cell r="J417">
            <v>88.83</v>
          </cell>
        </row>
        <row r="418">
          <cell r="A418" t="str">
            <v>90539573</v>
          </cell>
          <cell r="B418" t="str">
            <v>M.M.M : MANTENCION MENSUAL EAO</v>
          </cell>
          <cell r="C418" t="str">
            <v>CREF-RE2-MAQ-EAO-MIM</v>
          </cell>
          <cell r="D418" t="str">
            <v>MP</v>
          </cell>
          <cell r="E418" t="str">
            <v>MA1CR211</v>
          </cell>
          <cell r="F418">
            <v>36367</v>
          </cell>
          <cell r="G418" t="str">
            <v>00:00:00</v>
          </cell>
          <cell r="H418" t="str">
            <v>00:00:00</v>
          </cell>
          <cell r="I418">
            <v>36367</v>
          </cell>
          <cell r="J418">
            <v>11.84</v>
          </cell>
        </row>
        <row r="419">
          <cell r="A419" t="str">
            <v>90539574</v>
          </cell>
          <cell r="B419" t="str">
            <v>M.M.M : MANTENCION MENSUAL EAO</v>
          </cell>
          <cell r="C419" t="str">
            <v>CREF-RE2-MAQ-EAO-URM</v>
          </cell>
          <cell r="D419" t="str">
            <v>MP</v>
          </cell>
          <cell r="E419" t="str">
            <v>MA1CR211</v>
          </cell>
          <cell r="F419">
            <v>36367</v>
          </cell>
          <cell r="G419" t="str">
            <v>00:00:00</v>
          </cell>
          <cell r="H419" t="str">
            <v>00:00:00</v>
          </cell>
          <cell r="I419">
            <v>36367</v>
          </cell>
          <cell r="J419">
            <v>29.61</v>
          </cell>
        </row>
        <row r="420">
          <cell r="A420" t="str">
            <v>90539575</v>
          </cell>
          <cell r="B420" t="str">
            <v>M.M.M : MANTENCION MENSUAL EAO</v>
          </cell>
          <cell r="C420" t="str">
            <v>CREF-RE2-MAQ-EAO-URM</v>
          </cell>
          <cell r="D420" t="str">
            <v>MP</v>
          </cell>
          <cell r="E420" t="str">
            <v>MA1CR211</v>
          </cell>
          <cell r="F420">
            <v>36367</v>
          </cell>
          <cell r="G420" t="str">
            <v>00:00:00</v>
          </cell>
          <cell r="H420" t="str">
            <v>00:00:00</v>
          </cell>
          <cell r="I420">
            <v>36367</v>
          </cell>
          <cell r="J420">
            <v>29.61</v>
          </cell>
        </row>
        <row r="421">
          <cell r="A421" t="str">
            <v>90539576</v>
          </cell>
          <cell r="B421" t="str">
            <v>M.M.M : MANTENCION MENSUAL EAO</v>
          </cell>
          <cell r="C421" t="str">
            <v>CREF-RE2-MAQ-EAO-URM</v>
          </cell>
          <cell r="D421" t="str">
            <v>MP</v>
          </cell>
          <cell r="E421" t="str">
            <v>MA1CR211</v>
          </cell>
          <cell r="F421">
            <v>36367</v>
          </cell>
          <cell r="G421" t="str">
            <v>00:00:00</v>
          </cell>
          <cell r="H421" t="str">
            <v>00:00:00</v>
          </cell>
          <cell r="I421">
            <v>36367</v>
          </cell>
          <cell r="J421">
            <v>11.84</v>
          </cell>
        </row>
        <row r="422">
          <cell r="A422" t="str">
            <v>90539577</v>
          </cell>
          <cell r="B422" t="str">
            <v>M.M.M : MANTENCION MENSUAL EAO</v>
          </cell>
          <cell r="C422" t="str">
            <v>CREF-RE2-MAQ-EAO-CTM</v>
          </cell>
          <cell r="D422" t="str">
            <v>MP</v>
          </cell>
          <cell r="E422" t="str">
            <v>MA1CR211</v>
          </cell>
          <cell r="F422">
            <v>36367</v>
          </cell>
          <cell r="G422" t="str">
            <v>00:00:00</v>
          </cell>
          <cell r="H422" t="str">
            <v>00:00:00</v>
          </cell>
          <cell r="I422">
            <v>36367</v>
          </cell>
          <cell r="J422">
            <v>17.77</v>
          </cell>
        </row>
        <row r="423">
          <cell r="A423" t="str">
            <v>90539578</v>
          </cell>
          <cell r="B423" t="str">
            <v>M.M.M : MANTENCION MENSUAL EAO</v>
          </cell>
          <cell r="C423" t="str">
            <v>CREF-RE2-MAQ-EAO-STM</v>
          </cell>
          <cell r="D423" t="str">
            <v>MP</v>
          </cell>
          <cell r="E423" t="str">
            <v>MA1CR211</v>
          </cell>
          <cell r="F423">
            <v>36367</v>
          </cell>
          <cell r="G423" t="str">
            <v>00:00:00</v>
          </cell>
          <cell r="H423" t="str">
            <v>00:00:00</v>
          </cell>
          <cell r="I423">
            <v>36367</v>
          </cell>
          <cell r="J423">
            <v>29.61</v>
          </cell>
        </row>
        <row r="424">
          <cell r="A424" t="str">
            <v>90539579</v>
          </cell>
          <cell r="B424" t="str">
            <v>M.M.M : MANTENCION MENSUAL EAO</v>
          </cell>
          <cell r="C424" t="str">
            <v>CREF-RE2-MAQ-EAO-TEM</v>
          </cell>
          <cell r="D424" t="str">
            <v>MP</v>
          </cell>
          <cell r="E424" t="str">
            <v>MA1CR211</v>
          </cell>
          <cell r="F424">
            <v>36367</v>
          </cell>
          <cell r="G424" t="str">
            <v>00:00:00</v>
          </cell>
          <cell r="H424" t="str">
            <v>00:00:00</v>
          </cell>
          <cell r="I424">
            <v>36367</v>
          </cell>
          <cell r="J424">
            <v>17.77</v>
          </cell>
        </row>
        <row r="425">
          <cell r="A425" t="str">
            <v>90539580</v>
          </cell>
          <cell r="B425" t="str">
            <v>M.M.M : MANTENCION MENSUAL EAO</v>
          </cell>
          <cell r="C425" t="str">
            <v>CREF-RE2-MAQ-EAO-VDM</v>
          </cell>
          <cell r="D425" t="str">
            <v>MP</v>
          </cell>
          <cell r="E425" t="str">
            <v>MA1CR211</v>
          </cell>
          <cell r="F425">
            <v>36367</v>
          </cell>
          <cell r="G425" t="str">
            <v>00:00:00</v>
          </cell>
          <cell r="H425" t="str">
            <v>00:00:00</v>
          </cell>
          <cell r="I425">
            <v>36367</v>
          </cell>
          <cell r="J425">
            <v>59.22</v>
          </cell>
        </row>
        <row r="426">
          <cell r="A426" t="str">
            <v>90539581</v>
          </cell>
          <cell r="B426" t="str">
            <v>M.M.M : MANTENCION MENSUAL EAO</v>
          </cell>
          <cell r="C426" t="str">
            <v>CREF-RE2-MAQ-EAO-UHM</v>
          </cell>
          <cell r="D426" t="str">
            <v>MP</v>
          </cell>
          <cell r="E426" t="str">
            <v>MA1CR211</v>
          </cell>
          <cell r="F426">
            <v>36367</v>
          </cell>
          <cell r="G426" t="str">
            <v>00:00:00</v>
          </cell>
          <cell r="H426" t="str">
            <v>00:00:00</v>
          </cell>
          <cell r="I426">
            <v>36367</v>
          </cell>
          <cell r="J426">
            <v>59.22</v>
          </cell>
        </row>
        <row r="427">
          <cell r="A427" t="str">
            <v>90539806</v>
          </cell>
          <cell r="B427" t="str">
            <v>MMM/PCF.REPARAR CADENA CORTADA.</v>
          </cell>
          <cell r="C427" t="str">
            <v>CREF-RE2-MAQ-EAO-TEM</v>
          </cell>
          <cell r="D427" t="str">
            <v>MC</v>
          </cell>
          <cell r="E427" t="str">
            <v>MA1CR211</v>
          </cell>
          <cell r="F427">
            <v>36362</v>
          </cell>
          <cell r="G427" t="str">
            <v>00:00:00</v>
          </cell>
          <cell r="H427" t="str">
            <v>00:00:00</v>
          </cell>
          <cell r="I427">
            <v>36362</v>
          </cell>
          <cell r="J427">
            <v>177.66</v>
          </cell>
        </row>
        <row r="428">
          <cell r="A428" t="str">
            <v>90544161</v>
          </cell>
          <cell r="B428" t="str">
            <v>MMM/PCF.REALIZAR INSPECCION .</v>
          </cell>
          <cell r="C428" t="str">
            <v>CREF-RE2-MAQ-EAO</v>
          </cell>
          <cell r="D428" t="str">
            <v>MC</v>
          </cell>
          <cell r="E428" t="str">
            <v>MA1CR211</v>
          </cell>
          <cell r="F428">
            <v>36365</v>
          </cell>
          <cell r="G428" t="str">
            <v>00:00:00</v>
          </cell>
          <cell r="H428" t="str">
            <v>00:00:00</v>
          </cell>
          <cell r="I428">
            <v>36365</v>
          </cell>
          <cell r="J428">
            <v>29.61</v>
          </cell>
        </row>
        <row r="429">
          <cell r="A429" t="str">
            <v>90551726</v>
          </cell>
          <cell r="B429" t="str">
            <v>MMM/NPB.REPARAR CADENA CORTADA.</v>
          </cell>
          <cell r="C429" t="str">
            <v>CREF-RE2-MAQ-EAO-TEM</v>
          </cell>
          <cell r="D429" t="str">
            <v>MC</v>
          </cell>
          <cell r="E429" t="str">
            <v>MA1CR211</v>
          </cell>
          <cell r="F429">
            <v>36369</v>
          </cell>
          <cell r="G429" t="str">
            <v>00:00:00</v>
          </cell>
          <cell r="H429" t="str">
            <v>00:00:00</v>
          </cell>
          <cell r="I429">
            <v>36369</v>
          </cell>
          <cell r="J429">
            <v>222.07</v>
          </cell>
        </row>
        <row r="430">
          <cell r="A430" t="str">
            <v>90552358</v>
          </cell>
          <cell r="B430" t="str">
            <v>MMM/NPB.REGULAR PRESION Y VELOCIDAD.</v>
          </cell>
          <cell r="C430" t="str">
            <v>CREF-RE2-MAQ-EAO</v>
          </cell>
          <cell r="D430" t="str">
            <v>MC</v>
          </cell>
          <cell r="E430" t="str">
            <v>MA1CR211</v>
          </cell>
          <cell r="F430">
            <v>36371</v>
          </cell>
          <cell r="G430" t="str">
            <v>00:00:00</v>
          </cell>
          <cell r="H430" t="str">
            <v>00:00:00</v>
          </cell>
          <cell r="I430">
            <v>36371</v>
          </cell>
          <cell r="J430">
            <v>59.22</v>
          </cell>
        </row>
        <row r="431">
          <cell r="A431" t="str">
            <v>90552434</v>
          </cell>
          <cell r="B431" t="str">
            <v>MMM/NPB.REGULAR VELOCIDAD A CADENA.</v>
          </cell>
          <cell r="C431" t="str">
            <v>CREF-RE2-MAQ-EAO-TPM</v>
          </cell>
          <cell r="D431" t="str">
            <v>MC</v>
          </cell>
          <cell r="E431" t="str">
            <v>MA1CR211</v>
          </cell>
          <cell r="F431">
            <v>36372</v>
          </cell>
          <cell r="G431" t="str">
            <v>00:00:00</v>
          </cell>
          <cell r="H431" t="str">
            <v>00:00:00</v>
          </cell>
          <cell r="I431">
            <v>36372</v>
          </cell>
          <cell r="J431">
            <v>59.22</v>
          </cell>
        </row>
        <row r="432">
          <cell r="A432" t="str">
            <v>90554641</v>
          </cell>
          <cell r="B432" t="str">
            <v>MMM/NPB.REPONER CHAVETAS A CADENAS.</v>
          </cell>
          <cell r="C432" t="str">
            <v>CREF-RE2-MAQ-EAO-TPM</v>
          </cell>
          <cell r="D432" t="str">
            <v>MC</v>
          </cell>
          <cell r="E432" t="str">
            <v>MA1CR211</v>
          </cell>
          <cell r="F432">
            <v>36373</v>
          </cell>
          <cell r="G432" t="str">
            <v>00:00:00</v>
          </cell>
          <cell r="H432" t="str">
            <v>00:00:00</v>
          </cell>
          <cell r="I432">
            <v>36373</v>
          </cell>
          <cell r="J432">
            <v>59.22</v>
          </cell>
        </row>
        <row r="433">
          <cell r="A433" t="str">
            <v>90556753</v>
          </cell>
          <cell r="B433" t="str">
            <v>MMM/NPB.SOLDAR RIEL Y REPONER CHAVETAS.</v>
          </cell>
          <cell r="C433" t="str">
            <v>CREF-RE2-MAQ-EAO-VAM</v>
          </cell>
          <cell r="D433" t="str">
            <v>MC</v>
          </cell>
          <cell r="E433" t="str">
            <v>MA1CR211</v>
          </cell>
          <cell r="F433">
            <v>36376</v>
          </cell>
          <cell r="G433" t="str">
            <v>00:00:00</v>
          </cell>
          <cell r="H433" t="str">
            <v>00:00:00</v>
          </cell>
          <cell r="I433">
            <v>36376</v>
          </cell>
          <cell r="J433">
            <v>88.83</v>
          </cell>
        </row>
        <row r="434">
          <cell r="A434" t="str">
            <v>90557845</v>
          </cell>
          <cell r="B434" t="str">
            <v>MMM/NPB.REPARAR CADENA DE ENTRADA.</v>
          </cell>
          <cell r="C434" t="str">
            <v>CREF-RE2-MAQ-EAO-TPM</v>
          </cell>
          <cell r="D434" t="str">
            <v>MC</v>
          </cell>
          <cell r="E434" t="str">
            <v>MA1CR211</v>
          </cell>
          <cell r="F434">
            <v>36377</v>
          </cell>
          <cell r="G434" t="str">
            <v>00:00:00</v>
          </cell>
          <cell r="H434" t="str">
            <v>00:00:00</v>
          </cell>
          <cell r="I434">
            <v>36377</v>
          </cell>
          <cell r="J434">
            <v>118.44</v>
          </cell>
        </row>
        <row r="435">
          <cell r="A435" t="str">
            <v>90557973</v>
          </cell>
          <cell r="B435" t="str">
            <v>MMM/ABC.CENTRAR CADENA.</v>
          </cell>
          <cell r="C435" t="str">
            <v>CREF-RE2-MAQ-EAO-TEM</v>
          </cell>
          <cell r="D435" t="str">
            <v>MC</v>
          </cell>
          <cell r="E435" t="str">
            <v>MA1CR211</v>
          </cell>
          <cell r="F435">
            <v>36377</v>
          </cell>
          <cell r="G435" t="str">
            <v>00:00:00</v>
          </cell>
          <cell r="H435" t="str">
            <v>00:00:00</v>
          </cell>
          <cell r="I435">
            <v>36377</v>
          </cell>
          <cell r="J435">
            <v>29.61</v>
          </cell>
        </row>
        <row r="436">
          <cell r="A436" t="str">
            <v>90560217</v>
          </cell>
          <cell r="B436" t="str">
            <v>MMM/NPB.TRABAJOS VARIOS ESPA201R</v>
          </cell>
          <cell r="C436" t="str">
            <v>CREF-RE2-MAQ-EAO</v>
          </cell>
          <cell r="D436" t="str">
            <v>MC</v>
          </cell>
          <cell r="E436" t="str">
            <v>MA1CR211</v>
          </cell>
          <cell r="F436">
            <v>36378</v>
          </cell>
          <cell r="G436" t="str">
            <v>00:00:00</v>
          </cell>
          <cell r="H436" t="str">
            <v>00:00:00</v>
          </cell>
          <cell r="I436">
            <v>36378</v>
          </cell>
          <cell r="J436">
            <v>177.66</v>
          </cell>
        </row>
        <row r="437">
          <cell r="A437" t="str">
            <v>90560282</v>
          </cell>
          <cell r="B437" t="str">
            <v>MMM/NPB.TRABAJOS VARIOS ESPA201R</v>
          </cell>
          <cell r="C437" t="str">
            <v>CREF-RE2-MAQ-EAO</v>
          </cell>
          <cell r="D437" t="str">
            <v>MC</v>
          </cell>
          <cell r="E437" t="str">
            <v>MA1CR211</v>
          </cell>
          <cell r="F437">
            <v>36379</v>
          </cell>
          <cell r="G437" t="str">
            <v>00:00:00</v>
          </cell>
          <cell r="H437" t="str">
            <v>00:00:00</v>
          </cell>
          <cell r="I437">
            <v>36379</v>
          </cell>
          <cell r="J437">
            <v>59.22</v>
          </cell>
        </row>
        <row r="438">
          <cell r="A438" t="str">
            <v>90561242</v>
          </cell>
          <cell r="B438" t="str">
            <v>MMM/ABC.TRABAJOS VARIOS ESPA201R</v>
          </cell>
          <cell r="C438" t="str">
            <v>CREF-RE2-MAQ-EAO</v>
          </cell>
          <cell r="D438" t="str">
            <v>MC</v>
          </cell>
          <cell r="E438" t="str">
            <v>MA1CR211</v>
          </cell>
          <cell r="F438">
            <v>36381</v>
          </cell>
          <cell r="G438" t="str">
            <v>00:00:00</v>
          </cell>
          <cell r="H438" t="str">
            <v>00:00:00</v>
          </cell>
          <cell r="I438">
            <v>36381</v>
          </cell>
          <cell r="J438">
            <v>88.83</v>
          </cell>
        </row>
        <row r="439">
          <cell r="A439" t="str">
            <v>90561343</v>
          </cell>
          <cell r="B439" t="str">
            <v>MMM/NPB.TRABAJOS VARIOS ESPA201R</v>
          </cell>
          <cell r="C439" t="str">
            <v>CREF-RE2-MAQ-EAO</v>
          </cell>
          <cell r="D439" t="str">
            <v>MC</v>
          </cell>
          <cell r="E439" t="str">
            <v>MA1CR211</v>
          </cell>
          <cell r="F439">
            <v>36381</v>
          </cell>
          <cell r="G439" t="str">
            <v>00:00:00</v>
          </cell>
          <cell r="H439" t="str">
            <v>00:00:00</v>
          </cell>
          <cell r="I439">
            <v>36381</v>
          </cell>
          <cell r="J439">
            <v>88.83</v>
          </cell>
        </row>
        <row r="440">
          <cell r="A440" t="str">
            <v>90563515</v>
          </cell>
          <cell r="B440" t="str">
            <v>MMM/NPB.REAPRETAR PERNOS,REPONER CHAVETA</v>
          </cell>
          <cell r="C440" t="str">
            <v>CREF-RE2-MAQ-EAO-URM</v>
          </cell>
          <cell r="D440" t="str">
            <v>MC</v>
          </cell>
          <cell r="E440" t="str">
            <v>MA1CR211</v>
          </cell>
          <cell r="F440">
            <v>36383</v>
          </cell>
          <cell r="G440" t="str">
            <v>00:00:00</v>
          </cell>
          <cell r="H440" t="str">
            <v>00:00:00</v>
          </cell>
          <cell r="I440">
            <v>36383</v>
          </cell>
          <cell r="J440">
            <v>88.83</v>
          </cell>
        </row>
        <row r="441">
          <cell r="A441" t="str">
            <v>90564703</v>
          </cell>
          <cell r="B441" t="str">
            <v>MMM/NPB.REPARAR CADENA DE SALIDA CORTADA</v>
          </cell>
          <cell r="C441" t="str">
            <v>CREF-RE2-MAQ-EAO-TPM</v>
          </cell>
          <cell r="D441" t="str">
            <v>MC</v>
          </cell>
          <cell r="E441" t="str">
            <v>MA1CR211</v>
          </cell>
          <cell r="F441">
            <v>36384</v>
          </cell>
          <cell r="G441" t="str">
            <v>00:00:00</v>
          </cell>
          <cell r="H441" t="str">
            <v>00:00:00</v>
          </cell>
          <cell r="I441">
            <v>36384</v>
          </cell>
          <cell r="J441">
            <v>177.66</v>
          </cell>
        </row>
        <row r="442">
          <cell r="A442" t="str">
            <v>90565440</v>
          </cell>
          <cell r="B442" t="str">
            <v>MMM/NPB.CAMBIAR CAHVETAS A CADENA.</v>
          </cell>
          <cell r="C442" t="str">
            <v>CREF-RE2-MAQ-EAO-TPM</v>
          </cell>
          <cell r="D442" t="str">
            <v>MC</v>
          </cell>
          <cell r="E442" t="str">
            <v>MA1CR211</v>
          </cell>
          <cell r="F442">
            <v>36385</v>
          </cell>
          <cell r="G442" t="str">
            <v>00:00:00</v>
          </cell>
          <cell r="H442" t="str">
            <v>00:00:00</v>
          </cell>
          <cell r="I442">
            <v>36385</v>
          </cell>
          <cell r="J442">
            <v>59.22</v>
          </cell>
        </row>
        <row r="443">
          <cell r="A443" t="str">
            <v>90567668</v>
          </cell>
          <cell r="B443" t="str">
            <v>MMM/JLM/RO: COMPRA DE PISTON</v>
          </cell>
          <cell r="C443" t="str">
            <v>CREF-RE2-MAQ-EAO</v>
          </cell>
          <cell r="D443" t="str">
            <v>MC</v>
          </cell>
          <cell r="E443" t="str">
            <v>MA1CR211</v>
          </cell>
          <cell r="F443">
            <v>36394</v>
          </cell>
          <cell r="G443" t="str">
            <v>00:00:00</v>
          </cell>
          <cell r="H443" t="str">
            <v>08:34:13</v>
          </cell>
          <cell r="I443">
            <v>36394</v>
          </cell>
          <cell r="J443">
            <v>3424.62</v>
          </cell>
        </row>
        <row r="444">
          <cell r="A444" t="str">
            <v>90567694</v>
          </cell>
          <cell r="B444" t="str">
            <v>MMM/ABC.REPONER CHAVETAS Y PERNOS.</v>
          </cell>
          <cell r="C444" t="str">
            <v>CREF-RE2-MAQ-EAO-TPM</v>
          </cell>
          <cell r="D444" t="str">
            <v>MC</v>
          </cell>
          <cell r="E444" t="str">
            <v>MA1CR211</v>
          </cell>
          <cell r="F444">
            <v>36387</v>
          </cell>
          <cell r="G444" t="str">
            <v>00:00:00</v>
          </cell>
          <cell r="H444" t="str">
            <v>00:00:00</v>
          </cell>
          <cell r="I444">
            <v>36387</v>
          </cell>
          <cell r="J444">
            <v>133.25</v>
          </cell>
        </row>
        <row r="445">
          <cell r="A445" t="str">
            <v>90568158</v>
          </cell>
          <cell r="B445" t="str">
            <v>MMM/ABC.TRABAJOS VARIOS ESPA201R.</v>
          </cell>
          <cell r="C445" t="str">
            <v>CREF-RE2-MAQ-EAO</v>
          </cell>
          <cell r="D445" t="str">
            <v>MC</v>
          </cell>
          <cell r="E445" t="str">
            <v>MA1CR211</v>
          </cell>
          <cell r="F445">
            <v>36388</v>
          </cell>
          <cell r="G445" t="str">
            <v>00:00:00</v>
          </cell>
          <cell r="H445" t="str">
            <v>00:00:00</v>
          </cell>
          <cell r="I445">
            <v>36388</v>
          </cell>
          <cell r="J445">
            <v>177.66</v>
          </cell>
        </row>
        <row r="446">
          <cell r="A446" t="str">
            <v>90569566</v>
          </cell>
          <cell r="B446" t="str">
            <v>M.M.M : MANTENCION MENSUAL EAO</v>
          </cell>
          <cell r="C446" t="str">
            <v>CREF-RE2-MAQ-EAO-MIM</v>
          </cell>
          <cell r="D446" t="str">
            <v>MP</v>
          </cell>
          <cell r="E446" t="str">
            <v>MA1CR211</v>
          </cell>
          <cell r="F446">
            <v>36399</v>
          </cell>
          <cell r="G446" t="str">
            <v>00:00:00</v>
          </cell>
          <cell r="H446" t="str">
            <v>00:00:00</v>
          </cell>
          <cell r="I446">
            <v>36399</v>
          </cell>
          <cell r="J446">
            <v>11.84</v>
          </cell>
        </row>
        <row r="447">
          <cell r="A447" t="str">
            <v>90569567</v>
          </cell>
          <cell r="B447" t="str">
            <v>M.M.M : MANTENCION MENSUAL EAO</v>
          </cell>
          <cell r="C447" t="str">
            <v>CREF-RE2-MAQ-EAO-URM</v>
          </cell>
          <cell r="D447" t="str">
            <v>MP</v>
          </cell>
          <cell r="E447" t="str">
            <v>MA1CR211</v>
          </cell>
          <cell r="F447">
            <v>36399</v>
          </cell>
          <cell r="G447" t="str">
            <v>00:00:00</v>
          </cell>
          <cell r="H447" t="str">
            <v>00:00:00</v>
          </cell>
          <cell r="I447">
            <v>36399</v>
          </cell>
          <cell r="J447">
            <v>29.61</v>
          </cell>
        </row>
        <row r="448">
          <cell r="A448" t="str">
            <v>90569568</v>
          </cell>
          <cell r="B448" t="str">
            <v>M.M.M : MANTENCION MENSUAL EAO</v>
          </cell>
          <cell r="C448" t="str">
            <v>CREF-RE2-MAQ-EAO-URM</v>
          </cell>
          <cell r="D448" t="str">
            <v>MP</v>
          </cell>
          <cell r="E448" t="str">
            <v>MA1CR211</v>
          </cell>
          <cell r="F448">
            <v>36399</v>
          </cell>
          <cell r="G448" t="str">
            <v>00:00:00</v>
          </cell>
          <cell r="H448" t="str">
            <v>00:00:00</v>
          </cell>
          <cell r="I448">
            <v>36399</v>
          </cell>
          <cell r="J448">
            <v>29.61</v>
          </cell>
        </row>
        <row r="449">
          <cell r="A449" t="str">
            <v>90569569</v>
          </cell>
          <cell r="B449" t="str">
            <v>M.M.M : MANTENCION MENSUAL EAO</v>
          </cell>
          <cell r="C449" t="str">
            <v>CREF-RE2-MAQ-EAO-URM</v>
          </cell>
          <cell r="D449" t="str">
            <v>MP</v>
          </cell>
          <cell r="E449" t="str">
            <v>MA1CR211</v>
          </cell>
          <cell r="F449">
            <v>36399</v>
          </cell>
          <cell r="G449" t="str">
            <v>00:00:00</v>
          </cell>
          <cell r="H449" t="str">
            <v>00:00:00</v>
          </cell>
          <cell r="I449">
            <v>36399</v>
          </cell>
          <cell r="J449">
            <v>11.84</v>
          </cell>
        </row>
        <row r="450">
          <cell r="A450" t="str">
            <v>90569570</v>
          </cell>
          <cell r="B450" t="str">
            <v>M.M.M : MANTENCION MENSUAL EAO</v>
          </cell>
          <cell r="C450" t="str">
            <v>CREF-RE2-MAQ-EAO-CTM</v>
          </cell>
          <cell r="D450" t="str">
            <v>MP</v>
          </cell>
          <cell r="E450" t="str">
            <v>MA1CR211</v>
          </cell>
          <cell r="F450">
            <v>36399</v>
          </cell>
          <cell r="G450" t="str">
            <v>00:00:00</v>
          </cell>
          <cell r="H450" t="str">
            <v>00:00:00</v>
          </cell>
          <cell r="I450">
            <v>36399</v>
          </cell>
          <cell r="J450">
            <v>17.77</v>
          </cell>
        </row>
        <row r="451">
          <cell r="A451" t="str">
            <v>90569571</v>
          </cell>
          <cell r="B451" t="str">
            <v>M.M.M : MANTENCION MENSUAL EAO</v>
          </cell>
          <cell r="C451" t="str">
            <v>CREF-RE2-MAQ-EAO-STM</v>
          </cell>
          <cell r="D451" t="str">
            <v>MP</v>
          </cell>
          <cell r="E451" t="str">
            <v>MA1CR211</v>
          </cell>
          <cell r="F451">
            <v>36399</v>
          </cell>
          <cell r="G451" t="str">
            <v>00:00:00</v>
          </cell>
          <cell r="H451" t="str">
            <v>00:00:00</v>
          </cell>
          <cell r="I451">
            <v>36399</v>
          </cell>
          <cell r="J451">
            <v>29.61</v>
          </cell>
        </row>
        <row r="452">
          <cell r="A452" t="str">
            <v>90569572</v>
          </cell>
          <cell r="B452" t="str">
            <v>M.M.M : MANTENCION MENSUAL EAO</v>
          </cell>
          <cell r="C452" t="str">
            <v>CREF-RE2-MAQ-EAO-TEM</v>
          </cell>
          <cell r="D452" t="str">
            <v>MP</v>
          </cell>
          <cell r="E452" t="str">
            <v>MA1CR211</v>
          </cell>
          <cell r="F452">
            <v>36399</v>
          </cell>
          <cell r="G452" t="str">
            <v>00:00:00</v>
          </cell>
          <cell r="H452" t="str">
            <v>00:00:00</v>
          </cell>
          <cell r="I452">
            <v>36399</v>
          </cell>
          <cell r="J452">
            <v>17.77</v>
          </cell>
        </row>
        <row r="453">
          <cell r="A453" t="str">
            <v>90569573</v>
          </cell>
          <cell r="B453" t="str">
            <v>M.M.M : MANTENCION MENSUAL EAO</v>
          </cell>
          <cell r="C453" t="str">
            <v>CREF-RE2-MAQ-EAO-VDM</v>
          </cell>
          <cell r="D453" t="str">
            <v>MP</v>
          </cell>
          <cell r="E453" t="str">
            <v>MA1CR211</v>
          </cell>
          <cell r="F453">
            <v>36399</v>
          </cell>
          <cell r="G453" t="str">
            <v>00:00:00</v>
          </cell>
          <cell r="H453" t="str">
            <v>00:00:00</v>
          </cell>
          <cell r="I453">
            <v>36399</v>
          </cell>
          <cell r="J453">
            <v>59.22</v>
          </cell>
        </row>
        <row r="454">
          <cell r="A454" t="str">
            <v>90569574</v>
          </cell>
          <cell r="B454" t="str">
            <v>M.M.M : MANTENCION MENSUAL EAO</v>
          </cell>
          <cell r="C454" t="str">
            <v>CREF-RE2-MAQ-EAO-UHM</v>
          </cell>
          <cell r="D454" t="str">
            <v>MP</v>
          </cell>
          <cell r="E454" t="str">
            <v>MA1CR211</v>
          </cell>
          <cell r="F454">
            <v>36399</v>
          </cell>
          <cell r="G454" t="str">
            <v>00:00:00</v>
          </cell>
          <cell r="H454" t="str">
            <v>00:00:00</v>
          </cell>
          <cell r="I454">
            <v>36399</v>
          </cell>
          <cell r="J454">
            <v>59.22</v>
          </cell>
        </row>
        <row r="455">
          <cell r="A455" t="str">
            <v>90570133</v>
          </cell>
          <cell r="B455" t="str">
            <v>MMM/ABC.TRABAJOS VARIOS ESPA201R</v>
          </cell>
          <cell r="C455" t="str">
            <v>CREF-RE2-MAQ-EAO</v>
          </cell>
          <cell r="D455" t="str">
            <v>MC</v>
          </cell>
          <cell r="E455" t="str">
            <v>MA1CR211</v>
          </cell>
          <cell r="F455">
            <v>36390</v>
          </cell>
          <cell r="G455" t="str">
            <v>00:00:00</v>
          </cell>
          <cell r="H455" t="str">
            <v>00:00:00</v>
          </cell>
          <cell r="I455">
            <v>36390</v>
          </cell>
          <cell r="J455">
            <v>88.83</v>
          </cell>
        </row>
        <row r="456">
          <cell r="A456" t="str">
            <v>90571161</v>
          </cell>
          <cell r="B456" t="str">
            <v>MMM/ABC.REAPRETAR PERNOS GATOS EN VAGON</v>
          </cell>
          <cell r="C456" t="str">
            <v>CREF-RE2-MAQ-EAO-VDM</v>
          </cell>
          <cell r="D456" t="str">
            <v>MC</v>
          </cell>
          <cell r="E456" t="str">
            <v>MA1CR211</v>
          </cell>
          <cell r="F456">
            <v>36391</v>
          </cell>
          <cell r="G456" t="str">
            <v>00:00:00</v>
          </cell>
          <cell r="H456" t="str">
            <v>00:00:00</v>
          </cell>
          <cell r="I456">
            <v>36391</v>
          </cell>
          <cell r="J456">
            <v>59.22</v>
          </cell>
        </row>
        <row r="457">
          <cell r="A457" t="str">
            <v>90574841</v>
          </cell>
          <cell r="B457" t="str">
            <v>MMM/ABC.REPARAR CADENA CORTADA.</v>
          </cell>
          <cell r="C457" t="str">
            <v>CREF-RE2-MAQ-EAO-TEM</v>
          </cell>
          <cell r="D457" t="str">
            <v>MC</v>
          </cell>
          <cell r="E457" t="str">
            <v>MA1CR211</v>
          </cell>
          <cell r="F457">
            <v>36392</v>
          </cell>
          <cell r="G457" t="str">
            <v>00:00:00</v>
          </cell>
          <cell r="H457" t="str">
            <v>00:00:00</v>
          </cell>
          <cell r="I457">
            <v>36392</v>
          </cell>
          <cell r="J457">
            <v>118.44</v>
          </cell>
        </row>
        <row r="458">
          <cell r="A458" t="str">
            <v>90575009</v>
          </cell>
          <cell r="B458" t="str">
            <v>MMM/NPB.TRABAJOS VARIOS ESPA201R.</v>
          </cell>
          <cell r="C458" t="str">
            <v>CREF-RE2-MAQ-EAO</v>
          </cell>
          <cell r="D458" t="str">
            <v>MC</v>
          </cell>
          <cell r="E458" t="str">
            <v>MA1CR211</v>
          </cell>
          <cell r="F458">
            <v>36393</v>
          </cell>
          <cell r="G458" t="str">
            <v>00:00:00</v>
          </cell>
          <cell r="H458" t="str">
            <v>00:00:00</v>
          </cell>
          <cell r="I458">
            <v>36393</v>
          </cell>
          <cell r="J458">
            <v>118.44</v>
          </cell>
        </row>
        <row r="459">
          <cell r="A459" t="str">
            <v>90575731</v>
          </cell>
          <cell r="B459" t="str">
            <v>MMM/NPB.TRABAJOS VARIOS ESPA201R.</v>
          </cell>
          <cell r="C459" t="str">
            <v>CREF-RE2-MAQ-EAO</v>
          </cell>
          <cell r="D459" t="str">
            <v>MC</v>
          </cell>
          <cell r="E459" t="str">
            <v>MA1CR211</v>
          </cell>
          <cell r="F459">
            <v>36394</v>
          </cell>
          <cell r="G459" t="str">
            <v>00:00:00</v>
          </cell>
          <cell r="H459" t="str">
            <v>00:00:00</v>
          </cell>
          <cell r="I459">
            <v>36394</v>
          </cell>
          <cell r="J459">
            <v>118.44</v>
          </cell>
        </row>
        <row r="460">
          <cell r="A460" t="str">
            <v>90576053</v>
          </cell>
          <cell r="B460" t="str">
            <v>MMM/NPB.REPARAR CADENA CORTADA.</v>
          </cell>
          <cell r="C460" t="str">
            <v>CREF-RE2-MAQ-EAO-TEM</v>
          </cell>
          <cell r="D460" t="str">
            <v>MC</v>
          </cell>
          <cell r="E460" t="str">
            <v>MA1CR211</v>
          </cell>
          <cell r="F460">
            <v>36395</v>
          </cell>
          <cell r="G460" t="str">
            <v>00:00:00</v>
          </cell>
          <cell r="H460" t="str">
            <v>00:00:00</v>
          </cell>
          <cell r="I460">
            <v>36395</v>
          </cell>
          <cell r="J460">
            <v>148.05000000000001</v>
          </cell>
        </row>
        <row r="461">
          <cell r="A461" t="str">
            <v>90577700</v>
          </cell>
          <cell r="B461" t="str">
            <v>MMM/NPB.REGULAR CILINDRO VERTICAL.</v>
          </cell>
          <cell r="C461" t="str">
            <v>CREF-RE2-MAQ-EAO-CTM</v>
          </cell>
          <cell r="D461" t="str">
            <v>MC</v>
          </cell>
          <cell r="E461" t="str">
            <v>MA1CR211</v>
          </cell>
          <cell r="F461">
            <v>36397</v>
          </cell>
          <cell r="G461" t="str">
            <v>00:00:00</v>
          </cell>
          <cell r="H461" t="str">
            <v>00:00:00</v>
          </cell>
          <cell r="I461">
            <v>36397</v>
          </cell>
          <cell r="J461">
            <v>29.61</v>
          </cell>
        </row>
        <row r="462">
          <cell r="A462" t="str">
            <v>90577709</v>
          </cell>
          <cell r="B462" t="str">
            <v>MMM/NPB.TRABAJOS VARIOS ESPA201R.</v>
          </cell>
          <cell r="C462" t="str">
            <v>CREF-RE2-MAQ-EAO</v>
          </cell>
          <cell r="D462" t="str">
            <v>MC</v>
          </cell>
          <cell r="E462" t="str">
            <v>MA1CR211</v>
          </cell>
          <cell r="F462">
            <v>36397</v>
          </cell>
          <cell r="G462" t="str">
            <v>00:00:00</v>
          </cell>
          <cell r="H462" t="str">
            <v>00:00:00</v>
          </cell>
          <cell r="I462">
            <v>36397</v>
          </cell>
          <cell r="J462">
            <v>118.44</v>
          </cell>
        </row>
        <row r="463">
          <cell r="A463" t="str">
            <v>90581328</v>
          </cell>
          <cell r="B463" t="str">
            <v>MMM/JLM:MS: COMPRA DE DESENGRASANTE.</v>
          </cell>
          <cell r="C463" t="str">
            <v>CREF-RE2-MAQ-EAO</v>
          </cell>
          <cell r="D463" t="str">
            <v>MC</v>
          </cell>
          <cell r="E463" t="str">
            <v>MA1CR211</v>
          </cell>
          <cell r="F463">
            <v>36430</v>
          </cell>
          <cell r="G463" t="str">
            <v>00:00:00</v>
          </cell>
          <cell r="H463" t="str">
            <v>07:40:37</v>
          </cell>
          <cell r="I463">
            <v>36430</v>
          </cell>
          <cell r="J463">
            <v>580.27</v>
          </cell>
        </row>
        <row r="464">
          <cell r="A464" t="str">
            <v>90581923</v>
          </cell>
          <cell r="B464" t="str">
            <v>MMM/NPB.CAMBIAR CILINDRO HIDRAULICO.</v>
          </cell>
          <cell r="C464" t="str">
            <v>CREF-RE2-MAQ-EAO-CTM</v>
          </cell>
          <cell r="D464" t="str">
            <v>MC</v>
          </cell>
          <cell r="E464" t="str">
            <v>MA1CR211</v>
          </cell>
          <cell r="F464">
            <v>36399</v>
          </cell>
          <cell r="G464" t="str">
            <v>00:00:00</v>
          </cell>
          <cell r="H464" t="str">
            <v>00:00:00</v>
          </cell>
          <cell r="I464">
            <v>36399</v>
          </cell>
          <cell r="J464">
            <v>236.88</v>
          </cell>
        </row>
        <row r="465">
          <cell r="A465" t="str">
            <v>90583355</v>
          </cell>
          <cell r="B465" t="str">
            <v>MMM/NPB.REPARAR CADENA DE SALIDA</v>
          </cell>
          <cell r="C465" t="str">
            <v>CREF-RE2-MAQ-EAO-TEM</v>
          </cell>
          <cell r="D465" t="str">
            <v>MC</v>
          </cell>
          <cell r="E465" t="str">
            <v>MA1CR211</v>
          </cell>
          <cell r="F465">
            <v>36400</v>
          </cell>
          <cell r="G465" t="str">
            <v>00:00:00</v>
          </cell>
          <cell r="H465" t="str">
            <v>00:00:00</v>
          </cell>
          <cell r="I465">
            <v>36400</v>
          </cell>
          <cell r="J465">
            <v>118.44</v>
          </cell>
        </row>
        <row r="466">
          <cell r="A466" t="str">
            <v>90584322</v>
          </cell>
          <cell r="B466" t="str">
            <v>MMM/ABC.REAPRETAR PERNOS.</v>
          </cell>
          <cell r="C466" t="str">
            <v>CREF-RE2-MAQ-EAO-VDM</v>
          </cell>
          <cell r="D466" t="str">
            <v>MC</v>
          </cell>
          <cell r="E466" t="str">
            <v>MA1CR211</v>
          </cell>
          <cell r="F466">
            <v>36402</v>
          </cell>
          <cell r="G466" t="str">
            <v>00:00:00</v>
          </cell>
          <cell r="H466" t="str">
            <v>00:00:00</v>
          </cell>
          <cell r="I466">
            <v>36402</v>
          </cell>
          <cell r="J466">
            <v>296.10000000000002</v>
          </cell>
        </row>
        <row r="467">
          <cell r="A467" t="str">
            <v>90584800</v>
          </cell>
          <cell r="B467" t="str">
            <v>MMM/NPB.REPARAR PERNOS GATOS.</v>
          </cell>
          <cell r="C467" t="str">
            <v>CREF-RE2-MAQ-EAO-VDM</v>
          </cell>
          <cell r="D467" t="str">
            <v>MC</v>
          </cell>
          <cell r="E467" t="str">
            <v>MA1CR211</v>
          </cell>
          <cell r="F467">
            <v>36403</v>
          </cell>
          <cell r="G467" t="str">
            <v>00:00:00</v>
          </cell>
          <cell r="H467" t="str">
            <v>00:00:00</v>
          </cell>
          <cell r="I467">
            <v>36403</v>
          </cell>
          <cell r="J467">
            <v>88.83</v>
          </cell>
        </row>
        <row r="468">
          <cell r="A468" t="str">
            <v>90588047</v>
          </cell>
          <cell r="B468" t="str">
            <v>MMM/NPB.REPARAR CADENA CORTADA.</v>
          </cell>
          <cell r="C468" t="str">
            <v>CREF-RE2-MAQ-EAO-TPM</v>
          </cell>
          <cell r="D468" t="str">
            <v>MC</v>
          </cell>
          <cell r="E468" t="str">
            <v>MA1CR211</v>
          </cell>
          <cell r="F468">
            <v>36405</v>
          </cell>
          <cell r="G468" t="str">
            <v>00:00:00</v>
          </cell>
          <cell r="H468" t="str">
            <v>00:00:00</v>
          </cell>
          <cell r="I468">
            <v>36405</v>
          </cell>
          <cell r="J468">
            <v>118.44</v>
          </cell>
        </row>
        <row r="469">
          <cell r="A469" t="str">
            <v>90588154</v>
          </cell>
          <cell r="B469" t="str">
            <v>MMM/OCB.LIMPIAR UNIDADES HIDRAULICAS.</v>
          </cell>
          <cell r="C469" t="str">
            <v>CREF-RE2-MAQ-EAO-UHM</v>
          </cell>
          <cell r="D469" t="str">
            <v>MC</v>
          </cell>
          <cell r="E469" t="str">
            <v>MA1CR211</v>
          </cell>
          <cell r="F469">
            <v>36405</v>
          </cell>
          <cell r="G469" t="str">
            <v>00:00:00</v>
          </cell>
          <cell r="H469" t="str">
            <v>00:00:00</v>
          </cell>
          <cell r="I469">
            <v>36405</v>
          </cell>
          <cell r="J469">
            <v>88.83</v>
          </cell>
        </row>
        <row r="470">
          <cell r="A470" t="str">
            <v>90588961</v>
          </cell>
          <cell r="B470" t="str">
            <v>MMM/NPB.TRABAJOS VARIOS ESPA201R.</v>
          </cell>
          <cell r="C470" t="str">
            <v>CREF-RE2-MAQ-EAO</v>
          </cell>
          <cell r="D470" t="str">
            <v>MC</v>
          </cell>
          <cell r="E470" t="str">
            <v>MA1CR211</v>
          </cell>
          <cell r="F470">
            <v>36406</v>
          </cell>
          <cell r="G470" t="str">
            <v>00:00:00</v>
          </cell>
          <cell r="H470" t="str">
            <v>00:00:00</v>
          </cell>
          <cell r="I470">
            <v>36406</v>
          </cell>
          <cell r="J470">
            <v>88.83</v>
          </cell>
        </row>
        <row r="471">
          <cell r="A471" t="str">
            <v>90592711</v>
          </cell>
          <cell r="B471" t="str">
            <v>MMM/NPB.REPARAR CADENA CORTADA.</v>
          </cell>
          <cell r="C471" t="str">
            <v>CREF-RE2-MAQ-EAO-TEM</v>
          </cell>
          <cell r="D471" t="str">
            <v>MC</v>
          </cell>
          <cell r="E471" t="str">
            <v>MA1CR211</v>
          </cell>
          <cell r="F471">
            <v>36408</v>
          </cell>
          <cell r="G471" t="str">
            <v>00:00:00</v>
          </cell>
          <cell r="H471" t="str">
            <v>00:00:00</v>
          </cell>
          <cell r="I471">
            <v>36408</v>
          </cell>
          <cell r="J471">
            <v>177.66</v>
          </cell>
        </row>
        <row r="472">
          <cell r="A472" t="str">
            <v>90597177</v>
          </cell>
          <cell r="B472" t="str">
            <v>MMM/NPB.TRABAJOS VARIOS ESPA201R.</v>
          </cell>
          <cell r="C472" t="str">
            <v>CREF-RE2-MAQ-EAO</v>
          </cell>
          <cell r="D472" t="str">
            <v>MC</v>
          </cell>
          <cell r="E472" t="str">
            <v>MA1CR211</v>
          </cell>
          <cell r="F472">
            <v>36414</v>
          </cell>
          <cell r="G472" t="str">
            <v>00:00:00</v>
          </cell>
          <cell r="H472" t="str">
            <v>00:00:00</v>
          </cell>
          <cell r="I472">
            <v>36414</v>
          </cell>
          <cell r="J472">
            <v>118.44</v>
          </cell>
        </row>
        <row r="473">
          <cell r="A473" t="str">
            <v>90598097</v>
          </cell>
          <cell r="B473" t="str">
            <v>MMM/NPB.REPONER CHAVETAS Y PERNOS.</v>
          </cell>
          <cell r="C473" t="str">
            <v>CREF-RE2-MAQ-EAO-TPM</v>
          </cell>
          <cell r="D473" t="str">
            <v>MC</v>
          </cell>
          <cell r="E473" t="str">
            <v>MA1CR211</v>
          </cell>
          <cell r="F473">
            <v>36416</v>
          </cell>
          <cell r="G473" t="str">
            <v>00:00:00</v>
          </cell>
          <cell r="H473" t="str">
            <v>00:00:00</v>
          </cell>
          <cell r="I473">
            <v>36416</v>
          </cell>
          <cell r="J473">
            <v>88.83</v>
          </cell>
        </row>
        <row r="474">
          <cell r="A474" t="str">
            <v>90598925</v>
          </cell>
          <cell r="B474" t="str">
            <v>MMM/NPB.CAMBIAR PERNOS A MACHON.</v>
          </cell>
          <cell r="C474" t="str">
            <v>CREF-RE2-MAQ-EAO-VDM</v>
          </cell>
          <cell r="D474" t="str">
            <v>MC</v>
          </cell>
          <cell r="E474" t="str">
            <v>MA1CR211</v>
          </cell>
          <cell r="F474">
            <v>36417</v>
          </cell>
          <cell r="G474" t="str">
            <v>00:00:00</v>
          </cell>
          <cell r="H474" t="str">
            <v>00:00:00</v>
          </cell>
          <cell r="I474">
            <v>36417</v>
          </cell>
          <cell r="J474">
            <v>177.66</v>
          </cell>
        </row>
        <row r="475">
          <cell r="A475" t="str">
            <v>90599775</v>
          </cell>
          <cell r="B475" t="str">
            <v>MMM/NPB.REPONER CHAVETAS A CADENAS.</v>
          </cell>
          <cell r="C475" t="str">
            <v>CREF-RE2-MAQ-EAO-TPM</v>
          </cell>
          <cell r="D475" t="str">
            <v>MC</v>
          </cell>
          <cell r="E475" t="str">
            <v>MA1CR211</v>
          </cell>
          <cell r="F475">
            <v>36418</v>
          </cell>
          <cell r="G475" t="str">
            <v>00:00:00</v>
          </cell>
          <cell r="H475" t="str">
            <v>00:00:00</v>
          </cell>
          <cell r="I475">
            <v>36418</v>
          </cell>
          <cell r="J475">
            <v>118.44</v>
          </cell>
        </row>
        <row r="476">
          <cell r="A476" t="str">
            <v>90601848</v>
          </cell>
          <cell r="B476" t="str">
            <v>MMM/NPB.TRABAJOS VARIOS ESPA201R.</v>
          </cell>
          <cell r="C476" t="str">
            <v>CREF-RE2-MAQ-EAO</v>
          </cell>
          <cell r="D476" t="str">
            <v>MC</v>
          </cell>
          <cell r="E476" t="str">
            <v>MA1CR211</v>
          </cell>
          <cell r="F476">
            <v>36419</v>
          </cell>
          <cell r="G476" t="str">
            <v>00:00:00</v>
          </cell>
          <cell r="H476" t="str">
            <v>00:00:00</v>
          </cell>
          <cell r="I476">
            <v>36419</v>
          </cell>
          <cell r="J476">
            <v>236.88</v>
          </cell>
        </row>
        <row r="477">
          <cell r="A477" t="str">
            <v>90602754</v>
          </cell>
          <cell r="B477" t="str">
            <v>M.M.M : MANTENCION MENSUAL EAO</v>
          </cell>
          <cell r="C477" t="str">
            <v>CREF-RE2-MAQ-EAO-MIM</v>
          </cell>
          <cell r="D477" t="str">
            <v>MP</v>
          </cell>
          <cell r="E477" t="str">
            <v>MA1CR211</v>
          </cell>
          <cell r="F477">
            <v>36429</v>
          </cell>
          <cell r="G477" t="str">
            <v>00:00:00</v>
          </cell>
          <cell r="H477" t="str">
            <v>00:00:00</v>
          </cell>
          <cell r="I477">
            <v>36429</v>
          </cell>
          <cell r="J477">
            <v>11.84</v>
          </cell>
        </row>
        <row r="478">
          <cell r="A478" t="str">
            <v>90602755</v>
          </cell>
          <cell r="B478" t="str">
            <v>M.M.M : MANTENCION MENSUAL EAO</v>
          </cell>
          <cell r="C478" t="str">
            <v>CREF-RE2-MAQ-EAO-URM</v>
          </cell>
          <cell r="D478" t="str">
            <v>MP</v>
          </cell>
          <cell r="E478" t="str">
            <v>MA1CR211</v>
          </cell>
          <cell r="F478">
            <v>36429</v>
          </cell>
          <cell r="G478" t="str">
            <v>00:00:00</v>
          </cell>
          <cell r="H478" t="str">
            <v>00:00:00</v>
          </cell>
          <cell r="I478">
            <v>36429</v>
          </cell>
          <cell r="J478">
            <v>29.61</v>
          </cell>
        </row>
        <row r="479">
          <cell r="A479" t="str">
            <v>90602756</v>
          </cell>
          <cell r="B479" t="str">
            <v>M.M.M : MANTENCION MENSUAL EAO</v>
          </cell>
          <cell r="C479" t="str">
            <v>CREF-RE2-MAQ-EAO-URM</v>
          </cell>
          <cell r="D479" t="str">
            <v>MP</v>
          </cell>
          <cell r="E479" t="str">
            <v>MA1CR211</v>
          </cell>
          <cell r="F479">
            <v>36429</v>
          </cell>
          <cell r="G479" t="str">
            <v>00:00:00</v>
          </cell>
          <cell r="H479" t="str">
            <v>00:00:00</v>
          </cell>
          <cell r="I479">
            <v>36429</v>
          </cell>
          <cell r="J479">
            <v>29.61</v>
          </cell>
        </row>
        <row r="480">
          <cell r="A480" t="str">
            <v>90602757</v>
          </cell>
          <cell r="B480" t="str">
            <v>M.M.M : MANTENCION MENSUAL EAO</v>
          </cell>
          <cell r="C480" t="str">
            <v>CREF-RE2-MAQ-EAO-URM</v>
          </cell>
          <cell r="D480" t="str">
            <v>MP</v>
          </cell>
          <cell r="E480" t="str">
            <v>MA1CR211</v>
          </cell>
          <cell r="F480">
            <v>36429</v>
          </cell>
          <cell r="G480" t="str">
            <v>00:00:00</v>
          </cell>
          <cell r="H480" t="str">
            <v>00:00:00</v>
          </cell>
          <cell r="I480">
            <v>36429</v>
          </cell>
          <cell r="J480">
            <v>11.84</v>
          </cell>
        </row>
        <row r="481">
          <cell r="A481" t="str">
            <v>90602758</v>
          </cell>
          <cell r="B481" t="str">
            <v>M.M.M : MANTENCION MENSUAL EAO</v>
          </cell>
          <cell r="C481" t="str">
            <v>CREF-RE2-MAQ-EAO-CTM</v>
          </cell>
          <cell r="D481" t="str">
            <v>MP</v>
          </cell>
          <cell r="E481" t="str">
            <v>MA1CR211</v>
          </cell>
          <cell r="F481">
            <v>36431</v>
          </cell>
          <cell r="G481" t="str">
            <v>00:00:00</v>
          </cell>
          <cell r="H481" t="str">
            <v>00:00:00</v>
          </cell>
          <cell r="I481">
            <v>36431</v>
          </cell>
          <cell r="J481">
            <v>17.77</v>
          </cell>
        </row>
        <row r="482">
          <cell r="A482" t="str">
            <v>90602759</v>
          </cell>
          <cell r="B482" t="str">
            <v>M.M.M : MANTENCION MENSUAL EAO</v>
          </cell>
          <cell r="C482" t="str">
            <v>CREF-RE2-MAQ-EAO-STM</v>
          </cell>
          <cell r="D482" t="str">
            <v>MP</v>
          </cell>
          <cell r="E482" t="str">
            <v>MA1CR211</v>
          </cell>
          <cell r="F482">
            <v>36431</v>
          </cell>
          <cell r="G482" t="str">
            <v>00:00:00</v>
          </cell>
          <cell r="H482" t="str">
            <v>00:00:00</v>
          </cell>
          <cell r="I482">
            <v>36431</v>
          </cell>
          <cell r="J482">
            <v>29.61</v>
          </cell>
        </row>
        <row r="483">
          <cell r="A483" t="str">
            <v>90602760</v>
          </cell>
          <cell r="B483" t="str">
            <v>M.M.M : MANTENCION MENSUAL EAO</v>
          </cell>
          <cell r="C483" t="str">
            <v>CREF-RE2-MAQ-EAO-TEM</v>
          </cell>
          <cell r="D483" t="str">
            <v>MP</v>
          </cell>
          <cell r="E483" t="str">
            <v>MA1CR211</v>
          </cell>
          <cell r="F483">
            <v>36429</v>
          </cell>
          <cell r="G483" t="str">
            <v>00:00:00</v>
          </cell>
          <cell r="H483" t="str">
            <v>00:00:00</v>
          </cell>
          <cell r="I483">
            <v>36429</v>
          </cell>
          <cell r="J483">
            <v>17.77</v>
          </cell>
        </row>
        <row r="484">
          <cell r="A484" t="str">
            <v>90602761</v>
          </cell>
          <cell r="B484" t="str">
            <v>M.M.M : MANTENCION MENSUAL EAO</v>
          </cell>
          <cell r="C484" t="str">
            <v>CREF-RE2-MAQ-EAO-VDM</v>
          </cell>
          <cell r="D484" t="str">
            <v>MP</v>
          </cell>
          <cell r="E484" t="str">
            <v>MA1CR211</v>
          </cell>
          <cell r="F484">
            <v>36429</v>
          </cell>
          <cell r="G484" t="str">
            <v>00:00:00</v>
          </cell>
          <cell r="H484" t="str">
            <v>00:00:00</v>
          </cell>
          <cell r="I484">
            <v>36429</v>
          </cell>
          <cell r="J484">
            <v>59.22</v>
          </cell>
        </row>
        <row r="485">
          <cell r="A485" t="str">
            <v>90602762</v>
          </cell>
          <cell r="B485" t="str">
            <v>M.M.M : MANTENCION MENSUAL EAO</v>
          </cell>
          <cell r="C485" t="str">
            <v>CREF-RE2-MAQ-EAO-UHM</v>
          </cell>
          <cell r="D485" t="str">
            <v>MP</v>
          </cell>
          <cell r="E485" t="str">
            <v>MA1CR211</v>
          </cell>
          <cell r="F485">
            <v>36429</v>
          </cell>
          <cell r="G485" t="str">
            <v>00:00:00</v>
          </cell>
          <cell r="H485" t="str">
            <v>00:00:00</v>
          </cell>
          <cell r="I485">
            <v>36429</v>
          </cell>
          <cell r="J485">
            <v>59.22</v>
          </cell>
        </row>
        <row r="486">
          <cell r="A486" t="str">
            <v>90604011</v>
          </cell>
          <cell r="B486" t="str">
            <v>MMM/NPB.REPONER CHAVETAS.</v>
          </cell>
          <cell r="C486" t="str">
            <v>CREF-RE2-MAQ-EAO-TPM</v>
          </cell>
          <cell r="D486" t="str">
            <v>MC</v>
          </cell>
          <cell r="E486" t="str">
            <v>MA1CR211</v>
          </cell>
          <cell r="F486">
            <v>36420</v>
          </cell>
          <cell r="G486" t="str">
            <v>00:00:00</v>
          </cell>
          <cell r="H486" t="str">
            <v>00:00:00</v>
          </cell>
          <cell r="I486">
            <v>36420</v>
          </cell>
          <cell r="J486">
            <v>88.83</v>
          </cell>
        </row>
        <row r="487">
          <cell r="A487" t="str">
            <v>90604042</v>
          </cell>
          <cell r="B487" t="str">
            <v>MMM/NPB.REPONER CHAVETAS.</v>
          </cell>
          <cell r="C487" t="str">
            <v>CREF-RE2-MAQ-EAO-TPM</v>
          </cell>
          <cell r="D487" t="str">
            <v>MC</v>
          </cell>
          <cell r="E487" t="str">
            <v>MA1CR211</v>
          </cell>
          <cell r="F487">
            <v>36422</v>
          </cell>
          <cell r="G487" t="str">
            <v>00:00:00</v>
          </cell>
          <cell r="H487" t="str">
            <v>00:00:00</v>
          </cell>
          <cell r="I487">
            <v>36422</v>
          </cell>
          <cell r="J487">
            <v>88.83</v>
          </cell>
        </row>
        <row r="488">
          <cell r="A488" t="str">
            <v>90604899</v>
          </cell>
          <cell r="B488" t="str">
            <v>MMM/NPB-TRABAJOS VARIOS ESPA201R.</v>
          </cell>
          <cell r="C488" t="str">
            <v>CREF-RE2-MAQ-EAO</v>
          </cell>
          <cell r="D488" t="str">
            <v>MC</v>
          </cell>
          <cell r="E488" t="str">
            <v>MA1CR211</v>
          </cell>
          <cell r="F488">
            <v>36423</v>
          </cell>
          <cell r="G488" t="str">
            <v>00:00:00</v>
          </cell>
          <cell r="H488" t="str">
            <v>00:00:00</v>
          </cell>
          <cell r="I488">
            <v>36423</v>
          </cell>
          <cell r="J488">
            <v>59.22</v>
          </cell>
        </row>
        <row r="489">
          <cell r="A489" t="str">
            <v>90605652</v>
          </cell>
          <cell r="B489" t="str">
            <v>MMM/ABC.TRABAJOS EN VAGON.</v>
          </cell>
          <cell r="C489" t="str">
            <v>CREF-RE2-MAQ-EAO-VDM</v>
          </cell>
          <cell r="D489" t="str">
            <v>MC</v>
          </cell>
          <cell r="E489" t="str">
            <v>MA1CR211</v>
          </cell>
          <cell r="F489">
            <v>36424</v>
          </cell>
          <cell r="G489" t="str">
            <v>00:00:00</v>
          </cell>
          <cell r="H489" t="str">
            <v>00:00:00</v>
          </cell>
          <cell r="I489">
            <v>36424</v>
          </cell>
          <cell r="J489">
            <v>118.44</v>
          </cell>
        </row>
        <row r="490">
          <cell r="A490" t="str">
            <v>90605884</v>
          </cell>
          <cell r="B490" t="str">
            <v>MMM/JHB.TRABAJOS VARIOS ESPA201R</v>
          </cell>
          <cell r="C490" t="str">
            <v>CREF-RE2-MAQ-EAO</v>
          </cell>
          <cell r="D490" t="str">
            <v>MC</v>
          </cell>
          <cell r="E490" t="str">
            <v>MA1CR211</v>
          </cell>
          <cell r="F490">
            <v>36424</v>
          </cell>
          <cell r="G490" t="str">
            <v>00:00:00</v>
          </cell>
          <cell r="H490" t="str">
            <v>00:00:00</v>
          </cell>
          <cell r="I490">
            <v>36424</v>
          </cell>
          <cell r="J490">
            <v>118.44</v>
          </cell>
        </row>
        <row r="491">
          <cell r="A491" t="str">
            <v>90607829</v>
          </cell>
          <cell r="B491" t="str">
            <v>MMM/NPB.TRABAJOS VARIOS ESPA201R.</v>
          </cell>
          <cell r="C491" t="str">
            <v>CREF-RE2-MAQ-EAO</v>
          </cell>
          <cell r="D491" t="str">
            <v>MC</v>
          </cell>
          <cell r="E491" t="str">
            <v>MA1CR211</v>
          </cell>
          <cell r="F491">
            <v>36425</v>
          </cell>
          <cell r="G491" t="str">
            <v>00:00:00</v>
          </cell>
          <cell r="H491" t="str">
            <v>00:00:00</v>
          </cell>
          <cell r="I491">
            <v>36425</v>
          </cell>
          <cell r="J491">
            <v>118.44</v>
          </cell>
        </row>
        <row r="492">
          <cell r="A492" t="str">
            <v>90609078</v>
          </cell>
          <cell r="B492" t="str">
            <v>M.M.M : MANTENCION CORRECTIVA EAP REF.2</v>
          </cell>
          <cell r="C492" t="str">
            <v>CREF-RE2-MAQ-EAO</v>
          </cell>
          <cell r="D492" t="str">
            <v>MC</v>
          </cell>
          <cell r="E492" t="str">
            <v>MA1CR211</v>
          </cell>
          <cell r="F492">
            <v>36641</v>
          </cell>
          <cell r="G492" t="str">
            <v>07:00:00</v>
          </cell>
          <cell r="H492" t="str">
            <v>00:00:00</v>
          </cell>
          <cell r="I492">
            <v>36641</v>
          </cell>
          <cell r="J492">
            <v>414.54</v>
          </cell>
        </row>
        <row r="493">
          <cell r="A493" t="str">
            <v>90610805</v>
          </cell>
          <cell r="B493" t="str">
            <v>MMM/NPB.REPONER CHAVETAS A CADENAS.</v>
          </cell>
          <cell r="C493" t="str">
            <v>CREF-RE2-MAQ-EAO-TPM</v>
          </cell>
          <cell r="D493" t="str">
            <v>MC</v>
          </cell>
          <cell r="E493" t="str">
            <v>MA1CR211</v>
          </cell>
          <cell r="F493">
            <v>36427</v>
          </cell>
          <cell r="G493" t="str">
            <v>00:00:00</v>
          </cell>
          <cell r="H493" t="str">
            <v>00:00:00</v>
          </cell>
          <cell r="I493">
            <v>36427</v>
          </cell>
          <cell r="J493">
            <v>59.22</v>
          </cell>
        </row>
        <row r="494">
          <cell r="A494" t="str">
            <v>90611785</v>
          </cell>
          <cell r="B494" t="str">
            <v>MMM/ABC.REPARAR CADENA CORTADA.</v>
          </cell>
          <cell r="C494" t="str">
            <v>CREF-RE2-MAQ-EAO-TEM</v>
          </cell>
          <cell r="D494" t="str">
            <v>MC</v>
          </cell>
          <cell r="E494" t="str">
            <v>MA1CR211</v>
          </cell>
          <cell r="F494">
            <v>36429</v>
          </cell>
          <cell r="G494" t="str">
            <v>00:00:00</v>
          </cell>
          <cell r="H494" t="str">
            <v>00:00:00</v>
          </cell>
          <cell r="I494">
            <v>36429</v>
          </cell>
          <cell r="J494">
            <v>177.66</v>
          </cell>
        </row>
        <row r="495">
          <cell r="A495" t="str">
            <v>90612552</v>
          </cell>
          <cell r="B495" t="str">
            <v>MMM/NPB.REPONER CHAVETA A CADENAS.</v>
          </cell>
          <cell r="C495" t="str">
            <v>CREF-RE2-MAQ-EAO-TPM</v>
          </cell>
          <cell r="D495" t="str">
            <v>MC</v>
          </cell>
          <cell r="E495" t="str">
            <v>MA1CR211</v>
          </cell>
          <cell r="F495">
            <v>36430</v>
          </cell>
          <cell r="G495" t="str">
            <v>00:00:00</v>
          </cell>
          <cell r="H495" t="str">
            <v>00:00:00</v>
          </cell>
          <cell r="I495">
            <v>36430</v>
          </cell>
          <cell r="J495">
            <v>118.44</v>
          </cell>
        </row>
        <row r="496">
          <cell r="A496" t="str">
            <v>90613699</v>
          </cell>
          <cell r="B496" t="str">
            <v>M.M.M : MANTENCION PREV.PREDICTIVA EAO</v>
          </cell>
          <cell r="C496" t="str">
            <v>CREF-RE2-MAQ-EAO</v>
          </cell>
          <cell r="D496" t="str">
            <v>MP</v>
          </cell>
          <cell r="E496" t="str">
            <v>MA1CR211</v>
          </cell>
          <cell r="F496">
            <v>36428</v>
          </cell>
          <cell r="G496" t="str">
            <v>00:00:00</v>
          </cell>
          <cell r="H496" t="str">
            <v>00:00:00</v>
          </cell>
          <cell r="I496">
            <v>36428</v>
          </cell>
          <cell r="J496">
            <v>118.44</v>
          </cell>
        </row>
        <row r="497">
          <cell r="A497" t="str">
            <v>90616706</v>
          </cell>
          <cell r="B497" t="str">
            <v>MMM/ABC.CAMBIAR BOMBA PVB 29.</v>
          </cell>
          <cell r="C497" t="str">
            <v>CREF-RE2-MAQ-EAO-UHM</v>
          </cell>
          <cell r="D497" t="str">
            <v>MC</v>
          </cell>
          <cell r="E497" t="str">
            <v>MA1CR211</v>
          </cell>
          <cell r="F497">
            <v>36433</v>
          </cell>
          <cell r="G497" t="str">
            <v>00:00:00</v>
          </cell>
          <cell r="H497" t="str">
            <v>00:00:00</v>
          </cell>
          <cell r="I497">
            <v>36433</v>
          </cell>
          <cell r="J497">
            <v>236.88</v>
          </cell>
        </row>
        <row r="498">
          <cell r="A498" t="str">
            <v>90620780</v>
          </cell>
          <cell r="B498" t="str">
            <v>MMM/ABC.CAMBIAR BLOCK A VALVULAS.</v>
          </cell>
          <cell r="C498" t="str">
            <v>CREF-RE2-MAQ-EAO-UHM</v>
          </cell>
          <cell r="D498" t="str">
            <v>MC</v>
          </cell>
          <cell r="E498" t="str">
            <v>MA1CR211</v>
          </cell>
          <cell r="F498">
            <v>36434</v>
          </cell>
          <cell r="G498" t="str">
            <v>00:00:00</v>
          </cell>
          <cell r="H498" t="str">
            <v>08:56:42</v>
          </cell>
          <cell r="I498">
            <v>36434</v>
          </cell>
          <cell r="J498">
            <v>59.22</v>
          </cell>
        </row>
        <row r="499">
          <cell r="A499" t="str">
            <v>90620914</v>
          </cell>
          <cell r="B499" t="str">
            <v>MMM/NPB.CAMBIAR O"RING A VALVULAS.</v>
          </cell>
          <cell r="C499" t="str">
            <v>CREF-RE2-MAQ-EAO-UHM</v>
          </cell>
          <cell r="D499" t="str">
            <v>MC</v>
          </cell>
          <cell r="E499" t="str">
            <v>MA1CR211</v>
          </cell>
          <cell r="F499">
            <v>36434</v>
          </cell>
          <cell r="G499" t="str">
            <v>00:00:00</v>
          </cell>
          <cell r="H499" t="str">
            <v>00:00:00</v>
          </cell>
          <cell r="I499">
            <v>36434</v>
          </cell>
          <cell r="J499">
            <v>236.88</v>
          </cell>
        </row>
        <row r="500">
          <cell r="A500" t="str">
            <v>90622825</v>
          </cell>
          <cell r="B500" t="str">
            <v>MMM/ABC.CAMBIAR BLOCK EN MANIFOL.</v>
          </cell>
          <cell r="C500" t="str">
            <v>CREF-RE2-MAQ-EAO-UHM</v>
          </cell>
          <cell r="D500" t="str">
            <v>MC</v>
          </cell>
          <cell r="E500" t="str">
            <v>MA1CR211</v>
          </cell>
          <cell r="F500">
            <v>36435</v>
          </cell>
          <cell r="G500" t="str">
            <v>00:00:00</v>
          </cell>
          <cell r="H500" t="str">
            <v>00:00:00</v>
          </cell>
          <cell r="I500">
            <v>36435</v>
          </cell>
          <cell r="J500">
            <v>236.88</v>
          </cell>
        </row>
        <row r="501">
          <cell r="A501" t="str">
            <v>90624199</v>
          </cell>
          <cell r="B501" t="str">
            <v>MM0/NPB.REPARAR CADENA CORTADA.</v>
          </cell>
          <cell r="C501" t="str">
            <v>CREF-RE2-MAQ-EAO-TPM</v>
          </cell>
          <cell r="D501" t="str">
            <v>MC</v>
          </cell>
          <cell r="E501" t="str">
            <v>MA1CR211</v>
          </cell>
          <cell r="F501">
            <v>36439</v>
          </cell>
          <cell r="G501" t="str">
            <v>00:00:00</v>
          </cell>
          <cell r="H501" t="str">
            <v>00:00:00</v>
          </cell>
          <cell r="I501">
            <v>36439</v>
          </cell>
          <cell r="J501">
            <v>88.83</v>
          </cell>
        </row>
        <row r="502">
          <cell r="A502" t="str">
            <v>90629378</v>
          </cell>
          <cell r="B502" t="str">
            <v>MMM/ABC.LUBRICAR GUIAS.</v>
          </cell>
          <cell r="C502" t="str">
            <v>CREF-RE2-MAQ-EAO-URM</v>
          </cell>
          <cell r="D502" t="str">
            <v>MC</v>
          </cell>
          <cell r="E502" t="str">
            <v>MA1CR211</v>
          </cell>
          <cell r="F502">
            <v>36445</v>
          </cell>
          <cell r="G502" t="str">
            <v>00:00:00</v>
          </cell>
          <cell r="H502" t="str">
            <v>00:00:00</v>
          </cell>
          <cell r="I502">
            <v>36445</v>
          </cell>
          <cell r="J502">
            <v>29.61</v>
          </cell>
        </row>
        <row r="503">
          <cell r="A503" t="str">
            <v>90634757</v>
          </cell>
          <cell r="B503" t="str">
            <v>MMM/NPB.REPONER CHAVETAS.</v>
          </cell>
          <cell r="C503" t="str">
            <v>CREF-RE2-MAQ-EAO-TPM</v>
          </cell>
          <cell r="D503" t="str">
            <v>MC</v>
          </cell>
          <cell r="E503" t="str">
            <v>MA1CR211</v>
          </cell>
          <cell r="F503">
            <v>36447</v>
          </cell>
          <cell r="G503" t="str">
            <v>00:00:00</v>
          </cell>
          <cell r="H503" t="str">
            <v>00:00:00</v>
          </cell>
          <cell r="I503">
            <v>36447</v>
          </cell>
          <cell r="J503">
            <v>118.44</v>
          </cell>
        </row>
        <row r="504">
          <cell r="A504" t="str">
            <v>90635748</v>
          </cell>
          <cell r="B504" t="str">
            <v>MMM/ABC.TRABAJOS AVRIOS ESPA201R</v>
          </cell>
          <cell r="C504" t="str">
            <v>CREF-RE2-MAQ-EAO</v>
          </cell>
          <cell r="D504" t="str">
            <v>MC</v>
          </cell>
          <cell r="E504" t="str">
            <v>MA1CR211</v>
          </cell>
          <cell r="F504">
            <v>36449</v>
          </cell>
          <cell r="G504" t="str">
            <v>00:00:00</v>
          </cell>
          <cell r="H504" t="str">
            <v>00:00:00</v>
          </cell>
          <cell r="I504">
            <v>36449</v>
          </cell>
          <cell r="J504">
            <v>133.25</v>
          </cell>
        </row>
        <row r="505">
          <cell r="A505" t="str">
            <v>90636032</v>
          </cell>
          <cell r="B505" t="str">
            <v>M.M.M : MANTENCION MENSUAL EAO</v>
          </cell>
          <cell r="C505" t="str">
            <v>CREF-RE2-MAQ-EAO-MIM</v>
          </cell>
          <cell r="D505" t="str">
            <v>MP</v>
          </cell>
          <cell r="E505" t="str">
            <v>MA1CR211</v>
          </cell>
          <cell r="F505">
            <v>36462</v>
          </cell>
          <cell r="G505" t="str">
            <v>00:00:00</v>
          </cell>
          <cell r="H505" t="str">
            <v>00:00:00</v>
          </cell>
          <cell r="I505">
            <v>36462</v>
          </cell>
          <cell r="J505">
            <v>11.84</v>
          </cell>
        </row>
        <row r="506">
          <cell r="A506" t="str">
            <v>90636033</v>
          </cell>
          <cell r="B506" t="str">
            <v>M.M.M : MANTENCION MENSUAL EAO</v>
          </cell>
          <cell r="C506" t="str">
            <v>CREF-RE2-MAQ-EAO-URM</v>
          </cell>
          <cell r="D506" t="str">
            <v>MP</v>
          </cell>
          <cell r="E506" t="str">
            <v>MA1CR211</v>
          </cell>
          <cell r="F506">
            <v>36462</v>
          </cell>
          <cell r="G506" t="str">
            <v>00:00:00</v>
          </cell>
          <cell r="H506" t="str">
            <v>00:00:00</v>
          </cell>
          <cell r="I506">
            <v>36462</v>
          </cell>
          <cell r="J506">
            <v>29.61</v>
          </cell>
        </row>
        <row r="507">
          <cell r="A507" t="str">
            <v>90636034</v>
          </cell>
          <cell r="B507" t="str">
            <v>M.M.M : MANTENCION MENSUAL EAO</v>
          </cell>
          <cell r="C507" t="str">
            <v>CREF-RE2-MAQ-EAO-URM</v>
          </cell>
          <cell r="D507" t="str">
            <v>MP</v>
          </cell>
          <cell r="E507" t="str">
            <v>MA1CR211</v>
          </cell>
          <cell r="F507">
            <v>36462</v>
          </cell>
          <cell r="G507" t="str">
            <v>00:00:00</v>
          </cell>
          <cell r="H507" t="str">
            <v>00:00:00</v>
          </cell>
          <cell r="I507">
            <v>36462</v>
          </cell>
          <cell r="J507">
            <v>29.61</v>
          </cell>
        </row>
        <row r="508">
          <cell r="A508" t="str">
            <v>90636035</v>
          </cell>
          <cell r="B508" t="str">
            <v>M.M.M : MANTENCION MENSUAL EAO</v>
          </cell>
          <cell r="C508" t="str">
            <v>CREF-RE2-MAQ-EAO-URM</v>
          </cell>
          <cell r="D508" t="str">
            <v>MP</v>
          </cell>
          <cell r="E508" t="str">
            <v>MA1CR211</v>
          </cell>
          <cell r="F508">
            <v>36462</v>
          </cell>
          <cell r="G508" t="str">
            <v>00:00:00</v>
          </cell>
          <cell r="H508" t="str">
            <v>00:00:00</v>
          </cell>
          <cell r="I508">
            <v>36462</v>
          </cell>
          <cell r="J508">
            <v>11.84</v>
          </cell>
        </row>
        <row r="509">
          <cell r="A509" t="str">
            <v>90636036</v>
          </cell>
          <cell r="B509" t="str">
            <v>M.M.M : MANTENCION MENSUAL EAO</v>
          </cell>
          <cell r="C509" t="str">
            <v>CREF-RE2-MAQ-EAO-CTM</v>
          </cell>
          <cell r="D509" t="str">
            <v>MP</v>
          </cell>
          <cell r="E509" t="str">
            <v>MA1CR211</v>
          </cell>
          <cell r="F509">
            <v>36462</v>
          </cell>
          <cell r="G509" t="str">
            <v>00:00:00</v>
          </cell>
          <cell r="H509" t="str">
            <v>00:00:00</v>
          </cell>
          <cell r="I509">
            <v>36462</v>
          </cell>
          <cell r="J509">
            <v>17.77</v>
          </cell>
        </row>
        <row r="510">
          <cell r="A510" t="str">
            <v>90636037</v>
          </cell>
          <cell r="B510" t="str">
            <v>M.M.M : MANTENCION MENSUAL EAO</v>
          </cell>
          <cell r="C510" t="str">
            <v>CREF-RE2-MAQ-EAO-STM</v>
          </cell>
          <cell r="D510" t="str">
            <v>MP</v>
          </cell>
          <cell r="E510" t="str">
            <v>MA1CR211</v>
          </cell>
          <cell r="F510">
            <v>36462</v>
          </cell>
          <cell r="G510" t="str">
            <v>00:00:00</v>
          </cell>
          <cell r="H510" t="str">
            <v>00:00:00</v>
          </cell>
          <cell r="I510">
            <v>36462</v>
          </cell>
          <cell r="J510">
            <v>29.61</v>
          </cell>
        </row>
        <row r="511">
          <cell r="A511" t="str">
            <v>90636038</v>
          </cell>
          <cell r="B511" t="str">
            <v>M.M.M : MANTENCION MENSUAL EAO</v>
          </cell>
          <cell r="C511" t="str">
            <v>CREF-RE2-MAQ-EAO-TEM</v>
          </cell>
          <cell r="D511" t="str">
            <v>MP</v>
          </cell>
          <cell r="E511" t="str">
            <v>MA1CR211</v>
          </cell>
          <cell r="F511">
            <v>36462</v>
          </cell>
          <cell r="G511" t="str">
            <v>00:00:00</v>
          </cell>
          <cell r="H511" t="str">
            <v>00:00:00</v>
          </cell>
          <cell r="I511">
            <v>36462</v>
          </cell>
          <cell r="J511">
            <v>17.77</v>
          </cell>
        </row>
        <row r="512">
          <cell r="A512" t="str">
            <v>90636039</v>
          </cell>
          <cell r="B512" t="str">
            <v>M.M.M : MANTENCION MENSUAL EAO</v>
          </cell>
          <cell r="C512" t="str">
            <v>CREF-RE2-MAQ-EAO-VDM</v>
          </cell>
          <cell r="D512" t="str">
            <v>MP</v>
          </cell>
          <cell r="E512" t="str">
            <v>MA1CR211</v>
          </cell>
          <cell r="F512">
            <v>36462</v>
          </cell>
          <cell r="G512" t="str">
            <v>00:00:00</v>
          </cell>
          <cell r="H512" t="str">
            <v>00:00:00</v>
          </cell>
          <cell r="I512">
            <v>36462</v>
          </cell>
          <cell r="J512">
            <v>59.22</v>
          </cell>
        </row>
        <row r="513">
          <cell r="A513" t="str">
            <v>90636040</v>
          </cell>
          <cell r="B513" t="str">
            <v>M.M.M : MANTENCION MENSUAL EAO</v>
          </cell>
          <cell r="C513" t="str">
            <v>CREF-RE2-MAQ-EAO-UHM</v>
          </cell>
          <cell r="D513" t="str">
            <v>MP</v>
          </cell>
          <cell r="E513" t="str">
            <v>MA1CR211</v>
          </cell>
          <cell r="F513">
            <v>36462</v>
          </cell>
          <cell r="G513" t="str">
            <v>00:00:00</v>
          </cell>
          <cell r="H513" t="str">
            <v>00:00:00</v>
          </cell>
          <cell r="I513">
            <v>36462</v>
          </cell>
          <cell r="J513">
            <v>59.22</v>
          </cell>
        </row>
        <row r="514">
          <cell r="A514" t="str">
            <v>90640237</v>
          </cell>
          <cell r="B514" t="str">
            <v>MMM/NPB.REPARAR CADENA CORTADA.</v>
          </cell>
          <cell r="C514" t="str">
            <v>CREF-RE2-MAQ-EAO-TEM</v>
          </cell>
          <cell r="D514" t="str">
            <v>MC</v>
          </cell>
          <cell r="E514" t="str">
            <v>MA1CR211</v>
          </cell>
          <cell r="F514">
            <v>36455</v>
          </cell>
          <cell r="G514" t="str">
            <v>00:00:00</v>
          </cell>
          <cell r="H514" t="str">
            <v>00:00:00</v>
          </cell>
          <cell r="I514">
            <v>36455</v>
          </cell>
          <cell r="J514">
            <v>88.83</v>
          </cell>
        </row>
        <row r="515">
          <cell r="A515" t="str">
            <v>90647226</v>
          </cell>
          <cell r="B515" t="str">
            <v>MMM/NPB.REPARAR CADENA CORTADA.</v>
          </cell>
          <cell r="C515" t="str">
            <v>CREF-RE2-MAQ-EAO-TEM</v>
          </cell>
          <cell r="D515" t="str">
            <v>MC</v>
          </cell>
          <cell r="E515" t="str">
            <v>MA1CR211</v>
          </cell>
          <cell r="F515">
            <v>36459</v>
          </cell>
          <cell r="G515" t="str">
            <v>00:00:00</v>
          </cell>
          <cell r="H515" t="str">
            <v>00:00:00</v>
          </cell>
          <cell r="I515">
            <v>36459</v>
          </cell>
          <cell r="J515">
            <v>177.66</v>
          </cell>
        </row>
        <row r="516">
          <cell r="A516" t="str">
            <v>90647873</v>
          </cell>
          <cell r="B516" t="str">
            <v>MMM/ABC.CAMBIAR GOMA EN TRANSFERENCIA.</v>
          </cell>
          <cell r="C516" t="str">
            <v>CREF-RE2-MAQ-EAO-CTM</v>
          </cell>
          <cell r="D516" t="str">
            <v>MC</v>
          </cell>
          <cell r="E516" t="str">
            <v>MA1CR211</v>
          </cell>
          <cell r="F516">
            <v>36460</v>
          </cell>
          <cell r="G516" t="str">
            <v>00:00:00</v>
          </cell>
          <cell r="H516" t="str">
            <v>00:00:00</v>
          </cell>
          <cell r="I516">
            <v>36460</v>
          </cell>
          <cell r="J516">
            <v>236.88</v>
          </cell>
        </row>
        <row r="517">
          <cell r="A517" t="str">
            <v>90652404</v>
          </cell>
          <cell r="B517" t="str">
            <v>MMM/NML.REAPRETAR PERNOS A GUIA.</v>
          </cell>
          <cell r="C517" t="str">
            <v>CREF-RE2-MAQ-EAO-TEM</v>
          </cell>
          <cell r="D517" t="str">
            <v>MC</v>
          </cell>
          <cell r="E517" t="str">
            <v>MA1CR211</v>
          </cell>
          <cell r="F517">
            <v>36463</v>
          </cell>
          <cell r="G517" t="str">
            <v>00:00:00</v>
          </cell>
          <cell r="H517" t="str">
            <v>00:00:00</v>
          </cell>
          <cell r="I517">
            <v>36463</v>
          </cell>
          <cell r="J517">
            <v>88.83</v>
          </cell>
        </row>
        <row r="518">
          <cell r="A518" t="str">
            <v>90654611</v>
          </cell>
          <cell r="B518" t="str">
            <v>MMM/NPB.TRABAJOS VARIOS ESPA201R.</v>
          </cell>
          <cell r="C518" t="str">
            <v>CREF-RE2-MAQ-EAO</v>
          </cell>
          <cell r="D518" t="str">
            <v>MC</v>
          </cell>
          <cell r="E518" t="str">
            <v>MA1CR211</v>
          </cell>
          <cell r="F518">
            <v>36461</v>
          </cell>
          <cell r="G518" t="str">
            <v>00:00:00</v>
          </cell>
          <cell r="H518" t="str">
            <v>00:00:00</v>
          </cell>
          <cell r="I518">
            <v>36461</v>
          </cell>
          <cell r="J518">
            <v>59.22</v>
          </cell>
        </row>
        <row r="519">
          <cell r="A519" t="str">
            <v>90654831</v>
          </cell>
          <cell r="B519" t="str">
            <v>MMM/NPB.TRABAJOS VARIOS ESPA201R.</v>
          </cell>
          <cell r="C519" t="str">
            <v>CREF-RE2-MAQ-EAO</v>
          </cell>
          <cell r="D519" t="str">
            <v>MC</v>
          </cell>
          <cell r="E519" t="str">
            <v>MA1CR211</v>
          </cell>
          <cell r="F519">
            <v>36464</v>
          </cell>
          <cell r="G519" t="str">
            <v>00:00:00</v>
          </cell>
          <cell r="H519" t="str">
            <v>00:00:00</v>
          </cell>
          <cell r="I519">
            <v>36464</v>
          </cell>
          <cell r="J519">
            <v>59.22</v>
          </cell>
        </row>
        <row r="520">
          <cell r="A520" t="str">
            <v>90658154</v>
          </cell>
          <cell r="B520" t="str">
            <v>MMM/ABC.REPONER CHAVETAS.</v>
          </cell>
          <cell r="C520" t="str">
            <v>CREF-RE2-MAQ-EAO-TPM</v>
          </cell>
          <cell r="D520" t="str">
            <v>MC</v>
          </cell>
          <cell r="E520" t="str">
            <v>MA1CR211</v>
          </cell>
          <cell r="F520">
            <v>36469</v>
          </cell>
          <cell r="G520" t="str">
            <v>00:00:00</v>
          </cell>
          <cell r="H520" t="str">
            <v>00:00:00</v>
          </cell>
          <cell r="I520">
            <v>36469</v>
          </cell>
          <cell r="J520">
            <v>59.22</v>
          </cell>
        </row>
        <row r="521">
          <cell r="A521" t="str">
            <v>90661050</v>
          </cell>
          <cell r="B521" t="str">
            <v>MMM/NPB.REPONER CHAVETAS,REAPRETAR FITTI</v>
          </cell>
          <cell r="C521" t="str">
            <v>CREF-RE2-MAQ-EAO</v>
          </cell>
          <cell r="D521" t="str">
            <v>MC</v>
          </cell>
          <cell r="E521" t="str">
            <v>MA1CR211</v>
          </cell>
          <cell r="F521">
            <v>36471</v>
          </cell>
          <cell r="G521" t="str">
            <v>00:00:00</v>
          </cell>
          <cell r="H521" t="str">
            <v>00:00:00</v>
          </cell>
          <cell r="I521">
            <v>36471</v>
          </cell>
          <cell r="J521">
            <v>118.44</v>
          </cell>
        </row>
        <row r="522">
          <cell r="A522" t="str">
            <v>90661207</v>
          </cell>
          <cell r="B522" t="str">
            <v>MMM/NPB.REPARAR CADENA CORTADA.ESPA201R</v>
          </cell>
          <cell r="C522" t="str">
            <v>CREF-RE2-MAQ-EAO-TPM</v>
          </cell>
          <cell r="D522" t="str">
            <v>MC</v>
          </cell>
          <cell r="E522" t="str">
            <v>MA1CR211</v>
          </cell>
          <cell r="F522">
            <v>36471</v>
          </cell>
          <cell r="G522" t="str">
            <v>00:00:00</v>
          </cell>
          <cell r="H522" t="str">
            <v>00:00:00</v>
          </cell>
          <cell r="I522">
            <v>36471</v>
          </cell>
          <cell r="J522">
            <v>118.44</v>
          </cell>
        </row>
        <row r="523">
          <cell r="A523" t="str">
            <v>90661567</v>
          </cell>
          <cell r="B523" t="str">
            <v>MMM/NPB.TRABAJOS VARIOS ESPA201R</v>
          </cell>
          <cell r="C523" t="str">
            <v>CREF-RE2-MAQ-EAO</v>
          </cell>
          <cell r="D523" t="str">
            <v>MC</v>
          </cell>
          <cell r="E523" t="str">
            <v>MA1CR211</v>
          </cell>
          <cell r="F523">
            <v>36472</v>
          </cell>
          <cell r="G523" t="str">
            <v>00:00:00</v>
          </cell>
          <cell r="H523" t="str">
            <v>00:00:00</v>
          </cell>
          <cell r="I523">
            <v>36472</v>
          </cell>
          <cell r="J523">
            <v>59.22</v>
          </cell>
        </row>
        <row r="524">
          <cell r="A524" t="str">
            <v>90662298</v>
          </cell>
          <cell r="B524" t="str">
            <v>MMM/NPB.REVISAR CADENAS DE ENTRADA.</v>
          </cell>
          <cell r="C524" t="str">
            <v>CREF-RE2-MAQ-EAO-TPM</v>
          </cell>
          <cell r="D524" t="str">
            <v>MC</v>
          </cell>
          <cell r="E524" t="str">
            <v>MA1CR211</v>
          </cell>
          <cell r="F524">
            <v>36473</v>
          </cell>
          <cell r="G524" t="str">
            <v>00:00:00</v>
          </cell>
          <cell r="H524" t="str">
            <v>00:00:00</v>
          </cell>
          <cell r="I524">
            <v>36473</v>
          </cell>
          <cell r="J524">
            <v>59.22</v>
          </cell>
        </row>
        <row r="525">
          <cell r="A525" t="str">
            <v>90663690</v>
          </cell>
          <cell r="B525" t="str">
            <v>MMM/OCB.CAMBIAR GOMA DE AMORTIGUACION.</v>
          </cell>
          <cell r="C525" t="str">
            <v>CREF-RE2-MAQ-EAO-CTM</v>
          </cell>
          <cell r="D525" t="str">
            <v>MC</v>
          </cell>
          <cell r="E525" t="str">
            <v>MA1CR211</v>
          </cell>
          <cell r="F525">
            <v>36475</v>
          </cell>
          <cell r="G525" t="str">
            <v>00:00:00</v>
          </cell>
          <cell r="H525" t="str">
            <v>00:00:00</v>
          </cell>
          <cell r="I525">
            <v>36475</v>
          </cell>
          <cell r="J525">
            <v>88.83</v>
          </cell>
        </row>
        <row r="526">
          <cell r="A526" t="str">
            <v>90667751</v>
          </cell>
          <cell r="B526" t="str">
            <v>MMM/NPB.TRABAJOS VARIOS ESPA201R.</v>
          </cell>
          <cell r="C526" t="str">
            <v>CREF-RE2-MAQ-EAO</v>
          </cell>
          <cell r="D526" t="str">
            <v>MC</v>
          </cell>
          <cell r="E526" t="str">
            <v>MA1CR211</v>
          </cell>
          <cell r="F526">
            <v>36476</v>
          </cell>
          <cell r="G526" t="str">
            <v>00:00:00</v>
          </cell>
          <cell r="H526" t="str">
            <v>00:00:00</v>
          </cell>
          <cell r="I526">
            <v>36476</v>
          </cell>
          <cell r="J526">
            <v>177.66</v>
          </cell>
        </row>
        <row r="527">
          <cell r="A527" t="str">
            <v>90668267</v>
          </cell>
          <cell r="B527" t="str">
            <v>MMM/ABC.TRABAJOS VARIOS ESPA201R.</v>
          </cell>
          <cell r="C527" t="str">
            <v>CREF-RE2-MAQ-EAO</v>
          </cell>
          <cell r="D527" t="str">
            <v>MC</v>
          </cell>
          <cell r="E527" t="str">
            <v>MA1CR211</v>
          </cell>
          <cell r="F527">
            <v>36477</v>
          </cell>
          <cell r="G527" t="str">
            <v>00:00:00</v>
          </cell>
          <cell r="H527" t="str">
            <v>00:00:00</v>
          </cell>
          <cell r="I527">
            <v>36477</v>
          </cell>
          <cell r="J527">
            <v>118.44</v>
          </cell>
        </row>
        <row r="528">
          <cell r="A528" t="str">
            <v>90669038</v>
          </cell>
          <cell r="B528" t="str">
            <v>MMM/NPB.REPARAR CADENA CORTADA.</v>
          </cell>
          <cell r="C528" t="str">
            <v>CREF-RE2-MAQ-EAO-TEM</v>
          </cell>
          <cell r="D528" t="str">
            <v>MC</v>
          </cell>
          <cell r="E528" t="str">
            <v>MA1CR211</v>
          </cell>
          <cell r="F528">
            <v>36478</v>
          </cell>
          <cell r="G528" t="str">
            <v>00:00:00</v>
          </cell>
          <cell r="H528" t="str">
            <v>00:00:00</v>
          </cell>
          <cell r="I528">
            <v>36478</v>
          </cell>
          <cell r="J528">
            <v>118.44</v>
          </cell>
        </row>
        <row r="529">
          <cell r="A529" t="str">
            <v>90670330</v>
          </cell>
          <cell r="B529" t="str">
            <v>MMM/NPB.REPONER CHAVETAS.</v>
          </cell>
          <cell r="C529" t="str">
            <v>CREF-RE2-MAQ-EAO-TPM</v>
          </cell>
          <cell r="D529" t="str">
            <v>MC</v>
          </cell>
          <cell r="E529" t="str">
            <v>MA1CR211</v>
          </cell>
          <cell r="F529">
            <v>36480</v>
          </cell>
          <cell r="G529" t="str">
            <v>00:00:00</v>
          </cell>
          <cell r="H529" t="str">
            <v>00:00:00</v>
          </cell>
          <cell r="I529">
            <v>36480</v>
          </cell>
          <cell r="J529">
            <v>29.61</v>
          </cell>
        </row>
        <row r="530">
          <cell r="A530" t="str">
            <v>90672098</v>
          </cell>
          <cell r="B530" t="str">
            <v>M.M.M : MANTENCION MENSUAL EAO</v>
          </cell>
          <cell r="C530" t="str">
            <v>CREF-RE2-MAQ-EAO-MIM</v>
          </cell>
          <cell r="D530" t="str">
            <v>MP</v>
          </cell>
          <cell r="E530" t="str">
            <v>MA1CR211</v>
          </cell>
          <cell r="F530">
            <v>36492</v>
          </cell>
          <cell r="G530" t="str">
            <v>00:00:00</v>
          </cell>
          <cell r="H530" t="str">
            <v>00:00:00</v>
          </cell>
          <cell r="I530">
            <v>36492</v>
          </cell>
          <cell r="J530">
            <v>11.84</v>
          </cell>
        </row>
        <row r="531">
          <cell r="A531" t="str">
            <v>90672099</v>
          </cell>
          <cell r="B531" t="str">
            <v>M.M.M : MANTENCION MENSUAL EAO</v>
          </cell>
          <cell r="C531" t="str">
            <v>CREF-RE2-MAQ-EAO-URM</v>
          </cell>
          <cell r="D531" t="str">
            <v>MP</v>
          </cell>
          <cell r="E531" t="str">
            <v>MA1CR211</v>
          </cell>
          <cell r="F531">
            <v>36492</v>
          </cell>
          <cell r="G531" t="str">
            <v>00:00:00</v>
          </cell>
          <cell r="H531" t="str">
            <v>00:00:00</v>
          </cell>
          <cell r="I531">
            <v>36492</v>
          </cell>
          <cell r="J531">
            <v>29.61</v>
          </cell>
        </row>
        <row r="532">
          <cell r="A532" t="str">
            <v>90672100</v>
          </cell>
          <cell r="B532" t="str">
            <v>M.M.M : MANTENCION MENSUAL EAO</v>
          </cell>
          <cell r="C532" t="str">
            <v>CREF-RE2-MAQ-EAO-URM</v>
          </cell>
          <cell r="D532" t="str">
            <v>MP</v>
          </cell>
          <cell r="E532" t="str">
            <v>MA1CR211</v>
          </cell>
          <cell r="F532">
            <v>36492</v>
          </cell>
          <cell r="G532" t="str">
            <v>00:00:00</v>
          </cell>
          <cell r="H532" t="str">
            <v>00:00:00</v>
          </cell>
          <cell r="I532">
            <v>36492</v>
          </cell>
          <cell r="J532">
            <v>29.61</v>
          </cell>
        </row>
        <row r="533">
          <cell r="A533" t="str">
            <v>90672101</v>
          </cell>
          <cell r="B533" t="str">
            <v>M.M.M : MANTENCION MENSUAL EAO</v>
          </cell>
          <cell r="C533" t="str">
            <v>CREF-RE2-MAQ-EAO-URM</v>
          </cell>
          <cell r="D533" t="str">
            <v>MP</v>
          </cell>
          <cell r="E533" t="str">
            <v>MA1CR211</v>
          </cell>
          <cell r="F533">
            <v>36492</v>
          </cell>
          <cell r="G533" t="str">
            <v>00:00:00</v>
          </cell>
          <cell r="H533" t="str">
            <v>00:00:00</v>
          </cell>
          <cell r="I533">
            <v>36492</v>
          </cell>
          <cell r="J533">
            <v>11.84</v>
          </cell>
        </row>
        <row r="534">
          <cell r="A534" t="str">
            <v>90672102</v>
          </cell>
          <cell r="B534" t="str">
            <v>M.M.M : MANTENCION MENSUAL EAO</v>
          </cell>
          <cell r="C534" t="str">
            <v>CREF-RE2-MAQ-EAO-CTM</v>
          </cell>
          <cell r="D534" t="str">
            <v>MP</v>
          </cell>
          <cell r="E534" t="str">
            <v>MA1CR211</v>
          </cell>
          <cell r="F534">
            <v>36492</v>
          </cell>
          <cell r="G534" t="str">
            <v>00:00:00</v>
          </cell>
          <cell r="H534" t="str">
            <v>00:00:00</v>
          </cell>
          <cell r="I534">
            <v>36492</v>
          </cell>
          <cell r="J534">
            <v>17.77</v>
          </cell>
        </row>
        <row r="535">
          <cell r="A535" t="str">
            <v>90672103</v>
          </cell>
          <cell r="B535" t="str">
            <v>M.M.M : MANTENCION MENSUAL EAO</v>
          </cell>
          <cell r="C535" t="str">
            <v>CREF-RE2-MAQ-EAO-STM</v>
          </cell>
          <cell r="D535" t="str">
            <v>MP</v>
          </cell>
          <cell r="E535" t="str">
            <v>MA1CR211</v>
          </cell>
          <cell r="F535">
            <v>36492</v>
          </cell>
          <cell r="G535" t="str">
            <v>00:00:00</v>
          </cell>
          <cell r="H535" t="str">
            <v>00:00:00</v>
          </cell>
          <cell r="I535">
            <v>36492</v>
          </cell>
          <cell r="J535">
            <v>88.83</v>
          </cell>
        </row>
        <row r="536">
          <cell r="A536" t="str">
            <v>90672104</v>
          </cell>
          <cell r="B536" t="str">
            <v>M.M.M : MANTENCION MENSUAL EAO</v>
          </cell>
          <cell r="C536" t="str">
            <v>CREF-RE2-MAQ-EAO-TEM</v>
          </cell>
          <cell r="D536" t="str">
            <v>MP</v>
          </cell>
          <cell r="E536" t="str">
            <v>MA1CR211</v>
          </cell>
          <cell r="F536">
            <v>36492</v>
          </cell>
          <cell r="G536" t="str">
            <v>00:00:00</v>
          </cell>
          <cell r="H536" t="str">
            <v>00:00:00</v>
          </cell>
          <cell r="I536">
            <v>36492</v>
          </cell>
          <cell r="J536">
            <v>118.44</v>
          </cell>
        </row>
        <row r="537">
          <cell r="A537" t="str">
            <v>90672105</v>
          </cell>
          <cell r="B537" t="str">
            <v>M.M.M : MANTENCION MENSUAL EAO</v>
          </cell>
          <cell r="C537" t="str">
            <v>CREF-RE2-MAQ-EAO-VDM</v>
          </cell>
          <cell r="D537" t="str">
            <v>MP</v>
          </cell>
          <cell r="E537" t="str">
            <v>MA1CR211</v>
          </cell>
          <cell r="F537">
            <v>36492</v>
          </cell>
          <cell r="G537" t="str">
            <v>00:00:00</v>
          </cell>
          <cell r="H537" t="str">
            <v>00:00:00</v>
          </cell>
          <cell r="I537">
            <v>36492</v>
          </cell>
          <cell r="J537">
            <v>59.22</v>
          </cell>
        </row>
        <row r="538">
          <cell r="A538" t="str">
            <v>90672106</v>
          </cell>
          <cell r="B538" t="str">
            <v>M.M.M : MANTENCION MENSUAL EAO</v>
          </cell>
          <cell r="C538" t="str">
            <v>CREF-RE2-MAQ-EAO-UHM</v>
          </cell>
          <cell r="D538" t="str">
            <v>MP</v>
          </cell>
          <cell r="E538" t="str">
            <v>MA1CR211</v>
          </cell>
          <cell r="F538">
            <v>36492</v>
          </cell>
          <cell r="G538" t="str">
            <v>00:00:00</v>
          </cell>
          <cell r="H538" t="str">
            <v>00:00:00</v>
          </cell>
          <cell r="I538">
            <v>36492</v>
          </cell>
          <cell r="J538">
            <v>59.22</v>
          </cell>
        </row>
        <row r="539">
          <cell r="A539" t="str">
            <v>90676275</v>
          </cell>
          <cell r="B539" t="str">
            <v>MMM/ABC.TRABAJOS VARIOS ESPA201R.</v>
          </cell>
          <cell r="C539" t="str">
            <v>CREF-RE2-MAQ-EAO</v>
          </cell>
          <cell r="D539" t="str">
            <v>MC</v>
          </cell>
          <cell r="E539" t="str">
            <v>MA1CR211</v>
          </cell>
          <cell r="F539">
            <v>36483</v>
          </cell>
          <cell r="G539" t="str">
            <v>00:00:00</v>
          </cell>
          <cell r="H539" t="str">
            <v>00:00:00</v>
          </cell>
          <cell r="I539">
            <v>36483</v>
          </cell>
          <cell r="J539">
            <v>177.66</v>
          </cell>
        </row>
        <row r="540">
          <cell r="A540" t="str">
            <v>90676361</v>
          </cell>
          <cell r="B540" t="str">
            <v>M.M.M : MANTENCION PREV.PREDICTIVA EAO</v>
          </cell>
          <cell r="C540" t="str">
            <v>CREF-RE2-MAQ-EAO-VDM</v>
          </cell>
          <cell r="D540" t="str">
            <v>MP</v>
          </cell>
          <cell r="E540" t="str">
            <v>MA1CR211</v>
          </cell>
          <cell r="F540">
            <v>36622</v>
          </cell>
          <cell r="G540" t="str">
            <v>07:00:00</v>
          </cell>
          <cell r="H540" t="str">
            <v>00:00:00</v>
          </cell>
          <cell r="I540">
            <v>36622</v>
          </cell>
          <cell r="J540">
            <v>0</v>
          </cell>
        </row>
        <row r="541">
          <cell r="A541" t="str">
            <v>90676374</v>
          </cell>
          <cell r="B541" t="str">
            <v>030/NPB.SOLDAR VALLE ESPA201R.</v>
          </cell>
          <cell r="C541" t="str">
            <v>CREF-RE2-MAQ-EAO</v>
          </cell>
          <cell r="D541" t="str">
            <v>MC</v>
          </cell>
          <cell r="E541" t="str">
            <v>MA1CR211</v>
          </cell>
          <cell r="F541">
            <v>36483</v>
          </cell>
          <cell r="G541" t="str">
            <v>00:00:00</v>
          </cell>
          <cell r="H541" t="str">
            <v>00:00:00</v>
          </cell>
          <cell r="I541">
            <v>36483</v>
          </cell>
          <cell r="J541">
            <v>44.41</v>
          </cell>
        </row>
        <row r="542">
          <cell r="A542" t="str">
            <v>90679969</v>
          </cell>
          <cell r="B542" t="str">
            <v>MMM/ABC.REPARAR CADENA CORTADA ESPA201R</v>
          </cell>
          <cell r="C542" t="str">
            <v>CREF-RE2-MAQ-EAO-TEM</v>
          </cell>
          <cell r="D542" t="str">
            <v>MC</v>
          </cell>
          <cell r="E542" t="str">
            <v>MA1CR211</v>
          </cell>
          <cell r="F542">
            <v>36487</v>
          </cell>
          <cell r="G542" t="str">
            <v>00:00:00</v>
          </cell>
          <cell r="H542" t="str">
            <v>00:00:00</v>
          </cell>
          <cell r="I542">
            <v>36487</v>
          </cell>
          <cell r="J542">
            <v>88.83</v>
          </cell>
        </row>
        <row r="543">
          <cell r="A543" t="str">
            <v>90684714</v>
          </cell>
          <cell r="B543" t="str">
            <v>M.M.M : MANTENCION MENSUAL EAO</v>
          </cell>
          <cell r="C543" t="str">
            <v>CREF-RE2-MAQ-EAO-MIM</v>
          </cell>
          <cell r="D543" t="str">
            <v>MP</v>
          </cell>
          <cell r="E543" t="str">
            <v>MA1CR211</v>
          </cell>
          <cell r="F543">
            <v>36516</v>
          </cell>
          <cell r="G543" t="str">
            <v>00:00:00</v>
          </cell>
          <cell r="H543" t="str">
            <v>00:00:00</v>
          </cell>
          <cell r="I543">
            <v>36517</v>
          </cell>
          <cell r="J543">
            <v>11.84</v>
          </cell>
        </row>
        <row r="544">
          <cell r="A544" t="str">
            <v>90684715</v>
          </cell>
          <cell r="B544" t="str">
            <v>M.M.M : MANTENCION MENSUAL EAO</v>
          </cell>
          <cell r="C544" t="str">
            <v>CREF-RE2-MAQ-EAO-URM</v>
          </cell>
          <cell r="D544" t="str">
            <v>MP</v>
          </cell>
          <cell r="E544" t="str">
            <v>MA1CR211</v>
          </cell>
          <cell r="F544">
            <v>36516</v>
          </cell>
          <cell r="G544" t="str">
            <v>00:00:00</v>
          </cell>
          <cell r="H544" t="str">
            <v>00:00:00</v>
          </cell>
          <cell r="I544">
            <v>36517</v>
          </cell>
          <cell r="J544">
            <v>29.61</v>
          </cell>
        </row>
        <row r="545">
          <cell r="A545" t="str">
            <v>90684716</v>
          </cell>
          <cell r="B545" t="str">
            <v>M.M.M : MANTENCION MENSUAL EAO</v>
          </cell>
          <cell r="C545" t="str">
            <v>CREF-RE2-MAQ-EAO-URM</v>
          </cell>
          <cell r="D545" t="str">
            <v>MP</v>
          </cell>
          <cell r="E545" t="str">
            <v>MA1CR211</v>
          </cell>
          <cell r="F545">
            <v>36516</v>
          </cell>
          <cell r="G545" t="str">
            <v>00:00:00</v>
          </cell>
          <cell r="H545" t="str">
            <v>00:00:00</v>
          </cell>
          <cell r="I545">
            <v>36517</v>
          </cell>
          <cell r="J545">
            <v>29.61</v>
          </cell>
        </row>
        <row r="546">
          <cell r="A546" t="str">
            <v>90684717</v>
          </cell>
          <cell r="B546" t="str">
            <v>M.M.M : MANTENCION MENSUAL EAO</v>
          </cell>
          <cell r="C546" t="str">
            <v>CREF-RE2-MAQ-EAO-URM</v>
          </cell>
          <cell r="D546" t="str">
            <v>MP</v>
          </cell>
          <cell r="E546" t="str">
            <v>MA1CR211</v>
          </cell>
          <cell r="F546">
            <v>36516</v>
          </cell>
          <cell r="G546" t="str">
            <v>00:00:00</v>
          </cell>
          <cell r="H546" t="str">
            <v>00:00:00</v>
          </cell>
          <cell r="I546">
            <v>36517</v>
          </cell>
          <cell r="J546">
            <v>11.84</v>
          </cell>
        </row>
        <row r="547">
          <cell r="A547" t="str">
            <v>90684718</v>
          </cell>
          <cell r="B547" t="str">
            <v>M.M.M : MANTENCION MENSUAL EAO</v>
          </cell>
          <cell r="C547" t="str">
            <v>CREF-RE2-MAQ-EAO-CTM</v>
          </cell>
          <cell r="D547" t="str">
            <v>MP</v>
          </cell>
          <cell r="E547" t="str">
            <v>MA1CR211</v>
          </cell>
          <cell r="F547">
            <v>36516</v>
          </cell>
          <cell r="G547" t="str">
            <v>00:00:00</v>
          </cell>
          <cell r="H547" t="str">
            <v>00:00:00</v>
          </cell>
          <cell r="I547">
            <v>36517</v>
          </cell>
          <cell r="J547">
            <v>17.77</v>
          </cell>
        </row>
        <row r="548">
          <cell r="A548" t="str">
            <v>90684719</v>
          </cell>
          <cell r="B548" t="str">
            <v>M.M.M : MANTENCION MENSUAL EAO</v>
          </cell>
          <cell r="C548" t="str">
            <v>CREF-RE2-MAQ-EAO-STM</v>
          </cell>
          <cell r="D548" t="str">
            <v>MP</v>
          </cell>
          <cell r="E548" t="str">
            <v>MA1CR211</v>
          </cell>
          <cell r="F548">
            <v>36516</v>
          </cell>
          <cell r="G548" t="str">
            <v>00:00:00</v>
          </cell>
          <cell r="H548" t="str">
            <v>00:00:00</v>
          </cell>
          <cell r="I548">
            <v>36517</v>
          </cell>
          <cell r="J548">
            <v>29.61</v>
          </cell>
        </row>
        <row r="549">
          <cell r="A549" t="str">
            <v>90684720</v>
          </cell>
          <cell r="B549" t="str">
            <v>M.M.M : MANTENCION MENSUAL EAO</v>
          </cell>
          <cell r="C549" t="str">
            <v>CREF-RE2-MAQ-EAO-TEM</v>
          </cell>
          <cell r="D549" t="str">
            <v>MP</v>
          </cell>
          <cell r="E549" t="str">
            <v>MA1CR211</v>
          </cell>
          <cell r="F549">
            <v>36516</v>
          </cell>
          <cell r="G549" t="str">
            <v>00:00:00</v>
          </cell>
          <cell r="H549" t="str">
            <v>00:00:00</v>
          </cell>
          <cell r="I549">
            <v>36517</v>
          </cell>
          <cell r="J549">
            <v>17.77</v>
          </cell>
        </row>
        <row r="550">
          <cell r="A550" t="str">
            <v>90684721</v>
          </cell>
          <cell r="B550" t="str">
            <v>M.M.M : MANTENCION MENSUAL EAO</v>
          </cell>
          <cell r="C550" t="str">
            <v>CREF-RE2-MAQ-EAO-VDM</v>
          </cell>
          <cell r="D550" t="str">
            <v>MP</v>
          </cell>
          <cell r="E550" t="str">
            <v>MA1CR211</v>
          </cell>
          <cell r="F550">
            <v>36516</v>
          </cell>
          <cell r="G550" t="str">
            <v>00:00:00</v>
          </cell>
          <cell r="H550" t="str">
            <v>00:00:00</v>
          </cell>
          <cell r="I550">
            <v>36517</v>
          </cell>
          <cell r="J550">
            <v>59.22</v>
          </cell>
        </row>
        <row r="551">
          <cell r="A551" t="str">
            <v>90684722</v>
          </cell>
          <cell r="B551" t="str">
            <v>M.M.M : MANTENCION MENSUAL EAO</v>
          </cell>
          <cell r="C551" t="str">
            <v>CREF-RE2-MAQ-EAO-UHM</v>
          </cell>
          <cell r="D551" t="str">
            <v>MP</v>
          </cell>
          <cell r="E551" t="str">
            <v>MA1CR211</v>
          </cell>
          <cell r="F551">
            <v>36516</v>
          </cell>
          <cell r="G551" t="str">
            <v>00:00:00</v>
          </cell>
          <cell r="H551" t="str">
            <v>00:00:00</v>
          </cell>
          <cell r="I551">
            <v>36517</v>
          </cell>
          <cell r="J551">
            <v>59.22</v>
          </cell>
        </row>
        <row r="552">
          <cell r="A552" t="str">
            <v>90685272</v>
          </cell>
          <cell r="B552" t="str">
            <v>MMM/NPB.REPARAR CADENA CORTADA.ESPA201R</v>
          </cell>
          <cell r="C552" t="str">
            <v>CREF-RE2-MAQ-EAO-TPM</v>
          </cell>
          <cell r="D552" t="str">
            <v>MC</v>
          </cell>
          <cell r="E552" t="str">
            <v>MA1CR211</v>
          </cell>
          <cell r="F552">
            <v>36489</v>
          </cell>
          <cell r="G552" t="str">
            <v>00:00:00</v>
          </cell>
          <cell r="H552" t="str">
            <v>00:00:00</v>
          </cell>
          <cell r="I552">
            <v>36489</v>
          </cell>
          <cell r="J552">
            <v>88.83</v>
          </cell>
        </row>
        <row r="553">
          <cell r="A553" t="str">
            <v>90685809</v>
          </cell>
          <cell r="B553" t="str">
            <v>MMM/NML.TRABAJOS VARIOS ESPA201R.</v>
          </cell>
          <cell r="C553" t="str">
            <v>CREF-RE2-MAQ-EAO</v>
          </cell>
          <cell r="D553" t="str">
            <v>MC</v>
          </cell>
          <cell r="E553" t="str">
            <v>MA1CR211</v>
          </cell>
          <cell r="F553">
            <v>36489</v>
          </cell>
          <cell r="G553" t="str">
            <v>00:00:00</v>
          </cell>
          <cell r="H553" t="str">
            <v>00:00:00</v>
          </cell>
          <cell r="I553">
            <v>36489</v>
          </cell>
          <cell r="J553">
            <v>118.44</v>
          </cell>
        </row>
        <row r="554">
          <cell r="A554" t="str">
            <v>90686247</v>
          </cell>
          <cell r="B554" t="str">
            <v>MMM/NML.CAMBIAR FLEXIBLE ESPA201R.</v>
          </cell>
          <cell r="C554" t="str">
            <v>CREF-RE2-MAQ-EAO-STM</v>
          </cell>
          <cell r="D554" t="str">
            <v>MC</v>
          </cell>
          <cell r="E554" t="str">
            <v>MA1CR211</v>
          </cell>
          <cell r="F554">
            <v>36491</v>
          </cell>
          <cell r="G554" t="str">
            <v>00:00:00</v>
          </cell>
          <cell r="H554" t="str">
            <v>00:00:00</v>
          </cell>
          <cell r="I554">
            <v>36491</v>
          </cell>
          <cell r="J554">
            <v>177.66</v>
          </cell>
        </row>
        <row r="555">
          <cell r="A555" t="str">
            <v>90686605</v>
          </cell>
          <cell r="B555" t="str">
            <v>MMM/NPB.TRABAJOS VARIOS ESPA201R.</v>
          </cell>
          <cell r="C555" t="str">
            <v>CREF-RE2-MAQ-EAO</v>
          </cell>
          <cell r="D555" t="str">
            <v>MC</v>
          </cell>
          <cell r="E555" t="str">
            <v>MA1CR211</v>
          </cell>
          <cell r="F555">
            <v>36493</v>
          </cell>
          <cell r="G555" t="str">
            <v>00:00:00</v>
          </cell>
          <cell r="H555" t="str">
            <v>00:00:00</v>
          </cell>
          <cell r="I555">
            <v>36493</v>
          </cell>
          <cell r="J555">
            <v>88.83</v>
          </cell>
        </row>
        <row r="556">
          <cell r="A556" t="str">
            <v>90689465</v>
          </cell>
          <cell r="B556" t="str">
            <v>MMM/NPB.REPONER CHAVETAS.ESPA201R</v>
          </cell>
          <cell r="C556" t="str">
            <v>CREF-RE2-MAQ-EAO-TPM</v>
          </cell>
          <cell r="D556" t="str">
            <v>MC</v>
          </cell>
          <cell r="E556" t="str">
            <v>MA1CR211</v>
          </cell>
          <cell r="F556">
            <v>36495</v>
          </cell>
          <cell r="G556" t="str">
            <v>00:00:00</v>
          </cell>
          <cell r="H556" t="str">
            <v>00:00:00</v>
          </cell>
          <cell r="I556">
            <v>36495</v>
          </cell>
          <cell r="J556">
            <v>59.22</v>
          </cell>
        </row>
        <row r="557">
          <cell r="A557" t="str">
            <v>90692263</v>
          </cell>
          <cell r="B557" t="str">
            <v>MMM/JHB.REPARAR CILINDRO.</v>
          </cell>
          <cell r="C557" t="str">
            <v>CREF-RE2-MAQ-EAO-TEM</v>
          </cell>
          <cell r="D557" t="str">
            <v>MC</v>
          </cell>
          <cell r="E557" t="str">
            <v>MA1CR211</v>
          </cell>
          <cell r="F557">
            <v>36499</v>
          </cell>
          <cell r="G557" t="str">
            <v>00:00:00</v>
          </cell>
          <cell r="H557" t="str">
            <v>00:00:00</v>
          </cell>
          <cell r="I557">
            <v>36499</v>
          </cell>
          <cell r="J557">
            <v>88.83</v>
          </cell>
        </row>
        <row r="558">
          <cell r="A558" t="str">
            <v>90692997</v>
          </cell>
          <cell r="B558" t="str">
            <v>M.M.M : MANTENCION MENSUAL EAO</v>
          </cell>
          <cell r="C558" t="str">
            <v>CREF-RE2-MAQ-EAO-MIM</v>
          </cell>
          <cell r="D558" t="str">
            <v>MP</v>
          </cell>
          <cell r="E558" t="str">
            <v>MA1CR211</v>
          </cell>
          <cell r="F558">
            <v>36532</v>
          </cell>
          <cell r="G558" t="str">
            <v>00:00:00</v>
          </cell>
          <cell r="H558" t="str">
            <v>00:00:00</v>
          </cell>
          <cell r="I558">
            <v>36532</v>
          </cell>
          <cell r="J558">
            <v>11.84</v>
          </cell>
        </row>
        <row r="559">
          <cell r="A559" t="str">
            <v>90692998</v>
          </cell>
          <cell r="B559" t="str">
            <v>M.M.M : MANTENCION MENSUAL EAO</v>
          </cell>
          <cell r="C559" t="str">
            <v>CREF-RE2-MAQ-EAO-URM</v>
          </cell>
          <cell r="D559" t="str">
            <v>MP</v>
          </cell>
          <cell r="E559" t="str">
            <v>MA1CR211</v>
          </cell>
          <cell r="F559">
            <v>36532</v>
          </cell>
          <cell r="G559" t="str">
            <v>00:00:00</v>
          </cell>
          <cell r="H559" t="str">
            <v>00:00:00</v>
          </cell>
          <cell r="I559">
            <v>36532</v>
          </cell>
          <cell r="J559">
            <v>29.61</v>
          </cell>
        </row>
        <row r="560">
          <cell r="A560" t="str">
            <v>90692999</v>
          </cell>
          <cell r="B560" t="str">
            <v>M.M.M : MANTENCION MENSUAL EAO</v>
          </cell>
          <cell r="C560" t="str">
            <v>CREF-RE2-MAQ-EAO-URM</v>
          </cell>
          <cell r="D560" t="str">
            <v>MP</v>
          </cell>
          <cell r="E560" t="str">
            <v>MA1CR211</v>
          </cell>
          <cell r="F560">
            <v>36532</v>
          </cell>
          <cell r="G560" t="str">
            <v>00:00:00</v>
          </cell>
          <cell r="H560" t="str">
            <v>00:00:00</v>
          </cell>
          <cell r="I560">
            <v>36532</v>
          </cell>
          <cell r="J560">
            <v>29.61</v>
          </cell>
        </row>
        <row r="561">
          <cell r="A561" t="str">
            <v>90693000</v>
          </cell>
          <cell r="B561" t="str">
            <v>M.M.M : MANTENCION MENSUAL EAO</v>
          </cell>
          <cell r="C561" t="str">
            <v>CREF-RE2-MAQ-EAO-URM</v>
          </cell>
          <cell r="D561" t="str">
            <v>MP</v>
          </cell>
          <cell r="E561" t="str">
            <v>MA1CR211</v>
          </cell>
          <cell r="F561">
            <v>36532</v>
          </cell>
          <cell r="G561" t="str">
            <v>00:00:00</v>
          </cell>
          <cell r="H561" t="str">
            <v>00:00:00</v>
          </cell>
          <cell r="I561">
            <v>36532</v>
          </cell>
          <cell r="J561">
            <v>11.84</v>
          </cell>
        </row>
        <row r="562">
          <cell r="A562" t="str">
            <v>90693001</v>
          </cell>
          <cell r="B562" t="str">
            <v>M.M.M : MANTENCION MENSUAL EAO</v>
          </cell>
          <cell r="C562" t="str">
            <v>CREF-RE2-MAQ-EAO-CTM</v>
          </cell>
          <cell r="D562" t="str">
            <v>MP</v>
          </cell>
          <cell r="E562" t="str">
            <v>MA1CR211</v>
          </cell>
          <cell r="F562">
            <v>36532</v>
          </cell>
          <cell r="G562" t="str">
            <v>00:00:00</v>
          </cell>
          <cell r="H562" t="str">
            <v>00:00:00</v>
          </cell>
          <cell r="I562">
            <v>36532</v>
          </cell>
          <cell r="J562">
            <v>17.77</v>
          </cell>
        </row>
        <row r="563">
          <cell r="A563" t="str">
            <v>90693002</v>
          </cell>
          <cell r="B563" t="str">
            <v>M.M.M : MANTENCION MENSUAL EAO</v>
          </cell>
          <cell r="C563" t="str">
            <v>CREF-RE2-MAQ-EAO-STM</v>
          </cell>
          <cell r="D563" t="str">
            <v>MP</v>
          </cell>
          <cell r="E563" t="str">
            <v>MA1CR211</v>
          </cell>
          <cell r="F563">
            <v>36532</v>
          </cell>
          <cell r="G563" t="str">
            <v>00:00:00</v>
          </cell>
          <cell r="H563" t="str">
            <v>00:00:00</v>
          </cell>
          <cell r="I563">
            <v>36532</v>
          </cell>
          <cell r="J563">
            <v>29.61</v>
          </cell>
        </row>
        <row r="564">
          <cell r="A564" t="str">
            <v>90693003</v>
          </cell>
          <cell r="B564" t="str">
            <v>M.M.M : MANTENCION MENSUAL EAO</v>
          </cell>
          <cell r="C564" t="str">
            <v>CREF-RE2-MAQ-EAO-TEM</v>
          </cell>
          <cell r="D564" t="str">
            <v>MP</v>
          </cell>
          <cell r="E564" t="str">
            <v>MA1CR211</v>
          </cell>
          <cell r="F564">
            <v>36532</v>
          </cell>
          <cell r="G564" t="str">
            <v>00:00:00</v>
          </cell>
          <cell r="H564" t="str">
            <v>00:00:00</v>
          </cell>
          <cell r="I564">
            <v>36532</v>
          </cell>
          <cell r="J564">
            <v>17.77</v>
          </cell>
        </row>
        <row r="565">
          <cell r="A565" t="str">
            <v>90693004</v>
          </cell>
          <cell r="B565" t="str">
            <v>M.M.M : MANTENCION MENSUAL EAO</v>
          </cell>
          <cell r="C565" t="str">
            <v>CREF-RE2-MAQ-EAO-VDM</v>
          </cell>
          <cell r="D565" t="str">
            <v>MP</v>
          </cell>
          <cell r="E565" t="str">
            <v>MA1CR211</v>
          </cell>
          <cell r="F565">
            <v>36532</v>
          </cell>
          <cell r="G565" t="str">
            <v>00:00:00</v>
          </cell>
          <cell r="H565" t="str">
            <v>00:00:00</v>
          </cell>
          <cell r="I565">
            <v>36532</v>
          </cell>
          <cell r="J565">
            <v>59.22</v>
          </cell>
        </row>
        <row r="566">
          <cell r="A566" t="str">
            <v>90693005</v>
          </cell>
          <cell r="B566" t="str">
            <v>M.M.M : MANTENCION MENSUAL EAO</v>
          </cell>
          <cell r="C566" t="str">
            <v>CREF-RE2-MAQ-EAO-UHM</v>
          </cell>
          <cell r="D566" t="str">
            <v>MP</v>
          </cell>
          <cell r="E566" t="str">
            <v>MA1CR211</v>
          </cell>
          <cell r="F566">
            <v>36532</v>
          </cell>
          <cell r="G566" t="str">
            <v>00:00:00</v>
          </cell>
          <cell r="H566" t="str">
            <v>00:00:00</v>
          </cell>
          <cell r="I566">
            <v>36532</v>
          </cell>
          <cell r="J566">
            <v>59.22</v>
          </cell>
        </row>
        <row r="567">
          <cell r="A567" t="str">
            <v>90695496</v>
          </cell>
          <cell r="B567" t="str">
            <v>MMM/JHB.TRABAJOS VARIOS ESPA201R.</v>
          </cell>
          <cell r="C567" t="str">
            <v>CREF-RE2-MAQ-EAO</v>
          </cell>
          <cell r="D567" t="str">
            <v>MC</v>
          </cell>
          <cell r="E567" t="str">
            <v>MA1CR211</v>
          </cell>
          <cell r="F567">
            <v>36500</v>
          </cell>
          <cell r="G567" t="str">
            <v>00:00:00</v>
          </cell>
          <cell r="H567" t="str">
            <v>00:00:00</v>
          </cell>
          <cell r="I567">
            <v>36500</v>
          </cell>
          <cell r="J567">
            <v>118.44</v>
          </cell>
        </row>
        <row r="568">
          <cell r="A568" t="str">
            <v>90696470</v>
          </cell>
          <cell r="B568" t="str">
            <v>MMM/ABC.REPARAR BASE DE CILINDRO ESPA201</v>
          </cell>
          <cell r="C568" t="str">
            <v>CREF-RE2-MAQ-EAO-CTM</v>
          </cell>
          <cell r="D568" t="str">
            <v>MC</v>
          </cell>
          <cell r="E568" t="str">
            <v>MA1CR211</v>
          </cell>
          <cell r="F568">
            <v>36501</v>
          </cell>
          <cell r="G568" t="str">
            <v>00:00:00</v>
          </cell>
          <cell r="H568" t="str">
            <v>00:00:00</v>
          </cell>
          <cell r="I568">
            <v>36501</v>
          </cell>
          <cell r="J568">
            <v>177.66</v>
          </cell>
        </row>
        <row r="569">
          <cell r="A569" t="str">
            <v>90696554</v>
          </cell>
          <cell r="B569" t="str">
            <v>MMM/NPB.REPARAR CADENA CORTADA ESPA201R.</v>
          </cell>
          <cell r="C569" t="str">
            <v>CREF-RE2-MAQ-EAO-TPM</v>
          </cell>
          <cell r="D569" t="str">
            <v>MC</v>
          </cell>
          <cell r="E569" t="str">
            <v>MA1CR211</v>
          </cell>
          <cell r="F569">
            <v>36502</v>
          </cell>
          <cell r="G569" t="str">
            <v>00:00:00</v>
          </cell>
          <cell r="H569" t="str">
            <v>00:00:00</v>
          </cell>
          <cell r="I569">
            <v>36502</v>
          </cell>
          <cell r="J569">
            <v>118.44</v>
          </cell>
        </row>
        <row r="570">
          <cell r="A570" t="str">
            <v>90697650</v>
          </cell>
          <cell r="B570" t="str">
            <v>MMM/NML.TRABAJOS VARIOS ESPA201R.</v>
          </cell>
          <cell r="C570" t="str">
            <v>CREF-RE2-MAQ-EAO</v>
          </cell>
          <cell r="D570" t="str">
            <v>MC</v>
          </cell>
          <cell r="E570" t="str">
            <v>MA1CR211</v>
          </cell>
          <cell r="F570">
            <v>36505</v>
          </cell>
          <cell r="G570" t="str">
            <v>00:00:00</v>
          </cell>
          <cell r="H570" t="str">
            <v>00:00:00</v>
          </cell>
          <cell r="I570">
            <v>36505</v>
          </cell>
          <cell r="J570">
            <v>59.22</v>
          </cell>
        </row>
        <row r="571">
          <cell r="A571" t="str">
            <v>90697927</v>
          </cell>
          <cell r="B571" t="str">
            <v>MMM/NPB.REPARAR CILINDRO.</v>
          </cell>
          <cell r="C571" t="str">
            <v>CREF-RE2-MAQ-EAO-CTM</v>
          </cell>
          <cell r="D571" t="str">
            <v>MC</v>
          </cell>
          <cell r="E571" t="str">
            <v>MA1CR211</v>
          </cell>
          <cell r="F571">
            <v>36506</v>
          </cell>
          <cell r="G571" t="str">
            <v>00:00:00</v>
          </cell>
          <cell r="H571" t="str">
            <v>00:00:00</v>
          </cell>
          <cell r="I571">
            <v>36506</v>
          </cell>
          <cell r="J571">
            <v>296.10000000000002</v>
          </cell>
        </row>
        <row r="572">
          <cell r="A572" t="str">
            <v>90708047</v>
          </cell>
          <cell r="B572" t="str">
            <v>MMM/NPB.REPARAR CADENA CORTADA ESPA201R</v>
          </cell>
          <cell r="C572" t="str">
            <v>CREF-RE2-MAQ-EAO-TEM</v>
          </cell>
          <cell r="D572" t="str">
            <v>MC</v>
          </cell>
          <cell r="E572" t="str">
            <v>MA1CR211</v>
          </cell>
          <cell r="F572">
            <v>36511</v>
          </cell>
          <cell r="G572" t="str">
            <v>00:00:00</v>
          </cell>
          <cell r="H572" t="str">
            <v>00:00:00</v>
          </cell>
          <cell r="I572">
            <v>36511</v>
          </cell>
          <cell r="J572">
            <v>59.22</v>
          </cell>
        </row>
        <row r="573">
          <cell r="A573" t="str">
            <v>90708300</v>
          </cell>
          <cell r="B573" t="str">
            <v>MMM/TRABAJOS VARIOS ESPA201R</v>
          </cell>
          <cell r="C573" t="str">
            <v>CREF-RE2-MAQ-EAO</v>
          </cell>
          <cell r="D573" t="str">
            <v>MC</v>
          </cell>
          <cell r="E573" t="str">
            <v>MA1CR211</v>
          </cell>
          <cell r="F573">
            <v>36512</v>
          </cell>
          <cell r="G573" t="str">
            <v>00:00:00</v>
          </cell>
          <cell r="H573" t="str">
            <v>00:00:00</v>
          </cell>
          <cell r="I573">
            <v>36512</v>
          </cell>
          <cell r="J573">
            <v>59.22</v>
          </cell>
        </row>
        <row r="574">
          <cell r="A574" t="str">
            <v>90708432</v>
          </cell>
          <cell r="B574" t="str">
            <v>MMM/NPB.TRABAJOS VARIOS ESPA201R.</v>
          </cell>
          <cell r="C574" t="str">
            <v>CREF-RE2-MAQ-EAO</v>
          </cell>
          <cell r="D574" t="str">
            <v>MC</v>
          </cell>
          <cell r="E574" t="str">
            <v>MA1CR211</v>
          </cell>
          <cell r="F574">
            <v>36512</v>
          </cell>
          <cell r="G574" t="str">
            <v>00:00:00</v>
          </cell>
          <cell r="H574" t="str">
            <v>00:00:00</v>
          </cell>
          <cell r="I574">
            <v>36512</v>
          </cell>
          <cell r="J574">
            <v>177.66</v>
          </cell>
        </row>
        <row r="575">
          <cell r="A575" t="str">
            <v>90709381</v>
          </cell>
          <cell r="B575" t="str">
            <v>MMM/NPB.TRABAJOS VARIOS VAGON ESPA201R</v>
          </cell>
          <cell r="C575" t="str">
            <v>CREF-RE2-MAQ-EAO-VDM</v>
          </cell>
          <cell r="D575" t="str">
            <v>MC</v>
          </cell>
          <cell r="E575" t="str">
            <v>MA1CR211</v>
          </cell>
          <cell r="F575">
            <v>36513</v>
          </cell>
          <cell r="G575" t="str">
            <v>00:00:00</v>
          </cell>
          <cell r="H575" t="str">
            <v>00:00:00</v>
          </cell>
          <cell r="I575">
            <v>36513</v>
          </cell>
          <cell r="J575">
            <v>177.66</v>
          </cell>
        </row>
        <row r="576">
          <cell r="A576" t="str">
            <v>90713463</v>
          </cell>
          <cell r="B576" t="str">
            <v>MMM/ABC.TRABAJOS VARIOS ESPA201R</v>
          </cell>
          <cell r="C576" t="str">
            <v>CREF-RE2-MAQ-EAO</v>
          </cell>
          <cell r="D576" t="str">
            <v>MC</v>
          </cell>
          <cell r="E576" t="str">
            <v>MA1CR211</v>
          </cell>
          <cell r="F576">
            <v>36516</v>
          </cell>
          <cell r="G576" t="str">
            <v>00:00:00</v>
          </cell>
          <cell r="H576" t="str">
            <v>00:00:00</v>
          </cell>
          <cell r="I576">
            <v>36516</v>
          </cell>
          <cell r="J576">
            <v>118.44</v>
          </cell>
        </row>
        <row r="577">
          <cell r="A577" t="str">
            <v>90715206</v>
          </cell>
          <cell r="B577" t="str">
            <v>M.M.M : MANTENCION CORRECTIVA EAO R2</v>
          </cell>
          <cell r="C577" t="str">
            <v>CREF-RE2-MAQ-EAO-STM</v>
          </cell>
          <cell r="D577" t="str">
            <v>MC</v>
          </cell>
          <cell r="E577" t="str">
            <v>MA1CR211</v>
          </cell>
          <cell r="F577">
            <v>36523</v>
          </cell>
          <cell r="G577" t="str">
            <v>00:00:00</v>
          </cell>
          <cell r="H577" t="str">
            <v>00:00:00</v>
          </cell>
          <cell r="I577">
            <v>36523</v>
          </cell>
          <cell r="J577">
            <v>130.28</v>
          </cell>
        </row>
        <row r="578">
          <cell r="A578" t="str">
            <v>90717088</v>
          </cell>
          <cell r="B578" t="str">
            <v>MMM/NPB.TRABAJOS VARIOS ESPA201R.</v>
          </cell>
          <cell r="C578" t="str">
            <v>CREF-RE2-MAQ-EAO</v>
          </cell>
          <cell r="D578" t="str">
            <v>MC</v>
          </cell>
          <cell r="E578" t="str">
            <v>MA1CR211</v>
          </cell>
          <cell r="F578">
            <v>36518</v>
          </cell>
          <cell r="G578" t="str">
            <v>00:00:00</v>
          </cell>
          <cell r="H578" t="str">
            <v>00:00:00</v>
          </cell>
          <cell r="I578">
            <v>36518</v>
          </cell>
          <cell r="J578">
            <v>88.83</v>
          </cell>
        </row>
        <row r="579">
          <cell r="A579" t="str">
            <v>90717099</v>
          </cell>
          <cell r="B579" t="str">
            <v>MMM/NML.TRABAJOS VARIOS ESPA201R</v>
          </cell>
          <cell r="C579" t="str">
            <v>CREF-RE2-MAQ-EAO</v>
          </cell>
          <cell r="D579" t="str">
            <v>MC</v>
          </cell>
          <cell r="E579" t="str">
            <v>MA1CR211</v>
          </cell>
          <cell r="F579">
            <v>36518</v>
          </cell>
          <cell r="G579" t="str">
            <v>00:00:00</v>
          </cell>
          <cell r="H579" t="str">
            <v>00:00:00</v>
          </cell>
          <cell r="I579">
            <v>36518</v>
          </cell>
          <cell r="J579">
            <v>118.44</v>
          </cell>
        </row>
        <row r="580">
          <cell r="A580" t="str">
            <v>90718700</v>
          </cell>
          <cell r="B580" t="str">
            <v>MMM/NPB.TRABAJOS VARIOS ESPA201R</v>
          </cell>
          <cell r="C580" t="str">
            <v>CREF-RE2-MAQ-EAO</v>
          </cell>
          <cell r="D580" t="str">
            <v>MC</v>
          </cell>
          <cell r="E580" t="str">
            <v>MA1CR211</v>
          </cell>
          <cell r="F580">
            <v>36521</v>
          </cell>
          <cell r="G580" t="str">
            <v>00:00:00</v>
          </cell>
          <cell r="H580" t="str">
            <v>00:00:00</v>
          </cell>
          <cell r="I580">
            <v>36521</v>
          </cell>
          <cell r="J580">
            <v>88.83</v>
          </cell>
        </row>
        <row r="581">
          <cell r="A581" t="str">
            <v>90720901</v>
          </cell>
          <cell r="B581" t="str">
            <v>MMM/NPB.CAMBIAR CILINDRO,CABEZAL ESPA201</v>
          </cell>
          <cell r="C581" t="str">
            <v>CREF-RE2-MAQ-EAO-TPM</v>
          </cell>
          <cell r="D581" t="str">
            <v>MC</v>
          </cell>
          <cell r="E581" t="str">
            <v>MA1CR211</v>
          </cell>
          <cell r="F581">
            <v>36522</v>
          </cell>
          <cell r="G581" t="str">
            <v>00:00:00</v>
          </cell>
          <cell r="H581" t="str">
            <v>00:00:00</v>
          </cell>
          <cell r="I581">
            <v>36522</v>
          </cell>
          <cell r="J581">
            <v>177.66</v>
          </cell>
        </row>
        <row r="582">
          <cell r="A582" t="str">
            <v>90721524</v>
          </cell>
          <cell r="B582" t="str">
            <v>MMM/AAV.TRABAJOS VARIOS ESPA201R.</v>
          </cell>
          <cell r="C582" t="str">
            <v>CREF-RE2-MAQ-EAO</v>
          </cell>
          <cell r="D582" t="str">
            <v>MC</v>
          </cell>
          <cell r="E582" t="str">
            <v>MA1CR211</v>
          </cell>
          <cell r="F582">
            <v>36524</v>
          </cell>
          <cell r="G582" t="str">
            <v>00:00:00</v>
          </cell>
          <cell r="H582" t="str">
            <v>00:00:00</v>
          </cell>
          <cell r="I582">
            <v>36524</v>
          </cell>
          <cell r="J582">
            <v>59.22</v>
          </cell>
        </row>
        <row r="583">
          <cell r="A583" t="str">
            <v>90726466</v>
          </cell>
          <cell r="B583" t="str">
            <v>MMM/ABC.REVISAR CARRO PRE ESPACIADO ESPA</v>
          </cell>
          <cell r="C583" t="str">
            <v>CREF-RE2-MAQ-EAO-STM</v>
          </cell>
          <cell r="D583" t="str">
            <v>MC</v>
          </cell>
          <cell r="E583" t="str">
            <v>MA1CR211</v>
          </cell>
          <cell r="F583">
            <v>36528</v>
          </cell>
          <cell r="G583" t="str">
            <v>00:00:00</v>
          </cell>
          <cell r="H583" t="str">
            <v>00:00:00</v>
          </cell>
          <cell r="I583">
            <v>36528</v>
          </cell>
          <cell r="J583">
            <v>266.49</v>
          </cell>
        </row>
        <row r="584">
          <cell r="A584" t="str">
            <v>90734913</v>
          </cell>
          <cell r="B584" t="str">
            <v>MMM/NPB.REPARAR CARCAZA DE REDUCTOR.</v>
          </cell>
          <cell r="C584" t="str">
            <v>CREF-RE2-MAQ-EAO-VDM</v>
          </cell>
          <cell r="D584" t="str">
            <v>MC</v>
          </cell>
          <cell r="E584" t="str">
            <v>MA1CR211</v>
          </cell>
          <cell r="F584">
            <v>36531</v>
          </cell>
          <cell r="G584" t="str">
            <v>00:00:00</v>
          </cell>
          <cell r="H584" t="str">
            <v>00:00:00</v>
          </cell>
          <cell r="I584">
            <v>36531</v>
          </cell>
          <cell r="J584">
            <v>118.44</v>
          </cell>
        </row>
        <row r="585">
          <cell r="A585" t="str">
            <v>90737121</v>
          </cell>
          <cell r="B585" t="str">
            <v>MMM/ABC.TRABAJOS VARIOS ESPA201R</v>
          </cell>
          <cell r="C585" t="str">
            <v>CREF-RE2-MAQ-EAO</v>
          </cell>
          <cell r="D585" t="str">
            <v>MC</v>
          </cell>
          <cell r="E585" t="str">
            <v>MA1CR211</v>
          </cell>
          <cell r="F585">
            <v>36535</v>
          </cell>
          <cell r="G585" t="str">
            <v>00:00:00</v>
          </cell>
          <cell r="H585" t="str">
            <v>00:00:00</v>
          </cell>
          <cell r="I585">
            <v>36535</v>
          </cell>
          <cell r="J585">
            <v>177.66</v>
          </cell>
        </row>
        <row r="586">
          <cell r="A586" t="str">
            <v>90738295</v>
          </cell>
          <cell r="B586" t="str">
            <v>MMM/NPB.REPONER CHAVETAS A CADENA.</v>
          </cell>
          <cell r="C586" t="str">
            <v>CREF-RE2-MAQ-EAO</v>
          </cell>
          <cell r="D586" t="str">
            <v>MC</v>
          </cell>
          <cell r="E586" t="str">
            <v>MA1CR211</v>
          </cell>
          <cell r="F586">
            <v>36536</v>
          </cell>
          <cell r="G586" t="str">
            <v>00:00:00</v>
          </cell>
          <cell r="H586" t="str">
            <v>00:00:00</v>
          </cell>
          <cell r="I586">
            <v>36536</v>
          </cell>
          <cell r="J586">
            <v>59.22</v>
          </cell>
        </row>
        <row r="587">
          <cell r="A587" t="str">
            <v>90738434</v>
          </cell>
          <cell r="B587" t="str">
            <v>MMM/NPB.TRABAJOS VARIOS ESPA201R.</v>
          </cell>
          <cell r="C587" t="str">
            <v>CREF-RE2-MAQ-EAO</v>
          </cell>
          <cell r="D587" t="str">
            <v>MC</v>
          </cell>
          <cell r="E587" t="str">
            <v>MA1CR211</v>
          </cell>
          <cell r="F587">
            <v>36538</v>
          </cell>
          <cell r="G587" t="str">
            <v>00:00:00</v>
          </cell>
          <cell r="H587" t="str">
            <v>00:00:00</v>
          </cell>
          <cell r="I587">
            <v>36538</v>
          </cell>
          <cell r="J587">
            <v>118.44</v>
          </cell>
        </row>
        <row r="588">
          <cell r="A588" t="str">
            <v>90739535</v>
          </cell>
          <cell r="B588" t="str">
            <v>MMM/JLM.REPARAR CAJAS ELECTRICAS ESPA201</v>
          </cell>
          <cell r="C588" t="str">
            <v>CREF-RE2-MAQ-EAO-VDM</v>
          </cell>
          <cell r="D588" t="str">
            <v>MC</v>
          </cell>
          <cell r="E588" t="str">
            <v>MA1CR211</v>
          </cell>
          <cell r="F588">
            <v>36539</v>
          </cell>
          <cell r="G588" t="str">
            <v>00:00:00</v>
          </cell>
          <cell r="H588" t="str">
            <v>00:00:00</v>
          </cell>
          <cell r="I588">
            <v>36539</v>
          </cell>
          <cell r="J588">
            <v>236.88</v>
          </cell>
        </row>
        <row r="589">
          <cell r="A589" t="str">
            <v>90739949</v>
          </cell>
          <cell r="B589" t="str">
            <v>MMM/JHB.REPARAR CADENA CORTADA ESPA201R.</v>
          </cell>
          <cell r="C589" t="str">
            <v>CREF-RE2-MAQ-EAO-TPM</v>
          </cell>
          <cell r="D589" t="str">
            <v>MC</v>
          </cell>
          <cell r="E589" t="str">
            <v>MA1CR211</v>
          </cell>
          <cell r="F589">
            <v>36541</v>
          </cell>
          <cell r="G589" t="str">
            <v>00:00:00</v>
          </cell>
          <cell r="H589" t="str">
            <v>00:00:00</v>
          </cell>
          <cell r="I589">
            <v>36541</v>
          </cell>
          <cell r="J589">
            <v>118.44</v>
          </cell>
        </row>
        <row r="590">
          <cell r="A590" t="str">
            <v>90739997</v>
          </cell>
          <cell r="B590" t="str">
            <v>MMM/ABC.REPARAR CADENA CORTADA ESPA201R</v>
          </cell>
          <cell r="C590" t="str">
            <v>CREF-RE2-MAQ-EAO-TPM</v>
          </cell>
          <cell r="D590" t="str">
            <v>MC</v>
          </cell>
          <cell r="E590" t="str">
            <v>MA1CR211</v>
          </cell>
          <cell r="F590">
            <v>36541</v>
          </cell>
          <cell r="G590" t="str">
            <v>00:00:00</v>
          </cell>
          <cell r="H590" t="str">
            <v>00:00:00</v>
          </cell>
          <cell r="I590">
            <v>36541</v>
          </cell>
          <cell r="J590">
            <v>236.88</v>
          </cell>
        </row>
        <row r="591">
          <cell r="A591" t="str">
            <v>90741958</v>
          </cell>
          <cell r="B591" t="str">
            <v>MMM/NPB.TRABAJOS VARIOSESPA201R.</v>
          </cell>
          <cell r="C591" t="str">
            <v>CREF-RE2-MAQ-EAO</v>
          </cell>
          <cell r="D591" t="str">
            <v>MC</v>
          </cell>
          <cell r="E591" t="str">
            <v>MA1CR211</v>
          </cell>
          <cell r="F591">
            <v>36543</v>
          </cell>
          <cell r="G591" t="str">
            <v>00:00:00</v>
          </cell>
          <cell r="H591" t="str">
            <v>00:00:00</v>
          </cell>
          <cell r="I591">
            <v>36543</v>
          </cell>
          <cell r="J591">
            <v>59.22</v>
          </cell>
        </row>
        <row r="592">
          <cell r="A592" t="str">
            <v>90745072</v>
          </cell>
          <cell r="B592" t="str">
            <v>M.M.M : MANTENCION MENSUAL EAO</v>
          </cell>
          <cell r="C592" t="str">
            <v>CREF-RE2-MAQ-EAO-MIM</v>
          </cell>
          <cell r="D592" t="str">
            <v>MP</v>
          </cell>
          <cell r="E592" t="str">
            <v>MA1CR211</v>
          </cell>
          <cell r="F592">
            <v>36574</v>
          </cell>
          <cell r="G592" t="str">
            <v>00:00:00</v>
          </cell>
          <cell r="H592" t="str">
            <v>00:00:00</v>
          </cell>
          <cell r="I592">
            <v>36574</v>
          </cell>
          <cell r="J592">
            <v>11.84</v>
          </cell>
        </row>
        <row r="593">
          <cell r="A593" t="str">
            <v>90745073</v>
          </cell>
          <cell r="B593" t="str">
            <v>M.M.M : MANTENCION MENSUAL EAO</v>
          </cell>
          <cell r="C593" t="str">
            <v>CREF-RE2-MAQ-EAO-URM</v>
          </cell>
          <cell r="D593" t="str">
            <v>MP</v>
          </cell>
          <cell r="E593" t="str">
            <v>MA1CR211</v>
          </cell>
          <cell r="F593">
            <v>36574</v>
          </cell>
          <cell r="G593" t="str">
            <v>00:00:00</v>
          </cell>
          <cell r="H593" t="str">
            <v>00:00:00</v>
          </cell>
          <cell r="I593">
            <v>36574</v>
          </cell>
          <cell r="J593">
            <v>29.61</v>
          </cell>
        </row>
        <row r="594">
          <cell r="A594" t="str">
            <v>90745074</v>
          </cell>
          <cell r="B594" t="str">
            <v>M.M.M : MANTENCION MENSUAL EAO</v>
          </cell>
          <cell r="C594" t="str">
            <v>CREF-RE2-MAQ-EAO-URM</v>
          </cell>
          <cell r="D594" t="str">
            <v>MP</v>
          </cell>
          <cell r="E594" t="str">
            <v>MA1CR211</v>
          </cell>
          <cell r="F594">
            <v>36574</v>
          </cell>
          <cell r="G594" t="str">
            <v>00:00:00</v>
          </cell>
          <cell r="H594" t="str">
            <v>00:00:00</v>
          </cell>
          <cell r="I594">
            <v>36574</v>
          </cell>
          <cell r="J594">
            <v>29.61</v>
          </cell>
        </row>
        <row r="595">
          <cell r="A595" t="str">
            <v>90745075</v>
          </cell>
          <cell r="B595" t="str">
            <v>M.M.M : MANTENCION MENSUAL EAO</v>
          </cell>
          <cell r="C595" t="str">
            <v>CREF-RE2-MAQ-EAO-URM</v>
          </cell>
          <cell r="D595" t="str">
            <v>MP</v>
          </cell>
          <cell r="E595" t="str">
            <v>MA1CR211</v>
          </cell>
          <cell r="F595">
            <v>36574</v>
          </cell>
          <cell r="G595" t="str">
            <v>00:00:00</v>
          </cell>
          <cell r="H595" t="str">
            <v>00:00:00</v>
          </cell>
          <cell r="I595">
            <v>36574</v>
          </cell>
          <cell r="J595">
            <v>11.84</v>
          </cell>
        </row>
        <row r="596">
          <cell r="A596" t="str">
            <v>90745076</v>
          </cell>
          <cell r="B596" t="str">
            <v>M.M.M : MANTENCION MENSUAL EAO</v>
          </cell>
          <cell r="C596" t="str">
            <v>CREF-RE2-MAQ-EAO-CTM</v>
          </cell>
          <cell r="D596" t="str">
            <v>MP</v>
          </cell>
          <cell r="E596" t="str">
            <v>MA1CR211</v>
          </cell>
          <cell r="F596">
            <v>36574</v>
          </cell>
          <cell r="G596" t="str">
            <v>00:00:00</v>
          </cell>
          <cell r="H596" t="str">
            <v>00:00:00</v>
          </cell>
          <cell r="I596">
            <v>36574</v>
          </cell>
          <cell r="J596">
            <v>17.77</v>
          </cell>
        </row>
        <row r="597">
          <cell r="A597" t="str">
            <v>90745077</v>
          </cell>
          <cell r="B597" t="str">
            <v>M.M.M : MANTENCION MENSUAL EAO</v>
          </cell>
          <cell r="C597" t="str">
            <v>CREF-RE2-MAQ-EAO-STM</v>
          </cell>
          <cell r="D597" t="str">
            <v>MP</v>
          </cell>
          <cell r="E597" t="str">
            <v>MA1CR211</v>
          </cell>
          <cell r="F597">
            <v>36574</v>
          </cell>
          <cell r="G597" t="str">
            <v>00:00:00</v>
          </cell>
          <cell r="H597" t="str">
            <v>00:00:00</v>
          </cell>
          <cell r="I597">
            <v>36574</v>
          </cell>
          <cell r="J597">
            <v>29.61</v>
          </cell>
        </row>
        <row r="598">
          <cell r="A598" t="str">
            <v>90745078</v>
          </cell>
          <cell r="B598" t="str">
            <v>M.M.M : MANTENCION MENSUAL EAO</v>
          </cell>
          <cell r="C598" t="str">
            <v>CREF-RE2-MAQ-EAO-TEM</v>
          </cell>
          <cell r="D598" t="str">
            <v>MP</v>
          </cell>
          <cell r="E598" t="str">
            <v>MA1CR211</v>
          </cell>
          <cell r="F598">
            <v>36574</v>
          </cell>
          <cell r="G598" t="str">
            <v>00:00:00</v>
          </cell>
          <cell r="H598" t="str">
            <v>00:00:00</v>
          </cell>
          <cell r="I598">
            <v>36574</v>
          </cell>
          <cell r="J598">
            <v>17.77</v>
          </cell>
        </row>
        <row r="599">
          <cell r="A599" t="str">
            <v>90745079</v>
          </cell>
          <cell r="B599" t="str">
            <v>M.M.M : MANTENCION MENSUAL EAO</v>
          </cell>
          <cell r="C599" t="str">
            <v>CREF-RE2-MAQ-EAO-VDM</v>
          </cell>
          <cell r="D599" t="str">
            <v>MP</v>
          </cell>
          <cell r="E599" t="str">
            <v>MA1CR211</v>
          </cell>
          <cell r="F599">
            <v>36574</v>
          </cell>
          <cell r="G599" t="str">
            <v>00:00:00</v>
          </cell>
          <cell r="H599" t="str">
            <v>00:00:00</v>
          </cell>
          <cell r="I599">
            <v>36574</v>
          </cell>
          <cell r="J599">
            <v>59.22</v>
          </cell>
        </row>
        <row r="600">
          <cell r="A600" t="str">
            <v>90745080</v>
          </cell>
          <cell r="B600" t="str">
            <v>M.M.M : MANTENCION MENSUAL EAO</v>
          </cell>
          <cell r="C600" t="str">
            <v>CREF-RE2-MAQ-EAO-UHM</v>
          </cell>
          <cell r="D600" t="str">
            <v>MP</v>
          </cell>
          <cell r="E600" t="str">
            <v>MA1CR211</v>
          </cell>
          <cell r="F600">
            <v>36641</v>
          </cell>
          <cell r="G600" t="str">
            <v>07:00:00</v>
          </cell>
          <cell r="H600" t="str">
            <v>00:00:00</v>
          </cell>
          <cell r="I600">
            <v>36641</v>
          </cell>
          <cell r="J600">
            <v>59.22</v>
          </cell>
        </row>
        <row r="601">
          <cell r="A601" t="str">
            <v>90762765</v>
          </cell>
          <cell r="B601" t="str">
            <v>MMM/JLM:RELLENO NIVELES VAGON ESPA201</v>
          </cell>
          <cell r="C601" t="str">
            <v>CREF-RE2-MAQ-EAO-VDM</v>
          </cell>
          <cell r="D601" t="str">
            <v>MC</v>
          </cell>
          <cell r="E601" t="str">
            <v>MA1CR211</v>
          </cell>
          <cell r="F601">
            <v>36549</v>
          </cell>
          <cell r="G601" t="str">
            <v>00:00:00</v>
          </cell>
          <cell r="H601" t="str">
            <v>00:00:00</v>
          </cell>
          <cell r="I601">
            <v>36549</v>
          </cell>
          <cell r="J601">
            <v>88.83</v>
          </cell>
        </row>
        <row r="602">
          <cell r="A602" t="str">
            <v>90762768</v>
          </cell>
          <cell r="B602" t="str">
            <v>MMM/NPB: CANBIO DE CHAVETAS ESPA 202R</v>
          </cell>
          <cell r="C602" t="str">
            <v>CREF-RE2-MAQ-EAO-URM</v>
          </cell>
          <cell r="D602" t="str">
            <v>MC</v>
          </cell>
          <cell r="E602" t="str">
            <v>MA1CR211</v>
          </cell>
          <cell r="F602">
            <v>36549</v>
          </cell>
          <cell r="G602" t="str">
            <v>00:00:00</v>
          </cell>
          <cell r="H602" t="str">
            <v>00:00:00</v>
          </cell>
          <cell r="I602">
            <v>36549</v>
          </cell>
          <cell r="J602">
            <v>177.66</v>
          </cell>
        </row>
        <row r="603">
          <cell r="A603" t="str">
            <v>90765227</v>
          </cell>
          <cell r="B603" t="str">
            <v>MMM/NPB: REPARACION DE CADENA EAO</v>
          </cell>
          <cell r="C603" t="str">
            <v>CREF-RE2-MAQ-EAO-TEM</v>
          </cell>
          <cell r="D603" t="str">
            <v>MC</v>
          </cell>
          <cell r="E603" t="str">
            <v>MA1CR211</v>
          </cell>
          <cell r="F603">
            <v>36558</v>
          </cell>
          <cell r="G603" t="str">
            <v>00:00:00</v>
          </cell>
          <cell r="H603" t="str">
            <v>00:00:00</v>
          </cell>
          <cell r="I603">
            <v>36558</v>
          </cell>
          <cell r="J603">
            <v>88.83</v>
          </cell>
        </row>
        <row r="604">
          <cell r="A604" t="str">
            <v>90765406</v>
          </cell>
          <cell r="B604" t="str">
            <v>MMM/JLM:TRABAJOS VARIOS EAP</v>
          </cell>
          <cell r="C604" t="str">
            <v>CREF-RE2-MAQ-EAO</v>
          </cell>
          <cell r="D604" t="str">
            <v>MC</v>
          </cell>
          <cell r="E604" t="str">
            <v>MA1CR211</v>
          </cell>
          <cell r="F604">
            <v>36559</v>
          </cell>
          <cell r="G604" t="str">
            <v>00:00:00</v>
          </cell>
          <cell r="H604" t="str">
            <v>00:00:00</v>
          </cell>
          <cell r="I604">
            <v>36559</v>
          </cell>
          <cell r="J604">
            <v>88.83</v>
          </cell>
        </row>
        <row r="605">
          <cell r="A605" t="str">
            <v>90765423</v>
          </cell>
          <cell r="B605" t="str">
            <v>MMM/NPB: TRABAJOS VARIOS EAO</v>
          </cell>
          <cell r="C605" t="str">
            <v>CREF-RE2-MAQ-EAO</v>
          </cell>
          <cell r="D605" t="str">
            <v>MC</v>
          </cell>
          <cell r="E605" t="str">
            <v>MA1CR211</v>
          </cell>
          <cell r="F605">
            <v>36560</v>
          </cell>
          <cell r="G605" t="str">
            <v>00:00:00</v>
          </cell>
          <cell r="H605" t="str">
            <v>00:00:00</v>
          </cell>
          <cell r="I605">
            <v>36560</v>
          </cell>
          <cell r="J605">
            <v>148.05000000000001</v>
          </cell>
        </row>
        <row r="606">
          <cell r="A606" t="str">
            <v>90768820</v>
          </cell>
          <cell r="B606" t="str">
            <v>MMM/JLM.TRABAJOS VARIOS ESPA201R.</v>
          </cell>
          <cell r="C606" t="str">
            <v>CREF-RE2-MAQ-EAO</v>
          </cell>
          <cell r="D606" t="str">
            <v>MC</v>
          </cell>
          <cell r="E606" t="str">
            <v>MA1CR211</v>
          </cell>
          <cell r="F606">
            <v>36557</v>
          </cell>
          <cell r="G606" t="str">
            <v>00:00:00</v>
          </cell>
          <cell r="H606" t="str">
            <v>00:00:00</v>
          </cell>
          <cell r="I606">
            <v>36557</v>
          </cell>
          <cell r="J606">
            <v>88.83</v>
          </cell>
        </row>
        <row r="607">
          <cell r="A607" t="str">
            <v>90769100</v>
          </cell>
          <cell r="B607" t="str">
            <v>MMM/NPB.REPARAR PERNOS GATOS ESPA201R.</v>
          </cell>
          <cell r="C607" t="str">
            <v>CREF-RE2-MAQ-EAO-VDM</v>
          </cell>
          <cell r="D607" t="str">
            <v>MC</v>
          </cell>
          <cell r="E607" t="str">
            <v>MA1CR211</v>
          </cell>
          <cell r="F607">
            <v>36558</v>
          </cell>
          <cell r="G607" t="str">
            <v>00:00:00</v>
          </cell>
          <cell r="H607" t="str">
            <v>00:00:00</v>
          </cell>
          <cell r="I607">
            <v>36558</v>
          </cell>
          <cell r="J607">
            <v>88.83</v>
          </cell>
        </row>
        <row r="608">
          <cell r="A608" t="str">
            <v>90769104</v>
          </cell>
          <cell r="B608" t="str">
            <v>MMM/JLM.REPARAR ASPA DE REDUCTOR ESPA201</v>
          </cell>
          <cell r="C608" t="str">
            <v>CREF-RE2-MAQ-EAO-TPM</v>
          </cell>
          <cell r="D608" t="str">
            <v>MC</v>
          </cell>
          <cell r="E608" t="str">
            <v>MA1CR211</v>
          </cell>
          <cell r="F608">
            <v>36558</v>
          </cell>
          <cell r="G608" t="str">
            <v>00:00:00</v>
          </cell>
          <cell r="H608" t="str">
            <v>00:00:00</v>
          </cell>
          <cell r="I608">
            <v>36558</v>
          </cell>
          <cell r="J608">
            <v>266.49</v>
          </cell>
        </row>
        <row r="609">
          <cell r="A609" t="str">
            <v>90769591</v>
          </cell>
          <cell r="B609" t="str">
            <v>M.M.M : MANTENCION MENSUAL EAO</v>
          </cell>
          <cell r="C609" t="str">
            <v>CREF-RE2-MAQ-EAO-MIM</v>
          </cell>
          <cell r="D609" t="str">
            <v>MP</v>
          </cell>
          <cell r="E609" t="str">
            <v>MA1CR211</v>
          </cell>
          <cell r="F609">
            <v>36612</v>
          </cell>
          <cell r="G609" t="str">
            <v>00:00:00</v>
          </cell>
          <cell r="H609" t="str">
            <v>00:00:00</v>
          </cell>
          <cell r="I609">
            <v>36612</v>
          </cell>
          <cell r="J609">
            <v>11.84</v>
          </cell>
        </row>
        <row r="610">
          <cell r="A610" t="str">
            <v>90769592</v>
          </cell>
          <cell r="B610" t="str">
            <v>M.M.M : MANTENCION MENSUAL EAO</v>
          </cell>
          <cell r="C610" t="str">
            <v>CREF-RE2-MAQ-EAO-URM</v>
          </cell>
          <cell r="D610" t="str">
            <v>MP</v>
          </cell>
          <cell r="E610" t="str">
            <v>MA1CR211</v>
          </cell>
          <cell r="F610">
            <v>36612</v>
          </cell>
          <cell r="G610" t="str">
            <v>00:00:00</v>
          </cell>
          <cell r="H610" t="str">
            <v>00:00:00</v>
          </cell>
          <cell r="I610">
            <v>36612</v>
          </cell>
          <cell r="J610">
            <v>29.61</v>
          </cell>
        </row>
        <row r="611">
          <cell r="A611" t="str">
            <v>90769593</v>
          </cell>
          <cell r="B611" t="str">
            <v>M.M.M : MANTENCION MENSUAL EAO</v>
          </cell>
          <cell r="C611" t="str">
            <v>CREF-RE2-MAQ-EAO-URM</v>
          </cell>
          <cell r="D611" t="str">
            <v>MP</v>
          </cell>
          <cell r="E611" t="str">
            <v>MA1CR211</v>
          </cell>
          <cell r="F611">
            <v>36612</v>
          </cell>
          <cell r="G611" t="str">
            <v>00:00:00</v>
          </cell>
          <cell r="H611" t="str">
            <v>00:00:00</v>
          </cell>
          <cell r="I611">
            <v>36612</v>
          </cell>
          <cell r="J611">
            <v>29.61</v>
          </cell>
        </row>
        <row r="612">
          <cell r="A612" t="str">
            <v>90769594</v>
          </cell>
          <cell r="B612" t="str">
            <v>M.M.M : MANTENCION MENSUAL EAO</v>
          </cell>
          <cell r="C612" t="str">
            <v>CREF-RE2-MAQ-EAO-URM</v>
          </cell>
          <cell r="D612" t="str">
            <v>MP</v>
          </cell>
          <cell r="E612" t="str">
            <v>MA1CR211</v>
          </cell>
          <cell r="F612">
            <v>36612</v>
          </cell>
          <cell r="G612" t="str">
            <v>00:00:00</v>
          </cell>
          <cell r="H612" t="str">
            <v>00:00:00</v>
          </cell>
          <cell r="I612">
            <v>36612</v>
          </cell>
          <cell r="J612">
            <v>11.84</v>
          </cell>
        </row>
        <row r="613">
          <cell r="A613" t="str">
            <v>90769595</v>
          </cell>
          <cell r="B613" t="str">
            <v>M.M.M : MANTENCION MENSUAL EAO</v>
          </cell>
          <cell r="C613" t="str">
            <v>CREF-RE2-MAQ-EAO-CTM</v>
          </cell>
          <cell r="D613" t="str">
            <v>MP</v>
          </cell>
          <cell r="E613" t="str">
            <v>MA1CR211</v>
          </cell>
          <cell r="F613">
            <v>36612</v>
          </cell>
          <cell r="G613" t="str">
            <v>00:00:00</v>
          </cell>
          <cell r="H613" t="str">
            <v>00:00:00</v>
          </cell>
          <cell r="I613">
            <v>36612</v>
          </cell>
          <cell r="J613">
            <v>17.77</v>
          </cell>
        </row>
        <row r="614">
          <cell r="A614" t="str">
            <v>90769596</v>
          </cell>
          <cell r="B614" t="str">
            <v>M.M.M : MANTENCION MENSUAL EAO</v>
          </cell>
          <cell r="C614" t="str">
            <v>CREF-RE2-MAQ-EAO-STM</v>
          </cell>
          <cell r="D614" t="str">
            <v>MP</v>
          </cell>
          <cell r="E614" t="str">
            <v>MA1CR211</v>
          </cell>
          <cell r="F614">
            <v>36612</v>
          </cell>
          <cell r="G614" t="str">
            <v>00:00:00</v>
          </cell>
          <cell r="H614" t="str">
            <v>00:00:00</v>
          </cell>
          <cell r="I614">
            <v>36612</v>
          </cell>
          <cell r="J614">
            <v>29.61</v>
          </cell>
        </row>
        <row r="615">
          <cell r="A615" t="str">
            <v>90769597</v>
          </cell>
          <cell r="B615" t="str">
            <v>M.M.M : MANTENCION MENSUAL EAO</v>
          </cell>
          <cell r="C615" t="str">
            <v>CREF-RE2-MAQ-EAO-TEM</v>
          </cell>
          <cell r="D615" t="str">
            <v>MP</v>
          </cell>
          <cell r="E615" t="str">
            <v>MA1CR211</v>
          </cell>
          <cell r="F615">
            <v>36612</v>
          </cell>
          <cell r="G615" t="str">
            <v>00:00:00</v>
          </cell>
          <cell r="H615" t="str">
            <v>00:00:00</v>
          </cell>
          <cell r="I615">
            <v>36612</v>
          </cell>
          <cell r="J615">
            <v>17.77</v>
          </cell>
        </row>
        <row r="616">
          <cell r="A616" t="str">
            <v>90769598</v>
          </cell>
          <cell r="B616" t="str">
            <v>M.M.M : MANTENCION MENSUAL EAO</v>
          </cell>
          <cell r="C616" t="str">
            <v>CREF-RE2-MAQ-EAO-VDM</v>
          </cell>
          <cell r="D616" t="str">
            <v>MP</v>
          </cell>
          <cell r="E616" t="str">
            <v>MA1CR211</v>
          </cell>
          <cell r="F616">
            <v>36612</v>
          </cell>
          <cell r="G616" t="str">
            <v>00:00:00</v>
          </cell>
          <cell r="H616" t="str">
            <v>00:00:00</v>
          </cell>
          <cell r="I616">
            <v>36612</v>
          </cell>
          <cell r="J616">
            <v>59.22</v>
          </cell>
        </row>
        <row r="617">
          <cell r="A617" t="str">
            <v>90769599</v>
          </cell>
          <cell r="B617" t="str">
            <v>M.M.M : MANTENCION MENSUAL EAO</v>
          </cell>
          <cell r="C617" t="str">
            <v>CREF-RE2-MAQ-EAO-UHM</v>
          </cell>
          <cell r="D617" t="str">
            <v>MP</v>
          </cell>
          <cell r="E617" t="str">
            <v>MA1CR211</v>
          </cell>
          <cell r="F617">
            <v>36612</v>
          </cell>
          <cell r="G617" t="str">
            <v>00:00:00</v>
          </cell>
          <cell r="H617" t="str">
            <v>00:00:00</v>
          </cell>
          <cell r="I617">
            <v>36612</v>
          </cell>
          <cell r="J617">
            <v>59.22</v>
          </cell>
        </row>
        <row r="618">
          <cell r="A618" t="str">
            <v>90771986</v>
          </cell>
          <cell r="B618" t="str">
            <v>MMM/OCB.NIVELAR ESTRUCTURA ESPA201R</v>
          </cell>
          <cell r="C618" t="str">
            <v>CREF-RE2-MAQ-EAO-CTM</v>
          </cell>
          <cell r="D618" t="str">
            <v>MC</v>
          </cell>
          <cell r="E618" t="str">
            <v>MA1CR211</v>
          </cell>
          <cell r="F618">
            <v>36560</v>
          </cell>
          <cell r="G618" t="str">
            <v>00:00:00</v>
          </cell>
          <cell r="H618" t="str">
            <v>00:00:00</v>
          </cell>
          <cell r="I618">
            <v>36560</v>
          </cell>
          <cell r="J618">
            <v>236.88</v>
          </cell>
        </row>
        <row r="619">
          <cell r="A619" t="str">
            <v>90772160</v>
          </cell>
          <cell r="B619" t="str">
            <v>MMM/OCB.REPONJER CHAVETAS A CADENA ESPA</v>
          </cell>
          <cell r="C619" t="str">
            <v>CREF-RE2-MAQ-EAO-TPM</v>
          </cell>
          <cell r="D619" t="str">
            <v>MC</v>
          </cell>
          <cell r="E619" t="str">
            <v>MA1CR211</v>
          </cell>
          <cell r="F619">
            <v>36561</v>
          </cell>
          <cell r="G619" t="str">
            <v>00:00:00</v>
          </cell>
          <cell r="H619" t="str">
            <v>00:00:00</v>
          </cell>
          <cell r="I619">
            <v>36561</v>
          </cell>
          <cell r="J619">
            <v>88.83</v>
          </cell>
        </row>
        <row r="620">
          <cell r="A620" t="str">
            <v>90772358</v>
          </cell>
          <cell r="B620" t="str">
            <v>MMM/NPB.REPONER CHAVETAS CADENA ESPA201R</v>
          </cell>
          <cell r="C620" t="str">
            <v>CREF-RE2-MAQ-EAO-TPM</v>
          </cell>
          <cell r="D620" t="str">
            <v>MC</v>
          </cell>
          <cell r="E620" t="str">
            <v>MA1CR211</v>
          </cell>
          <cell r="F620">
            <v>36562</v>
          </cell>
          <cell r="G620" t="str">
            <v>00:00:00</v>
          </cell>
          <cell r="H620" t="str">
            <v>00:00:00</v>
          </cell>
          <cell r="I620">
            <v>36562</v>
          </cell>
          <cell r="J620">
            <v>88.83</v>
          </cell>
        </row>
        <row r="621">
          <cell r="A621" t="str">
            <v>90773032</v>
          </cell>
          <cell r="B621" t="str">
            <v>MMM/NPB.REPARAR VALLE.ESPA201R</v>
          </cell>
          <cell r="C621" t="str">
            <v>CREF-RE2-MAQ-EAO</v>
          </cell>
          <cell r="D621" t="str">
            <v>MC</v>
          </cell>
          <cell r="E621" t="str">
            <v>MA1CR211</v>
          </cell>
          <cell r="F621">
            <v>36563</v>
          </cell>
          <cell r="G621" t="str">
            <v>00:00:00</v>
          </cell>
          <cell r="H621" t="str">
            <v>00:00:00</v>
          </cell>
          <cell r="I621">
            <v>36563</v>
          </cell>
          <cell r="J621">
            <v>118.44</v>
          </cell>
        </row>
        <row r="622">
          <cell r="A622" t="str">
            <v>90774251</v>
          </cell>
          <cell r="B622" t="str">
            <v>MMM/NPB.REPARAR TOPE DE ANODOS.ESPA201R</v>
          </cell>
          <cell r="C622" t="str">
            <v>CREF-RE2-MAQ-EAO-URM</v>
          </cell>
          <cell r="D622" t="str">
            <v>MC</v>
          </cell>
          <cell r="E622" t="str">
            <v>MA1CR211</v>
          </cell>
          <cell r="F622">
            <v>36564</v>
          </cell>
          <cell r="G622" t="str">
            <v>00:00:00</v>
          </cell>
          <cell r="H622" t="str">
            <v>00:00:00</v>
          </cell>
          <cell r="I622">
            <v>36564</v>
          </cell>
          <cell r="J622">
            <v>59.22</v>
          </cell>
        </row>
        <row r="623">
          <cell r="A623" t="str">
            <v>90776640</v>
          </cell>
          <cell r="B623" t="str">
            <v>MMM/NPB REPARAR CADENA ESPA201R.</v>
          </cell>
          <cell r="C623" t="str">
            <v>CREF-RE2-MAQ-EAO-TPM</v>
          </cell>
          <cell r="D623" t="str">
            <v>MC</v>
          </cell>
          <cell r="E623" t="str">
            <v>MA1CR211</v>
          </cell>
          <cell r="F623">
            <v>36568</v>
          </cell>
          <cell r="G623" t="str">
            <v>00:00:00</v>
          </cell>
          <cell r="H623" t="str">
            <v>00:00:00</v>
          </cell>
          <cell r="I623">
            <v>36568</v>
          </cell>
          <cell r="J623">
            <v>177.66</v>
          </cell>
        </row>
        <row r="624">
          <cell r="A624" t="str">
            <v>90776694</v>
          </cell>
          <cell r="B624" t="str">
            <v>MMM/NPB.TRABAJOS VARIOA ESPA201R.</v>
          </cell>
          <cell r="C624" t="str">
            <v>CREF-RE2-MAQ-EAO</v>
          </cell>
          <cell r="D624" t="str">
            <v>MC</v>
          </cell>
          <cell r="E624" t="str">
            <v>MA1CR211</v>
          </cell>
          <cell r="F624">
            <v>36569</v>
          </cell>
          <cell r="G624" t="str">
            <v>00:00:00</v>
          </cell>
          <cell r="H624" t="str">
            <v>00:00:00</v>
          </cell>
          <cell r="I624">
            <v>36569</v>
          </cell>
          <cell r="J624">
            <v>236.88</v>
          </cell>
        </row>
        <row r="625">
          <cell r="A625" t="str">
            <v>90776795</v>
          </cell>
          <cell r="B625" t="str">
            <v>MMM/OCB.TRABAJOS VARIOS ESPA201R.</v>
          </cell>
          <cell r="C625" t="str">
            <v>CREF-RE2-MAQ-EAO</v>
          </cell>
          <cell r="D625" t="str">
            <v>MC</v>
          </cell>
          <cell r="E625" t="str">
            <v>MA1CR211</v>
          </cell>
          <cell r="F625">
            <v>36570</v>
          </cell>
          <cell r="G625" t="str">
            <v>00:00:00</v>
          </cell>
          <cell r="H625" t="str">
            <v>00:00:00</v>
          </cell>
          <cell r="I625">
            <v>36570</v>
          </cell>
          <cell r="J625">
            <v>266.49</v>
          </cell>
        </row>
        <row r="626">
          <cell r="A626" t="str">
            <v>90777054</v>
          </cell>
          <cell r="B626" t="str">
            <v>MMM/NPB.CAMBIAR FILTRO.ESPA201R</v>
          </cell>
          <cell r="C626" t="str">
            <v>CREF-RE2-MAQ-EAO-UHM</v>
          </cell>
          <cell r="D626" t="str">
            <v>MC</v>
          </cell>
          <cell r="E626" t="str">
            <v>MA1CR211</v>
          </cell>
          <cell r="F626">
            <v>36571</v>
          </cell>
          <cell r="G626" t="str">
            <v>00:00:00</v>
          </cell>
          <cell r="H626" t="str">
            <v>00:00:00</v>
          </cell>
          <cell r="I626">
            <v>36571</v>
          </cell>
          <cell r="J626">
            <v>59.22</v>
          </cell>
        </row>
        <row r="627">
          <cell r="A627" t="str">
            <v>90777306</v>
          </cell>
          <cell r="B627" t="str">
            <v>MMM/NPB.TRABAJOS VARIOS ESPA201R</v>
          </cell>
          <cell r="C627" t="str">
            <v>CREF-RE2-MAQ-EAO</v>
          </cell>
          <cell r="D627" t="str">
            <v>MC</v>
          </cell>
          <cell r="E627" t="str">
            <v>MA1CR211</v>
          </cell>
          <cell r="F627">
            <v>36572</v>
          </cell>
          <cell r="G627" t="str">
            <v>00:00:00</v>
          </cell>
          <cell r="H627" t="str">
            <v>00:00:00</v>
          </cell>
          <cell r="I627">
            <v>36572</v>
          </cell>
          <cell r="J627">
            <v>236.88</v>
          </cell>
        </row>
        <row r="628">
          <cell r="A628" t="str">
            <v>90779876</v>
          </cell>
          <cell r="B628" t="str">
            <v>MMM/OCB.REPARAR CADENA CORTADA ESPA201R</v>
          </cell>
          <cell r="C628" t="str">
            <v>CREF-RE2-MAQ-EAO-TEM</v>
          </cell>
          <cell r="D628" t="str">
            <v>MC</v>
          </cell>
          <cell r="E628" t="str">
            <v>MA1CR211</v>
          </cell>
          <cell r="F628">
            <v>36574</v>
          </cell>
          <cell r="G628" t="str">
            <v>00:00:00</v>
          </cell>
          <cell r="H628" t="str">
            <v>00:00:00</v>
          </cell>
          <cell r="I628">
            <v>36574</v>
          </cell>
          <cell r="J628">
            <v>88.83</v>
          </cell>
        </row>
        <row r="629">
          <cell r="A629" t="str">
            <v>90780055</v>
          </cell>
          <cell r="B629" t="str">
            <v>MMM/NPB.TRABAJOS VARIOS ESPA201R.</v>
          </cell>
          <cell r="C629" t="str">
            <v>CREF-RE2-MAQ-EAO</v>
          </cell>
          <cell r="D629" t="str">
            <v>MC</v>
          </cell>
          <cell r="E629" t="str">
            <v>MA1CR211</v>
          </cell>
          <cell r="F629">
            <v>36576</v>
          </cell>
          <cell r="G629" t="str">
            <v>00:00:00</v>
          </cell>
          <cell r="H629" t="str">
            <v>00:00:00</v>
          </cell>
          <cell r="I629">
            <v>36576</v>
          </cell>
          <cell r="J629">
            <v>177.66</v>
          </cell>
        </row>
        <row r="630">
          <cell r="A630" t="str">
            <v>90781403</v>
          </cell>
          <cell r="B630" t="str">
            <v>MMM/NPB.REPARAR SIN FIN VAGON ESPA201R</v>
          </cell>
          <cell r="C630" t="str">
            <v>CREF-RE2-MAQ-EAO-VDM</v>
          </cell>
          <cell r="D630" t="str">
            <v>MC</v>
          </cell>
          <cell r="E630" t="str">
            <v>MA1CR211</v>
          </cell>
          <cell r="F630">
            <v>36577</v>
          </cell>
          <cell r="G630" t="str">
            <v>00:00:00</v>
          </cell>
          <cell r="H630" t="str">
            <v>00:00:00</v>
          </cell>
          <cell r="I630">
            <v>36577</v>
          </cell>
          <cell r="J630">
            <v>177.66</v>
          </cell>
        </row>
        <row r="631">
          <cell r="A631" t="str">
            <v>90781579</v>
          </cell>
          <cell r="B631" t="str">
            <v>MMM/OCB.SOLDAR RIELES ESPA201R</v>
          </cell>
          <cell r="C631" t="str">
            <v>CREF-RE2-MAQ-EAO-VAM</v>
          </cell>
          <cell r="D631" t="str">
            <v>MC</v>
          </cell>
          <cell r="E631" t="str">
            <v>MA1CR211</v>
          </cell>
          <cell r="F631">
            <v>36578</v>
          </cell>
          <cell r="G631" t="str">
            <v>00:00:00</v>
          </cell>
          <cell r="H631" t="str">
            <v>00:00:00</v>
          </cell>
          <cell r="I631">
            <v>36578</v>
          </cell>
          <cell r="J631">
            <v>118.44</v>
          </cell>
        </row>
        <row r="632">
          <cell r="A632" t="str">
            <v>90783380</v>
          </cell>
          <cell r="B632" t="str">
            <v>MMM/NPB.REPARAR CADENA CORTADA ESPA201R.</v>
          </cell>
          <cell r="C632" t="str">
            <v>CREF-RE2-MAQ-EAO-TPM</v>
          </cell>
          <cell r="D632" t="str">
            <v>MC</v>
          </cell>
          <cell r="E632" t="str">
            <v>MA1CR211</v>
          </cell>
          <cell r="F632">
            <v>36579</v>
          </cell>
          <cell r="G632" t="str">
            <v>00:00:00</v>
          </cell>
          <cell r="H632" t="str">
            <v>00:00:00</v>
          </cell>
          <cell r="I632">
            <v>36579</v>
          </cell>
          <cell r="J632">
            <v>118.44</v>
          </cell>
        </row>
        <row r="633">
          <cell r="A633" t="str">
            <v>90786180</v>
          </cell>
          <cell r="B633" t="str">
            <v>MMM/NPB.TRABAJOS VARIOS ESPA201R.</v>
          </cell>
          <cell r="C633" t="str">
            <v>CREF-RE2-MAQ-EAO</v>
          </cell>
          <cell r="D633" t="str">
            <v>MC</v>
          </cell>
          <cell r="E633" t="str">
            <v>MA1CR211</v>
          </cell>
          <cell r="F633">
            <v>36580</v>
          </cell>
          <cell r="G633" t="str">
            <v>00:00:00</v>
          </cell>
          <cell r="H633" t="str">
            <v>00:00:00</v>
          </cell>
          <cell r="I633">
            <v>36580</v>
          </cell>
          <cell r="J633">
            <v>118.44</v>
          </cell>
        </row>
        <row r="634">
          <cell r="A634" t="str">
            <v>90786428</v>
          </cell>
          <cell r="B634" t="str">
            <v>MMM/NPB.TRABAJOS VARIOS ESPA202R</v>
          </cell>
          <cell r="C634" t="str">
            <v>CREF-RE2-MAQ-EAO</v>
          </cell>
          <cell r="D634" t="str">
            <v>MC</v>
          </cell>
          <cell r="E634" t="str">
            <v>MA1CR211</v>
          </cell>
          <cell r="F634">
            <v>36580</v>
          </cell>
          <cell r="G634" t="str">
            <v>00:00:00</v>
          </cell>
          <cell r="H634" t="str">
            <v>00:00:00</v>
          </cell>
          <cell r="I634">
            <v>36580</v>
          </cell>
          <cell r="J634">
            <v>59.22</v>
          </cell>
        </row>
        <row r="635">
          <cell r="A635" t="str">
            <v>90788369</v>
          </cell>
          <cell r="B635" t="str">
            <v>MMM/OCB.TRABAJOS VARIOS ESPA201R</v>
          </cell>
          <cell r="C635" t="str">
            <v>CREF-RE2-MAQ-EAO</v>
          </cell>
          <cell r="D635" t="str">
            <v>MC</v>
          </cell>
          <cell r="E635" t="str">
            <v>MA1CR211</v>
          </cell>
          <cell r="F635">
            <v>36582</v>
          </cell>
          <cell r="G635" t="str">
            <v>00:00:00</v>
          </cell>
          <cell r="H635" t="str">
            <v>00:00:00</v>
          </cell>
          <cell r="I635">
            <v>36582</v>
          </cell>
          <cell r="J635">
            <v>118.44</v>
          </cell>
        </row>
        <row r="636">
          <cell r="A636" t="str">
            <v>90788656</v>
          </cell>
          <cell r="B636" t="str">
            <v>MMM/JHB.TRABAJOS VARIOS ESPA201R</v>
          </cell>
          <cell r="C636" t="str">
            <v>CREF-RE2-MAQ-EAO</v>
          </cell>
          <cell r="D636" t="str">
            <v>MC</v>
          </cell>
          <cell r="E636" t="str">
            <v>MA1CR211</v>
          </cell>
          <cell r="F636">
            <v>36582</v>
          </cell>
          <cell r="G636" t="str">
            <v>00:00:00</v>
          </cell>
          <cell r="H636" t="str">
            <v>00:00:00</v>
          </cell>
          <cell r="I636">
            <v>36582</v>
          </cell>
          <cell r="J636">
            <v>118.44</v>
          </cell>
        </row>
        <row r="637">
          <cell r="A637" t="str">
            <v>90788699</v>
          </cell>
          <cell r="B637" t="str">
            <v>MMM/JHB.TRABAJOS VARIOS ESPA201R</v>
          </cell>
          <cell r="C637" t="str">
            <v>CREF-RE2-MAQ-EAO</v>
          </cell>
          <cell r="D637" t="str">
            <v>MC</v>
          </cell>
          <cell r="E637" t="str">
            <v>MA1CR211</v>
          </cell>
          <cell r="F637">
            <v>36583</v>
          </cell>
          <cell r="G637" t="str">
            <v>00:00:00</v>
          </cell>
          <cell r="H637" t="str">
            <v>00:00:00</v>
          </cell>
          <cell r="I637">
            <v>36583</v>
          </cell>
          <cell r="J637">
            <v>88.83</v>
          </cell>
        </row>
        <row r="638">
          <cell r="A638" t="str">
            <v>90789524</v>
          </cell>
          <cell r="B638" t="str">
            <v>MMM/OCB.TRABAJOS VARIOS ESPA201R</v>
          </cell>
          <cell r="C638" t="str">
            <v>CREF-RE2-MAQ-EAO</v>
          </cell>
          <cell r="D638" t="str">
            <v>MC</v>
          </cell>
          <cell r="E638" t="str">
            <v>MA1CR211</v>
          </cell>
          <cell r="F638">
            <v>36583</v>
          </cell>
          <cell r="G638" t="str">
            <v>00:00:00</v>
          </cell>
          <cell r="H638" t="str">
            <v>00:00:00</v>
          </cell>
          <cell r="I638">
            <v>36583</v>
          </cell>
          <cell r="J638">
            <v>118.44</v>
          </cell>
        </row>
        <row r="639">
          <cell r="A639" t="str">
            <v>90790055</v>
          </cell>
          <cell r="B639" t="str">
            <v>MMM/JHB.REPARAR CADENA CORTAD ESPA201R</v>
          </cell>
          <cell r="C639" t="str">
            <v>CREF-RE2-MAQ-EAO-TPM</v>
          </cell>
          <cell r="D639" t="str">
            <v>MC</v>
          </cell>
          <cell r="E639" t="str">
            <v>MA1CR211</v>
          </cell>
          <cell r="F639">
            <v>36585</v>
          </cell>
          <cell r="G639" t="str">
            <v>00:00:00</v>
          </cell>
          <cell r="H639" t="str">
            <v>00:00:00</v>
          </cell>
          <cell r="I639">
            <v>36585</v>
          </cell>
          <cell r="J639">
            <v>59.22</v>
          </cell>
        </row>
        <row r="640">
          <cell r="A640" t="str">
            <v>90791285</v>
          </cell>
          <cell r="B640" t="str">
            <v>MMM/JHB.TRABAJOS VARIOS ESPA201R.</v>
          </cell>
          <cell r="C640" t="str">
            <v>CREF-RE2-MAQ-EAO</v>
          </cell>
          <cell r="D640" t="str">
            <v>MC</v>
          </cell>
          <cell r="E640" t="str">
            <v>MA1CR211</v>
          </cell>
          <cell r="F640">
            <v>36586</v>
          </cell>
          <cell r="G640" t="str">
            <v>00:00:00</v>
          </cell>
          <cell r="H640" t="str">
            <v>00:00:00</v>
          </cell>
          <cell r="I640">
            <v>36586</v>
          </cell>
          <cell r="J640">
            <v>355.32</v>
          </cell>
        </row>
        <row r="641">
          <cell r="A641" t="str">
            <v>90791531</v>
          </cell>
          <cell r="B641" t="str">
            <v>MMM/ABC.TRABAJOS VARIOS.ESPA201R.</v>
          </cell>
          <cell r="C641" t="str">
            <v>CREF-RE2-MAQ-EAO</v>
          </cell>
          <cell r="D641" t="str">
            <v>MC</v>
          </cell>
          <cell r="E641" t="str">
            <v>MA1CR211</v>
          </cell>
          <cell r="F641">
            <v>36586</v>
          </cell>
          <cell r="G641" t="str">
            <v>00:00:00</v>
          </cell>
          <cell r="H641" t="str">
            <v>00:00:00</v>
          </cell>
          <cell r="I641">
            <v>36586</v>
          </cell>
          <cell r="J641">
            <v>118.44</v>
          </cell>
        </row>
        <row r="642">
          <cell r="A642" t="str">
            <v>90797197</v>
          </cell>
          <cell r="B642" t="str">
            <v>MMM/PCF.SOLDAR PORTA LIMITE ESPA201R</v>
          </cell>
          <cell r="C642" t="str">
            <v>CREF-RE2-MAQ-EAO</v>
          </cell>
          <cell r="D642" t="str">
            <v>MC</v>
          </cell>
          <cell r="E642" t="str">
            <v>MA1CR211</v>
          </cell>
          <cell r="F642">
            <v>36589</v>
          </cell>
          <cell r="G642" t="str">
            <v>00:00:00</v>
          </cell>
          <cell r="H642" t="str">
            <v>00:00:00</v>
          </cell>
          <cell r="I642">
            <v>36589</v>
          </cell>
          <cell r="J642">
            <v>133.25</v>
          </cell>
        </row>
        <row r="643">
          <cell r="A643" t="str">
            <v>90797605</v>
          </cell>
          <cell r="B643" t="str">
            <v>MMM/NML.FABRICAR GUIA ESPA201R.</v>
          </cell>
          <cell r="C643" t="str">
            <v>CREF-RE2-MAQ-EAO-CTM</v>
          </cell>
          <cell r="D643" t="str">
            <v>MC</v>
          </cell>
          <cell r="E643" t="str">
            <v>MA1CR211</v>
          </cell>
          <cell r="F643">
            <v>36590</v>
          </cell>
          <cell r="G643" t="str">
            <v>00:00:00</v>
          </cell>
          <cell r="H643" t="str">
            <v>00:00:00</v>
          </cell>
          <cell r="I643">
            <v>36590</v>
          </cell>
          <cell r="J643">
            <v>355.32</v>
          </cell>
        </row>
        <row r="644">
          <cell r="A644" t="str">
            <v>90798029</v>
          </cell>
          <cell r="B644" t="str">
            <v>MMM/CLU.TRABAJOS VARIOS ESPA201R.</v>
          </cell>
          <cell r="C644" t="str">
            <v>CREF-RE2-MAQ-EAO</v>
          </cell>
          <cell r="D644" t="str">
            <v>MC</v>
          </cell>
          <cell r="E644" t="str">
            <v>MA1CR211</v>
          </cell>
          <cell r="F644">
            <v>36590</v>
          </cell>
          <cell r="G644" t="str">
            <v>00:00:00</v>
          </cell>
          <cell r="H644" t="str">
            <v>00:00:00</v>
          </cell>
          <cell r="I644">
            <v>36590</v>
          </cell>
          <cell r="J644">
            <v>177.66</v>
          </cell>
        </row>
        <row r="645">
          <cell r="A645" t="str">
            <v>90798429</v>
          </cell>
          <cell r="B645" t="str">
            <v>MMM/NML.FABRICAR GUIA.ESPA201R.</v>
          </cell>
          <cell r="C645" t="str">
            <v>CREF-RE2-MAQ-EAO-STM</v>
          </cell>
          <cell r="D645" t="str">
            <v>MC</v>
          </cell>
          <cell r="E645" t="str">
            <v>MA1CR211</v>
          </cell>
          <cell r="F645">
            <v>36591</v>
          </cell>
          <cell r="G645" t="str">
            <v>00:00:00</v>
          </cell>
          <cell r="H645" t="str">
            <v>00:00:00</v>
          </cell>
          <cell r="I645">
            <v>36591</v>
          </cell>
          <cell r="J645">
            <v>236.88</v>
          </cell>
        </row>
        <row r="646">
          <cell r="A646" t="str">
            <v>90799888</v>
          </cell>
          <cell r="B646" t="str">
            <v>MMM/JHB.TRABAJOS VARIOS ESPA201R.</v>
          </cell>
          <cell r="C646" t="str">
            <v>CREF-RE2-MAQ-EAO</v>
          </cell>
          <cell r="D646" t="str">
            <v>MC</v>
          </cell>
          <cell r="E646" t="str">
            <v>MA1CR211</v>
          </cell>
          <cell r="F646">
            <v>36592</v>
          </cell>
          <cell r="G646" t="str">
            <v>00:00:00</v>
          </cell>
          <cell r="H646" t="str">
            <v>00:00:00</v>
          </cell>
          <cell r="I646">
            <v>36592</v>
          </cell>
          <cell r="J646">
            <v>118.44</v>
          </cell>
        </row>
        <row r="647">
          <cell r="A647" t="str">
            <v>90802232</v>
          </cell>
          <cell r="B647" t="str">
            <v>MMM/NPB.REGULAR TRANSFERENCIA ESPA201R</v>
          </cell>
          <cell r="C647" t="str">
            <v>CREF-RE2-MAQ-EAO-CTM</v>
          </cell>
          <cell r="D647" t="str">
            <v>MC</v>
          </cell>
          <cell r="E647" t="str">
            <v>MA1CR211</v>
          </cell>
          <cell r="F647">
            <v>36594</v>
          </cell>
          <cell r="G647" t="str">
            <v>00:00:00</v>
          </cell>
          <cell r="H647" t="str">
            <v>00:00:00</v>
          </cell>
          <cell r="I647">
            <v>36594</v>
          </cell>
          <cell r="J647">
            <v>88.83</v>
          </cell>
        </row>
        <row r="648">
          <cell r="A648" t="str">
            <v>90803725</v>
          </cell>
          <cell r="B648" t="str">
            <v>MMM/NPB.TRABAJOS VARIOS VAGON ESPA201R.</v>
          </cell>
          <cell r="C648" t="str">
            <v>CREF-RE2-MAQ-EAO-VDM</v>
          </cell>
          <cell r="D648" t="str">
            <v>MC</v>
          </cell>
          <cell r="E648" t="str">
            <v>MA1CR211</v>
          </cell>
          <cell r="F648">
            <v>36595</v>
          </cell>
          <cell r="G648" t="str">
            <v>00:00:00</v>
          </cell>
          <cell r="H648" t="str">
            <v>00:00:00</v>
          </cell>
          <cell r="I648">
            <v>36595</v>
          </cell>
          <cell r="J648">
            <v>88.83</v>
          </cell>
        </row>
        <row r="649">
          <cell r="A649" t="str">
            <v>90805241</v>
          </cell>
          <cell r="B649" t="str">
            <v>MMM/JHB.CAMBIAR PERNO GATO VAGON.ESPA201</v>
          </cell>
          <cell r="C649" t="str">
            <v>CREF-RE2-MAQ-EAO-VDM</v>
          </cell>
          <cell r="D649" t="str">
            <v>MC</v>
          </cell>
          <cell r="E649" t="str">
            <v>MA1CR211</v>
          </cell>
          <cell r="F649">
            <v>36596</v>
          </cell>
          <cell r="G649" t="str">
            <v>00:00:00</v>
          </cell>
          <cell r="H649" t="str">
            <v>00:00:00</v>
          </cell>
          <cell r="I649">
            <v>36596</v>
          </cell>
          <cell r="J649">
            <v>355.32</v>
          </cell>
        </row>
        <row r="650">
          <cell r="A650" t="str">
            <v>90805423</v>
          </cell>
          <cell r="B650" t="str">
            <v>MMM/JHB.REPARAR PERNO GATO ESPA01.</v>
          </cell>
          <cell r="C650" t="str">
            <v>CREF-RE2-MAQ-EAO-VDM</v>
          </cell>
          <cell r="D650" t="str">
            <v>MC</v>
          </cell>
          <cell r="E650" t="str">
            <v>MA1CR211</v>
          </cell>
          <cell r="F650">
            <v>36597</v>
          </cell>
          <cell r="G650" t="str">
            <v>00:00:00</v>
          </cell>
          <cell r="H650" t="str">
            <v>00:00:00</v>
          </cell>
          <cell r="I650">
            <v>36597</v>
          </cell>
          <cell r="J650">
            <v>103.63</v>
          </cell>
        </row>
        <row r="651">
          <cell r="A651" t="str">
            <v>90808616</v>
          </cell>
          <cell r="B651" t="str">
            <v>MMM/NPB.REPARAR CADENA CORTADA ESPA201R</v>
          </cell>
          <cell r="C651" t="str">
            <v>CREF-RE2-MAQ-EAO-TEM</v>
          </cell>
          <cell r="D651" t="str">
            <v>MC</v>
          </cell>
          <cell r="E651" t="str">
            <v>MA1CR211</v>
          </cell>
          <cell r="F651">
            <v>36599</v>
          </cell>
          <cell r="G651" t="str">
            <v>00:00:00</v>
          </cell>
          <cell r="H651" t="str">
            <v>00:00:00</v>
          </cell>
          <cell r="I651">
            <v>36599</v>
          </cell>
          <cell r="J651">
            <v>59.22</v>
          </cell>
        </row>
        <row r="652">
          <cell r="A652" t="str">
            <v>90810850</v>
          </cell>
          <cell r="B652" t="str">
            <v>MP/MEG : ESPA-ORIENTE/REF-2 (SEM-08)</v>
          </cell>
          <cell r="C652" t="str">
            <v>CREF-RE2-MAQ-EAO</v>
          </cell>
          <cell r="D652" t="str">
            <v>MC</v>
          </cell>
          <cell r="E652" t="str">
            <v>MA1CR211</v>
          </cell>
          <cell r="F652">
            <v>36593</v>
          </cell>
          <cell r="G652" t="str">
            <v>00:00:00</v>
          </cell>
          <cell r="H652" t="str">
            <v>00:00:00</v>
          </cell>
          <cell r="I652">
            <v>36593</v>
          </cell>
          <cell r="J652">
            <v>177.66</v>
          </cell>
        </row>
        <row r="653">
          <cell r="A653" t="str">
            <v>90819290</v>
          </cell>
          <cell r="B653" t="str">
            <v>MMM/JHB.TRABAJOS VARIOS ESPA201R.</v>
          </cell>
          <cell r="C653" t="str">
            <v>CREF-RE2-MAQ-EAO</v>
          </cell>
          <cell r="D653" t="str">
            <v>MC</v>
          </cell>
          <cell r="E653" t="str">
            <v>MA1CR211</v>
          </cell>
          <cell r="F653">
            <v>36603</v>
          </cell>
          <cell r="G653" t="str">
            <v>00:00:00</v>
          </cell>
          <cell r="H653" t="str">
            <v>00:00:00</v>
          </cell>
          <cell r="I653">
            <v>36603</v>
          </cell>
          <cell r="J653">
            <v>118.44</v>
          </cell>
        </row>
        <row r="654">
          <cell r="A654" t="str">
            <v>90819879</v>
          </cell>
          <cell r="B654" t="str">
            <v>MMM/ABC.FABRICAR GUIAS.ESPA201R.</v>
          </cell>
          <cell r="C654" t="str">
            <v>CREF-RE2-MAQ-EAO-CTM</v>
          </cell>
          <cell r="D654" t="str">
            <v>MC</v>
          </cell>
          <cell r="E654" t="str">
            <v>MA1CR211</v>
          </cell>
          <cell r="F654">
            <v>36604</v>
          </cell>
          <cell r="G654" t="str">
            <v>00:00:00</v>
          </cell>
          <cell r="H654" t="str">
            <v>00:00:00</v>
          </cell>
          <cell r="I654">
            <v>36604</v>
          </cell>
          <cell r="J654">
            <v>207.27</v>
          </cell>
        </row>
        <row r="655">
          <cell r="A655" t="str">
            <v>90820171</v>
          </cell>
          <cell r="B655" t="str">
            <v>MMM/NML.FABRICAR GUIAS.ESPA201R.</v>
          </cell>
          <cell r="C655" t="str">
            <v>CREF-RE2-MAQ-EAO-CTM</v>
          </cell>
          <cell r="D655" t="str">
            <v>MC</v>
          </cell>
          <cell r="E655" t="str">
            <v>MA1CR211</v>
          </cell>
          <cell r="F655">
            <v>36605</v>
          </cell>
          <cell r="G655" t="str">
            <v>00:00:00</v>
          </cell>
          <cell r="H655" t="str">
            <v>00:00:00</v>
          </cell>
          <cell r="I655">
            <v>36605</v>
          </cell>
          <cell r="J655">
            <v>266.49</v>
          </cell>
        </row>
        <row r="656">
          <cell r="A656" t="str">
            <v>90820182</v>
          </cell>
          <cell r="B656" t="str">
            <v>MMM/NPB.TRABAJOS VARIOS ESPA201R.</v>
          </cell>
          <cell r="C656" t="str">
            <v>CREF-RE2-MAQ-EAO</v>
          </cell>
          <cell r="D656" t="str">
            <v>MC</v>
          </cell>
          <cell r="E656" t="str">
            <v>MA1CR211</v>
          </cell>
          <cell r="F656">
            <v>36605</v>
          </cell>
          <cell r="G656" t="str">
            <v>00:00:00</v>
          </cell>
          <cell r="H656" t="str">
            <v>00:00:00</v>
          </cell>
          <cell r="I656">
            <v>36605</v>
          </cell>
          <cell r="J656">
            <v>133.25</v>
          </cell>
        </row>
        <row r="657">
          <cell r="A657" t="str">
            <v>90822806</v>
          </cell>
          <cell r="B657" t="str">
            <v>MMM/NPB.TRABAJOS VARIOS ESPA201R.</v>
          </cell>
          <cell r="C657" t="str">
            <v>CREF-RE2-MAQ-EAO</v>
          </cell>
          <cell r="D657" t="str">
            <v>MC</v>
          </cell>
          <cell r="E657" t="str">
            <v>MA1CR211</v>
          </cell>
          <cell r="F657">
            <v>36606</v>
          </cell>
          <cell r="G657" t="str">
            <v>00:00:00</v>
          </cell>
          <cell r="H657" t="str">
            <v>00:00:00</v>
          </cell>
          <cell r="I657">
            <v>36606</v>
          </cell>
          <cell r="J657">
            <v>88.83</v>
          </cell>
        </row>
        <row r="658">
          <cell r="A658" t="str">
            <v>90822850</v>
          </cell>
          <cell r="B658" t="str">
            <v>MMM/NML.FABRICAR GUIA.ESPA201R.</v>
          </cell>
          <cell r="C658" t="str">
            <v>CREF-RE2-MAQ-EAO-TPM</v>
          </cell>
          <cell r="D658" t="str">
            <v>MC</v>
          </cell>
          <cell r="E658" t="str">
            <v>MA1CR211</v>
          </cell>
          <cell r="F658">
            <v>36607</v>
          </cell>
          <cell r="G658" t="str">
            <v>00:00:00</v>
          </cell>
          <cell r="H658" t="str">
            <v>00:00:00</v>
          </cell>
          <cell r="I658">
            <v>36607</v>
          </cell>
          <cell r="J658">
            <v>296.10000000000002</v>
          </cell>
        </row>
        <row r="659">
          <cell r="A659" t="str">
            <v>90823064</v>
          </cell>
          <cell r="B659" t="str">
            <v>MMM/NPB.CAMBIAR CHAVETAS CADENA ESPA201R</v>
          </cell>
          <cell r="C659" t="str">
            <v>CREF-RE2-MAQ-EAO-TPM</v>
          </cell>
          <cell r="D659" t="str">
            <v>MC</v>
          </cell>
          <cell r="E659" t="str">
            <v>MA1CR211</v>
          </cell>
          <cell r="F659">
            <v>36607</v>
          </cell>
          <cell r="G659" t="str">
            <v>00:00:00</v>
          </cell>
          <cell r="H659" t="str">
            <v>00:00:00</v>
          </cell>
          <cell r="I659">
            <v>36607</v>
          </cell>
          <cell r="J659">
            <v>177.66</v>
          </cell>
        </row>
        <row r="660">
          <cell r="A660" t="str">
            <v>90827304</v>
          </cell>
          <cell r="B660" t="str">
            <v>MMM/NML.TRABAJOS VARIOS ESPA201R.</v>
          </cell>
          <cell r="C660" t="str">
            <v>CREF-RE2-MAQ-EAO</v>
          </cell>
          <cell r="D660" t="str">
            <v>MC</v>
          </cell>
          <cell r="E660" t="str">
            <v>MA1CR211</v>
          </cell>
          <cell r="F660">
            <v>36608</v>
          </cell>
          <cell r="G660" t="str">
            <v>00:00:00</v>
          </cell>
          <cell r="H660" t="str">
            <v>00:00:00</v>
          </cell>
          <cell r="I660">
            <v>36608</v>
          </cell>
          <cell r="J660">
            <v>118.44</v>
          </cell>
        </row>
        <row r="661">
          <cell r="A661" t="str">
            <v>90827819</v>
          </cell>
          <cell r="B661" t="str">
            <v>MMM/NPB.REPARAR CADENA SALIDA ESPA201R.</v>
          </cell>
          <cell r="C661" t="str">
            <v>CREF-RE2-MAQ-EAO-TEM</v>
          </cell>
          <cell r="D661" t="str">
            <v>MC</v>
          </cell>
          <cell r="E661" t="str">
            <v>MA1CR211</v>
          </cell>
          <cell r="F661">
            <v>36609</v>
          </cell>
          <cell r="G661" t="str">
            <v>00:00:00</v>
          </cell>
          <cell r="H661" t="str">
            <v>00:00:00</v>
          </cell>
          <cell r="I661">
            <v>36609</v>
          </cell>
          <cell r="J661">
            <v>118.44</v>
          </cell>
        </row>
        <row r="662">
          <cell r="A662" t="str">
            <v>90832597</v>
          </cell>
          <cell r="B662" t="str">
            <v>MMM/ABC.CAMBIAR PERNOS TRANSF.ESPA201R.</v>
          </cell>
          <cell r="C662" t="str">
            <v>CREF-RE2-MAQ-EAO-CTM</v>
          </cell>
          <cell r="D662" t="str">
            <v>MC</v>
          </cell>
          <cell r="E662" t="str">
            <v>MA1CR211</v>
          </cell>
          <cell r="F662">
            <v>36613</v>
          </cell>
          <cell r="G662" t="str">
            <v>00:00:00</v>
          </cell>
          <cell r="H662" t="str">
            <v>00:00:00</v>
          </cell>
          <cell r="I662">
            <v>36613</v>
          </cell>
          <cell r="J662">
            <v>59.22</v>
          </cell>
        </row>
        <row r="663">
          <cell r="A663" t="str">
            <v>90832965</v>
          </cell>
          <cell r="B663" t="str">
            <v>MMM/NPB.TRABAJOS VARIOS.ESPA201R.</v>
          </cell>
          <cell r="C663" t="str">
            <v>CREF-RE2-MAQ-EAO</v>
          </cell>
          <cell r="D663" t="str">
            <v>MC</v>
          </cell>
          <cell r="E663" t="str">
            <v>MA1CR211</v>
          </cell>
          <cell r="F663">
            <v>36614</v>
          </cell>
          <cell r="G663" t="str">
            <v>00:00:00</v>
          </cell>
          <cell r="H663" t="str">
            <v>00:00:00</v>
          </cell>
          <cell r="I663">
            <v>36614</v>
          </cell>
          <cell r="J663">
            <v>59.22</v>
          </cell>
        </row>
        <row r="664">
          <cell r="A664" t="str">
            <v>90840144</v>
          </cell>
          <cell r="B664" t="str">
            <v>MMM/NPB.REPARAR GUIA TOPE ESPA201R.</v>
          </cell>
          <cell r="C664" t="str">
            <v>CREF-RE2-MAQ-EAO-URM</v>
          </cell>
          <cell r="D664" t="str">
            <v>MC</v>
          </cell>
          <cell r="E664" t="str">
            <v>MA1CR211</v>
          </cell>
          <cell r="F664">
            <v>36619</v>
          </cell>
          <cell r="G664" t="str">
            <v>00:00:00</v>
          </cell>
          <cell r="H664" t="str">
            <v>00:00:00</v>
          </cell>
          <cell r="I664">
            <v>36619</v>
          </cell>
          <cell r="J664">
            <v>236.88</v>
          </cell>
        </row>
        <row r="665">
          <cell r="A665" t="str">
            <v>90841943</v>
          </cell>
          <cell r="B665" t="str">
            <v>MMM/ABC.GUIAS TRANSFERENCIA ESPA201R.</v>
          </cell>
          <cell r="C665" t="str">
            <v>CREF-RE2-MAQ-EAO-CTM</v>
          </cell>
          <cell r="D665" t="str">
            <v>MC</v>
          </cell>
          <cell r="E665" t="str">
            <v>MA1CR211</v>
          </cell>
          <cell r="F665">
            <v>36621</v>
          </cell>
          <cell r="G665" t="str">
            <v>00:00:00</v>
          </cell>
          <cell r="H665" t="str">
            <v>00:00:00</v>
          </cell>
          <cell r="I665">
            <v>36621</v>
          </cell>
          <cell r="J665">
            <v>148.05000000000001</v>
          </cell>
        </row>
        <row r="666">
          <cell r="A666" t="str">
            <v>90842271</v>
          </cell>
          <cell r="B666" t="str">
            <v>MMM/NPB.REPARAR CADENA CORTADA ESPA201R.</v>
          </cell>
          <cell r="C666" t="str">
            <v>CREF-RE2-MAQ-EAO-TEM</v>
          </cell>
          <cell r="D666" t="str">
            <v>MC</v>
          </cell>
          <cell r="E666" t="str">
            <v>MA1CR211</v>
          </cell>
          <cell r="F666">
            <v>36622</v>
          </cell>
          <cell r="G666" t="str">
            <v>00:00:00</v>
          </cell>
          <cell r="H666" t="str">
            <v>00:00:00</v>
          </cell>
          <cell r="I666">
            <v>36622</v>
          </cell>
          <cell r="J666">
            <v>118.44</v>
          </cell>
        </row>
        <row r="667">
          <cell r="A667" t="str">
            <v>90843846</v>
          </cell>
          <cell r="B667" t="str">
            <v>M.M.M : MANTENCION MENSUAL EAO</v>
          </cell>
          <cell r="C667" t="str">
            <v>CREF-RE2-MAQ-EAO-MIM</v>
          </cell>
          <cell r="D667" t="str">
            <v>MP</v>
          </cell>
          <cell r="E667" t="str">
            <v>MA1CR211</v>
          </cell>
          <cell r="F667">
            <v>36641</v>
          </cell>
          <cell r="G667" t="str">
            <v>00:00:00</v>
          </cell>
          <cell r="H667" t="str">
            <v>00:00:00</v>
          </cell>
          <cell r="I667">
            <v>36641</v>
          </cell>
          <cell r="J667">
            <v>11.84</v>
          </cell>
        </row>
        <row r="668">
          <cell r="A668" t="str">
            <v>90843847</v>
          </cell>
          <cell r="B668" t="str">
            <v>M.M.M : MANTENCION MENSUAL EAO</v>
          </cell>
          <cell r="C668" t="str">
            <v>CREF-RE2-MAQ-EAO-URM</v>
          </cell>
          <cell r="D668" t="str">
            <v>MP</v>
          </cell>
          <cell r="E668" t="str">
            <v>MA1CR211</v>
          </cell>
          <cell r="F668">
            <v>36641</v>
          </cell>
          <cell r="G668" t="str">
            <v>00:00:00</v>
          </cell>
          <cell r="H668" t="str">
            <v>00:00:00</v>
          </cell>
          <cell r="I668">
            <v>36641</v>
          </cell>
          <cell r="J668">
            <v>29.61</v>
          </cell>
        </row>
        <row r="669">
          <cell r="A669" t="str">
            <v>90843848</v>
          </cell>
          <cell r="B669" t="str">
            <v>M.M.M : MANTENCION MENSUAL EAO</v>
          </cell>
          <cell r="C669" t="str">
            <v>CREF-RE2-MAQ-EAO-URM</v>
          </cell>
          <cell r="D669" t="str">
            <v>MP</v>
          </cell>
          <cell r="E669" t="str">
            <v>MA1CR211</v>
          </cell>
          <cell r="F669">
            <v>36641</v>
          </cell>
          <cell r="G669" t="str">
            <v>00:00:00</v>
          </cell>
          <cell r="H669" t="str">
            <v>00:00:00</v>
          </cell>
          <cell r="I669">
            <v>36641</v>
          </cell>
          <cell r="J669">
            <v>29.61</v>
          </cell>
        </row>
        <row r="670">
          <cell r="A670" t="str">
            <v>90843849</v>
          </cell>
          <cell r="B670" t="str">
            <v>M.M.M : MANTENCION MENSUAL EAO</v>
          </cell>
          <cell r="C670" t="str">
            <v>CREF-RE2-MAQ-EAO-URM</v>
          </cell>
          <cell r="D670" t="str">
            <v>MP</v>
          </cell>
          <cell r="E670" t="str">
            <v>MA1CR211</v>
          </cell>
          <cell r="F670">
            <v>36641</v>
          </cell>
          <cell r="G670" t="str">
            <v>00:00:00</v>
          </cell>
          <cell r="H670" t="str">
            <v>00:00:00</v>
          </cell>
          <cell r="I670">
            <v>36641</v>
          </cell>
          <cell r="J670">
            <v>11.84</v>
          </cell>
        </row>
        <row r="671">
          <cell r="A671" t="str">
            <v>90843850</v>
          </cell>
          <cell r="B671" t="str">
            <v>M.M.M : MANTENCION MENSUAL EAO</v>
          </cell>
          <cell r="C671" t="str">
            <v>CREF-RE2-MAQ-EAO-CTM</v>
          </cell>
          <cell r="D671" t="str">
            <v>MP</v>
          </cell>
          <cell r="E671" t="str">
            <v>MA1CR211</v>
          </cell>
          <cell r="F671">
            <v>36641</v>
          </cell>
          <cell r="G671" t="str">
            <v>00:00:00</v>
          </cell>
          <cell r="H671" t="str">
            <v>00:00:00</v>
          </cell>
          <cell r="I671">
            <v>36641</v>
          </cell>
          <cell r="J671">
            <v>17.77</v>
          </cell>
        </row>
        <row r="672">
          <cell r="A672" t="str">
            <v>90843851</v>
          </cell>
          <cell r="B672" t="str">
            <v>M.M.M : MANTENCION MENSUAL EAO</v>
          </cell>
          <cell r="C672" t="str">
            <v>CREF-RE2-MAQ-EAO-STM</v>
          </cell>
          <cell r="D672" t="str">
            <v>MP</v>
          </cell>
          <cell r="E672" t="str">
            <v>MA1CR211</v>
          </cell>
          <cell r="F672">
            <v>36641</v>
          </cell>
          <cell r="G672" t="str">
            <v>00:00:00</v>
          </cell>
          <cell r="H672" t="str">
            <v>00:00:00</v>
          </cell>
          <cell r="I672">
            <v>36641</v>
          </cell>
          <cell r="J672">
            <v>29.61</v>
          </cell>
        </row>
        <row r="673">
          <cell r="A673" t="str">
            <v>90843852</v>
          </cell>
          <cell r="B673" t="str">
            <v>M.M.M : MANTENCION MENSUAL EAO</v>
          </cell>
          <cell r="C673" t="str">
            <v>CREF-RE2-MAQ-EAO-TEM</v>
          </cell>
          <cell r="D673" t="str">
            <v>MP</v>
          </cell>
          <cell r="E673" t="str">
            <v>MA1CR211</v>
          </cell>
          <cell r="F673">
            <v>36641</v>
          </cell>
          <cell r="G673" t="str">
            <v>00:00:00</v>
          </cell>
          <cell r="H673" t="str">
            <v>00:00:00</v>
          </cell>
          <cell r="I673">
            <v>36641</v>
          </cell>
          <cell r="J673">
            <v>17.77</v>
          </cell>
        </row>
        <row r="674">
          <cell r="A674" t="str">
            <v>90843853</v>
          </cell>
          <cell r="B674" t="str">
            <v>M.M.M : MANTENCION MENSUAL EAO</v>
          </cell>
          <cell r="C674" t="str">
            <v>CREF-RE2-MAQ-EAO-VDM</v>
          </cell>
          <cell r="D674" t="str">
            <v>MP</v>
          </cell>
          <cell r="E674" t="str">
            <v>MA1CR211</v>
          </cell>
          <cell r="F674">
            <v>36641</v>
          </cell>
          <cell r="G674" t="str">
            <v>00:00:00</v>
          </cell>
          <cell r="H674" t="str">
            <v>00:00:00</v>
          </cell>
          <cell r="I674">
            <v>36641</v>
          </cell>
          <cell r="J674">
            <v>59.22</v>
          </cell>
        </row>
        <row r="675">
          <cell r="A675" t="str">
            <v>90843854</v>
          </cell>
          <cell r="B675" t="str">
            <v>M.M.M : MANTENCION MENSUAL EAO</v>
          </cell>
          <cell r="C675" t="str">
            <v>CREF-RE2-MAQ-EAO-UHM</v>
          </cell>
          <cell r="D675" t="str">
            <v>MP</v>
          </cell>
          <cell r="E675" t="str">
            <v>MA1CR211</v>
          </cell>
          <cell r="F675">
            <v>36641</v>
          </cell>
          <cell r="G675" t="str">
            <v>00:00:00</v>
          </cell>
          <cell r="H675" t="str">
            <v>00:00:00</v>
          </cell>
          <cell r="I675">
            <v>36641</v>
          </cell>
          <cell r="J675">
            <v>59.22</v>
          </cell>
        </row>
        <row r="676">
          <cell r="A676" t="str">
            <v>90844453</v>
          </cell>
          <cell r="B676" t="str">
            <v>MMM/NML.PEROFRAR PLANCHAS.ESPA201R.</v>
          </cell>
          <cell r="C676" t="str">
            <v>CREF-RE2-MAQ-EAO-CTM</v>
          </cell>
          <cell r="D676" t="str">
            <v>MC</v>
          </cell>
          <cell r="E676" t="str">
            <v>MA1CR211</v>
          </cell>
          <cell r="F676">
            <v>36623</v>
          </cell>
          <cell r="G676" t="str">
            <v>00:00:00</v>
          </cell>
          <cell r="H676" t="str">
            <v>00:00:00</v>
          </cell>
          <cell r="I676">
            <v>36623</v>
          </cell>
          <cell r="J676">
            <v>59.22</v>
          </cell>
        </row>
        <row r="677">
          <cell r="A677" t="str">
            <v>90851644</v>
          </cell>
          <cell r="B677" t="str">
            <v>MMM/ABC.SOLDAR GUIA.ESPA201R.</v>
          </cell>
          <cell r="C677" t="str">
            <v>CREF-RE2-MAQ-EAO-TEM</v>
          </cell>
          <cell r="D677" t="str">
            <v>MC</v>
          </cell>
          <cell r="E677" t="str">
            <v>MA1CR211</v>
          </cell>
          <cell r="F677">
            <v>36626</v>
          </cell>
          <cell r="G677" t="str">
            <v>00:00:00</v>
          </cell>
          <cell r="H677" t="str">
            <v>00:00:00</v>
          </cell>
          <cell r="I677">
            <v>36626</v>
          </cell>
          <cell r="J677">
            <v>59.22</v>
          </cell>
        </row>
        <row r="678">
          <cell r="A678" t="str">
            <v>90853181</v>
          </cell>
          <cell r="B678" t="str">
            <v>MMM/ABC.TRABAJOS VARIOS ESPA201R.</v>
          </cell>
          <cell r="C678" t="str">
            <v>CREF-RE2-MAQ-EAO</v>
          </cell>
          <cell r="D678" t="str">
            <v>MC</v>
          </cell>
          <cell r="E678" t="str">
            <v>MA1CR211</v>
          </cell>
          <cell r="F678">
            <v>36627</v>
          </cell>
          <cell r="G678" t="str">
            <v>00:00:00</v>
          </cell>
          <cell r="H678" t="str">
            <v>00:00:00</v>
          </cell>
          <cell r="I678">
            <v>36627</v>
          </cell>
          <cell r="J678">
            <v>44.41</v>
          </cell>
        </row>
        <row r="679">
          <cell r="A679" t="str">
            <v>90853416</v>
          </cell>
          <cell r="B679" t="str">
            <v>MMM/ABC.REPARAR GUIA ANODOS.ESPA201R.</v>
          </cell>
          <cell r="C679" t="str">
            <v>CREF-RE2-MAQ-EAO</v>
          </cell>
          <cell r="D679" t="str">
            <v>MC</v>
          </cell>
          <cell r="E679" t="str">
            <v>MA1CR211</v>
          </cell>
          <cell r="F679">
            <v>36628</v>
          </cell>
          <cell r="G679" t="str">
            <v>00:00:00</v>
          </cell>
          <cell r="H679" t="str">
            <v>00:00:00</v>
          </cell>
          <cell r="I679">
            <v>36628</v>
          </cell>
          <cell r="J679">
            <v>236.88</v>
          </cell>
        </row>
        <row r="680">
          <cell r="A680" t="str">
            <v>90854803</v>
          </cell>
          <cell r="B680" t="str">
            <v>MMM/ABC.TRABAJOS VARIOS ESPA201R.</v>
          </cell>
          <cell r="C680" t="str">
            <v>CREF-RE2-MAQ-EAO</v>
          </cell>
          <cell r="D680" t="str">
            <v>MC</v>
          </cell>
          <cell r="E680" t="str">
            <v>MA1CR211</v>
          </cell>
          <cell r="F680">
            <v>36629</v>
          </cell>
          <cell r="G680" t="str">
            <v>00:00:00</v>
          </cell>
          <cell r="H680" t="str">
            <v>00:00:00</v>
          </cell>
          <cell r="I680">
            <v>36629</v>
          </cell>
          <cell r="J680">
            <v>88.83</v>
          </cell>
        </row>
        <row r="681">
          <cell r="A681" t="str">
            <v>90860068</v>
          </cell>
          <cell r="B681" t="str">
            <v>MMM/NML.TRABAJOS VARIOS VAGON.ESPA201R.</v>
          </cell>
          <cell r="C681" t="str">
            <v>CREF-RE2-MAQ-EAO-VDM</v>
          </cell>
          <cell r="D681" t="str">
            <v>MC</v>
          </cell>
          <cell r="E681" t="str">
            <v>MA1CR211</v>
          </cell>
          <cell r="F681">
            <v>36631</v>
          </cell>
          <cell r="G681" t="str">
            <v>00:00:00</v>
          </cell>
          <cell r="H681" t="str">
            <v>00:00:00</v>
          </cell>
          <cell r="I681">
            <v>36631</v>
          </cell>
          <cell r="J681">
            <v>118.44</v>
          </cell>
        </row>
        <row r="682">
          <cell r="A682" t="str">
            <v>90860751</v>
          </cell>
          <cell r="B682" t="str">
            <v>MMM/LFR.TRABAJOS VARIOS ESPA201R.</v>
          </cell>
          <cell r="C682" t="str">
            <v>CREF-RE2-MAQ-EAO</v>
          </cell>
          <cell r="D682" t="str">
            <v>MC</v>
          </cell>
          <cell r="E682" t="str">
            <v>MA1CR211</v>
          </cell>
          <cell r="F682">
            <v>36634</v>
          </cell>
          <cell r="G682" t="str">
            <v>00:00:00</v>
          </cell>
          <cell r="H682" t="str">
            <v>00:00:00</v>
          </cell>
          <cell r="I682">
            <v>36634</v>
          </cell>
          <cell r="J682">
            <v>236.88</v>
          </cell>
        </row>
        <row r="683">
          <cell r="A683" t="str">
            <v>90862789</v>
          </cell>
          <cell r="B683" t="str">
            <v>MMM/NPB.COLOCAR SOPRTACION VAGON ESPA201</v>
          </cell>
          <cell r="C683" t="str">
            <v>CREF-RE2-MAQ-EAO-VDM</v>
          </cell>
          <cell r="D683" t="str">
            <v>MC</v>
          </cell>
          <cell r="E683" t="str">
            <v>MA1CR211</v>
          </cell>
          <cell r="F683">
            <v>36636</v>
          </cell>
          <cell r="G683" t="str">
            <v>00:00:00</v>
          </cell>
          <cell r="H683" t="str">
            <v>00:00:00</v>
          </cell>
          <cell r="I683">
            <v>36636</v>
          </cell>
          <cell r="J683">
            <v>118.44</v>
          </cell>
        </row>
        <row r="684">
          <cell r="A684" t="str">
            <v>90868427</v>
          </cell>
          <cell r="B684" t="str">
            <v>MMM/NPB.REPARAR CADENA EN VAGON ESPA201R</v>
          </cell>
          <cell r="C684" t="str">
            <v>CREF-RE2-MAQ-EAO-VDM</v>
          </cell>
          <cell r="D684" t="str">
            <v>MC</v>
          </cell>
          <cell r="E684" t="str">
            <v>MA1CR211</v>
          </cell>
          <cell r="F684">
            <v>36637</v>
          </cell>
          <cell r="G684" t="str">
            <v>00:00:00</v>
          </cell>
          <cell r="H684" t="str">
            <v>00:00:00</v>
          </cell>
          <cell r="I684">
            <v>36637</v>
          </cell>
          <cell r="J684">
            <v>118.44</v>
          </cell>
        </row>
        <row r="685">
          <cell r="A685" t="str">
            <v>90868565</v>
          </cell>
          <cell r="B685" t="str">
            <v>MP/MEG : ESPA-ORIENTE/REF-2 (SEM-15)</v>
          </cell>
          <cell r="C685" t="str">
            <v>CREF-RE2-MAQ-EAO</v>
          </cell>
          <cell r="D685" t="str">
            <v>MC</v>
          </cell>
          <cell r="E685" t="str">
            <v>MA1CR211</v>
          </cell>
          <cell r="F685">
            <v>36636</v>
          </cell>
          <cell r="G685" t="str">
            <v>00:00:00</v>
          </cell>
          <cell r="H685" t="str">
            <v>00:00:00</v>
          </cell>
          <cell r="I685">
            <v>36636</v>
          </cell>
          <cell r="J685">
            <v>118.44</v>
          </cell>
        </row>
        <row r="686">
          <cell r="A686" t="str">
            <v>90871575</v>
          </cell>
          <cell r="B686" t="str">
            <v>MMM/NPB:CAMBIO DE CHAVETA ESPA 201R</v>
          </cell>
          <cell r="C686" t="str">
            <v>CREF-RE2-MAQ-EAO-URM</v>
          </cell>
          <cell r="D686" t="str">
            <v>MC</v>
          </cell>
          <cell r="E686" t="str">
            <v>MA1CR211</v>
          </cell>
          <cell r="F686">
            <v>36638</v>
          </cell>
          <cell r="G686" t="str">
            <v>00:00:00</v>
          </cell>
          <cell r="H686" t="str">
            <v>00:00:00</v>
          </cell>
          <cell r="I686">
            <v>36638</v>
          </cell>
          <cell r="J686">
            <v>118.44</v>
          </cell>
        </row>
        <row r="687">
          <cell r="A687" t="str">
            <v>90871577</v>
          </cell>
          <cell r="B687" t="str">
            <v>MMM/NPB:SE SACO REDUCTOR EN ESPA201R</v>
          </cell>
          <cell r="C687" t="str">
            <v>CREF-RE2-MAQ-EAO</v>
          </cell>
          <cell r="D687" t="str">
            <v>MC</v>
          </cell>
          <cell r="E687" t="str">
            <v>MA1CR211</v>
          </cell>
          <cell r="F687">
            <v>36639</v>
          </cell>
          <cell r="G687" t="str">
            <v>00:00:00</v>
          </cell>
          <cell r="H687" t="str">
            <v>00:00:00</v>
          </cell>
          <cell r="I687">
            <v>36639</v>
          </cell>
          <cell r="J687">
            <v>355.32</v>
          </cell>
        </row>
        <row r="688">
          <cell r="A688" t="str">
            <v>90873144</v>
          </cell>
          <cell r="B688" t="str">
            <v>MMM/NPB.ELIMINAR FILTRACION.ESPA201R.</v>
          </cell>
          <cell r="C688" t="str">
            <v>CREF-RE2-MAQ-EAO-TEM</v>
          </cell>
          <cell r="D688" t="str">
            <v>MC</v>
          </cell>
          <cell r="E688" t="str">
            <v>MA1CR211</v>
          </cell>
          <cell r="F688">
            <v>36640</v>
          </cell>
          <cell r="G688" t="str">
            <v>00:00:00</v>
          </cell>
          <cell r="H688" t="str">
            <v>00:00:00</v>
          </cell>
          <cell r="I688">
            <v>36640</v>
          </cell>
          <cell r="J688">
            <v>59.22</v>
          </cell>
        </row>
        <row r="689">
          <cell r="A689" t="str">
            <v>90873640</v>
          </cell>
          <cell r="B689" t="str">
            <v>030/NPB.TRABAJOS VARIOS ESPA201R.</v>
          </cell>
          <cell r="C689" t="str">
            <v>CREF-RE2-MAQ-EAO</v>
          </cell>
          <cell r="D689" t="str">
            <v>MC</v>
          </cell>
          <cell r="E689" t="str">
            <v>MA1CR211</v>
          </cell>
          <cell r="F689">
            <v>36641</v>
          </cell>
          <cell r="G689" t="str">
            <v>00:00:00</v>
          </cell>
          <cell r="H689" t="str">
            <v>00:00:00</v>
          </cell>
          <cell r="I689">
            <v>36641</v>
          </cell>
          <cell r="J689">
            <v>118.44</v>
          </cell>
        </row>
        <row r="690">
          <cell r="A690" t="str">
            <v>90874625</v>
          </cell>
          <cell r="B690" t="str">
            <v>MMM/JHB.SOLDAR ANILLOS.ESPA201R.</v>
          </cell>
          <cell r="C690" t="str">
            <v>CREF-RE2-MAQ-EAO-VDM</v>
          </cell>
          <cell r="D690" t="str">
            <v>MC</v>
          </cell>
          <cell r="E690" t="str">
            <v>MA1CR211</v>
          </cell>
          <cell r="F690">
            <v>36642</v>
          </cell>
          <cell r="G690" t="str">
            <v>00:00:00</v>
          </cell>
          <cell r="H690" t="str">
            <v>00:00:00</v>
          </cell>
          <cell r="I690">
            <v>36642</v>
          </cell>
          <cell r="J690">
            <v>177.66</v>
          </cell>
        </row>
        <row r="691">
          <cell r="A691" t="str">
            <v>90874628</v>
          </cell>
          <cell r="B691" t="str">
            <v>MMM/ABC.TRABAJOS VARIOS ESPA201R.</v>
          </cell>
          <cell r="C691" t="str">
            <v>CREF-RE2-MAQ-EAO</v>
          </cell>
          <cell r="D691" t="str">
            <v>MC</v>
          </cell>
          <cell r="E691" t="str">
            <v>MA1CR211</v>
          </cell>
          <cell r="F691">
            <v>36642</v>
          </cell>
          <cell r="G691" t="str">
            <v>00:00:00</v>
          </cell>
          <cell r="H691" t="str">
            <v>00:00:00</v>
          </cell>
          <cell r="I691">
            <v>36642</v>
          </cell>
          <cell r="J691">
            <v>769.86</v>
          </cell>
        </row>
        <row r="692">
          <cell r="A692" t="str">
            <v>90874727</v>
          </cell>
          <cell r="B692" t="str">
            <v>MMM/NPB.CAMBIAR ESCALERA VAGON ESPA201R.</v>
          </cell>
          <cell r="C692" t="str">
            <v>CREF-RE2-MAQ-EAO-VDM</v>
          </cell>
          <cell r="D692" t="str">
            <v>MC</v>
          </cell>
          <cell r="E692" t="str">
            <v>MA1CR211</v>
          </cell>
          <cell r="F692">
            <v>36644</v>
          </cell>
          <cell r="G692" t="str">
            <v>00:00:00</v>
          </cell>
          <cell r="H692" t="str">
            <v>00:00:00</v>
          </cell>
          <cell r="I692">
            <v>36644</v>
          </cell>
          <cell r="J692">
            <v>621.80999999999995</v>
          </cell>
        </row>
        <row r="693">
          <cell r="A693" t="str">
            <v>90874737</v>
          </cell>
          <cell r="B693" t="str">
            <v>MMM/NPB.TRABAJOS VARIOS ESPA201R.</v>
          </cell>
          <cell r="C693" t="str">
            <v>CREF-RE2-MAQ-EAO</v>
          </cell>
          <cell r="D693" t="str">
            <v>MC</v>
          </cell>
          <cell r="E693" t="str">
            <v>MA1CR211</v>
          </cell>
          <cell r="F693">
            <v>36644</v>
          </cell>
          <cell r="G693" t="str">
            <v>00:00:00</v>
          </cell>
          <cell r="H693" t="str">
            <v>00:00:00</v>
          </cell>
          <cell r="I693">
            <v>36644</v>
          </cell>
          <cell r="J693">
            <v>177.66</v>
          </cell>
        </row>
        <row r="694">
          <cell r="A694" t="str">
            <v>90875295</v>
          </cell>
          <cell r="B694" t="str">
            <v>MMM/NPB.TRABAJOS VARIOS ESPA201R.</v>
          </cell>
          <cell r="C694" t="str">
            <v>CREF-RE2-MAQ-EAO</v>
          </cell>
          <cell r="D694" t="str">
            <v>MC</v>
          </cell>
          <cell r="E694" t="str">
            <v>MA1CR211</v>
          </cell>
          <cell r="F694">
            <v>36645</v>
          </cell>
          <cell r="G694" t="str">
            <v>00:00:00</v>
          </cell>
          <cell r="H694" t="str">
            <v>00:00:00</v>
          </cell>
          <cell r="I694">
            <v>36645</v>
          </cell>
          <cell r="J694">
            <v>88.83</v>
          </cell>
        </row>
        <row r="695">
          <cell r="A695" t="str">
            <v>90878410</v>
          </cell>
          <cell r="B695" t="str">
            <v>MMM/NPB.SOLDAR GUIA.ESPA201R.</v>
          </cell>
          <cell r="C695" t="str">
            <v>CREF-RE2-MAQ-EAO-URM</v>
          </cell>
          <cell r="D695" t="str">
            <v>MC</v>
          </cell>
          <cell r="E695" t="str">
            <v>MA1CR211</v>
          </cell>
          <cell r="F695">
            <v>36648</v>
          </cell>
          <cell r="G695" t="str">
            <v>00:00:00</v>
          </cell>
          <cell r="H695" t="str">
            <v>00:00:00</v>
          </cell>
          <cell r="I695">
            <v>36648</v>
          </cell>
          <cell r="J695">
            <v>59.22</v>
          </cell>
        </row>
        <row r="696">
          <cell r="A696" t="str">
            <v>90878465</v>
          </cell>
          <cell r="B696" t="str">
            <v>MMM/NML.TRABAJOS VARIOS ESPA201R.</v>
          </cell>
          <cell r="C696" t="str">
            <v>CREF-RE2-MAQ-EAO</v>
          </cell>
          <cell r="D696" t="str">
            <v>MC</v>
          </cell>
          <cell r="E696" t="str">
            <v>MA1CR211</v>
          </cell>
          <cell r="F696">
            <v>36649</v>
          </cell>
          <cell r="G696" t="str">
            <v>00:00:00</v>
          </cell>
          <cell r="H696" t="str">
            <v>00:00:00</v>
          </cell>
          <cell r="I696">
            <v>36649</v>
          </cell>
          <cell r="J696">
            <v>59.22</v>
          </cell>
        </row>
        <row r="697">
          <cell r="A697" t="str">
            <v>90880474</v>
          </cell>
          <cell r="B697" t="str">
            <v>MMM/GCC.REPARAR CADENA CORTADA ESPA201R.</v>
          </cell>
          <cell r="C697" t="str">
            <v>CREF-RE2-MAQ-EAO-TPM</v>
          </cell>
          <cell r="D697" t="str">
            <v>MC</v>
          </cell>
          <cell r="E697" t="str">
            <v>MA1CR211</v>
          </cell>
          <cell r="F697">
            <v>36650</v>
          </cell>
          <cell r="G697" t="str">
            <v>00:00:00</v>
          </cell>
          <cell r="H697" t="str">
            <v>00:00:00</v>
          </cell>
          <cell r="I697">
            <v>36650</v>
          </cell>
          <cell r="J697">
            <v>266.49</v>
          </cell>
        </row>
        <row r="698">
          <cell r="A698" t="str">
            <v>90880692</v>
          </cell>
          <cell r="B698" t="str">
            <v>MMM/ABC.FABRICAR GUIA.ESPA201R.</v>
          </cell>
          <cell r="C698" t="str">
            <v>CREF-RE2-MAQ-EAO-TPM</v>
          </cell>
          <cell r="D698" t="str">
            <v>MC</v>
          </cell>
          <cell r="E698" t="str">
            <v>MA1CR211</v>
          </cell>
          <cell r="F698">
            <v>36651</v>
          </cell>
          <cell r="G698" t="str">
            <v>00:00:00</v>
          </cell>
          <cell r="H698" t="str">
            <v>00:00:00</v>
          </cell>
          <cell r="I698">
            <v>36651</v>
          </cell>
          <cell r="J698">
            <v>207.27</v>
          </cell>
        </row>
        <row r="699">
          <cell r="A699" t="str">
            <v>90882166</v>
          </cell>
          <cell r="B699" t="str">
            <v>MMM/NPB.REPARAR CADENA ESPA201R.</v>
          </cell>
          <cell r="C699" t="str">
            <v>CREF-RE2-MAQ-EAO-TEM</v>
          </cell>
          <cell r="D699" t="str">
            <v>MC</v>
          </cell>
          <cell r="E699" t="str">
            <v>MA1CR211</v>
          </cell>
          <cell r="F699">
            <v>36653</v>
          </cell>
          <cell r="G699" t="str">
            <v>00:00:00</v>
          </cell>
          <cell r="H699" t="str">
            <v>00:00:00</v>
          </cell>
          <cell r="I699">
            <v>36653</v>
          </cell>
          <cell r="J699">
            <v>236.88</v>
          </cell>
        </row>
        <row r="700">
          <cell r="A700" t="str">
            <v>90882783</v>
          </cell>
          <cell r="B700" t="str">
            <v>MMM/ABC.TRABAJOS VARIOS ESPA201R.</v>
          </cell>
          <cell r="C700" t="str">
            <v>CREF-RE2-MAQ-EAO</v>
          </cell>
          <cell r="D700" t="str">
            <v>MC</v>
          </cell>
          <cell r="E700" t="str">
            <v>MA1CR211</v>
          </cell>
          <cell r="F700">
            <v>36654</v>
          </cell>
          <cell r="G700" t="str">
            <v>00:00:00</v>
          </cell>
          <cell r="H700" t="str">
            <v>00:00:00</v>
          </cell>
          <cell r="I700">
            <v>36654</v>
          </cell>
          <cell r="J700">
            <v>118.44</v>
          </cell>
        </row>
        <row r="701">
          <cell r="A701" t="str">
            <v>90882867</v>
          </cell>
          <cell r="B701" t="str">
            <v>MMM/NPB.TRABAJOS VARIOS ESPA202R</v>
          </cell>
          <cell r="C701" t="str">
            <v>CREF-RE2-MAQ-EAO</v>
          </cell>
          <cell r="D701" t="str">
            <v>MC</v>
          </cell>
          <cell r="E701" t="str">
            <v>MA1CR211</v>
          </cell>
          <cell r="F701">
            <v>36655</v>
          </cell>
          <cell r="G701" t="str">
            <v>00:00:00</v>
          </cell>
          <cell r="H701" t="str">
            <v>00:00:00</v>
          </cell>
          <cell r="I701">
            <v>36655</v>
          </cell>
          <cell r="J701">
            <v>29.61</v>
          </cell>
        </row>
        <row r="702">
          <cell r="A702" t="str">
            <v>90884341</v>
          </cell>
          <cell r="B702" t="str">
            <v>MMM/NML.CAMBIAR CHAVETAS.ESPA201R.</v>
          </cell>
          <cell r="C702" t="str">
            <v>CREF-RE2-MAQ-EAO-TPM</v>
          </cell>
          <cell r="D702" t="str">
            <v>MC</v>
          </cell>
          <cell r="E702" t="str">
            <v>MA1CR211</v>
          </cell>
          <cell r="F702">
            <v>36657</v>
          </cell>
          <cell r="G702" t="str">
            <v>00:00:00</v>
          </cell>
          <cell r="H702" t="str">
            <v>00:00:00</v>
          </cell>
          <cell r="I702">
            <v>36657</v>
          </cell>
          <cell r="J702">
            <v>236.88</v>
          </cell>
        </row>
        <row r="703">
          <cell r="A703" t="str">
            <v>90885720</v>
          </cell>
          <cell r="B703" t="str">
            <v>MMM/NPB.REGULAR VELOCIDAD ESPA201R.</v>
          </cell>
          <cell r="C703" t="str">
            <v>CREF-RE2-MAQ-EAO-CTM</v>
          </cell>
          <cell r="D703" t="str">
            <v>MC</v>
          </cell>
          <cell r="E703" t="str">
            <v>MA1CR211</v>
          </cell>
          <cell r="F703">
            <v>36659</v>
          </cell>
          <cell r="G703" t="str">
            <v>00:00:00</v>
          </cell>
          <cell r="H703" t="str">
            <v>00:00:00</v>
          </cell>
          <cell r="I703">
            <v>36659</v>
          </cell>
          <cell r="J703">
            <v>59.22</v>
          </cell>
        </row>
        <row r="704">
          <cell r="A704" t="str">
            <v>90885782</v>
          </cell>
          <cell r="B704" t="str">
            <v>MMM/ABC.TRABAJOS VARIOS ESPA201R.</v>
          </cell>
          <cell r="C704" t="str">
            <v>CREF-RE2-MAQ-EAO</v>
          </cell>
          <cell r="D704" t="str">
            <v>MC</v>
          </cell>
          <cell r="E704" t="str">
            <v>MA1CR211</v>
          </cell>
          <cell r="F704">
            <v>36659</v>
          </cell>
          <cell r="G704" t="str">
            <v>00:00:00</v>
          </cell>
          <cell r="H704" t="str">
            <v>00:00:00</v>
          </cell>
          <cell r="I704">
            <v>36659</v>
          </cell>
          <cell r="J704">
            <v>177.66</v>
          </cell>
        </row>
        <row r="705">
          <cell r="A705" t="str">
            <v>90885976</v>
          </cell>
          <cell r="B705" t="str">
            <v>M.M.M : MANTENCION MENSUAL EAO</v>
          </cell>
          <cell r="C705" t="str">
            <v>CREF-RE2-MAQ-EAO-MIM</v>
          </cell>
          <cell r="D705" t="str">
            <v>MP</v>
          </cell>
          <cell r="E705" t="str">
            <v>MA1CR211</v>
          </cell>
          <cell r="F705">
            <v>36670</v>
          </cell>
          <cell r="G705" t="str">
            <v>00:00:00</v>
          </cell>
          <cell r="H705" t="str">
            <v>00:00:00</v>
          </cell>
          <cell r="I705">
            <v>36670</v>
          </cell>
          <cell r="J705">
            <v>11.84</v>
          </cell>
        </row>
        <row r="706">
          <cell r="A706" t="str">
            <v>90885977</v>
          </cell>
          <cell r="B706" t="str">
            <v>M.M.M : MANTENCION MENSUAL EAO</v>
          </cell>
          <cell r="C706" t="str">
            <v>CREF-RE2-MAQ-EAO-URM</v>
          </cell>
          <cell r="D706" t="str">
            <v>MP</v>
          </cell>
          <cell r="E706" t="str">
            <v>MA1CR211</v>
          </cell>
          <cell r="F706">
            <v>36670</v>
          </cell>
          <cell r="G706" t="str">
            <v>00:00:00</v>
          </cell>
          <cell r="H706" t="str">
            <v>00:00:00</v>
          </cell>
          <cell r="I706">
            <v>36670</v>
          </cell>
          <cell r="J706">
            <v>29.61</v>
          </cell>
        </row>
        <row r="707">
          <cell r="A707" t="str">
            <v>90885978</v>
          </cell>
          <cell r="B707" t="str">
            <v>M.M.M : MANTENCION MENSUAL EAO</v>
          </cell>
          <cell r="C707" t="str">
            <v>CREF-RE2-MAQ-EAO-URM</v>
          </cell>
          <cell r="D707" t="str">
            <v>MP</v>
          </cell>
          <cell r="E707" t="str">
            <v>MA1CR211</v>
          </cell>
          <cell r="F707">
            <v>36670</v>
          </cell>
          <cell r="G707" t="str">
            <v>00:00:00</v>
          </cell>
          <cell r="H707" t="str">
            <v>00:00:00</v>
          </cell>
          <cell r="I707">
            <v>36670</v>
          </cell>
          <cell r="J707">
            <v>29.61</v>
          </cell>
        </row>
        <row r="708">
          <cell r="A708" t="str">
            <v>90885979</v>
          </cell>
          <cell r="B708" t="str">
            <v>M.M.M : MANTENCION MENSUAL EAO</v>
          </cell>
          <cell r="C708" t="str">
            <v>CREF-RE2-MAQ-EAO-URM</v>
          </cell>
          <cell r="D708" t="str">
            <v>MP</v>
          </cell>
          <cell r="E708" t="str">
            <v>MA1CR211</v>
          </cell>
          <cell r="F708">
            <v>36670</v>
          </cell>
          <cell r="G708" t="str">
            <v>00:00:00</v>
          </cell>
          <cell r="H708" t="str">
            <v>00:00:00</v>
          </cell>
          <cell r="I708">
            <v>36670</v>
          </cell>
          <cell r="J708">
            <v>11.84</v>
          </cell>
        </row>
        <row r="709">
          <cell r="A709" t="str">
            <v>90885980</v>
          </cell>
          <cell r="B709" t="str">
            <v>M.M.M : MANTENCION MENSUAL EAO</v>
          </cell>
          <cell r="C709" t="str">
            <v>CREF-RE2-MAQ-EAO-CTM</v>
          </cell>
          <cell r="D709" t="str">
            <v>MP</v>
          </cell>
          <cell r="E709" t="str">
            <v>MA1CR211</v>
          </cell>
          <cell r="F709">
            <v>36670</v>
          </cell>
          <cell r="G709" t="str">
            <v>00:00:00</v>
          </cell>
          <cell r="H709" t="str">
            <v>00:00:00</v>
          </cell>
          <cell r="I709">
            <v>36670</v>
          </cell>
          <cell r="J709">
            <v>17.77</v>
          </cell>
        </row>
        <row r="710">
          <cell r="A710" t="str">
            <v>90885981</v>
          </cell>
          <cell r="B710" t="str">
            <v>M.M.M : MANTENCION MENSUAL EAO</v>
          </cell>
          <cell r="C710" t="str">
            <v>CREF-RE2-MAQ-EAO-STM</v>
          </cell>
          <cell r="D710" t="str">
            <v>MP</v>
          </cell>
          <cell r="E710" t="str">
            <v>MA1CR211</v>
          </cell>
          <cell r="F710">
            <v>36670</v>
          </cell>
          <cell r="G710" t="str">
            <v>00:00:00</v>
          </cell>
          <cell r="H710" t="str">
            <v>00:00:00</v>
          </cell>
          <cell r="I710">
            <v>36670</v>
          </cell>
          <cell r="J710">
            <v>29.61</v>
          </cell>
        </row>
        <row r="711">
          <cell r="A711" t="str">
            <v>90885982</v>
          </cell>
          <cell r="B711" t="str">
            <v>M.M.M : MANTENCION MENSUAL EAO</v>
          </cell>
          <cell r="C711" t="str">
            <v>CREF-RE2-MAQ-EAO-TEM</v>
          </cell>
          <cell r="D711" t="str">
            <v>MP</v>
          </cell>
          <cell r="E711" t="str">
            <v>MA1CR211</v>
          </cell>
          <cell r="F711">
            <v>36670</v>
          </cell>
          <cell r="G711" t="str">
            <v>00:00:00</v>
          </cell>
          <cell r="H711" t="str">
            <v>00:00:00</v>
          </cell>
          <cell r="I711">
            <v>36670</v>
          </cell>
          <cell r="J711">
            <v>17.77</v>
          </cell>
        </row>
        <row r="712">
          <cell r="A712" t="str">
            <v>90885983</v>
          </cell>
          <cell r="B712" t="str">
            <v>M.M.M : MANTENCION MENSUAL EAO</v>
          </cell>
          <cell r="C712" t="str">
            <v>CREF-RE2-MAQ-EAO-VDM</v>
          </cell>
          <cell r="D712" t="str">
            <v>MP</v>
          </cell>
          <cell r="E712" t="str">
            <v>MA1CR211</v>
          </cell>
          <cell r="F712">
            <v>36670</v>
          </cell>
          <cell r="G712" t="str">
            <v>00:00:00</v>
          </cell>
          <cell r="H712" t="str">
            <v>00:00:00</v>
          </cell>
          <cell r="I712">
            <v>36670</v>
          </cell>
          <cell r="J712">
            <v>59.22</v>
          </cell>
        </row>
        <row r="713">
          <cell r="A713" t="str">
            <v>90885984</v>
          </cell>
          <cell r="B713" t="str">
            <v>M.M.M : MANTENCION MENSUAL EAO</v>
          </cell>
          <cell r="C713" t="str">
            <v>CREF-RE2-MAQ-EAO-UHM</v>
          </cell>
          <cell r="D713" t="str">
            <v>MP</v>
          </cell>
          <cell r="E713" t="str">
            <v>MA1CR211</v>
          </cell>
          <cell r="F713">
            <v>36670</v>
          </cell>
          <cell r="G713" t="str">
            <v>00:00:00</v>
          </cell>
          <cell r="H713" t="str">
            <v>00:00:00</v>
          </cell>
          <cell r="I713">
            <v>36670</v>
          </cell>
          <cell r="J713">
            <v>59.22</v>
          </cell>
        </row>
        <row r="714">
          <cell r="A714" t="str">
            <v>90887072</v>
          </cell>
          <cell r="B714" t="str">
            <v>MMM/ABC.FABRICAR GUIAS TRANSF.ESPA201R</v>
          </cell>
          <cell r="C714" t="str">
            <v>CREF-RE2-MAQ-EAO-CTM</v>
          </cell>
          <cell r="D714" t="str">
            <v>MC</v>
          </cell>
          <cell r="E714" t="str">
            <v>MA1CR211</v>
          </cell>
          <cell r="F714">
            <v>36661</v>
          </cell>
          <cell r="G714" t="str">
            <v>00:00:00</v>
          </cell>
          <cell r="H714" t="str">
            <v>00:00:00</v>
          </cell>
          <cell r="I714">
            <v>36661</v>
          </cell>
          <cell r="J714">
            <v>118.44</v>
          </cell>
        </row>
        <row r="715">
          <cell r="A715" t="str">
            <v>90896442</v>
          </cell>
          <cell r="B715" t="str">
            <v>MMM/NPB.SOLDAR GUIA Y PORTA LIM.ESPA201R</v>
          </cell>
          <cell r="C715" t="str">
            <v>CREF-RE2-MAQ-EAO-URM</v>
          </cell>
          <cell r="D715" t="str">
            <v>MC</v>
          </cell>
          <cell r="E715" t="str">
            <v>MA1CR211</v>
          </cell>
          <cell r="F715">
            <v>36666</v>
          </cell>
          <cell r="G715" t="str">
            <v>00:00:00</v>
          </cell>
          <cell r="H715" t="str">
            <v>00:00:00</v>
          </cell>
          <cell r="I715">
            <v>36666</v>
          </cell>
          <cell r="J715">
            <v>177.66</v>
          </cell>
        </row>
        <row r="716">
          <cell r="A716" t="str">
            <v>90899098</v>
          </cell>
          <cell r="B716" t="str">
            <v>MMM/NPB.CAMBIAR CHAVETAS CADENA LACH201</v>
          </cell>
          <cell r="C716" t="str">
            <v>CREF-RE2-MAQ-EAO-TPM</v>
          </cell>
          <cell r="D716" t="str">
            <v>MC</v>
          </cell>
          <cell r="E716" t="str">
            <v>MA1CR211</v>
          </cell>
          <cell r="F716">
            <v>36667</v>
          </cell>
          <cell r="G716" t="str">
            <v>00:00:00</v>
          </cell>
          <cell r="H716" t="str">
            <v>00:00:00</v>
          </cell>
          <cell r="I716">
            <v>36667</v>
          </cell>
          <cell r="J716">
            <v>118.44</v>
          </cell>
        </row>
        <row r="717">
          <cell r="A717" t="str">
            <v>90899255</v>
          </cell>
          <cell r="B717" t="str">
            <v>MMM/ABC.REPONER CHAVETAS.ESPA201R.</v>
          </cell>
          <cell r="C717" t="str">
            <v>CREF-RE2-MAQ-EAO-TPM</v>
          </cell>
          <cell r="D717" t="str">
            <v>MC</v>
          </cell>
          <cell r="E717" t="str">
            <v>MA1CR211</v>
          </cell>
          <cell r="F717">
            <v>36667</v>
          </cell>
          <cell r="G717" t="str">
            <v>00:00:00</v>
          </cell>
          <cell r="H717" t="str">
            <v>00:00:00</v>
          </cell>
          <cell r="I717">
            <v>36667</v>
          </cell>
          <cell r="J717">
            <v>88.83</v>
          </cell>
        </row>
        <row r="718">
          <cell r="A718" t="str">
            <v>90903881</v>
          </cell>
          <cell r="B718" t="str">
            <v>MMM/NPB.CAMBIAR LINEA HID.ESPA201R.</v>
          </cell>
          <cell r="C718" t="str">
            <v>CREF-RE2-MAQ-EAO-TPM</v>
          </cell>
          <cell r="D718" t="str">
            <v>MC</v>
          </cell>
          <cell r="E718" t="str">
            <v>MA1CR211</v>
          </cell>
          <cell r="F718">
            <v>36672</v>
          </cell>
          <cell r="G718" t="str">
            <v>00:00:00</v>
          </cell>
          <cell r="H718" t="str">
            <v>00:00:00</v>
          </cell>
          <cell r="I718">
            <v>36672</v>
          </cell>
          <cell r="J718">
            <v>177.66</v>
          </cell>
        </row>
        <row r="719">
          <cell r="A719" t="str">
            <v>90905874</v>
          </cell>
          <cell r="B719" t="str">
            <v>MMM/NPB.CAMBIAR CHAVETAS.ESPA201R.</v>
          </cell>
          <cell r="C719" t="str">
            <v>CREF-RE2-MAQ-EAO-TPM</v>
          </cell>
          <cell r="D719" t="str">
            <v>MC</v>
          </cell>
          <cell r="E719" t="str">
            <v>MA1CR211</v>
          </cell>
          <cell r="F719">
            <v>36673</v>
          </cell>
          <cell r="G719" t="str">
            <v>00:00:00</v>
          </cell>
          <cell r="H719" t="str">
            <v>00:00:00</v>
          </cell>
          <cell r="I719">
            <v>36673</v>
          </cell>
          <cell r="J719">
            <v>118.44</v>
          </cell>
        </row>
        <row r="720">
          <cell r="A720" t="str">
            <v>90906851</v>
          </cell>
          <cell r="B720" t="str">
            <v>MMM/NML.REPARAR CADENA CORTADA.ESPA201R.</v>
          </cell>
          <cell r="C720" t="str">
            <v>CREF-RE2-MAQ-EAO-TEM</v>
          </cell>
          <cell r="D720" t="str">
            <v>MC</v>
          </cell>
          <cell r="E720" t="str">
            <v>MA1CR211</v>
          </cell>
          <cell r="F720">
            <v>36674</v>
          </cell>
          <cell r="G720" t="str">
            <v>00:00:00</v>
          </cell>
          <cell r="H720" t="str">
            <v>00:00:00</v>
          </cell>
          <cell r="I720">
            <v>36674</v>
          </cell>
          <cell r="J720">
            <v>296.10000000000002</v>
          </cell>
        </row>
        <row r="721">
          <cell r="A721" t="str">
            <v>90907872</v>
          </cell>
          <cell r="B721" t="str">
            <v>MMM/NPB.REPARAR VALLE.ESPA201R</v>
          </cell>
          <cell r="C721" t="str">
            <v>CREF-RE2-MAQ-EAO-TEM</v>
          </cell>
          <cell r="D721" t="str">
            <v>MC</v>
          </cell>
          <cell r="E721" t="str">
            <v>MA1CR211</v>
          </cell>
          <cell r="F721">
            <v>36675</v>
          </cell>
          <cell r="G721" t="str">
            <v>00:00:00</v>
          </cell>
          <cell r="H721" t="str">
            <v>00:00:00</v>
          </cell>
          <cell r="I721">
            <v>36675</v>
          </cell>
          <cell r="J721">
            <v>207.27</v>
          </cell>
        </row>
        <row r="722">
          <cell r="A722" t="str">
            <v>90910961</v>
          </cell>
          <cell r="B722" t="str">
            <v>MMM/NPB.CAMBIAR FLEXIBLE.ESPA201R</v>
          </cell>
          <cell r="C722" t="str">
            <v>CREF-RE2-MAQ-EAO-CTM</v>
          </cell>
          <cell r="D722" t="str">
            <v>MC</v>
          </cell>
          <cell r="E722" t="str">
            <v>MA1CR211</v>
          </cell>
          <cell r="F722">
            <v>36677</v>
          </cell>
          <cell r="G722" t="str">
            <v>00:00:00</v>
          </cell>
          <cell r="H722" t="str">
            <v>00:00:00</v>
          </cell>
          <cell r="I722">
            <v>36677</v>
          </cell>
          <cell r="J722">
            <v>59.22</v>
          </cell>
        </row>
        <row r="723">
          <cell r="A723" t="str">
            <v>90916120</v>
          </cell>
          <cell r="B723" t="str">
            <v>MMM/ABC.REAPRETAR PERNOS.ESPA201R.</v>
          </cell>
          <cell r="C723" t="str">
            <v>CREF-RE2-MAQ-EAO-URM</v>
          </cell>
          <cell r="D723" t="str">
            <v>MC</v>
          </cell>
          <cell r="E723" t="str">
            <v>MA1CR211</v>
          </cell>
          <cell r="F723">
            <v>36678</v>
          </cell>
          <cell r="G723" t="str">
            <v>00:00:00</v>
          </cell>
          <cell r="H723" t="str">
            <v>00:00:00</v>
          </cell>
          <cell r="I723">
            <v>36678</v>
          </cell>
          <cell r="J723">
            <v>148.05000000000001</v>
          </cell>
        </row>
        <row r="724">
          <cell r="A724" t="str">
            <v>90917792</v>
          </cell>
          <cell r="B724" t="str">
            <v>MMM/ABC.TENZAR CADENA.ESPA201R.</v>
          </cell>
          <cell r="C724" t="str">
            <v>CREF-RE2-MAQ-EAO-TPM</v>
          </cell>
          <cell r="D724" t="str">
            <v>MC</v>
          </cell>
          <cell r="E724" t="str">
            <v>MA1CR211</v>
          </cell>
          <cell r="F724">
            <v>36681</v>
          </cell>
          <cell r="G724" t="str">
            <v>00:00:00</v>
          </cell>
          <cell r="H724" t="str">
            <v>00:00:00</v>
          </cell>
          <cell r="I724">
            <v>36681</v>
          </cell>
          <cell r="J724">
            <v>118.44</v>
          </cell>
        </row>
        <row r="725">
          <cell r="A725" t="str">
            <v>90919175</v>
          </cell>
          <cell r="B725" t="str">
            <v>MMM/JHB.DESARMAR RUEDAS.VAGON ESPA.</v>
          </cell>
          <cell r="C725" t="str">
            <v>CREF-RE2-MAQ-EAO-VDM</v>
          </cell>
          <cell r="D725" t="str">
            <v>MC</v>
          </cell>
          <cell r="E725" t="str">
            <v>MA1CR211</v>
          </cell>
          <cell r="F725">
            <v>36684</v>
          </cell>
          <cell r="G725" t="str">
            <v>00:00:00</v>
          </cell>
          <cell r="H725" t="str">
            <v>00:00:00</v>
          </cell>
          <cell r="I725">
            <v>36684</v>
          </cell>
          <cell r="J725">
            <v>236.88</v>
          </cell>
        </row>
        <row r="726">
          <cell r="A726" t="str">
            <v>90923218</v>
          </cell>
          <cell r="B726" t="str">
            <v>M.M.M : MANTENCION MENSUAL EAO</v>
          </cell>
          <cell r="C726" t="str">
            <v>CREF-RE2-MAQ-EAO-MIM</v>
          </cell>
          <cell r="D726" t="str">
            <v>MP</v>
          </cell>
          <cell r="E726" t="str">
            <v>MA1CR211</v>
          </cell>
          <cell r="F726">
            <v>36704</v>
          </cell>
          <cell r="G726" t="str">
            <v>00:00:00</v>
          </cell>
          <cell r="H726" t="str">
            <v>00:00:00</v>
          </cell>
          <cell r="I726">
            <v>36704</v>
          </cell>
          <cell r="J726">
            <v>11.84</v>
          </cell>
        </row>
        <row r="727">
          <cell r="A727" t="str">
            <v>90923219</v>
          </cell>
          <cell r="B727" t="str">
            <v>M.M.M : MANTENCION MENSUAL EAO</v>
          </cell>
          <cell r="C727" t="str">
            <v>CREF-RE2-MAQ-EAO-URM</v>
          </cell>
          <cell r="D727" t="str">
            <v>MP</v>
          </cell>
          <cell r="E727" t="str">
            <v>MA1CR211</v>
          </cell>
          <cell r="F727">
            <v>36704</v>
          </cell>
          <cell r="G727" t="str">
            <v>00:00:00</v>
          </cell>
          <cell r="H727" t="str">
            <v>00:00:00</v>
          </cell>
          <cell r="I727">
            <v>36704</v>
          </cell>
          <cell r="J727">
            <v>29.61</v>
          </cell>
        </row>
        <row r="728">
          <cell r="A728" t="str">
            <v>90923220</v>
          </cell>
          <cell r="B728" t="str">
            <v>M.M.M : MANTENCION MENSUAL EAO</v>
          </cell>
          <cell r="C728" t="str">
            <v>CREF-RE2-MAQ-EAO-URM</v>
          </cell>
          <cell r="D728" t="str">
            <v>MP</v>
          </cell>
          <cell r="E728" t="str">
            <v>MA1CR211</v>
          </cell>
          <cell r="F728">
            <v>36704</v>
          </cell>
          <cell r="G728" t="str">
            <v>00:00:00</v>
          </cell>
          <cell r="H728" t="str">
            <v>00:00:00</v>
          </cell>
          <cell r="I728">
            <v>36704</v>
          </cell>
          <cell r="J728">
            <v>29.61</v>
          </cell>
        </row>
        <row r="729">
          <cell r="A729" t="str">
            <v>90923221</v>
          </cell>
          <cell r="B729" t="str">
            <v>M.M.M : MANTENCION MENSUAL EAO</v>
          </cell>
          <cell r="C729" t="str">
            <v>CREF-RE2-MAQ-EAO-URM</v>
          </cell>
          <cell r="D729" t="str">
            <v>MP</v>
          </cell>
          <cell r="E729" t="str">
            <v>MA1CR211</v>
          </cell>
          <cell r="F729">
            <v>36704</v>
          </cell>
          <cell r="G729" t="str">
            <v>00:00:00</v>
          </cell>
          <cell r="H729" t="str">
            <v>00:00:00</v>
          </cell>
          <cell r="I729">
            <v>36704</v>
          </cell>
          <cell r="J729">
            <v>11.84</v>
          </cell>
        </row>
        <row r="730">
          <cell r="A730" t="str">
            <v>90923222</v>
          </cell>
          <cell r="B730" t="str">
            <v>M.M.M : MANTENCION MENSUAL EAO</v>
          </cell>
          <cell r="C730" t="str">
            <v>CREF-RE2-MAQ-EAO-CTM</v>
          </cell>
          <cell r="D730" t="str">
            <v>MP</v>
          </cell>
          <cell r="E730" t="str">
            <v>MA1CR211</v>
          </cell>
          <cell r="F730">
            <v>36704</v>
          </cell>
          <cell r="G730" t="str">
            <v>00:00:00</v>
          </cell>
          <cell r="H730" t="str">
            <v>00:00:00</v>
          </cell>
          <cell r="I730">
            <v>36704</v>
          </cell>
          <cell r="J730">
            <v>17.77</v>
          </cell>
        </row>
        <row r="731">
          <cell r="A731" t="str">
            <v>90923223</v>
          </cell>
          <cell r="B731" t="str">
            <v>M.M.M : MANTENCION MENSUAL EAO</v>
          </cell>
          <cell r="C731" t="str">
            <v>CREF-RE2-MAQ-EAO-STM</v>
          </cell>
          <cell r="D731" t="str">
            <v>MP</v>
          </cell>
          <cell r="E731" t="str">
            <v>MA1CR211</v>
          </cell>
          <cell r="F731">
            <v>36704</v>
          </cell>
          <cell r="G731" t="str">
            <v>00:00:00</v>
          </cell>
          <cell r="H731" t="str">
            <v>00:00:00</v>
          </cell>
          <cell r="I731">
            <v>36704</v>
          </cell>
          <cell r="J731">
            <v>29.61</v>
          </cell>
        </row>
        <row r="732">
          <cell r="A732" t="str">
            <v>90923225</v>
          </cell>
          <cell r="B732" t="str">
            <v>M.M.M : MANTENCION MENSUAL EAO</v>
          </cell>
          <cell r="C732" t="str">
            <v>CREF-RE2-MAQ-EAO-VDM</v>
          </cell>
          <cell r="D732" t="str">
            <v>MP</v>
          </cell>
          <cell r="E732" t="str">
            <v>MA1CR211</v>
          </cell>
          <cell r="F732">
            <v>36704</v>
          </cell>
          <cell r="G732" t="str">
            <v>00:00:00</v>
          </cell>
          <cell r="H732" t="str">
            <v>00:00:00</v>
          </cell>
          <cell r="I732">
            <v>36704</v>
          </cell>
          <cell r="J732">
            <v>59.22</v>
          </cell>
        </row>
        <row r="733">
          <cell r="A733" t="str">
            <v>90923286</v>
          </cell>
          <cell r="B733" t="str">
            <v>M.M.M : MANTENCION MENSUAL EAO</v>
          </cell>
          <cell r="C733" t="str">
            <v>CREF-RE2-MAQ-EAO-UHM</v>
          </cell>
          <cell r="D733" t="str">
            <v>MP</v>
          </cell>
          <cell r="E733" t="str">
            <v>MA1CR211</v>
          </cell>
          <cell r="F733">
            <v>36704</v>
          </cell>
          <cell r="G733" t="str">
            <v>00:00:00</v>
          </cell>
          <cell r="H733" t="str">
            <v>00:00:00</v>
          </cell>
          <cell r="I733">
            <v>36704</v>
          </cell>
          <cell r="J733">
            <v>59.22</v>
          </cell>
        </row>
        <row r="734">
          <cell r="A734" t="str">
            <v>90924478</v>
          </cell>
          <cell r="B734" t="str">
            <v>MMM/ABC.REPARAR CADENA CORTADA.ESPA201R.</v>
          </cell>
          <cell r="C734" t="str">
            <v>CREF-RE2-MAQ-EAO-TEM</v>
          </cell>
          <cell r="D734" t="str">
            <v>MC</v>
          </cell>
          <cell r="E734" t="str">
            <v>MA1CR211</v>
          </cell>
          <cell r="F734">
            <v>36685</v>
          </cell>
          <cell r="G734" t="str">
            <v>00:00:00</v>
          </cell>
          <cell r="H734" t="str">
            <v>00:00:00</v>
          </cell>
          <cell r="I734">
            <v>36685</v>
          </cell>
          <cell r="J734">
            <v>296.10000000000002</v>
          </cell>
        </row>
        <row r="735">
          <cell r="A735" t="str">
            <v>90928180</v>
          </cell>
          <cell r="B735" t="str">
            <v>MMM/ABC.FABRICAR GUIAS TRANSF.ESPA</v>
          </cell>
          <cell r="C735" t="str">
            <v>CREF-RE2-MAQ-EAO</v>
          </cell>
          <cell r="D735" t="str">
            <v>MC</v>
          </cell>
          <cell r="E735" t="str">
            <v>MA1CR211</v>
          </cell>
          <cell r="F735">
            <v>36689</v>
          </cell>
          <cell r="G735" t="str">
            <v>00:00:00</v>
          </cell>
          <cell r="H735" t="str">
            <v>00:00:00</v>
          </cell>
          <cell r="I735">
            <v>36689</v>
          </cell>
          <cell r="J735">
            <v>296.10000000000002</v>
          </cell>
        </row>
        <row r="736">
          <cell r="A736" t="str">
            <v>90928308</v>
          </cell>
          <cell r="B736" t="str">
            <v>MMM/NPB.SOLDAR TOPE SUJECCION.ESPA201R.</v>
          </cell>
          <cell r="C736" t="str">
            <v>CREF-RE2-MAQ-EAO-URM</v>
          </cell>
          <cell r="D736" t="str">
            <v>MC</v>
          </cell>
          <cell r="E736" t="str">
            <v>MA1CR211</v>
          </cell>
          <cell r="F736">
            <v>36690</v>
          </cell>
          <cell r="G736" t="str">
            <v>00:00:00</v>
          </cell>
          <cell r="H736" t="str">
            <v>00:00:00</v>
          </cell>
          <cell r="I736">
            <v>36690</v>
          </cell>
          <cell r="J736">
            <v>118.44</v>
          </cell>
        </row>
        <row r="737">
          <cell r="A737" t="str">
            <v>90928351</v>
          </cell>
          <cell r="B737" t="str">
            <v>MMM/NML.FABRICAR GUIAS ESPA201R.</v>
          </cell>
          <cell r="C737" t="str">
            <v>CREF-RE2-MAQ-EAO-CTM</v>
          </cell>
          <cell r="D737" t="str">
            <v>MC</v>
          </cell>
          <cell r="E737" t="str">
            <v>MA1CR211</v>
          </cell>
          <cell r="F737">
            <v>36691</v>
          </cell>
          <cell r="G737" t="str">
            <v>00:00:00</v>
          </cell>
          <cell r="H737" t="str">
            <v>00:00:00</v>
          </cell>
          <cell r="I737">
            <v>36691</v>
          </cell>
          <cell r="J737">
            <v>118.44</v>
          </cell>
        </row>
        <row r="738">
          <cell r="A738" t="str">
            <v>90931654</v>
          </cell>
          <cell r="B738" t="str">
            <v>MMM/ABC.REPONER CHAVETAS.ESPA201R.</v>
          </cell>
          <cell r="C738" t="str">
            <v>CREF-RE2-MAQ-EAO-TPM</v>
          </cell>
          <cell r="D738" t="str">
            <v>MC</v>
          </cell>
          <cell r="E738" t="str">
            <v>MA1CR211</v>
          </cell>
          <cell r="F738">
            <v>36694</v>
          </cell>
          <cell r="G738" t="str">
            <v>00:00:00</v>
          </cell>
          <cell r="H738" t="str">
            <v>00:00:00</v>
          </cell>
          <cell r="I738">
            <v>36694</v>
          </cell>
          <cell r="J738">
            <v>118.44</v>
          </cell>
        </row>
        <row r="739">
          <cell r="A739" t="str">
            <v>90932008</v>
          </cell>
          <cell r="B739" t="str">
            <v>MMM/ABC.REPARAR CADENA CORTADA.ESPA201R.</v>
          </cell>
          <cell r="C739" t="str">
            <v>CREF-RE2-MAQ-EAO-TEM</v>
          </cell>
          <cell r="D739" t="str">
            <v>MC</v>
          </cell>
          <cell r="E739" t="str">
            <v>MA1CR211</v>
          </cell>
          <cell r="F739">
            <v>36695</v>
          </cell>
          <cell r="G739" t="str">
            <v>00:00:00</v>
          </cell>
          <cell r="H739" t="str">
            <v>00:00:00</v>
          </cell>
          <cell r="I739">
            <v>36695</v>
          </cell>
          <cell r="J739">
            <v>148.05000000000001</v>
          </cell>
        </row>
        <row r="740">
          <cell r="A740" t="str">
            <v>90935015</v>
          </cell>
          <cell r="B740" t="str">
            <v>MMM/NPB.REPARAR CADENAS CORTADAS.ESP201R</v>
          </cell>
          <cell r="C740" t="str">
            <v>CREF-RE2-MAQ-EAO-TEM</v>
          </cell>
          <cell r="D740" t="str">
            <v>MC</v>
          </cell>
          <cell r="E740" t="str">
            <v>MA1CR211</v>
          </cell>
          <cell r="F740">
            <v>36696</v>
          </cell>
          <cell r="G740" t="str">
            <v>00:00:00</v>
          </cell>
          <cell r="H740" t="str">
            <v>00:00:00</v>
          </cell>
          <cell r="I740">
            <v>36696</v>
          </cell>
          <cell r="J740">
            <v>118.44</v>
          </cell>
        </row>
        <row r="741">
          <cell r="A741" t="str">
            <v>90935436</v>
          </cell>
          <cell r="B741" t="str">
            <v>MMM/NPB.REPONER CHAVETAS.ESPA201R.</v>
          </cell>
          <cell r="C741" t="str">
            <v>CREF-RE2-MAQ-EAO-TPM</v>
          </cell>
          <cell r="D741" t="str">
            <v>MC</v>
          </cell>
          <cell r="E741" t="str">
            <v>MA1CR211</v>
          </cell>
          <cell r="F741">
            <v>36697</v>
          </cell>
          <cell r="G741" t="str">
            <v>00:00:00</v>
          </cell>
          <cell r="H741" t="str">
            <v>00:00:00</v>
          </cell>
          <cell r="I741">
            <v>36697</v>
          </cell>
          <cell r="J741">
            <v>118.44</v>
          </cell>
        </row>
        <row r="742">
          <cell r="A742" t="str">
            <v>90936662</v>
          </cell>
          <cell r="B742" t="str">
            <v>MMM/ABC.REPONER CHAVETAS ESPA201R.</v>
          </cell>
          <cell r="C742" t="str">
            <v>CREF-RE2-MAQ-EAO-TPM</v>
          </cell>
          <cell r="D742" t="str">
            <v>MC</v>
          </cell>
          <cell r="E742" t="str">
            <v>MA1CR211</v>
          </cell>
          <cell r="F742">
            <v>36698</v>
          </cell>
          <cell r="G742" t="str">
            <v>00:00:00</v>
          </cell>
          <cell r="H742" t="str">
            <v>00:00:00</v>
          </cell>
          <cell r="I742">
            <v>36698</v>
          </cell>
          <cell r="J742">
            <v>118.44</v>
          </cell>
        </row>
        <row r="743">
          <cell r="A743" t="str">
            <v>90937855</v>
          </cell>
          <cell r="B743" t="str">
            <v>MMM/NPB.REVISAR CADENAS GENERAL.ESPA201R</v>
          </cell>
          <cell r="C743" t="str">
            <v>CREF-RE2-MAQ-EAO</v>
          </cell>
          <cell r="D743" t="str">
            <v>MC</v>
          </cell>
          <cell r="E743" t="str">
            <v>MA1CR211</v>
          </cell>
          <cell r="F743">
            <v>36699</v>
          </cell>
          <cell r="G743" t="str">
            <v>00:00:00</v>
          </cell>
          <cell r="H743" t="str">
            <v>00:00:00</v>
          </cell>
          <cell r="I743">
            <v>36699</v>
          </cell>
          <cell r="J743">
            <v>177.66</v>
          </cell>
        </row>
        <row r="744">
          <cell r="A744" t="str">
            <v>90939141</v>
          </cell>
          <cell r="B744" t="str">
            <v>MMM/NML.SOLDAR SOPORTACION.ESPA201R</v>
          </cell>
          <cell r="C744" t="str">
            <v>CREF-RE2-MAQ-EAO-TPM</v>
          </cell>
          <cell r="D744" t="str">
            <v>MC</v>
          </cell>
          <cell r="E744" t="str">
            <v>MA1CR211</v>
          </cell>
          <cell r="F744">
            <v>36701</v>
          </cell>
          <cell r="G744" t="str">
            <v>00:00:00</v>
          </cell>
          <cell r="H744" t="str">
            <v>00:00:00</v>
          </cell>
          <cell r="I744">
            <v>36701</v>
          </cell>
          <cell r="J744">
            <v>59.22</v>
          </cell>
        </row>
        <row r="745">
          <cell r="A745" t="str">
            <v>90943348</v>
          </cell>
          <cell r="B745" t="str">
            <v>MMM/NPB.REAPRETAR FITTING Y PERNOS ESPA.</v>
          </cell>
          <cell r="C745" t="str">
            <v>CREF-RE2-MAQ-EAO-CTM</v>
          </cell>
          <cell r="D745" t="str">
            <v>MC</v>
          </cell>
          <cell r="E745" t="str">
            <v>MA1CR211</v>
          </cell>
          <cell r="F745">
            <v>36702</v>
          </cell>
          <cell r="G745" t="str">
            <v>00:00:00</v>
          </cell>
          <cell r="H745" t="str">
            <v>00:00:00</v>
          </cell>
          <cell r="I745">
            <v>36702</v>
          </cell>
          <cell r="J745">
            <v>59.22</v>
          </cell>
        </row>
        <row r="746">
          <cell r="A746" t="str">
            <v>90946202</v>
          </cell>
          <cell r="B746" t="str">
            <v>MMM/NML.REVISAR MAQUINA ESPA201R.</v>
          </cell>
          <cell r="C746" t="str">
            <v>CREF-RE2-MAQ-EAO</v>
          </cell>
          <cell r="D746" t="str">
            <v>MC</v>
          </cell>
          <cell r="E746" t="str">
            <v>MA1CR211</v>
          </cell>
          <cell r="F746">
            <v>36707</v>
          </cell>
          <cell r="G746" t="str">
            <v>00:00:00</v>
          </cell>
          <cell r="H746" t="str">
            <v>00:00:00</v>
          </cell>
          <cell r="I746">
            <v>36707</v>
          </cell>
          <cell r="J746">
            <v>118.44</v>
          </cell>
        </row>
        <row r="747">
          <cell r="A747" t="str">
            <v>90949808</v>
          </cell>
          <cell r="B747" t="str">
            <v>MMM/JHB.REPONER CHAVETAS.ESPA201R.</v>
          </cell>
          <cell r="C747" t="str">
            <v>CREF-RE2-MAQ-EAO-TPM</v>
          </cell>
          <cell r="D747" t="str">
            <v>MC</v>
          </cell>
          <cell r="E747" t="str">
            <v>MA1CR211</v>
          </cell>
          <cell r="F747">
            <v>36708</v>
          </cell>
          <cell r="G747" t="str">
            <v>00:00:00</v>
          </cell>
          <cell r="H747" t="str">
            <v>00:00:00</v>
          </cell>
          <cell r="I747">
            <v>36708</v>
          </cell>
          <cell r="J747">
            <v>207.27</v>
          </cell>
        </row>
        <row r="748">
          <cell r="A748" t="str">
            <v>90950066</v>
          </cell>
          <cell r="B748" t="str">
            <v>MMM/JHB.REPONER CHAVETAS.ESPA201R.</v>
          </cell>
          <cell r="C748" t="str">
            <v>CREF-RE2-MAQ-EAO-TPM</v>
          </cell>
          <cell r="D748" t="str">
            <v>MC</v>
          </cell>
          <cell r="E748" t="str">
            <v>MA1CR211</v>
          </cell>
          <cell r="F748">
            <v>36709</v>
          </cell>
          <cell r="G748" t="str">
            <v>00:00:00</v>
          </cell>
          <cell r="H748" t="str">
            <v>00:00:00</v>
          </cell>
          <cell r="I748">
            <v>36709</v>
          </cell>
          <cell r="J748">
            <v>59.22</v>
          </cell>
        </row>
        <row r="749">
          <cell r="A749" t="str">
            <v>90950208</v>
          </cell>
          <cell r="B749" t="str">
            <v>MMM/ABC.SOLDAR GUIA Y ESLABON ESPA201R.</v>
          </cell>
          <cell r="C749" t="str">
            <v>CREF-RE2-MAQ-EAO-URM</v>
          </cell>
          <cell r="D749" t="str">
            <v>MC</v>
          </cell>
          <cell r="E749" t="str">
            <v>MA1CR211</v>
          </cell>
          <cell r="F749">
            <v>36709</v>
          </cell>
          <cell r="G749" t="str">
            <v>00:00:00</v>
          </cell>
          <cell r="H749" t="str">
            <v>00:00:00</v>
          </cell>
          <cell r="I749">
            <v>36709</v>
          </cell>
          <cell r="J749">
            <v>118.44</v>
          </cell>
        </row>
        <row r="750">
          <cell r="A750" t="str">
            <v>90950465</v>
          </cell>
          <cell r="B750" t="str">
            <v>MMM/JHB.MODIFICAR UNIDAD HID.ESPA201R.</v>
          </cell>
          <cell r="C750" t="str">
            <v>CREF-RE2-MAQ-EAO-UHM</v>
          </cell>
          <cell r="D750" t="str">
            <v>MC</v>
          </cell>
          <cell r="E750" t="str">
            <v>MA1CR211</v>
          </cell>
          <cell r="F750">
            <v>36710</v>
          </cell>
          <cell r="G750" t="str">
            <v>00:00:00</v>
          </cell>
          <cell r="H750" t="str">
            <v>00:00:00</v>
          </cell>
          <cell r="I750">
            <v>36710</v>
          </cell>
          <cell r="J750">
            <v>444.15</v>
          </cell>
        </row>
        <row r="751">
          <cell r="A751" t="str">
            <v>90951529</v>
          </cell>
          <cell r="B751" t="str">
            <v>MMM/NPB.MODIFICAR UNIDAD HID.ESPA201R</v>
          </cell>
          <cell r="C751" t="str">
            <v>CREF-RE2-MAQ-EAO</v>
          </cell>
          <cell r="D751" t="str">
            <v>MC</v>
          </cell>
          <cell r="E751" t="str">
            <v>MA1CR211</v>
          </cell>
          <cell r="F751">
            <v>36711</v>
          </cell>
          <cell r="G751" t="str">
            <v>00:00:00</v>
          </cell>
          <cell r="H751" t="str">
            <v>00:00:00</v>
          </cell>
          <cell r="I751">
            <v>36711</v>
          </cell>
          <cell r="J751">
            <v>414.54</v>
          </cell>
        </row>
        <row r="752">
          <cell r="A752" t="str">
            <v>90952282</v>
          </cell>
          <cell r="B752" t="str">
            <v>MMM/NPB.MODIFICAR UNIDAD HID.ESPA201R.</v>
          </cell>
          <cell r="C752" t="str">
            <v>CREF-RE2-MAQ-EAO-UHM</v>
          </cell>
          <cell r="D752" t="str">
            <v>MC</v>
          </cell>
          <cell r="E752" t="str">
            <v>MA1CR211</v>
          </cell>
          <cell r="F752">
            <v>36712</v>
          </cell>
          <cell r="G752" t="str">
            <v>00:00:00</v>
          </cell>
          <cell r="H752" t="str">
            <v>00:00:00</v>
          </cell>
          <cell r="I752">
            <v>36712</v>
          </cell>
          <cell r="J752">
            <v>296.10000000000002</v>
          </cell>
        </row>
        <row r="753">
          <cell r="A753" t="str">
            <v>90955578</v>
          </cell>
          <cell r="B753" t="str">
            <v>MMM/NPB.REPONER CHAVETAS.ESPA201R</v>
          </cell>
          <cell r="C753" t="str">
            <v>CREF-RE2-MAQ-EAO-TEM</v>
          </cell>
          <cell r="D753" t="str">
            <v>MC</v>
          </cell>
          <cell r="E753" t="str">
            <v>MA1CR211</v>
          </cell>
          <cell r="F753">
            <v>36713</v>
          </cell>
          <cell r="G753" t="str">
            <v>00:00:00</v>
          </cell>
          <cell r="H753" t="str">
            <v>00:00:00</v>
          </cell>
          <cell r="I753">
            <v>36713</v>
          </cell>
          <cell r="J753">
            <v>177.66</v>
          </cell>
        </row>
        <row r="754">
          <cell r="A754" t="str">
            <v>90955648</v>
          </cell>
          <cell r="B754" t="str">
            <v>MMM/NML.SOLDAR TOPE.LAEC201R</v>
          </cell>
          <cell r="C754" t="str">
            <v>CREF-RE2-MAQ-EAO-TPM</v>
          </cell>
          <cell r="D754" t="str">
            <v>MC</v>
          </cell>
          <cell r="E754" t="str">
            <v>MA1CR211</v>
          </cell>
          <cell r="F754">
            <v>36713</v>
          </cell>
          <cell r="G754" t="str">
            <v>00:00:00</v>
          </cell>
          <cell r="H754" t="str">
            <v>00:00:00</v>
          </cell>
          <cell r="I754">
            <v>36713</v>
          </cell>
          <cell r="J754">
            <v>88.83</v>
          </cell>
        </row>
        <row r="755">
          <cell r="A755" t="str">
            <v>90955732</v>
          </cell>
          <cell r="B755" t="str">
            <v>MMM/NML.REAPRETE GENERAL.ESPA201R.</v>
          </cell>
          <cell r="C755" t="str">
            <v>CREF-RE2-MAQ-EAO</v>
          </cell>
          <cell r="D755" t="str">
            <v>MC</v>
          </cell>
          <cell r="E755" t="str">
            <v>MA1CR211</v>
          </cell>
          <cell r="F755">
            <v>36714</v>
          </cell>
          <cell r="G755" t="str">
            <v>00:00:00</v>
          </cell>
          <cell r="H755" t="str">
            <v>00:00:00</v>
          </cell>
          <cell r="I755">
            <v>36714</v>
          </cell>
          <cell r="J755">
            <v>118.44</v>
          </cell>
        </row>
        <row r="756">
          <cell r="A756" t="str">
            <v>90957019</v>
          </cell>
          <cell r="B756" t="str">
            <v>MMM/NML.REPARAR TOPE ANODOS.ESPA201R.</v>
          </cell>
          <cell r="C756" t="str">
            <v>CREF-RE2-MAQ-EAO-URM</v>
          </cell>
          <cell r="D756" t="str">
            <v>MC</v>
          </cell>
          <cell r="E756" t="str">
            <v>MA1CR211</v>
          </cell>
          <cell r="F756">
            <v>36715</v>
          </cell>
          <cell r="G756" t="str">
            <v>00:00:00</v>
          </cell>
          <cell r="H756" t="str">
            <v>00:00:00</v>
          </cell>
          <cell r="I756">
            <v>36715</v>
          </cell>
          <cell r="J756">
            <v>177.66</v>
          </cell>
        </row>
        <row r="757">
          <cell r="A757" t="str">
            <v>90961178</v>
          </cell>
          <cell r="B757" t="str">
            <v>M.M.M : MANTENCION MENSUAL EAO</v>
          </cell>
          <cell r="C757" t="str">
            <v>CREF-RE2-MAQ-EAO-MIM</v>
          </cell>
          <cell r="D757" t="str">
            <v>MP</v>
          </cell>
          <cell r="E757" t="str">
            <v>MA1CR211</v>
          </cell>
          <cell r="F757">
            <v>36723</v>
          </cell>
          <cell r="G757" t="str">
            <v>00:00:00</v>
          </cell>
          <cell r="H757" t="str">
            <v>00:00:00</v>
          </cell>
          <cell r="I757">
            <v>36723</v>
          </cell>
          <cell r="J757">
            <v>11.84</v>
          </cell>
        </row>
        <row r="758">
          <cell r="A758" t="str">
            <v>90961179</v>
          </cell>
          <cell r="B758" t="str">
            <v>M.M.M : MANTENCION MENSUAL EAO</v>
          </cell>
          <cell r="C758" t="str">
            <v>CREF-RE2-MAQ-EAO-URM</v>
          </cell>
          <cell r="D758" t="str">
            <v>MP</v>
          </cell>
          <cell r="E758" t="str">
            <v>MA1CR211</v>
          </cell>
          <cell r="F758">
            <v>36723</v>
          </cell>
          <cell r="G758" t="str">
            <v>00:00:00</v>
          </cell>
          <cell r="H758" t="str">
            <v>00:00:00</v>
          </cell>
          <cell r="I758">
            <v>36723</v>
          </cell>
          <cell r="J758">
            <v>29.61</v>
          </cell>
        </row>
        <row r="759">
          <cell r="A759" t="str">
            <v>90961180</v>
          </cell>
          <cell r="B759" t="str">
            <v>M.M.M : MANTENCION MENSUAL EAO</v>
          </cell>
          <cell r="C759" t="str">
            <v>CREF-RE2-MAQ-EAO-URM</v>
          </cell>
          <cell r="D759" t="str">
            <v>MP</v>
          </cell>
          <cell r="E759" t="str">
            <v>MA1CR211</v>
          </cell>
          <cell r="F759">
            <v>36723</v>
          </cell>
          <cell r="G759" t="str">
            <v>00:00:00</v>
          </cell>
          <cell r="H759" t="str">
            <v>00:00:00</v>
          </cell>
          <cell r="I759">
            <v>36723</v>
          </cell>
          <cell r="J759">
            <v>29.61</v>
          </cell>
        </row>
        <row r="760">
          <cell r="A760" t="str">
            <v>90961181</v>
          </cell>
          <cell r="B760" t="str">
            <v>M.M.M : MANTENCION MENSUAL EAO</v>
          </cell>
          <cell r="C760" t="str">
            <v>CREF-RE2-MAQ-EAO-URM</v>
          </cell>
          <cell r="D760" t="str">
            <v>MP</v>
          </cell>
          <cell r="E760" t="str">
            <v>MA1CR211</v>
          </cell>
          <cell r="F760">
            <v>36723</v>
          </cell>
          <cell r="G760" t="str">
            <v>00:00:00</v>
          </cell>
          <cell r="H760" t="str">
            <v>00:00:00</v>
          </cell>
          <cell r="I760">
            <v>36723</v>
          </cell>
          <cell r="J760">
            <v>11.84</v>
          </cell>
        </row>
        <row r="761">
          <cell r="A761" t="str">
            <v>90961182</v>
          </cell>
          <cell r="B761" t="str">
            <v>M.M.M : MANTENCION MENSUAL EAO</v>
          </cell>
          <cell r="C761" t="str">
            <v>CREF-RE2-MAQ-EAO-CTM</v>
          </cell>
          <cell r="D761" t="str">
            <v>MP</v>
          </cell>
          <cell r="E761" t="str">
            <v>MA1CR211</v>
          </cell>
          <cell r="F761">
            <v>36723</v>
          </cell>
          <cell r="G761" t="str">
            <v>00:00:00</v>
          </cell>
          <cell r="H761" t="str">
            <v>00:00:00</v>
          </cell>
          <cell r="I761">
            <v>36723</v>
          </cell>
          <cell r="J761">
            <v>17.77</v>
          </cell>
        </row>
        <row r="762">
          <cell r="A762" t="str">
            <v>90961183</v>
          </cell>
          <cell r="B762" t="str">
            <v>M.M.M : MANTENCION MENSUAL EAO</v>
          </cell>
          <cell r="C762" t="str">
            <v>CREF-RE2-MAQ-EAO-STM</v>
          </cell>
          <cell r="D762" t="str">
            <v>MP</v>
          </cell>
          <cell r="E762" t="str">
            <v>MA1CR211</v>
          </cell>
          <cell r="F762">
            <v>36723</v>
          </cell>
          <cell r="G762" t="str">
            <v>00:00:00</v>
          </cell>
          <cell r="H762" t="str">
            <v>00:00:00</v>
          </cell>
          <cell r="I762">
            <v>36723</v>
          </cell>
          <cell r="J762">
            <v>29.61</v>
          </cell>
        </row>
        <row r="763">
          <cell r="A763" t="str">
            <v>90961184</v>
          </cell>
          <cell r="B763" t="str">
            <v>M.M.M : MANTENCION MENSUAL EAO</v>
          </cell>
          <cell r="C763" t="str">
            <v>CREF-RE2-MAQ-EAO-TEM</v>
          </cell>
          <cell r="D763" t="str">
            <v>MP</v>
          </cell>
          <cell r="E763" t="str">
            <v>MA1CR211</v>
          </cell>
          <cell r="F763">
            <v>36723</v>
          </cell>
          <cell r="G763" t="str">
            <v>00:00:00</v>
          </cell>
          <cell r="H763" t="str">
            <v>00:00:00</v>
          </cell>
          <cell r="I763">
            <v>36723</v>
          </cell>
          <cell r="J763">
            <v>17.77</v>
          </cell>
        </row>
        <row r="764">
          <cell r="A764" t="str">
            <v>90961185</v>
          </cell>
          <cell r="B764" t="str">
            <v>M.M.M : MANTENCION MENSUAL EAO</v>
          </cell>
          <cell r="C764" t="str">
            <v>CREF-RE2-MAQ-EAO-VDM</v>
          </cell>
          <cell r="D764" t="str">
            <v>MP</v>
          </cell>
          <cell r="E764" t="str">
            <v>MA1CR211</v>
          </cell>
          <cell r="F764">
            <v>36723</v>
          </cell>
          <cell r="G764" t="str">
            <v>00:00:00</v>
          </cell>
          <cell r="H764" t="str">
            <v>00:00:00</v>
          </cell>
          <cell r="I764">
            <v>36723</v>
          </cell>
          <cell r="J764">
            <v>59.22</v>
          </cell>
        </row>
        <row r="765">
          <cell r="A765" t="str">
            <v>90961226</v>
          </cell>
          <cell r="B765" t="str">
            <v>M.M.M : MANTENCION MENSUAL EAO</v>
          </cell>
          <cell r="C765" t="str">
            <v>CREF-RE2-MAQ-EAO-UHM</v>
          </cell>
          <cell r="D765" t="str">
            <v>MP</v>
          </cell>
          <cell r="E765" t="str">
            <v>MA1CR211</v>
          </cell>
          <cell r="F765">
            <v>36723</v>
          </cell>
          <cell r="G765" t="str">
            <v>00:00:00</v>
          </cell>
          <cell r="H765" t="str">
            <v>00:00:00</v>
          </cell>
          <cell r="I765">
            <v>36723</v>
          </cell>
          <cell r="J765">
            <v>59.22</v>
          </cell>
        </row>
        <row r="766">
          <cell r="A766" t="str">
            <v>90961416</v>
          </cell>
          <cell r="B766" t="str">
            <v>MMM/JHB.REPARAR TOPE SUJECCION.ESPA201R</v>
          </cell>
          <cell r="C766" t="str">
            <v>CREF-RE2-MAQ-EAO-URM</v>
          </cell>
          <cell r="D766" t="str">
            <v>MC</v>
          </cell>
          <cell r="E766" t="str">
            <v>MA1CR211</v>
          </cell>
          <cell r="F766">
            <v>36718</v>
          </cell>
          <cell r="G766" t="str">
            <v>00:00:00</v>
          </cell>
          <cell r="H766" t="str">
            <v>00:00:00</v>
          </cell>
          <cell r="I766">
            <v>36718</v>
          </cell>
          <cell r="J766">
            <v>118.44</v>
          </cell>
        </row>
        <row r="767">
          <cell r="A767" t="str">
            <v>90969658</v>
          </cell>
          <cell r="B767" t="str">
            <v>MMM/ABC.SOLDAR SOPORTE.ESPA201R.</v>
          </cell>
          <cell r="C767" t="str">
            <v>CREF-RE2-MAQ-EAO-CTM</v>
          </cell>
          <cell r="D767" t="str">
            <v>MC</v>
          </cell>
          <cell r="E767" t="str">
            <v>MA1CR211</v>
          </cell>
          <cell r="F767">
            <v>36720</v>
          </cell>
          <cell r="G767" t="str">
            <v>00:00:00</v>
          </cell>
          <cell r="H767" t="str">
            <v>00:00:00</v>
          </cell>
          <cell r="I767">
            <v>36720</v>
          </cell>
          <cell r="J767">
            <v>177.66</v>
          </cell>
        </row>
        <row r="768">
          <cell r="A768" t="str">
            <v>90969734</v>
          </cell>
          <cell r="B768" t="str">
            <v>MMM/JHB.REPARAR CADENA CORTADA.ESPA201R</v>
          </cell>
          <cell r="C768" t="str">
            <v>CREF-RE2-MAQ-EAO-TPM</v>
          </cell>
          <cell r="D768" t="str">
            <v>MC</v>
          </cell>
          <cell r="E768" t="str">
            <v>MA1CR211</v>
          </cell>
          <cell r="F768">
            <v>36720</v>
          </cell>
          <cell r="G768" t="str">
            <v>00:00:00</v>
          </cell>
          <cell r="H768" t="str">
            <v>00:00:00</v>
          </cell>
          <cell r="I768">
            <v>36720</v>
          </cell>
          <cell r="J768">
            <v>177.66</v>
          </cell>
        </row>
        <row r="769">
          <cell r="A769" t="str">
            <v>90969812</v>
          </cell>
          <cell r="B769" t="str">
            <v>MMM/ABC.SOLDAR BASE CILINDRO.ESPA201R.</v>
          </cell>
          <cell r="C769" t="str">
            <v>CREF-RE2-MAQ-EAO-TPM</v>
          </cell>
          <cell r="D769" t="str">
            <v>MC</v>
          </cell>
          <cell r="E769" t="str">
            <v>MA1CR211</v>
          </cell>
          <cell r="F769">
            <v>36722</v>
          </cell>
          <cell r="G769" t="str">
            <v>00:00:00</v>
          </cell>
          <cell r="H769" t="str">
            <v>00:00:00</v>
          </cell>
          <cell r="I769">
            <v>36722</v>
          </cell>
          <cell r="J769">
            <v>207.27</v>
          </cell>
        </row>
        <row r="770">
          <cell r="A770" t="str">
            <v>90971488</v>
          </cell>
          <cell r="B770" t="str">
            <v>MMM/JHB.REPONER CHAVETAS.ESPA201R</v>
          </cell>
          <cell r="C770" t="str">
            <v>CREF-RE2-MAQ-EAO-TPM</v>
          </cell>
          <cell r="D770" t="str">
            <v>MC</v>
          </cell>
          <cell r="E770" t="str">
            <v>MA1CR211</v>
          </cell>
          <cell r="F770">
            <v>36723</v>
          </cell>
          <cell r="G770" t="str">
            <v>00:00:00</v>
          </cell>
          <cell r="H770" t="str">
            <v>00:00:00</v>
          </cell>
          <cell r="I770">
            <v>36723</v>
          </cell>
          <cell r="J770">
            <v>59.22</v>
          </cell>
        </row>
        <row r="771">
          <cell r="A771" t="str">
            <v>90972652</v>
          </cell>
          <cell r="B771" t="str">
            <v>MMM/ABC.LIMPIAR MAQUINA.ESPA201R.</v>
          </cell>
          <cell r="C771" t="str">
            <v>CREF-RE2-MAQ-EAO-UHM</v>
          </cell>
          <cell r="D771" t="str">
            <v>MC</v>
          </cell>
          <cell r="E771" t="str">
            <v>MA1CR211</v>
          </cell>
          <cell r="F771">
            <v>36726</v>
          </cell>
          <cell r="G771" t="str">
            <v>00:00:00</v>
          </cell>
          <cell r="H771" t="str">
            <v>00:00:00</v>
          </cell>
          <cell r="I771">
            <v>36726</v>
          </cell>
          <cell r="J771">
            <v>118.44</v>
          </cell>
        </row>
        <row r="772">
          <cell r="A772" t="str">
            <v>90974802</v>
          </cell>
          <cell r="B772" t="str">
            <v>MMM/ABC.REPARAR CADENA CORTADA.ESPA201R.</v>
          </cell>
          <cell r="C772" t="str">
            <v>CREF-RE2-MAQ-EAO-TPM</v>
          </cell>
          <cell r="D772" t="str">
            <v>MC</v>
          </cell>
          <cell r="E772" t="str">
            <v>MA1CR211</v>
          </cell>
          <cell r="F772">
            <v>36728</v>
          </cell>
          <cell r="G772" t="str">
            <v>00:00:00</v>
          </cell>
          <cell r="H772" t="str">
            <v>00:00:00</v>
          </cell>
          <cell r="I772">
            <v>36728</v>
          </cell>
          <cell r="J772">
            <v>177.66</v>
          </cell>
        </row>
        <row r="773">
          <cell r="A773" t="str">
            <v>90975166</v>
          </cell>
          <cell r="B773" t="str">
            <v>MMM/NPB.REPARAR SIN FIN VAGON.ESPA201R.</v>
          </cell>
          <cell r="C773" t="str">
            <v>CREF-RE2-MAQ-EAO-VDM</v>
          </cell>
          <cell r="D773" t="str">
            <v>MC</v>
          </cell>
          <cell r="E773" t="str">
            <v>MA1CR211</v>
          </cell>
          <cell r="F773">
            <v>36728</v>
          </cell>
          <cell r="G773" t="str">
            <v>00:00:00</v>
          </cell>
          <cell r="H773" t="str">
            <v>00:00:00</v>
          </cell>
          <cell r="I773">
            <v>36728</v>
          </cell>
          <cell r="J773">
            <v>177.66</v>
          </cell>
        </row>
        <row r="774">
          <cell r="A774" t="str">
            <v>90976181</v>
          </cell>
          <cell r="B774" t="str">
            <v>MMM/NPB.REPARAR PLACA CENTRADORA.ESPA201</v>
          </cell>
          <cell r="C774" t="str">
            <v>CREF-RE2-MAQ-EAO-URM</v>
          </cell>
          <cell r="D774" t="str">
            <v>MC</v>
          </cell>
          <cell r="E774" t="str">
            <v>MA1CR211</v>
          </cell>
          <cell r="F774">
            <v>36730</v>
          </cell>
          <cell r="G774" t="str">
            <v>00:00:00</v>
          </cell>
          <cell r="H774" t="str">
            <v>00:00:00</v>
          </cell>
          <cell r="I774">
            <v>36730</v>
          </cell>
          <cell r="J774">
            <v>59.22</v>
          </cell>
        </row>
        <row r="775">
          <cell r="A775" t="str">
            <v>90982729</v>
          </cell>
          <cell r="B775" t="str">
            <v>MMM/ABC.LIMPIAR MAQUINA ESPA201R.</v>
          </cell>
          <cell r="C775" t="str">
            <v>CREF-RE2-MAQ-EAO</v>
          </cell>
          <cell r="D775" t="str">
            <v>MC</v>
          </cell>
          <cell r="E775" t="str">
            <v>MA1CR211</v>
          </cell>
          <cell r="F775">
            <v>36733</v>
          </cell>
          <cell r="G775" t="str">
            <v>00:00:00</v>
          </cell>
          <cell r="H775" t="str">
            <v>00:00:00</v>
          </cell>
          <cell r="I775">
            <v>36733</v>
          </cell>
          <cell r="J775">
            <v>88.83</v>
          </cell>
        </row>
        <row r="776">
          <cell r="A776" t="str">
            <v>90985501</v>
          </cell>
          <cell r="B776" t="str">
            <v>MMM/NPB.REAPRETAR PERNOS.ESPA201R.</v>
          </cell>
          <cell r="C776" t="str">
            <v>CREF-RE2-MAQ-EAO-URM</v>
          </cell>
          <cell r="D776" t="str">
            <v>MC</v>
          </cell>
          <cell r="E776" t="str">
            <v>MA1CR211</v>
          </cell>
          <cell r="F776">
            <v>36737</v>
          </cell>
          <cell r="G776" t="str">
            <v>00:00:00</v>
          </cell>
          <cell r="H776" t="str">
            <v>00:00:00</v>
          </cell>
          <cell r="I776">
            <v>36737</v>
          </cell>
          <cell r="J776">
            <v>148.05000000000001</v>
          </cell>
        </row>
        <row r="777">
          <cell r="A777" t="str">
            <v>90985622</v>
          </cell>
          <cell r="B777" t="str">
            <v>MMM/ABC.LUBRICAR TOPES.ESPA201R.</v>
          </cell>
          <cell r="C777" t="str">
            <v>CREF-RE2-MAQ-EAO-URM</v>
          </cell>
          <cell r="D777" t="str">
            <v>MC</v>
          </cell>
          <cell r="E777" t="str">
            <v>MA1CR211</v>
          </cell>
          <cell r="F777">
            <v>36737</v>
          </cell>
          <cell r="G777" t="str">
            <v>00:00:00</v>
          </cell>
          <cell r="H777" t="str">
            <v>00:00:00</v>
          </cell>
          <cell r="I777">
            <v>36737</v>
          </cell>
          <cell r="J777">
            <v>118.44</v>
          </cell>
        </row>
        <row r="778">
          <cell r="A778" t="str">
            <v>90988379</v>
          </cell>
          <cell r="B778" t="str">
            <v>MMM/ABC.REVISAR CAJAS REDUCT.ESPA201R</v>
          </cell>
          <cell r="C778" t="str">
            <v>CREF-RE2-MAQ-EAO-TPM</v>
          </cell>
          <cell r="D778" t="str">
            <v>MC</v>
          </cell>
          <cell r="E778" t="str">
            <v>MA1CR211</v>
          </cell>
          <cell r="F778">
            <v>36738</v>
          </cell>
          <cell r="G778" t="str">
            <v>00:00:00</v>
          </cell>
          <cell r="H778" t="str">
            <v>00:00:00</v>
          </cell>
          <cell r="I778">
            <v>36738</v>
          </cell>
          <cell r="J778">
            <v>88.83</v>
          </cell>
        </row>
        <row r="779">
          <cell r="A779" t="str">
            <v>90992673</v>
          </cell>
          <cell r="B779" t="str">
            <v>MMM/NPB.REVISAR CADENAS.ESPA201R.</v>
          </cell>
          <cell r="C779" t="str">
            <v>CREF-RE2-MAQ-EAO-TPM</v>
          </cell>
          <cell r="D779" t="str">
            <v>MC</v>
          </cell>
          <cell r="E779" t="str">
            <v>MA1CR211</v>
          </cell>
          <cell r="F779">
            <v>36740</v>
          </cell>
          <cell r="G779" t="str">
            <v>00:00:00</v>
          </cell>
          <cell r="H779" t="str">
            <v>00:00:00</v>
          </cell>
          <cell r="I779">
            <v>36740</v>
          </cell>
          <cell r="J779">
            <v>77.64</v>
          </cell>
        </row>
        <row r="780">
          <cell r="A780" t="str">
            <v>90992774</v>
          </cell>
          <cell r="B780" t="str">
            <v>MMM/ABC.CAMBIAR CHAVETAS.ESPA201R.</v>
          </cell>
          <cell r="C780" t="str">
            <v>CREF-RE2-MAQ-EAO-TPM</v>
          </cell>
          <cell r="D780" t="str">
            <v>MC</v>
          </cell>
          <cell r="E780" t="str">
            <v>MA1CR211</v>
          </cell>
          <cell r="F780">
            <v>36741</v>
          </cell>
          <cell r="G780" t="str">
            <v>00:00:00</v>
          </cell>
          <cell r="H780" t="str">
            <v>00:00:00</v>
          </cell>
          <cell r="I780">
            <v>36741</v>
          </cell>
          <cell r="J780">
            <v>77.64</v>
          </cell>
        </row>
        <row r="781">
          <cell r="A781" t="str">
            <v>90995650</v>
          </cell>
          <cell r="B781" t="str">
            <v>MMM/NPB.REPONER CHAVETAS.ESPA201R.</v>
          </cell>
          <cell r="C781" t="str">
            <v>CREF-RE2-MAQ-EAO-TPM</v>
          </cell>
          <cell r="D781" t="str">
            <v>MC</v>
          </cell>
          <cell r="E781" t="str">
            <v>MA1CR211</v>
          </cell>
          <cell r="F781">
            <v>36742</v>
          </cell>
          <cell r="G781" t="str">
            <v>00:00:00</v>
          </cell>
          <cell r="H781" t="str">
            <v>00:00:00</v>
          </cell>
          <cell r="I781">
            <v>36742</v>
          </cell>
          <cell r="J781">
            <v>155.28</v>
          </cell>
        </row>
        <row r="782">
          <cell r="A782" t="str">
            <v>90995729</v>
          </cell>
          <cell r="B782" t="str">
            <v>MMM/ABC.REGULAR PRESIONES U.HID.ESPA201R</v>
          </cell>
          <cell r="C782" t="str">
            <v>CREF-RE2-MAQ-EAO-UHM</v>
          </cell>
          <cell r="D782" t="str">
            <v>MC</v>
          </cell>
          <cell r="E782" t="str">
            <v>MA1CR211</v>
          </cell>
          <cell r="F782">
            <v>36742</v>
          </cell>
          <cell r="G782" t="str">
            <v>00:00:00</v>
          </cell>
          <cell r="H782" t="str">
            <v>00:00:00</v>
          </cell>
          <cell r="I782">
            <v>36742</v>
          </cell>
          <cell r="J782">
            <v>155.28</v>
          </cell>
        </row>
        <row r="783">
          <cell r="A783" t="str">
            <v>90996797</v>
          </cell>
          <cell r="B783" t="str">
            <v>M.M.M : MANTENCION MENSUAL EAO</v>
          </cell>
          <cell r="C783" t="str">
            <v>CREF-RE2-MAQ-EAO-MIM</v>
          </cell>
          <cell r="D783" t="str">
            <v>MP</v>
          </cell>
          <cell r="E783" t="str">
            <v>MA1CR211</v>
          </cell>
          <cell r="F783">
            <v>36768</v>
          </cell>
          <cell r="G783" t="str">
            <v>00:00:00</v>
          </cell>
          <cell r="H783" t="str">
            <v>00:00:00</v>
          </cell>
          <cell r="I783">
            <v>36768</v>
          </cell>
          <cell r="J783">
            <v>15.53</v>
          </cell>
        </row>
        <row r="784">
          <cell r="A784" t="str">
            <v>90996798</v>
          </cell>
          <cell r="B784" t="str">
            <v>M.M.M : MANTENCION MENSUAL EAO</v>
          </cell>
          <cell r="C784" t="str">
            <v>CREF-RE2-MAQ-EAO-URM</v>
          </cell>
          <cell r="D784" t="str">
            <v>MP</v>
          </cell>
          <cell r="E784" t="str">
            <v>MA1CR211</v>
          </cell>
          <cell r="F784">
            <v>36768</v>
          </cell>
          <cell r="G784" t="str">
            <v>00:00:00</v>
          </cell>
          <cell r="H784" t="str">
            <v>00:00:00</v>
          </cell>
          <cell r="I784">
            <v>36768</v>
          </cell>
          <cell r="J784">
            <v>38.82</v>
          </cell>
        </row>
        <row r="785">
          <cell r="A785" t="str">
            <v>90996799</v>
          </cell>
          <cell r="B785" t="str">
            <v>M.M.M : MANTENCION MENSUAL EAO</v>
          </cell>
          <cell r="C785" t="str">
            <v>CREF-RE2-MAQ-EAO-URM</v>
          </cell>
          <cell r="D785" t="str">
            <v>MP</v>
          </cell>
          <cell r="E785" t="str">
            <v>MA1CR211</v>
          </cell>
          <cell r="F785">
            <v>36768</v>
          </cell>
          <cell r="G785" t="str">
            <v>00:00:00</v>
          </cell>
          <cell r="H785" t="str">
            <v>00:00:00</v>
          </cell>
          <cell r="I785">
            <v>36768</v>
          </cell>
          <cell r="J785">
            <v>38.82</v>
          </cell>
        </row>
        <row r="786">
          <cell r="A786" t="str">
            <v>90996800</v>
          </cell>
          <cell r="B786" t="str">
            <v>M.M.M : MANTENCION MENSUAL EAO</v>
          </cell>
          <cell r="C786" t="str">
            <v>CREF-RE2-MAQ-EAO-URM</v>
          </cell>
          <cell r="D786" t="str">
            <v>MP</v>
          </cell>
          <cell r="E786" t="str">
            <v>MA1CR211</v>
          </cell>
          <cell r="F786">
            <v>36768</v>
          </cell>
          <cell r="G786" t="str">
            <v>00:00:00</v>
          </cell>
          <cell r="H786" t="str">
            <v>00:00:00</v>
          </cell>
          <cell r="I786">
            <v>36768</v>
          </cell>
          <cell r="J786">
            <v>15.53</v>
          </cell>
        </row>
        <row r="787">
          <cell r="A787" t="str">
            <v>90996801</v>
          </cell>
          <cell r="B787" t="str">
            <v>M.M.M : MANTENCION MENSUAL EAO</v>
          </cell>
          <cell r="C787" t="str">
            <v>CREF-RE2-MAQ-EAO-CTM</v>
          </cell>
          <cell r="D787" t="str">
            <v>MP</v>
          </cell>
          <cell r="E787" t="str">
            <v>MA1CR211</v>
          </cell>
          <cell r="F787">
            <v>36768</v>
          </cell>
          <cell r="G787" t="str">
            <v>00:00:00</v>
          </cell>
          <cell r="H787" t="str">
            <v>00:00:00</v>
          </cell>
          <cell r="I787">
            <v>36768</v>
          </cell>
          <cell r="J787">
            <v>23.29</v>
          </cell>
        </row>
        <row r="788">
          <cell r="A788" t="str">
            <v>90996802</v>
          </cell>
          <cell r="B788" t="str">
            <v>M.M.M : MANTENCION MENSUAL EAO</v>
          </cell>
          <cell r="C788" t="str">
            <v>CREF-RE2-MAQ-EAO-STM</v>
          </cell>
          <cell r="D788" t="str">
            <v>MP</v>
          </cell>
          <cell r="E788" t="str">
            <v>MA1CR211</v>
          </cell>
          <cell r="F788">
            <v>36768</v>
          </cell>
          <cell r="G788" t="str">
            <v>00:00:00</v>
          </cell>
          <cell r="H788" t="str">
            <v>00:00:00</v>
          </cell>
          <cell r="I788">
            <v>36768</v>
          </cell>
          <cell r="J788">
            <v>38.82</v>
          </cell>
        </row>
        <row r="789">
          <cell r="A789" t="str">
            <v>90996803</v>
          </cell>
          <cell r="B789" t="str">
            <v>M.M.M : MANTENCION MENSUAL EAO</v>
          </cell>
          <cell r="C789" t="str">
            <v>CREF-RE2-MAQ-EAO-TEM</v>
          </cell>
          <cell r="D789" t="str">
            <v>MP</v>
          </cell>
          <cell r="E789" t="str">
            <v>MA1CR211</v>
          </cell>
          <cell r="F789">
            <v>36768</v>
          </cell>
          <cell r="G789" t="str">
            <v>00:00:00</v>
          </cell>
          <cell r="H789" t="str">
            <v>00:00:00</v>
          </cell>
          <cell r="I789">
            <v>36768</v>
          </cell>
          <cell r="J789">
            <v>23.29</v>
          </cell>
        </row>
        <row r="790">
          <cell r="A790" t="str">
            <v>90996804</v>
          </cell>
          <cell r="B790" t="str">
            <v>M.M.M : MANTENCION MENSUAL EAO</v>
          </cell>
          <cell r="C790" t="str">
            <v>CREF-RE2-MAQ-EAO-VDM</v>
          </cell>
          <cell r="D790" t="str">
            <v>MP</v>
          </cell>
          <cell r="E790" t="str">
            <v>MA1CR211</v>
          </cell>
          <cell r="F790">
            <v>36768</v>
          </cell>
          <cell r="G790" t="str">
            <v>00:00:00</v>
          </cell>
          <cell r="H790" t="str">
            <v>08:59:04</v>
          </cell>
          <cell r="I790">
            <v>36768</v>
          </cell>
          <cell r="J790">
            <v>77.64</v>
          </cell>
        </row>
        <row r="791">
          <cell r="A791" t="str">
            <v>90996805</v>
          </cell>
          <cell r="B791" t="str">
            <v>M.M.M : MANTENCION MENSUAL EAO</v>
          </cell>
          <cell r="C791" t="str">
            <v>CREF-RE2-MAQ-EAO-UHM</v>
          </cell>
          <cell r="D791" t="str">
            <v>MP</v>
          </cell>
          <cell r="E791" t="str">
            <v>MA1CR211</v>
          </cell>
          <cell r="F791">
            <v>36768</v>
          </cell>
          <cell r="G791" t="str">
            <v>00:00:00</v>
          </cell>
          <cell r="H791" t="str">
            <v>00:00:00</v>
          </cell>
          <cell r="I791">
            <v>36768</v>
          </cell>
          <cell r="J791">
            <v>77.64</v>
          </cell>
        </row>
        <row r="792">
          <cell r="A792" t="str">
            <v>90997085</v>
          </cell>
          <cell r="B792" t="str">
            <v>MMM/ABC.LIMPIAR MAQUINA.ESPA201R.</v>
          </cell>
          <cell r="C792" t="str">
            <v>CREF-RE2-MAQ-EAO-UHM</v>
          </cell>
          <cell r="D792" t="str">
            <v>MC</v>
          </cell>
          <cell r="E792" t="str">
            <v>MA1CR211</v>
          </cell>
          <cell r="F792">
            <v>36744</v>
          </cell>
          <cell r="G792" t="str">
            <v>00:00:00</v>
          </cell>
          <cell r="H792" t="str">
            <v>00:00:00</v>
          </cell>
          <cell r="I792">
            <v>36744</v>
          </cell>
          <cell r="J792">
            <v>155.28</v>
          </cell>
        </row>
        <row r="793">
          <cell r="A793" t="str">
            <v>90997114</v>
          </cell>
          <cell r="B793" t="str">
            <v>MMM/NPB.CAMBIAR CHAVETAS.ESPA201R.</v>
          </cell>
          <cell r="C793" t="str">
            <v>CREF-RE2-MAQ-EAO-TPM</v>
          </cell>
          <cell r="D793" t="str">
            <v>MC</v>
          </cell>
          <cell r="E793" t="str">
            <v>MA1CR211</v>
          </cell>
          <cell r="F793">
            <v>36744</v>
          </cell>
          <cell r="G793" t="str">
            <v>00:00:00</v>
          </cell>
          <cell r="H793" t="str">
            <v>00:00:00</v>
          </cell>
          <cell r="I793">
            <v>36744</v>
          </cell>
          <cell r="J793">
            <v>232.92</v>
          </cell>
        </row>
        <row r="794">
          <cell r="A794" t="str">
            <v>90997678</v>
          </cell>
          <cell r="B794" t="str">
            <v>MMM/ABC.LUBRICAR GUIAS.ESPA201R</v>
          </cell>
          <cell r="C794" t="str">
            <v>CREF-RE2-MAQ-EAO-URM</v>
          </cell>
          <cell r="D794" t="str">
            <v>MC</v>
          </cell>
          <cell r="E794" t="str">
            <v>MA1CR211</v>
          </cell>
          <cell r="F794">
            <v>36745</v>
          </cell>
          <cell r="G794" t="str">
            <v>00:00:00</v>
          </cell>
          <cell r="H794" t="str">
            <v>00:00:00</v>
          </cell>
          <cell r="I794">
            <v>36745</v>
          </cell>
          <cell r="J794">
            <v>38.82</v>
          </cell>
        </row>
        <row r="795">
          <cell r="A795" t="str">
            <v>90999707</v>
          </cell>
          <cell r="B795" t="str">
            <v>MMM/NPB.COLOCAR CHAVETAS.ESPA201R.</v>
          </cell>
          <cell r="C795" t="str">
            <v>CREF-RE2-MAQ-EAO-TPM</v>
          </cell>
          <cell r="D795" t="str">
            <v>MC</v>
          </cell>
          <cell r="E795" t="str">
            <v>MA1CR211</v>
          </cell>
          <cell r="F795">
            <v>36747</v>
          </cell>
          <cell r="G795" t="str">
            <v>00:00:00</v>
          </cell>
          <cell r="H795" t="str">
            <v>00:00:00</v>
          </cell>
          <cell r="I795">
            <v>36747</v>
          </cell>
          <cell r="J795">
            <v>77.64</v>
          </cell>
        </row>
        <row r="796">
          <cell r="A796" t="str">
            <v>91003092</v>
          </cell>
          <cell r="B796" t="str">
            <v>MMM/NML.LUBRICAR GUIAS.ESPA201R.</v>
          </cell>
          <cell r="C796" t="str">
            <v>CREF-RE2-MAQ-EAO-URM</v>
          </cell>
          <cell r="D796" t="str">
            <v>MC</v>
          </cell>
          <cell r="E796" t="str">
            <v>MA1CR211</v>
          </cell>
          <cell r="F796">
            <v>36751</v>
          </cell>
          <cell r="G796" t="str">
            <v>00:00:00</v>
          </cell>
          <cell r="H796" t="str">
            <v>00:00:00</v>
          </cell>
          <cell r="I796">
            <v>36751</v>
          </cell>
          <cell r="J796">
            <v>77.64</v>
          </cell>
        </row>
        <row r="797">
          <cell r="A797" t="str">
            <v>91004320</v>
          </cell>
          <cell r="B797" t="str">
            <v>MMM/NML.SOLDAR GUIA.ESPA201R.</v>
          </cell>
          <cell r="C797" t="str">
            <v>CREF-RE2-MAQ-EAO-TEM</v>
          </cell>
          <cell r="D797" t="str">
            <v>MC</v>
          </cell>
          <cell r="E797" t="str">
            <v>MA1CR211</v>
          </cell>
          <cell r="F797">
            <v>36752</v>
          </cell>
          <cell r="G797" t="str">
            <v>00:00:00</v>
          </cell>
          <cell r="H797" t="str">
            <v>00:00:00</v>
          </cell>
          <cell r="I797">
            <v>36752</v>
          </cell>
          <cell r="J797">
            <v>116.46</v>
          </cell>
        </row>
        <row r="798">
          <cell r="A798" t="str">
            <v>91007329</v>
          </cell>
          <cell r="B798" t="str">
            <v>MMM/LIMPIAR UNIDAD HID.ESPA201R.</v>
          </cell>
          <cell r="C798" t="str">
            <v>CREF-RE2-MAQ-EAO-UHM</v>
          </cell>
          <cell r="D798" t="str">
            <v>MC</v>
          </cell>
          <cell r="E798" t="str">
            <v>MA1CR211</v>
          </cell>
          <cell r="F798">
            <v>36754</v>
          </cell>
          <cell r="G798" t="str">
            <v>00:00:00</v>
          </cell>
          <cell r="H798" t="str">
            <v>00:00:00</v>
          </cell>
          <cell r="I798">
            <v>36754</v>
          </cell>
          <cell r="J798">
            <v>232.92</v>
          </cell>
        </row>
        <row r="799">
          <cell r="A799" t="str">
            <v>91008423</v>
          </cell>
          <cell r="B799" t="str">
            <v>MMM/NPB.REPARAR VALLE.ESPA201R</v>
          </cell>
          <cell r="C799" t="str">
            <v>CREF-RE2-MAQ-EAO-CTM</v>
          </cell>
          <cell r="D799" t="str">
            <v>MC</v>
          </cell>
          <cell r="E799" t="str">
            <v>MA1CR211</v>
          </cell>
          <cell r="F799">
            <v>36755</v>
          </cell>
          <cell r="G799" t="str">
            <v>00:00:00</v>
          </cell>
          <cell r="H799" t="str">
            <v>00:00:00</v>
          </cell>
          <cell r="I799">
            <v>36755</v>
          </cell>
          <cell r="J799">
            <v>155.28</v>
          </cell>
        </row>
        <row r="800">
          <cell r="A800" t="str">
            <v>91013007</v>
          </cell>
          <cell r="B800" t="str">
            <v>MMM/NPB.CAMBIAR CHAVETAS CADENAS.ESPA202</v>
          </cell>
          <cell r="C800" t="str">
            <v>CREF-RE2-MAQ-EAO-TPM</v>
          </cell>
          <cell r="D800" t="str">
            <v>MC</v>
          </cell>
          <cell r="E800" t="str">
            <v>MA1CR211</v>
          </cell>
          <cell r="F800">
            <v>36758</v>
          </cell>
          <cell r="G800" t="str">
            <v>00:00:00</v>
          </cell>
          <cell r="H800" t="str">
            <v>00:00:00</v>
          </cell>
          <cell r="I800">
            <v>36758</v>
          </cell>
          <cell r="J800">
            <v>310.56</v>
          </cell>
        </row>
        <row r="801">
          <cell r="A801" t="str">
            <v>91013138</v>
          </cell>
          <cell r="B801" t="str">
            <v>MMM/NPB.REVISAR CADENAS.ESPA201R.</v>
          </cell>
          <cell r="C801" t="str">
            <v>CREF-RE2-MAQ-EAO-TPM</v>
          </cell>
          <cell r="D801" t="str">
            <v>MC</v>
          </cell>
          <cell r="E801" t="str">
            <v>MA1CR211</v>
          </cell>
          <cell r="F801">
            <v>36759</v>
          </cell>
          <cell r="G801" t="str">
            <v>00:00:00</v>
          </cell>
          <cell r="H801" t="str">
            <v>00:00:00</v>
          </cell>
          <cell r="I801">
            <v>36759</v>
          </cell>
          <cell r="J801">
            <v>77.64</v>
          </cell>
        </row>
        <row r="802">
          <cell r="A802" t="str">
            <v>91015224</v>
          </cell>
          <cell r="B802" t="str">
            <v>MMM/JHB.REPARA ACTUADOR.ESPA201R.</v>
          </cell>
          <cell r="C802" t="str">
            <v>CREF-RE2-MAQ-EAO-URM</v>
          </cell>
          <cell r="D802" t="str">
            <v>MC</v>
          </cell>
          <cell r="E802" t="str">
            <v>MA1CR211</v>
          </cell>
          <cell r="F802">
            <v>36760</v>
          </cell>
          <cell r="G802" t="str">
            <v>00:00:00</v>
          </cell>
          <cell r="H802" t="str">
            <v>00:00:00</v>
          </cell>
          <cell r="I802">
            <v>36760</v>
          </cell>
          <cell r="J802">
            <v>77.64</v>
          </cell>
        </row>
        <row r="803">
          <cell r="A803" t="str">
            <v>91020650</v>
          </cell>
          <cell r="B803" t="str">
            <v>MMM/NPB.REAPRETAR PERNOS A DESCANSO ESPA</v>
          </cell>
          <cell r="C803" t="str">
            <v>CREF-RE2-MAQ-EAO-VDM</v>
          </cell>
          <cell r="D803" t="str">
            <v>MC</v>
          </cell>
          <cell r="E803" t="str">
            <v>MA1CR211</v>
          </cell>
          <cell r="F803">
            <v>36761</v>
          </cell>
          <cell r="G803" t="str">
            <v>00:00:00</v>
          </cell>
          <cell r="H803" t="str">
            <v>00:00:00</v>
          </cell>
          <cell r="I803">
            <v>36761</v>
          </cell>
          <cell r="J803">
            <v>155.28</v>
          </cell>
        </row>
        <row r="804">
          <cell r="A804" t="str">
            <v>91023652</v>
          </cell>
          <cell r="B804" t="str">
            <v>MMM/NPB.REPARAR GUIA A PLACA.ESPA201R.</v>
          </cell>
          <cell r="C804" t="str">
            <v>CREF-RE2-MAQ-EAO-URM</v>
          </cell>
          <cell r="D804" t="str">
            <v>MC</v>
          </cell>
          <cell r="E804" t="str">
            <v>MA1CR211</v>
          </cell>
          <cell r="F804">
            <v>36763</v>
          </cell>
          <cell r="G804" t="str">
            <v>00:00:00</v>
          </cell>
          <cell r="H804" t="str">
            <v>00:00:00</v>
          </cell>
          <cell r="I804">
            <v>36763</v>
          </cell>
          <cell r="J804">
            <v>427.02</v>
          </cell>
        </row>
        <row r="805">
          <cell r="A805" t="str">
            <v>91023666</v>
          </cell>
          <cell r="B805" t="str">
            <v>MMM/NPB.REPARAR CADENA CORTADA.ESPA201R.</v>
          </cell>
          <cell r="C805" t="str">
            <v>CREF-RE2-MAQ-EAO-TPM</v>
          </cell>
          <cell r="D805" t="str">
            <v>MC</v>
          </cell>
          <cell r="E805" t="str">
            <v>MA1CR211</v>
          </cell>
          <cell r="F805">
            <v>36763</v>
          </cell>
          <cell r="G805" t="str">
            <v>00:00:00</v>
          </cell>
          <cell r="H805" t="str">
            <v>00:00:00</v>
          </cell>
          <cell r="I805">
            <v>36763</v>
          </cell>
          <cell r="J805">
            <v>155.28</v>
          </cell>
        </row>
        <row r="806">
          <cell r="A806" t="str">
            <v>91023839</v>
          </cell>
          <cell r="B806" t="str">
            <v>MMM/NPB.REAPRETAR PERNOS.ESPA201R.</v>
          </cell>
          <cell r="C806" t="str">
            <v>CREF-RE2-MAQ-EAO-TEM</v>
          </cell>
          <cell r="D806" t="str">
            <v>MC</v>
          </cell>
          <cell r="E806" t="str">
            <v>MA1CR211</v>
          </cell>
          <cell r="F806">
            <v>36764</v>
          </cell>
          <cell r="G806" t="str">
            <v>00:00:00</v>
          </cell>
          <cell r="H806" t="str">
            <v>00:00:00</v>
          </cell>
          <cell r="I806">
            <v>36764</v>
          </cell>
          <cell r="J806">
            <v>155.28</v>
          </cell>
        </row>
        <row r="807">
          <cell r="A807" t="str">
            <v>91026035</v>
          </cell>
          <cell r="B807" t="str">
            <v>MMM/CL.REPONER CHAVETAS.ESPA201R.</v>
          </cell>
          <cell r="C807" t="str">
            <v>CREF-RE2-MAQ-EAO-TPM</v>
          </cell>
          <cell r="D807" t="str">
            <v>MC</v>
          </cell>
          <cell r="E807" t="str">
            <v>MA1CR211</v>
          </cell>
          <cell r="F807">
            <v>36767</v>
          </cell>
          <cell r="G807" t="str">
            <v>00:00:00</v>
          </cell>
          <cell r="H807" t="str">
            <v>00:00:00</v>
          </cell>
          <cell r="I807">
            <v>36767</v>
          </cell>
          <cell r="J807">
            <v>155.28</v>
          </cell>
        </row>
        <row r="808">
          <cell r="A808" t="str">
            <v>91027639</v>
          </cell>
          <cell r="B808" t="str">
            <v>MMM/NML.CAMBIAR CHAVETAS.ESPA201R.</v>
          </cell>
          <cell r="C808" t="str">
            <v>CREF-RE2-MAQ-EAO-TEM</v>
          </cell>
          <cell r="D808" t="str">
            <v>MC</v>
          </cell>
          <cell r="E808" t="str">
            <v>MA1CR211</v>
          </cell>
          <cell r="F808">
            <v>36767</v>
          </cell>
          <cell r="G808" t="str">
            <v>00:00:00</v>
          </cell>
          <cell r="H808" t="str">
            <v>00:00:00</v>
          </cell>
          <cell r="I808">
            <v>36767</v>
          </cell>
          <cell r="J808">
            <v>116.46</v>
          </cell>
        </row>
        <row r="809">
          <cell r="A809" t="str">
            <v>91027757</v>
          </cell>
          <cell r="B809" t="str">
            <v>MMM/ABC.REAPRETAR TOPES.ESPA201R</v>
          </cell>
          <cell r="C809" t="str">
            <v>CREF-RE2-MAQ-EAO-URM</v>
          </cell>
          <cell r="D809" t="str">
            <v>MC</v>
          </cell>
          <cell r="E809" t="str">
            <v>MA1CR211</v>
          </cell>
          <cell r="F809">
            <v>36768</v>
          </cell>
          <cell r="G809" t="str">
            <v>00:00:00</v>
          </cell>
          <cell r="H809" t="str">
            <v>00:00:00</v>
          </cell>
          <cell r="I809">
            <v>36768</v>
          </cell>
          <cell r="J809">
            <v>465.84</v>
          </cell>
        </row>
        <row r="810">
          <cell r="A810" t="str">
            <v>91027841</v>
          </cell>
          <cell r="B810" t="str">
            <v>MMM/NPB.REGULAR PRESION.ESPA201R.</v>
          </cell>
          <cell r="C810" t="str">
            <v>CREF-RE2-MAQ-EAO-TEM</v>
          </cell>
          <cell r="D810" t="str">
            <v>MC</v>
          </cell>
          <cell r="E810" t="str">
            <v>MA1CR211</v>
          </cell>
          <cell r="F810">
            <v>36769</v>
          </cell>
          <cell r="G810" t="str">
            <v>00:00:00</v>
          </cell>
          <cell r="H810" t="str">
            <v>00:00:00</v>
          </cell>
          <cell r="I810">
            <v>36769</v>
          </cell>
          <cell r="J810">
            <v>349.38</v>
          </cell>
        </row>
        <row r="811">
          <cell r="A811" t="str">
            <v>91038053</v>
          </cell>
          <cell r="B811" t="str">
            <v>MMM/NPB.REPARAR CADENA SALIDA-ESPA201R</v>
          </cell>
          <cell r="C811" t="str">
            <v>CREF-RE2-MAQ-EAO-TEM</v>
          </cell>
          <cell r="D811" t="str">
            <v>MC</v>
          </cell>
          <cell r="E811" t="str">
            <v>MA1CR211</v>
          </cell>
          <cell r="F811">
            <v>36770</v>
          </cell>
          <cell r="G811" t="str">
            <v>00:00:00</v>
          </cell>
          <cell r="H811" t="str">
            <v>00:00:00</v>
          </cell>
          <cell r="I811">
            <v>36770</v>
          </cell>
          <cell r="J811">
            <v>77.64</v>
          </cell>
        </row>
        <row r="812">
          <cell r="A812" t="str">
            <v>91038058</v>
          </cell>
          <cell r="B812" t="str">
            <v>MMM/ABC.REGULAR PRESIONES.ESPA201R</v>
          </cell>
          <cell r="C812" t="str">
            <v>CREF-RE2-MAQ-EAO-UHM</v>
          </cell>
          <cell r="D812" t="str">
            <v>MC</v>
          </cell>
          <cell r="E812" t="str">
            <v>MA1CR211</v>
          </cell>
          <cell r="F812">
            <v>36770</v>
          </cell>
          <cell r="G812" t="str">
            <v>00:00:00</v>
          </cell>
          <cell r="H812" t="str">
            <v>00:00:00</v>
          </cell>
          <cell r="I812">
            <v>36770</v>
          </cell>
          <cell r="J812">
            <v>155.28</v>
          </cell>
        </row>
        <row r="813">
          <cell r="A813" t="str">
            <v>91038287</v>
          </cell>
          <cell r="B813" t="str">
            <v>MMM/NPB.REVISAR VAGON DE CARGA.ESPA201R.</v>
          </cell>
          <cell r="C813" t="str">
            <v>CREF-RE2-MAQ-EAO-VDM</v>
          </cell>
          <cell r="D813" t="str">
            <v>MC</v>
          </cell>
          <cell r="E813" t="str">
            <v>MA1CR211</v>
          </cell>
          <cell r="F813">
            <v>36772</v>
          </cell>
          <cell r="G813" t="str">
            <v>00:00:00</v>
          </cell>
          <cell r="H813" t="str">
            <v>00:00:00</v>
          </cell>
          <cell r="I813">
            <v>36772</v>
          </cell>
          <cell r="J813">
            <v>232.92</v>
          </cell>
        </row>
        <row r="814">
          <cell r="A814" t="str">
            <v>91038648</v>
          </cell>
          <cell r="B814" t="str">
            <v>M.M.M : MANTENCION MENSUAL EAO</v>
          </cell>
          <cell r="C814" t="str">
            <v>CREF-RE2-MAQ-EAO-MIM</v>
          </cell>
          <cell r="D814" t="str">
            <v>MP</v>
          </cell>
          <cell r="E814" t="str">
            <v>MA1CR211</v>
          </cell>
          <cell r="F814">
            <v>36785</v>
          </cell>
          <cell r="G814" t="str">
            <v>00:00:00</v>
          </cell>
          <cell r="H814" t="str">
            <v>00:00:00</v>
          </cell>
          <cell r="I814">
            <v>36785</v>
          </cell>
          <cell r="J814">
            <v>15.53</v>
          </cell>
        </row>
        <row r="815">
          <cell r="A815" t="str">
            <v>91038689</v>
          </cell>
          <cell r="B815" t="str">
            <v>M.M.M : MANTENCION MENSUAL EAO</v>
          </cell>
          <cell r="C815" t="str">
            <v>CREF-RE2-MAQ-EAO-URM</v>
          </cell>
          <cell r="D815" t="str">
            <v>MP</v>
          </cell>
          <cell r="E815" t="str">
            <v>MA1CR211</v>
          </cell>
          <cell r="F815">
            <v>36785</v>
          </cell>
          <cell r="G815" t="str">
            <v>00:00:00</v>
          </cell>
          <cell r="H815" t="str">
            <v>00:00:00</v>
          </cell>
          <cell r="I815">
            <v>36785</v>
          </cell>
          <cell r="J815">
            <v>38.82</v>
          </cell>
        </row>
        <row r="816">
          <cell r="A816" t="str">
            <v>91038690</v>
          </cell>
          <cell r="B816" t="str">
            <v>M.M.M : MANTENCION MENSUAL EAO</v>
          </cell>
          <cell r="C816" t="str">
            <v>CREF-RE2-MAQ-EAO-URM</v>
          </cell>
          <cell r="D816" t="str">
            <v>MP</v>
          </cell>
          <cell r="E816" t="str">
            <v>MA1CR211</v>
          </cell>
          <cell r="F816">
            <v>36785</v>
          </cell>
          <cell r="G816" t="str">
            <v>00:00:00</v>
          </cell>
          <cell r="H816" t="str">
            <v>00:00:00</v>
          </cell>
          <cell r="I816">
            <v>36785</v>
          </cell>
          <cell r="J816">
            <v>38.82</v>
          </cell>
        </row>
        <row r="817">
          <cell r="A817" t="str">
            <v>91038691</v>
          </cell>
          <cell r="B817" t="str">
            <v>M.M.M : MANTENCION MENSUAL EAO</v>
          </cell>
          <cell r="C817" t="str">
            <v>CREF-RE2-MAQ-EAO-URM</v>
          </cell>
          <cell r="D817" t="str">
            <v>MP</v>
          </cell>
          <cell r="E817" t="str">
            <v>MA1CR211</v>
          </cell>
          <cell r="F817">
            <v>36785</v>
          </cell>
          <cell r="G817" t="str">
            <v>00:00:00</v>
          </cell>
          <cell r="H817" t="str">
            <v>00:00:00</v>
          </cell>
          <cell r="I817">
            <v>36785</v>
          </cell>
          <cell r="J817">
            <v>15.53</v>
          </cell>
        </row>
        <row r="818">
          <cell r="A818" t="str">
            <v>91038692</v>
          </cell>
          <cell r="B818" t="str">
            <v>M.M.M : MANTENCION MENSUAL EAO</v>
          </cell>
          <cell r="C818" t="str">
            <v>CREF-RE2-MAQ-EAO-CTM</v>
          </cell>
          <cell r="D818" t="str">
            <v>MP</v>
          </cell>
          <cell r="E818" t="str">
            <v>MA1CR211</v>
          </cell>
          <cell r="F818">
            <v>36785</v>
          </cell>
          <cell r="G818" t="str">
            <v>00:00:00</v>
          </cell>
          <cell r="H818" t="str">
            <v>00:00:00</v>
          </cell>
          <cell r="I818">
            <v>36785</v>
          </cell>
          <cell r="J818">
            <v>23.29</v>
          </cell>
        </row>
        <row r="819">
          <cell r="A819" t="str">
            <v>91038693</v>
          </cell>
          <cell r="B819" t="str">
            <v>M.M.M : MANTENCION MENSUAL EAO</v>
          </cell>
          <cell r="C819" t="str">
            <v>CREF-RE2-MAQ-EAO-STM</v>
          </cell>
          <cell r="D819" t="str">
            <v>MP</v>
          </cell>
          <cell r="E819" t="str">
            <v>MA1CR211</v>
          </cell>
          <cell r="F819">
            <v>36785</v>
          </cell>
          <cell r="G819" t="str">
            <v>00:00:00</v>
          </cell>
          <cell r="H819" t="str">
            <v>00:00:00</v>
          </cell>
          <cell r="I819">
            <v>36785</v>
          </cell>
          <cell r="J819">
            <v>38.82</v>
          </cell>
        </row>
        <row r="820">
          <cell r="A820" t="str">
            <v>91038694</v>
          </cell>
          <cell r="B820" t="str">
            <v>M.M.M : MANTENCION MENSUAL EAO</v>
          </cell>
          <cell r="C820" t="str">
            <v>CREF-RE2-MAQ-EAO-TEM</v>
          </cell>
          <cell r="D820" t="str">
            <v>MP</v>
          </cell>
          <cell r="E820" t="str">
            <v>MA1CR211</v>
          </cell>
          <cell r="F820">
            <v>36785</v>
          </cell>
          <cell r="G820" t="str">
            <v>00:00:00</v>
          </cell>
          <cell r="H820" t="str">
            <v>00:00:00</v>
          </cell>
          <cell r="I820">
            <v>36785</v>
          </cell>
          <cell r="J820">
            <v>23.29</v>
          </cell>
        </row>
        <row r="821">
          <cell r="A821" t="str">
            <v>91038695</v>
          </cell>
          <cell r="B821" t="str">
            <v>M.M.M : MANTENCION MENSUAL EAO</v>
          </cell>
          <cell r="C821" t="str">
            <v>CREF-RE2-MAQ-EAO-VDM</v>
          </cell>
          <cell r="D821" t="str">
            <v>MP</v>
          </cell>
          <cell r="E821" t="str">
            <v>MA1CR211</v>
          </cell>
          <cell r="F821">
            <v>36785</v>
          </cell>
          <cell r="G821" t="str">
            <v>00:00:00</v>
          </cell>
          <cell r="H821" t="str">
            <v>00:00:00</v>
          </cell>
          <cell r="I821">
            <v>36785</v>
          </cell>
          <cell r="J821">
            <v>77.64</v>
          </cell>
        </row>
        <row r="822">
          <cell r="A822" t="str">
            <v>91038696</v>
          </cell>
          <cell r="B822" t="str">
            <v>M.M.M : MANTENCION MENSUAL EAO</v>
          </cell>
          <cell r="C822" t="str">
            <v>CREF-RE2-MAQ-EAO-UHM</v>
          </cell>
          <cell r="D822" t="str">
            <v>MP</v>
          </cell>
          <cell r="E822" t="str">
            <v>MA1CR211</v>
          </cell>
          <cell r="F822">
            <v>36785</v>
          </cell>
          <cell r="G822" t="str">
            <v>00:00:00</v>
          </cell>
          <cell r="H822" t="str">
            <v>00:00:00</v>
          </cell>
          <cell r="I822">
            <v>36785</v>
          </cell>
          <cell r="J822">
            <v>77.64</v>
          </cell>
        </row>
        <row r="823">
          <cell r="A823" t="str">
            <v>91041184</v>
          </cell>
          <cell r="B823" t="str">
            <v>MMM/NPB.REPARAR CADENA CORTADA.ESPA201R</v>
          </cell>
          <cell r="C823" t="str">
            <v>CREF-RE2-MAQ-EAO-TEM</v>
          </cell>
          <cell r="D823" t="str">
            <v>MC</v>
          </cell>
          <cell r="E823" t="str">
            <v>MA1CR211</v>
          </cell>
          <cell r="F823">
            <v>36774</v>
          </cell>
          <cell r="G823" t="str">
            <v>00:00:00</v>
          </cell>
          <cell r="H823" t="str">
            <v>00:00:00</v>
          </cell>
          <cell r="I823">
            <v>36774</v>
          </cell>
          <cell r="J823">
            <v>271.74</v>
          </cell>
        </row>
        <row r="824">
          <cell r="A824" t="str">
            <v>91041188</v>
          </cell>
          <cell r="B824" t="str">
            <v>MMM/NPB.REAPRETAR PERNOS.ESPA201R</v>
          </cell>
          <cell r="C824" t="str">
            <v>CREF-RE2-MAQ-EAO-URM</v>
          </cell>
          <cell r="D824" t="str">
            <v>MC</v>
          </cell>
          <cell r="E824" t="str">
            <v>MA1CR211</v>
          </cell>
          <cell r="F824">
            <v>36774</v>
          </cell>
          <cell r="G824" t="str">
            <v>00:00:00</v>
          </cell>
          <cell r="H824" t="str">
            <v>00:00:00</v>
          </cell>
          <cell r="I824">
            <v>36774</v>
          </cell>
          <cell r="J824">
            <v>155.28</v>
          </cell>
        </row>
        <row r="825">
          <cell r="A825" t="str">
            <v>91041335</v>
          </cell>
          <cell r="B825" t="str">
            <v>MMM/NML.LIMPÌAR MAQUINA ESPA201R.</v>
          </cell>
          <cell r="C825" t="str">
            <v>CREF-RE2-MAQ-EAO-UHM</v>
          </cell>
          <cell r="D825" t="str">
            <v>MC</v>
          </cell>
          <cell r="E825" t="str">
            <v>MA1CR211</v>
          </cell>
          <cell r="F825">
            <v>36775</v>
          </cell>
          <cell r="G825" t="str">
            <v>00:00:00</v>
          </cell>
          <cell r="H825" t="str">
            <v>00:00:00</v>
          </cell>
          <cell r="I825">
            <v>36775</v>
          </cell>
          <cell r="J825">
            <v>310.56</v>
          </cell>
        </row>
        <row r="826">
          <cell r="A826" t="str">
            <v>91043494</v>
          </cell>
          <cell r="B826" t="str">
            <v>MMM/NPB.SOLDAR VALLE.ESPA201R.</v>
          </cell>
          <cell r="C826" t="str">
            <v>CREF-RE2-MAQ-EAO-STM</v>
          </cell>
          <cell r="D826" t="str">
            <v>MC</v>
          </cell>
          <cell r="E826" t="str">
            <v>MA1CR211</v>
          </cell>
          <cell r="F826">
            <v>36777</v>
          </cell>
          <cell r="G826" t="str">
            <v>00:00:00</v>
          </cell>
          <cell r="H826" t="str">
            <v>00:00:00</v>
          </cell>
          <cell r="I826">
            <v>36777</v>
          </cell>
          <cell r="J826">
            <v>232.92</v>
          </cell>
        </row>
        <row r="827">
          <cell r="A827" t="str">
            <v>91043517</v>
          </cell>
          <cell r="B827" t="str">
            <v>MMM/JLM.REPONER CHAVETAS.ESPA201R.</v>
          </cell>
          <cell r="C827" t="str">
            <v>CREF-RE2-MAQ-EAO-TPM</v>
          </cell>
          <cell r="D827" t="str">
            <v>MC</v>
          </cell>
          <cell r="E827" t="str">
            <v>MA1CR211</v>
          </cell>
          <cell r="F827">
            <v>36778</v>
          </cell>
          <cell r="G827" t="str">
            <v>00:00:00</v>
          </cell>
          <cell r="H827" t="str">
            <v>00:00:00</v>
          </cell>
          <cell r="I827">
            <v>36778</v>
          </cell>
          <cell r="J827">
            <v>194.1</v>
          </cell>
        </row>
        <row r="828">
          <cell r="A828" t="str">
            <v>91043746</v>
          </cell>
          <cell r="B828" t="str">
            <v>MMM/NPB.REVISAR CADENAS.ESPA201R.</v>
          </cell>
          <cell r="C828" t="str">
            <v>CREF-RE2-MAQ-EAO-TEM</v>
          </cell>
          <cell r="D828" t="str">
            <v>MC</v>
          </cell>
          <cell r="E828" t="str">
            <v>MA1CR211</v>
          </cell>
          <cell r="F828">
            <v>36778</v>
          </cell>
          <cell r="G828" t="str">
            <v>00:00:00</v>
          </cell>
          <cell r="H828" t="str">
            <v>00:00:00</v>
          </cell>
          <cell r="I828">
            <v>36778</v>
          </cell>
          <cell r="J828">
            <v>232.92</v>
          </cell>
        </row>
        <row r="829">
          <cell r="A829" t="str">
            <v>91047162</v>
          </cell>
          <cell r="B829" t="str">
            <v>MMM/ABC.LIMPIAR MAQUINA.ESPA201R.</v>
          </cell>
          <cell r="C829" t="str">
            <v>CREF-RE2-MAQ-EAO-UHM</v>
          </cell>
          <cell r="D829" t="str">
            <v>MC</v>
          </cell>
          <cell r="E829" t="str">
            <v>MA1CR211</v>
          </cell>
          <cell r="F829">
            <v>36779</v>
          </cell>
          <cell r="G829" t="str">
            <v>00:00:00</v>
          </cell>
          <cell r="H829" t="str">
            <v>00:00:00</v>
          </cell>
          <cell r="I829">
            <v>36779</v>
          </cell>
          <cell r="J829">
            <v>77.64</v>
          </cell>
        </row>
        <row r="830">
          <cell r="A830" t="str">
            <v>91050053</v>
          </cell>
          <cell r="B830" t="str">
            <v>MMM/ABC.REAPRETAR PERNOS TOPES.ESPA201R.</v>
          </cell>
          <cell r="C830" t="str">
            <v>CREF-RE2-MAQ-EAO-URM</v>
          </cell>
          <cell r="D830" t="str">
            <v>MC</v>
          </cell>
          <cell r="E830" t="str">
            <v>MA1CR211</v>
          </cell>
          <cell r="F830">
            <v>36782</v>
          </cell>
          <cell r="G830" t="str">
            <v>00:00:00</v>
          </cell>
          <cell r="H830" t="str">
            <v>00:00:00</v>
          </cell>
          <cell r="I830">
            <v>36782</v>
          </cell>
          <cell r="J830">
            <v>77.64</v>
          </cell>
        </row>
        <row r="831">
          <cell r="A831" t="str">
            <v>91050619</v>
          </cell>
          <cell r="B831" t="str">
            <v>MMM/NML.REVISAR MAQUINA ESPA201R.</v>
          </cell>
          <cell r="C831" t="str">
            <v>CREF-RE2-MAQ-EAO</v>
          </cell>
          <cell r="D831" t="str">
            <v>MC</v>
          </cell>
          <cell r="E831" t="str">
            <v>MA1CR211</v>
          </cell>
          <cell r="F831">
            <v>36783</v>
          </cell>
          <cell r="G831" t="str">
            <v>00:00:00</v>
          </cell>
          <cell r="H831" t="str">
            <v>00:00:00</v>
          </cell>
          <cell r="I831">
            <v>36783</v>
          </cell>
          <cell r="J831">
            <v>38.82</v>
          </cell>
        </row>
        <row r="832">
          <cell r="A832" t="str">
            <v>91055716</v>
          </cell>
          <cell r="B832" t="str">
            <v>MMM/NPB.REVISAR CADENAS EN GENERAL ESPA</v>
          </cell>
          <cell r="C832" t="str">
            <v>CREF-RE2-MAQ-EAO-TEM</v>
          </cell>
          <cell r="D832" t="str">
            <v>MC</v>
          </cell>
          <cell r="E832" t="str">
            <v>MA1CR211</v>
          </cell>
          <cell r="F832">
            <v>36786</v>
          </cell>
          <cell r="G832" t="str">
            <v>00:00:00</v>
          </cell>
          <cell r="H832" t="str">
            <v>00:00:00</v>
          </cell>
          <cell r="I832">
            <v>36786</v>
          </cell>
          <cell r="J832">
            <v>116.46</v>
          </cell>
        </row>
        <row r="833">
          <cell r="A833" t="str">
            <v>91057020</v>
          </cell>
          <cell r="B833" t="str">
            <v>MMM/NPB.REVISAR CADENAS ESPA201R.</v>
          </cell>
          <cell r="C833" t="str">
            <v>CREF-RE2-MAQ-EAO-TPM</v>
          </cell>
          <cell r="D833" t="str">
            <v>MC</v>
          </cell>
          <cell r="E833" t="str">
            <v>MA1CR211</v>
          </cell>
          <cell r="F833">
            <v>36787</v>
          </cell>
          <cell r="G833" t="str">
            <v>00:00:00</v>
          </cell>
          <cell r="H833" t="str">
            <v>00:00:00</v>
          </cell>
          <cell r="I833">
            <v>36787</v>
          </cell>
          <cell r="J833">
            <v>174.69</v>
          </cell>
        </row>
        <row r="834">
          <cell r="A834" t="str">
            <v>91057144</v>
          </cell>
          <cell r="B834" t="str">
            <v>MMM/NPB.SOLDAR VALLE.ESPA201R.</v>
          </cell>
          <cell r="C834" t="str">
            <v>CREF-RE2-MAQ-EAO-STM</v>
          </cell>
          <cell r="D834" t="str">
            <v>MC</v>
          </cell>
          <cell r="E834" t="str">
            <v>MA1CR211</v>
          </cell>
          <cell r="F834">
            <v>36788</v>
          </cell>
          <cell r="G834" t="str">
            <v>00:00:00</v>
          </cell>
          <cell r="H834" t="str">
            <v>00:00:00</v>
          </cell>
          <cell r="I834">
            <v>36788</v>
          </cell>
          <cell r="J834">
            <v>232.92</v>
          </cell>
        </row>
        <row r="835">
          <cell r="A835" t="str">
            <v>91060292</v>
          </cell>
          <cell r="B835" t="str">
            <v>MMM/NPB.SOLDAR VALLE.ESPA201R.</v>
          </cell>
          <cell r="C835" t="str">
            <v>CREF-RE2-MAQ-EAO-CTM</v>
          </cell>
          <cell r="D835" t="str">
            <v>MC</v>
          </cell>
          <cell r="E835" t="str">
            <v>MA1CR211</v>
          </cell>
          <cell r="F835">
            <v>36791</v>
          </cell>
          <cell r="G835" t="str">
            <v>00:00:00</v>
          </cell>
          <cell r="H835" t="str">
            <v>00:00:00</v>
          </cell>
          <cell r="I835">
            <v>36791</v>
          </cell>
          <cell r="J835">
            <v>77.64</v>
          </cell>
        </row>
        <row r="836">
          <cell r="A836" t="str">
            <v>91063955</v>
          </cell>
          <cell r="B836" t="str">
            <v>MMM/AAV.REVISAR CADENAS.ESPA201R.</v>
          </cell>
          <cell r="C836" t="str">
            <v>CREF-RE2-MAQ-EAO-TPM</v>
          </cell>
          <cell r="D836" t="str">
            <v>MC</v>
          </cell>
          <cell r="E836" t="str">
            <v>MA1CR211</v>
          </cell>
          <cell r="F836">
            <v>36795</v>
          </cell>
          <cell r="G836" t="str">
            <v>00:00:00</v>
          </cell>
          <cell r="H836" t="str">
            <v>07:58:51</v>
          </cell>
          <cell r="I836">
            <v>36795</v>
          </cell>
          <cell r="J836">
            <v>155.28</v>
          </cell>
        </row>
        <row r="837">
          <cell r="A837" t="str">
            <v>91065904</v>
          </cell>
          <cell r="B837" t="str">
            <v>MMM/NPB.REVISAR CADENAS.ESPA201R.</v>
          </cell>
          <cell r="C837" t="str">
            <v>CREF-RE2-MAQ-EAO-TPM</v>
          </cell>
          <cell r="D837" t="str">
            <v>MC</v>
          </cell>
          <cell r="E837" t="str">
            <v>MA1CR211</v>
          </cell>
          <cell r="F837">
            <v>36796</v>
          </cell>
          <cell r="G837" t="str">
            <v>00:00:00</v>
          </cell>
          <cell r="H837" t="str">
            <v>08:33:01</v>
          </cell>
          <cell r="I837">
            <v>36796</v>
          </cell>
          <cell r="J837">
            <v>77.64</v>
          </cell>
        </row>
        <row r="838">
          <cell r="A838" t="str">
            <v>91066077</v>
          </cell>
          <cell r="B838" t="str">
            <v>MMM/NPB.REPONER CHAVETAS.ESPA201R.</v>
          </cell>
          <cell r="C838" t="str">
            <v>CREF-RE2-MAQ-EAO-TPM</v>
          </cell>
          <cell r="D838" t="str">
            <v>MC</v>
          </cell>
          <cell r="E838" t="str">
            <v>MA1CR211</v>
          </cell>
          <cell r="F838">
            <v>36797</v>
          </cell>
          <cell r="G838" t="str">
            <v>00:00:00</v>
          </cell>
          <cell r="H838" t="str">
            <v>09:11:55</v>
          </cell>
          <cell r="I838">
            <v>36797</v>
          </cell>
          <cell r="J838">
            <v>77.64</v>
          </cell>
        </row>
        <row r="839">
          <cell r="A839" t="str">
            <v>91066267</v>
          </cell>
          <cell r="B839" t="str">
            <v>MMM/AAV.LIMPIAR MAQUINA.ESPA201R.</v>
          </cell>
          <cell r="C839" t="str">
            <v>CREF-RE2-MAQ-EAO-UHM</v>
          </cell>
          <cell r="D839" t="str">
            <v>MC</v>
          </cell>
          <cell r="E839" t="str">
            <v>MA1CR211</v>
          </cell>
          <cell r="F839">
            <v>36798</v>
          </cell>
          <cell r="G839" t="str">
            <v>00:00:00</v>
          </cell>
          <cell r="H839" t="str">
            <v>11:29:51</v>
          </cell>
          <cell r="I839">
            <v>36798</v>
          </cell>
          <cell r="J839">
            <v>155.28</v>
          </cell>
        </row>
        <row r="840">
          <cell r="A840" t="str">
            <v>91066789</v>
          </cell>
          <cell r="B840" t="str">
            <v>MMM/NML.REPARAR CADENA CORTADA.ESPA201R.</v>
          </cell>
          <cell r="C840" t="str">
            <v>CREF-RE2-MAQ-EAO-TPM</v>
          </cell>
          <cell r="D840" t="str">
            <v>MC</v>
          </cell>
          <cell r="E840" t="str">
            <v>MA1CR211</v>
          </cell>
          <cell r="F840">
            <v>36798</v>
          </cell>
          <cell r="G840" t="str">
            <v>00:00:00</v>
          </cell>
          <cell r="H840" t="str">
            <v>14:00:45</v>
          </cell>
          <cell r="I840">
            <v>36798</v>
          </cell>
          <cell r="J840">
            <v>77.64</v>
          </cell>
        </row>
        <row r="841">
          <cell r="A841" t="str">
            <v>91066952</v>
          </cell>
          <cell r="B841" t="str">
            <v>MMM/ABC.REPARAR CADENAS CORTADAS.ESPA201</v>
          </cell>
          <cell r="C841" t="str">
            <v>CREF-RE2-MAQ-EAO-TPM</v>
          </cell>
          <cell r="D841" t="str">
            <v>MC</v>
          </cell>
          <cell r="E841" t="str">
            <v>MA1CR211</v>
          </cell>
          <cell r="F841">
            <v>36799</v>
          </cell>
          <cell r="G841" t="str">
            <v>00:00:00</v>
          </cell>
          <cell r="H841" t="str">
            <v>14:41:04</v>
          </cell>
          <cell r="I841">
            <v>36799</v>
          </cell>
          <cell r="J841">
            <v>407.61</v>
          </cell>
        </row>
        <row r="842">
          <cell r="A842" t="str">
            <v>91071009</v>
          </cell>
          <cell r="B842" t="str">
            <v>MMM/NPB.REPONER CHAVETAS.ESPA201R.</v>
          </cell>
          <cell r="C842" t="str">
            <v>CREF-RE2-MAQ-EAO-TPM</v>
          </cell>
          <cell r="D842" t="str">
            <v>MC</v>
          </cell>
          <cell r="E842" t="str">
            <v>MA1CR211</v>
          </cell>
          <cell r="F842">
            <v>36800</v>
          </cell>
          <cell r="G842" t="str">
            <v>00:00:00</v>
          </cell>
          <cell r="H842" t="str">
            <v>11:00:31</v>
          </cell>
          <cell r="I842">
            <v>36800</v>
          </cell>
          <cell r="J842">
            <v>78.14</v>
          </cell>
        </row>
        <row r="843">
          <cell r="A843" t="str">
            <v>91071924</v>
          </cell>
          <cell r="B843" t="str">
            <v>MMM/ABC.REPONER CHAVETAS.ESPA201R.</v>
          </cell>
          <cell r="C843" t="str">
            <v>CREF-RE2-MAQ-EAO-TPM</v>
          </cell>
          <cell r="D843" t="str">
            <v>MC</v>
          </cell>
          <cell r="E843" t="str">
            <v>MA1CR211</v>
          </cell>
          <cell r="F843">
            <v>36802</v>
          </cell>
          <cell r="G843" t="str">
            <v>00:00:00</v>
          </cell>
          <cell r="H843" t="str">
            <v>07:57:33</v>
          </cell>
          <cell r="I843">
            <v>36802</v>
          </cell>
          <cell r="J843">
            <v>117.21</v>
          </cell>
        </row>
        <row r="844">
          <cell r="A844" t="str">
            <v>91071931</v>
          </cell>
          <cell r="B844" t="str">
            <v>MMM/AAV.REPRAR VALLE.ESPA201R.</v>
          </cell>
          <cell r="C844" t="str">
            <v>CREF-RE2-MAQ-EAO-STM</v>
          </cell>
          <cell r="D844" t="str">
            <v>MC</v>
          </cell>
          <cell r="E844" t="str">
            <v>MA1CR211</v>
          </cell>
          <cell r="F844">
            <v>36802</v>
          </cell>
          <cell r="G844" t="str">
            <v>00:00:00</v>
          </cell>
          <cell r="H844" t="str">
            <v>08:12:48</v>
          </cell>
          <cell r="I844">
            <v>36802</v>
          </cell>
          <cell r="J844">
            <v>156.28</v>
          </cell>
        </row>
        <row r="845">
          <cell r="A845" t="str">
            <v>91072094</v>
          </cell>
          <cell r="B845" t="str">
            <v>MMM/ABC.REPONER CHAVETAS.ESPA201R.</v>
          </cell>
          <cell r="C845" t="str">
            <v>CREF-RE2-MAQ-EAO-TPM</v>
          </cell>
          <cell r="D845" t="str">
            <v>MC</v>
          </cell>
          <cell r="E845" t="str">
            <v>MA1CR211</v>
          </cell>
          <cell r="F845">
            <v>36803</v>
          </cell>
          <cell r="G845" t="str">
            <v>00:00:00</v>
          </cell>
          <cell r="H845" t="str">
            <v>00:00:00</v>
          </cell>
          <cell r="I845">
            <v>36803</v>
          </cell>
          <cell r="J845">
            <v>156.28</v>
          </cell>
        </row>
        <row r="846">
          <cell r="A846" t="str">
            <v>91073829</v>
          </cell>
          <cell r="B846" t="str">
            <v>MMM/NPB.CAMBIAR CHAVETAS.ESPA201R.</v>
          </cell>
          <cell r="C846" t="str">
            <v>CREF-RE2-MAQ-EAO-TPM</v>
          </cell>
          <cell r="D846" t="str">
            <v>MC</v>
          </cell>
          <cell r="E846" t="str">
            <v>MA1CR211</v>
          </cell>
          <cell r="F846">
            <v>36804</v>
          </cell>
          <cell r="G846" t="str">
            <v>00:00:00</v>
          </cell>
          <cell r="H846" t="str">
            <v>00:00:00</v>
          </cell>
          <cell r="I846">
            <v>36804</v>
          </cell>
          <cell r="J846">
            <v>312.56</v>
          </cell>
        </row>
        <row r="847">
          <cell r="A847" t="str">
            <v>91073926</v>
          </cell>
          <cell r="B847" t="str">
            <v>MMM/NPB.REPARAR CADENA CORTADA-ESPA201R.</v>
          </cell>
          <cell r="C847" t="str">
            <v>CREF-RE2-MAQ-EAO-TEM</v>
          </cell>
          <cell r="D847" t="str">
            <v>MC</v>
          </cell>
          <cell r="E847" t="str">
            <v>MA1CR211</v>
          </cell>
          <cell r="F847">
            <v>36806</v>
          </cell>
          <cell r="G847" t="str">
            <v>00:00:00</v>
          </cell>
          <cell r="H847" t="str">
            <v>11:56:46</v>
          </cell>
          <cell r="I847">
            <v>36806</v>
          </cell>
          <cell r="J847">
            <v>234.42</v>
          </cell>
        </row>
        <row r="848">
          <cell r="A848" t="str">
            <v>91073960</v>
          </cell>
          <cell r="B848" t="str">
            <v>MMM/AAV.SACAR EXCESO ACEITE.ESPA201R.</v>
          </cell>
          <cell r="C848" t="str">
            <v>CREF-RE2-MAQ-EAO-TPM</v>
          </cell>
          <cell r="D848" t="str">
            <v>MC</v>
          </cell>
          <cell r="E848" t="str">
            <v>MA1CR211</v>
          </cell>
          <cell r="F848">
            <v>36807</v>
          </cell>
          <cell r="G848" t="str">
            <v>00:00:00</v>
          </cell>
          <cell r="H848" t="str">
            <v>12:56:37</v>
          </cell>
          <cell r="I848">
            <v>36807</v>
          </cell>
          <cell r="J848">
            <v>117.21</v>
          </cell>
        </row>
        <row r="849">
          <cell r="A849" t="str">
            <v>91073965</v>
          </cell>
          <cell r="B849" t="str">
            <v>MMM/NPB.CAMBIAR PERNO GATO VAGON.ESPA201</v>
          </cell>
          <cell r="C849" t="str">
            <v>CREF-RE2-MAQ-EAO-VDM</v>
          </cell>
          <cell r="D849" t="str">
            <v>MC</v>
          </cell>
          <cell r="E849" t="str">
            <v>MA1CR211</v>
          </cell>
          <cell r="F849">
            <v>36807</v>
          </cell>
          <cell r="G849" t="str">
            <v>00:00:00</v>
          </cell>
          <cell r="H849" t="str">
            <v>13:11:11</v>
          </cell>
          <cell r="I849">
            <v>36807</v>
          </cell>
          <cell r="J849">
            <v>468.84</v>
          </cell>
        </row>
        <row r="850">
          <cell r="A850" t="str">
            <v>91074236</v>
          </cell>
          <cell r="B850" t="str">
            <v>M.M.M : MANTENCION MENSUAL EAO</v>
          </cell>
          <cell r="C850" t="str">
            <v>CREF-RE2-MAQ-EAO-MIM</v>
          </cell>
          <cell r="D850" t="str">
            <v>MP</v>
          </cell>
          <cell r="E850" t="str">
            <v>MA1CR211</v>
          </cell>
          <cell r="F850">
            <v>36823</v>
          </cell>
          <cell r="G850" t="str">
            <v>00:00:00</v>
          </cell>
          <cell r="H850" t="str">
            <v>09:12:39</v>
          </cell>
          <cell r="I850">
            <v>36823</v>
          </cell>
          <cell r="J850">
            <v>15.63</v>
          </cell>
        </row>
        <row r="851">
          <cell r="A851" t="str">
            <v>91074237</v>
          </cell>
          <cell r="B851" t="str">
            <v>M.M.M : MANTENCION MENSUAL EAO</v>
          </cell>
          <cell r="C851" t="str">
            <v>CREF-RE2-MAQ-EAO-URM</v>
          </cell>
          <cell r="D851" t="str">
            <v>MP</v>
          </cell>
          <cell r="E851" t="str">
            <v>MA1CR211</v>
          </cell>
          <cell r="F851">
            <v>36823</v>
          </cell>
          <cell r="G851" t="str">
            <v>00:00:00</v>
          </cell>
          <cell r="H851" t="str">
            <v>09:14:47</v>
          </cell>
          <cell r="I851">
            <v>36823</v>
          </cell>
          <cell r="J851">
            <v>39.07</v>
          </cell>
        </row>
        <row r="852">
          <cell r="A852" t="str">
            <v>91074238</v>
          </cell>
          <cell r="B852" t="str">
            <v>M.M.M : MANTENCION MENSUAL EAO</v>
          </cell>
          <cell r="C852" t="str">
            <v>CREF-RE2-MAQ-EAO-URM</v>
          </cell>
          <cell r="D852" t="str">
            <v>MP</v>
          </cell>
          <cell r="E852" t="str">
            <v>MA1CR211</v>
          </cell>
          <cell r="F852">
            <v>36823</v>
          </cell>
          <cell r="G852" t="str">
            <v>00:00:00</v>
          </cell>
          <cell r="H852" t="str">
            <v>09:16:20</v>
          </cell>
          <cell r="I852">
            <v>36823</v>
          </cell>
          <cell r="J852">
            <v>39.07</v>
          </cell>
        </row>
        <row r="853">
          <cell r="A853" t="str">
            <v>91074239</v>
          </cell>
          <cell r="B853" t="str">
            <v>M.M.M : MANTENCION MENSUAL EAO</v>
          </cell>
          <cell r="C853" t="str">
            <v>CREF-RE2-MAQ-EAO-URM</v>
          </cell>
          <cell r="D853" t="str">
            <v>MP</v>
          </cell>
          <cell r="E853" t="str">
            <v>MA1CR211</v>
          </cell>
          <cell r="F853">
            <v>36823</v>
          </cell>
          <cell r="G853" t="str">
            <v>00:00:00</v>
          </cell>
          <cell r="H853" t="str">
            <v>09:18:25</v>
          </cell>
          <cell r="I853">
            <v>36823</v>
          </cell>
          <cell r="J853">
            <v>15.63</v>
          </cell>
        </row>
        <row r="854">
          <cell r="A854" t="str">
            <v>91074240</v>
          </cell>
          <cell r="B854" t="str">
            <v>M.M.M : MANTENCION MENSUAL EAO</v>
          </cell>
          <cell r="C854" t="str">
            <v>CREF-RE2-MAQ-EAO-CTM</v>
          </cell>
          <cell r="D854" t="str">
            <v>MP</v>
          </cell>
          <cell r="E854" t="str">
            <v>MA1CR211</v>
          </cell>
          <cell r="F854">
            <v>36823</v>
          </cell>
          <cell r="G854" t="str">
            <v>00:00:00</v>
          </cell>
          <cell r="H854" t="str">
            <v>09:19:54</v>
          </cell>
          <cell r="I854">
            <v>36823</v>
          </cell>
          <cell r="J854">
            <v>23.44</v>
          </cell>
        </row>
        <row r="855">
          <cell r="A855" t="str">
            <v>91074241</v>
          </cell>
          <cell r="B855" t="str">
            <v>M.M.M : MANTENCION MENSUAL EAO</v>
          </cell>
          <cell r="C855" t="str">
            <v>CREF-RE2-MAQ-EAO-STM</v>
          </cell>
          <cell r="D855" t="str">
            <v>MP</v>
          </cell>
          <cell r="E855" t="str">
            <v>MA1CR211</v>
          </cell>
          <cell r="F855">
            <v>36823</v>
          </cell>
          <cell r="G855" t="str">
            <v>00:00:00</v>
          </cell>
          <cell r="H855" t="str">
            <v>09:22:21</v>
          </cell>
          <cell r="I855">
            <v>36823</v>
          </cell>
          <cell r="J855">
            <v>39.07</v>
          </cell>
        </row>
        <row r="856">
          <cell r="A856" t="str">
            <v>91074242</v>
          </cell>
          <cell r="B856" t="str">
            <v>M.M.M : MANTENCION MENSUAL EAO</v>
          </cell>
          <cell r="C856" t="str">
            <v>CREF-RE2-MAQ-EAO-TEM</v>
          </cell>
          <cell r="D856" t="str">
            <v>MP</v>
          </cell>
          <cell r="E856" t="str">
            <v>MA1CR211</v>
          </cell>
          <cell r="F856">
            <v>36823</v>
          </cell>
          <cell r="G856" t="str">
            <v>00:00:00</v>
          </cell>
          <cell r="H856" t="str">
            <v>09:23:46</v>
          </cell>
          <cell r="I856">
            <v>36823</v>
          </cell>
          <cell r="J856">
            <v>23.44</v>
          </cell>
        </row>
        <row r="857">
          <cell r="A857" t="str">
            <v>91074244</v>
          </cell>
          <cell r="B857" t="str">
            <v>M.M.M : MANTENCION MENSUAL EAO</v>
          </cell>
          <cell r="C857" t="str">
            <v>CREF-RE2-MAQ-EAO-UHM</v>
          </cell>
          <cell r="D857" t="str">
            <v>MP</v>
          </cell>
          <cell r="E857" t="str">
            <v>MA1CR211</v>
          </cell>
          <cell r="F857">
            <v>36823</v>
          </cell>
          <cell r="G857" t="str">
            <v>00:00:00</v>
          </cell>
          <cell r="H857" t="str">
            <v>09:26:29</v>
          </cell>
          <cell r="I857">
            <v>36823</v>
          </cell>
          <cell r="J857">
            <v>78.14</v>
          </cell>
        </row>
        <row r="858">
          <cell r="A858" t="str">
            <v>91074735</v>
          </cell>
          <cell r="B858" t="str">
            <v>MMM/NPB.REPARAR CADENA ENTRADA.ESPA201R.</v>
          </cell>
          <cell r="C858" t="str">
            <v>CREF-RE2-MAQ-EAO-TPM</v>
          </cell>
          <cell r="D858" t="str">
            <v>MC</v>
          </cell>
          <cell r="E858" t="str">
            <v>MA1CR211</v>
          </cell>
          <cell r="F858">
            <v>36807</v>
          </cell>
          <cell r="G858" t="str">
            <v>00:00:00</v>
          </cell>
          <cell r="H858" t="str">
            <v>00:29:29</v>
          </cell>
          <cell r="I858">
            <v>36807</v>
          </cell>
          <cell r="J858">
            <v>234.42</v>
          </cell>
        </row>
        <row r="859">
          <cell r="A859" t="str">
            <v>91075411</v>
          </cell>
          <cell r="B859" t="str">
            <v>MMM/ABC.REPARAR CARRO TRANSF.ESPA201R</v>
          </cell>
          <cell r="C859" t="str">
            <v>CREF-RE2-MAQ-EAO-CTM</v>
          </cell>
          <cell r="D859" t="str">
            <v>MC</v>
          </cell>
          <cell r="E859" t="str">
            <v>MA1CR211</v>
          </cell>
          <cell r="F859">
            <v>36808</v>
          </cell>
          <cell r="G859" t="str">
            <v>00:00:00</v>
          </cell>
          <cell r="H859" t="str">
            <v>13:58:14</v>
          </cell>
          <cell r="I859">
            <v>36808</v>
          </cell>
          <cell r="J859">
            <v>156.28</v>
          </cell>
        </row>
        <row r="860">
          <cell r="A860" t="str">
            <v>91076287</v>
          </cell>
          <cell r="B860" t="str">
            <v>MMM/LFR.REPARAR TRANSFERENCIA.ESPA201R.</v>
          </cell>
          <cell r="C860" t="str">
            <v>CREF-RE2-MAQ-EAO-CTM</v>
          </cell>
          <cell r="D860" t="str">
            <v>MC</v>
          </cell>
          <cell r="E860" t="str">
            <v>MA1CR211</v>
          </cell>
          <cell r="F860">
            <v>36809</v>
          </cell>
          <cell r="G860" t="str">
            <v>00:00:00</v>
          </cell>
          <cell r="H860" t="str">
            <v>10:29:43</v>
          </cell>
          <cell r="I860">
            <v>36809</v>
          </cell>
          <cell r="J860">
            <v>351.63</v>
          </cell>
        </row>
        <row r="861">
          <cell r="A861" t="str">
            <v>91076338</v>
          </cell>
          <cell r="B861" t="str">
            <v>MMM/NML.REPARAR MACARENA.ESPA201R.</v>
          </cell>
          <cell r="C861" t="str">
            <v>CREF-RE2-MAQ-EAO-CTM</v>
          </cell>
          <cell r="D861" t="str">
            <v>MC</v>
          </cell>
          <cell r="E861" t="str">
            <v>MA1CR211</v>
          </cell>
          <cell r="F861">
            <v>36809</v>
          </cell>
          <cell r="G861" t="str">
            <v>00:00:00</v>
          </cell>
          <cell r="H861" t="str">
            <v>10:55:18</v>
          </cell>
          <cell r="I861">
            <v>36809</v>
          </cell>
          <cell r="J861">
            <v>273.49</v>
          </cell>
        </row>
        <row r="862">
          <cell r="A862" t="str">
            <v>91076968</v>
          </cell>
          <cell r="B862" t="str">
            <v>M.M.M : COMPRA DE CADENA 1"</v>
          </cell>
          <cell r="C862" t="str">
            <v>CREF-RE2-MAQ-EAO</v>
          </cell>
          <cell r="D862" t="str">
            <v>MC</v>
          </cell>
          <cell r="E862" t="str">
            <v>MA1CR211</v>
          </cell>
          <cell r="F862">
            <v>36809</v>
          </cell>
          <cell r="G862" t="str">
            <v>00:00:00</v>
          </cell>
          <cell r="H862" t="str">
            <v>00:00:00</v>
          </cell>
          <cell r="I862">
            <v>36809</v>
          </cell>
          <cell r="J862">
            <v>266.14999999999998</v>
          </cell>
        </row>
        <row r="863">
          <cell r="A863" t="str">
            <v>91077540</v>
          </cell>
          <cell r="B863" t="str">
            <v>MMM/AAV.CAMBIAR CHAVETAS.ESPA201R.</v>
          </cell>
          <cell r="C863" t="str">
            <v>CREF-RE2-MAQ-EAO-TPM</v>
          </cell>
          <cell r="D863" t="str">
            <v>MC</v>
          </cell>
          <cell r="E863" t="str">
            <v>MA1CR211</v>
          </cell>
          <cell r="F863">
            <v>36810</v>
          </cell>
          <cell r="G863" t="str">
            <v>00:00:00</v>
          </cell>
          <cell r="H863" t="str">
            <v>09:45:01</v>
          </cell>
          <cell r="I863">
            <v>36810</v>
          </cell>
          <cell r="J863">
            <v>117.21</v>
          </cell>
        </row>
        <row r="864">
          <cell r="A864" t="str">
            <v>91079554</v>
          </cell>
          <cell r="B864" t="str">
            <v>MMM/ABC.LUBRICAR CADENAS.ESPA201R.</v>
          </cell>
          <cell r="C864" t="str">
            <v>CREF-RE2-MAQ-EAO-TEM</v>
          </cell>
          <cell r="D864" t="str">
            <v>MC</v>
          </cell>
          <cell r="E864" t="str">
            <v>MA1CR211</v>
          </cell>
          <cell r="F864">
            <v>36811</v>
          </cell>
          <cell r="G864" t="str">
            <v>00:00:00</v>
          </cell>
          <cell r="H864" t="str">
            <v>15:19:26</v>
          </cell>
          <cell r="I864">
            <v>36811</v>
          </cell>
          <cell r="J864">
            <v>156.28</v>
          </cell>
        </row>
        <row r="865">
          <cell r="A865" t="str">
            <v>91083217</v>
          </cell>
          <cell r="B865" t="str">
            <v>MMM/AAV.REPARAR VALLES-ESPA201R.</v>
          </cell>
          <cell r="C865" t="str">
            <v>CREF-RE2-MAQ-EAO-STM</v>
          </cell>
          <cell r="D865" t="str">
            <v>MC</v>
          </cell>
          <cell r="E865" t="str">
            <v>MA1CR211</v>
          </cell>
          <cell r="F865">
            <v>36812</v>
          </cell>
          <cell r="G865" t="str">
            <v>00:00:00</v>
          </cell>
          <cell r="H865" t="str">
            <v>07:50:09</v>
          </cell>
          <cell r="I865">
            <v>36812</v>
          </cell>
          <cell r="J865">
            <v>156.28</v>
          </cell>
        </row>
        <row r="866">
          <cell r="A866" t="str">
            <v>91083223</v>
          </cell>
          <cell r="B866" t="str">
            <v>MMM/ABC.REVISAR CADENAS.ESPA201R.</v>
          </cell>
          <cell r="C866" t="str">
            <v>CREF-RE2-MAQ-EAO-TEM</v>
          </cell>
          <cell r="D866" t="str">
            <v>MC</v>
          </cell>
          <cell r="E866" t="str">
            <v>MA1CR211</v>
          </cell>
          <cell r="F866">
            <v>36812</v>
          </cell>
          <cell r="G866" t="str">
            <v>00:00:00</v>
          </cell>
          <cell r="H866" t="str">
            <v>07:57:53</v>
          </cell>
          <cell r="I866">
            <v>36812</v>
          </cell>
          <cell r="J866">
            <v>78.14</v>
          </cell>
        </row>
        <row r="867">
          <cell r="A867" t="str">
            <v>91084889</v>
          </cell>
          <cell r="B867" t="str">
            <v>MMM/ABC.REPONER CHAVETAS.ESPA201R.</v>
          </cell>
          <cell r="C867" t="str">
            <v>CREF-RE2-MAQ-EAO-TPM</v>
          </cell>
          <cell r="D867" t="str">
            <v>MC</v>
          </cell>
          <cell r="E867" t="str">
            <v>MA1CR211</v>
          </cell>
          <cell r="F867">
            <v>36815</v>
          </cell>
          <cell r="G867" t="str">
            <v>00:00:00</v>
          </cell>
          <cell r="H867" t="str">
            <v>09:18:56</v>
          </cell>
          <cell r="I867">
            <v>36815</v>
          </cell>
          <cell r="J867">
            <v>234.42</v>
          </cell>
        </row>
        <row r="868">
          <cell r="A868" t="str">
            <v>91084906</v>
          </cell>
          <cell r="B868" t="str">
            <v>MMM/AAV.REPARAR VALLE.ESPA201R.</v>
          </cell>
          <cell r="C868" t="str">
            <v>CREF-RE2-MAQ-EAO-STM</v>
          </cell>
          <cell r="D868" t="str">
            <v>MC</v>
          </cell>
          <cell r="E868" t="str">
            <v>MA1CR211</v>
          </cell>
          <cell r="F868">
            <v>36815</v>
          </cell>
          <cell r="G868" t="str">
            <v>00:00:00</v>
          </cell>
          <cell r="H868" t="str">
            <v>09:36:58</v>
          </cell>
          <cell r="I868">
            <v>36815</v>
          </cell>
          <cell r="J868">
            <v>117.21</v>
          </cell>
        </row>
        <row r="869">
          <cell r="A869" t="str">
            <v>91086780</v>
          </cell>
          <cell r="B869" t="str">
            <v>MMM/AAV.REPARAR VALLE.ESPA201R.</v>
          </cell>
          <cell r="C869" t="str">
            <v>CREF-RE2-MAQ-EAO-CTM</v>
          </cell>
          <cell r="D869" t="str">
            <v>MC</v>
          </cell>
          <cell r="E869" t="str">
            <v>MA1CR211</v>
          </cell>
          <cell r="F869">
            <v>36816</v>
          </cell>
          <cell r="G869" t="str">
            <v>00:00:00</v>
          </cell>
          <cell r="H869" t="str">
            <v>14:49:55</v>
          </cell>
          <cell r="I869">
            <v>36816</v>
          </cell>
          <cell r="J869">
            <v>78.14</v>
          </cell>
        </row>
        <row r="870">
          <cell r="A870" t="str">
            <v>91088730</v>
          </cell>
          <cell r="B870" t="str">
            <v>MMM/CL.REPARAR VALLE.ESPA201R.</v>
          </cell>
          <cell r="C870" t="str">
            <v>CREF-RE2-MAQ-EAO-CTM</v>
          </cell>
          <cell r="D870" t="str">
            <v>MC</v>
          </cell>
          <cell r="E870" t="str">
            <v>MA1CR211</v>
          </cell>
          <cell r="F870">
            <v>36817</v>
          </cell>
          <cell r="G870" t="str">
            <v>00:00:00</v>
          </cell>
          <cell r="H870" t="str">
            <v>08:24:26</v>
          </cell>
          <cell r="I870">
            <v>36817</v>
          </cell>
          <cell r="J870">
            <v>117.21</v>
          </cell>
        </row>
        <row r="871">
          <cell r="A871" t="str">
            <v>91096063</v>
          </cell>
          <cell r="B871" t="str">
            <v>MMM/NPB.REPARAR VALLE.ESPA201R.</v>
          </cell>
          <cell r="C871" t="str">
            <v>CREF-RE2-MAQ-EAO-TPM</v>
          </cell>
          <cell r="D871" t="str">
            <v>MC</v>
          </cell>
          <cell r="E871" t="str">
            <v>MA1CR211</v>
          </cell>
          <cell r="F871">
            <v>36824</v>
          </cell>
          <cell r="G871" t="str">
            <v>00:00:00</v>
          </cell>
          <cell r="H871" t="str">
            <v>13:43:34</v>
          </cell>
          <cell r="I871">
            <v>36824</v>
          </cell>
          <cell r="J871">
            <v>39.07</v>
          </cell>
        </row>
        <row r="872">
          <cell r="A872" t="str">
            <v>91105853</v>
          </cell>
          <cell r="B872" t="str">
            <v>MMM/ABC.REVISAR MAQUINA LACH201R.ESPA201</v>
          </cell>
          <cell r="C872" t="str">
            <v>CREF-RE2-MAQ-EAO</v>
          </cell>
          <cell r="D872" t="str">
            <v>MC</v>
          </cell>
          <cell r="E872" t="str">
            <v>MA1CR211</v>
          </cell>
          <cell r="F872">
            <v>36829</v>
          </cell>
          <cell r="G872" t="str">
            <v>00:00:00</v>
          </cell>
          <cell r="H872" t="str">
            <v>11:13:14</v>
          </cell>
          <cell r="I872">
            <v>36829</v>
          </cell>
          <cell r="J872">
            <v>234.42</v>
          </cell>
        </row>
        <row r="873">
          <cell r="A873" t="str">
            <v>91106082</v>
          </cell>
          <cell r="B873" t="str">
            <v>MMM/NPB.REPARAR RESBALIN.ESPA201R.</v>
          </cell>
          <cell r="C873" t="str">
            <v>CREF-RE2-MAQ-EAO-CTM</v>
          </cell>
          <cell r="D873" t="str">
            <v>MC</v>
          </cell>
          <cell r="E873" t="str">
            <v>MA1CR211</v>
          </cell>
          <cell r="F873">
            <v>36830</v>
          </cell>
          <cell r="G873" t="str">
            <v>00:00:00</v>
          </cell>
          <cell r="H873" t="str">
            <v>13:41:02</v>
          </cell>
          <cell r="I873">
            <v>36830</v>
          </cell>
          <cell r="J873">
            <v>156.28</v>
          </cell>
        </row>
        <row r="874">
          <cell r="A874" t="str">
            <v>91108516</v>
          </cell>
          <cell r="B874" t="str">
            <v>MMM/NPB.REPARAR PERNOS GATOS ESPA01</v>
          </cell>
          <cell r="C874" t="str">
            <v>CREF-RE2-MAQ-EAO-VDM</v>
          </cell>
          <cell r="D874" t="str">
            <v>MC</v>
          </cell>
          <cell r="E874" t="str">
            <v>MA1CR211</v>
          </cell>
          <cell r="F874">
            <v>36831</v>
          </cell>
          <cell r="G874" t="str">
            <v>00:00:00</v>
          </cell>
          <cell r="H874" t="str">
            <v>12:08:38</v>
          </cell>
          <cell r="I874">
            <v>36831</v>
          </cell>
          <cell r="J874">
            <v>234.42</v>
          </cell>
        </row>
        <row r="875">
          <cell r="A875" t="str">
            <v>91108517</v>
          </cell>
          <cell r="B875" t="str">
            <v>MMM/NPB.REPARAR VALVULA DIREC.ESPA201R.</v>
          </cell>
          <cell r="C875" t="str">
            <v>CREF-RE2-MAQ-EAO-URM</v>
          </cell>
          <cell r="D875" t="str">
            <v>MC</v>
          </cell>
          <cell r="E875" t="str">
            <v>MA1CR211</v>
          </cell>
          <cell r="F875">
            <v>36831</v>
          </cell>
          <cell r="G875" t="str">
            <v>00:00:00</v>
          </cell>
          <cell r="H875" t="str">
            <v>12:11:14</v>
          </cell>
          <cell r="I875">
            <v>36831</v>
          </cell>
          <cell r="J875">
            <v>156.28</v>
          </cell>
        </row>
        <row r="876">
          <cell r="A876" t="str">
            <v>91108759</v>
          </cell>
          <cell r="B876" t="str">
            <v>MMM/NPB.REPONER CHAVETAS.ESPA201R.</v>
          </cell>
          <cell r="C876" t="str">
            <v>CREF-RE2-MAQ-EAO-TPM</v>
          </cell>
          <cell r="D876" t="str">
            <v>MC</v>
          </cell>
          <cell r="E876" t="str">
            <v>MA1CR211</v>
          </cell>
          <cell r="F876">
            <v>36832</v>
          </cell>
          <cell r="G876" t="str">
            <v>00:00:00</v>
          </cell>
          <cell r="H876" t="str">
            <v>13:23:50</v>
          </cell>
          <cell r="I876">
            <v>36832</v>
          </cell>
          <cell r="J876">
            <v>156.28</v>
          </cell>
        </row>
        <row r="877">
          <cell r="A877" t="str">
            <v>91109667</v>
          </cell>
          <cell r="B877" t="str">
            <v>MMM/NPB.REPONER CHAVETAS.ESPA201R</v>
          </cell>
          <cell r="C877" t="str">
            <v>CREF-RE2-MAQ-EAO-TPM</v>
          </cell>
          <cell r="D877" t="str">
            <v>MC</v>
          </cell>
          <cell r="E877" t="str">
            <v>MA1CR211</v>
          </cell>
          <cell r="F877">
            <v>36833</v>
          </cell>
          <cell r="G877" t="str">
            <v>00:00:00</v>
          </cell>
          <cell r="H877" t="str">
            <v>09:26:10</v>
          </cell>
          <cell r="I877">
            <v>36833</v>
          </cell>
          <cell r="J877">
            <v>156.28</v>
          </cell>
        </row>
        <row r="878">
          <cell r="A878" t="str">
            <v>91111916</v>
          </cell>
          <cell r="B878" t="str">
            <v>MMM/JHB.REGULAR VELOCIDAD.ESPA201R.</v>
          </cell>
          <cell r="C878" t="str">
            <v>CREF-RE2-MAQ-EAO-URM</v>
          </cell>
          <cell r="D878" t="str">
            <v>MC</v>
          </cell>
          <cell r="E878" t="str">
            <v>MA1CR211</v>
          </cell>
          <cell r="F878">
            <v>36834</v>
          </cell>
          <cell r="G878" t="str">
            <v>00:00:00</v>
          </cell>
          <cell r="H878" t="str">
            <v>07:50:33</v>
          </cell>
          <cell r="I878">
            <v>36834</v>
          </cell>
          <cell r="J878">
            <v>234.42</v>
          </cell>
        </row>
        <row r="879">
          <cell r="A879" t="str">
            <v>91112967</v>
          </cell>
          <cell r="B879" t="str">
            <v>MMM/JHB.REPARAR VALLE.ESPA201R.</v>
          </cell>
          <cell r="C879" t="str">
            <v>CREF-RE2-MAQ-EAO-STM</v>
          </cell>
          <cell r="D879" t="str">
            <v>MC</v>
          </cell>
          <cell r="E879" t="str">
            <v>MA1CR211</v>
          </cell>
          <cell r="F879">
            <v>36835</v>
          </cell>
          <cell r="G879" t="str">
            <v>00:00:00</v>
          </cell>
          <cell r="H879" t="str">
            <v>07:33:06</v>
          </cell>
          <cell r="I879">
            <v>36835</v>
          </cell>
          <cell r="J879">
            <v>273.49</v>
          </cell>
        </row>
        <row r="880">
          <cell r="A880" t="str">
            <v>91113197</v>
          </cell>
          <cell r="B880" t="str">
            <v>MMM/ABC.REGULAR VELOCIDAD.ESPA201R.</v>
          </cell>
          <cell r="C880" t="str">
            <v>CREF-RE2-MAQ-EAO-TPM</v>
          </cell>
          <cell r="D880" t="str">
            <v>MC</v>
          </cell>
          <cell r="E880" t="str">
            <v>MA1CR211</v>
          </cell>
          <cell r="F880">
            <v>36835</v>
          </cell>
          <cell r="G880" t="str">
            <v>00:00:00</v>
          </cell>
          <cell r="H880" t="str">
            <v>08:13:53</v>
          </cell>
          <cell r="I880">
            <v>36835</v>
          </cell>
          <cell r="J880">
            <v>195.35</v>
          </cell>
        </row>
        <row r="881">
          <cell r="A881" t="str">
            <v>91113274</v>
          </cell>
          <cell r="B881" t="str">
            <v>MMM/ABC.REPARAR CADENA CORTADA.ESPA201R.</v>
          </cell>
          <cell r="C881" t="str">
            <v>CREF-RE2-MAQ-EAO-TPM</v>
          </cell>
          <cell r="D881" t="str">
            <v>MC</v>
          </cell>
          <cell r="E881" t="str">
            <v>MA1CR211</v>
          </cell>
          <cell r="F881">
            <v>36835</v>
          </cell>
          <cell r="G881" t="str">
            <v>00:00:00</v>
          </cell>
          <cell r="H881" t="str">
            <v>08:20:10</v>
          </cell>
          <cell r="I881">
            <v>36835</v>
          </cell>
          <cell r="J881">
            <v>156.28</v>
          </cell>
        </row>
        <row r="882">
          <cell r="A882" t="str">
            <v>91113900</v>
          </cell>
          <cell r="B882" t="str">
            <v>MMM/ABC.REPARAR CADENA CORTADA.ESPA201R.</v>
          </cell>
          <cell r="C882" t="str">
            <v>CREF-RE2-MAQ-EAO-TPM</v>
          </cell>
          <cell r="D882" t="str">
            <v>MC</v>
          </cell>
          <cell r="E882" t="str">
            <v>MA1CR211</v>
          </cell>
          <cell r="F882">
            <v>36836</v>
          </cell>
          <cell r="G882" t="str">
            <v>00:00:00</v>
          </cell>
          <cell r="H882" t="str">
            <v>14:31:19</v>
          </cell>
          <cell r="I882">
            <v>36836</v>
          </cell>
          <cell r="J882">
            <v>234.42</v>
          </cell>
        </row>
        <row r="883">
          <cell r="A883" t="str">
            <v>91117077</v>
          </cell>
          <cell r="B883" t="str">
            <v>MMM/ABC.LUBRICAR GUIAS.ESPA201R.</v>
          </cell>
          <cell r="C883" t="str">
            <v>CREF-RE2-MAQ-EAO-URM</v>
          </cell>
          <cell r="D883" t="str">
            <v>MC</v>
          </cell>
          <cell r="E883" t="str">
            <v>MA1CR211</v>
          </cell>
          <cell r="F883">
            <v>36837</v>
          </cell>
          <cell r="G883" t="str">
            <v>00:00:00</v>
          </cell>
          <cell r="H883" t="str">
            <v>08:19:01</v>
          </cell>
          <cell r="I883">
            <v>36837</v>
          </cell>
          <cell r="J883">
            <v>234.42</v>
          </cell>
        </row>
        <row r="884">
          <cell r="A884" t="str">
            <v>91117099</v>
          </cell>
          <cell r="B884" t="str">
            <v>MMM/ABC.REPARAR CADENA CORTADA.ESPA201R.</v>
          </cell>
          <cell r="C884" t="str">
            <v>CREF-RE2-MAQ-EAO-TEM</v>
          </cell>
          <cell r="D884" t="str">
            <v>MC</v>
          </cell>
          <cell r="E884" t="str">
            <v>MA1CR211</v>
          </cell>
          <cell r="F884">
            <v>36839</v>
          </cell>
          <cell r="G884" t="str">
            <v>00:00:00</v>
          </cell>
          <cell r="H884" t="str">
            <v>08:57:06</v>
          </cell>
          <cell r="I884">
            <v>36839</v>
          </cell>
          <cell r="J884">
            <v>234.42</v>
          </cell>
        </row>
        <row r="885">
          <cell r="A885" t="str">
            <v>91117104</v>
          </cell>
          <cell r="B885" t="str">
            <v>MMM/ABC.REPARAR CADENA CORTADA.ESPA201R.</v>
          </cell>
          <cell r="C885" t="str">
            <v>CREF-RE2-MAQ-EAO-TPM</v>
          </cell>
          <cell r="D885" t="str">
            <v>MC</v>
          </cell>
          <cell r="E885" t="str">
            <v>MA1CR211</v>
          </cell>
          <cell r="F885">
            <v>36839</v>
          </cell>
          <cell r="G885" t="str">
            <v>00:00:00</v>
          </cell>
          <cell r="H885" t="str">
            <v>09:05:00</v>
          </cell>
          <cell r="I885">
            <v>36839</v>
          </cell>
          <cell r="J885">
            <v>117.21</v>
          </cell>
        </row>
        <row r="886">
          <cell r="A886" t="str">
            <v>91119781</v>
          </cell>
          <cell r="B886" t="str">
            <v>MMM/NML.REPARAR CADENA CORTADA.ESPA201R.</v>
          </cell>
          <cell r="C886" t="str">
            <v>CREF-RE2-MAQ-EAO-TPM</v>
          </cell>
          <cell r="D886" t="str">
            <v>MC</v>
          </cell>
          <cell r="E886" t="str">
            <v>MA1CR211</v>
          </cell>
          <cell r="F886">
            <v>36841</v>
          </cell>
          <cell r="G886" t="str">
            <v>00:00:00</v>
          </cell>
          <cell r="H886" t="str">
            <v>08:02:10</v>
          </cell>
          <cell r="I886">
            <v>36841</v>
          </cell>
          <cell r="J886">
            <v>156.28</v>
          </cell>
        </row>
        <row r="887">
          <cell r="A887" t="str">
            <v>91119871</v>
          </cell>
          <cell r="B887" t="str">
            <v>M.M.M : MANTENCION MENSUAL EAO</v>
          </cell>
          <cell r="C887" t="str">
            <v>CREF-RE2-MAQ-EAO-MIM</v>
          </cell>
          <cell r="D887" t="str">
            <v>MP</v>
          </cell>
          <cell r="E887" t="str">
            <v>MA1CR211</v>
          </cell>
          <cell r="F887">
            <v>36852</v>
          </cell>
          <cell r="G887" t="str">
            <v>00:00:00</v>
          </cell>
          <cell r="H887" t="str">
            <v>08:53:54</v>
          </cell>
          <cell r="I887">
            <v>36852</v>
          </cell>
          <cell r="J887">
            <v>15.63</v>
          </cell>
        </row>
        <row r="888">
          <cell r="A888" t="str">
            <v>91119872</v>
          </cell>
          <cell r="B888" t="str">
            <v>M.M.M : MANTENCION MENSUAL EAO</v>
          </cell>
          <cell r="C888" t="str">
            <v>CREF-RE2-MAQ-EAO-URM</v>
          </cell>
          <cell r="D888" t="str">
            <v>MP</v>
          </cell>
          <cell r="E888" t="str">
            <v>MA1CR211</v>
          </cell>
          <cell r="F888">
            <v>36852</v>
          </cell>
          <cell r="G888" t="str">
            <v>00:00:00</v>
          </cell>
          <cell r="H888" t="str">
            <v>08:55:55</v>
          </cell>
          <cell r="I888">
            <v>36852</v>
          </cell>
          <cell r="J888">
            <v>39.07</v>
          </cell>
        </row>
        <row r="889">
          <cell r="A889" t="str">
            <v>91119873</v>
          </cell>
          <cell r="B889" t="str">
            <v>M.M.M : MANTENCION MENSUAL EAO</v>
          </cell>
          <cell r="C889" t="str">
            <v>CREF-RE2-MAQ-EAO-URM</v>
          </cell>
          <cell r="D889" t="str">
            <v>MP</v>
          </cell>
          <cell r="E889" t="str">
            <v>MA1CR211</v>
          </cell>
          <cell r="F889">
            <v>36852</v>
          </cell>
          <cell r="G889" t="str">
            <v>00:00:00</v>
          </cell>
          <cell r="H889" t="str">
            <v>08:59:44</v>
          </cell>
          <cell r="I889">
            <v>36852</v>
          </cell>
          <cell r="J889">
            <v>39.07</v>
          </cell>
        </row>
        <row r="890">
          <cell r="A890" t="str">
            <v>91119874</v>
          </cell>
          <cell r="B890" t="str">
            <v>M.M.M : MANTENCION MENSUAL EAO</v>
          </cell>
          <cell r="C890" t="str">
            <v>CREF-RE2-MAQ-EAO-URM</v>
          </cell>
          <cell r="D890" t="str">
            <v>MP</v>
          </cell>
          <cell r="E890" t="str">
            <v>MA1CR211</v>
          </cell>
          <cell r="F890">
            <v>36852</v>
          </cell>
          <cell r="G890" t="str">
            <v>00:00:00</v>
          </cell>
          <cell r="H890" t="str">
            <v>09:01:25</v>
          </cell>
          <cell r="I890">
            <v>36852</v>
          </cell>
          <cell r="J890">
            <v>15.63</v>
          </cell>
        </row>
        <row r="891">
          <cell r="A891" t="str">
            <v>91119875</v>
          </cell>
          <cell r="B891" t="str">
            <v>M.M.M : MANTENCION MENSUAL EAO</v>
          </cell>
          <cell r="C891" t="str">
            <v>CREF-RE2-MAQ-EAO-CTM</v>
          </cell>
          <cell r="D891" t="str">
            <v>MP</v>
          </cell>
          <cell r="E891" t="str">
            <v>MA1CR211</v>
          </cell>
          <cell r="F891">
            <v>36852</v>
          </cell>
          <cell r="G891" t="str">
            <v>00:00:00</v>
          </cell>
          <cell r="H891" t="str">
            <v>09:03:01</v>
          </cell>
          <cell r="I891">
            <v>36852</v>
          </cell>
          <cell r="J891">
            <v>23.44</v>
          </cell>
        </row>
        <row r="892">
          <cell r="A892" t="str">
            <v>91119876</v>
          </cell>
          <cell r="B892" t="str">
            <v>M.M.M : MANTENCION MENSUAL EAO</v>
          </cell>
          <cell r="C892" t="str">
            <v>CREF-RE2-MAQ-EAO-STM</v>
          </cell>
          <cell r="D892" t="str">
            <v>MP</v>
          </cell>
          <cell r="E892" t="str">
            <v>MA1CR211</v>
          </cell>
          <cell r="F892">
            <v>36852</v>
          </cell>
          <cell r="G892" t="str">
            <v>00:00:00</v>
          </cell>
          <cell r="H892" t="str">
            <v>09:04:33</v>
          </cell>
          <cell r="I892">
            <v>36852</v>
          </cell>
          <cell r="J892">
            <v>39.07</v>
          </cell>
        </row>
        <row r="893">
          <cell r="A893" t="str">
            <v>91119877</v>
          </cell>
          <cell r="B893" t="str">
            <v>M.M.M : MANTENCION MENSUAL EAO</v>
          </cell>
          <cell r="C893" t="str">
            <v>CREF-RE2-MAQ-EAO-TEM</v>
          </cell>
          <cell r="D893" t="str">
            <v>MP</v>
          </cell>
          <cell r="E893" t="str">
            <v>MA1CR211</v>
          </cell>
          <cell r="F893">
            <v>36852</v>
          </cell>
          <cell r="G893" t="str">
            <v>00:00:00</v>
          </cell>
          <cell r="H893" t="str">
            <v>09:20:41</v>
          </cell>
          <cell r="I893">
            <v>36852</v>
          </cell>
          <cell r="J893">
            <v>23.44</v>
          </cell>
        </row>
        <row r="894">
          <cell r="A894" t="str">
            <v>91119878</v>
          </cell>
          <cell r="B894" t="str">
            <v>M.M.M : MANTENCION MENSUAL EAO</v>
          </cell>
          <cell r="C894" t="str">
            <v>CREF-RE2-MAQ-EAO-VDM</v>
          </cell>
          <cell r="D894" t="str">
            <v>MP</v>
          </cell>
          <cell r="E894" t="str">
            <v>MA1CR211</v>
          </cell>
          <cell r="F894">
            <v>36852</v>
          </cell>
          <cell r="G894" t="str">
            <v>00:00:00</v>
          </cell>
          <cell r="H894" t="str">
            <v>09:23:45</v>
          </cell>
          <cell r="I894">
            <v>36852</v>
          </cell>
          <cell r="J894">
            <v>78.14</v>
          </cell>
        </row>
        <row r="895">
          <cell r="A895" t="str">
            <v>91119879</v>
          </cell>
          <cell r="B895" t="str">
            <v>M.M.M : MANTENCION MENSUAL EAO</v>
          </cell>
          <cell r="C895" t="str">
            <v>CREF-RE2-MAQ-EAO-UHM</v>
          </cell>
          <cell r="D895" t="str">
            <v>MP</v>
          </cell>
          <cell r="E895" t="str">
            <v>MA1CR211</v>
          </cell>
          <cell r="F895">
            <v>36852</v>
          </cell>
          <cell r="G895" t="str">
            <v>00:00:00</v>
          </cell>
          <cell r="H895" t="str">
            <v>09:25:50</v>
          </cell>
          <cell r="I895">
            <v>36852</v>
          </cell>
          <cell r="J895">
            <v>78.14</v>
          </cell>
        </row>
        <row r="896">
          <cell r="A896" t="str">
            <v>91121592</v>
          </cell>
          <cell r="B896" t="str">
            <v>MMM/ABC.REPARAR CADENA CORTADA.ESPA201R.</v>
          </cell>
          <cell r="C896" t="str">
            <v>CREF-RE2-MAQ-EAO-TPM</v>
          </cell>
          <cell r="D896" t="str">
            <v>MC</v>
          </cell>
          <cell r="E896" t="str">
            <v>MA1CR211</v>
          </cell>
          <cell r="F896">
            <v>36838</v>
          </cell>
          <cell r="G896" t="str">
            <v>00:00:00</v>
          </cell>
          <cell r="H896" t="str">
            <v>09:39:34</v>
          </cell>
          <cell r="I896">
            <v>36838</v>
          </cell>
          <cell r="J896">
            <v>156.28</v>
          </cell>
        </row>
        <row r="897">
          <cell r="A897" t="str">
            <v>91123108</v>
          </cell>
          <cell r="B897" t="str">
            <v>MMM/CLU.REPARAR PLACA CENTRADORA.ESPA201</v>
          </cell>
          <cell r="C897" t="str">
            <v>CREF-RE2-MAQ-EAO-URM</v>
          </cell>
          <cell r="D897" t="str">
            <v>MC</v>
          </cell>
          <cell r="E897" t="str">
            <v>MA1CR211</v>
          </cell>
          <cell r="F897">
            <v>36843</v>
          </cell>
          <cell r="G897" t="str">
            <v>00:00:00</v>
          </cell>
          <cell r="H897" t="str">
            <v>11:21:32</v>
          </cell>
          <cell r="I897">
            <v>36843</v>
          </cell>
          <cell r="J897">
            <v>156.28</v>
          </cell>
        </row>
        <row r="898">
          <cell r="A898" t="str">
            <v>91126975</v>
          </cell>
          <cell r="B898" t="str">
            <v>MMM/REPONER CHAVETAS.ESPA201R.</v>
          </cell>
          <cell r="C898" t="str">
            <v>CREF-RE2-MAQ-EAO-TPM</v>
          </cell>
          <cell r="D898" t="str">
            <v>MC</v>
          </cell>
          <cell r="E898" t="str">
            <v>MA1CR211</v>
          </cell>
          <cell r="F898">
            <v>36844</v>
          </cell>
          <cell r="G898" t="str">
            <v>00:00:00</v>
          </cell>
          <cell r="H898" t="str">
            <v>07:53:42</v>
          </cell>
          <cell r="I898">
            <v>36844</v>
          </cell>
          <cell r="J898">
            <v>156.28</v>
          </cell>
        </row>
        <row r="899">
          <cell r="A899" t="str">
            <v>91127100</v>
          </cell>
          <cell r="B899" t="str">
            <v>MMM/JHB.REPARAR CADENA CORTADA.ESPA201R.</v>
          </cell>
          <cell r="C899" t="str">
            <v>CREF-RE2-MAQ-EAO-TEM</v>
          </cell>
          <cell r="D899" t="str">
            <v>MC</v>
          </cell>
          <cell r="E899" t="str">
            <v>MA1CR211</v>
          </cell>
          <cell r="F899">
            <v>36844</v>
          </cell>
          <cell r="G899" t="str">
            <v>00:00:00</v>
          </cell>
          <cell r="H899" t="str">
            <v>08:24:31</v>
          </cell>
          <cell r="I899">
            <v>36844</v>
          </cell>
          <cell r="J899">
            <v>156.28</v>
          </cell>
        </row>
        <row r="900">
          <cell r="A900" t="str">
            <v>91127255</v>
          </cell>
          <cell r="B900" t="str">
            <v>MMM/NPB REPARAR CADENA CORTADA.ESPA201R</v>
          </cell>
          <cell r="C900" t="str">
            <v>CREF-RE2-MAQ-EAO-TEM</v>
          </cell>
          <cell r="D900" t="str">
            <v>MC</v>
          </cell>
          <cell r="E900" t="str">
            <v>MA1CR211</v>
          </cell>
          <cell r="F900">
            <v>36846</v>
          </cell>
          <cell r="G900" t="str">
            <v>00:00:00</v>
          </cell>
          <cell r="H900" t="str">
            <v>09:26:10</v>
          </cell>
          <cell r="I900">
            <v>36846</v>
          </cell>
          <cell r="J900">
            <v>468.84</v>
          </cell>
        </row>
        <row r="901">
          <cell r="A901" t="str">
            <v>91129344</v>
          </cell>
          <cell r="B901" t="str">
            <v>MMM/NPB.REPARAR CADENA CORTADA.ESPA201R.</v>
          </cell>
          <cell r="C901" t="str">
            <v>CREF-RE2-MAQ-EAO-TPM</v>
          </cell>
          <cell r="D901" t="str">
            <v>MC</v>
          </cell>
          <cell r="E901" t="str">
            <v>MA1CR211</v>
          </cell>
          <cell r="F901">
            <v>36848</v>
          </cell>
          <cell r="G901" t="str">
            <v>00:00:00</v>
          </cell>
          <cell r="H901" t="str">
            <v>13:20:06</v>
          </cell>
          <cell r="I901">
            <v>36848</v>
          </cell>
          <cell r="J901">
            <v>234.42</v>
          </cell>
        </row>
        <row r="902">
          <cell r="A902" t="str">
            <v>91136831</v>
          </cell>
          <cell r="B902" t="str">
            <v>MMM/ABC.REPONER CHAVETAS,PERNOS.ESPA201R</v>
          </cell>
          <cell r="C902" t="str">
            <v>CREF-RE2-MAQ-EAO-TPM</v>
          </cell>
          <cell r="D902" t="str">
            <v>MC</v>
          </cell>
          <cell r="E902" t="str">
            <v>MA1CR211</v>
          </cell>
          <cell r="F902">
            <v>36855</v>
          </cell>
          <cell r="G902" t="str">
            <v>00:00:00</v>
          </cell>
          <cell r="H902" t="str">
            <v>13:13:11</v>
          </cell>
          <cell r="I902">
            <v>36855</v>
          </cell>
          <cell r="J902">
            <v>390.7</v>
          </cell>
        </row>
        <row r="903">
          <cell r="A903" t="str">
            <v>91143343</v>
          </cell>
          <cell r="B903" t="str">
            <v>MMM/NPB.CAMBIAR FLEXIBLE.ESPA201R.</v>
          </cell>
          <cell r="C903" t="str">
            <v>CREF-RE2-MAQ-EAO-TEM</v>
          </cell>
          <cell r="D903" t="str">
            <v>MC</v>
          </cell>
          <cell r="E903" t="str">
            <v>MA1CR211</v>
          </cell>
          <cell r="F903">
            <v>36856</v>
          </cell>
          <cell r="G903" t="str">
            <v>00:00:00</v>
          </cell>
          <cell r="H903" t="str">
            <v>14:26:52</v>
          </cell>
          <cell r="I903">
            <v>36856</v>
          </cell>
          <cell r="J903">
            <v>234.42</v>
          </cell>
        </row>
        <row r="904">
          <cell r="A904" t="str">
            <v>91146004</v>
          </cell>
          <cell r="B904" t="str">
            <v>MMM/NPB.SACAR VIDRIO QUEBRADO.ESPA201R.</v>
          </cell>
          <cell r="C904" t="str">
            <v>CREF-RE2-MAQ-EAO</v>
          </cell>
          <cell r="D904" t="str">
            <v>MC</v>
          </cell>
          <cell r="E904" t="str">
            <v>MA1CR211</v>
          </cell>
          <cell r="F904">
            <v>36857</v>
          </cell>
          <cell r="G904" t="str">
            <v>00:00:00</v>
          </cell>
          <cell r="H904" t="str">
            <v>09:26:12</v>
          </cell>
          <cell r="I904">
            <v>36857</v>
          </cell>
          <cell r="J904">
            <v>78.14</v>
          </cell>
        </row>
        <row r="905">
          <cell r="A905" t="str">
            <v>91146037</v>
          </cell>
          <cell r="B905" t="str">
            <v>MMM/NPB.REPARAR FILTRACION.ESPA201R.</v>
          </cell>
          <cell r="C905" t="str">
            <v>CREF-RE2-MAQ-EAO-TEM</v>
          </cell>
          <cell r="D905" t="str">
            <v>MC</v>
          </cell>
          <cell r="E905" t="str">
            <v>MA1CR211</v>
          </cell>
          <cell r="F905">
            <v>36857</v>
          </cell>
          <cell r="G905" t="str">
            <v>00:00:00</v>
          </cell>
          <cell r="H905" t="str">
            <v>09:43:08</v>
          </cell>
          <cell r="I905">
            <v>36857</v>
          </cell>
          <cell r="J905">
            <v>156.28</v>
          </cell>
        </row>
        <row r="906">
          <cell r="A906" t="str">
            <v>91146084</v>
          </cell>
          <cell r="B906" t="str">
            <v>MMM/NPB.HABILITAR PROTECCIONESPA201R</v>
          </cell>
          <cell r="C906" t="str">
            <v>CREF-RE2-MAQ-EAO-TEM</v>
          </cell>
          <cell r="D906" t="str">
            <v>MC</v>
          </cell>
          <cell r="E906" t="str">
            <v>MA1CR211</v>
          </cell>
          <cell r="F906">
            <v>36858</v>
          </cell>
          <cell r="G906" t="str">
            <v>00:00:00</v>
          </cell>
          <cell r="H906" t="str">
            <v>10:25:07</v>
          </cell>
          <cell r="I906">
            <v>36858</v>
          </cell>
          <cell r="J906">
            <v>156.28</v>
          </cell>
        </row>
        <row r="907">
          <cell r="A907" t="str">
            <v>91146157</v>
          </cell>
          <cell r="B907" t="str">
            <v>MMM/NPB.CAMBIAR CHAVETAS.ESPA201R.</v>
          </cell>
          <cell r="C907" t="str">
            <v>CREF-RE2-MAQ-EAO-TPM</v>
          </cell>
          <cell r="D907" t="str">
            <v>MC</v>
          </cell>
          <cell r="E907" t="str">
            <v>MA1CR211</v>
          </cell>
          <cell r="F907">
            <v>36859</v>
          </cell>
          <cell r="G907" t="str">
            <v>00:00:00</v>
          </cell>
          <cell r="H907" t="str">
            <v>10:59:50</v>
          </cell>
          <cell r="I907">
            <v>36859</v>
          </cell>
          <cell r="J907">
            <v>156.28</v>
          </cell>
        </row>
        <row r="908">
          <cell r="A908" t="str">
            <v>91147941</v>
          </cell>
          <cell r="B908" t="str">
            <v>MMM/NPB.REPARAR RESBALIN.ESPA201R.</v>
          </cell>
          <cell r="C908" t="str">
            <v>CREF-RE2-MAQ-EAO-TPM</v>
          </cell>
          <cell r="D908" t="str">
            <v>MC</v>
          </cell>
          <cell r="E908" t="str">
            <v>MA1CR211</v>
          </cell>
          <cell r="F908">
            <v>36845</v>
          </cell>
          <cell r="G908" t="str">
            <v>00:00:00</v>
          </cell>
          <cell r="H908" t="str">
            <v>00:00:00</v>
          </cell>
          <cell r="I908">
            <v>36845</v>
          </cell>
          <cell r="J908">
            <v>234.42</v>
          </cell>
        </row>
        <row r="909">
          <cell r="A909" t="str">
            <v>91153516</v>
          </cell>
          <cell r="B909" t="str">
            <v>MMM/NPB.TENZAR CADENAS.ESPA201R.</v>
          </cell>
          <cell r="C909" t="str">
            <v>CREF-RE2-MAQ-EAO-TPM</v>
          </cell>
          <cell r="D909" t="str">
            <v>MC</v>
          </cell>
          <cell r="E909" t="str">
            <v>MA1CR211</v>
          </cell>
          <cell r="F909">
            <v>36863</v>
          </cell>
          <cell r="G909" t="str">
            <v>00:00:00</v>
          </cell>
          <cell r="H909" t="str">
            <v>09:47:52</v>
          </cell>
          <cell r="I909">
            <v>36863</v>
          </cell>
          <cell r="J909">
            <v>312.56</v>
          </cell>
        </row>
        <row r="910">
          <cell r="A910" t="str">
            <v>91155087</v>
          </cell>
          <cell r="B910" t="str">
            <v>MMM/JLM.REPARA CARRO TRANSF.ESPA201R</v>
          </cell>
          <cell r="C910" t="str">
            <v>CREF-RE2-MAQ-EAO-CTM</v>
          </cell>
          <cell r="D910" t="str">
            <v>MC</v>
          </cell>
          <cell r="E910" t="str">
            <v>MA1CR211</v>
          </cell>
          <cell r="F910">
            <v>36866</v>
          </cell>
          <cell r="G910" t="str">
            <v>00:00:00</v>
          </cell>
          <cell r="H910" t="str">
            <v>12:33:02</v>
          </cell>
          <cell r="I910">
            <v>36866</v>
          </cell>
          <cell r="J910">
            <v>351.63</v>
          </cell>
        </row>
        <row r="911">
          <cell r="A911" t="str">
            <v>91155623</v>
          </cell>
          <cell r="B911" t="str">
            <v>M.M.M : MANTENCION MENSUAL EAO</v>
          </cell>
          <cell r="C911" t="str">
            <v>CREF-RE2-MAQ-EAO-MIM</v>
          </cell>
          <cell r="D911" t="str">
            <v>MP</v>
          </cell>
          <cell r="E911" t="str">
            <v>MA1CR211</v>
          </cell>
          <cell r="F911">
            <v>36880</v>
          </cell>
          <cell r="G911" t="str">
            <v>00:00:00</v>
          </cell>
          <cell r="H911" t="str">
            <v>13:37:07</v>
          </cell>
          <cell r="I911">
            <v>36880</v>
          </cell>
          <cell r="J911">
            <v>15.63</v>
          </cell>
        </row>
        <row r="912">
          <cell r="A912" t="str">
            <v>91155624</v>
          </cell>
          <cell r="B912" t="str">
            <v>M.M.M : MANTENCION MENSUAL EAO</v>
          </cell>
          <cell r="C912" t="str">
            <v>CREF-RE2-MAQ-EAO-URM</v>
          </cell>
          <cell r="D912" t="str">
            <v>MP</v>
          </cell>
          <cell r="E912" t="str">
            <v>MA1CR211</v>
          </cell>
          <cell r="F912">
            <v>36880</v>
          </cell>
          <cell r="G912" t="str">
            <v>00:00:00</v>
          </cell>
          <cell r="H912" t="str">
            <v>13:38:44</v>
          </cell>
          <cell r="I912">
            <v>36880</v>
          </cell>
          <cell r="J912">
            <v>39.07</v>
          </cell>
        </row>
        <row r="913">
          <cell r="A913" t="str">
            <v>91155625</v>
          </cell>
          <cell r="B913" t="str">
            <v>M.M.M : MANTENCION MENSUAL EAO</v>
          </cell>
          <cell r="C913" t="str">
            <v>CREF-RE2-MAQ-EAO-URM</v>
          </cell>
          <cell r="D913" t="str">
            <v>MP</v>
          </cell>
          <cell r="E913" t="str">
            <v>MA1CR211</v>
          </cell>
          <cell r="F913">
            <v>36880</v>
          </cell>
          <cell r="G913" t="str">
            <v>00:00:00</v>
          </cell>
          <cell r="H913" t="str">
            <v>13:40:11</v>
          </cell>
          <cell r="I913">
            <v>36880</v>
          </cell>
          <cell r="J913">
            <v>39.07</v>
          </cell>
        </row>
        <row r="914">
          <cell r="A914" t="str">
            <v>91155626</v>
          </cell>
          <cell r="B914" t="str">
            <v>M.M.M : MANTENCION MENSUAL EAO</v>
          </cell>
          <cell r="C914" t="str">
            <v>CREF-RE2-MAQ-EAO-URM</v>
          </cell>
          <cell r="D914" t="str">
            <v>MP</v>
          </cell>
          <cell r="E914" t="str">
            <v>MA1CR211</v>
          </cell>
          <cell r="F914">
            <v>36880</v>
          </cell>
          <cell r="G914" t="str">
            <v>00:00:00</v>
          </cell>
          <cell r="H914" t="str">
            <v>13:41:31</v>
          </cell>
          <cell r="I914">
            <v>36880</v>
          </cell>
          <cell r="J914">
            <v>15.63</v>
          </cell>
        </row>
        <row r="915">
          <cell r="A915" t="str">
            <v>91155627</v>
          </cell>
          <cell r="B915" t="str">
            <v>M.M.M : MANTENCION MENSUAL EAO</v>
          </cell>
          <cell r="C915" t="str">
            <v>CREF-RE2-MAQ-EAO-CTM</v>
          </cell>
          <cell r="D915" t="str">
            <v>MP</v>
          </cell>
          <cell r="E915" t="str">
            <v>MA1CR211</v>
          </cell>
          <cell r="F915">
            <v>36880</v>
          </cell>
          <cell r="G915" t="str">
            <v>00:00:00</v>
          </cell>
          <cell r="H915" t="str">
            <v>13:43:25</v>
          </cell>
          <cell r="I915">
            <v>36880</v>
          </cell>
          <cell r="J915">
            <v>23.44</v>
          </cell>
        </row>
        <row r="916">
          <cell r="A916" t="str">
            <v>91155628</v>
          </cell>
          <cell r="B916" t="str">
            <v>M.M.M : MANTENCION MENSUAL EAO</v>
          </cell>
          <cell r="C916" t="str">
            <v>CREF-RE2-MAQ-EAO-STM</v>
          </cell>
          <cell r="D916" t="str">
            <v>MP</v>
          </cell>
          <cell r="E916" t="str">
            <v>MA1CR211</v>
          </cell>
          <cell r="F916">
            <v>36880</v>
          </cell>
          <cell r="G916" t="str">
            <v>00:00:00</v>
          </cell>
          <cell r="H916" t="str">
            <v>13:47:32</v>
          </cell>
          <cell r="I916">
            <v>36880</v>
          </cell>
          <cell r="J916">
            <v>39.07</v>
          </cell>
        </row>
        <row r="917">
          <cell r="A917" t="str">
            <v>91155629</v>
          </cell>
          <cell r="B917" t="str">
            <v>M.M.M : MANTENCION MENSUAL EAO</v>
          </cell>
          <cell r="C917" t="str">
            <v>CREF-RE2-MAQ-EAO-TEM</v>
          </cell>
          <cell r="D917" t="str">
            <v>MP</v>
          </cell>
          <cell r="E917" t="str">
            <v>MA1CR211</v>
          </cell>
          <cell r="F917">
            <v>36880</v>
          </cell>
          <cell r="G917" t="str">
            <v>00:00:00</v>
          </cell>
          <cell r="H917" t="str">
            <v>13:50:26</v>
          </cell>
          <cell r="I917">
            <v>36880</v>
          </cell>
          <cell r="J917">
            <v>23.44</v>
          </cell>
        </row>
        <row r="918">
          <cell r="A918" t="str">
            <v>91155630</v>
          </cell>
          <cell r="B918" t="str">
            <v>M.M.M : MANTENCION MENSUAL EAO</v>
          </cell>
          <cell r="C918" t="str">
            <v>CREF-RE2-MAQ-EAO-VDM</v>
          </cell>
          <cell r="D918" t="str">
            <v>MP</v>
          </cell>
          <cell r="E918" t="str">
            <v>MA1CR211</v>
          </cell>
          <cell r="F918">
            <v>36880</v>
          </cell>
          <cell r="G918" t="str">
            <v>00:00:00</v>
          </cell>
          <cell r="H918" t="str">
            <v>13:53:23</v>
          </cell>
          <cell r="I918">
            <v>36880</v>
          </cell>
          <cell r="J918">
            <v>78.14</v>
          </cell>
        </row>
        <row r="919">
          <cell r="A919" t="str">
            <v>91155631</v>
          </cell>
          <cell r="B919" t="str">
            <v>M.M.M : MANTENCION MENSUAL EAO</v>
          </cell>
          <cell r="C919" t="str">
            <v>CREF-RE2-MAQ-EAO-UHM</v>
          </cell>
          <cell r="D919" t="str">
            <v>MP</v>
          </cell>
          <cell r="E919" t="str">
            <v>MA1CR211</v>
          </cell>
          <cell r="F919">
            <v>36880</v>
          </cell>
          <cell r="G919" t="str">
            <v>00:00:00</v>
          </cell>
          <cell r="H919" t="str">
            <v>13:55:02</v>
          </cell>
          <cell r="I919">
            <v>36880</v>
          </cell>
          <cell r="J919">
            <v>78.14</v>
          </cell>
        </row>
        <row r="920">
          <cell r="A920" t="str">
            <v>91155807</v>
          </cell>
          <cell r="B920" t="str">
            <v>MMM/NML.REGULAR PRESIONES.ESPA201R.</v>
          </cell>
          <cell r="C920" t="str">
            <v>CREF-RE2-MAQ-EAO-UHM</v>
          </cell>
          <cell r="D920" t="str">
            <v>MC</v>
          </cell>
          <cell r="E920" t="str">
            <v>MA1CR211</v>
          </cell>
          <cell r="F920">
            <v>36867</v>
          </cell>
          <cell r="G920" t="str">
            <v>00:00:00</v>
          </cell>
          <cell r="H920" t="str">
            <v>10:40:18</v>
          </cell>
          <cell r="I920">
            <v>36867</v>
          </cell>
          <cell r="J920">
            <v>156.28</v>
          </cell>
        </row>
        <row r="921">
          <cell r="A921" t="str">
            <v>91155953</v>
          </cell>
          <cell r="B921" t="str">
            <v>MMM/NPB.FABRICAR ESCALERA.ESPA201R.</v>
          </cell>
          <cell r="C921" t="str">
            <v>CREF-RE2-MAQ-EAO-VAM</v>
          </cell>
          <cell r="D921" t="str">
            <v>MC</v>
          </cell>
          <cell r="E921" t="str">
            <v>MA1CR211</v>
          </cell>
          <cell r="F921">
            <v>36867</v>
          </cell>
          <cell r="G921" t="str">
            <v>00:00:00</v>
          </cell>
          <cell r="H921" t="str">
            <v>10:49:04</v>
          </cell>
          <cell r="I921">
            <v>36867</v>
          </cell>
          <cell r="J921">
            <v>468.84</v>
          </cell>
        </row>
        <row r="922">
          <cell r="A922" t="str">
            <v>91155957</v>
          </cell>
          <cell r="B922" t="str">
            <v>MMM/GCC.REPONER CHAVETAS.ESPA201R.</v>
          </cell>
          <cell r="C922" t="str">
            <v>CREF-RE2-MAQ-EAO-TPM</v>
          </cell>
          <cell r="D922" t="str">
            <v>MC</v>
          </cell>
          <cell r="E922" t="str">
            <v>MA1CR211</v>
          </cell>
          <cell r="F922">
            <v>36867</v>
          </cell>
          <cell r="G922" t="str">
            <v>00:00:00</v>
          </cell>
          <cell r="H922" t="str">
            <v>11:01:27</v>
          </cell>
          <cell r="I922">
            <v>36867</v>
          </cell>
          <cell r="J922">
            <v>156.28</v>
          </cell>
        </row>
        <row r="923">
          <cell r="A923" t="str">
            <v>91162470</v>
          </cell>
          <cell r="B923" t="str">
            <v>MMM/NML.REGULAR PRESION.ESPA201R.</v>
          </cell>
          <cell r="C923" t="str">
            <v>CREF-RE2-MAQ-EAO-UHM</v>
          </cell>
          <cell r="D923" t="str">
            <v>MC</v>
          </cell>
          <cell r="E923" t="str">
            <v>MA1CR211</v>
          </cell>
          <cell r="F923">
            <v>36868</v>
          </cell>
          <cell r="G923" t="str">
            <v>00:00:00</v>
          </cell>
          <cell r="H923" t="str">
            <v>09:21:33</v>
          </cell>
          <cell r="I923">
            <v>36868</v>
          </cell>
          <cell r="J923">
            <v>312.56</v>
          </cell>
        </row>
        <row r="924">
          <cell r="A924" t="str">
            <v>91162596</v>
          </cell>
          <cell r="B924" t="str">
            <v>MMM/JHB.CAMBIAR NIPLE.ESPA201R.</v>
          </cell>
          <cell r="C924" t="str">
            <v>CREF-RE2-MAQ-EAO-TEM</v>
          </cell>
          <cell r="D924" t="str">
            <v>MC</v>
          </cell>
          <cell r="E924" t="str">
            <v>MA1CR211</v>
          </cell>
          <cell r="F924">
            <v>36871</v>
          </cell>
          <cell r="G924" t="str">
            <v>00:00:00</v>
          </cell>
          <cell r="H924" t="str">
            <v>11:39:07</v>
          </cell>
          <cell r="I924">
            <v>36871</v>
          </cell>
          <cell r="J924">
            <v>234.42</v>
          </cell>
        </row>
        <row r="925">
          <cell r="A925" t="str">
            <v>91162601</v>
          </cell>
          <cell r="B925" t="str">
            <v>MMM/JHB.REPARAR CADENA CORTADA.ESPA201R.</v>
          </cell>
          <cell r="C925" t="str">
            <v>CREF-RE2-MAQ-EAO-TEM</v>
          </cell>
          <cell r="D925" t="str">
            <v>MC</v>
          </cell>
          <cell r="E925" t="str">
            <v>MA1CR211</v>
          </cell>
          <cell r="F925">
            <v>36872</v>
          </cell>
          <cell r="G925" t="str">
            <v>00:00:00</v>
          </cell>
          <cell r="H925" t="str">
            <v>11:51:45</v>
          </cell>
          <cell r="I925">
            <v>36872</v>
          </cell>
          <cell r="J925">
            <v>1367.45</v>
          </cell>
        </row>
        <row r="926">
          <cell r="A926" t="str">
            <v>91165292</v>
          </cell>
          <cell r="B926" t="str">
            <v>M.M.M : MANTENCION MENSUAL EAO</v>
          </cell>
          <cell r="C926" t="str">
            <v>CREF-RE2-MAQ-EAO-MIM</v>
          </cell>
          <cell r="D926" t="str">
            <v>MP</v>
          </cell>
          <cell r="E926" t="str">
            <v>MA1CR211</v>
          </cell>
          <cell r="F926">
            <v>36910</v>
          </cell>
          <cell r="G926" t="str">
            <v>00:00:00</v>
          </cell>
          <cell r="H926" t="str">
            <v>11:08:20</v>
          </cell>
          <cell r="I926">
            <v>36910</v>
          </cell>
          <cell r="J926">
            <v>17.82</v>
          </cell>
        </row>
        <row r="927">
          <cell r="A927" t="str">
            <v>91165293</v>
          </cell>
          <cell r="B927" t="str">
            <v>M.M.M : MANTENCION MENSUAL EAO</v>
          </cell>
          <cell r="C927" t="str">
            <v>CREF-RE2-MAQ-EAO-URM</v>
          </cell>
          <cell r="D927" t="str">
            <v>MP</v>
          </cell>
          <cell r="E927" t="str">
            <v>MA1CR211</v>
          </cell>
          <cell r="F927">
            <v>36910</v>
          </cell>
          <cell r="G927" t="str">
            <v>00:00:00</v>
          </cell>
          <cell r="H927" t="str">
            <v>11:10:07</v>
          </cell>
          <cell r="I927">
            <v>36910</v>
          </cell>
          <cell r="J927">
            <v>44.55</v>
          </cell>
        </row>
        <row r="928">
          <cell r="A928" t="str">
            <v>91165294</v>
          </cell>
          <cell r="B928" t="str">
            <v>M.M.M : MANTENCION MENSUAL EAO</v>
          </cell>
          <cell r="C928" t="str">
            <v>CREF-RE2-MAQ-EAO-URM</v>
          </cell>
          <cell r="D928" t="str">
            <v>MP</v>
          </cell>
          <cell r="E928" t="str">
            <v>MA1CR211</v>
          </cell>
          <cell r="F928">
            <v>36910</v>
          </cell>
          <cell r="G928" t="str">
            <v>00:00:00</v>
          </cell>
          <cell r="H928" t="str">
            <v>11:12:04</v>
          </cell>
          <cell r="I928">
            <v>36910</v>
          </cell>
          <cell r="J928">
            <v>44.55</v>
          </cell>
        </row>
        <row r="929">
          <cell r="A929" t="str">
            <v>91165295</v>
          </cell>
          <cell r="B929" t="str">
            <v>M.M.M : MANTENCION MENSUAL EAO</v>
          </cell>
          <cell r="C929" t="str">
            <v>CREF-RE2-MAQ-EAO-URM</v>
          </cell>
          <cell r="D929" t="str">
            <v>MP</v>
          </cell>
          <cell r="E929" t="str">
            <v>MA1CR211</v>
          </cell>
          <cell r="F929">
            <v>36910</v>
          </cell>
          <cell r="G929" t="str">
            <v>00:00:00</v>
          </cell>
          <cell r="H929" t="str">
            <v>11:13:30</v>
          </cell>
          <cell r="I929">
            <v>36910</v>
          </cell>
          <cell r="J929">
            <v>17.82</v>
          </cell>
        </row>
        <row r="930">
          <cell r="A930" t="str">
            <v>91165296</v>
          </cell>
          <cell r="B930" t="str">
            <v>M.M.M : MANTENCION MENSUAL EAO</v>
          </cell>
          <cell r="C930" t="str">
            <v>CREF-RE2-MAQ-EAO-CTM</v>
          </cell>
          <cell r="D930" t="str">
            <v>MP</v>
          </cell>
          <cell r="E930" t="str">
            <v>MA1CR211</v>
          </cell>
          <cell r="F930">
            <v>36910</v>
          </cell>
          <cell r="G930" t="str">
            <v>00:00:00</v>
          </cell>
          <cell r="H930" t="str">
            <v>11:19:16</v>
          </cell>
          <cell r="I930">
            <v>36910</v>
          </cell>
          <cell r="J930">
            <v>26.73</v>
          </cell>
        </row>
        <row r="931">
          <cell r="A931" t="str">
            <v>91165297</v>
          </cell>
          <cell r="B931" t="str">
            <v>M.M.M : MANTENCION MENSUAL EAO</v>
          </cell>
          <cell r="C931" t="str">
            <v>CREF-RE2-MAQ-EAO-STM</v>
          </cell>
          <cell r="D931" t="str">
            <v>MP</v>
          </cell>
          <cell r="E931" t="str">
            <v>MA1CR211</v>
          </cell>
          <cell r="F931">
            <v>36910</v>
          </cell>
          <cell r="G931" t="str">
            <v>00:00:00</v>
          </cell>
          <cell r="H931" t="str">
            <v>11:21:27</v>
          </cell>
          <cell r="I931">
            <v>36910</v>
          </cell>
          <cell r="J931">
            <v>44.55</v>
          </cell>
        </row>
        <row r="932">
          <cell r="A932" t="str">
            <v>91165298</v>
          </cell>
          <cell r="B932" t="str">
            <v>M.M.M : MANTENCION MENSUAL EAO</v>
          </cell>
          <cell r="C932" t="str">
            <v>CREF-RE2-MAQ-EAO-TEM</v>
          </cell>
          <cell r="D932" t="str">
            <v>MP</v>
          </cell>
          <cell r="E932" t="str">
            <v>MA1CR211</v>
          </cell>
          <cell r="F932">
            <v>36910</v>
          </cell>
          <cell r="G932" t="str">
            <v>00:00:00</v>
          </cell>
          <cell r="H932" t="str">
            <v>11:23:44</v>
          </cell>
          <cell r="I932">
            <v>36910</v>
          </cell>
          <cell r="J932">
            <v>26.73</v>
          </cell>
        </row>
        <row r="933">
          <cell r="A933" t="str">
            <v>91165299</v>
          </cell>
          <cell r="B933" t="str">
            <v>M.M.M : MANTENCION MENSUAL EAO</v>
          </cell>
          <cell r="C933" t="str">
            <v>CREF-RE2-MAQ-EAO-VDM</v>
          </cell>
          <cell r="D933" t="str">
            <v>MP</v>
          </cell>
          <cell r="E933" t="str">
            <v>MA1CR211</v>
          </cell>
          <cell r="F933">
            <v>36910</v>
          </cell>
          <cell r="G933" t="str">
            <v>00:00:00</v>
          </cell>
          <cell r="H933" t="str">
            <v>11:26:06</v>
          </cell>
          <cell r="I933">
            <v>36910</v>
          </cell>
          <cell r="J933">
            <v>89.1</v>
          </cell>
        </row>
        <row r="934">
          <cell r="A934" t="str">
            <v>91165300</v>
          </cell>
          <cell r="B934" t="str">
            <v>M.M.M : MANTENCION MENSUAL EAO</v>
          </cell>
          <cell r="C934" t="str">
            <v>CREF-RE2-MAQ-EAO-UHM</v>
          </cell>
          <cell r="D934" t="str">
            <v>MP</v>
          </cell>
          <cell r="E934" t="str">
            <v>MA1CR211</v>
          </cell>
          <cell r="F934">
            <v>36910</v>
          </cell>
          <cell r="G934" t="str">
            <v>00:00:00</v>
          </cell>
          <cell r="H934" t="str">
            <v>11:28:38</v>
          </cell>
          <cell r="I934">
            <v>36910</v>
          </cell>
          <cell r="J934">
            <v>89.1</v>
          </cell>
        </row>
        <row r="935">
          <cell r="A935" t="str">
            <v>91167709</v>
          </cell>
          <cell r="B935" t="str">
            <v>MMM/NML.REPARAR GUIA.ESPA201R.</v>
          </cell>
          <cell r="C935" t="str">
            <v>CREF-RE2-MAQ-EAO-CTM</v>
          </cell>
          <cell r="D935" t="str">
            <v>MC</v>
          </cell>
          <cell r="E935" t="str">
            <v>MA1CR211</v>
          </cell>
          <cell r="F935">
            <v>36869</v>
          </cell>
          <cell r="G935" t="str">
            <v>00:00:00</v>
          </cell>
          <cell r="H935" t="str">
            <v>14:27:22</v>
          </cell>
          <cell r="I935">
            <v>36869</v>
          </cell>
          <cell r="J935">
            <v>156.28</v>
          </cell>
        </row>
        <row r="936">
          <cell r="A936" t="str">
            <v>91169639</v>
          </cell>
          <cell r="B936" t="str">
            <v>MMM/OCB.REPONER CHAVETAS.ESPA201R.</v>
          </cell>
          <cell r="C936" t="str">
            <v>CREF-RE2-MAQ-EAO-TPM</v>
          </cell>
          <cell r="D936" t="str">
            <v>MC</v>
          </cell>
          <cell r="E936" t="str">
            <v>MA1CR211</v>
          </cell>
          <cell r="F936">
            <v>36870</v>
          </cell>
          <cell r="G936" t="str">
            <v>00:00:00</v>
          </cell>
          <cell r="H936" t="str">
            <v>07:49:18</v>
          </cell>
          <cell r="I936">
            <v>36870</v>
          </cell>
          <cell r="J936">
            <v>156.28</v>
          </cell>
        </row>
        <row r="937">
          <cell r="A937" t="str">
            <v>91170135</v>
          </cell>
          <cell r="B937" t="str">
            <v>MMM/JLM.REPONER CHAVETAS.ESPA201R.</v>
          </cell>
          <cell r="C937" t="str">
            <v>CREF-RE2-MAQ-EAO-TPM</v>
          </cell>
          <cell r="D937" t="str">
            <v>MC</v>
          </cell>
          <cell r="E937" t="str">
            <v>MA1CR211</v>
          </cell>
          <cell r="F937">
            <v>36872</v>
          </cell>
          <cell r="G937" t="str">
            <v>00:00:00</v>
          </cell>
          <cell r="H937" t="str">
            <v>11:30:24</v>
          </cell>
          <cell r="I937">
            <v>36872</v>
          </cell>
          <cell r="J937">
            <v>156.28</v>
          </cell>
        </row>
        <row r="938">
          <cell r="A938" t="str">
            <v>91171282</v>
          </cell>
          <cell r="B938" t="str">
            <v>MMM/GCC.REPONER PERNOS.ESPA201R.</v>
          </cell>
          <cell r="C938" t="str">
            <v>CREF-RE2-MAQ-EAO-VDM</v>
          </cell>
          <cell r="D938" t="str">
            <v>MC</v>
          </cell>
          <cell r="E938" t="str">
            <v>MA1CR211</v>
          </cell>
          <cell r="F938">
            <v>36873</v>
          </cell>
          <cell r="G938" t="str">
            <v>00:00:00</v>
          </cell>
          <cell r="H938" t="str">
            <v>12:14:50</v>
          </cell>
          <cell r="I938">
            <v>36873</v>
          </cell>
          <cell r="J938">
            <v>156.28</v>
          </cell>
        </row>
        <row r="939">
          <cell r="A939" t="str">
            <v>91171918</v>
          </cell>
          <cell r="B939" t="str">
            <v>MMM/GCC.REPONER CHAVETAS.ESPA201R.</v>
          </cell>
          <cell r="C939" t="str">
            <v>CREF-RE2-MAQ-EAO-TPM</v>
          </cell>
          <cell r="D939" t="str">
            <v>MC</v>
          </cell>
          <cell r="E939" t="str">
            <v>MA1CR211</v>
          </cell>
          <cell r="F939">
            <v>36875</v>
          </cell>
          <cell r="G939" t="str">
            <v>00:00:00</v>
          </cell>
          <cell r="H939" t="str">
            <v>08:53:49</v>
          </cell>
          <cell r="I939">
            <v>36875</v>
          </cell>
          <cell r="J939">
            <v>156.28</v>
          </cell>
        </row>
        <row r="940">
          <cell r="A940" t="str">
            <v>91172506</v>
          </cell>
          <cell r="B940" t="str">
            <v>MMM/CL.CAMBIAR CHAVETAS.ESPA201R.</v>
          </cell>
          <cell r="C940" t="str">
            <v>CREF-RE2-MAQ-EAO-TPM</v>
          </cell>
          <cell r="D940" t="str">
            <v>MC</v>
          </cell>
          <cell r="E940" t="str">
            <v>MA1CR211</v>
          </cell>
          <cell r="F940">
            <v>36878</v>
          </cell>
          <cell r="G940" t="str">
            <v>00:00:00</v>
          </cell>
          <cell r="H940" t="str">
            <v>10:10:28</v>
          </cell>
          <cell r="I940">
            <v>36878</v>
          </cell>
          <cell r="J940">
            <v>156.28</v>
          </cell>
        </row>
        <row r="941">
          <cell r="A941" t="str">
            <v>91172532</v>
          </cell>
          <cell r="B941" t="str">
            <v>MMM/NML.REPARAR ESPACIADO.ESPA201R</v>
          </cell>
          <cell r="C941" t="str">
            <v>CREF-RE2-MAQ-EAO</v>
          </cell>
          <cell r="D941" t="str">
            <v>MC</v>
          </cell>
          <cell r="E941" t="str">
            <v>MA1CR211</v>
          </cell>
          <cell r="F941">
            <v>36878</v>
          </cell>
          <cell r="G941" t="str">
            <v>00:00:00</v>
          </cell>
          <cell r="H941" t="str">
            <v>10:27:33</v>
          </cell>
          <cell r="I941">
            <v>36878</v>
          </cell>
          <cell r="J941">
            <v>234.42</v>
          </cell>
        </row>
        <row r="942">
          <cell r="A942" t="str">
            <v>91173618</v>
          </cell>
          <cell r="B942" t="str">
            <v>MMM/CL.REPARAR BRAZO MACARENA.ESPA201R.</v>
          </cell>
          <cell r="C942" t="str">
            <v>CREF-RE2-MAQ-EAO-CTM</v>
          </cell>
          <cell r="D942" t="str">
            <v>MC</v>
          </cell>
          <cell r="E942" t="str">
            <v>MA1CR211</v>
          </cell>
          <cell r="F942">
            <v>36879</v>
          </cell>
          <cell r="G942" t="str">
            <v>00:00:00</v>
          </cell>
          <cell r="H942" t="str">
            <v>11:06:20</v>
          </cell>
          <cell r="I942">
            <v>36879</v>
          </cell>
          <cell r="J942">
            <v>351.63</v>
          </cell>
        </row>
        <row r="943">
          <cell r="A943" t="str">
            <v>91175323</v>
          </cell>
          <cell r="B943" t="str">
            <v>MMM/OCB.REPARAR CADENA CORTADA.ESPA201R</v>
          </cell>
          <cell r="C943" t="str">
            <v>CREF-RE2-MAQ-EAO-TPM</v>
          </cell>
          <cell r="D943" t="str">
            <v>MC</v>
          </cell>
          <cell r="E943" t="str">
            <v>MA1CR211</v>
          </cell>
          <cell r="F943">
            <v>36880</v>
          </cell>
          <cell r="G943" t="str">
            <v>00:00:00</v>
          </cell>
          <cell r="H943" t="str">
            <v>08:37:16</v>
          </cell>
          <cell r="I943">
            <v>36880</v>
          </cell>
          <cell r="J943">
            <v>273.49</v>
          </cell>
        </row>
        <row r="944">
          <cell r="A944" t="str">
            <v>91176394</v>
          </cell>
          <cell r="B944" t="str">
            <v>MMM/GCC.CAMBIAR CHAVETAS.ESPA201R.</v>
          </cell>
          <cell r="C944" t="str">
            <v>CREF-RE2-MAQ-EAO-TPM</v>
          </cell>
          <cell r="D944" t="str">
            <v>MC</v>
          </cell>
          <cell r="E944" t="str">
            <v>MA1CR211</v>
          </cell>
          <cell r="F944">
            <v>36881</v>
          </cell>
          <cell r="G944" t="str">
            <v>00:00:00</v>
          </cell>
          <cell r="H944" t="str">
            <v>14:17:27</v>
          </cell>
          <cell r="I944">
            <v>36881</v>
          </cell>
          <cell r="J944">
            <v>78.14</v>
          </cell>
        </row>
        <row r="945">
          <cell r="A945" t="str">
            <v>91176535</v>
          </cell>
          <cell r="B945" t="str">
            <v>MMM/NML.SOLDAR GUIA.ESPA201R.</v>
          </cell>
          <cell r="C945" t="str">
            <v>CREF-RE2-MAQ-EAO-CTM</v>
          </cell>
          <cell r="D945" t="str">
            <v>MC</v>
          </cell>
          <cell r="E945" t="str">
            <v>MA1CR211</v>
          </cell>
          <cell r="F945">
            <v>36881</v>
          </cell>
          <cell r="G945" t="str">
            <v>00:00:00</v>
          </cell>
          <cell r="H945" t="str">
            <v>14:50:31</v>
          </cell>
          <cell r="I945">
            <v>36881</v>
          </cell>
          <cell r="J945">
            <v>390.7</v>
          </cell>
        </row>
        <row r="946">
          <cell r="A946" t="str">
            <v>91184627</v>
          </cell>
          <cell r="B946" t="str">
            <v>MMM/CL.SOLDAR PROTECCION Y ACTUADOS.ESPA</v>
          </cell>
          <cell r="C946" t="str">
            <v>CREF-RE2-MAQ-EAO-VDM</v>
          </cell>
          <cell r="D946" t="str">
            <v>MC</v>
          </cell>
          <cell r="E946" t="str">
            <v>MA1CR211</v>
          </cell>
          <cell r="F946">
            <v>36882</v>
          </cell>
          <cell r="G946" t="str">
            <v>00:00:00</v>
          </cell>
          <cell r="H946" t="str">
            <v>08:22:33</v>
          </cell>
          <cell r="I946">
            <v>36882</v>
          </cell>
          <cell r="J946">
            <v>156.28</v>
          </cell>
        </row>
        <row r="947">
          <cell r="A947" t="str">
            <v>91184698</v>
          </cell>
          <cell r="B947" t="str">
            <v>MMM/CL: REPARAR BRAZO TRANSFERENCIA</v>
          </cell>
          <cell r="C947" t="str">
            <v>CREF-RE2-MAQ-EAO-CTM</v>
          </cell>
          <cell r="D947" t="str">
            <v>MC</v>
          </cell>
          <cell r="E947" t="str">
            <v>MA1CR211</v>
          </cell>
          <cell r="F947">
            <v>36883</v>
          </cell>
          <cell r="G947" t="str">
            <v>00:00:00</v>
          </cell>
          <cell r="H947" t="str">
            <v>08:48:58</v>
          </cell>
          <cell r="I947">
            <v>36883</v>
          </cell>
          <cell r="J947">
            <v>312.56</v>
          </cell>
        </row>
        <row r="948">
          <cell r="A948" t="str">
            <v>91184739</v>
          </cell>
          <cell r="B948" t="str">
            <v>MMM/CL: TRABAJOS VARIOS</v>
          </cell>
          <cell r="C948" t="str">
            <v>CREF-RE2-MAQ-EAO-CTM</v>
          </cell>
          <cell r="D948" t="str">
            <v>MC</v>
          </cell>
          <cell r="E948" t="str">
            <v>MA1CR211</v>
          </cell>
          <cell r="F948">
            <v>36883</v>
          </cell>
          <cell r="G948" t="str">
            <v>00:00:00</v>
          </cell>
          <cell r="H948" t="str">
            <v>09:22:51</v>
          </cell>
          <cell r="I948">
            <v>36883</v>
          </cell>
          <cell r="J948">
            <v>117.21</v>
          </cell>
        </row>
        <row r="949">
          <cell r="A949" t="str">
            <v>91184915</v>
          </cell>
          <cell r="B949" t="str">
            <v>MMM/NM:ELIMINAR FILTRACIONES.</v>
          </cell>
          <cell r="C949" t="str">
            <v>CREF-RE2-MAQ-EAO</v>
          </cell>
          <cell r="D949" t="str">
            <v>MC</v>
          </cell>
          <cell r="E949" t="str">
            <v>MA1CR211</v>
          </cell>
          <cell r="F949">
            <v>36884</v>
          </cell>
          <cell r="G949" t="str">
            <v>00:00:00</v>
          </cell>
          <cell r="H949" t="str">
            <v>10:38:23</v>
          </cell>
          <cell r="I949">
            <v>36884</v>
          </cell>
          <cell r="J949">
            <v>312.56</v>
          </cell>
        </row>
        <row r="950">
          <cell r="A950" t="str">
            <v>91192811</v>
          </cell>
          <cell r="B950" t="str">
            <v>MMM/GCC.REPONER CHAVETAS.ESPA201R.</v>
          </cell>
          <cell r="C950" t="str">
            <v>CREF-RE2-MAQ-EAO-TPM</v>
          </cell>
          <cell r="D950" t="str">
            <v>MC</v>
          </cell>
          <cell r="E950" t="str">
            <v>MA1CR211</v>
          </cell>
          <cell r="F950">
            <v>36893</v>
          </cell>
          <cell r="G950" t="str">
            <v>00:00:00</v>
          </cell>
          <cell r="H950" t="str">
            <v>08:52:06</v>
          </cell>
          <cell r="I950">
            <v>36893</v>
          </cell>
          <cell r="J950">
            <v>178.2</v>
          </cell>
        </row>
        <row r="951">
          <cell r="A951" t="str">
            <v>91193052</v>
          </cell>
          <cell r="B951" t="str">
            <v>MMM/GCC.REPARAR CADENA SALIDA.ESPA201R.</v>
          </cell>
          <cell r="C951" t="str">
            <v>CREF-RE2-MAQ-EAO-TEM</v>
          </cell>
          <cell r="D951" t="str">
            <v>MC</v>
          </cell>
          <cell r="E951" t="str">
            <v>MA1CR211</v>
          </cell>
          <cell r="F951">
            <v>36894</v>
          </cell>
          <cell r="G951" t="str">
            <v>00:00:00</v>
          </cell>
          <cell r="H951" t="str">
            <v>11:09:01</v>
          </cell>
          <cell r="I951">
            <v>36894</v>
          </cell>
          <cell r="J951">
            <v>178.2</v>
          </cell>
        </row>
        <row r="952">
          <cell r="A952" t="str">
            <v>91193889</v>
          </cell>
          <cell r="B952" t="str">
            <v>MMM/NML.ELIMINAR FILTRACION.ESPA201R.</v>
          </cell>
          <cell r="C952" t="str">
            <v>CREF-RE2-MAQ-EAO-UHM</v>
          </cell>
          <cell r="D952" t="str">
            <v>MC</v>
          </cell>
          <cell r="E952" t="str">
            <v>MA1CR211</v>
          </cell>
          <cell r="F952">
            <v>36895</v>
          </cell>
          <cell r="G952" t="str">
            <v>00:00:00</v>
          </cell>
          <cell r="H952" t="str">
            <v>07:48:11</v>
          </cell>
          <cell r="I952">
            <v>36895</v>
          </cell>
          <cell r="J952">
            <v>445.5</v>
          </cell>
        </row>
        <row r="953">
          <cell r="A953" t="str">
            <v>91195213</v>
          </cell>
          <cell r="B953" t="str">
            <v>MMM/GGC.REPARAR VALLE.ESPA201R.</v>
          </cell>
          <cell r="C953" t="str">
            <v>CREF-RE2-MAQ-EAO-STM</v>
          </cell>
          <cell r="D953" t="str">
            <v>MC</v>
          </cell>
          <cell r="E953" t="str">
            <v>MA1CR211</v>
          </cell>
          <cell r="F953">
            <v>36896</v>
          </cell>
          <cell r="G953" t="str">
            <v>00:00:00</v>
          </cell>
          <cell r="H953" t="str">
            <v>08:34:26</v>
          </cell>
          <cell r="I953">
            <v>36896</v>
          </cell>
          <cell r="J953">
            <v>356.4</v>
          </cell>
        </row>
        <row r="954">
          <cell r="A954" t="str">
            <v>91195223</v>
          </cell>
          <cell r="B954" t="str">
            <v>MMM/OCBV.REPONER CHAVETAS.ESPA201R.</v>
          </cell>
          <cell r="C954" t="str">
            <v>CREF-RE2-MAQ-EAO-TPM</v>
          </cell>
          <cell r="D954" t="str">
            <v>MC</v>
          </cell>
          <cell r="E954" t="str">
            <v>MA1CR211</v>
          </cell>
          <cell r="F954">
            <v>36896</v>
          </cell>
          <cell r="G954" t="str">
            <v>00:00:00</v>
          </cell>
          <cell r="H954" t="str">
            <v>08:44:18</v>
          </cell>
          <cell r="I954">
            <v>36896</v>
          </cell>
          <cell r="J954">
            <v>178.2</v>
          </cell>
        </row>
        <row r="955">
          <cell r="A955" t="str">
            <v>91195341</v>
          </cell>
          <cell r="B955" t="str">
            <v>MMM/NML.CAMBIAR FLEXIBLE.ESPA201R.</v>
          </cell>
          <cell r="C955" t="str">
            <v>CREF-RE2-MAQ-EAO-CTM</v>
          </cell>
          <cell r="D955" t="str">
            <v>MC</v>
          </cell>
          <cell r="E955" t="str">
            <v>MA1CR211</v>
          </cell>
          <cell r="F955">
            <v>36897</v>
          </cell>
          <cell r="G955" t="str">
            <v>00:00:00</v>
          </cell>
          <cell r="H955" t="str">
            <v>09:37:10</v>
          </cell>
          <cell r="I955">
            <v>36897</v>
          </cell>
          <cell r="J955">
            <v>178.2</v>
          </cell>
        </row>
        <row r="956">
          <cell r="A956" t="str">
            <v>91195505</v>
          </cell>
          <cell r="B956" t="str">
            <v>MMM/NML.NIVELAR VAGON.ESPA201R.</v>
          </cell>
          <cell r="C956" t="str">
            <v>CREF-RE2-MAQ-EAO-VDM</v>
          </cell>
          <cell r="D956" t="str">
            <v>MC</v>
          </cell>
          <cell r="E956" t="str">
            <v>MA1CR211</v>
          </cell>
          <cell r="F956">
            <v>36899</v>
          </cell>
          <cell r="G956" t="str">
            <v>00:00:00</v>
          </cell>
          <cell r="H956" t="str">
            <v>10:45:03</v>
          </cell>
          <cell r="I956">
            <v>36899</v>
          </cell>
          <cell r="J956">
            <v>356.4</v>
          </cell>
        </row>
        <row r="957">
          <cell r="A957" t="str">
            <v>91195746</v>
          </cell>
          <cell r="B957" t="str">
            <v>MMM/NML.REPARAR FLEXIBLE.ESPA201R.</v>
          </cell>
          <cell r="C957" t="str">
            <v>CREF-RE2-MAQ-EAO</v>
          </cell>
          <cell r="D957" t="str">
            <v>MC</v>
          </cell>
          <cell r="E957" t="str">
            <v>MA1CR211</v>
          </cell>
          <cell r="F957">
            <v>36900</v>
          </cell>
          <cell r="G957" t="str">
            <v>00:00:00</v>
          </cell>
          <cell r="H957" t="str">
            <v>14:16:16</v>
          </cell>
          <cell r="I957">
            <v>36900</v>
          </cell>
          <cell r="J957">
            <v>89.1</v>
          </cell>
        </row>
        <row r="958">
          <cell r="A958" t="str">
            <v>91197123</v>
          </cell>
          <cell r="B958" t="str">
            <v>MMM/GCC.REPARAR FLEXIBLE.ESPA201R.</v>
          </cell>
          <cell r="C958" t="str">
            <v>CREF-RE2-MAQ-EAO-UHM</v>
          </cell>
          <cell r="D958" t="str">
            <v>MC</v>
          </cell>
          <cell r="E958" t="str">
            <v>MA1CR211</v>
          </cell>
          <cell r="F958">
            <v>36900</v>
          </cell>
          <cell r="G958" t="str">
            <v>00:00:00</v>
          </cell>
          <cell r="H958" t="str">
            <v>08:15:09</v>
          </cell>
          <cell r="I958">
            <v>36900</v>
          </cell>
          <cell r="J958">
            <v>267.3</v>
          </cell>
        </row>
        <row r="959">
          <cell r="A959" t="str">
            <v>91197211</v>
          </cell>
          <cell r="B959" t="str">
            <v>MMM/NML.PREPARAR GUIAS.ESPA201R.</v>
          </cell>
          <cell r="C959" t="str">
            <v>CREF-RE2-MAQ-EAO</v>
          </cell>
          <cell r="D959" t="str">
            <v>MC</v>
          </cell>
          <cell r="E959" t="str">
            <v>MA1CR211</v>
          </cell>
          <cell r="F959">
            <v>36902</v>
          </cell>
          <cell r="G959" t="str">
            <v>00:00:00</v>
          </cell>
          <cell r="H959" t="str">
            <v>09:39:04</v>
          </cell>
          <cell r="I959">
            <v>36902</v>
          </cell>
          <cell r="J959">
            <v>267.3</v>
          </cell>
        </row>
        <row r="960">
          <cell r="A960" t="str">
            <v>91197216</v>
          </cell>
          <cell r="B960" t="str">
            <v>MMM/GCC.REPARAR VALLE.ESPA201R.</v>
          </cell>
          <cell r="C960" t="str">
            <v>CREF-RE2-MAQ-EAO-TPM</v>
          </cell>
          <cell r="D960" t="str">
            <v>MC</v>
          </cell>
          <cell r="E960" t="str">
            <v>MA1CR211</v>
          </cell>
          <cell r="F960">
            <v>36902</v>
          </cell>
          <cell r="G960" t="str">
            <v>00:00:00</v>
          </cell>
          <cell r="H960" t="str">
            <v>09:50:36</v>
          </cell>
          <cell r="I960">
            <v>36902</v>
          </cell>
          <cell r="J960">
            <v>178.2</v>
          </cell>
        </row>
        <row r="961">
          <cell r="A961" t="str">
            <v>91197228</v>
          </cell>
          <cell r="B961" t="str">
            <v>MMM/GCC.REAPRETAR PERNOS.ESPA201R.</v>
          </cell>
          <cell r="C961" t="str">
            <v>CREF-RE2-MAQ-EAO-URM</v>
          </cell>
          <cell r="D961" t="str">
            <v>MC</v>
          </cell>
          <cell r="E961" t="str">
            <v>MA1CR211</v>
          </cell>
          <cell r="F961">
            <v>36903</v>
          </cell>
          <cell r="G961" t="str">
            <v>00:00:00</v>
          </cell>
          <cell r="H961" t="str">
            <v>10:24:14</v>
          </cell>
          <cell r="I961">
            <v>36903</v>
          </cell>
          <cell r="J961">
            <v>267.3</v>
          </cell>
        </row>
        <row r="962">
          <cell r="A962" t="str">
            <v>91198053</v>
          </cell>
          <cell r="B962" t="str">
            <v>MMM/JLM.REAPRETAR PERNOS.ESPA201R.</v>
          </cell>
          <cell r="C962" t="str">
            <v>CREF-RE2-MAQ-EAO-URM</v>
          </cell>
          <cell r="D962" t="str">
            <v>MC</v>
          </cell>
          <cell r="E962" t="str">
            <v>MA1CR211</v>
          </cell>
          <cell r="F962">
            <v>36904</v>
          </cell>
          <cell r="G962" t="str">
            <v>00:00:00</v>
          </cell>
          <cell r="H962" t="str">
            <v>11:01:36</v>
          </cell>
          <cell r="I962">
            <v>36904</v>
          </cell>
          <cell r="J962">
            <v>89.1</v>
          </cell>
        </row>
        <row r="963">
          <cell r="A963" t="str">
            <v>91198058</v>
          </cell>
          <cell r="B963" t="str">
            <v>MMM/JLM.REPONER CHAVETAS-ESPA201R.</v>
          </cell>
          <cell r="C963" t="str">
            <v>CREF-RE2-MAQ-EAO-TPM</v>
          </cell>
          <cell r="D963" t="str">
            <v>MC</v>
          </cell>
          <cell r="E963" t="str">
            <v>MA1CR211</v>
          </cell>
          <cell r="F963">
            <v>36904</v>
          </cell>
          <cell r="G963" t="str">
            <v>00:00:00</v>
          </cell>
          <cell r="H963" t="str">
            <v>11:09:20</v>
          </cell>
          <cell r="I963">
            <v>36904</v>
          </cell>
          <cell r="J963">
            <v>267.3</v>
          </cell>
        </row>
        <row r="964">
          <cell r="A964" t="str">
            <v>91198116</v>
          </cell>
          <cell r="B964" t="str">
            <v>MMM/GCC.REPARAR CADENA CORTADA.ESPA201R.</v>
          </cell>
          <cell r="C964" t="str">
            <v>CREF-RE2-MAQ-EAO-TPM</v>
          </cell>
          <cell r="D964" t="str">
            <v>MC</v>
          </cell>
          <cell r="E964" t="str">
            <v>MA1CR211</v>
          </cell>
          <cell r="F964">
            <v>36904</v>
          </cell>
          <cell r="G964" t="str">
            <v>00:00:00</v>
          </cell>
          <cell r="H964" t="str">
            <v>11:31:05</v>
          </cell>
          <cell r="I964">
            <v>36904</v>
          </cell>
          <cell r="J964">
            <v>400.95</v>
          </cell>
        </row>
        <row r="965">
          <cell r="A965" t="str">
            <v>91202337</v>
          </cell>
          <cell r="B965" t="str">
            <v>MMM/JLM.REPARAR CADENA CORTADA.ESPA201R.</v>
          </cell>
          <cell r="C965" t="str">
            <v>CREF-RE2-MAQ-EAO-TEM</v>
          </cell>
          <cell r="D965" t="str">
            <v>MC</v>
          </cell>
          <cell r="E965" t="str">
            <v>MA1CR211</v>
          </cell>
          <cell r="F965">
            <v>36905</v>
          </cell>
          <cell r="G965" t="str">
            <v>00:00:00</v>
          </cell>
          <cell r="H965" t="str">
            <v>13:31:57</v>
          </cell>
          <cell r="I965">
            <v>36905</v>
          </cell>
          <cell r="J965">
            <v>400.95</v>
          </cell>
        </row>
        <row r="966">
          <cell r="A966" t="str">
            <v>91203188</v>
          </cell>
          <cell r="B966" t="str">
            <v>MMM/GCC.REPARAR CADENA CORTADA.ESPA201R.</v>
          </cell>
          <cell r="C966" t="str">
            <v>CREF-RE2-MAQ-EAO-TPM</v>
          </cell>
          <cell r="D966" t="str">
            <v>MC</v>
          </cell>
          <cell r="E966" t="str">
            <v>MA1CR211</v>
          </cell>
          <cell r="F966">
            <v>36906</v>
          </cell>
          <cell r="G966" t="str">
            <v>00:00:00</v>
          </cell>
          <cell r="H966" t="str">
            <v>07:59:42</v>
          </cell>
          <cell r="I966">
            <v>36906</v>
          </cell>
          <cell r="J966">
            <v>89.1</v>
          </cell>
        </row>
        <row r="967">
          <cell r="A967" t="str">
            <v>91203257</v>
          </cell>
          <cell r="B967" t="str">
            <v>MMM/GCC.SOLDAR GUIA.ESPA201R.</v>
          </cell>
          <cell r="C967" t="str">
            <v>CREF-RE2-MAQ-EAO-TEM</v>
          </cell>
          <cell r="D967" t="str">
            <v>MC</v>
          </cell>
          <cell r="E967" t="str">
            <v>MA1CR211</v>
          </cell>
          <cell r="F967">
            <v>36907</v>
          </cell>
          <cell r="G967" t="str">
            <v>00:00:00</v>
          </cell>
          <cell r="H967" t="str">
            <v>08:37:45</v>
          </cell>
          <cell r="I967">
            <v>36907</v>
          </cell>
          <cell r="J967">
            <v>334.13</v>
          </cell>
        </row>
        <row r="968">
          <cell r="A968" t="str">
            <v>91203801</v>
          </cell>
          <cell r="B968" t="str">
            <v>MMM/NML.REPARAR CADENA CORTADA.ESPA201R</v>
          </cell>
          <cell r="C968" t="str">
            <v>CREF-RE2-MAQ-EAO-TPM</v>
          </cell>
          <cell r="D968" t="str">
            <v>MC</v>
          </cell>
          <cell r="E968" t="str">
            <v>MA1CR211</v>
          </cell>
          <cell r="F968">
            <v>36908</v>
          </cell>
          <cell r="G968" t="str">
            <v>00:00:00</v>
          </cell>
          <cell r="H968" t="str">
            <v>13:46:33</v>
          </cell>
          <cell r="I968">
            <v>36908</v>
          </cell>
          <cell r="J968">
            <v>178.2</v>
          </cell>
        </row>
        <row r="969">
          <cell r="A969" t="str">
            <v>91206936</v>
          </cell>
          <cell r="B969" t="str">
            <v>MMM/CL.CAMBIAR CHAVETAS.ESPA201R.</v>
          </cell>
          <cell r="C969" t="str">
            <v>CREF-RE2-MAQ-EAO-TPM</v>
          </cell>
          <cell r="D969" t="str">
            <v>MC</v>
          </cell>
          <cell r="E969" t="str">
            <v>MA1CR211</v>
          </cell>
          <cell r="F969">
            <v>36911</v>
          </cell>
          <cell r="G969" t="str">
            <v>00:00:00</v>
          </cell>
          <cell r="H969" t="str">
            <v>09:01:16</v>
          </cell>
          <cell r="I969">
            <v>36911</v>
          </cell>
          <cell r="J969">
            <v>89.1</v>
          </cell>
        </row>
        <row r="970">
          <cell r="A970" t="str">
            <v>91207048</v>
          </cell>
          <cell r="B970" t="str">
            <v>MMM/NML.CAMBIAR CHAVETAS.ESPA201R.</v>
          </cell>
          <cell r="C970" t="str">
            <v>CREF-RE2-MAQ-EAO-TPM</v>
          </cell>
          <cell r="D970" t="str">
            <v>MC</v>
          </cell>
          <cell r="E970" t="str">
            <v>MA1CR211</v>
          </cell>
          <cell r="F970">
            <v>36912</v>
          </cell>
          <cell r="G970" t="str">
            <v>00:00:00</v>
          </cell>
          <cell r="H970" t="str">
            <v>09:48:42</v>
          </cell>
          <cell r="I970">
            <v>36912</v>
          </cell>
          <cell r="J970">
            <v>89.1</v>
          </cell>
        </row>
        <row r="971">
          <cell r="A971" t="str">
            <v>91207090</v>
          </cell>
          <cell r="B971" t="str">
            <v>MMM/CL.REPARAR VALLE.ESPA201R</v>
          </cell>
          <cell r="C971" t="str">
            <v>CREF-RE2-MAQ-EAO-CTM</v>
          </cell>
          <cell r="D971" t="str">
            <v>MC</v>
          </cell>
          <cell r="E971" t="str">
            <v>MA1CR211</v>
          </cell>
          <cell r="F971">
            <v>36912</v>
          </cell>
          <cell r="G971" t="str">
            <v>00:00:00</v>
          </cell>
          <cell r="H971" t="str">
            <v>09:57:38</v>
          </cell>
          <cell r="I971">
            <v>36912</v>
          </cell>
          <cell r="J971">
            <v>356.4</v>
          </cell>
        </row>
        <row r="972">
          <cell r="A972" t="str">
            <v>91207355</v>
          </cell>
          <cell r="B972" t="str">
            <v>MMM/CL.REPARAR CADENA CORTADA.ESPA201R</v>
          </cell>
          <cell r="C972" t="str">
            <v>CREF-RE2-MAQ-EAO-TPM</v>
          </cell>
          <cell r="D972" t="str">
            <v>MC</v>
          </cell>
          <cell r="E972" t="str">
            <v>MA1CR211</v>
          </cell>
          <cell r="F972">
            <v>36913</v>
          </cell>
          <cell r="G972" t="str">
            <v>00:00:00</v>
          </cell>
          <cell r="H972" t="str">
            <v>13:31:42</v>
          </cell>
          <cell r="I972">
            <v>36913</v>
          </cell>
          <cell r="J972">
            <v>400.95</v>
          </cell>
        </row>
        <row r="973">
          <cell r="A973" t="str">
            <v>91209610</v>
          </cell>
          <cell r="B973" t="str">
            <v>MMM/CL.REPARAR CADENA CORTADA ESPA201R.</v>
          </cell>
          <cell r="C973" t="str">
            <v>CREF-RE2-MAQ-EAO-TEM</v>
          </cell>
          <cell r="D973" t="str">
            <v>MC</v>
          </cell>
          <cell r="E973" t="str">
            <v>MA1CR211</v>
          </cell>
          <cell r="F973">
            <v>36914</v>
          </cell>
          <cell r="G973" t="str">
            <v>00:00:00</v>
          </cell>
          <cell r="H973" t="str">
            <v>09:50:05</v>
          </cell>
          <cell r="I973">
            <v>36914</v>
          </cell>
          <cell r="J973">
            <v>445.5</v>
          </cell>
        </row>
        <row r="974">
          <cell r="A974" t="str">
            <v>91209986</v>
          </cell>
          <cell r="B974" t="str">
            <v>MMM/GCC.REGULAR VELOCIDADES.ESPA201R.</v>
          </cell>
          <cell r="C974" t="str">
            <v>CREF-RE2-MAQ-EAO-TPM</v>
          </cell>
          <cell r="D974" t="str">
            <v>MC</v>
          </cell>
          <cell r="E974" t="str">
            <v>MA1CR211</v>
          </cell>
          <cell r="F974">
            <v>36915</v>
          </cell>
          <cell r="G974" t="str">
            <v>00:00:00</v>
          </cell>
          <cell r="H974" t="str">
            <v>13:18:39</v>
          </cell>
          <cell r="I974">
            <v>36915</v>
          </cell>
          <cell r="J974">
            <v>178.2</v>
          </cell>
        </row>
        <row r="975">
          <cell r="A975" t="str">
            <v>91210983</v>
          </cell>
          <cell r="B975" t="str">
            <v>MMM/NML.CAMBIAR CHAVETAS.ESPA201R.</v>
          </cell>
          <cell r="C975" t="str">
            <v>CREF-RE2-MAQ-EAO-TPM</v>
          </cell>
          <cell r="D975" t="str">
            <v>MC</v>
          </cell>
          <cell r="E975" t="str">
            <v>MA1CR211</v>
          </cell>
          <cell r="F975">
            <v>36916</v>
          </cell>
          <cell r="G975" t="str">
            <v>00:00:00</v>
          </cell>
          <cell r="H975" t="str">
            <v>09:40:13</v>
          </cell>
          <cell r="I975">
            <v>36916</v>
          </cell>
          <cell r="J975">
            <v>44.55</v>
          </cell>
        </row>
        <row r="976">
          <cell r="A976" t="str">
            <v>91213051</v>
          </cell>
          <cell r="B976" t="str">
            <v>MMM/CL-REGULAR VELOCIDAD.ESPA201R.</v>
          </cell>
          <cell r="C976" t="str">
            <v>CREF-RE2-MAQ-EAO-TPM</v>
          </cell>
          <cell r="D976" t="str">
            <v>MC</v>
          </cell>
          <cell r="E976" t="str">
            <v>MA1CR211</v>
          </cell>
          <cell r="F976">
            <v>36917</v>
          </cell>
          <cell r="G976" t="str">
            <v>00:00:00</v>
          </cell>
          <cell r="H976" t="str">
            <v>10:38:48</v>
          </cell>
          <cell r="I976">
            <v>36917</v>
          </cell>
          <cell r="J976">
            <v>178.2</v>
          </cell>
        </row>
        <row r="977">
          <cell r="A977" t="str">
            <v>91213095</v>
          </cell>
          <cell r="B977" t="str">
            <v>MMM/CL.DESARMAR PARTE DE MAQUINA.ESPA201</v>
          </cell>
          <cell r="C977" t="str">
            <v>CREF-RE2-MAQ-EAO-CTM</v>
          </cell>
          <cell r="D977" t="str">
            <v>MC</v>
          </cell>
          <cell r="E977" t="str">
            <v>MA1CR211</v>
          </cell>
          <cell r="F977">
            <v>36918</v>
          </cell>
          <cell r="G977" t="str">
            <v>00:00:00</v>
          </cell>
          <cell r="H977" t="str">
            <v>11:57:43</v>
          </cell>
          <cell r="I977">
            <v>36918</v>
          </cell>
          <cell r="J977">
            <v>712.8</v>
          </cell>
        </row>
        <row r="978">
          <cell r="A978" t="str">
            <v>91214559</v>
          </cell>
          <cell r="B978" t="str">
            <v>MMM/NML.REPARAR LINEA HID.ESPA201R.</v>
          </cell>
          <cell r="C978" t="str">
            <v>CREF-RE2-MAQ-EAO-UHM</v>
          </cell>
          <cell r="D978" t="str">
            <v>MC</v>
          </cell>
          <cell r="E978" t="str">
            <v>MA1CR211</v>
          </cell>
          <cell r="F978">
            <v>36919</v>
          </cell>
          <cell r="G978" t="str">
            <v>00:00:00</v>
          </cell>
          <cell r="H978" t="str">
            <v>13:54:08</v>
          </cell>
          <cell r="I978">
            <v>36919</v>
          </cell>
          <cell r="J978">
            <v>267.3</v>
          </cell>
        </row>
        <row r="979">
          <cell r="A979" t="str">
            <v>91215329</v>
          </cell>
          <cell r="B979" t="str">
            <v>MMM/CL.CAMBIAR CADENAS ESPA201R.</v>
          </cell>
          <cell r="C979" t="str">
            <v>CREF-RE2-MAQ-EAO-TPM</v>
          </cell>
          <cell r="D979" t="str">
            <v>MC</v>
          </cell>
          <cell r="E979" t="str">
            <v>MA1CR211</v>
          </cell>
          <cell r="F979">
            <v>36919</v>
          </cell>
          <cell r="G979" t="str">
            <v>00:00:00</v>
          </cell>
          <cell r="H979" t="str">
            <v>08:25:03</v>
          </cell>
          <cell r="I979">
            <v>36919</v>
          </cell>
          <cell r="J979">
            <v>1782</v>
          </cell>
        </row>
        <row r="980">
          <cell r="A980" t="str">
            <v>91215454</v>
          </cell>
          <cell r="B980" t="str">
            <v>MMM/GCC.CAMBIAR CHAVETAS.ESPA201R.</v>
          </cell>
          <cell r="C980" t="str">
            <v>CREF-RE2-MAQ-EAO-TPM</v>
          </cell>
          <cell r="D980" t="str">
            <v>MC</v>
          </cell>
          <cell r="E980" t="str">
            <v>MA1CR211</v>
          </cell>
          <cell r="F980">
            <v>36920</v>
          </cell>
          <cell r="G980" t="str">
            <v>00:00:00</v>
          </cell>
          <cell r="H980" t="str">
            <v>09:14:51</v>
          </cell>
          <cell r="I980">
            <v>36920</v>
          </cell>
          <cell r="J980">
            <v>178.2</v>
          </cell>
        </row>
        <row r="981">
          <cell r="A981" t="str">
            <v>91216129</v>
          </cell>
          <cell r="B981" t="str">
            <v>MMM/NML.CAMBIAR CHAVETAS.ESPA201R.</v>
          </cell>
          <cell r="C981" t="str">
            <v>CREF-RE2-MAQ-EAO-TPM</v>
          </cell>
          <cell r="D981" t="str">
            <v>MC</v>
          </cell>
          <cell r="E981" t="str">
            <v>MA1CR211</v>
          </cell>
          <cell r="F981">
            <v>36920</v>
          </cell>
          <cell r="G981" t="str">
            <v>00:00:00</v>
          </cell>
          <cell r="H981" t="str">
            <v>14:05:54</v>
          </cell>
          <cell r="I981">
            <v>36920</v>
          </cell>
          <cell r="J981">
            <v>178.2</v>
          </cell>
        </row>
        <row r="982">
          <cell r="A982" t="str">
            <v>91220708</v>
          </cell>
          <cell r="B982" t="str">
            <v>.MM/NML.REPARAR FILTRACION.ESPA201R.</v>
          </cell>
          <cell r="C982" t="str">
            <v>CREF-RE2-MAQ-EAO-CTM</v>
          </cell>
          <cell r="D982" t="str">
            <v>MC</v>
          </cell>
          <cell r="E982" t="str">
            <v>MA1CR211</v>
          </cell>
          <cell r="F982">
            <v>36921</v>
          </cell>
          <cell r="G982" t="str">
            <v>00:00:00</v>
          </cell>
          <cell r="H982" t="str">
            <v>14:33:27</v>
          </cell>
          <cell r="I982">
            <v>36921</v>
          </cell>
          <cell r="J982">
            <v>89.1</v>
          </cell>
        </row>
        <row r="983">
          <cell r="A983" t="str">
            <v>91221779</v>
          </cell>
          <cell r="B983" t="str">
            <v>MMM/NPB.REVISAR MAQUINA.ESPA201R.</v>
          </cell>
          <cell r="C983" t="str">
            <v>CREF-RE2-MAQ-EAO</v>
          </cell>
          <cell r="D983" t="str">
            <v>MC</v>
          </cell>
          <cell r="E983" t="str">
            <v>MA1CR211</v>
          </cell>
          <cell r="F983">
            <v>36922</v>
          </cell>
          <cell r="G983" t="str">
            <v>00:00:00</v>
          </cell>
          <cell r="H983" t="str">
            <v>09:40:03</v>
          </cell>
          <cell r="I983">
            <v>36922</v>
          </cell>
          <cell r="J983">
            <v>623.70000000000005</v>
          </cell>
        </row>
        <row r="984">
          <cell r="A984" t="str">
            <v>91221902</v>
          </cell>
          <cell r="B984" t="str">
            <v>MMM/JLM.REPARAR CADENA CORTADA.ESPA201R.</v>
          </cell>
          <cell r="C984" t="str">
            <v>CREF-RE2-MAQ-EAO-VDM</v>
          </cell>
          <cell r="D984" t="str">
            <v>MC</v>
          </cell>
          <cell r="E984" t="str">
            <v>MA1CR211</v>
          </cell>
          <cell r="F984">
            <v>36922</v>
          </cell>
          <cell r="G984" t="str">
            <v>00:00:00</v>
          </cell>
          <cell r="H984" t="str">
            <v>10:28:09</v>
          </cell>
          <cell r="I984">
            <v>36922</v>
          </cell>
          <cell r="J984">
            <v>133.65</v>
          </cell>
        </row>
        <row r="985">
          <cell r="A985" t="str">
            <v>91224933</v>
          </cell>
          <cell r="B985" t="str">
            <v>MMM/NPB.CAMBIAR PERNO GATO,ESPA201R.</v>
          </cell>
          <cell r="C985" t="str">
            <v>CREF-RE2-MAQ-EAO-VDM</v>
          </cell>
          <cell r="D985" t="str">
            <v>MC</v>
          </cell>
          <cell r="E985" t="str">
            <v>MA1CR211</v>
          </cell>
          <cell r="F985">
            <v>36926</v>
          </cell>
          <cell r="G985" t="str">
            <v>00:00:00</v>
          </cell>
          <cell r="H985" t="str">
            <v>10:03:19</v>
          </cell>
          <cell r="I985">
            <v>36926</v>
          </cell>
          <cell r="J985">
            <v>356.4</v>
          </cell>
        </row>
        <row r="986">
          <cell r="A986" t="str">
            <v>91227610</v>
          </cell>
          <cell r="B986" t="str">
            <v>MMM/ABC.REPONER CHAVETAS.ESPA201R.</v>
          </cell>
          <cell r="C986" t="str">
            <v>CREF-RE2-MAQ-EAO-TPM</v>
          </cell>
          <cell r="D986" t="str">
            <v>MC</v>
          </cell>
          <cell r="E986" t="str">
            <v>MA1CR211</v>
          </cell>
          <cell r="F986">
            <v>36929</v>
          </cell>
          <cell r="G986" t="str">
            <v>00:00:00</v>
          </cell>
          <cell r="H986" t="str">
            <v>09:54:53</v>
          </cell>
          <cell r="I986">
            <v>36929</v>
          </cell>
          <cell r="J986">
            <v>178.2</v>
          </cell>
        </row>
        <row r="987">
          <cell r="A987" t="str">
            <v>91229293</v>
          </cell>
          <cell r="B987" t="str">
            <v>MMM/NPB.REPARAR FILTRACION.ESPA201R.</v>
          </cell>
          <cell r="C987" t="str">
            <v>CREF-RE2-MAQ-EAO-UHM</v>
          </cell>
          <cell r="D987" t="str">
            <v>MC</v>
          </cell>
          <cell r="E987" t="str">
            <v>MA1CR211</v>
          </cell>
          <cell r="F987">
            <v>36930</v>
          </cell>
          <cell r="G987" t="str">
            <v>00:00:00</v>
          </cell>
          <cell r="H987" t="str">
            <v>13:47:25</v>
          </cell>
          <cell r="I987">
            <v>36930</v>
          </cell>
          <cell r="J987">
            <v>178.2</v>
          </cell>
        </row>
        <row r="988">
          <cell r="A988" t="str">
            <v>91229931</v>
          </cell>
          <cell r="B988" t="str">
            <v>MMM/NML.REPARAR FILTRACION.ESPA201R.</v>
          </cell>
          <cell r="C988" t="str">
            <v>CREF-RE2-MAQ-EAO-UHM</v>
          </cell>
          <cell r="D988" t="str">
            <v>MC</v>
          </cell>
          <cell r="E988" t="str">
            <v>MA1CR211</v>
          </cell>
          <cell r="F988">
            <v>36931</v>
          </cell>
          <cell r="G988" t="str">
            <v>00:00:00</v>
          </cell>
          <cell r="H988" t="str">
            <v>09:43:17</v>
          </cell>
          <cell r="I988">
            <v>36931</v>
          </cell>
          <cell r="J988">
            <v>178.2</v>
          </cell>
        </row>
        <row r="989">
          <cell r="A989" t="str">
            <v>91234708</v>
          </cell>
          <cell r="B989" t="str">
            <v>M.M.M : MANTENCION MENSUAL EAO</v>
          </cell>
          <cell r="C989" t="str">
            <v>CREF-RE2-MAQ-EAO-MIM</v>
          </cell>
          <cell r="D989" t="str">
            <v>MP</v>
          </cell>
          <cell r="E989" t="str">
            <v>MA1CR211</v>
          </cell>
          <cell r="F989">
            <v>36945</v>
          </cell>
          <cell r="G989" t="str">
            <v>00:00:00</v>
          </cell>
          <cell r="H989" t="str">
            <v>12:10:55</v>
          </cell>
          <cell r="I989">
            <v>36945</v>
          </cell>
          <cell r="J989">
            <v>17.82</v>
          </cell>
        </row>
        <row r="990">
          <cell r="A990" t="str">
            <v>91234769</v>
          </cell>
          <cell r="B990" t="str">
            <v>M.M.M : MANTENCION MENSUAL EAO</v>
          </cell>
          <cell r="C990" t="str">
            <v>CREF-RE2-MAQ-EAO-URM</v>
          </cell>
          <cell r="D990" t="str">
            <v>MP</v>
          </cell>
          <cell r="E990" t="str">
            <v>MA1CR211</v>
          </cell>
          <cell r="F990">
            <v>36945</v>
          </cell>
          <cell r="G990" t="str">
            <v>00:00:00</v>
          </cell>
          <cell r="H990" t="str">
            <v>12:19:31</v>
          </cell>
          <cell r="I990">
            <v>36945</v>
          </cell>
          <cell r="J990">
            <v>44.55</v>
          </cell>
        </row>
        <row r="991">
          <cell r="A991" t="str">
            <v>91234770</v>
          </cell>
          <cell r="B991" t="str">
            <v>M.M.M : MANTENCION MENSUAL EAO</v>
          </cell>
          <cell r="C991" t="str">
            <v>CREF-RE2-MAQ-EAO-URM</v>
          </cell>
          <cell r="D991" t="str">
            <v>MP</v>
          </cell>
          <cell r="E991" t="str">
            <v>MA1CR211</v>
          </cell>
          <cell r="F991">
            <v>36945</v>
          </cell>
          <cell r="G991" t="str">
            <v>00:00:00</v>
          </cell>
          <cell r="H991" t="str">
            <v>12:21:07</v>
          </cell>
          <cell r="I991">
            <v>36945</v>
          </cell>
          <cell r="J991">
            <v>44.55</v>
          </cell>
        </row>
        <row r="992">
          <cell r="A992" t="str">
            <v>91234771</v>
          </cell>
          <cell r="B992" t="str">
            <v>M.M.M : MANTENCION MENSUAL EAO</v>
          </cell>
          <cell r="C992" t="str">
            <v>CREF-RE2-MAQ-EAO-URM</v>
          </cell>
          <cell r="D992" t="str">
            <v>MP</v>
          </cell>
          <cell r="E992" t="str">
            <v>MA1CR211</v>
          </cell>
          <cell r="F992">
            <v>36945</v>
          </cell>
          <cell r="G992" t="str">
            <v>00:00:00</v>
          </cell>
          <cell r="H992" t="str">
            <v>12:22:34</v>
          </cell>
          <cell r="I992">
            <v>36945</v>
          </cell>
          <cell r="J992">
            <v>17.82</v>
          </cell>
        </row>
        <row r="993">
          <cell r="A993" t="str">
            <v>91234772</v>
          </cell>
          <cell r="B993" t="str">
            <v>M.M.M : MANTENCION MENSUAL EAO</v>
          </cell>
          <cell r="C993" t="str">
            <v>CREF-RE2-MAQ-EAO-CTM</v>
          </cell>
          <cell r="D993" t="str">
            <v>MP</v>
          </cell>
          <cell r="E993" t="str">
            <v>MA1CR211</v>
          </cell>
          <cell r="F993">
            <v>36945</v>
          </cell>
          <cell r="G993" t="str">
            <v>00:00:00</v>
          </cell>
          <cell r="H993" t="str">
            <v>12:24:03</v>
          </cell>
          <cell r="I993">
            <v>36945</v>
          </cell>
          <cell r="J993">
            <v>26.73</v>
          </cell>
        </row>
        <row r="994">
          <cell r="A994" t="str">
            <v>91234773</v>
          </cell>
          <cell r="B994" t="str">
            <v>M.M.M : MANTENCION MENSUAL EAO</v>
          </cell>
          <cell r="C994" t="str">
            <v>CREF-RE2-MAQ-EAO-STM</v>
          </cell>
          <cell r="D994" t="str">
            <v>MP</v>
          </cell>
          <cell r="E994" t="str">
            <v>MA1CR211</v>
          </cell>
          <cell r="F994">
            <v>36945</v>
          </cell>
          <cell r="G994" t="str">
            <v>00:00:00</v>
          </cell>
          <cell r="H994" t="str">
            <v>12:25:41</v>
          </cell>
          <cell r="I994">
            <v>36945</v>
          </cell>
          <cell r="J994">
            <v>44.55</v>
          </cell>
        </row>
        <row r="995">
          <cell r="A995" t="str">
            <v>91234774</v>
          </cell>
          <cell r="B995" t="str">
            <v>M.M.M : MANTENCION MENSUAL EAO</v>
          </cell>
          <cell r="C995" t="str">
            <v>CREF-RE2-MAQ-EAO-TEM</v>
          </cell>
          <cell r="D995" t="str">
            <v>MP</v>
          </cell>
          <cell r="E995" t="str">
            <v>MA1CR211</v>
          </cell>
          <cell r="F995">
            <v>36945</v>
          </cell>
          <cell r="G995" t="str">
            <v>00:00:00</v>
          </cell>
          <cell r="H995" t="str">
            <v>12:27:11</v>
          </cell>
          <cell r="I995">
            <v>36945</v>
          </cell>
          <cell r="J995">
            <v>26.73</v>
          </cell>
        </row>
        <row r="996">
          <cell r="A996" t="str">
            <v>91234775</v>
          </cell>
          <cell r="B996" t="str">
            <v>M.M.M : MANTENCION MENSUAL EAO</v>
          </cell>
          <cell r="C996" t="str">
            <v>CREF-RE2-MAQ-EAO-VDM</v>
          </cell>
          <cell r="D996" t="str">
            <v>MP</v>
          </cell>
          <cell r="E996" t="str">
            <v>MA1CR211</v>
          </cell>
          <cell r="F996">
            <v>36945</v>
          </cell>
          <cell r="G996" t="str">
            <v>00:00:00</v>
          </cell>
          <cell r="H996" t="str">
            <v>12:28:39</v>
          </cell>
          <cell r="I996">
            <v>36945</v>
          </cell>
          <cell r="J996">
            <v>89.1</v>
          </cell>
        </row>
        <row r="997">
          <cell r="A997" t="str">
            <v>91234776</v>
          </cell>
          <cell r="B997" t="str">
            <v>M.M.M : MANTENCION MENSUAL EAO</v>
          </cell>
          <cell r="C997" t="str">
            <v>CREF-RE2-MAQ-EAO-UHM</v>
          </cell>
          <cell r="D997" t="str">
            <v>MP</v>
          </cell>
          <cell r="E997" t="str">
            <v>MA1CR211</v>
          </cell>
          <cell r="F997">
            <v>36945</v>
          </cell>
          <cell r="G997" t="str">
            <v>00:00:00</v>
          </cell>
          <cell r="H997" t="str">
            <v>12:32:31</v>
          </cell>
          <cell r="I997">
            <v>36945</v>
          </cell>
          <cell r="J997">
            <v>89.1</v>
          </cell>
        </row>
        <row r="998">
          <cell r="A998" t="str">
            <v>91238567</v>
          </cell>
          <cell r="B998" t="str">
            <v>MMM/NML.REPARAR CADENA CORTADA.ESPA201R.</v>
          </cell>
          <cell r="C998" t="str">
            <v>CREF-RE2-MAQ-EAO-TEM</v>
          </cell>
          <cell r="D998" t="str">
            <v>MC</v>
          </cell>
          <cell r="E998" t="str">
            <v>MA1CR211</v>
          </cell>
          <cell r="F998">
            <v>36933</v>
          </cell>
          <cell r="G998" t="str">
            <v>00:00:00</v>
          </cell>
          <cell r="H998" t="str">
            <v>11:11:11</v>
          </cell>
          <cell r="I998">
            <v>36933</v>
          </cell>
          <cell r="J998">
            <v>356.4</v>
          </cell>
        </row>
        <row r="999">
          <cell r="A999" t="str">
            <v>91242680</v>
          </cell>
          <cell r="B999" t="str">
            <v>MMM/NPB.MANTENCION PREVENTIVA ESPA201R.</v>
          </cell>
          <cell r="C999" t="str">
            <v>CREF-RE2-MAQ-EAO</v>
          </cell>
          <cell r="D999" t="str">
            <v>MC</v>
          </cell>
          <cell r="E999" t="str">
            <v>MA1CR211</v>
          </cell>
          <cell r="F999">
            <v>36934</v>
          </cell>
          <cell r="G999" t="str">
            <v>00:00:00</v>
          </cell>
          <cell r="H999" t="str">
            <v>07:47:45</v>
          </cell>
          <cell r="I999">
            <v>36934</v>
          </cell>
          <cell r="J999">
            <v>623.70000000000005</v>
          </cell>
        </row>
        <row r="1000">
          <cell r="A1000" t="str">
            <v>91243492</v>
          </cell>
          <cell r="B1000" t="str">
            <v>MMM/ABC.CAMBIAR FLEXIBLE.ESPA201R.</v>
          </cell>
          <cell r="C1000" t="str">
            <v>CREF-RE2-MAQ-EAO-UHM</v>
          </cell>
          <cell r="D1000" t="str">
            <v>MC</v>
          </cell>
          <cell r="E1000" t="str">
            <v>MA1CR211</v>
          </cell>
          <cell r="F1000">
            <v>36936</v>
          </cell>
          <cell r="G1000" t="str">
            <v>00:00:00</v>
          </cell>
          <cell r="H1000" t="str">
            <v>13:32:30</v>
          </cell>
          <cell r="I1000">
            <v>36936</v>
          </cell>
          <cell r="J1000">
            <v>267.3</v>
          </cell>
        </row>
        <row r="1001">
          <cell r="A1001" t="str">
            <v>91245779</v>
          </cell>
          <cell r="B1001" t="str">
            <v>MMM/NPB.LIMPIAR MAQUINA.ESPA201R.</v>
          </cell>
          <cell r="C1001" t="str">
            <v>CREF-RE2-MAQ-EAO-UHM</v>
          </cell>
          <cell r="D1001" t="str">
            <v>MC</v>
          </cell>
          <cell r="E1001" t="str">
            <v>MA1CR211</v>
          </cell>
          <cell r="F1001">
            <v>36939</v>
          </cell>
          <cell r="G1001" t="str">
            <v>00:00:00</v>
          </cell>
          <cell r="H1001" t="str">
            <v>08:53:28</v>
          </cell>
          <cell r="I1001">
            <v>36939</v>
          </cell>
          <cell r="J1001">
            <v>178.2</v>
          </cell>
        </row>
        <row r="1002">
          <cell r="A1002" t="str">
            <v>91248145</v>
          </cell>
          <cell r="B1002" t="str">
            <v>MMM/NML.REPONER CHAVETAS.ESPA201R.</v>
          </cell>
          <cell r="C1002" t="str">
            <v>CREF-RE2-MAQ-EAO-TPM</v>
          </cell>
          <cell r="D1002" t="str">
            <v>MC</v>
          </cell>
          <cell r="E1002" t="str">
            <v>MA1CR211</v>
          </cell>
          <cell r="F1002">
            <v>36943</v>
          </cell>
          <cell r="G1002" t="str">
            <v>00:00:00</v>
          </cell>
          <cell r="H1002" t="str">
            <v>13:18:59</v>
          </cell>
          <cell r="I1002">
            <v>36943</v>
          </cell>
          <cell r="J1002">
            <v>89.1</v>
          </cell>
        </row>
        <row r="1003">
          <cell r="A1003" t="str">
            <v>91253205</v>
          </cell>
          <cell r="B1003" t="str">
            <v>MMM/GCC.REPARAR CADENA CORTADA.ESPA201R</v>
          </cell>
          <cell r="C1003" t="str">
            <v>CREF-RE2-MAQ-EAO-TPM</v>
          </cell>
          <cell r="D1003" t="str">
            <v>MC</v>
          </cell>
          <cell r="E1003" t="str">
            <v>MA1CR211</v>
          </cell>
          <cell r="F1003">
            <v>36944</v>
          </cell>
          <cell r="G1003" t="str">
            <v>00:00:00</v>
          </cell>
          <cell r="H1003" t="str">
            <v>09:09:05</v>
          </cell>
          <cell r="I1003">
            <v>36944</v>
          </cell>
          <cell r="J1003">
            <v>400.95</v>
          </cell>
        </row>
        <row r="1004">
          <cell r="A1004" t="str">
            <v>91256638</v>
          </cell>
          <cell r="B1004" t="str">
            <v>MMM/GCC.REAPRETAR TOPES.ESPA201R.</v>
          </cell>
          <cell r="C1004" t="str">
            <v>CREF-RE2-MAQ-EAO-URM</v>
          </cell>
          <cell r="D1004" t="str">
            <v>MC</v>
          </cell>
          <cell r="E1004" t="str">
            <v>MA1CR211</v>
          </cell>
          <cell r="F1004">
            <v>36948</v>
          </cell>
          <cell r="G1004" t="str">
            <v>00:00:00</v>
          </cell>
          <cell r="H1004" t="str">
            <v>09:00:07</v>
          </cell>
          <cell r="I1004">
            <v>36948</v>
          </cell>
          <cell r="J1004">
            <v>222.75</v>
          </cell>
        </row>
        <row r="1005">
          <cell r="A1005" t="str">
            <v>91256724</v>
          </cell>
          <cell r="B1005" t="str">
            <v>MMM/ABC.REPARAR CADENA CORTADA.ESPA201R.</v>
          </cell>
          <cell r="C1005" t="str">
            <v>CREF-RE2-MAQ-EAO-TEM</v>
          </cell>
          <cell r="D1005" t="str">
            <v>MC</v>
          </cell>
          <cell r="E1005" t="str">
            <v>MA1CR211</v>
          </cell>
          <cell r="F1005">
            <v>36949</v>
          </cell>
          <cell r="G1005" t="str">
            <v>00:00:00</v>
          </cell>
          <cell r="H1005" t="str">
            <v>09:57:58</v>
          </cell>
          <cell r="I1005">
            <v>36949</v>
          </cell>
          <cell r="J1005">
            <v>356.4</v>
          </cell>
        </row>
        <row r="1006">
          <cell r="A1006" t="str">
            <v>91256907</v>
          </cell>
          <cell r="B1006" t="str">
            <v>M.M.M : MANTENCION MENSUAL EAO</v>
          </cell>
          <cell r="C1006" t="str">
            <v>CREF-RE2-MAQ-EAO-MIM</v>
          </cell>
          <cell r="D1006" t="str">
            <v>MP</v>
          </cell>
          <cell r="E1006" t="str">
            <v>MA1CR211</v>
          </cell>
          <cell r="F1006">
            <v>36971</v>
          </cell>
          <cell r="G1006" t="str">
            <v>07:00:00</v>
          </cell>
          <cell r="H1006" t="str">
            <v>15:41:57</v>
          </cell>
          <cell r="I1006">
            <v>36978</v>
          </cell>
          <cell r="J1006">
            <v>17.82</v>
          </cell>
        </row>
        <row r="1007">
          <cell r="A1007" t="str">
            <v>91256908</v>
          </cell>
          <cell r="B1007" t="str">
            <v>M.M.M : MANTENCION MENSUAL EAO</v>
          </cell>
          <cell r="C1007" t="str">
            <v>CREF-RE2-MAQ-EAO-URM</v>
          </cell>
          <cell r="D1007" t="str">
            <v>MP</v>
          </cell>
          <cell r="E1007" t="str">
            <v>MA1CR211</v>
          </cell>
          <cell r="F1007">
            <v>36971</v>
          </cell>
          <cell r="G1007" t="str">
            <v>07:00:00</v>
          </cell>
          <cell r="H1007" t="str">
            <v>08:23:03</v>
          </cell>
          <cell r="I1007">
            <v>36971</v>
          </cell>
          <cell r="J1007">
            <v>44.55</v>
          </cell>
        </row>
        <row r="1008">
          <cell r="A1008" t="str">
            <v>91256949</v>
          </cell>
          <cell r="B1008" t="str">
            <v>M.M.M : MANTENCION MENSUAL EAO</v>
          </cell>
          <cell r="C1008" t="str">
            <v>CREF-RE2-MAQ-EAO-URM</v>
          </cell>
          <cell r="D1008" t="str">
            <v>MP</v>
          </cell>
          <cell r="E1008" t="str">
            <v>MA1CR211</v>
          </cell>
          <cell r="F1008">
            <v>36971</v>
          </cell>
          <cell r="G1008" t="str">
            <v>07:00:00</v>
          </cell>
          <cell r="H1008" t="str">
            <v>08:20:31</v>
          </cell>
          <cell r="I1008">
            <v>36971</v>
          </cell>
          <cell r="J1008">
            <v>44.55</v>
          </cell>
        </row>
        <row r="1009">
          <cell r="A1009" t="str">
            <v>91256950</v>
          </cell>
          <cell r="B1009" t="str">
            <v>M.M.M : MANTENCION MENSUAL EAO</v>
          </cell>
          <cell r="C1009" t="str">
            <v>CREF-RE2-MAQ-EAO-URM</v>
          </cell>
          <cell r="D1009" t="str">
            <v>MP</v>
          </cell>
          <cell r="E1009" t="str">
            <v>MA1CR211</v>
          </cell>
          <cell r="F1009">
            <v>36971</v>
          </cell>
          <cell r="G1009" t="str">
            <v>07:00:00</v>
          </cell>
          <cell r="H1009" t="str">
            <v>10:18:08</v>
          </cell>
          <cell r="I1009">
            <v>36971</v>
          </cell>
          <cell r="J1009">
            <v>17.82</v>
          </cell>
        </row>
        <row r="1010">
          <cell r="A1010" t="str">
            <v>91256951</v>
          </cell>
          <cell r="B1010" t="str">
            <v>M.M.M : MANTENCION MENSUAL EAO</v>
          </cell>
          <cell r="C1010" t="str">
            <v>CREF-RE2-MAQ-EAO-CTM</v>
          </cell>
          <cell r="D1010" t="str">
            <v>MP</v>
          </cell>
          <cell r="E1010" t="str">
            <v>MA1CR211</v>
          </cell>
          <cell r="F1010">
            <v>36990</v>
          </cell>
          <cell r="G1010" t="str">
            <v>07:00:00</v>
          </cell>
          <cell r="H1010" t="str">
            <v>13:39:54</v>
          </cell>
          <cell r="I1010">
            <v>36990</v>
          </cell>
          <cell r="J1010">
            <v>26.73</v>
          </cell>
        </row>
        <row r="1011">
          <cell r="A1011" t="str">
            <v>91256952</v>
          </cell>
          <cell r="B1011" t="str">
            <v>M.M.M : MANTENCION MENSUAL EAO</v>
          </cell>
          <cell r="C1011" t="str">
            <v>CREF-RE2-MAQ-EAO-STM</v>
          </cell>
          <cell r="D1011" t="str">
            <v>MP</v>
          </cell>
          <cell r="E1011" t="str">
            <v>MA1CR211</v>
          </cell>
          <cell r="F1011">
            <v>36971</v>
          </cell>
          <cell r="G1011" t="str">
            <v>07:00:00</v>
          </cell>
          <cell r="H1011" t="str">
            <v>10:15:25</v>
          </cell>
          <cell r="I1011">
            <v>36971</v>
          </cell>
          <cell r="J1011">
            <v>44.55</v>
          </cell>
        </row>
        <row r="1012">
          <cell r="A1012" t="str">
            <v>91256953</v>
          </cell>
          <cell r="B1012" t="str">
            <v>M.M.M : MANTENCION MENSUAL EAO</v>
          </cell>
          <cell r="C1012" t="str">
            <v>CREF-RE2-MAQ-EAO-TEM</v>
          </cell>
          <cell r="D1012" t="str">
            <v>MP</v>
          </cell>
          <cell r="E1012" t="str">
            <v>MA1CR211</v>
          </cell>
          <cell r="F1012">
            <v>36990</v>
          </cell>
          <cell r="G1012" t="str">
            <v>07:00:00</v>
          </cell>
          <cell r="H1012" t="str">
            <v>14:09:54</v>
          </cell>
          <cell r="I1012">
            <v>36990</v>
          </cell>
          <cell r="J1012">
            <v>26.73</v>
          </cell>
        </row>
        <row r="1013">
          <cell r="A1013" t="str">
            <v>91256954</v>
          </cell>
          <cell r="B1013" t="str">
            <v>M.M.M : MANTENCION MENSUAL EAO</v>
          </cell>
          <cell r="C1013" t="str">
            <v>CREF-RE2-MAQ-EAO-VDM</v>
          </cell>
          <cell r="D1013" t="str">
            <v>MP</v>
          </cell>
          <cell r="E1013" t="str">
            <v>MA1CR211</v>
          </cell>
          <cell r="F1013">
            <v>36971</v>
          </cell>
          <cell r="G1013" t="str">
            <v>07:00:00</v>
          </cell>
          <cell r="H1013" t="str">
            <v>10:12:19</v>
          </cell>
          <cell r="I1013">
            <v>36971</v>
          </cell>
          <cell r="J1013">
            <v>89.1</v>
          </cell>
        </row>
        <row r="1014">
          <cell r="A1014" t="str">
            <v>91256955</v>
          </cell>
          <cell r="B1014" t="str">
            <v>M.M.M : MANTENCION MENSUAL EAO</v>
          </cell>
          <cell r="C1014" t="str">
            <v>CREF-RE2-MAQ-EAO-UHM</v>
          </cell>
          <cell r="D1014" t="str">
            <v>MP</v>
          </cell>
          <cell r="E1014" t="str">
            <v>MA1CR211</v>
          </cell>
          <cell r="F1014">
            <v>36971</v>
          </cell>
          <cell r="G1014" t="str">
            <v>07:00:00</v>
          </cell>
          <cell r="H1014" t="str">
            <v>10:24:54</v>
          </cell>
          <cell r="I1014">
            <v>36971</v>
          </cell>
          <cell r="J1014">
            <v>89.1</v>
          </cell>
        </row>
        <row r="1015">
          <cell r="A1015" t="str">
            <v>91265933</v>
          </cell>
          <cell r="B1015" t="str">
            <v>MMM/ABC.CAMBIAR CHAVETAS-ESPA201R.</v>
          </cell>
          <cell r="C1015" t="str">
            <v>CREF-RE2-MAQ-EAO-TPM</v>
          </cell>
          <cell r="D1015" t="str">
            <v>MC</v>
          </cell>
          <cell r="E1015" t="str">
            <v>MA1CR211</v>
          </cell>
          <cell r="F1015">
            <v>36952</v>
          </cell>
          <cell r="G1015" t="str">
            <v>00:00:00</v>
          </cell>
          <cell r="H1015" t="str">
            <v>13:34:31</v>
          </cell>
          <cell r="I1015">
            <v>36952</v>
          </cell>
          <cell r="J1015">
            <v>66.819999999999993</v>
          </cell>
        </row>
        <row r="1016">
          <cell r="A1016" t="str">
            <v>91266047</v>
          </cell>
          <cell r="B1016" t="str">
            <v>MMM/ABC.REPARAR TOPE SUJECCION.ESPA201R.</v>
          </cell>
          <cell r="C1016" t="str">
            <v>CREF-RE2-MAQ-EAO-URM</v>
          </cell>
          <cell r="D1016" t="str">
            <v>MC</v>
          </cell>
          <cell r="E1016" t="str">
            <v>MA1CR211</v>
          </cell>
          <cell r="F1016">
            <v>36953</v>
          </cell>
          <cell r="G1016" t="str">
            <v>00:00:00</v>
          </cell>
          <cell r="H1016" t="str">
            <v>14:19:46</v>
          </cell>
          <cell r="I1016">
            <v>36953</v>
          </cell>
          <cell r="J1016">
            <v>534.6</v>
          </cell>
        </row>
        <row r="1017">
          <cell r="A1017" t="str">
            <v>91271991</v>
          </cell>
          <cell r="B1017" t="str">
            <v>MMM/AAV.REPARAR GUIA.ESPA201R.</v>
          </cell>
          <cell r="C1017" t="str">
            <v>CREF-RE2-MAQ-EAO-TEM</v>
          </cell>
          <cell r="D1017" t="str">
            <v>MC</v>
          </cell>
          <cell r="E1017" t="str">
            <v>MA1CR211</v>
          </cell>
          <cell r="F1017">
            <v>36954</v>
          </cell>
          <cell r="G1017" t="str">
            <v>00:00:00</v>
          </cell>
          <cell r="H1017" t="str">
            <v>09:51:40</v>
          </cell>
          <cell r="I1017">
            <v>36954</v>
          </cell>
          <cell r="J1017">
            <v>267.3</v>
          </cell>
        </row>
        <row r="1018">
          <cell r="A1018" t="str">
            <v>91275095</v>
          </cell>
          <cell r="B1018" t="str">
            <v>M.M.M : MANTENCION CORRECTIVA EAP R2</v>
          </cell>
          <cell r="C1018" t="str">
            <v>CREF-RE2-MAQ-EAO-CTM</v>
          </cell>
          <cell r="D1018" t="str">
            <v>MC</v>
          </cell>
          <cell r="E1018" t="str">
            <v>MA1CR211</v>
          </cell>
          <cell r="F1018">
            <v>37077</v>
          </cell>
          <cell r="G1018" t="str">
            <v>07:00:00</v>
          </cell>
          <cell r="H1018" t="str">
            <v>14:52:32</v>
          </cell>
          <cell r="I1018">
            <v>37077</v>
          </cell>
          <cell r="J1018">
            <v>0</v>
          </cell>
        </row>
        <row r="1019">
          <cell r="A1019" t="str">
            <v>91289697</v>
          </cell>
          <cell r="B1019" t="str">
            <v>MMM/ESPA 201 R</v>
          </cell>
          <cell r="C1019" t="str">
            <v>CREF-RE2-MAQ-EAO</v>
          </cell>
          <cell r="D1019" t="str">
            <v>MC</v>
          </cell>
          <cell r="E1019" t="str">
            <v>MA1CR211</v>
          </cell>
          <cell r="F1019">
            <v>36961</v>
          </cell>
          <cell r="G1019" t="str">
            <v>07:00:00</v>
          </cell>
          <cell r="H1019" t="str">
            <v>17:06:05</v>
          </cell>
          <cell r="I1019">
            <v>36978</v>
          </cell>
          <cell r="J1019">
            <v>2093.85</v>
          </cell>
        </row>
        <row r="1020">
          <cell r="A1020" t="str">
            <v>91290332</v>
          </cell>
          <cell r="B1020" t="str">
            <v>MMM/NML.COLOCAR GUIA.ESPA201R.</v>
          </cell>
          <cell r="C1020" t="str">
            <v>CREF-RE2-MAQ-EAO-TEM</v>
          </cell>
          <cell r="D1020" t="str">
            <v>MC</v>
          </cell>
          <cell r="E1020" t="str">
            <v>MA1CR211</v>
          </cell>
          <cell r="F1020">
            <v>36966</v>
          </cell>
          <cell r="G1020" t="str">
            <v>07:00:00</v>
          </cell>
          <cell r="H1020" t="str">
            <v>11:22:36</v>
          </cell>
          <cell r="I1020">
            <v>36967</v>
          </cell>
          <cell r="J1020">
            <v>400.95</v>
          </cell>
        </row>
        <row r="1021">
          <cell r="A1021" t="str">
            <v>91290706</v>
          </cell>
          <cell r="B1021" t="str">
            <v>MMM/NPB.REPARAR CADENA CORTADA.ESPA201R.</v>
          </cell>
          <cell r="C1021" t="str">
            <v>CREF-RE2-MAQ-EAO-TEM</v>
          </cell>
          <cell r="D1021" t="str">
            <v>MC</v>
          </cell>
          <cell r="E1021" t="str">
            <v>MA1CR211</v>
          </cell>
          <cell r="F1021">
            <v>36966</v>
          </cell>
          <cell r="G1021" t="str">
            <v>07:00:00</v>
          </cell>
          <cell r="H1021" t="str">
            <v>13:58:14</v>
          </cell>
          <cell r="I1021">
            <v>36967</v>
          </cell>
          <cell r="J1021">
            <v>267.3</v>
          </cell>
        </row>
        <row r="1022">
          <cell r="A1022" t="str">
            <v>91291396</v>
          </cell>
          <cell r="B1022" t="str">
            <v>MMMMNL TRABAJO EN CADENA DE ENTRADA</v>
          </cell>
          <cell r="C1022" t="str">
            <v>CREF-RE2-MAQ-EAO-URM</v>
          </cell>
          <cell r="D1022" t="str">
            <v>MC</v>
          </cell>
          <cell r="E1022" t="str">
            <v>MA1CR211</v>
          </cell>
          <cell r="F1022">
            <v>36980</v>
          </cell>
          <cell r="G1022" t="str">
            <v>07:00:00</v>
          </cell>
          <cell r="H1022" t="str">
            <v>13:07:16</v>
          </cell>
          <cell r="I1022">
            <v>36980</v>
          </cell>
          <cell r="J1022">
            <v>267.3</v>
          </cell>
        </row>
        <row r="1023">
          <cell r="A1023" t="str">
            <v>91293243</v>
          </cell>
          <cell r="B1023" t="str">
            <v>MMMNML TRABAJOS EN CADENA Y TOPE</v>
          </cell>
          <cell r="C1023" t="str">
            <v>CREF-RE2-MAQ-EAO-URM</v>
          </cell>
          <cell r="D1023" t="str">
            <v>MC</v>
          </cell>
          <cell r="E1023" t="str">
            <v>MA1CR211</v>
          </cell>
          <cell r="F1023">
            <v>36981</v>
          </cell>
          <cell r="G1023" t="str">
            <v>07:00:00</v>
          </cell>
          <cell r="H1023" t="str">
            <v>07:36:33</v>
          </cell>
          <cell r="I1023">
            <v>36981</v>
          </cell>
          <cell r="J1023">
            <v>133.65</v>
          </cell>
        </row>
        <row r="1024">
          <cell r="A1024" t="str">
            <v>91293945</v>
          </cell>
          <cell r="B1024" t="str">
            <v>MMMNML TRABAJO EN CADENA Y CILINDRO</v>
          </cell>
          <cell r="C1024" t="str">
            <v>CREF-RE2-MAQ-EAO-TPM</v>
          </cell>
          <cell r="D1024" t="str">
            <v>MC</v>
          </cell>
          <cell r="E1024" t="str">
            <v>MA1CR211</v>
          </cell>
          <cell r="F1024">
            <v>36982</v>
          </cell>
          <cell r="G1024" t="str">
            <v>07:00:00</v>
          </cell>
          <cell r="H1024" t="str">
            <v>12:58:30</v>
          </cell>
          <cell r="I1024">
            <v>36982</v>
          </cell>
          <cell r="J1024">
            <v>222.75</v>
          </cell>
        </row>
        <row r="1025">
          <cell r="A1025" t="str">
            <v>91295140</v>
          </cell>
          <cell r="B1025" t="str">
            <v>MMMNML TRABAJO EN CADENA DE ENTRADA</v>
          </cell>
          <cell r="C1025" t="str">
            <v>CREF-RE2-MAQ-EAO-URM</v>
          </cell>
          <cell r="D1025" t="str">
            <v>MC</v>
          </cell>
          <cell r="E1025" t="str">
            <v>MA1CR211</v>
          </cell>
          <cell r="F1025">
            <v>36983</v>
          </cell>
          <cell r="G1025" t="str">
            <v>07:00:00</v>
          </cell>
          <cell r="H1025" t="str">
            <v>12:30:13</v>
          </cell>
          <cell r="I1025">
            <v>36983</v>
          </cell>
          <cell r="J1025">
            <v>178.2</v>
          </cell>
        </row>
        <row r="1026">
          <cell r="A1026" t="str">
            <v>91300221</v>
          </cell>
          <cell r="B1026" t="str">
            <v>MMMNML TRABAJOS EN VAGÓN</v>
          </cell>
          <cell r="C1026" t="str">
            <v>CREF-RE2-MAQ-EAO-VDM</v>
          </cell>
          <cell r="D1026" t="str">
            <v>MC</v>
          </cell>
          <cell r="E1026" t="str">
            <v>MA1CR211</v>
          </cell>
          <cell r="F1026">
            <v>36985</v>
          </cell>
          <cell r="G1026" t="str">
            <v>07:00:00</v>
          </cell>
          <cell r="H1026" t="str">
            <v>08:05:37</v>
          </cell>
          <cell r="I1026">
            <v>36985</v>
          </cell>
          <cell r="J1026">
            <v>89.1</v>
          </cell>
        </row>
        <row r="1027">
          <cell r="A1027" t="str">
            <v>91300223</v>
          </cell>
          <cell r="B1027" t="str">
            <v>MMMNML TRABAJO EN CADENA</v>
          </cell>
          <cell r="C1027" t="str">
            <v>CREF-RE2-MAQ-EAO-URM</v>
          </cell>
          <cell r="D1027" t="str">
            <v>MC</v>
          </cell>
          <cell r="E1027" t="str">
            <v>MA1CR211</v>
          </cell>
          <cell r="F1027">
            <v>36985</v>
          </cell>
          <cell r="G1027" t="str">
            <v>07:00:00</v>
          </cell>
          <cell r="H1027" t="str">
            <v>08:12:14</v>
          </cell>
          <cell r="I1027">
            <v>36985</v>
          </cell>
          <cell r="J1027">
            <v>178.2</v>
          </cell>
        </row>
        <row r="1028">
          <cell r="A1028" t="str">
            <v>91302283</v>
          </cell>
          <cell r="B1028" t="str">
            <v>MMMNML TRABAJOS EN CADENA</v>
          </cell>
          <cell r="C1028" t="str">
            <v>CREF-RE2-MAQ-EAO-TEM</v>
          </cell>
          <cell r="D1028" t="str">
            <v>MC</v>
          </cell>
          <cell r="E1028" t="str">
            <v>MA1CR211</v>
          </cell>
          <cell r="F1028">
            <v>36987</v>
          </cell>
          <cell r="G1028" t="str">
            <v>07:00:00</v>
          </cell>
          <cell r="H1028" t="str">
            <v>08:23:15</v>
          </cell>
          <cell r="I1028">
            <v>36987</v>
          </cell>
          <cell r="J1028">
            <v>178.2</v>
          </cell>
        </row>
        <row r="1029">
          <cell r="A1029" t="str">
            <v>91304717</v>
          </cell>
          <cell r="B1029" t="str">
            <v>MMMAAV TRABAJOS EN CADENA</v>
          </cell>
          <cell r="C1029" t="str">
            <v>CREF-RE2-MAQ-EAO-TPM</v>
          </cell>
          <cell r="D1029" t="str">
            <v>MC</v>
          </cell>
          <cell r="E1029" t="str">
            <v>MA1CR211</v>
          </cell>
          <cell r="F1029">
            <v>36990</v>
          </cell>
          <cell r="G1029" t="str">
            <v>07:00:00</v>
          </cell>
          <cell r="H1029" t="str">
            <v>13:51:13</v>
          </cell>
          <cell r="I1029">
            <v>36990</v>
          </cell>
          <cell r="J1029">
            <v>267.3</v>
          </cell>
        </row>
        <row r="1030">
          <cell r="A1030" t="str">
            <v>91304747</v>
          </cell>
          <cell r="B1030" t="str">
            <v>M.M.M : MANTENCION MENSUAL EAO</v>
          </cell>
          <cell r="C1030" t="str">
            <v>CREF-RE2-MAQ-EAO-MIM</v>
          </cell>
          <cell r="D1030" t="str">
            <v>MP</v>
          </cell>
          <cell r="E1030" t="str">
            <v>MA1CR211</v>
          </cell>
          <cell r="F1030">
            <v>37004</v>
          </cell>
          <cell r="G1030" t="str">
            <v>07:00:00</v>
          </cell>
          <cell r="H1030" t="str">
            <v>13:41:54</v>
          </cell>
          <cell r="I1030">
            <v>37004</v>
          </cell>
          <cell r="J1030">
            <v>17.82</v>
          </cell>
        </row>
        <row r="1031">
          <cell r="A1031" t="str">
            <v>91304748</v>
          </cell>
          <cell r="B1031" t="str">
            <v>M.M.M : MANTENCION MENSUAL EAO</v>
          </cell>
          <cell r="C1031" t="str">
            <v>CREF-RE2-MAQ-EAO-URM</v>
          </cell>
          <cell r="D1031" t="str">
            <v>MP</v>
          </cell>
          <cell r="E1031" t="str">
            <v>MA1CR211</v>
          </cell>
          <cell r="F1031">
            <v>37004</v>
          </cell>
          <cell r="G1031" t="str">
            <v>07:00:00</v>
          </cell>
          <cell r="H1031" t="str">
            <v>13:42:51</v>
          </cell>
          <cell r="I1031">
            <v>37004</v>
          </cell>
          <cell r="J1031">
            <v>44.55</v>
          </cell>
        </row>
        <row r="1032">
          <cell r="A1032" t="str">
            <v>91304789</v>
          </cell>
          <cell r="B1032" t="str">
            <v>M.M.M : MANTENCION MENSUAL EAO</v>
          </cell>
          <cell r="C1032" t="str">
            <v>CREF-RE2-MAQ-EAO-URM</v>
          </cell>
          <cell r="D1032" t="str">
            <v>MP</v>
          </cell>
          <cell r="E1032" t="str">
            <v>MA1CR211</v>
          </cell>
          <cell r="F1032">
            <v>37004</v>
          </cell>
          <cell r="G1032" t="str">
            <v>07:00:00</v>
          </cell>
          <cell r="H1032" t="str">
            <v>13:44:07</v>
          </cell>
          <cell r="I1032">
            <v>37004</v>
          </cell>
          <cell r="J1032">
            <v>44.55</v>
          </cell>
        </row>
        <row r="1033">
          <cell r="A1033" t="str">
            <v>91304790</v>
          </cell>
          <cell r="B1033" t="str">
            <v>M.M.M : MANTENCION MENSUAL EAO</v>
          </cell>
          <cell r="C1033" t="str">
            <v>CREF-RE2-MAQ-EAO-URM</v>
          </cell>
          <cell r="D1033" t="str">
            <v>MP</v>
          </cell>
          <cell r="E1033" t="str">
            <v>MA1CR211</v>
          </cell>
          <cell r="F1033">
            <v>37004</v>
          </cell>
          <cell r="G1033" t="str">
            <v>07:00:00</v>
          </cell>
          <cell r="H1033" t="str">
            <v>13:45:25</v>
          </cell>
          <cell r="I1033">
            <v>37004</v>
          </cell>
          <cell r="J1033">
            <v>17.82</v>
          </cell>
        </row>
        <row r="1034">
          <cell r="A1034" t="str">
            <v>91304791</v>
          </cell>
          <cell r="B1034" t="str">
            <v>M.M.M : MANTENCION MENSUAL EAO</v>
          </cell>
          <cell r="C1034" t="str">
            <v>CREF-RE2-MAQ-EAO-CTM</v>
          </cell>
          <cell r="D1034" t="str">
            <v>MP</v>
          </cell>
          <cell r="E1034" t="str">
            <v>MA1CR211</v>
          </cell>
          <cell r="F1034">
            <v>37004</v>
          </cell>
          <cell r="G1034" t="str">
            <v>07:00:00</v>
          </cell>
          <cell r="H1034" t="str">
            <v>13:47:41</v>
          </cell>
          <cell r="I1034">
            <v>37004</v>
          </cell>
          <cell r="J1034">
            <v>26.73</v>
          </cell>
        </row>
        <row r="1035">
          <cell r="A1035" t="str">
            <v>91304792</v>
          </cell>
          <cell r="B1035" t="str">
            <v>M.M.M : MANTENCION MENSUAL EAO</v>
          </cell>
          <cell r="C1035" t="str">
            <v>CREF-RE2-MAQ-EAO-STM</v>
          </cell>
          <cell r="D1035" t="str">
            <v>MP</v>
          </cell>
          <cell r="E1035" t="str">
            <v>MA1CR211</v>
          </cell>
          <cell r="F1035">
            <v>37004</v>
          </cell>
          <cell r="G1035" t="str">
            <v>07:00:00</v>
          </cell>
          <cell r="H1035" t="str">
            <v>13:48:37</v>
          </cell>
          <cell r="I1035">
            <v>37004</v>
          </cell>
          <cell r="J1035">
            <v>44.55</v>
          </cell>
        </row>
        <row r="1036">
          <cell r="A1036" t="str">
            <v>91304793</v>
          </cell>
          <cell r="B1036" t="str">
            <v>M.M.M : MANTENCION MENSUAL EAO</v>
          </cell>
          <cell r="C1036" t="str">
            <v>CREF-RE2-MAQ-EAO-TEM</v>
          </cell>
          <cell r="D1036" t="str">
            <v>MP</v>
          </cell>
          <cell r="E1036" t="str">
            <v>MA1CR211</v>
          </cell>
          <cell r="F1036">
            <v>37004</v>
          </cell>
          <cell r="G1036" t="str">
            <v>07:00:00</v>
          </cell>
          <cell r="H1036" t="str">
            <v>13:49:26</v>
          </cell>
          <cell r="I1036">
            <v>37004</v>
          </cell>
          <cell r="J1036">
            <v>26.73</v>
          </cell>
        </row>
        <row r="1037">
          <cell r="A1037" t="str">
            <v>91304794</v>
          </cell>
          <cell r="B1037" t="str">
            <v>M.M.M : MANTENCION MENSUAL EAO</v>
          </cell>
          <cell r="C1037" t="str">
            <v>CREF-RE2-MAQ-EAO-VDM</v>
          </cell>
          <cell r="D1037" t="str">
            <v>MP</v>
          </cell>
          <cell r="E1037" t="str">
            <v>MA1CR211</v>
          </cell>
          <cell r="F1037">
            <v>37004</v>
          </cell>
          <cell r="G1037" t="str">
            <v>07:00:00</v>
          </cell>
          <cell r="H1037" t="str">
            <v>13:50:20</v>
          </cell>
          <cell r="I1037">
            <v>37004</v>
          </cell>
          <cell r="J1037">
            <v>89.1</v>
          </cell>
        </row>
        <row r="1038">
          <cell r="A1038" t="str">
            <v>91304795</v>
          </cell>
          <cell r="B1038" t="str">
            <v>M.M.M : MANTENCION MENSUAL EAO</v>
          </cell>
          <cell r="C1038" t="str">
            <v>CREF-RE2-MAQ-EAO-UHM</v>
          </cell>
          <cell r="D1038" t="str">
            <v>MP</v>
          </cell>
          <cell r="E1038" t="str">
            <v>MA1CR211</v>
          </cell>
          <cell r="F1038">
            <v>37004</v>
          </cell>
          <cell r="G1038" t="str">
            <v>07:00:00</v>
          </cell>
          <cell r="H1038" t="str">
            <v>13:51:19</v>
          </cell>
          <cell r="I1038">
            <v>37004</v>
          </cell>
          <cell r="J1038">
            <v>89.1</v>
          </cell>
        </row>
        <row r="1039">
          <cell r="A1039" t="str">
            <v>91306942</v>
          </cell>
          <cell r="B1039" t="str">
            <v>MMM/NML.REVISAR CADENAS</v>
          </cell>
          <cell r="C1039" t="str">
            <v>CREF-RE2-MAQ-EAO-URM</v>
          </cell>
          <cell r="D1039" t="str">
            <v>MC</v>
          </cell>
          <cell r="E1039" t="str">
            <v>MA1CR211</v>
          </cell>
          <cell r="F1039">
            <v>36991</v>
          </cell>
          <cell r="G1039" t="str">
            <v>07:00:00</v>
          </cell>
          <cell r="H1039" t="str">
            <v>10:44:58</v>
          </cell>
          <cell r="I1039">
            <v>36991</v>
          </cell>
          <cell r="J1039">
            <v>89.1</v>
          </cell>
        </row>
        <row r="1040">
          <cell r="A1040" t="str">
            <v>91307389</v>
          </cell>
          <cell r="B1040" t="str">
            <v>MMM/NML.REAPRETAR PERNOS</v>
          </cell>
          <cell r="C1040" t="str">
            <v>CREF-RE2-MAQ-EAO-UHM</v>
          </cell>
          <cell r="D1040" t="str">
            <v>MC</v>
          </cell>
          <cell r="E1040" t="str">
            <v>MA1CR211</v>
          </cell>
          <cell r="F1040">
            <v>36992</v>
          </cell>
          <cell r="G1040" t="str">
            <v>07:00:00</v>
          </cell>
          <cell r="H1040" t="str">
            <v>14:42:47</v>
          </cell>
          <cell r="I1040">
            <v>36992</v>
          </cell>
          <cell r="J1040">
            <v>267.3</v>
          </cell>
        </row>
        <row r="1041">
          <cell r="A1041" t="str">
            <v>91310999</v>
          </cell>
          <cell r="B1041" t="str">
            <v>MMM/NPB.SACAR PASADOR DE ROTULA.</v>
          </cell>
          <cell r="C1041" t="str">
            <v>CREF-RE2-MAQ-EAO-URM</v>
          </cell>
          <cell r="D1041" t="str">
            <v>MC</v>
          </cell>
          <cell r="E1041" t="str">
            <v>MA1CR211</v>
          </cell>
          <cell r="F1041">
            <v>36997</v>
          </cell>
          <cell r="G1041" t="str">
            <v>07:00:00</v>
          </cell>
          <cell r="H1041" t="str">
            <v>11:38:39</v>
          </cell>
          <cell r="I1041">
            <v>36997</v>
          </cell>
          <cell r="J1041">
            <v>178.2</v>
          </cell>
        </row>
        <row r="1042">
          <cell r="A1042" t="str">
            <v>91311351</v>
          </cell>
          <cell r="B1042" t="str">
            <v>MMM/NML.REPONER CHAVETAS.</v>
          </cell>
          <cell r="C1042" t="str">
            <v>CREF-RE2-MAQ-EAO-TPM</v>
          </cell>
          <cell r="D1042" t="str">
            <v>MC</v>
          </cell>
          <cell r="E1042" t="str">
            <v>MA1CR211</v>
          </cell>
          <cell r="F1042">
            <v>36997</v>
          </cell>
          <cell r="G1042" t="str">
            <v>07:00:00</v>
          </cell>
          <cell r="H1042" t="str">
            <v>14:22:16</v>
          </cell>
          <cell r="I1042">
            <v>36997</v>
          </cell>
          <cell r="J1042">
            <v>89.1</v>
          </cell>
        </row>
        <row r="1043">
          <cell r="A1043" t="str">
            <v>91320593</v>
          </cell>
          <cell r="B1043" t="str">
            <v>MMM/NML.NIVELAR VAGON.</v>
          </cell>
          <cell r="C1043" t="str">
            <v>CREF-RE2-MAQ-EAO-VDM</v>
          </cell>
          <cell r="D1043" t="str">
            <v>MC</v>
          </cell>
          <cell r="E1043" t="str">
            <v>MA1CR211</v>
          </cell>
          <cell r="F1043">
            <v>37004</v>
          </cell>
          <cell r="G1043" t="str">
            <v>07:00:00</v>
          </cell>
          <cell r="H1043" t="str">
            <v>08:13:20</v>
          </cell>
          <cell r="I1043">
            <v>37004</v>
          </cell>
          <cell r="J1043">
            <v>133.65</v>
          </cell>
        </row>
        <row r="1044">
          <cell r="A1044" t="str">
            <v>91324408</v>
          </cell>
          <cell r="B1044" t="str">
            <v>MMM/AAV.REVISAR CADENAS.</v>
          </cell>
          <cell r="C1044" t="str">
            <v>CREF-RE2-MAQ-EAO-TEM</v>
          </cell>
          <cell r="D1044" t="str">
            <v>MC</v>
          </cell>
          <cell r="E1044" t="str">
            <v>MA1CR211</v>
          </cell>
          <cell r="F1044">
            <v>37006</v>
          </cell>
          <cell r="G1044" t="str">
            <v>07:00:00</v>
          </cell>
          <cell r="H1044" t="str">
            <v>09:10:57</v>
          </cell>
          <cell r="I1044">
            <v>37006</v>
          </cell>
          <cell r="J1044">
            <v>311.85000000000002</v>
          </cell>
        </row>
        <row r="1045">
          <cell r="A1045" t="str">
            <v>91331868</v>
          </cell>
          <cell r="B1045" t="str">
            <v>MMM/LFR.REPARAR CADENA CORTADA.</v>
          </cell>
          <cell r="C1045" t="str">
            <v>CREF-RE2-MAQ-EAO-TPM</v>
          </cell>
          <cell r="D1045" t="str">
            <v>MC</v>
          </cell>
          <cell r="E1045" t="str">
            <v>MA1CR211</v>
          </cell>
          <cell r="F1045">
            <v>37012</v>
          </cell>
          <cell r="G1045" t="str">
            <v>07:00:00</v>
          </cell>
          <cell r="H1045" t="str">
            <v>08:36:45</v>
          </cell>
          <cell r="I1045">
            <v>37012</v>
          </cell>
          <cell r="J1045">
            <v>601.42999999999995</v>
          </cell>
        </row>
        <row r="1046">
          <cell r="A1046" t="str">
            <v>91340596</v>
          </cell>
          <cell r="B1046" t="str">
            <v>MMM/WA.REPONER CHAVETAS .</v>
          </cell>
          <cell r="C1046" t="str">
            <v>CREF-RE2-MAQ-EAO-TPM</v>
          </cell>
          <cell r="D1046" t="str">
            <v>MC</v>
          </cell>
          <cell r="E1046" t="str">
            <v>MA1CR211</v>
          </cell>
          <cell r="F1046">
            <v>37019</v>
          </cell>
          <cell r="G1046" t="str">
            <v>07:00:00</v>
          </cell>
          <cell r="H1046" t="str">
            <v>14:37:35</v>
          </cell>
          <cell r="I1046">
            <v>37019</v>
          </cell>
          <cell r="J1046">
            <v>267.3</v>
          </cell>
        </row>
        <row r="1047">
          <cell r="A1047" t="str">
            <v>91341554</v>
          </cell>
          <cell r="B1047" t="str">
            <v>MMM/NML.REPARAR FILTRACIONES.</v>
          </cell>
          <cell r="C1047" t="str">
            <v>CREF-RE2-MAQ-EAO-UHM</v>
          </cell>
          <cell r="D1047" t="str">
            <v>MC</v>
          </cell>
          <cell r="E1047" t="str">
            <v>MA1CR211</v>
          </cell>
          <cell r="F1047">
            <v>37020</v>
          </cell>
          <cell r="G1047" t="str">
            <v>07:00:00</v>
          </cell>
          <cell r="H1047" t="str">
            <v>09:58:12</v>
          </cell>
          <cell r="I1047">
            <v>37020</v>
          </cell>
          <cell r="J1047">
            <v>178.2</v>
          </cell>
        </row>
        <row r="1048">
          <cell r="A1048" t="str">
            <v>91345811</v>
          </cell>
          <cell r="B1048" t="str">
            <v>M.M.M : MANTENCION MENSUAL EAO</v>
          </cell>
          <cell r="C1048" t="str">
            <v>CREF-RE2-MAQ-EAO-MIM</v>
          </cell>
          <cell r="D1048" t="str">
            <v>MP</v>
          </cell>
          <cell r="E1048" t="str">
            <v>MA1CR211</v>
          </cell>
          <cell r="F1048">
            <v>37030</v>
          </cell>
          <cell r="G1048" t="str">
            <v>00:00:00</v>
          </cell>
          <cell r="H1048" t="str">
            <v>13:15:22</v>
          </cell>
          <cell r="I1048">
            <v>37030</v>
          </cell>
          <cell r="J1048">
            <v>17.82</v>
          </cell>
        </row>
        <row r="1049">
          <cell r="A1049" t="str">
            <v>91345812</v>
          </cell>
          <cell r="B1049" t="str">
            <v>M.M.M : MANTENCION MENSUAL EAO</v>
          </cell>
          <cell r="C1049" t="str">
            <v>CREF-RE2-MAQ-EAO-URM</v>
          </cell>
          <cell r="D1049" t="str">
            <v>MP</v>
          </cell>
          <cell r="E1049" t="str">
            <v>MA1CR211</v>
          </cell>
          <cell r="F1049">
            <v>37030</v>
          </cell>
          <cell r="G1049" t="str">
            <v>00:00:00</v>
          </cell>
          <cell r="H1049" t="str">
            <v>13:16:24</v>
          </cell>
          <cell r="I1049">
            <v>37030</v>
          </cell>
          <cell r="J1049">
            <v>44.55</v>
          </cell>
        </row>
        <row r="1050">
          <cell r="A1050" t="str">
            <v>91345813</v>
          </cell>
          <cell r="B1050" t="str">
            <v>M.M.M : MANTENCION MENSUAL EAO</v>
          </cell>
          <cell r="C1050" t="str">
            <v>CREF-RE2-MAQ-EAO-URM</v>
          </cell>
          <cell r="D1050" t="str">
            <v>MP</v>
          </cell>
          <cell r="E1050" t="str">
            <v>MA1CR211</v>
          </cell>
          <cell r="F1050">
            <v>37030</v>
          </cell>
          <cell r="G1050" t="str">
            <v>00:00:00</v>
          </cell>
          <cell r="H1050" t="str">
            <v>13:17:17</v>
          </cell>
          <cell r="I1050">
            <v>37030</v>
          </cell>
          <cell r="J1050">
            <v>44.55</v>
          </cell>
        </row>
        <row r="1051">
          <cell r="A1051" t="str">
            <v>91345814</v>
          </cell>
          <cell r="B1051" t="str">
            <v>M.M.M : MANTENCION MENSUAL EAO</v>
          </cell>
          <cell r="C1051" t="str">
            <v>CREF-RE2-MAQ-EAO-URM</v>
          </cell>
          <cell r="D1051" t="str">
            <v>MP</v>
          </cell>
          <cell r="E1051" t="str">
            <v>MA1CR211</v>
          </cell>
          <cell r="F1051">
            <v>37030</v>
          </cell>
          <cell r="G1051" t="str">
            <v>00:00:00</v>
          </cell>
          <cell r="H1051" t="str">
            <v>13:18:06</v>
          </cell>
          <cell r="I1051">
            <v>37030</v>
          </cell>
          <cell r="J1051">
            <v>17.82</v>
          </cell>
        </row>
        <row r="1052">
          <cell r="A1052" t="str">
            <v>91345815</v>
          </cell>
          <cell r="B1052" t="str">
            <v>M.M.M : MANTENCION MENSUAL EAO</v>
          </cell>
          <cell r="C1052" t="str">
            <v>CREF-RE2-MAQ-EAO-CTM</v>
          </cell>
          <cell r="D1052" t="str">
            <v>MP</v>
          </cell>
          <cell r="E1052" t="str">
            <v>MA1CR211</v>
          </cell>
          <cell r="F1052">
            <v>37030</v>
          </cell>
          <cell r="G1052" t="str">
            <v>00:00:00</v>
          </cell>
          <cell r="H1052" t="str">
            <v>13:19:03</v>
          </cell>
          <cell r="I1052">
            <v>37030</v>
          </cell>
          <cell r="J1052">
            <v>26.73</v>
          </cell>
        </row>
        <row r="1053">
          <cell r="A1053" t="str">
            <v>91345816</v>
          </cell>
          <cell r="B1053" t="str">
            <v>M.M.M : MANTENCION MENSUAL EAO</v>
          </cell>
          <cell r="C1053" t="str">
            <v>CREF-RE2-MAQ-EAO-STM</v>
          </cell>
          <cell r="D1053" t="str">
            <v>MP</v>
          </cell>
          <cell r="E1053" t="str">
            <v>MA1CR211</v>
          </cell>
          <cell r="F1053">
            <v>37030</v>
          </cell>
          <cell r="G1053" t="str">
            <v>00:00:00</v>
          </cell>
          <cell r="H1053" t="str">
            <v>13:20:00</v>
          </cell>
          <cell r="I1053">
            <v>37030</v>
          </cell>
          <cell r="J1053">
            <v>44.55</v>
          </cell>
        </row>
        <row r="1054">
          <cell r="A1054" t="str">
            <v>91345817</v>
          </cell>
          <cell r="B1054" t="str">
            <v>M.M.M : MANTENCION MENSUAL EAO</v>
          </cell>
          <cell r="C1054" t="str">
            <v>CREF-RE2-MAQ-EAO-TEM</v>
          </cell>
          <cell r="D1054" t="str">
            <v>MP</v>
          </cell>
          <cell r="E1054" t="str">
            <v>MA1CR211</v>
          </cell>
          <cell r="F1054">
            <v>37030</v>
          </cell>
          <cell r="G1054" t="str">
            <v>00:00:00</v>
          </cell>
          <cell r="H1054" t="str">
            <v>13:20:58</v>
          </cell>
          <cell r="I1054">
            <v>37030</v>
          </cell>
          <cell r="J1054">
            <v>26.73</v>
          </cell>
        </row>
        <row r="1055">
          <cell r="A1055" t="str">
            <v>91345819</v>
          </cell>
          <cell r="B1055" t="str">
            <v>M.M.M : MANTENCION MENSUAL EAO</v>
          </cell>
          <cell r="C1055" t="str">
            <v>CREF-RE2-MAQ-EAO-UHM</v>
          </cell>
          <cell r="D1055" t="str">
            <v>MP</v>
          </cell>
          <cell r="E1055" t="str">
            <v>MA1CR211</v>
          </cell>
          <cell r="F1055">
            <v>37030</v>
          </cell>
          <cell r="G1055" t="str">
            <v>00:00:00</v>
          </cell>
          <cell r="H1055" t="str">
            <v>13:22:31</v>
          </cell>
          <cell r="I1055">
            <v>37030</v>
          </cell>
          <cell r="J1055">
            <v>89.1</v>
          </cell>
        </row>
        <row r="1056">
          <cell r="A1056" t="str">
            <v>91347282</v>
          </cell>
          <cell r="B1056" t="str">
            <v>MMM/SVC/RO:COMPRA DE KIT PERNOS GATOS</v>
          </cell>
          <cell r="C1056" t="str">
            <v>CREF-RE2-MAQ-EAO-VDM</v>
          </cell>
          <cell r="D1056" t="str">
            <v>MC</v>
          </cell>
          <cell r="E1056" t="str">
            <v>MA1CR211</v>
          </cell>
          <cell r="F1056">
            <v>37092</v>
          </cell>
          <cell r="G1056" t="str">
            <v>07:00:00</v>
          </cell>
          <cell r="H1056" t="str">
            <v>13:45:12</v>
          </cell>
          <cell r="I1056">
            <v>37092</v>
          </cell>
          <cell r="J1056">
            <v>1570.2</v>
          </cell>
        </row>
        <row r="1057">
          <cell r="A1057" t="str">
            <v>91351599</v>
          </cell>
          <cell r="B1057" t="str">
            <v>MMM/NML/REPONER CHAVETAS.</v>
          </cell>
          <cell r="C1057" t="str">
            <v>CREF-RE2-MAQ-EAO-TPM</v>
          </cell>
          <cell r="D1057" t="str">
            <v>MC</v>
          </cell>
          <cell r="E1057" t="str">
            <v>MA1CR211</v>
          </cell>
          <cell r="F1057">
            <v>37026</v>
          </cell>
          <cell r="G1057" t="str">
            <v>07:00:00</v>
          </cell>
          <cell r="H1057" t="str">
            <v>10:50:17</v>
          </cell>
          <cell r="I1057">
            <v>37026</v>
          </cell>
          <cell r="J1057">
            <v>222.75</v>
          </cell>
        </row>
        <row r="1058">
          <cell r="A1058" t="str">
            <v>91352195</v>
          </cell>
          <cell r="B1058" t="str">
            <v>MMM/JA. REPARAR CADENA CORTADA.</v>
          </cell>
          <cell r="C1058" t="str">
            <v>CREF-RE2-MAQ-EAO-TEM</v>
          </cell>
          <cell r="D1058" t="str">
            <v>MC</v>
          </cell>
          <cell r="E1058" t="str">
            <v>MA1CR211</v>
          </cell>
          <cell r="F1058">
            <v>37027</v>
          </cell>
          <cell r="G1058" t="str">
            <v>07:00:00</v>
          </cell>
          <cell r="H1058" t="str">
            <v>08:45:48</v>
          </cell>
          <cell r="I1058">
            <v>37027</v>
          </cell>
          <cell r="J1058">
            <v>267.3</v>
          </cell>
        </row>
        <row r="1059">
          <cell r="A1059" t="str">
            <v>91354062</v>
          </cell>
          <cell r="B1059" t="str">
            <v>MMM/JA.CAMBIAR CHAVETA CADENA.</v>
          </cell>
          <cell r="C1059" t="str">
            <v>CREF-RE2-MAQ-EAO-TPM</v>
          </cell>
          <cell r="D1059" t="str">
            <v>MC</v>
          </cell>
          <cell r="E1059" t="str">
            <v>MA1CR211</v>
          </cell>
          <cell r="F1059">
            <v>37031</v>
          </cell>
          <cell r="G1059" t="str">
            <v>07:00:00</v>
          </cell>
          <cell r="H1059" t="str">
            <v>09:21:40</v>
          </cell>
          <cell r="I1059">
            <v>37031</v>
          </cell>
          <cell r="J1059">
            <v>178.2</v>
          </cell>
        </row>
        <row r="1060">
          <cell r="A1060" t="str">
            <v>91365827</v>
          </cell>
          <cell r="B1060" t="str">
            <v>MMM/AAV.REPONER PERNOS A PLACAS.</v>
          </cell>
          <cell r="C1060" t="str">
            <v>CREF-RE2-MAQ-EAO-URM</v>
          </cell>
          <cell r="D1060" t="str">
            <v>MC</v>
          </cell>
          <cell r="E1060" t="str">
            <v>MA1CR211</v>
          </cell>
          <cell r="F1060">
            <v>37039</v>
          </cell>
          <cell r="G1060" t="str">
            <v>07:00:00</v>
          </cell>
          <cell r="H1060" t="str">
            <v>13:35:30</v>
          </cell>
          <cell r="I1060">
            <v>37039</v>
          </cell>
          <cell r="J1060">
            <v>222.75</v>
          </cell>
        </row>
        <row r="1061">
          <cell r="A1061" t="str">
            <v>91375934</v>
          </cell>
          <cell r="B1061" t="str">
            <v>MMM/AAV.REPARAR CADENA CORTADA.</v>
          </cell>
          <cell r="C1061" t="str">
            <v>CREF-RE2-MAQ-EAO-TEM</v>
          </cell>
          <cell r="D1061" t="str">
            <v>MC</v>
          </cell>
          <cell r="E1061" t="str">
            <v>MA1CR211</v>
          </cell>
          <cell r="F1061">
            <v>37044</v>
          </cell>
          <cell r="G1061" t="str">
            <v>07:00:00</v>
          </cell>
          <cell r="H1061" t="str">
            <v>07:35:02</v>
          </cell>
          <cell r="I1061">
            <v>37044</v>
          </cell>
          <cell r="J1061">
            <v>445.5</v>
          </cell>
        </row>
        <row r="1062">
          <cell r="A1062" t="str">
            <v>91377369</v>
          </cell>
          <cell r="B1062" t="str">
            <v>MMM/NML.REAPRETAR VASTAGO.</v>
          </cell>
          <cell r="C1062" t="str">
            <v>CREF-RE2-MAQ-EAO-CTM</v>
          </cell>
          <cell r="D1062" t="str">
            <v>MC</v>
          </cell>
          <cell r="E1062" t="str">
            <v>MA1CR211</v>
          </cell>
          <cell r="F1062">
            <v>37045</v>
          </cell>
          <cell r="G1062" t="str">
            <v>07:00:00</v>
          </cell>
          <cell r="H1062" t="str">
            <v>14:15:18</v>
          </cell>
          <cell r="I1062">
            <v>37045</v>
          </cell>
          <cell r="J1062">
            <v>178.2</v>
          </cell>
        </row>
        <row r="1063">
          <cell r="A1063" t="str">
            <v>91377815</v>
          </cell>
          <cell r="B1063" t="str">
            <v>MMM/AAV.CAMBIAR TUERCAS.</v>
          </cell>
          <cell r="C1063" t="str">
            <v>CREF-RE2-MAQ-EAO-CTM</v>
          </cell>
          <cell r="D1063" t="str">
            <v>MC</v>
          </cell>
          <cell r="E1063" t="str">
            <v>MA1CR211</v>
          </cell>
          <cell r="F1063">
            <v>37046</v>
          </cell>
          <cell r="G1063" t="str">
            <v>07:00:00</v>
          </cell>
          <cell r="H1063" t="str">
            <v>08:16:10</v>
          </cell>
          <cell r="I1063">
            <v>37046</v>
          </cell>
          <cell r="J1063">
            <v>178.2</v>
          </cell>
        </row>
        <row r="1064">
          <cell r="A1064" t="str">
            <v>91378287</v>
          </cell>
          <cell r="B1064" t="str">
            <v>MMM/NML.LIMPIAR UNIDAD HIDRAULICA.</v>
          </cell>
          <cell r="C1064" t="str">
            <v>CREF-RE2-MAQ-EAO-UHM</v>
          </cell>
          <cell r="D1064" t="str">
            <v>MC</v>
          </cell>
          <cell r="E1064" t="str">
            <v>MA1CR211</v>
          </cell>
          <cell r="F1064">
            <v>37046</v>
          </cell>
          <cell r="G1064" t="str">
            <v>07:00:00</v>
          </cell>
          <cell r="H1064" t="str">
            <v>09:28:14</v>
          </cell>
          <cell r="I1064">
            <v>37046</v>
          </cell>
          <cell r="J1064">
            <v>178.2</v>
          </cell>
        </row>
        <row r="1065">
          <cell r="A1065" t="str">
            <v>91378832</v>
          </cell>
          <cell r="B1065" t="str">
            <v>MMM/NML.REPONER CHAVETAS.</v>
          </cell>
          <cell r="C1065" t="str">
            <v>CREF-RE2-MAQ-EAO-TPM</v>
          </cell>
          <cell r="D1065" t="str">
            <v>MC</v>
          </cell>
          <cell r="E1065" t="str">
            <v>MA1CR211</v>
          </cell>
          <cell r="F1065">
            <v>37047</v>
          </cell>
          <cell r="G1065" t="str">
            <v>07:00:00</v>
          </cell>
          <cell r="H1065" t="str">
            <v>14:21:46</v>
          </cell>
          <cell r="I1065">
            <v>37047</v>
          </cell>
          <cell r="J1065">
            <v>133.65</v>
          </cell>
        </row>
        <row r="1066">
          <cell r="A1066" t="str">
            <v>91381284</v>
          </cell>
          <cell r="B1066" t="str">
            <v>MMM/AAV.REPARAR SOPORTES EN VAGON.</v>
          </cell>
          <cell r="C1066" t="str">
            <v>CREF-RE2-MAQ-EAO-VDM</v>
          </cell>
          <cell r="D1066" t="str">
            <v>MC</v>
          </cell>
          <cell r="E1066" t="str">
            <v>MA1CR211</v>
          </cell>
          <cell r="F1066">
            <v>37048</v>
          </cell>
          <cell r="G1066" t="str">
            <v>07:00:00</v>
          </cell>
          <cell r="H1066" t="str">
            <v>11:39:01</v>
          </cell>
          <cell r="I1066">
            <v>37048</v>
          </cell>
          <cell r="J1066">
            <v>534.6</v>
          </cell>
        </row>
        <row r="1067">
          <cell r="A1067" t="str">
            <v>91382278</v>
          </cell>
          <cell r="B1067" t="str">
            <v>M.M.M : MANTENCION MENSUAL EAO</v>
          </cell>
          <cell r="C1067" t="str">
            <v>CREF-RE2-MAQ-EAO-MIM</v>
          </cell>
          <cell r="D1067" t="str">
            <v>MP</v>
          </cell>
          <cell r="E1067" t="str">
            <v>MA1CR211</v>
          </cell>
          <cell r="F1067">
            <v>37057</v>
          </cell>
          <cell r="G1067" t="str">
            <v>00:00:00</v>
          </cell>
          <cell r="H1067" t="str">
            <v>13:30:09</v>
          </cell>
          <cell r="I1067">
            <v>37057</v>
          </cell>
          <cell r="J1067">
            <v>17.82</v>
          </cell>
        </row>
        <row r="1068">
          <cell r="A1068" t="str">
            <v>91382279</v>
          </cell>
          <cell r="B1068" t="str">
            <v>M.M.M : MANTENCION MENSUAL EAO</v>
          </cell>
          <cell r="C1068" t="str">
            <v>CREF-RE2-MAQ-EAO-URM</v>
          </cell>
          <cell r="D1068" t="str">
            <v>MP</v>
          </cell>
          <cell r="E1068" t="str">
            <v>MA1CR211</v>
          </cell>
          <cell r="F1068">
            <v>37057</v>
          </cell>
          <cell r="G1068" t="str">
            <v>00:00:00</v>
          </cell>
          <cell r="H1068" t="str">
            <v>13:31:10</v>
          </cell>
          <cell r="I1068">
            <v>37057</v>
          </cell>
          <cell r="J1068">
            <v>44.55</v>
          </cell>
        </row>
        <row r="1069">
          <cell r="A1069" t="str">
            <v>91382280</v>
          </cell>
          <cell r="B1069" t="str">
            <v>M.M.M : MANTENCION MENSUAL EAO</v>
          </cell>
          <cell r="C1069" t="str">
            <v>CREF-RE2-MAQ-EAO-URM</v>
          </cell>
          <cell r="D1069" t="str">
            <v>MP</v>
          </cell>
          <cell r="E1069" t="str">
            <v>MA1CR211</v>
          </cell>
          <cell r="F1069">
            <v>37057</v>
          </cell>
          <cell r="G1069" t="str">
            <v>00:00:00</v>
          </cell>
          <cell r="H1069" t="str">
            <v>13:32:06</v>
          </cell>
          <cell r="I1069">
            <v>37057</v>
          </cell>
          <cell r="J1069">
            <v>44.55</v>
          </cell>
        </row>
        <row r="1070">
          <cell r="A1070" t="str">
            <v>91382281</v>
          </cell>
          <cell r="B1070" t="str">
            <v>M.M.M : MANTENCION MENSUAL EAO</v>
          </cell>
          <cell r="C1070" t="str">
            <v>CREF-RE2-MAQ-EAO-URM</v>
          </cell>
          <cell r="D1070" t="str">
            <v>MP</v>
          </cell>
          <cell r="E1070" t="str">
            <v>MA1CR211</v>
          </cell>
          <cell r="F1070">
            <v>37057</v>
          </cell>
          <cell r="G1070" t="str">
            <v>00:00:00</v>
          </cell>
          <cell r="H1070" t="str">
            <v>13:32:57</v>
          </cell>
          <cell r="I1070">
            <v>37057</v>
          </cell>
          <cell r="J1070">
            <v>17.82</v>
          </cell>
        </row>
        <row r="1071">
          <cell r="A1071" t="str">
            <v>91382282</v>
          </cell>
          <cell r="B1071" t="str">
            <v>M.M.M : MANTENCION MENSUAL EAO</v>
          </cell>
          <cell r="C1071" t="str">
            <v>CREF-RE2-MAQ-EAO-CTM</v>
          </cell>
          <cell r="D1071" t="str">
            <v>MP</v>
          </cell>
          <cell r="E1071" t="str">
            <v>MA1CR211</v>
          </cell>
          <cell r="F1071">
            <v>37057</v>
          </cell>
          <cell r="G1071" t="str">
            <v>00:00:00</v>
          </cell>
          <cell r="H1071" t="str">
            <v>13:33:52</v>
          </cell>
          <cell r="I1071">
            <v>37057</v>
          </cell>
          <cell r="J1071">
            <v>26.73</v>
          </cell>
        </row>
        <row r="1072">
          <cell r="A1072" t="str">
            <v>91382283</v>
          </cell>
          <cell r="B1072" t="str">
            <v>M.M.M : MANTENCION MENSUAL EAO</v>
          </cell>
          <cell r="C1072" t="str">
            <v>CREF-RE2-MAQ-EAO-STM</v>
          </cell>
          <cell r="D1072" t="str">
            <v>MP</v>
          </cell>
          <cell r="E1072" t="str">
            <v>MA1CR211</v>
          </cell>
          <cell r="F1072">
            <v>37057</v>
          </cell>
          <cell r="G1072" t="str">
            <v>00:00:00</v>
          </cell>
          <cell r="H1072" t="str">
            <v>13:34:46</v>
          </cell>
          <cell r="I1072">
            <v>37057</v>
          </cell>
          <cell r="J1072">
            <v>44.55</v>
          </cell>
        </row>
        <row r="1073">
          <cell r="A1073" t="str">
            <v>91382284</v>
          </cell>
          <cell r="B1073" t="str">
            <v>M.M.M : MANTENCION MENSUAL EAO</v>
          </cell>
          <cell r="C1073" t="str">
            <v>CREF-RE2-MAQ-EAO-TEM</v>
          </cell>
          <cell r="D1073" t="str">
            <v>MP</v>
          </cell>
          <cell r="E1073" t="str">
            <v>MA1CR211</v>
          </cell>
          <cell r="F1073">
            <v>37057</v>
          </cell>
          <cell r="G1073" t="str">
            <v>00:00:00</v>
          </cell>
          <cell r="H1073" t="str">
            <v>13:35:41</v>
          </cell>
          <cell r="I1073">
            <v>37057</v>
          </cell>
          <cell r="J1073">
            <v>26.73</v>
          </cell>
        </row>
        <row r="1074">
          <cell r="A1074" t="str">
            <v>91382285</v>
          </cell>
          <cell r="B1074" t="str">
            <v>M.M.M : MANTENCION MENSUAL EAO</v>
          </cell>
          <cell r="C1074" t="str">
            <v>CREF-RE2-MAQ-EAO-VDM</v>
          </cell>
          <cell r="D1074" t="str">
            <v>MP</v>
          </cell>
          <cell r="E1074" t="str">
            <v>MA1CR211</v>
          </cell>
          <cell r="F1074">
            <v>37057</v>
          </cell>
          <cell r="G1074" t="str">
            <v>00:00:00</v>
          </cell>
          <cell r="H1074" t="str">
            <v>13:36:33</v>
          </cell>
          <cell r="I1074">
            <v>37057</v>
          </cell>
          <cell r="J1074">
            <v>89.1</v>
          </cell>
        </row>
        <row r="1075">
          <cell r="A1075" t="str">
            <v>91382286</v>
          </cell>
          <cell r="B1075" t="str">
            <v>M.M.M : MANTENCION MENSUAL EAO</v>
          </cell>
          <cell r="C1075" t="str">
            <v>CREF-RE2-MAQ-EAO-UHM</v>
          </cell>
          <cell r="D1075" t="str">
            <v>MP</v>
          </cell>
          <cell r="E1075" t="str">
            <v>MA1CR211</v>
          </cell>
          <cell r="F1075">
            <v>37057</v>
          </cell>
          <cell r="G1075" t="str">
            <v>00:00:00</v>
          </cell>
          <cell r="H1075" t="str">
            <v>13:38:50</v>
          </cell>
          <cell r="I1075">
            <v>37057</v>
          </cell>
          <cell r="J1075">
            <v>89.1</v>
          </cell>
        </row>
        <row r="1076">
          <cell r="A1076" t="str">
            <v>91382306</v>
          </cell>
          <cell r="B1076" t="str">
            <v>MMM/OCB.REPONER CHAVETAS.</v>
          </cell>
          <cell r="C1076" t="str">
            <v>CREF-RE2-MAQ-EAO-TPM</v>
          </cell>
          <cell r="D1076" t="str">
            <v>MC</v>
          </cell>
          <cell r="E1076" t="str">
            <v>MA1CR211</v>
          </cell>
          <cell r="F1076">
            <v>37048</v>
          </cell>
          <cell r="G1076" t="str">
            <v>07:00:00</v>
          </cell>
          <cell r="H1076" t="str">
            <v>08:31:21</v>
          </cell>
          <cell r="I1076">
            <v>37048</v>
          </cell>
          <cell r="J1076">
            <v>445.5</v>
          </cell>
        </row>
        <row r="1077">
          <cell r="A1077" t="str">
            <v>91382905</v>
          </cell>
          <cell r="B1077" t="str">
            <v>MMM/NML.REAPRETAR VASTAGO A CILINDRO.</v>
          </cell>
          <cell r="C1077" t="str">
            <v>CREF-RE2-MAQ-EAO-CTM</v>
          </cell>
          <cell r="D1077" t="str">
            <v>MC</v>
          </cell>
          <cell r="E1077" t="str">
            <v>MA1CR211</v>
          </cell>
          <cell r="F1077">
            <v>37050</v>
          </cell>
          <cell r="G1077" t="str">
            <v>07:00:00</v>
          </cell>
          <cell r="H1077" t="str">
            <v>08:45:36</v>
          </cell>
          <cell r="I1077">
            <v>37050</v>
          </cell>
          <cell r="J1077">
            <v>267.3</v>
          </cell>
        </row>
        <row r="1078">
          <cell r="A1078" t="str">
            <v>91385772</v>
          </cell>
          <cell r="B1078" t="str">
            <v>MMM/NML.SOLDAR RIEL. .</v>
          </cell>
          <cell r="C1078" t="str">
            <v>CREF-RE2-MAQ-EAO-VAM</v>
          </cell>
          <cell r="D1078" t="str">
            <v>MC</v>
          </cell>
          <cell r="E1078" t="str">
            <v>MA1CR211</v>
          </cell>
          <cell r="F1078">
            <v>37053</v>
          </cell>
          <cell r="G1078" t="str">
            <v>07:00:00</v>
          </cell>
          <cell r="H1078" t="str">
            <v>13:42:08</v>
          </cell>
          <cell r="I1078">
            <v>37053</v>
          </cell>
          <cell r="J1078">
            <v>445.5</v>
          </cell>
        </row>
        <row r="1079">
          <cell r="A1079" t="str">
            <v>91388680</v>
          </cell>
          <cell r="B1079" t="str">
            <v>MMM/AAV.CAMBIAR CILINDRO.</v>
          </cell>
          <cell r="C1079" t="str">
            <v>CREF-RE2-MAQ-EAO-CTM</v>
          </cell>
          <cell r="D1079" t="str">
            <v>MC</v>
          </cell>
          <cell r="E1079" t="str">
            <v>MA1CR211</v>
          </cell>
          <cell r="F1079">
            <v>37055</v>
          </cell>
          <cell r="G1079" t="str">
            <v>07:00:00</v>
          </cell>
          <cell r="H1079" t="str">
            <v>10:34:39</v>
          </cell>
          <cell r="I1079">
            <v>37055</v>
          </cell>
          <cell r="J1079">
            <v>267.3</v>
          </cell>
        </row>
        <row r="1080">
          <cell r="A1080" t="str">
            <v>91392742</v>
          </cell>
          <cell r="B1080" t="str">
            <v>MMM/AAV.REPARAR CADENA CORTADA.</v>
          </cell>
          <cell r="C1080" t="str">
            <v>CREF-RE2-MAQ-EAO-TEM</v>
          </cell>
          <cell r="D1080" t="str">
            <v>MC</v>
          </cell>
          <cell r="E1080" t="str">
            <v>MA1CR211</v>
          </cell>
          <cell r="F1080">
            <v>37057</v>
          </cell>
          <cell r="G1080" t="str">
            <v>07:00:00</v>
          </cell>
          <cell r="H1080" t="str">
            <v>08:56:44</v>
          </cell>
          <cell r="I1080">
            <v>37057</v>
          </cell>
          <cell r="J1080">
            <v>222.75</v>
          </cell>
        </row>
        <row r="1081">
          <cell r="A1081" t="str">
            <v>91393504</v>
          </cell>
          <cell r="B1081" t="str">
            <v>MMM/AAV.REPARAR GUIA DE CADENA.</v>
          </cell>
          <cell r="C1081" t="str">
            <v>CREF-RE2-MAQ-EAO-TEM</v>
          </cell>
          <cell r="D1081" t="str">
            <v>MC</v>
          </cell>
          <cell r="E1081" t="str">
            <v>MA1CR211</v>
          </cell>
          <cell r="F1081">
            <v>37059</v>
          </cell>
          <cell r="G1081" t="str">
            <v>07:00:00</v>
          </cell>
          <cell r="H1081" t="str">
            <v>14:22:24</v>
          </cell>
          <cell r="I1081">
            <v>37059</v>
          </cell>
          <cell r="J1081">
            <v>400.95</v>
          </cell>
        </row>
        <row r="1082">
          <cell r="A1082" t="str">
            <v>91394693</v>
          </cell>
          <cell r="B1082" t="str">
            <v>MMM/AAV.REPARAR VALLE.</v>
          </cell>
          <cell r="C1082" t="str">
            <v>CREF-RE2-MAQ-EAO-CTM</v>
          </cell>
          <cell r="D1082" t="str">
            <v>MC</v>
          </cell>
          <cell r="E1082" t="str">
            <v>MA1CR211</v>
          </cell>
          <cell r="F1082">
            <v>37060</v>
          </cell>
          <cell r="G1082" t="str">
            <v>07:00:00</v>
          </cell>
          <cell r="H1082" t="str">
            <v>11:00:21</v>
          </cell>
          <cell r="I1082">
            <v>37060</v>
          </cell>
          <cell r="J1082">
            <v>400.95</v>
          </cell>
        </row>
        <row r="1083">
          <cell r="A1083" t="str">
            <v>91394966</v>
          </cell>
          <cell r="B1083" t="str">
            <v>MMM/NML.REPARAR CADENA CORTADA.</v>
          </cell>
          <cell r="C1083" t="str">
            <v>CREF-RE2-MAQ-EAO-TEM</v>
          </cell>
          <cell r="D1083" t="str">
            <v>MC</v>
          </cell>
          <cell r="E1083" t="str">
            <v>MA1CR211</v>
          </cell>
          <cell r="F1083">
            <v>37060</v>
          </cell>
          <cell r="G1083" t="str">
            <v>07:00:00</v>
          </cell>
          <cell r="H1083" t="str">
            <v>14:29:45</v>
          </cell>
          <cell r="I1083">
            <v>37060</v>
          </cell>
          <cell r="J1083">
            <v>178.2</v>
          </cell>
        </row>
        <row r="1084">
          <cell r="A1084" t="str">
            <v>91397049</v>
          </cell>
          <cell r="B1084" t="str">
            <v>MMM/NML.REVISAR CADENAS.</v>
          </cell>
          <cell r="C1084" t="str">
            <v>CREF-RE2-MAQ-EAO-TPM</v>
          </cell>
          <cell r="D1084" t="str">
            <v>MC</v>
          </cell>
          <cell r="E1084" t="str">
            <v>MA1CR211</v>
          </cell>
          <cell r="F1084">
            <v>37061</v>
          </cell>
          <cell r="G1084" t="str">
            <v>06:48:17</v>
          </cell>
          <cell r="H1084" t="str">
            <v>06:48:17</v>
          </cell>
          <cell r="I1084">
            <v>37061</v>
          </cell>
          <cell r="J1084">
            <v>222.75</v>
          </cell>
        </row>
        <row r="1085">
          <cell r="A1085" t="str">
            <v>91406020</v>
          </cell>
          <cell r="B1085" t="str">
            <v>M.M.M : MANTENCION MENSUAL EAO</v>
          </cell>
          <cell r="C1085" t="str">
            <v>CREF-RE2-MAQ-EAO-MIM</v>
          </cell>
          <cell r="D1085" t="str">
            <v>MP</v>
          </cell>
          <cell r="E1085" t="str">
            <v>MA1CR211</v>
          </cell>
          <cell r="F1085">
            <v>37085</v>
          </cell>
          <cell r="G1085" t="str">
            <v>00:00:00</v>
          </cell>
          <cell r="H1085" t="str">
            <v>13:06:29</v>
          </cell>
          <cell r="I1085">
            <v>37085</v>
          </cell>
          <cell r="J1085">
            <v>17.82</v>
          </cell>
        </row>
        <row r="1086">
          <cell r="A1086" t="str">
            <v>91406021</v>
          </cell>
          <cell r="B1086" t="str">
            <v>M.M.M : MANTENCION MENSUAL EAO</v>
          </cell>
          <cell r="C1086" t="str">
            <v>CREF-RE2-MAQ-EAO-URM</v>
          </cell>
          <cell r="D1086" t="str">
            <v>MP</v>
          </cell>
          <cell r="E1086" t="str">
            <v>MA1CR211</v>
          </cell>
          <cell r="F1086">
            <v>37085</v>
          </cell>
          <cell r="G1086" t="str">
            <v>00:00:00</v>
          </cell>
          <cell r="H1086" t="str">
            <v>13:08:00</v>
          </cell>
          <cell r="I1086">
            <v>37085</v>
          </cell>
          <cell r="J1086">
            <v>44.55</v>
          </cell>
        </row>
        <row r="1087">
          <cell r="A1087" t="str">
            <v>91406022</v>
          </cell>
          <cell r="B1087" t="str">
            <v>M.M.M : MANTENCION MENSUAL EAO</v>
          </cell>
          <cell r="C1087" t="str">
            <v>CREF-RE2-MAQ-EAO-URM</v>
          </cell>
          <cell r="D1087" t="str">
            <v>MP</v>
          </cell>
          <cell r="E1087" t="str">
            <v>MA1CR211</v>
          </cell>
          <cell r="F1087">
            <v>37085</v>
          </cell>
          <cell r="G1087" t="str">
            <v>00:00:00</v>
          </cell>
          <cell r="H1087" t="str">
            <v>13:09:35</v>
          </cell>
          <cell r="I1087">
            <v>37085</v>
          </cell>
          <cell r="J1087">
            <v>44.55</v>
          </cell>
        </row>
        <row r="1088">
          <cell r="A1088" t="str">
            <v>91406023</v>
          </cell>
          <cell r="B1088" t="str">
            <v>M.M.M : MANTENCION MENSUAL EAO</v>
          </cell>
          <cell r="C1088" t="str">
            <v>CREF-RE2-MAQ-EAO-URM</v>
          </cell>
          <cell r="D1088" t="str">
            <v>MP</v>
          </cell>
          <cell r="E1088" t="str">
            <v>MA1CR211</v>
          </cell>
          <cell r="F1088">
            <v>37085</v>
          </cell>
          <cell r="G1088" t="str">
            <v>00:00:00</v>
          </cell>
          <cell r="H1088" t="str">
            <v>13:11:05</v>
          </cell>
          <cell r="I1088">
            <v>37085</v>
          </cell>
          <cell r="J1088">
            <v>17.82</v>
          </cell>
        </row>
        <row r="1089">
          <cell r="A1089" t="str">
            <v>91406024</v>
          </cell>
          <cell r="B1089" t="str">
            <v>M.M.M : MANTENCION MENSUAL EAO</v>
          </cell>
          <cell r="C1089" t="str">
            <v>CREF-RE2-MAQ-EAO-CTM</v>
          </cell>
          <cell r="D1089" t="str">
            <v>MP</v>
          </cell>
          <cell r="E1089" t="str">
            <v>MA1CR211</v>
          </cell>
          <cell r="F1089">
            <v>37085</v>
          </cell>
          <cell r="G1089" t="str">
            <v>00:00:00</v>
          </cell>
          <cell r="H1089" t="str">
            <v>13:12:34</v>
          </cell>
          <cell r="I1089">
            <v>37085</v>
          </cell>
          <cell r="J1089">
            <v>26.73</v>
          </cell>
        </row>
        <row r="1090">
          <cell r="A1090" t="str">
            <v>91406025</v>
          </cell>
          <cell r="B1090" t="str">
            <v>M.M.M : MANTENCION MENSUAL EAO</v>
          </cell>
          <cell r="C1090" t="str">
            <v>CREF-RE2-MAQ-EAO-STM</v>
          </cell>
          <cell r="D1090" t="str">
            <v>MP</v>
          </cell>
          <cell r="E1090" t="str">
            <v>MA1CR211</v>
          </cell>
          <cell r="F1090">
            <v>37085</v>
          </cell>
          <cell r="G1090" t="str">
            <v>00:00:00</v>
          </cell>
          <cell r="H1090" t="str">
            <v>13:14:00</v>
          </cell>
          <cell r="I1090">
            <v>37085</v>
          </cell>
          <cell r="J1090">
            <v>44.55</v>
          </cell>
        </row>
        <row r="1091">
          <cell r="A1091" t="str">
            <v>91406026</v>
          </cell>
          <cell r="B1091" t="str">
            <v>M.M.M : MANTENCION MENSUAL EAO</v>
          </cell>
          <cell r="C1091" t="str">
            <v>CREF-RE2-MAQ-EAO-TEM</v>
          </cell>
          <cell r="D1091" t="str">
            <v>MP</v>
          </cell>
          <cell r="E1091" t="str">
            <v>MA1CR211</v>
          </cell>
          <cell r="F1091">
            <v>37085</v>
          </cell>
          <cell r="G1091" t="str">
            <v>00:00:00</v>
          </cell>
          <cell r="H1091" t="str">
            <v>13:15:34</v>
          </cell>
          <cell r="I1091">
            <v>37085</v>
          </cell>
          <cell r="J1091">
            <v>26.73</v>
          </cell>
        </row>
        <row r="1092">
          <cell r="A1092" t="str">
            <v>91406027</v>
          </cell>
          <cell r="B1092" t="str">
            <v>M.M.M : MANTENCION MENSUAL EAO</v>
          </cell>
          <cell r="C1092" t="str">
            <v>CREF-RE2-MAQ-EAO-VDM</v>
          </cell>
          <cell r="D1092" t="str">
            <v>MP</v>
          </cell>
          <cell r="E1092" t="str">
            <v>MA1CR211</v>
          </cell>
          <cell r="F1092">
            <v>37085</v>
          </cell>
          <cell r="G1092" t="str">
            <v>00:00:00</v>
          </cell>
          <cell r="H1092" t="str">
            <v>13:16:50</v>
          </cell>
          <cell r="I1092">
            <v>37085</v>
          </cell>
          <cell r="J1092">
            <v>89.1</v>
          </cell>
        </row>
        <row r="1093">
          <cell r="A1093" t="str">
            <v>91406028</v>
          </cell>
          <cell r="B1093" t="str">
            <v>M.M.M : MANTENCION MENSUAL EAO</v>
          </cell>
          <cell r="C1093" t="str">
            <v>CREF-RE2-MAQ-EAO-UHM</v>
          </cell>
          <cell r="D1093" t="str">
            <v>MP</v>
          </cell>
          <cell r="E1093" t="str">
            <v>MA1CR211</v>
          </cell>
          <cell r="F1093">
            <v>37085</v>
          </cell>
          <cell r="G1093" t="str">
            <v>00:00:00</v>
          </cell>
          <cell r="H1093" t="str">
            <v>13:18:15</v>
          </cell>
          <cell r="I1093">
            <v>37085</v>
          </cell>
          <cell r="J1093">
            <v>89.1</v>
          </cell>
        </row>
        <row r="1094">
          <cell r="A1094" t="str">
            <v>91409072</v>
          </cell>
          <cell r="B1094" t="str">
            <v>OCB/TRABAJOS EN CONVEYOR</v>
          </cell>
          <cell r="C1094" t="str">
            <v>CREF-RE2-MAQ-EAO-VAM</v>
          </cell>
          <cell r="D1094" t="str">
            <v>MC</v>
          </cell>
          <cell r="E1094" t="str">
            <v>MA1CR211</v>
          </cell>
          <cell r="F1094">
            <v>37065</v>
          </cell>
          <cell r="G1094" t="str">
            <v>07:00:00</v>
          </cell>
          <cell r="H1094" t="str">
            <v>15:46:00</v>
          </cell>
          <cell r="I1094">
            <v>37065</v>
          </cell>
          <cell r="J1094">
            <v>133.65</v>
          </cell>
        </row>
        <row r="1095">
          <cell r="A1095" t="str">
            <v>91416551</v>
          </cell>
          <cell r="B1095" t="str">
            <v>NPB/TRAB. EN TOPES</v>
          </cell>
          <cell r="C1095" t="str">
            <v>CREF-RE2-MAQ-EAO-URM</v>
          </cell>
          <cell r="D1095" t="str">
            <v>MC</v>
          </cell>
          <cell r="E1095" t="str">
            <v>MA1CR211</v>
          </cell>
          <cell r="F1095">
            <v>37074</v>
          </cell>
          <cell r="G1095" t="str">
            <v>07:00:00</v>
          </cell>
          <cell r="H1095" t="str">
            <v>14:37:37</v>
          </cell>
          <cell r="I1095">
            <v>37074</v>
          </cell>
          <cell r="J1095">
            <v>222.75</v>
          </cell>
        </row>
        <row r="1096">
          <cell r="A1096" t="str">
            <v>91422060</v>
          </cell>
          <cell r="B1096" t="str">
            <v>M.M.M : TRABAJOS VARIOS,POR INSPEC. JOR</v>
          </cell>
          <cell r="C1096" t="str">
            <v>CREF-RE2-MAQ-EAO</v>
          </cell>
          <cell r="D1096" t="str">
            <v>MC</v>
          </cell>
          <cell r="E1096" t="str">
            <v>MA1CR211</v>
          </cell>
          <cell r="F1096">
            <v>37116</v>
          </cell>
          <cell r="G1096" t="str">
            <v>07:00:00</v>
          </cell>
          <cell r="H1096" t="str">
            <v>07:54:38</v>
          </cell>
          <cell r="I1096">
            <v>37116</v>
          </cell>
          <cell r="J1096">
            <v>8.91</v>
          </cell>
        </row>
        <row r="1097">
          <cell r="A1097" t="str">
            <v>91422071</v>
          </cell>
          <cell r="B1097" t="str">
            <v>NPB/SE LIMPIA UNIDAD</v>
          </cell>
          <cell r="C1097" t="str">
            <v>CREF-RE2-MAQ-EAO-UHM</v>
          </cell>
          <cell r="D1097" t="str">
            <v>MC</v>
          </cell>
          <cell r="E1097" t="str">
            <v>MA1CR211</v>
          </cell>
          <cell r="F1097">
            <v>37076</v>
          </cell>
          <cell r="G1097" t="str">
            <v>07:00:00</v>
          </cell>
          <cell r="H1097" t="str">
            <v>12:02:43</v>
          </cell>
          <cell r="I1097">
            <v>37076</v>
          </cell>
          <cell r="J1097">
            <v>178.2</v>
          </cell>
        </row>
        <row r="1098">
          <cell r="A1098" t="str">
            <v>91424530</v>
          </cell>
          <cell r="B1098" t="str">
            <v>MM/NPB.REGULAR VELOCIDAD A TOPES.</v>
          </cell>
          <cell r="C1098" t="str">
            <v>CREF-RE2-MAQ-EAO-URM</v>
          </cell>
          <cell r="D1098" t="str">
            <v>MC</v>
          </cell>
          <cell r="E1098" t="str">
            <v>MA1CR211</v>
          </cell>
          <cell r="F1098">
            <v>37078</v>
          </cell>
          <cell r="G1098" t="str">
            <v>07:00:00</v>
          </cell>
          <cell r="H1098" t="str">
            <v>10:33:16</v>
          </cell>
          <cell r="I1098">
            <v>37078</v>
          </cell>
          <cell r="J1098">
            <v>267.3</v>
          </cell>
        </row>
        <row r="1099">
          <cell r="A1099" t="str">
            <v>91424770</v>
          </cell>
          <cell r="B1099" t="str">
            <v>NPB/TRABAJOS EN CARRO TRANSP.</v>
          </cell>
          <cell r="C1099" t="str">
            <v>CREF-RE2-MAQ-EAO-STM</v>
          </cell>
          <cell r="D1099" t="str">
            <v>MC</v>
          </cell>
          <cell r="E1099" t="str">
            <v>MA1CR211</v>
          </cell>
          <cell r="F1099">
            <v>37079</v>
          </cell>
          <cell r="G1099" t="str">
            <v>07:00:00</v>
          </cell>
          <cell r="H1099" t="str">
            <v>13:00:32</v>
          </cell>
          <cell r="I1099">
            <v>37079</v>
          </cell>
          <cell r="J1099">
            <v>133.65</v>
          </cell>
        </row>
        <row r="1100">
          <cell r="A1100" t="str">
            <v>91425600</v>
          </cell>
          <cell r="B1100" t="str">
            <v>MMM/AAV.REGULAR VELOCIDAD.</v>
          </cell>
          <cell r="C1100" t="str">
            <v>CREF-RE2-MAQ-EAO-TPM</v>
          </cell>
          <cell r="D1100" t="str">
            <v>MC</v>
          </cell>
          <cell r="E1100" t="str">
            <v>MA1CR211</v>
          </cell>
          <cell r="F1100">
            <v>37080</v>
          </cell>
          <cell r="G1100" t="str">
            <v>07:00:00</v>
          </cell>
          <cell r="H1100" t="str">
            <v>08:25:57</v>
          </cell>
          <cell r="I1100">
            <v>37080</v>
          </cell>
          <cell r="J1100">
            <v>267.3</v>
          </cell>
        </row>
        <row r="1101">
          <cell r="A1101" t="str">
            <v>91426018</v>
          </cell>
          <cell r="B1101" t="str">
            <v>MMM/AAV.REPARAR CADENA DE SALIDA.</v>
          </cell>
          <cell r="C1101" t="str">
            <v>CREF-RE2-MAQ-EAO-TEM</v>
          </cell>
          <cell r="D1101" t="str">
            <v>MC</v>
          </cell>
          <cell r="E1101" t="str">
            <v>MA1CR211</v>
          </cell>
          <cell r="F1101">
            <v>37081</v>
          </cell>
          <cell r="G1101" t="str">
            <v>07:00:00</v>
          </cell>
          <cell r="H1101" t="str">
            <v>11:24:27</v>
          </cell>
          <cell r="I1101">
            <v>37081</v>
          </cell>
          <cell r="J1101">
            <v>311.85000000000002</v>
          </cell>
        </row>
        <row r="1102">
          <cell r="A1102" t="str">
            <v>91426872</v>
          </cell>
          <cell r="B1102" t="str">
            <v>NPB/TRABAJOS EN CADENA</v>
          </cell>
          <cell r="C1102" t="str">
            <v>CREF-RE2-MAQ-EAO-TEM</v>
          </cell>
          <cell r="D1102" t="str">
            <v>MC</v>
          </cell>
          <cell r="E1102" t="str">
            <v>MA1CR211</v>
          </cell>
          <cell r="F1102">
            <v>37082</v>
          </cell>
          <cell r="G1102" t="str">
            <v>07:00:00</v>
          </cell>
          <cell r="H1102" t="str">
            <v>10:13:29</v>
          </cell>
          <cell r="I1102">
            <v>37082</v>
          </cell>
          <cell r="J1102">
            <v>178.2</v>
          </cell>
        </row>
        <row r="1103">
          <cell r="A1103" t="str">
            <v>91437963</v>
          </cell>
          <cell r="B1103" t="str">
            <v>MMM/OCB.COLOCAR BARANDA.</v>
          </cell>
          <cell r="C1103" t="str">
            <v>CREF-RE2-MAQ-EAO</v>
          </cell>
          <cell r="D1103" t="str">
            <v>MC</v>
          </cell>
          <cell r="E1103" t="str">
            <v>MA1CR211</v>
          </cell>
          <cell r="F1103">
            <v>37090</v>
          </cell>
          <cell r="G1103" t="str">
            <v>07:00:00</v>
          </cell>
          <cell r="H1103" t="str">
            <v>10:13:02</v>
          </cell>
          <cell r="I1103">
            <v>37090</v>
          </cell>
          <cell r="J1103">
            <v>623.70000000000005</v>
          </cell>
        </row>
        <row r="1104">
          <cell r="A1104" t="str">
            <v>91437971</v>
          </cell>
          <cell r="B1104" t="str">
            <v>MMM/AAV.REPARAR ESCALERA.</v>
          </cell>
          <cell r="C1104" t="str">
            <v>CREF-RE2-MAQ-EAO-VAM</v>
          </cell>
          <cell r="D1104" t="str">
            <v>MC</v>
          </cell>
          <cell r="E1104" t="str">
            <v>MA1CR211</v>
          </cell>
          <cell r="F1104">
            <v>37091</v>
          </cell>
          <cell r="G1104" t="str">
            <v>07:00:00</v>
          </cell>
          <cell r="H1104" t="str">
            <v>11:21:44</v>
          </cell>
          <cell r="I1104">
            <v>37091</v>
          </cell>
          <cell r="J1104">
            <v>267.3</v>
          </cell>
        </row>
        <row r="1105">
          <cell r="A1105" t="str">
            <v>91438250</v>
          </cell>
          <cell r="B1105" t="str">
            <v>MM/OCB.REAPRETAR CHAVETA.</v>
          </cell>
          <cell r="C1105" t="str">
            <v>CREF-RE2-MAQ-EAO-VDM</v>
          </cell>
          <cell r="D1105" t="str">
            <v>MC</v>
          </cell>
          <cell r="E1105" t="str">
            <v>MA1CR211</v>
          </cell>
          <cell r="F1105">
            <v>37091</v>
          </cell>
          <cell r="G1105" t="str">
            <v>07:00:00</v>
          </cell>
          <cell r="H1105" t="str">
            <v>13:22:11</v>
          </cell>
          <cell r="I1105">
            <v>37091</v>
          </cell>
          <cell r="J1105">
            <v>89.1</v>
          </cell>
        </row>
        <row r="1106">
          <cell r="A1106" t="str">
            <v>91438388</v>
          </cell>
          <cell r="B1106" t="str">
            <v>MMM/OCB.REPARAR PASARELA.</v>
          </cell>
          <cell r="C1106" t="str">
            <v>CREF-RE2-MAQ-EAO-TPM</v>
          </cell>
          <cell r="D1106" t="str">
            <v>MC</v>
          </cell>
          <cell r="E1106" t="str">
            <v>MA1CR211</v>
          </cell>
          <cell r="F1106">
            <v>37091</v>
          </cell>
          <cell r="G1106" t="str">
            <v>07:00:00</v>
          </cell>
          <cell r="H1106" t="str">
            <v>14:02:20</v>
          </cell>
          <cell r="I1106">
            <v>37091</v>
          </cell>
          <cell r="J1106">
            <v>356.4</v>
          </cell>
        </row>
        <row r="1107">
          <cell r="A1107" t="str">
            <v>91438965</v>
          </cell>
          <cell r="B1107" t="str">
            <v>MMM/AAV.REVISAR MAQUINA ESPA201R.</v>
          </cell>
          <cell r="C1107" t="str">
            <v>CREF-RE2-MAQ-EAO</v>
          </cell>
          <cell r="D1107" t="str">
            <v>MC</v>
          </cell>
          <cell r="E1107" t="str">
            <v>MA1CR211</v>
          </cell>
          <cell r="F1107">
            <v>37092</v>
          </cell>
          <cell r="G1107" t="str">
            <v>07:00:00</v>
          </cell>
          <cell r="H1107" t="str">
            <v>07:25:41</v>
          </cell>
          <cell r="I1107">
            <v>37092</v>
          </cell>
          <cell r="J1107">
            <v>89.1</v>
          </cell>
        </row>
        <row r="1108">
          <cell r="A1108" t="str">
            <v>91440187</v>
          </cell>
          <cell r="B1108" t="str">
            <v>MMM/JAM.SOLDAR BASE EN VAGON.</v>
          </cell>
          <cell r="C1108" t="str">
            <v>CREF-RE2-MAQ-EAO-VDM</v>
          </cell>
          <cell r="D1108" t="str">
            <v>MC</v>
          </cell>
          <cell r="E1108" t="str">
            <v>MA1CR211</v>
          </cell>
          <cell r="F1108">
            <v>37093</v>
          </cell>
          <cell r="G1108" t="str">
            <v>07:00:00</v>
          </cell>
          <cell r="H1108" t="str">
            <v>09:20:28</v>
          </cell>
          <cell r="I1108">
            <v>37093</v>
          </cell>
          <cell r="J1108">
            <v>178.2</v>
          </cell>
        </row>
        <row r="1109">
          <cell r="A1109" t="str">
            <v>91443658</v>
          </cell>
          <cell r="B1109" t="str">
            <v>MM/OCB.COLOCAR PASAMANO.</v>
          </cell>
          <cell r="C1109" t="str">
            <v>CREF-RE2-MAQ-EAO</v>
          </cell>
          <cell r="D1109" t="str">
            <v>MC</v>
          </cell>
          <cell r="E1109" t="str">
            <v>MA1CR211</v>
          </cell>
          <cell r="F1109">
            <v>37096</v>
          </cell>
          <cell r="G1109" t="str">
            <v>07:00:00</v>
          </cell>
          <cell r="H1109" t="str">
            <v>13:50:04</v>
          </cell>
          <cell r="I1109">
            <v>37096</v>
          </cell>
          <cell r="J1109">
            <v>490.05</v>
          </cell>
        </row>
        <row r="1110">
          <cell r="A1110" t="str">
            <v>91448256</v>
          </cell>
          <cell r="B1110" t="str">
            <v>MMM/AAV.REPARAR CADENA CORTADA .</v>
          </cell>
          <cell r="C1110" t="str">
            <v>CREF-RE2-MAQ-EAO-TEM</v>
          </cell>
          <cell r="D1110" t="str">
            <v>MC</v>
          </cell>
          <cell r="E1110" t="str">
            <v>MA1CR211</v>
          </cell>
          <cell r="F1110">
            <v>37098</v>
          </cell>
          <cell r="G1110" t="str">
            <v>07:00:00</v>
          </cell>
          <cell r="H1110" t="str">
            <v>08:04:31</v>
          </cell>
          <cell r="I1110">
            <v>37098</v>
          </cell>
          <cell r="J1110">
            <v>534.6</v>
          </cell>
        </row>
        <row r="1111">
          <cell r="A1111" t="str">
            <v>91448503</v>
          </cell>
          <cell r="B1111" t="str">
            <v>MMM/WA.REPARAR CADENA CORTADA.</v>
          </cell>
          <cell r="C1111" t="str">
            <v>CREF-RE2-MAQ-EAO-TEM</v>
          </cell>
          <cell r="D1111" t="str">
            <v>MC</v>
          </cell>
          <cell r="E1111" t="str">
            <v>MA1CR211</v>
          </cell>
          <cell r="F1111">
            <v>37100</v>
          </cell>
          <cell r="G1111" t="str">
            <v>07:00:00</v>
          </cell>
          <cell r="H1111" t="str">
            <v>08:36:43</v>
          </cell>
          <cell r="I1111">
            <v>37100</v>
          </cell>
          <cell r="J1111">
            <v>178.2</v>
          </cell>
        </row>
        <row r="1112">
          <cell r="A1112" t="str">
            <v>91451301</v>
          </cell>
          <cell r="B1112" t="str">
            <v>MMM/WA.LIMPIAR UNIDAD HID.</v>
          </cell>
          <cell r="C1112" t="str">
            <v>CREF-RE2-MAQ-EAO-UHM</v>
          </cell>
          <cell r="D1112" t="str">
            <v>MC</v>
          </cell>
          <cell r="E1112" t="str">
            <v>MA1CR211</v>
          </cell>
          <cell r="F1112">
            <v>37101</v>
          </cell>
          <cell r="G1112" t="str">
            <v>07:00:00</v>
          </cell>
          <cell r="H1112" t="str">
            <v>08:31:38</v>
          </cell>
          <cell r="I1112">
            <v>37101</v>
          </cell>
          <cell r="J1112">
            <v>89.1</v>
          </cell>
        </row>
        <row r="1113">
          <cell r="A1113" t="str">
            <v>91453370</v>
          </cell>
          <cell r="B1113" t="str">
            <v>MMM/LFR.REPARAR BUZON DE BARRAS.</v>
          </cell>
          <cell r="C1113" t="str">
            <v>CREF-RE2-MAQ-EAO-TPM</v>
          </cell>
          <cell r="D1113" t="str">
            <v>MC</v>
          </cell>
          <cell r="E1113" t="str">
            <v>MA1CR211</v>
          </cell>
          <cell r="F1113">
            <v>37103</v>
          </cell>
          <cell r="G1113" t="str">
            <v>07:00:00</v>
          </cell>
          <cell r="H1113" t="str">
            <v>10:13:25</v>
          </cell>
          <cell r="I1113">
            <v>37103</v>
          </cell>
          <cell r="J1113">
            <v>267.3</v>
          </cell>
        </row>
        <row r="1114">
          <cell r="A1114" t="str">
            <v>91455658</v>
          </cell>
          <cell r="B1114" t="str">
            <v>MMM/WA.REPARAR CADENA CORTADA.</v>
          </cell>
          <cell r="C1114" t="str">
            <v>CREF-RE2-MAQ-EAO-TPM</v>
          </cell>
          <cell r="D1114" t="str">
            <v>MC</v>
          </cell>
          <cell r="E1114" t="str">
            <v>MA1CR211</v>
          </cell>
          <cell r="F1114">
            <v>37104</v>
          </cell>
          <cell r="G1114" t="str">
            <v>00:00:00</v>
          </cell>
          <cell r="H1114" t="str">
            <v>08:18:41</v>
          </cell>
          <cell r="I1114">
            <v>37104</v>
          </cell>
          <cell r="J1114">
            <v>178.2</v>
          </cell>
        </row>
        <row r="1115">
          <cell r="A1115" t="str">
            <v>91455940</v>
          </cell>
          <cell r="B1115" t="str">
            <v>MMM/NML/REPARAR CADENA CORTADA.</v>
          </cell>
          <cell r="C1115" t="str">
            <v>CREF-RE2-MAQ-EAO-TEM</v>
          </cell>
          <cell r="D1115" t="str">
            <v>MC</v>
          </cell>
          <cell r="E1115" t="str">
            <v>MA1CR211</v>
          </cell>
          <cell r="F1115">
            <v>37104</v>
          </cell>
          <cell r="G1115" t="str">
            <v>07:00:00</v>
          </cell>
          <cell r="H1115" t="str">
            <v>09:31:42</v>
          </cell>
          <cell r="I1115">
            <v>37104</v>
          </cell>
          <cell r="J1115">
            <v>178.2</v>
          </cell>
        </row>
        <row r="1116">
          <cell r="A1116" t="str">
            <v>91456757</v>
          </cell>
          <cell r="B1116" t="str">
            <v>M.M.M : MANTENCION MENSUAL EAO</v>
          </cell>
          <cell r="C1116" t="str">
            <v>CREF-RE2-MAQ-EAO-MIM</v>
          </cell>
          <cell r="D1116" t="str">
            <v>MP</v>
          </cell>
          <cell r="E1116" t="str">
            <v>MA1CR211</v>
          </cell>
          <cell r="F1116">
            <v>37116</v>
          </cell>
          <cell r="G1116" t="str">
            <v>07:00:00</v>
          </cell>
          <cell r="H1116" t="str">
            <v>07:44:06</v>
          </cell>
          <cell r="I1116">
            <v>37116</v>
          </cell>
          <cell r="J1116">
            <v>17.82</v>
          </cell>
        </row>
        <row r="1117">
          <cell r="A1117" t="str">
            <v>91456758</v>
          </cell>
          <cell r="B1117" t="str">
            <v>M.M.M : MANTENCION MENSUAL EAO</v>
          </cell>
          <cell r="C1117" t="str">
            <v>CREF-RE2-MAQ-EAO-URM</v>
          </cell>
          <cell r="D1117" t="str">
            <v>MP</v>
          </cell>
          <cell r="E1117" t="str">
            <v>MA1CR211</v>
          </cell>
          <cell r="F1117">
            <v>37116</v>
          </cell>
          <cell r="G1117" t="str">
            <v>07:00:00</v>
          </cell>
          <cell r="H1117" t="str">
            <v>07:45:05</v>
          </cell>
          <cell r="I1117">
            <v>37116</v>
          </cell>
          <cell r="J1117">
            <v>44.55</v>
          </cell>
        </row>
        <row r="1118">
          <cell r="A1118" t="str">
            <v>91456759</v>
          </cell>
          <cell r="B1118" t="str">
            <v>M.M.M : MANTENCION MENSUAL EAO</v>
          </cell>
          <cell r="C1118" t="str">
            <v>CREF-RE2-MAQ-EAO-URM</v>
          </cell>
          <cell r="D1118" t="str">
            <v>MP</v>
          </cell>
          <cell r="E1118" t="str">
            <v>MA1CR211</v>
          </cell>
          <cell r="F1118">
            <v>37116</v>
          </cell>
          <cell r="G1118" t="str">
            <v>07:00:00</v>
          </cell>
          <cell r="H1118" t="str">
            <v>07:45:53</v>
          </cell>
          <cell r="I1118">
            <v>37116</v>
          </cell>
          <cell r="J1118">
            <v>44.55</v>
          </cell>
        </row>
        <row r="1119">
          <cell r="A1119" t="str">
            <v>91456760</v>
          </cell>
          <cell r="B1119" t="str">
            <v>M.M.M : MANTENCION MENSUAL EAO</v>
          </cell>
          <cell r="C1119" t="str">
            <v>CREF-RE2-MAQ-EAO-URM</v>
          </cell>
          <cell r="D1119" t="str">
            <v>MP</v>
          </cell>
          <cell r="E1119" t="str">
            <v>MA1CR211</v>
          </cell>
          <cell r="F1119">
            <v>37116</v>
          </cell>
          <cell r="G1119" t="str">
            <v>07:00:00</v>
          </cell>
          <cell r="H1119" t="str">
            <v>07:46:44</v>
          </cell>
          <cell r="I1119">
            <v>37116</v>
          </cell>
          <cell r="J1119">
            <v>17.82</v>
          </cell>
        </row>
        <row r="1120">
          <cell r="A1120" t="str">
            <v>91456761</v>
          </cell>
          <cell r="B1120" t="str">
            <v>M.M.M : MANTENCION MENSUAL EAO</v>
          </cell>
          <cell r="C1120" t="str">
            <v>CREF-RE2-MAQ-EAO-CTM</v>
          </cell>
          <cell r="D1120" t="str">
            <v>MP</v>
          </cell>
          <cell r="E1120" t="str">
            <v>MA1CR211</v>
          </cell>
          <cell r="F1120">
            <v>37116</v>
          </cell>
          <cell r="G1120" t="str">
            <v>07:00:00</v>
          </cell>
          <cell r="H1120" t="str">
            <v>07:48:55</v>
          </cell>
          <cell r="I1120">
            <v>37116</v>
          </cell>
          <cell r="J1120">
            <v>26.73</v>
          </cell>
        </row>
        <row r="1121">
          <cell r="A1121" t="str">
            <v>91456762</v>
          </cell>
          <cell r="B1121" t="str">
            <v>M.M.M : MANTENCION MENSUAL EAO</v>
          </cell>
          <cell r="C1121" t="str">
            <v>CREF-RE2-MAQ-EAO-STM</v>
          </cell>
          <cell r="D1121" t="str">
            <v>MP</v>
          </cell>
          <cell r="E1121" t="str">
            <v>MA1CR211</v>
          </cell>
          <cell r="F1121">
            <v>37116</v>
          </cell>
          <cell r="G1121" t="str">
            <v>07:00:00</v>
          </cell>
          <cell r="H1121" t="str">
            <v>07:49:36</v>
          </cell>
          <cell r="I1121">
            <v>37116</v>
          </cell>
          <cell r="J1121">
            <v>44.55</v>
          </cell>
        </row>
        <row r="1122">
          <cell r="A1122" t="str">
            <v>91456763</v>
          </cell>
          <cell r="B1122" t="str">
            <v>M.M.M : MANTENCION MENSUAL EAO</v>
          </cell>
          <cell r="C1122" t="str">
            <v>CREF-RE2-MAQ-EAO-TEM</v>
          </cell>
          <cell r="D1122" t="str">
            <v>MP</v>
          </cell>
          <cell r="E1122" t="str">
            <v>MA1CR211</v>
          </cell>
          <cell r="F1122">
            <v>37116</v>
          </cell>
          <cell r="G1122" t="str">
            <v>07:00:00</v>
          </cell>
          <cell r="H1122" t="str">
            <v>07:50:45</v>
          </cell>
          <cell r="I1122">
            <v>37116</v>
          </cell>
          <cell r="J1122">
            <v>26.73</v>
          </cell>
        </row>
        <row r="1123">
          <cell r="A1123" t="str">
            <v>91456764</v>
          </cell>
          <cell r="B1123" t="str">
            <v>M.M.M : MANTENCION MENSUAL EAO</v>
          </cell>
          <cell r="C1123" t="str">
            <v>CREF-RE2-MAQ-EAO-VDM</v>
          </cell>
          <cell r="D1123" t="str">
            <v>MP</v>
          </cell>
          <cell r="E1123" t="str">
            <v>MA1CR211</v>
          </cell>
          <cell r="F1123">
            <v>37116</v>
          </cell>
          <cell r="G1123" t="str">
            <v>07:00:00</v>
          </cell>
          <cell r="H1123" t="str">
            <v>07:51:25</v>
          </cell>
          <cell r="I1123">
            <v>37116</v>
          </cell>
          <cell r="J1123">
            <v>89.1</v>
          </cell>
        </row>
        <row r="1124">
          <cell r="A1124" t="str">
            <v>91456765</v>
          </cell>
          <cell r="B1124" t="str">
            <v>M.M.M : MANTENCION MENSUAL EAO</v>
          </cell>
          <cell r="C1124" t="str">
            <v>CREF-RE2-MAQ-EAO-UHM</v>
          </cell>
          <cell r="D1124" t="str">
            <v>MP</v>
          </cell>
          <cell r="E1124" t="str">
            <v>MA1CR211</v>
          </cell>
          <cell r="F1124">
            <v>37116</v>
          </cell>
          <cell r="G1124" t="str">
            <v>07:00:00</v>
          </cell>
          <cell r="H1124" t="str">
            <v>07:52:12</v>
          </cell>
          <cell r="I1124">
            <v>37116</v>
          </cell>
          <cell r="J1124">
            <v>89.1</v>
          </cell>
        </row>
        <row r="1125">
          <cell r="A1125" t="str">
            <v>91461786</v>
          </cell>
          <cell r="B1125" t="str">
            <v>MMM/NML/REAPRETAR PERNOS.</v>
          </cell>
          <cell r="C1125" t="str">
            <v>CREF-RE2-MAQ-EAO-URM</v>
          </cell>
          <cell r="D1125" t="str">
            <v>MC</v>
          </cell>
          <cell r="E1125" t="str">
            <v>MA1CR211</v>
          </cell>
          <cell r="F1125">
            <v>37106</v>
          </cell>
          <cell r="G1125" t="str">
            <v>07:00:00</v>
          </cell>
          <cell r="H1125" t="str">
            <v>11:21:05</v>
          </cell>
          <cell r="I1125">
            <v>37106</v>
          </cell>
          <cell r="J1125">
            <v>133.65</v>
          </cell>
        </row>
        <row r="1126">
          <cell r="A1126" t="str">
            <v>91462727</v>
          </cell>
          <cell r="B1126" t="str">
            <v>MM/OCB/REPARAR CADENA CORTADA.</v>
          </cell>
          <cell r="C1126" t="str">
            <v>CREF-RE2-MAQ-EAO-TEM</v>
          </cell>
          <cell r="D1126" t="str">
            <v>MC</v>
          </cell>
          <cell r="E1126" t="str">
            <v>MA1CR211</v>
          </cell>
          <cell r="F1126">
            <v>37108</v>
          </cell>
          <cell r="G1126" t="str">
            <v>07:00:00</v>
          </cell>
          <cell r="H1126" t="str">
            <v>10:42:33</v>
          </cell>
          <cell r="I1126">
            <v>37108</v>
          </cell>
          <cell r="J1126">
            <v>445.5</v>
          </cell>
        </row>
        <row r="1127">
          <cell r="A1127" t="str">
            <v>91462994</v>
          </cell>
          <cell r="B1127" t="str">
            <v>MMM/AAV.TENSAR CADENA MOTRIZ.</v>
          </cell>
          <cell r="C1127" t="str">
            <v>CREF-RE2-MAQ-EAO-VDM</v>
          </cell>
          <cell r="D1127" t="str">
            <v>MC</v>
          </cell>
          <cell r="E1127" t="str">
            <v>MA1CR211</v>
          </cell>
          <cell r="F1127">
            <v>37109</v>
          </cell>
          <cell r="G1127" t="str">
            <v>07:00:00</v>
          </cell>
          <cell r="H1127" t="str">
            <v>14:03:32</v>
          </cell>
          <cell r="I1127">
            <v>37109</v>
          </cell>
          <cell r="J1127">
            <v>267.3</v>
          </cell>
        </row>
        <row r="1128">
          <cell r="A1128" t="str">
            <v>91463235</v>
          </cell>
          <cell r="B1128" t="str">
            <v>MMM/FS.REPARAR CADENA CORTADA.</v>
          </cell>
          <cell r="C1128" t="str">
            <v>CREF-RE2-MAQ-EAO-TEM</v>
          </cell>
          <cell r="D1128" t="str">
            <v>MC</v>
          </cell>
          <cell r="E1128" t="str">
            <v>MA1CR211</v>
          </cell>
          <cell r="F1128">
            <v>37110</v>
          </cell>
          <cell r="G1128" t="str">
            <v>07:00:00</v>
          </cell>
          <cell r="H1128" t="str">
            <v>07:37:13</v>
          </cell>
          <cell r="I1128">
            <v>37110</v>
          </cell>
          <cell r="J1128">
            <v>311.85000000000002</v>
          </cell>
        </row>
        <row r="1129">
          <cell r="A1129" t="str">
            <v>91465010</v>
          </cell>
          <cell r="B1129" t="str">
            <v>MMM/LFR.CAMBIAR GUIA PORTA LIMITE.</v>
          </cell>
          <cell r="C1129" t="str">
            <v>CREF-RE2-MAQ-EAO-URM</v>
          </cell>
          <cell r="D1129" t="str">
            <v>MC</v>
          </cell>
          <cell r="E1129" t="str">
            <v>MA1CR211</v>
          </cell>
          <cell r="F1129">
            <v>37111</v>
          </cell>
          <cell r="G1129" t="str">
            <v>07:00:00</v>
          </cell>
          <cell r="H1129" t="str">
            <v>08:32:24</v>
          </cell>
          <cell r="I1129">
            <v>37111</v>
          </cell>
          <cell r="J1129">
            <v>267.3</v>
          </cell>
        </row>
        <row r="1130">
          <cell r="A1130" t="str">
            <v>91465084</v>
          </cell>
          <cell r="B1130" t="str">
            <v>MMM/AAV.REPARAR CADENA CORTADA.</v>
          </cell>
          <cell r="C1130" t="str">
            <v>CREF-RE2-MAQ-EAO-TEM</v>
          </cell>
          <cell r="D1130" t="str">
            <v>MC</v>
          </cell>
          <cell r="E1130" t="str">
            <v>MA1CR211</v>
          </cell>
          <cell r="F1130">
            <v>37112</v>
          </cell>
          <cell r="G1130" t="str">
            <v>07:00:00</v>
          </cell>
          <cell r="H1130" t="str">
            <v>09:28:34</v>
          </cell>
          <cell r="I1130">
            <v>37112</v>
          </cell>
          <cell r="J1130">
            <v>356.4</v>
          </cell>
        </row>
        <row r="1131">
          <cell r="A1131" t="str">
            <v>91467458</v>
          </cell>
          <cell r="B1131" t="str">
            <v>MMM/AAV. REAPRETAR PERNOS</v>
          </cell>
          <cell r="C1131" t="str">
            <v>CREF-RE2-MAQ-EAO-CTM</v>
          </cell>
          <cell r="D1131" t="str">
            <v>MC</v>
          </cell>
          <cell r="E1131" t="str">
            <v>MA1CR211</v>
          </cell>
          <cell r="F1131">
            <v>37114</v>
          </cell>
          <cell r="G1131" t="str">
            <v>07:00:00</v>
          </cell>
          <cell r="H1131" t="str">
            <v>09:19:27</v>
          </cell>
          <cell r="I1131">
            <v>37114</v>
          </cell>
          <cell r="J1131">
            <v>356.4</v>
          </cell>
        </row>
        <row r="1132">
          <cell r="A1132" t="str">
            <v>91470040</v>
          </cell>
          <cell r="B1132" t="str">
            <v>MMM/SVC.REPARAR FILTRACION.</v>
          </cell>
          <cell r="C1132" t="str">
            <v>CREF-RE2-MAQ-EAO-CTM</v>
          </cell>
          <cell r="D1132" t="str">
            <v>MC</v>
          </cell>
          <cell r="E1132" t="str">
            <v>MA1CR211</v>
          </cell>
          <cell r="F1132">
            <v>37115</v>
          </cell>
          <cell r="G1132" t="str">
            <v>07:00:00</v>
          </cell>
          <cell r="H1132" t="str">
            <v>12:27:27</v>
          </cell>
          <cell r="I1132">
            <v>37115</v>
          </cell>
          <cell r="J1132">
            <v>178.2</v>
          </cell>
        </row>
        <row r="1133">
          <cell r="A1133" t="str">
            <v>91470710</v>
          </cell>
          <cell r="B1133" t="str">
            <v>MMM/SVC.LUBRICAR GUIAS Y TOPES.</v>
          </cell>
          <cell r="C1133" t="str">
            <v>CREF-RE2-MAQ-EAO-URM</v>
          </cell>
          <cell r="D1133" t="str">
            <v>MC</v>
          </cell>
          <cell r="E1133" t="str">
            <v>MA1CR211</v>
          </cell>
          <cell r="F1133">
            <v>37116</v>
          </cell>
          <cell r="G1133" t="str">
            <v>07:00:00</v>
          </cell>
          <cell r="H1133" t="str">
            <v>09:03:09</v>
          </cell>
          <cell r="I1133">
            <v>37116</v>
          </cell>
          <cell r="J1133">
            <v>178.2</v>
          </cell>
        </row>
        <row r="1134">
          <cell r="A1134" t="str">
            <v>91471669</v>
          </cell>
          <cell r="B1134" t="str">
            <v>MMM/WA.TENSAR CADENAS.</v>
          </cell>
          <cell r="C1134" t="str">
            <v>CREF-RE2-MAQ-EAO-VDM</v>
          </cell>
          <cell r="D1134" t="str">
            <v>MC</v>
          </cell>
          <cell r="E1134" t="str">
            <v>MA1CR211</v>
          </cell>
          <cell r="F1134">
            <v>37118</v>
          </cell>
          <cell r="G1134" t="str">
            <v>07:00:00</v>
          </cell>
          <cell r="H1134" t="str">
            <v>07:30:36</v>
          </cell>
          <cell r="I1134">
            <v>37118</v>
          </cell>
          <cell r="J1134">
            <v>178.2</v>
          </cell>
        </row>
        <row r="1135">
          <cell r="A1135" t="str">
            <v>91472271</v>
          </cell>
          <cell r="B1135" t="str">
            <v>MMM/SVC/LIMPIAR UNIDADES HIDRAULICAS.</v>
          </cell>
          <cell r="C1135" t="str">
            <v>CREF-RE2-MAQ-EAO-UHM</v>
          </cell>
          <cell r="D1135" t="str">
            <v>MC</v>
          </cell>
          <cell r="E1135" t="str">
            <v>MA1CR211</v>
          </cell>
          <cell r="F1135">
            <v>37119</v>
          </cell>
          <cell r="G1135" t="str">
            <v>07:00:00</v>
          </cell>
          <cell r="H1135" t="str">
            <v>11:42:36</v>
          </cell>
          <cell r="I1135">
            <v>37119</v>
          </cell>
          <cell r="J1135">
            <v>267.3</v>
          </cell>
        </row>
        <row r="1136">
          <cell r="A1136" t="str">
            <v>91473224</v>
          </cell>
          <cell r="B1136" t="str">
            <v>MMM/AAV/CAMBIAR GUIA.</v>
          </cell>
          <cell r="C1136" t="str">
            <v>CREF-RE2-MAQ-EAO-TEM</v>
          </cell>
          <cell r="D1136" t="str">
            <v>MC</v>
          </cell>
          <cell r="E1136" t="str">
            <v>MA1CR211</v>
          </cell>
          <cell r="F1136">
            <v>37120</v>
          </cell>
          <cell r="G1136" t="str">
            <v>07:00:00</v>
          </cell>
          <cell r="H1136" t="str">
            <v>10:53:40</v>
          </cell>
          <cell r="I1136">
            <v>37120</v>
          </cell>
          <cell r="J1136">
            <v>400.95</v>
          </cell>
        </row>
        <row r="1137">
          <cell r="A1137" t="str">
            <v>91473259</v>
          </cell>
          <cell r="B1137" t="str">
            <v>MMM/SVC.REAPRETAR PERNOS.</v>
          </cell>
          <cell r="C1137" t="str">
            <v>CREF-RE2-MAQ-EAO-VDM</v>
          </cell>
          <cell r="D1137" t="str">
            <v>MC</v>
          </cell>
          <cell r="E1137" t="str">
            <v>MA1CR211</v>
          </cell>
          <cell r="F1137">
            <v>37120</v>
          </cell>
          <cell r="G1137" t="str">
            <v>07:00:00</v>
          </cell>
          <cell r="H1137" t="str">
            <v>11:56:51</v>
          </cell>
          <cell r="I1137">
            <v>37120</v>
          </cell>
          <cell r="J1137">
            <v>66.83</v>
          </cell>
        </row>
        <row r="1138">
          <cell r="A1138" t="str">
            <v>91474270</v>
          </cell>
          <cell r="B1138" t="str">
            <v>MMM/SVC/REPARAR CADENA CORTADA.</v>
          </cell>
          <cell r="C1138" t="str">
            <v>CREF-RE2-MAQ-EAO-TEM</v>
          </cell>
          <cell r="D1138" t="str">
            <v>MC</v>
          </cell>
          <cell r="E1138" t="str">
            <v>MA1CR211</v>
          </cell>
          <cell r="F1138">
            <v>37118</v>
          </cell>
          <cell r="G1138" t="str">
            <v>07:00:00</v>
          </cell>
          <cell r="H1138" t="str">
            <v>08:00:15</v>
          </cell>
          <cell r="I1138">
            <v>37118</v>
          </cell>
          <cell r="J1138">
            <v>267.3</v>
          </cell>
        </row>
        <row r="1139">
          <cell r="A1139" t="str">
            <v>91475122</v>
          </cell>
          <cell r="B1139" t="str">
            <v>MMM/AAV/REAPRETAR PERNOS.</v>
          </cell>
          <cell r="C1139" t="str">
            <v>CREF-RE2-MAQ-EAO-VDM</v>
          </cell>
          <cell r="D1139" t="str">
            <v>MC</v>
          </cell>
          <cell r="E1139" t="str">
            <v>MA1CR211</v>
          </cell>
          <cell r="F1139">
            <v>37122</v>
          </cell>
          <cell r="G1139" t="str">
            <v>07:00:00</v>
          </cell>
          <cell r="H1139" t="str">
            <v>13:42:05</v>
          </cell>
          <cell r="I1139">
            <v>37122</v>
          </cell>
          <cell r="J1139">
            <v>222.75</v>
          </cell>
        </row>
        <row r="1140">
          <cell r="A1140" t="str">
            <v>91478531</v>
          </cell>
          <cell r="B1140" t="str">
            <v>MMM/SVC/REPONER CHAVETAS.</v>
          </cell>
          <cell r="C1140" t="str">
            <v>CREF-RE2-MAQ-EAO-TPM</v>
          </cell>
          <cell r="D1140" t="str">
            <v>MC</v>
          </cell>
          <cell r="E1140" t="str">
            <v>MA1CR211</v>
          </cell>
          <cell r="F1140">
            <v>37124</v>
          </cell>
          <cell r="G1140" t="str">
            <v>07:00:00</v>
          </cell>
          <cell r="H1140" t="str">
            <v>07:55:39</v>
          </cell>
          <cell r="I1140">
            <v>37124</v>
          </cell>
          <cell r="J1140">
            <v>89.1</v>
          </cell>
        </row>
        <row r="1141">
          <cell r="A1141" t="str">
            <v>91480627</v>
          </cell>
          <cell r="B1141" t="str">
            <v>MMM/NML.REPONER CHAVETAS.</v>
          </cell>
          <cell r="C1141" t="str">
            <v>CREF-RE2-MAQ-EAO-TPM</v>
          </cell>
          <cell r="D1141" t="str">
            <v>MC</v>
          </cell>
          <cell r="E1141" t="str">
            <v>MA1CR211</v>
          </cell>
          <cell r="F1141">
            <v>37125</v>
          </cell>
          <cell r="G1141" t="str">
            <v>07:00:00</v>
          </cell>
          <cell r="H1141" t="str">
            <v>08:05:41</v>
          </cell>
          <cell r="I1141">
            <v>37125</v>
          </cell>
          <cell r="J1141">
            <v>133.65</v>
          </cell>
        </row>
        <row r="1142">
          <cell r="A1142" t="str">
            <v>91482341</v>
          </cell>
          <cell r="B1142" t="str">
            <v>MMM/SVC.REPONER CHAVETAS.</v>
          </cell>
          <cell r="C1142" t="str">
            <v>CREF-RE2-MAQ-EAO-TPM</v>
          </cell>
          <cell r="D1142" t="str">
            <v>MC</v>
          </cell>
          <cell r="E1142" t="str">
            <v>MA1CR211</v>
          </cell>
          <cell r="F1142">
            <v>37127</v>
          </cell>
          <cell r="G1142" t="str">
            <v>07:00:00</v>
          </cell>
          <cell r="H1142" t="str">
            <v>09:28:18</v>
          </cell>
          <cell r="I1142">
            <v>37127</v>
          </cell>
          <cell r="J1142">
            <v>356.4</v>
          </cell>
        </row>
        <row r="1143">
          <cell r="A1143" t="str">
            <v>91483363</v>
          </cell>
          <cell r="B1143" t="str">
            <v>MMM/A.A.V CAMBIO DE FITTING</v>
          </cell>
          <cell r="C1143" t="str">
            <v>CREF-RE2-MAQ-EAO-TPM</v>
          </cell>
          <cell r="D1143" t="str">
            <v>MC</v>
          </cell>
          <cell r="E1143" t="str">
            <v>MA1CR211</v>
          </cell>
          <cell r="F1143">
            <v>37128</v>
          </cell>
          <cell r="G1143" t="str">
            <v>07:00:00</v>
          </cell>
          <cell r="H1143" t="str">
            <v>11:16:36</v>
          </cell>
          <cell r="I1143">
            <v>37128</v>
          </cell>
          <cell r="J1143">
            <v>311.85000000000002</v>
          </cell>
        </row>
        <row r="1144">
          <cell r="A1144" t="str">
            <v>91485903</v>
          </cell>
          <cell r="B1144" t="str">
            <v>MMM/A.A.V REAPRETAR PERNOS.</v>
          </cell>
          <cell r="C1144" t="str">
            <v>CREF-RE2-MAQ-EAO-TEM</v>
          </cell>
          <cell r="D1144" t="str">
            <v>MC</v>
          </cell>
          <cell r="E1144" t="str">
            <v>MA1CR211</v>
          </cell>
          <cell r="F1144">
            <v>37129</v>
          </cell>
          <cell r="G1144" t="str">
            <v>07:00:00</v>
          </cell>
          <cell r="H1144" t="str">
            <v>09:19:06</v>
          </cell>
          <cell r="I1144">
            <v>37129</v>
          </cell>
          <cell r="J1144">
            <v>267.3</v>
          </cell>
        </row>
        <row r="1145">
          <cell r="A1145" t="str">
            <v>91486079</v>
          </cell>
          <cell r="B1145" t="str">
            <v>MMM/ABC.REPERAR CADENA CORTADA.</v>
          </cell>
          <cell r="C1145" t="str">
            <v>CREF-RE2-MAQ-EAO-TEM</v>
          </cell>
          <cell r="D1145" t="str">
            <v>MC</v>
          </cell>
          <cell r="E1145" t="str">
            <v>MA1CR211</v>
          </cell>
          <cell r="F1145">
            <v>37129</v>
          </cell>
          <cell r="G1145" t="str">
            <v>07:00:00</v>
          </cell>
          <cell r="H1145" t="str">
            <v>10:28:25</v>
          </cell>
          <cell r="I1145">
            <v>37129</v>
          </cell>
          <cell r="J1145">
            <v>178.2</v>
          </cell>
        </row>
        <row r="1146">
          <cell r="A1146" t="str">
            <v>91487328</v>
          </cell>
          <cell r="B1146" t="str">
            <v>MMM/NML.TENSAR CADENA DE SALIDA.</v>
          </cell>
          <cell r="C1146" t="str">
            <v>CREF-RE2-MAQ-EAO-CTM</v>
          </cell>
          <cell r="D1146" t="str">
            <v>MC</v>
          </cell>
          <cell r="E1146" t="str">
            <v>MA1CR211</v>
          </cell>
          <cell r="F1146">
            <v>37130</v>
          </cell>
          <cell r="G1146" t="str">
            <v>07:00:00</v>
          </cell>
          <cell r="H1146" t="str">
            <v>07:41:43</v>
          </cell>
          <cell r="I1146">
            <v>37130</v>
          </cell>
          <cell r="J1146">
            <v>178.2</v>
          </cell>
        </row>
        <row r="1147">
          <cell r="A1147" t="str">
            <v>91488204</v>
          </cell>
          <cell r="B1147" t="str">
            <v>MMM/A.A.V REPARAR FILTRACIONES.</v>
          </cell>
          <cell r="C1147" t="str">
            <v>CREF-RE2-MAQ-EAO-UHM</v>
          </cell>
          <cell r="D1147" t="str">
            <v>MC</v>
          </cell>
          <cell r="E1147" t="str">
            <v>MA1CR211</v>
          </cell>
          <cell r="F1147">
            <v>37131</v>
          </cell>
          <cell r="G1147" t="str">
            <v>07:00:00</v>
          </cell>
          <cell r="H1147" t="str">
            <v>10:32:09</v>
          </cell>
          <cell r="I1147">
            <v>37131</v>
          </cell>
          <cell r="J1147">
            <v>267.3</v>
          </cell>
        </row>
        <row r="1148">
          <cell r="A1148" t="str">
            <v>91488390</v>
          </cell>
          <cell r="B1148" t="str">
            <v>MMM/NML.SOLDAR TOPE.</v>
          </cell>
          <cell r="C1148" t="str">
            <v>CREF-RE2-MAQ-EAO-TEM</v>
          </cell>
          <cell r="D1148" t="str">
            <v>MC</v>
          </cell>
          <cell r="E1148" t="str">
            <v>MA1CR211</v>
          </cell>
          <cell r="F1148">
            <v>37131</v>
          </cell>
          <cell r="G1148" t="str">
            <v>07:00:00</v>
          </cell>
          <cell r="H1148" t="str">
            <v>11:09:29</v>
          </cell>
          <cell r="I1148">
            <v>37131</v>
          </cell>
          <cell r="J1148">
            <v>133.65</v>
          </cell>
        </row>
        <row r="1149">
          <cell r="A1149" t="str">
            <v>91490081</v>
          </cell>
          <cell r="B1149" t="str">
            <v>M.M.M : MANTENCION CORRECTIVA EAO REF2</v>
          </cell>
          <cell r="C1149" t="str">
            <v>CREF-RE2-MAQ-EAO</v>
          </cell>
          <cell r="D1149" t="str">
            <v>MC</v>
          </cell>
          <cell r="E1149" t="str">
            <v>MA1CR211</v>
          </cell>
          <cell r="F1149">
            <v>37141</v>
          </cell>
          <cell r="G1149" t="str">
            <v>07:00:00</v>
          </cell>
          <cell r="H1149" t="str">
            <v>11:20:16</v>
          </cell>
          <cell r="I1149">
            <v>37141</v>
          </cell>
          <cell r="J1149">
            <v>4318.54</v>
          </cell>
        </row>
        <row r="1150">
          <cell r="A1150" t="str">
            <v>91490416</v>
          </cell>
          <cell r="B1150" t="str">
            <v>MMM/NPB.LUBRICAR GUIAS</v>
          </cell>
          <cell r="C1150" t="str">
            <v>CREF-RE2-MAQ-EAO-TEM</v>
          </cell>
          <cell r="D1150" t="str">
            <v>MC</v>
          </cell>
          <cell r="E1150" t="str">
            <v>MA1CR211</v>
          </cell>
          <cell r="F1150">
            <v>37132</v>
          </cell>
          <cell r="G1150" t="str">
            <v>07:00:00</v>
          </cell>
          <cell r="H1150" t="str">
            <v>13:34:02</v>
          </cell>
          <cell r="I1150">
            <v>37132</v>
          </cell>
          <cell r="J1150">
            <v>178.2</v>
          </cell>
        </row>
        <row r="1151">
          <cell r="A1151" t="str">
            <v>91490660</v>
          </cell>
          <cell r="B1151" t="str">
            <v>MMM.NPBNIVELAR VAGON</v>
          </cell>
          <cell r="C1151" t="str">
            <v>CREF-RE2-MAQ-EAO-TEM</v>
          </cell>
          <cell r="D1151" t="str">
            <v>MC</v>
          </cell>
          <cell r="E1151" t="str">
            <v>MA1CR211</v>
          </cell>
          <cell r="F1151">
            <v>37132</v>
          </cell>
          <cell r="G1151" t="str">
            <v>07:00:00</v>
          </cell>
          <cell r="H1151" t="str">
            <v>14:08:03</v>
          </cell>
          <cell r="I1151">
            <v>37132</v>
          </cell>
          <cell r="J1151">
            <v>267.3</v>
          </cell>
        </row>
        <row r="1152">
          <cell r="A1152" t="str">
            <v>91491942</v>
          </cell>
          <cell r="B1152" t="str">
            <v>MMM/AAV.CAMBIAR CHAVETAS.</v>
          </cell>
          <cell r="C1152" t="str">
            <v>CREF-RE2-MAQ-EAO-TPM</v>
          </cell>
          <cell r="D1152" t="str">
            <v>MC</v>
          </cell>
          <cell r="E1152" t="str">
            <v>MA1CR211</v>
          </cell>
          <cell r="F1152">
            <v>37133</v>
          </cell>
          <cell r="G1152" t="str">
            <v>07:00:00</v>
          </cell>
          <cell r="H1152" t="str">
            <v>09:16:25</v>
          </cell>
          <cell r="I1152">
            <v>37133</v>
          </cell>
          <cell r="J1152">
            <v>267.3</v>
          </cell>
        </row>
        <row r="1153">
          <cell r="A1153" t="str">
            <v>91492088</v>
          </cell>
          <cell r="B1153" t="str">
            <v>MMM/ABC.REPARAR CADENA CORTADA.</v>
          </cell>
          <cell r="C1153" t="str">
            <v>CREF-RE2-MAQ-EAO-TEM</v>
          </cell>
          <cell r="D1153" t="str">
            <v>MC</v>
          </cell>
          <cell r="E1153" t="str">
            <v>MA1CR211</v>
          </cell>
          <cell r="F1153">
            <v>37133</v>
          </cell>
          <cell r="G1153" t="str">
            <v>07:00:00</v>
          </cell>
          <cell r="H1153" t="str">
            <v>10:06:26</v>
          </cell>
          <cell r="I1153">
            <v>37133</v>
          </cell>
          <cell r="J1153">
            <v>222.75</v>
          </cell>
        </row>
        <row r="1154">
          <cell r="A1154" t="str">
            <v>91493964</v>
          </cell>
          <cell r="B1154" t="str">
            <v>MM/ABC.REPARAR CADENA CORTADA.</v>
          </cell>
          <cell r="C1154" t="str">
            <v>CREF-RE2-MAQ-EAO-TEM</v>
          </cell>
          <cell r="D1154" t="str">
            <v>MC</v>
          </cell>
          <cell r="E1154" t="str">
            <v>MA1CR211</v>
          </cell>
          <cell r="F1154">
            <v>37134</v>
          </cell>
          <cell r="G1154" t="str">
            <v>07:00:00</v>
          </cell>
          <cell r="H1154" t="str">
            <v>10:38:32</v>
          </cell>
          <cell r="I1154">
            <v>37134</v>
          </cell>
          <cell r="J1154">
            <v>356.4</v>
          </cell>
        </row>
        <row r="1155">
          <cell r="A1155" t="str">
            <v>91495421</v>
          </cell>
          <cell r="B1155" t="str">
            <v>MMM/NML.REPARAR CADENA CORTADA.</v>
          </cell>
          <cell r="C1155" t="str">
            <v>CREF-RE2-MAQ-EAO-TEM</v>
          </cell>
          <cell r="D1155" t="str">
            <v>MC</v>
          </cell>
          <cell r="E1155" t="str">
            <v>MA1CR211</v>
          </cell>
          <cell r="F1155">
            <v>37135</v>
          </cell>
          <cell r="G1155" t="str">
            <v>07:00:00</v>
          </cell>
          <cell r="H1155" t="str">
            <v>08:34:44</v>
          </cell>
          <cell r="I1155">
            <v>37135</v>
          </cell>
          <cell r="J1155">
            <v>178.2</v>
          </cell>
        </row>
        <row r="1156">
          <cell r="A1156" t="str">
            <v>91495426</v>
          </cell>
          <cell r="B1156" t="str">
            <v>MMM/NML.CAMBIAR LEXIBLE.</v>
          </cell>
          <cell r="C1156" t="str">
            <v>CREF-RE2-MAQ-EAO-UHM</v>
          </cell>
          <cell r="D1156" t="str">
            <v>MC</v>
          </cell>
          <cell r="E1156" t="str">
            <v>MA1CR211</v>
          </cell>
          <cell r="F1156">
            <v>37136</v>
          </cell>
          <cell r="G1156" t="str">
            <v>07:00:00</v>
          </cell>
          <cell r="H1156" t="str">
            <v>08:53:15</v>
          </cell>
          <cell r="I1156">
            <v>37136</v>
          </cell>
          <cell r="J1156">
            <v>356.4</v>
          </cell>
        </row>
        <row r="1157">
          <cell r="A1157" t="str">
            <v>91496879</v>
          </cell>
          <cell r="B1157" t="str">
            <v>M.M.M : MANTENCION MENSUAL EAO</v>
          </cell>
          <cell r="C1157" t="str">
            <v>CREF-RE2-MAQ-EAO-MIM</v>
          </cell>
          <cell r="D1157" t="str">
            <v>MP</v>
          </cell>
          <cell r="E1157" t="str">
            <v>MA1CR211</v>
          </cell>
          <cell r="F1157">
            <v>37141</v>
          </cell>
          <cell r="G1157" t="str">
            <v>00:00:00</v>
          </cell>
          <cell r="H1157" t="str">
            <v>11:02:39</v>
          </cell>
          <cell r="I1157">
            <v>37141</v>
          </cell>
          <cell r="J1157">
            <v>17.82</v>
          </cell>
        </row>
        <row r="1158">
          <cell r="A1158" t="str">
            <v>91496880</v>
          </cell>
          <cell r="B1158" t="str">
            <v>M.M.M : MANTENCION MENSUAL EAO</v>
          </cell>
          <cell r="C1158" t="str">
            <v>CREF-RE2-MAQ-EAO-URM</v>
          </cell>
          <cell r="D1158" t="str">
            <v>MP</v>
          </cell>
          <cell r="E1158" t="str">
            <v>MA1CR211</v>
          </cell>
          <cell r="F1158">
            <v>37141</v>
          </cell>
          <cell r="G1158" t="str">
            <v>00:00:00</v>
          </cell>
          <cell r="H1158" t="str">
            <v>11:04:16</v>
          </cell>
          <cell r="I1158">
            <v>37141</v>
          </cell>
          <cell r="J1158">
            <v>44.55</v>
          </cell>
        </row>
        <row r="1159">
          <cell r="A1159" t="str">
            <v>91496881</v>
          </cell>
          <cell r="B1159" t="str">
            <v>M.M.M : MANTENCION MENSUAL EAO</v>
          </cell>
          <cell r="C1159" t="str">
            <v>CREF-RE2-MAQ-EAO-URM</v>
          </cell>
          <cell r="D1159" t="str">
            <v>MP</v>
          </cell>
          <cell r="E1159" t="str">
            <v>MA1CR211</v>
          </cell>
          <cell r="F1159">
            <v>37141</v>
          </cell>
          <cell r="G1159" t="str">
            <v>00:00:00</v>
          </cell>
          <cell r="H1159" t="str">
            <v>11:05:17</v>
          </cell>
          <cell r="I1159">
            <v>37141</v>
          </cell>
          <cell r="J1159">
            <v>44.55</v>
          </cell>
        </row>
        <row r="1160">
          <cell r="A1160" t="str">
            <v>91496882</v>
          </cell>
          <cell r="B1160" t="str">
            <v>M.M.M : MANTENCION MENSUAL EAO</v>
          </cell>
          <cell r="C1160" t="str">
            <v>CREF-RE2-MAQ-EAO-URM</v>
          </cell>
          <cell r="D1160" t="str">
            <v>MP</v>
          </cell>
          <cell r="E1160" t="str">
            <v>MA1CR211</v>
          </cell>
          <cell r="F1160">
            <v>37141</v>
          </cell>
          <cell r="G1160" t="str">
            <v>00:00:00</v>
          </cell>
          <cell r="H1160" t="str">
            <v>11:06:31</v>
          </cell>
          <cell r="I1160">
            <v>37141</v>
          </cell>
          <cell r="J1160">
            <v>17.82</v>
          </cell>
        </row>
        <row r="1161">
          <cell r="A1161" t="str">
            <v>91496883</v>
          </cell>
          <cell r="B1161" t="str">
            <v>M.M.M : MANTENCION MENSUAL EAO</v>
          </cell>
          <cell r="C1161" t="str">
            <v>CREF-RE2-MAQ-EAO-CTM</v>
          </cell>
          <cell r="D1161" t="str">
            <v>MP</v>
          </cell>
          <cell r="E1161" t="str">
            <v>MA1CR211</v>
          </cell>
          <cell r="F1161">
            <v>37141</v>
          </cell>
          <cell r="G1161" t="str">
            <v>00:00:00</v>
          </cell>
          <cell r="H1161" t="str">
            <v>11:07:31</v>
          </cell>
          <cell r="I1161">
            <v>37141</v>
          </cell>
          <cell r="J1161">
            <v>26.73</v>
          </cell>
        </row>
        <row r="1162">
          <cell r="A1162" t="str">
            <v>91496884</v>
          </cell>
          <cell r="B1162" t="str">
            <v>M.M.M : MANTENCION MENSUAL EAO</v>
          </cell>
          <cell r="C1162" t="str">
            <v>CREF-RE2-MAQ-EAO-STM</v>
          </cell>
          <cell r="D1162" t="str">
            <v>MP</v>
          </cell>
          <cell r="E1162" t="str">
            <v>MA1CR211</v>
          </cell>
          <cell r="F1162">
            <v>37141</v>
          </cell>
          <cell r="G1162" t="str">
            <v>00:00:00</v>
          </cell>
          <cell r="H1162" t="str">
            <v>11:09:05</v>
          </cell>
          <cell r="I1162">
            <v>37141</v>
          </cell>
          <cell r="J1162">
            <v>44.55</v>
          </cell>
        </row>
        <row r="1163">
          <cell r="A1163" t="str">
            <v>91496885</v>
          </cell>
          <cell r="B1163" t="str">
            <v>M.M.M : MANTENCION MENSUAL EAO</v>
          </cell>
          <cell r="C1163" t="str">
            <v>CREF-RE2-MAQ-EAO-TEM</v>
          </cell>
          <cell r="D1163" t="str">
            <v>MP</v>
          </cell>
          <cell r="E1163" t="str">
            <v>MA1CR211</v>
          </cell>
          <cell r="F1163">
            <v>37141</v>
          </cell>
          <cell r="G1163" t="str">
            <v>00:00:00</v>
          </cell>
          <cell r="H1163" t="str">
            <v>11:10:19</v>
          </cell>
          <cell r="I1163">
            <v>37141</v>
          </cell>
          <cell r="J1163">
            <v>26.73</v>
          </cell>
        </row>
        <row r="1164">
          <cell r="A1164" t="str">
            <v>91496886</v>
          </cell>
          <cell r="B1164" t="str">
            <v>M.M.M : MANTENCION MENSUAL EAO</v>
          </cell>
          <cell r="C1164" t="str">
            <v>CREF-RE2-MAQ-EAO-VDM</v>
          </cell>
          <cell r="D1164" t="str">
            <v>MP</v>
          </cell>
          <cell r="E1164" t="str">
            <v>MA1CR211</v>
          </cell>
          <cell r="F1164">
            <v>37141</v>
          </cell>
          <cell r="G1164" t="str">
            <v>00:00:00</v>
          </cell>
          <cell r="H1164" t="str">
            <v>11:12:34</v>
          </cell>
          <cell r="I1164">
            <v>37141</v>
          </cell>
          <cell r="J1164">
            <v>89.1</v>
          </cell>
        </row>
        <row r="1165">
          <cell r="A1165" t="str">
            <v>91496887</v>
          </cell>
          <cell r="B1165" t="str">
            <v>M.M.M : MANTENCION MENSUAL EAO</v>
          </cell>
          <cell r="C1165" t="str">
            <v>CREF-RE2-MAQ-EAO-UHM</v>
          </cell>
          <cell r="D1165" t="str">
            <v>MP</v>
          </cell>
          <cell r="E1165" t="str">
            <v>MA1CR211</v>
          </cell>
          <cell r="F1165">
            <v>37141</v>
          </cell>
          <cell r="G1165" t="str">
            <v>00:00:00</v>
          </cell>
          <cell r="H1165" t="str">
            <v>11:14:04</v>
          </cell>
          <cell r="I1165">
            <v>37141</v>
          </cell>
          <cell r="J1165">
            <v>89.1</v>
          </cell>
        </row>
        <row r="1166">
          <cell r="A1166" t="str">
            <v>91497236</v>
          </cell>
          <cell r="B1166" t="str">
            <v>MMM/NPB.REPARAR CADENA CORTADA.</v>
          </cell>
          <cell r="C1166" t="str">
            <v>CREF-RE2-MAQ-EAO-TEM</v>
          </cell>
          <cell r="D1166" t="str">
            <v>MC</v>
          </cell>
          <cell r="E1166" t="str">
            <v>MA1CR211</v>
          </cell>
          <cell r="F1166">
            <v>37136</v>
          </cell>
          <cell r="G1166" t="str">
            <v>07:00:00</v>
          </cell>
          <cell r="H1166" t="str">
            <v>10:35:58</v>
          </cell>
          <cell r="I1166">
            <v>37136</v>
          </cell>
          <cell r="J1166">
            <v>311.85000000000002</v>
          </cell>
        </row>
        <row r="1167">
          <cell r="A1167" t="str">
            <v>91497844</v>
          </cell>
          <cell r="B1167" t="str">
            <v>MMM/NML.REPARAR CADENA CORTADA.</v>
          </cell>
          <cell r="C1167" t="str">
            <v>CREF-RE2-MAQ-EAO-TEM</v>
          </cell>
          <cell r="D1167" t="str">
            <v>MC</v>
          </cell>
          <cell r="E1167" t="str">
            <v>MA1CR211</v>
          </cell>
          <cell r="F1167">
            <v>37137</v>
          </cell>
          <cell r="G1167" t="str">
            <v>07:00:00</v>
          </cell>
          <cell r="H1167" t="str">
            <v>14:14:29</v>
          </cell>
          <cell r="I1167">
            <v>37137</v>
          </cell>
          <cell r="J1167">
            <v>623.70000000000005</v>
          </cell>
        </row>
        <row r="1168">
          <cell r="A1168" t="str">
            <v>91499544</v>
          </cell>
          <cell r="B1168" t="str">
            <v>MMM/NPB.CAMBIAR CHAVETAS A CADENA.</v>
          </cell>
          <cell r="C1168" t="str">
            <v>CREF-RE2-MAQ-EAO-TPM</v>
          </cell>
          <cell r="D1168" t="str">
            <v>MC</v>
          </cell>
          <cell r="E1168" t="str">
            <v>MA1CR211</v>
          </cell>
          <cell r="F1168">
            <v>37137</v>
          </cell>
          <cell r="G1168" t="str">
            <v>07:00:00</v>
          </cell>
          <cell r="H1168" t="str">
            <v>10:42:58</v>
          </cell>
          <cell r="I1168">
            <v>37137</v>
          </cell>
          <cell r="J1168">
            <v>400.95</v>
          </cell>
        </row>
        <row r="1169">
          <cell r="A1169" t="str">
            <v>91499550</v>
          </cell>
          <cell r="B1169" t="str">
            <v>MMM/NPB.PREPARAR ESLABONES PARA CADENA</v>
          </cell>
          <cell r="C1169" t="str">
            <v>CREF-RE2-MAQ-EAO-TEM</v>
          </cell>
          <cell r="D1169" t="str">
            <v>MC</v>
          </cell>
          <cell r="E1169" t="str">
            <v>MA1CR211</v>
          </cell>
          <cell r="F1169">
            <v>37137</v>
          </cell>
          <cell r="G1169" t="str">
            <v>07:00:00</v>
          </cell>
          <cell r="H1169" t="str">
            <v>10:58:20</v>
          </cell>
          <cell r="I1169">
            <v>37137</v>
          </cell>
          <cell r="J1169">
            <v>356.4</v>
          </cell>
        </row>
        <row r="1170">
          <cell r="A1170" t="str">
            <v>91500003</v>
          </cell>
          <cell r="B1170" t="str">
            <v>MMM/NML.REPARAR CADENA DE ENTRADA.</v>
          </cell>
          <cell r="C1170" t="str">
            <v>CREF-RE2-MAQ-EAO-TPM</v>
          </cell>
          <cell r="D1170" t="str">
            <v>MC</v>
          </cell>
          <cell r="E1170" t="str">
            <v>MA1CR211</v>
          </cell>
          <cell r="F1170">
            <v>37138</v>
          </cell>
          <cell r="G1170" t="str">
            <v>07:00:00</v>
          </cell>
          <cell r="H1170" t="str">
            <v>13:46:38</v>
          </cell>
          <cell r="I1170">
            <v>37138</v>
          </cell>
          <cell r="J1170">
            <v>623.70000000000005</v>
          </cell>
        </row>
        <row r="1171">
          <cell r="A1171" t="str">
            <v>91503111</v>
          </cell>
          <cell r="B1171" t="str">
            <v>MM/NPB.NIVELAR VAGON.</v>
          </cell>
          <cell r="C1171" t="str">
            <v>CREF-RE2-MAQ-EAO-VDM</v>
          </cell>
          <cell r="D1171" t="str">
            <v>MC</v>
          </cell>
          <cell r="E1171" t="str">
            <v>MA1CR211</v>
          </cell>
          <cell r="F1171">
            <v>37139</v>
          </cell>
          <cell r="G1171" t="str">
            <v>07:00:00</v>
          </cell>
          <cell r="H1171" t="str">
            <v>08:33:25</v>
          </cell>
          <cell r="I1171">
            <v>37139</v>
          </cell>
          <cell r="J1171">
            <v>311.85000000000002</v>
          </cell>
        </row>
        <row r="1172">
          <cell r="A1172" t="str">
            <v>91503790</v>
          </cell>
          <cell r="B1172" t="str">
            <v>MMM/NPB.REPARAR CADENA.</v>
          </cell>
          <cell r="C1172" t="str">
            <v>CREF-RE2-MAQ-EAO-TPM</v>
          </cell>
          <cell r="D1172" t="str">
            <v>MC</v>
          </cell>
          <cell r="E1172" t="str">
            <v>MA1CR211</v>
          </cell>
          <cell r="F1172">
            <v>37140</v>
          </cell>
          <cell r="G1172" t="str">
            <v>00:00:00</v>
          </cell>
          <cell r="H1172" t="str">
            <v>10:35:10</v>
          </cell>
          <cell r="I1172">
            <v>37140</v>
          </cell>
          <cell r="J1172">
            <v>668.25</v>
          </cell>
        </row>
        <row r="1173">
          <cell r="A1173" t="str">
            <v>91503892</v>
          </cell>
          <cell r="B1173" t="str">
            <v>MMM/NML.REPARAR CADENA.</v>
          </cell>
          <cell r="C1173" t="str">
            <v>CREF-RE2-MAQ-EAO-TPM</v>
          </cell>
          <cell r="D1173" t="str">
            <v>MC</v>
          </cell>
          <cell r="E1173" t="str">
            <v>MA1CR211</v>
          </cell>
          <cell r="F1173">
            <v>37141</v>
          </cell>
          <cell r="G1173" t="str">
            <v>07:00:00</v>
          </cell>
          <cell r="H1173" t="str">
            <v>13:48:39</v>
          </cell>
          <cell r="I1173">
            <v>37141</v>
          </cell>
          <cell r="J1173">
            <v>311.85000000000002</v>
          </cell>
        </row>
        <row r="1174">
          <cell r="A1174" t="str">
            <v>91505899</v>
          </cell>
          <cell r="B1174" t="str">
            <v>MMM/NPB.REPARAR VAGON DE CARGA.</v>
          </cell>
          <cell r="C1174" t="str">
            <v>CREF-RE2-MAQ-EAO-VDM</v>
          </cell>
          <cell r="D1174" t="str">
            <v>MC</v>
          </cell>
          <cell r="E1174" t="str">
            <v>MA1CR211</v>
          </cell>
          <cell r="F1174">
            <v>37143</v>
          </cell>
          <cell r="G1174" t="str">
            <v>07:00:00</v>
          </cell>
          <cell r="H1174" t="str">
            <v>13:42:57</v>
          </cell>
          <cell r="I1174">
            <v>37143</v>
          </cell>
          <cell r="J1174">
            <v>267.3</v>
          </cell>
        </row>
        <row r="1175">
          <cell r="A1175" t="str">
            <v>91506790</v>
          </cell>
          <cell r="B1175" t="str">
            <v>MMM/NPB.REPARAR CILINDRO HID.</v>
          </cell>
          <cell r="C1175" t="str">
            <v>CREF-RE2-MAQ-EAO-URM</v>
          </cell>
          <cell r="D1175" t="str">
            <v>MC</v>
          </cell>
          <cell r="E1175" t="str">
            <v>MA1CR211</v>
          </cell>
          <cell r="F1175">
            <v>37144</v>
          </cell>
          <cell r="G1175" t="str">
            <v>07:00:00</v>
          </cell>
          <cell r="H1175" t="str">
            <v>08:33:52</v>
          </cell>
          <cell r="I1175">
            <v>37144</v>
          </cell>
          <cell r="J1175">
            <v>267.3</v>
          </cell>
        </row>
        <row r="1176">
          <cell r="A1176" t="str">
            <v>91507616</v>
          </cell>
          <cell r="B1176" t="str">
            <v>MMM/NPB.REAPRETAR PERNOS.</v>
          </cell>
          <cell r="C1176" t="str">
            <v>CREF-RE2-MAQ-EAO-URM</v>
          </cell>
          <cell r="D1176" t="str">
            <v>MC</v>
          </cell>
          <cell r="E1176" t="str">
            <v>MA1CR211</v>
          </cell>
          <cell r="F1176">
            <v>37145</v>
          </cell>
          <cell r="G1176" t="str">
            <v>07:00:00</v>
          </cell>
          <cell r="H1176" t="str">
            <v>09:24:45</v>
          </cell>
          <cell r="I1176">
            <v>37145</v>
          </cell>
          <cell r="J1176">
            <v>267.3</v>
          </cell>
        </row>
        <row r="1177">
          <cell r="A1177" t="str">
            <v>91515717</v>
          </cell>
          <cell r="B1177" t="str">
            <v>MMM/NML.REGULAR VELOCIDAD A CADENAS.</v>
          </cell>
          <cell r="C1177" t="str">
            <v>CREF-RE2-MAQ-EAO-TPM</v>
          </cell>
          <cell r="D1177" t="str">
            <v>MC</v>
          </cell>
          <cell r="E1177" t="str">
            <v>MA1CR211</v>
          </cell>
          <cell r="F1177">
            <v>37153</v>
          </cell>
          <cell r="G1177" t="str">
            <v>07:00:00</v>
          </cell>
          <cell r="H1177" t="str">
            <v>09:24:27</v>
          </cell>
          <cell r="I1177">
            <v>37153</v>
          </cell>
          <cell r="J1177">
            <v>311.85000000000002</v>
          </cell>
        </row>
        <row r="1178">
          <cell r="A1178" t="str">
            <v>91516871</v>
          </cell>
          <cell r="B1178" t="str">
            <v>MMM/AAV.REPARAR CADENA CORTADA.</v>
          </cell>
          <cell r="C1178" t="str">
            <v>CREF-RE2-MAQ-EAO-TEM</v>
          </cell>
          <cell r="D1178" t="str">
            <v>MC</v>
          </cell>
          <cell r="E1178" t="str">
            <v>MA1CR211</v>
          </cell>
          <cell r="F1178">
            <v>37147</v>
          </cell>
          <cell r="G1178" t="str">
            <v>07:00:00</v>
          </cell>
          <cell r="H1178" t="str">
            <v>09:08:23</v>
          </cell>
          <cell r="I1178">
            <v>37147</v>
          </cell>
          <cell r="J1178">
            <v>267.3</v>
          </cell>
        </row>
        <row r="1179">
          <cell r="A1179" t="str">
            <v>91516875</v>
          </cell>
          <cell r="B1179" t="str">
            <v>MMM/AAV.REPARAR CADENA CORTADA.</v>
          </cell>
          <cell r="C1179" t="str">
            <v>CREF-RE2-MAQ-EAO-TEM</v>
          </cell>
          <cell r="D1179" t="str">
            <v>MC</v>
          </cell>
          <cell r="E1179" t="str">
            <v>MA1CR211</v>
          </cell>
          <cell r="F1179">
            <v>37147</v>
          </cell>
          <cell r="G1179" t="str">
            <v>07:00:00</v>
          </cell>
          <cell r="H1179" t="str">
            <v>09:25:10</v>
          </cell>
          <cell r="I1179">
            <v>37147</v>
          </cell>
          <cell r="J1179">
            <v>178.2</v>
          </cell>
        </row>
        <row r="1180">
          <cell r="A1180" t="str">
            <v>91518616</v>
          </cell>
          <cell r="B1180" t="str">
            <v>MMM/NPB.REPARAR CADENA CORTADA.</v>
          </cell>
          <cell r="C1180" t="str">
            <v>CREF-RE2-MAQ-EAO-TPM</v>
          </cell>
          <cell r="D1180" t="str">
            <v>MC</v>
          </cell>
          <cell r="E1180" t="str">
            <v>MA1CR211</v>
          </cell>
          <cell r="F1180">
            <v>37155</v>
          </cell>
          <cell r="G1180" t="str">
            <v>07:00:00</v>
          </cell>
          <cell r="H1180" t="str">
            <v>08:45:53</v>
          </cell>
          <cell r="I1180">
            <v>37155</v>
          </cell>
          <cell r="J1180">
            <v>356.4</v>
          </cell>
        </row>
        <row r="1181">
          <cell r="A1181" t="str">
            <v>91519409</v>
          </cell>
          <cell r="B1181" t="str">
            <v>MMM/NML.REPARAR CADENA CORTADA.</v>
          </cell>
          <cell r="C1181" t="str">
            <v>CREF-RE2-MAQ-EAO-TEM</v>
          </cell>
          <cell r="D1181" t="str">
            <v>MC</v>
          </cell>
          <cell r="E1181" t="str">
            <v>MA1CR211</v>
          </cell>
          <cell r="F1181">
            <v>37155</v>
          </cell>
          <cell r="G1181" t="str">
            <v>07:00:00</v>
          </cell>
          <cell r="H1181" t="str">
            <v>09:08:01</v>
          </cell>
          <cell r="I1181">
            <v>37155</v>
          </cell>
          <cell r="J1181">
            <v>445.5</v>
          </cell>
        </row>
        <row r="1182">
          <cell r="A1182" t="str">
            <v>91524116</v>
          </cell>
          <cell r="B1182" t="str">
            <v>MMM/NPB.REPONER CHAVETAS.</v>
          </cell>
          <cell r="C1182" t="str">
            <v>CREF-RE2-MAQ-EAO-CTM</v>
          </cell>
          <cell r="D1182" t="str">
            <v>MC</v>
          </cell>
          <cell r="E1182" t="str">
            <v>MA1CR211</v>
          </cell>
          <cell r="F1182">
            <v>37159</v>
          </cell>
          <cell r="G1182" t="str">
            <v>07:00:00</v>
          </cell>
          <cell r="H1182" t="str">
            <v>12:30:01</v>
          </cell>
          <cell r="I1182">
            <v>37159</v>
          </cell>
          <cell r="J1182">
            <v>178.2</v>
          </cell>
        </row>
        <row r="1183">
          <cell r="A1183" t="str">
            <v>91524187</v>
          </cell>
          <cell r="B1183" t="str">
            <v>MMM/SVC.REAPRETAR VASTAGO.</v>
          </cell>
          <cell r="C1183" t="str">
            <v>CREF-RE2-MAQ-EAO-CTM</v>
          </cell>
          <cell r="D1183" t="str">
            <v>MC</v>
          </cell>
          <cell r="E1183" t="str">
            <v>MA1CR211</v>
          </cell>
          <cell r="F1183">
            <v>37158</v>
          </cell>
          <cell r="G1183" t="str">
            <v>07:00:00</v>
          </cell>
          <cell r="H1183" t="str">
            <v>11:09:42</v>
          </cell>
          <cell r="I1183">
            <v>37158</v>
          </cell>
          <cell r="J1183">
            <v>178.2</v>
          </cell>
        </row>
        <row r="1184">
          <cell r="A1184" t="str">
            <v>91524389</v>
          </cell>
          <cell r="B1184" t="str">
            <v>MMM/SVC.REPARAR CADENA CORTADA.</v>
          </cell>
          <cell r="C1184" t="str">
            <v>CREF-RE2-MAQ-EAO-CTM</v>
          </cell>
          <cell r="D1184" t="str">
            <v>MC</v>
          </cell>
          <cell r="E1184" t="str">
            <v>MA1CR211</v>
          </cell>
          <cell r="F1184">
            <v>37159</v>
          </cell>
          <cell r="G1184" t="str">
            <v>07:00:00</v>
          </cell>
          <cell r="H1184" t="str">
            <v>14:14:22</v>
          </cell>
          <cell r="I1184">
            <v>37159</v>
          </cell>
          <cell r="J1184">
            <v>267.3</v>
          </cell>
        </row>
        <row r="1185">
          <cell r="A1185" t="str">
            <v>91526177</v>
          </cell>
          <cell r="B1185" t="str">
            <v>MMM/NPB.REPARAR CADENAS CORTADAS.</v>
          </cell>
          <cell r="C1185" t="str">
            <v>CREF-RE2-MAQ-EAO-TPM</v>
          </cell>
          <cell r="D1185" t="str">
            <v>MC</v>
          </cell>
          <cell r="E1185" t="str">
            <v>MA1CR211</v>
          </cell>
          <cell r="F1185">
            <v>37160</v>
          </cell>
          <cell r="G1185" t="str">
            <v>07:00:00</v>
          </cell>
          <cell r="H1185" t="str">
            <v>09:34:43</v>
          </cell>
          <cell r="I1185">
            <v>37160</v>
          </cell>
          <cell r="J1185">
            <v>334.13</v>
          </cell>
        </row>
        <row r="1186">
          <cell r="A1186" t="str">
            <v>91528169</v>
          </cell>
          <cell r="B1186" t="str">
            <v>MMM/NPB.REPONER CHAVETAS.</v>
          </cell>
          <cell r="C1186" t="str">
            <v>CREF-RE2-MAQ-EAO-TPM</v>
          </cell>
          <cell r="D1186" t="str">
            <v>MC</v>
          </cell>
          <cell r="E1186" t="str">
            <v>MA1CR211</v>
          </cell>
          <cell r="F1186">
            <v>37161</v>
          </cell>
          <cell r="G1186" t="str">
            <v>07:00:00</v>
          </cell>
          <cell r="H1186" t="str">
            <v>10:07:47</v>
          </cell>
          <cell r="I1186">
            <v>37161</v>
          </cell>
          <cell r="J1186">
            <v>133.65</v>
          </cell>
        </row>
        <row r="1187">
          <cell r="A1187" t="str">
            <v>91531164</v>
          </cell>
          <cell r="B1187" t="str">
            <v>MMM/NML.REPARAR CADENA CORTADA.</v>
          </cell>
          <cell r="C1187" t="str">
            <v>CREF-RE2-MAQ-EAO-TEM</v>
          </cell>
          <cell r="D1187" t="str">
            <v>MC</v>
          </cell>
          <cell r="E1187" t="str">
            <v>MA1CR211</v>
          </cell>
          <cell r="F1187">
            <v>37163</v>
          </cell>
          <cell r="G1187" t="str">
            <v>07:00:00</v>
          </cell>
          <cell r="H1187" t="str">
            <v>11:42:21</v>
          </cell>
          <cell r="I1187">
            <v>37163</v>
          </cell>
          <cell r="J1187">
            <v>178.2</v>
          </cell>
        </row>
        <row r="1188">
          <cell r="A1188" t="str">
            <v>91532600</v>
          </cell>
          <cell r="B1188" t="str">
            <v>MMM/NPB.REPARAR CADENA CORTADA.</v>
          </cell>
          <cell r="C1188" t="str">
            <v>CREF-RE2-MAQ-EAO-TEM</v>
          </cell>
          <cell r="D1188" t="str">
            <v>MC</v>
          </cell>
          <cell r="E1188" t="str">
            <v>MA1CR211</v>
          </cell>
          <cell r="F1188">
            <v>37163</v>
          </cell>
          <cell r="G1188" t="str">
            <v>07:00:00</v>
          </cell>
          <cell r="H1188" t="str">
            <v>10:56:36</v>
          </cell>
          <cell r="I1188">
            <v>37163</v>
          </cell>
          <cell r="J1188">
            <v>267.3</v>
          </cell>
        </row>
        <row r="1189">
          <cell r="A1189" t="str">
            <v>91538417</v>
          </cell>
          <cell r="B1189" t="str">
            <v>MMM/SVC,REPARA CADENA CORTADA</v>
          </cell>
          <cell r="C1189" t="str">
            <v>CREF-RE2-MAQ-EAO-TEM</v>
          </cell>
          <cell r="D1189" t="str">
            <v>MC</v>
          </cell>
          <cell r="E1189" t="str">
            <v>MA1CR211</v>
          </cell>
          <cell r="F1189">
            <v>37167</v>
          </cell>
          <cell r="G1189" t="str">
            <v>07:00:00</v>
          </cell>
          <cell r="H1189" t="str">
            <v>09:56:04</v>
          </cell>
          <cell r="I1189">
            <v>37167</v>
          </cell>
          <cell r="J1189">
            <v>178.2</v>
          </cell>
        </row>
        <row r="1190">
          <cell r="A1190" t="str">
            <v>91539952</v>
          </cell>
          <cell r="B1190" t="str">
            <v>MMM/NML.REPARAR VAGON DE CARGA.</v>
          </cell>
          <cell r="C1190" t="str">
            <v>CREF-RE2-MAQ-EAO-VDM</v>
          </cell>
          <cell r="D1190" t="str">
            <v>MC</v>
          </cell>
          <cell r="E1190" t="str">
            <v>MA1CR211</v>
          </cell>
          <cell r="F1190">
            <v>37168</v>
          </cell>
          <cell r="G1190" t="str">
            <v>07:00:00</v>
          </cell>
          <cell r="H1190" t="str">
            <v>09:26:20</v>
          </cell>
          <cell r="I1190">
            <v>37168</v>
          </cell>
          <cell r="J1190">
            <v>178.2</v>
          </cell>
        </row>
        <row r="1191">
          <cell r="A1191" t="str">
            <v>91542321</v>
          </cell>
          <cell r="B1191" t="str">
            <v>MMM/AAV.REPONER CHAVETAS.</v>
          </cell>
          <cell r="C1191" t="str">
            <v>CREF-RE2-MAQ-EAO-TPM</v>
          </cell>
          <cell r="D1191" t="str">
            <v>MC</v>
          </cell>
          <cell r="E1191" t="str">
            <v>MA1CR211</v>
          </cell>
          <cell r="F1191">
            <v>37170</v>
          </cell>
          <cell r="G1191" t="str">
            <v>07:00:00</v>
          </cell>
          <cell r="H1191" t="str">
            <v>08:15:00</v>
          </cell>
          <cell r="I1191">
            <v>37170</v>
          </cell>
          <cell r="J1191">
            <v>267.3</v>
          </cell>
        </row>
        <row r="1192">
          <cell r="A1192" t="str">
            <v>91543383</v>
          </cell>
          <cell r="B1192" t="str">
            <v>MMM/AAV.REPARAR CADENA CORTADA.</v>
          </cell>
          <cell r="C1192" t="str">
            <v>CREF-RE2-MAQ-EAO-TEM</v>
          </cell>
          <cell r="D1192" t="str">
            <v>MC</v>
          </cell>
          <cell r="E1192" t="str">
            <v>MA1CR211</v>
          </cell>
          <cell r="F1192">
            <v>37171</v>
          </cell>
          <cell r="G1192" t="str">
            <v>07:00:00</v>
          </cell>
          <cell r="H1192" t="str">
            <v>09:44:23</v>
          </cell>
          <cell r="I1192">
            <v>37171</v>
          </cell>
          <cell r="J1192">
            <v>356.4</v>
          </cell>
        </row>
        <row r="1193">
          <cell r="A1193" t="str">
            <v>91543387</v>
          </cell>
          <cell r="B1193" t="str">
            <v>MMM/FV.NIVELAR VAGON.</v>
          </cell>
          <cell r="C1193" t="str">
            <v>CREF-RE2-MAQ-EAO-VDM</v>
          </cell>
          <cell r="D1193" t="str">
            <v>MC</v>
          </cell>
          <cell r="E1193" t="str">
            <v>MA1CR211</v>
          </cell>
          <cell r="F1193">
            <v>37171</v>
          </cell>
          <cell r="G1193" t="str">
            <v>07:00:00</v>
          </cell>
          <cell r="H1193" t="str">
            <v>09:50:17</v>
          </cell>
          <cell r="I1193">
            <v>37171</v>
          </cell>
          <cell r="J1193">
            <v>267.3</v>
          </cell>
        </row>
        <row r="1194">
          <cell r="A1194" t="str">
            <v>91543394</v>
          </cell>
          <cell r="B1194" t="str">
            <v>MMM/FV.REPARAR VAGON.</v>
          </cell>
          <cell r="C1194" t="str">
            <v>CREF-RE2-MAQ-EAO-VDM</v>
          </cell>
          <cell r="D1194" t="str">
            <v>MC</v>
          </cell>
          <cell r="E1194" t="str">
            <v>MA1CR211</v>
          </cell>
          <cell r="F1194">
            <v>37171</v>
          </cell>
          <cell r="G1194" t="str">
            <v>07:00:00</v>
          </cell>
          <cell r="H1194" t="str">
            <v>10:23:36</v>
          </cell>
          <cell r="I1194">
            <v>37171</v>
          </cell>
          <cell r="J1194">
            <v>267.3</v>
          </cell>
        </row>
        <row r="1195">
          <cell r="A1195" t="str">
            <v>91544859</v>
          </cell>
          <cell r="B1195" t="str">
            <v>MMM/AAV.CAMBIAR PERNOS A DESCANSOS.</v>
          </cell>
          <cell r="C1195" t="str">
            <v>CREF-RE2-MAQ-EAO-VDM</v>
          </cell>
          <cell r="D1195" t="str">
            <v>MC</v>
          </cell>
          <cell r="E1195" t="str">
            <v>MA1CR211</v>
          </cell>
          <cell r="F1195">
            <v>37172</v>
          </cell>
          <cell r="G1195" t="str">
            <v>07:00:00</v>
          </cell>
          <cell r="H1195" t="str">
            <v>08:20:50</v>
          </cell>
          <cell r="I1195">
            <v>37172</v>
          </cell>
          <cell r="J1195">
            <v>178.2</v>
          </cell>
        </row>
        <row r="1196">
          <cell r="A1196" t="str">
            <v>91545202</v>
          </cell>
          <cell r="B1196" t="str">
            <v>MMM/FV.COLOCAR CHAVETA.</v>
          </cell>
          <cell r="C1196" t="str">
            <v>CREF-RE2-MAQ-EAO-VDM</v>
          </cell>
          <cell r="D1196" t="str">
            <v>MC</v>
          </cell>
          <cell r="E1196" t="str">
            <v>MA1CR211</v>
          </cell>
          <cell r="F1196">
            <v>37172</v>
          </cell>
          <cell r="G1196" t="str">
            <v>07:00:00</v>
          </cell>
          <cell r="H1196" t="str">
            <v>10:25:06</v>
          </cell>
          <cell r="I1196">
            <v>37172</v>
          </cell>
          <cell r="J1196">
            <v>178.2</v>
          </cell>
        </row>
        <row r="1197">
          <cell r="A1197" t="str">
            <v>91549908</v>
          </cell>
          <cell r="B1197" t="str">
            <v>MM/OCB/REPARAR CADENA CORTADA.</v>
          </cell>
          <cell r="C1197" t="str">
            <v>CREF-RE2-MAQ-EAO-TEM</v>
          </cell>
          <cell r="D1197" t="str">
            <v>MC</v>
          </cell>
          <cell r="E1197" t="str">
            <v>MA1CR211</v>
          </cell>
          <cell r="F1197">
            <v>37174</v>
          </cell>
          <cell r="G1197" t="str">
            <v>07:00:00</v>
          </cell>
          <cell r="H1197" t="str">
            <v>14:08:15</v>
          </cell>
          <cell r="I1197">
            <v>37174</v>
          </cell>
          <cell r="J1197">
            <v>178.2</v>
          </cell>
        </row>
      </sheetData>
      <sheetData sheetId="4" refreshError="1"/>
      <sheetData sheetId="5" refreshError="1"/>
      <sheetData sheetId="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v. Cat. Ori"/>
      <sheetName val="Lav.Cat.Pon"/>
      <sheetName val="LCO eli"/>
      <sheetName val="LCO mec"/>
      <sheetName val="LCP eli"/>
      <sheetName val="Resumen Detenciones"/>
      <sheetName val="LCP mec"/>
      <sheetName val="Lav. Cat. Ori "/>
      <sheetName val="VCS mec"/>
      <sheetName val="EAO-mec"/>
    </sheetNames>
    <sheetDataSet>
      <sheetData sheetId="0"/>
      <sheetData sheetId="1"/>
      <sheetData sheetId="2"/>
      <sheetData sheetId="3">
        <row r="2460">
          <cell r="A2460">
            <v>91460458</v>
          </cell>
          <cell r="B2460" t="str">
            <v>M.M.M : MANTENCION MENSUAL LCO</v>
          </cell>
          <cell r="C2460" t="str">
            <v>CREF-RE2-MAQ-LCO-MCM</v>
          </cell>
          <cell r="D2460" t="str">
            <v>MP</v>
          </cell>
          <cell r="E2460" t="str">
            <v>MA1CR211</v>
          </cell>
          <cell r="F2460">
            <v>37124</v>
          </cell>
          <cell r="G2460">
            <v>0.29166666666666669</v>
          </cell>
          <cell r="H2460">
            <v>0.40802083333333333</v>
          </cell>
          <cell r="I2460">
            <v>37124</v>
          </cell>
          <cell r="J2460">
            <v>26.73</v>
          </cell>
        </row>
        <row r="2461">
          <cell r="A2461">
            <v>91460459</v>
          </cell>
          <cell r="B2461" t="str">
            <v>M.M.M : MANTENCION MENSUAL LCO</v>
          </cell>
          <cell r="C2461" t="str">
            <v>CREF-RE2-MAQ-LCO-TSM</v>
          </cell>
          <cell r="D2461" t="str">
            <v>MP</v>
          </cell>
          <cell r="E2461" t="str">
            <v>MA1CR211</v>
          </cell>
          <cell r="F2461">
            <v>37124</v>
          </cell>
          <cell r="G2461">
            <v>0.29166666666666669</v>
          </cell>
          <cell r="H2461">
            <v>0.40859953703703705</v>
          </cell>
          <cell r="I2461">
            <v>37124</v>
          </cell>
          <cell r="J2461">
            <v>8.91</v>
          </cell>
        </row>
        <row r="2462">
          <cell r="A2462">
            <v>91460460</v>
          </cell>
          <cell r="B2462" t="str">
            <v>M.M.M : MANTENCION MENSUAL LCO</v>
          </cell>
          <cell r="C2462" t="str">
            <v>CREF-RE2-MAQ-LCO-UHM</v>
          </cell>
          <cell r="D2462" t="str">
            <v>MP</v>
          </cell>
          <cell r="E2462" t="str">
            <v>MA1CR211</v>
          </cell>
          <cell r="F2462">
            <v>37124</v>
          </cell>
          <cell r="G2462">
            <v>0.29166666666666669</v>
          </cell>
          <cell r="H2462">
            <v>0.409212962962963</v>
          </cell>
          <cell r="I2462">
            <v>37124</v>
          </cell>
          <cell r="J2462">
            <v>13.37</v>
          </cell>
        </row>
        <row r="2463">
          <cell r="A2463">
            <v>91460461</v>
          </cell>
          <cell r="B2463" t="str">
            <v>M.M.M : MANTENCION MENSUAL LCO</v>
          </cell>
          <cell r="C2463" t="str">
            <v>CREF-RE2-MAQ-LCO-TSM</v>
          </cell>
          <cell r="D2463" t="str">
            <v>MP</v>
          </cell>
          <cell r="E2463" t="str">
            <v>MA1CR211</v>
          </cell>
          <cell r="F2463">
            <v>37124</v>
          </cell>
          <cell r="G2463">
            <v>0.29166666666666669</v>
          </cell>
          <cell r="H2463">
            <v>0.41013888888888889</v>
          </cell>
          <cell r="I2463">
            <v>37124</v>
          </cell>
          <cell r="J2463">
            <v>26.73</v>
          </cell>
        </row>
        <row r="2464">
          <cell r="A2464">
            <v>91460462</v>
          </cell>
          <cell r="B2464" t="str">
            <v>M.M.M : MANTENCION MENSUAL LCO</v>
          </cell>
          <cell r="C2464" t="str">
            <v>CREF-RE2-MAQ-LCO-VDM</v>
          </cell>
          <cell r="D2464" t="str">
            <v>MP</v>
          </cell>
          <cell r="E2464" t="str">
            <v>MA1CR211</v>
          </cell>
          <cell r="F2464">
            <v>37124</v>
          </cell>
          <cell r="G2464">
            <v>0.29166666666666669</v>
          </cell>
          <cell r="H2464">
            <v>0.4107407407407408</v>
          </cell>
          <cell r="I2464">
            <v>37124</v>
          </cell>
          <cell r="J2464">
            <v>35.64</v>
          </cell>
        </row>
        <row r="2465">
          <cell r="A2465">
            <v>91460605</v>
          </cell>
          <cell r="B2465" t="str">
            <v>M.M.M : MANTENCION PREVENT.SEMANAL LCO</v>
          </cell>
          <cell r="C2465" t="str">
            <v>CREF-RE2-MAQ-LCO-CLM</v>
          </cell>
          <cell r="D2465" t="str">
            <v>MP</v>
          </cell>
          <cell r="E2465" t="str">
            <v>MA1CR211</v>
          </cell>
          <cell r="F2465">
            <v>37128</v>
          </cell>
          <cell r="G2465">
            <v>0.29166666666666669</v>
          </cell>
          <cell r="H2465">
            <v>0.31340277777777775</v>
          </cell>
          <cell r="I2465">
            <v>37128</v>
          </cell>
          <cell r="J2465">
            <v>356.4</v>
          </cell>
        </row>
        <row r="2466">
          <cell r="A2466">
            <v>91457293</v>
          </cell>
          <cell r="B2466" t="str">
            <v>MMM/NML/REPARAR CADENA CORTADA.</v>
          </cell>
          <cell r="C2466" t="str">
            <v>CREF-RE2-MAQ-LCO-TSM</v>
          </cell>
          <cell r="D2466" t="str">
            <v>MC</v>
          </cell>
          <cell r="E2466" t="str">
            <v>MA1CR211</v>
          </cell>
          <cell r="F2466">
            <v>37105</v>
          </cell>
          <cell r="G2466">
            <v>0.29166666666666669</v>
          </cell>
          <cell r="H2466">
            <v>0.35233796296296299</v>
          </cell>
          <cell r="I2466">
            <v>37105</v>
          </cell>
          <cell r="J2466">
            <v>178.2</v>
          </cell>
        </row>
        <row r="2467">
          <cell r="A2467">
            <v>91462735</v>
          </cell>
          <cell r="B2467" t="str">
            <v>MM/OCB/LUBRICAR GUIAS.</v>
          </cell>
          <cell r="C2467" t="str">
            <v>CREF-RE2-MAQ-LCO-MVM</v>
          </cell>
          <cell r="D2467" t="str">
            <v>MC</v>
          </cell>
          <cell r="E2467" t="str">
            <v>MA1CR211</v>
          </cell>
          <cell r="F2467">
            <v>37108</v>
          </cell>
          <cell r="G2467">
            <v>0.29166666666666669</v>
          </cell>
          <cell r="H2467">
            <v>0.45112268518518522</v>
          </cell>
          <cell r="I2467">
            <v>37108</v>
          </cell>
          <cell r="J2467">
            <v>222.75</v>
          </cell>
        </row>
        <row r="2468">
          <cell r="A2468">
            <v>91462982</v>
          </cell>
          <cell r="B2468" t="str">
            <v>MMM.EFC/LUBRICAR CADENAS.</v>
          </cell>
          <cell r="C2468" t="str">
            <v>CREF-RE2-MAQ-LCO-TSM</v>
          </cell>
          <cell r="D2468" t="str">
            <v>MC</v>
          </cell>
          <cell r="E2468" t="str">
            <v>MA1CR211</v>
          </cell>
          <cell r="F2468">
            <v>37109</v>
          </cell>
          <cell r="G2468">
            <v>0.29166666666666669</v>
          </cell>
          <cell r="H2468">
            <v>0.57535879629629627</v>
          </cell>
          <cell r="I2468">
            <v>37109</v>
          </cell>
          <cell r="J2468">
            <v>178.2</v>
          </cell>
        </row>
        <row r="2469">
          <cell r="A2469">
            <v>91463234</v>
          </cell>
          <cell r="B2469" t="str">
            <v>MMM.FS/CENTRAR CADENAS..</v>
          </cell>
          <cell r="C2469" t="str">
            <v>CREF-RE2-MAQ-LCO-TRM</v>
          </cell>
          <cell r="D2469" t="str">
            <v>MC</v>
          </cell>
          <cell r="E2469" t="str">
            <v>MA1CR211</v>
          </cell>
          <cell r="F2469">
            <v>37110</v>
          </cell>
          <cell r="G2469">
            <v>0.29166666666666669</v>
          </cell>
          <cell r="H2469">
            <v>0.31185185185185188</v>
          </cell>
          <cell r="I2469">
            <v>37110</v>
          </cell>
          <cell r="J2469">
            <v>356.4</v>
          </cell>
        </row>
        <row r="2470">
          <cell r="A2470">
            <v>91464067</v>
          </cell>
          <cell r="B2470" t="str">
            <v>MMM/EFC.LUBRICAR GUIAS.</v>
          </cell>
          <cell r="C2470" t="str">
            <v>CREF-RE2-MAQ-LCO-MVM</v>
          </cell>
          <cell r="D2470" t="str">
            <v>MC</v>
          </cell>
          <cell r="E2470" t="str">
            <v>MA1CR211</v>
          </cell>
          <cell r="F2470">
            <v>37111</v>
          </cell>
          <cell r="G2470">
            <v>0.29166666666666669</v>
          </cell>
          <cell r="H2470">
            <v>0.48266203703703708</v>
          </cell>
          <cell r="I2470">
            <v>37111</v>
          </cell>
          <cell r="J2470">
            <v>267.3</v>
          </cell>
        </row>
        <row r="2471">
          <cell r="A2471">
            <v>91465078</v>
          </cell>
          <cell r="B2471" t="str">
            <v>MMM/SVC.LUBRICAR GUIAS.</v>
          </cell>
          <cell r="C2471" t="str">
            <v>CREF-RE2-MAQ-LCO-MVM</v>
          </cell>
          <cell r="D2471" t="str">
            <v>MC</v>
          </cell>
          <cell r="E2471" t="str">
            <v>MA1CR211</v>
          </cell>
          <cell r="F2471">
            <v>37112</v>
          </cell>
          <cell r="G2471">
            <v>0.29166666666666669</v>
          </cell>
          <cell r="H2471">
            <v>0.38037037037037041</v>
          </cell>
          <cell r="I2471">
            <v>37112</v>
          </cell>
          <cell r="J2471">
            <v>155.93</v>
          </cell>
        </row>
        <row r="2472">
          <cell r="A2472">
            <v>91469843</v>
          </cell>
          <cell r="B2472" t="str">
            <v>MMM/AAV.REPARAR CADENA CORTADA.</v>
          </cell>
          <cell r="C2472" t="str">
            <v>CREF-RE2-MAQ-LCO-VDM</v>
          </cell>
          <cell r="D2472" t="str">
            <v>MC</v>
          </cell>
          <cell r="E2472" t="str">
            <v>MA1CR211</v>
          </cell>
          <cell r="F2472">
            <v>37115</v>
          </cell>
          <cell r="G2472">
            <v>0.29166666666666669</v>
          </cell>
          <cell r="H2472">
            <v>0.43163194444444447</v>
          </cell>
          <cell r="I2472">
            <v>37115</v>
          </cell>
          <cell r="J2472">
            <v>267.3</v>
          </cell>
        </row>
        <row r="2473">
          <cell r="A2473">
            <v>91470038</v>
          </cell>
          <cell r="B2473" t="str">
            <v>MMM/SVC.LUBRICAR CADENAS.</v>
          </cell>
          <cell r="C2473" t="str">
            <v>CREF-RE2-MAQ-LCO-TSM</v>
          </cell>
          <cell r="D2473" t="str">
            <v>MC</v>
          </cell>
          <cell r="E2473" t="str">
            <v>MA1CR211</v>
          </cell>
          <cell r="F2473">
            <v>37115</v>
          </cell>
          <cell r="G2473">
            <v>0.29166666666666669</v>
          </cell>
          <cell r="H2473">
            <v>0.51293981481481488</v>
          </cell>
          <cell r="I2473">
            <v>37115</v>
          </cell>
          <cell r="J2473">
            <v>467.78</v>
          </cell>
        </row>
        <row r="2474">
          <cell r="A2474">
            <v>91470172</v>
          </cell>
          <cell r="B2474" t="str">
            <v>MMM/AAV/LIMPIAR BOQUILLAS.</v>
          </cell>
          <cell r="C2474" t="str">
            <v>CREF-RE2-MAQ-LCO-CLM</v>
          </cell>
          <cell r="D2474" t="str">
            <v>MC</v>
          </cell>
          <cell r="E2474" t="str">
            <v>MA1CR211</v>
          </cell>
          <cell r="F2474">
            <v>37116</v>
          </cell>
          <cell r="G2474">
            <v>0.29166666666666669</v>
          </cell>
          <cell r="H2474">
            <v>0.31962962962962965</v>
          </cell>
          <cell r="I2474">
            <v>37116</v>
          </cell>
          <cell r="J2474">
            <v>267.3</v>
          </cell>
        </row>
        <row r="2475">
          <cell r="A2475">
            <v>91470937</v>
          </cell>
          <cell r="B2475" t="str">
            <v>MMM/SVC.LUBRICAR GUIAS.</v>
          </cell>
          <cell r="C2475" t="str">
            <v>CREF-RE2-MAQ-LCO-MVM</v>
          </cell>
          <cell r="D2475" t="str">
            <v>MC</v>
          </cell>
          <cell r="E2475" t="str">
            <v>MA1CR211</v>
          </cell>
          <cell r="F2475">
            <v>37116</v>
          </cell>
          <cell r="G2475">
            <v>0.29166666666666669</v>
          </cell>
          <cell r="H2475">
            <v>0.39489583333333328</v>
          </cell>
          <cell r="I2475">
            <v>37116</v>
          </cell>
          <cell r="J2475">
            <v>222.75</v>
          </cell>
        </row>
        <row r="2476">
          <cell r="A2476">
            <v>91471124</v>
          </cell>
          <cell r="B2476" t="str">
            <v>MMM/SVC.REPARAR CADENA CORTADA.</v>
          </cell>
          <cell r="C2476" t="str">
            <v>CREF-RE2-MAQ-LCO-TSM</v>
          </cell>
          <cell r="D2476" t="str">
            <v>MC</v>
          </cell>
          <cell r="E2476" t="str">
            <v>MA1CR211</v>
          </cell>
          <cell r="F2476">
            <v>37117</v>
          </cell>
          <cell r="G2476">
            <v>0.29166666666666669</v>
          </cell>
          <cell r="H2476">
            <v>0.48202546296296295</v>
          </cell>
          <cell r="I2476">
            <v>37117</v>
          </cell>
          <cell r="J2476">
            <v>668.25</v>
          </cell>
        </row>
        <row r="2477">
          <cell r="A2477">
            <v>91471255</v>
          </cell>
          <cell r="B2477" t="str">
            <v>MMM/AAV/REPARAR LIMITE.</v>
          </cell>
          <cell r="C2477" t="str">
            <v>CREF-RE2-MAQ-LCO-TCM</v>
          </cell>
          <cell r="D2477" t="str">
            <v>MC</v>
          </cell>
          <cell r="E2477" t="str">
            <v>MA1CR211</v>
          </cell>
          <cell r="F2477">
            <v>37118</v>
          </cell>
          <cell r="G2477">
            <v>0.29166666666666669</v>
          </cell>
          <cell r="H2477">
            <v>0.60038194444444448</v>
          </cell>
          <cell r="I2477">
            <v>37118</v>
          </cell>
          <cell r="J2477">
            <v>178.2</v>
          </cell>
        </row>
        <row r="2478">
          <cell r="A2478">
            <v>91471363</v>
          </cell>
          <cell r="B2478" t="str">
            <v>MMM/AAV/REPARAR CADENA CORTADA.</v>
          </cell>
          <cell r="C2478" t="str">
            <v>CREF-RE2-MAQ-LCO-TCM</v>
          </cell>
          <cell r="D2478" t="str">
            <v>MC</v>
          </cell>
          <cell r="E2478" t="str">
            <v>MA1CR211</v>
          </cell>
          <cell r="F2478">
            <v>37118</v>
          </cell>
          <cell r="G2478">
            <v>0.29166666666666669</v>
          </cell>
          <cell r="H2478">
            <v>0.61660879629629628</v>
          </cell>
          <cell r="I2478">
            <v>37118</v>
          </cell>
          <cell r="J2478">
            <v>356.4</v>
          </cell>
        </row>
        <row r="2479">
          <cell r="A2479">
            <v>91471989</v>
          </cell>
          <cell r="B2479" t="str">
            <v>M.M.M : MANTENCION PREVENT.SEMANAL LCO</v>
          </cell>
          <cell r="C2479" t="str">
            <v>CREF-RE2-MAQ-LCO-CLM</v>
          </cell>
          <cell r="D2479" t="str">
            <v>MP</v>
          </cell>
          <cell r="E2479" t="str">
            <v>MA1CR211</v>
          </cell>
          <cell r="F2479">
            <v>37134</v>
          </cell>
          <cell r="G2479">
            <v>0.29166666666666669</v>
          </cell>
          <cell r="H2479">
            <v>0.45124999999999998</v>
          </cell>
          <cell r="I2479">
            <v>37134</v>
          </cell>
          <cell r="J2479">
            <v>356.4</v>
          </cell>
        </row>
        <row r="2480">
          <cell r="A2480" t="str">
            <v>91474272</v>
          </cell>
          <cell r="B2480" t="str">
            <v>MMM/WA.REGULAR TRANSFERENCIA.</v>
          </cell>
          <cell r="C2480" t="str">
            <v>CREF-RE2-MAQ-LCO-TCM</v>
          </cell>
          <cell r="D2480" t="str">
            <v>MC</v>
          </cell>
          <cell r="E2480" t="str">
            <v>MA1CR211</v>
          </cell>
          <cell r="F2480">
            <v>37118</v>
          </cell>
          <cell r="G2480" t="str">
            <v>07:00:00</v>
          </cell>
          <cell r="H2480" t="str">
            <v>08:06:04</v>
          </cell>
          <cell r="I2480">
            <v>37118</v>
          </cell>
          <cell r="J2480">
            <v>222.75</v>
          </cell>
        </row>
        <row r="2481">
          <cell r="A2481">
            <v>91471786</v>
          </cell>
          <cell r="B2481" t="str">
            <v>MMM/LFR/REPARAR CADENA CORTADA.</v>
          </cell>
          <cell r="C2481" t="str">
            <v>CREF-RE2-MAQ-LCO-TRM</v>
          </cell>
          <cell r="D2481" t="str">
            <v>MC</v>
          </cell>
          <cell r="E2481" t="str">
            <v>MA1CR211</v>
          </cell>
          <cell r="F2481">
            <v>37119</v>
          </cell>
          <cell r="G2481">
            <v>0.29166666666666669</v>
          </cell>
          <cell r="H2481">
            <v>0.43929398148148152</v>
          </cell>
          <cell r="I2481">
            <v>37119</v>
          </cell>
          <cell r="J2481">
            <v>178.2</v>
          </cell>
        </row>
        <row r="2482">
          <cell r="A2482">
            <v>91472320</v>
          </cell>
          <cell r="B2482" t="str">
            <v>MMM/LFR/CENTRAR SPROCKET.</v>
          </cell>
          <cell r="C2482" t="str">
            <v>CREF-RE2-MAQ-LCO-TCM</v>
          </cell>
          <cell r="D2482" t="str">
            <v>MC</v>
          </cell>
          <cell r="E2482" t="str">
            <v>MA1CR211</v>
          </cell>
          <cell r="F2482">
            <v>37119</v>
          </cell>
          <cell r="G2482">
            <v>0.29166666666666669</v>
          </cell>
          <cell r="H2482">
            <v>0.46545138888888887</v>
          </cell>
          <cell r="I2482">
            <v>37119</v>
          </cell>
          <cell r="J2482">
            <v>222.75</v>
          </cell>
        </row>
        <row r="2483">
          <cell r="A2483">
            <v>91472321</v>
          </cell>
          <cell r="B2483" t="str">
            <v>MMM/SVC/REPARAR CADENA CORTADA.</v>
          </cell>
          <cell r="C2483" t="str">
            <v>CREF-RE2-MAQ-LCO-TSM</v>
          </cell>
          <cell r="D2483" t="str">
            <v>MC</v>
          </cell>
          <cell r="E2483" t="str">
            <v>MA1CR211</v>
          </cell>
          <cell r="F2483">
            <v>37119</v>
          </cell>
          <cell r="G2483">
            <v>0.29166666666666669</v>
          </cell>
          <cell r="H2483">
            <v>0.47606481481481483</v>
          </cell>
          <cell r="I2483">
            <v>37119</v>
          </cell>
          <cell r="J2483">
            <v>891</v>
          </cell>
        </row>
        <row r="2484">
          <cell r="A2484">
            <v>91472833</v>
          </cell>
          <cell r="B2484" t="str">
            <v>MMM/AAV/LIMPIAR BOQUILLAS.</v>
          </cell>
          <cell r="C2484" t="str">
            <v>CREF-RE2-MAQ-LCO-VDM</v>
          </cell>
          <cell r="D2484" t="str">
            <v>MC</v>
          </cell>
          <cell r="E2484" t="str">
            <v>MA1CR211</v>
          </cell>
          <cell r="F2484">
            <v>37120</v>
          </cell>
          <cell r="G2484">
            <v>0.29166666666666669</v>
          </cell>
          <cell r="H2484">
            <v>0.43402777777777773</v>
          </cell>
          <cell r="I2484">
            <v>37120</v>
          </cell>
          <cell r="J2484">
            <v>222.75</v>
          </cell>
        </row>
        <row r="2485">
          <cell r="A2485">
            <v>91473228</v>
          </cell>
          <cell r="B2485" t="str">
            <v>MMM/SVC.LUBRICAR CADENAS.</v>
          </cell>
          <cell r="C2485" t="str">
            <v>CREF-RE2-MAQ-LCO-TSM</v>
          </cell>
          <cell r="D2485" t="str">
            <v>MC</v>
          </cell>
          <cell r="E2485" t="str">
            <v>MA1CR211</v>
          </cell>
          <cell r="F2485">
            <v>37120</v>
          </cell>
          <cell r="G2485">
            <v>0.29166666666666669</v>
          </cell>
          <cell r="H2485">
            <v>0.46685185185185185</v>
          </cell>
          <cell r="I2485">
            <v>37120</v>
          </cell>
          <cell r="J2485">
            <v>133.65</v>
          </cell>
        </row>
        <row r="2486">
          <cell r="A2486">
            <v>91473295</v>
          </cell>
          <cell r="B2486" t="str">
            <v>MMM/SVC/REPARAR CADENA CORTADA.</v>
          </cell>
          <cell r="C2486" t="str">
            <v>CREF-RE2-MAQ-LCO-TSM</v>
          </cell>
          <cell r="D2486" t="str">
            <v>MC</v>
          </cell>
          <cell r="E2486" t="str">
            <v>MA1CR211</v>
          </cell>
          <cell r="F2486">
            <v>37121</v>
          </cell>
          <cell r="G2486">
            <v>0.29166666666666669</v>
          </cell>
          <cell r="H2486">
            <v>0.36398148148148146</v>
          </cell>
          <cell r="I2486">
            <v>37121</v>
          </cell>
          <cell r="J2486">
            <v>534.6</v>
          </cell>
        </row>
        <row r="2487">
          <cell r="A2487" t="str">
            <v>91474491</v>
          </cell>
          <cell r="B2487" t="str">
            <v>MMM/AAV.FABRICAR PROTECCIONES.</v>
          </cell>
          <cell r="C2487" t="str">
            <v>CREF-RE2-MAQ-LCO-MVM</v>
          </cell>
          <cell r="D2487" t="str">
            <v>MC</v>
          </cell>
          <cell r="E2487" t="str">
            <v>MA1CR211</v>
          </cell>
          <cell r="F2487">
            <v>37121</v>
          </cell>
          <cell r="G2487" t="str">
            <v>07:00:00</v>
          </cell>
          <cell r="H2487" t="str">
            <v>09:52:53</v>
          </cell>
          <cell r="I2487">
            <v>37121</v>
          </cell>
          <cell r="J2487">
            <v>89.1</v>
          </cell>
        </row>
        <row r="2488">
          <cell r="A2488" t="str">
            <v>91474736</v>
          </cell>
          <cell r="B2488" t="str">
            <v>MMM/SVC/CAMBIAR GUIA.</v>
          </cell>
          <cell r="C2488" t="str">
            <v>CREF-RE2-MAQ-LCO-MVM</v>
          </cell>
          <cell r="D2488" t="str">
            <v>MC</v>
          </cell>
          <cell r="E2488" t="str">
            <v>MA1CR211</v>
          </cell>
          <cell r="F2488">
            <v>37122</v>
          </cell>
          <cell r="G2488" t="str">
            <v>07:00:00</v>
          </cell>
          <cell r="H2488" t="str">
            <v>11:00:15</v>
          </cell>
          <cell r="I2488">
            <v>37122</v>
          </cell>
          <cell r="J2488">
            <v>311.85000000000002</v>
          </cell>
        </row>
        <row r="2489">
          <cell r="A2489" t="str">
            <v>91475915</v>
          </cell>
          <cell r="B2489" t="str">
            <v>MMM/NML.SOLDAR TOPES A CADENA.</v>
          </cell>
          <cell r="C2489" t="str">
            <v>CREF-RE2-MAQ-LCO-TSM</v>
          </cell>
          <cell r="D2489" t="str">
            <v>MC</v>
          </cell>
          <cell r="E2489" t="str">
            <v>MA1CR211</v>
          </cell>
          <cell r="F2489">
            <v>37123</v>
          </cell>
          <cell r="G2489" t="str">
            <v>07:00:00</v>
          </cell>
          <cell r="H2489" t="str">
            <v>08:33:13</v>
          </cell>
          <cell r="I2489">
            <v>37123</v>
          </cell>
          <cell r="J2489">
            <v>311.85000000000002</v>
          </cell>
        </row>
        <row r="2490">
          <cell r="A2490" t="str">
            <v>91476036</v>
          </cell>
          <cell r="B2490" t="str">
            <v>MM/AAV/REPARAR CADENA CORTADA.</v>
          </cell>
          <cell r="C2490" t="str">
            <v>CREF-RE2-MAQ-LCO-EBM</v>
          </cell>
          <cell r="D2490" t="str">
            <v>MC</v>
          </cell>
          <cell r="E2490" t="str">
            <v>MA1CR211</v>
          </cell>
          <cell r="F2490">
            <v>37123</v>
          </cell>
          <cell r="G2490" t="str">
            <v>07:00:00</v>
          </cell>
          <cell r="H2490" t="str">
            <v>09:33:24</v>
          </cell>
          <cell r="I2490">
            <v>37123</v>
          </cell>
          <cell r="J2490">
            <v>623.70000000000005</v>
          </cell>
        </row>
        <row r="2491">
          <cell r="A2491" t="str">
            <v>91478533</v>
          </cell>
          <cell r="B2491" t="str">
            <v>MMM/SVC/REGULAR RODILLOS EXTRACTORES.</v>
          </cell>
          <cell r="C2491" t="str">
            <v>CREF-RE2-MAQ-LCO-EBM</v>
          </cell>
          <cell r="D2491" t="str">
            <v>MC</v>
          </cell>
          <cell r="E2491" t="str">
            <v>MA1CR211</v>
          </cell>
          <cell r="F2491">
            <v>37124</v>
          </cell>
          <cell r="G2491" t="str">
            <v>07:00:00</v>
          </cell>
          <cell r="H2491" t="str">
            <v>08:08:33</v>
          </cell>
          <cell r="I2491">
            <v>37124</v>
          </cell>
          <cell r="J2491">
            <v>445.5</v>
          </cell>
        </row>
        <row r="2492">
          <cell r="A2492" t="str">
            <v>91479219</v>
          </cell>
          <cell r="B2492" t="str">
            <v>MM/SVC.RECTIFICAR MEDIDAS A CUCHILLOS.</v>
          </cell>
          <cell r="C2492" t="str">
            <v>CREF-RE2-MAQ-LCO</v>
          </cell>
          <cell r="D2492" t="str">
            <v>MC</v>
          </cell>
          <cell r="E2492" t="str">
            <v>MA1CR211</v>
          </cell>
          <cell r="F2492">
            <v>37124</v>
          </cell>
          <cell r="G2492" t="str">
            <v>07:00:00</v>
          </cell>
          <cell r="H2492" t="str">
            <v>09:34:49</v>
          </cell>
          <cell r="I2492">
            <v>37124</v>
          </cell>
          <cell r="J2492">
            <v>89.1</v>
          </cell>
        </row>
        <row r="2493">
          <cell r="A2493" t="str">
            <v>91479231</v>
          </cell>
          <cell r="B2493" t="str">
            <v>MMM/NPB.TENSAR CADENAS.</v>
          </cell>
          <cell r="C2493" t="str">
            <v>CREF-RE2-MAQ-LCO-TRM</v>
          </cell>
          <cell r="D2493" t="str">
            <v>MC</v>
          </cell>
          <cell r="E2493" t="str">
            <v>MA1CR211</v>
          </cell>
          <cell r="F2493">
            <v>37124</v>
          </cell>
          <cell r="G2493" t="str">
            <v>07:00:00</v>
          </cell>
          <cell r="H2493" t="str">
            <v>10:14:54</v>
          </cell>
          <cell r="I2493">
            <v>37124</v>
          </cell>
          <cell r="J2493">
            <v>267.3</v>
          </cell>
        </row>
        <row r="2494">
          <cell r="A2494" t="str">
            <v>91481001</v>
          </cell>
          <cell r="B2494" t="str">
            <v>M.M.M : MANTENCION PREVENT.SEMANAL LCO</v>
          </cell>
          <cell r="C2494" t="str">
            <v>CREF-RE2-MAQ-LCO-CLM</v>
          </cell>
          <cell r="D2494" t="str">
            <v>MP</v>
          </cell>
          <cell r="E2494" t="str">
            <v>MA1CR211</v>
          </cell>
          <cell r="F2494">
            <v>37140</v>
          </cell>
          <cell r="G2494" t="str">
            <v>07:00:00</v>
          </cell>
          <cell r="H2494" t="str">
            <v>10:46:52</v>
          </cell>
          <cell r="I2494">
            <v>37140</v>
          </cell>
          <cell r="J2494">
            <v>356.4</v>
          </cell>
        </row>
        <row r="2495">
          <cell r="A2495" t="str">
            <v>91479519</v>
          </cell>
          <cell r="B2495" t="str">
            <v>MMM/NML.REPARAR CADENAS.</v>
          </cell>
          <cell r="C2495" t="str">
            <v>CREF-RE2-MAQ-LCO-TRM</v>
          </cell>
          <cell r="D2495" t="str">
            <v>MC</v>
          </cell>
          <cell r="E2495" t="str">
            <v>MA1CR211</v>
          </cell>
          <cell r="F2495">
            <v>37125</v>
          </cell>
          <cell r="G2495" t="str">
            <v>07:00:00</v>
          </cell>
          <cell r="H2495" t="str">
            <v>11:27:08</v>
          </cell>
          <cell r="I2495">
            <v>37125</v>
          </cell>
          <cell r="J2495">
            <v>445.5</v>
          </cell>
        </row>
        <row r="2496">
          <cell r="A2496" t="str">
            <v>91481070</v>
          </cell>
          <cell r="B2496" t="str">
            <v>MMM/NPB.REVISAR VAGON DE CARGA.</v>
          </cell>
          <cell r="C2496" t="str">
            <v>CREF-RE2-MAQ-LCO-VDM</v>
          </cell>
          <cell r="D2496" t="str">
            <v>MC</v>
          </cell>
          <cell r="E2496" t="str">
            <v>MA1CR211</v>
          </cell>
          <cell r="F2496">
            <v>37125</v>
          </cell>
          <cell r="G2496" t="str">
            <v>07:00:00</v>
          </cell>
          <cell r="H2496" t="str">
            <v>11:02:01</v>
          </cell>
          <cell r="I2496">
            <v>37125</v>
          </cell>
          <cell r="J2496">
            <v>267.3</v>
          </cell>
        </row>
        <row r="2497">
          <cell r="A2497" t="str">
            <v>91486533</v>
          </cell>
          <cell r="B2497" t="str">
            <v>MMM/AAV.TENSAR CADENA.</v>
          </cell>
          <cell r="C2497" t="str">
            <v>CREF-RE2-MAQ-LCO-EBM</v>
          </cell>
          <cell r="D2497" t="str">
            <v>MC</v>
          </cell>
          <cell r="E2497" t="str">
            <v>MA1CR211</v>
          </cell>
          <cell r="F2497">
            <v>37130</v>
          </cell>
          <cell r="G2497" t="str">
            <v>07:00:00</v>
          </cell>
          <cell r="H2497" t="str">
            <v>13:40:04</v>
          </cell>
          <cell r="I2497">
            <v>37130</v>
          </cell>
          <cell r="J2497">
            <v>311.85000000000002</v>
          </cell>
        </row>
        <row r="2498">
          <cell r="A2498" t="str">
            <v>91490374</v>
          </cell>
          <cell r="B2498" t="str">
            <v>MMM/A.B.C.REGULACION DE CADENA POR TENZ</v>
          </cell>
          <cell r="C2498" t="str">
            <v>CREF-RE2-MAQ-LCO-MVM</v>
          </cell>
          <cell r="D2498" t="str">
            <v>MC</v>
          </cell>
          <cell r="E2498" t="str">
            <v>MA1CR211</v>
          </cell>
          <cell r="F2498">
            <v>37132</v>
          </cell>
          <cell r="G2498" t="str">
            <v>07:00:00</v>
          </cell>
          <cell r="H2498" t="str">
            <v>12:25:45</v>
          </cell>
          <cell r="I2498">
            <v>37132</v>
          </cell>
          <cell r="J2498">
            <v>623.70000000000005</v>
          </cell>
        </row>
        <row r="2499">
          <cell r="A2499" t="str">
            <v>91490402</v>
          </cell>
          <cell r="B2499" t="str">
            <v>MMM/A.B.C.SE FABRICA PASARELA</v>
          </cell>
          <cell r="C2499" t="str">
            <v>CREF-RE2-MAQ-LCO-MVM</v>
          </cell>
          <cell r="D2499" t="str">
            <v>MC</v>
          </cell>
          <cell r="E2499" t="str">
            <v>MA1CR211</v>
          </cell>
          <cell r="F2499">
            <v>37132</v>
          </cell>
          <cell r="G2499" t="str">
            <v>07:00:00</v>
          </cell>
          <cell r="H2499" t="str">
            <v>12:52:09</v>
          </cell>
          <cell r="I2499">
            <v>37132</v>
          </cell>
          <cell r="J2499">
            <v>311.85000000000002</v>
          </cell>
        </row>
        <row r="2500">
          <cell r="A2500" t="str">
            <v>91492224</v>
          </cell>
          <cell r="B2500" t="str">
            <v>MMM/ABC.REPARAR GUIA.</v>
          </cell>
          <cell r="C2500" t="str">
            <v>CREF-RE2-MAQ-LCO-TSM</v>
          </cell>
          <cell r="D2500" t="str">
            <v>MC</v>
          </cell>
          <cell r="E2500" t="str">
            <v>MA1CR211</v>
          </cell>
          <cell r="F2500">
            <v>37133</v>
          </cell>
          <cell r="G2500" t="str">
            <v>07:00:00</v>
          </cell>
          <cell r="H2500" t="str">
            <v>10:33:53</v>
          </cell>
          <cell r="I2500">
            <v>37133</v>
          </cell>
          <cell r="J2500">
            <v>267.3</v>
          </cell>
        </row>
        <row r="2501">
          <cell r="A2501" t="str">
            <v>91493189</v>
          </cell>
          <cell r="B2501" t="str">
            <v>MM/CLV.LIMPIAR BOQUILLAS.</v>
          </cell>
          <cell r="C2501" t="str">
            <v>CREF-RE2-MAQ-LCO-CLM</v>
          </cell>
          <cell r="D2501" t="str">
            <v>MC</v>
          </cell>
          <cell r="E2501" t="str">
            <v>MA1CR211</v>
          </cell>
          <cell r="F2501">
            <v>37134</v>
          </cell>
          <cell r="G2501" t="str">
            <v>07:00:00</v>
          </cell>
          <cell r="H2501" t="str">
            <v>10:01:26</v>
          </cell>
          <cell r="I2501">
            <v>37134</v>
          </cell>
          <cell r="J2501">
            <v>356.4</v>
          </cell>
        </row>
        <row r="2502">
          <cell r="A2502" t="str">
            <v>91496895</v>
          </cell>
          <cell r="B2502" t="str">
            <v>M.M.M : MANTENCION PREVENT.SEMANAL LCO</v>
          </cell>
          <cell r="C2502" t="str">
            <v>CREF-RE2-MAQ-LCO-CLM</v>
          </cell>
          <cell r="D2502" t="str">
            <v>MP</v>
          </cell>
          <cell r="E2502" t="str">
            <v>MA1CR211</v>
          </cell>
          <cell r="F2502">
            <v>37146</v>
          </cell>
          <cell r="G2502" t="str">
            <v>07:00:00</v>
          </cell>
          <cell r="H2502" t="str">
            <v>10:18:52</v>
          </cell>
          <cell r="I2502">
            <v>37146</v>
          </cell>
          <cell r="J2502">
            <v>356.4</v>
          </cell>
        </row>
        <row r="2503">
          <cell r="A2503" t="str">
            <v>91495420</v>
          </cell>
          <cell r="B2503" t="str">
            <v>MMM/NML.REPARAR CADENA CORTADA.</v>
          </cell>
          <cell r="C2503" t="str">
            <v>CREF-RE2-MAQ-LCO-TSM</v>
          </cell>
          <cell r="D2503" t="str">
            <v>MC</v>
          </cell>
          <cell r="E2503" t="str">
            <v>MA1CR211</v>
          </cell>
          <cell r="F2503">
            <v>37135</v>
          </cell>
          <cell r="G2503" t="str">
            <v>07:00:00</v>
          </cell>
          <cell r="H2503" t="str">
            <v>08:29:59</v>
          </cell>
          <cell r="I2503">
            <v>37135</v>
          </cell>
          <cell r="J2503">
            <v>267.3</v>
          </cell>
        </row>
        <row r="2504">
          <cell r="A2504" t="str">
            <v>91497527</v>
          </cell>
          <cell r="B2504" t="str">
            <v>MMM/NPB.COLOCAR RODILLOS EXTRACTORES.</v>
          </cell>
          <cell r="C2504" t="str">
            <v>CREF-RE2-MAQ-LCO-EBM</v>
          </cell>
          <cell r="D2504" t="str">
            <v>MC</v>
          </cell>
          <cell r="E2504" t="str">
            <v>MA1CR211</v>
          </cell>
          <cell r="F2504">
            <v>37136</v>
          </cell>
          <cell r="G2504" t="str">
            <v>07:00:00</v>
          </cell>
          <cell r="H2504" t="str">
            <v>11:07:22</v>
          </cell>
          <cell r="I2504">
            <v>37136</v>
          </cell>
          <cell r="J2504">
            <v>267.3</v>
          </cell>
        </row>
        <row r="2505">
          <cell r="A2505" t="str">
            <v>91499240</v>
          </cell>
          <cell r="B2505" t="str">
            <v>MMM/NML.LUBRICAR GUIAS.</v>
          </cell>
          <cell r="C2505" t="str">
            <v>CREF-RE2-MAQ-LCO-MVM</v>
          </cell>
          <cell r="D2505" t="str">
            <v>MC</v>
          </cell>
          <cell r="E2505" t="str">
            <v>MA1CR211</v>
          </cell>
          <cell r="F2505">
            <v>37137</v>
          </cell>
          <cell r="G2505" t="str">
            <v>07:00:00</v>
          </cell>
          <cell r="H2505" t="str">
            <v>07:56:52</v>
          </cell>
          <cell r="I2505">
            <v>37137</v>
          </cell>
          <cell r="J2505">
            <v>356.4</v>
          </cell>
        </row>
        <row r="2506">
          <cell r="A2506" t="str">
            <v>91499737</v>
          </cell>
          <cell r="B2506" t="str">
            <v>MMM/NML.LUBRICAR GUIAS.</v>
          </cell>
          <cell r="C2506" t="str">
            <v>CREF-RE2-MAQ-LCO-MVM</v>
          </cell>
          <cell r="D2506" t="str">
            <v>MC</v>
          </cell>
          <cell r="E2506" t="str">
            <v>MA1CR211</v>
          </cell>
          <cell r="F2506">
            <v>37138</v>
          </cell>
          <cell r="G2506" t="str">
            <v>07:00:00</v>
          </cell>
          <cell r="H2506" t="str">
            <v>11:09:31</v>
          </cell>
          <cell r="I2506">
            <v>37138</v>
          </cell>
          <cell r="J2506">
            <v>267.3</v>
          </cell>
        </row>
        <row r="2507">
          <cell r="A2507" t="str">
            <v>91501407</v>
          </cell>
          <cell r="B2507" t="str">
            <v>MMM/NML.LUBRICAR GUIAS.</v>
          </cell>
          <cell r="C2507" t="str">
            <v>CREF-RE2-MAQ-LCO-MVM</v>
          </cell>
          <cell r="D2507" t="str">
            <v>MC</v>
          </cell>
          <cell r="E2507" t="str">
            <v>MA1CR211</v>
          </cell>
          <cell r="F2507">
            <v>37139</v>
          </cell>
          <cell r="G2507" t="str">
            <v>07:00:00</v>
          </cell>
          <cell r="H2507" t="str">
            <v>13:24:05</v>
          </cell>
          <cell r="I2507">
            <v>37139</v>
          </cell>
          <cell r="J2507">
            <v>356.4</v>
          </cell>
        </row>
        <row r="2508">
          <cell r="A2508" t="str">
            <v>91501413</v>
          </cell>
          <cell r="B2508" t="str">
            <v>MMM/NPB.REPARAR CADENA CORTADA.</v>
          </cell>
          <cell r="C2508" t="str">
            <v>CREF-RE2-MAQ-LCO-TSM</v>
          </cell>
          <cell r="D2508" t="str">
            <v>MC</v>
          </cell>
          <cell r="E2508" t="str">
            <v>MA1CR211</v>
          </cell>
          <cell r="F2508">
            <v>37139</v>
          </cell>
          <cell r="G2508" t="str">
            <v>07:00:00</v>
          </cell>
          <cell r="H2508" t="str">
            <v>13:45:07</v>
          </cell>
          <cell r="I2508">
            <v>37139</v>
          </cell>
          <cell r="J2508">
            <v>445.5</v>
          </cell>
        </row>
        <row r="2509">
          <cell r="A2509" t="str">
            <v>91503110</v>
          </cell>
          <cell r="B2509" t="str">
            <v>MMM/NPB.REGULAR VELOCIDAD.</v>
          </cell>
          <cell r="C2509" t="str">
            <v>CREF-RE2-MAQ-LCO-TCM</v>
          </cell>
          <cell r="D2509" t="str">
            <v>MC</v>
          </cell>
          <cell r="E2509" t="str">
            <v>MA1CR211</v>
          </cell>
          <cell r="F2509">
            <v>37139</v>
          </cell>
          <cell r="G2509" t="str">
            <v>07:00:00</v>
          </cell>
          <cell r="H2509" t="str">
            <v>08:25:16</v>
          </cell>
          <cell r="I2509">
            <v>37139</v>
          </cell>
          <cell r="J2509">
            <v>311.85000000000002</v>
          </cell>
        </row>
        <row r="2510">
          <cell r="A2510" t="str">
            <v>91503114</v>
          </cell>
          <cell r="B2510" t="str">
            <v>MMM/SVC.LIMPIAR BOQUILLAS.</v>
          </cell>
          <cell r="C2510" t="str">
            <v>CREF-RE2-MAQ-LCO-CLM</v>
          </cell>
          <cell r="D2510" t="str">
            <v>MC</v>
          </cell>
          <cell r="E2510" t="str">
            <v>MA1CR211</v>
          </cell>
          <cell r="F2510">
            <v>37140</v>
          </cell>
          <cell r="G2510" t="str">
            <v>07:00:00</v>
          </cell>
          <cell r="H2510" t="str">
            <v>08:49:48</v>
          </cell>
          <cell r="I2510">
            <v>37140</v>
          </cell>
          <cell r="J2510">
            <v>445.5</v>
          </cell>
        </row>
        <row r="2511">
          <cell r="A2511" t="str">
            <v>91503788</v>
          </cell>
          <cell r="B2511" t="str">
            <v>MMM/NPB.REPARAR PROTECCION.</v>
          </cell>
          <cell r="C2511" t="str">
            <v>CREF-RE2-MAQ-LCO-MVM</v>
          </cell>
          <cell r="D2511" t="str">
            <v>MC</v>
          </cell>
          <cell r="E2511" t="str">
            <v>MA1CR211</v>
          </cell>
          <cell r="F2511">
            <v>37140</v>
          </cell>
          <cell r="G2511" t="str">
            <v>07:00:00</v>
          </cell>
          <cell r="H2511" t="str">
            <v>10:21:01</v>
          </cell>
          <cell r="I2511">
            <v>37140</v>
          </cell>
          <cell r="J2511">
            <v>178.2</v>
          </cell>
        </row>
        <row r="2512">
          <cell r="A2512" t="str">
            <v>91502611</v>
          </cell>
          <cell r="B2512" t="str">
            <v>M.M.M : CAMBIO ROTULA LCO</v>
          </cell>
          <cell r="C2512" t="str">
            <v>CREF-RE2-MAQ-LCO</v>
          </cell>
          <cell r="D2512" t="str">
            <v>MC</v>
          </cell>
          <cell r="E2512" t="str">
            <v>MA1CR211</v>
          </cell>
          <cell r="F2512">
            <v>37141</v>
          </cell>
          <cell r="G2512" t="str">
            <v>07:00:00</v>
          </cell>
          <cell r="H2512" t="str">
            <v>11:33:35</v>
          </cell>
          <cell r="I2512">
            <v>37141</v>
          </cell>
          <cell r="J2512">
            <v>326.83</v>
          </cell>
        </row>
        <row r="2513">
          <cell r="A2513" t="str">
            <v>91503890</v>
          </cell>
          <cell r="B2513" t="str">
            <v>MMM/NML.CAMBIAR CILINDRO HIDRAULICO.</v>
          </cell>
          <cell r="C2513" t="str">
            <v>CREF-RE2-MAQ-LCO-MCM</v>
          </cell>
          <cell r="D2513" t="str">
            <v>MC</v>
          </cell>
          <cell r="E2513" t="str">
            <v>MA1CR211</v>
          </cell>
          <cell r="F2513">
            <v>37141</v>
          </cell>
          <cell r="G2513" t="str">
            <v>07:00:00</v>
          </cell>
          <cell r="H2513" t="str">
            <v>13:43:20</v>
          </cell>
          <cell r="I2513">
            <v>37141</v>
          </cell>
          <cell r="J2513">
            <v>623.70000000000005</v>
          </cell>
        </row>
        <row r="2514">
          <cell r="A2514" t="str">
            <v>91503895</v>
          </cell>
          <cell r="B2514" t="str">
            <v>MMM/NML.REPARAR CADENA.</v>
          </cell>
          <cell r="C2514" t="str">
            <v>CREF-RE2-MAQ-LCO-MAM</v>
          </cell>
          <cell r="D2514" t="str">
            <v>MC</v>
          </cell>
          <cell r="E2514" t="str">
            <v>MA1CR211</v>
          </cell>
          <cell r="F2514">
            <v>37141</v>
          </cell>
          <cell r="G2514" t="str">
            <v>07:00:00</v>
          </cell>
          <cell r="H2514" t="str">
            <v>13:57:12</v>
          </cell>
          <cell r="I2514">
            <v>37141</v>
          </cell>
          <cell r="J2514">
            <v>311.85000000000002</v>
          </cell>
        </row>
        <row r="2515">
          <cell r="A2515" t="str">
            <v>91505244</v>
          </cell>
          <cell r="B2515" t="str">
            <v>M.M.M : MANTENCION MENSUAL LCO</v>
          </cell>
          <cell r="C2515" t="str">
            <v>CREF-RE2-MAQ-LCO-MIM</v>
          </cell>
          <cell r="D2515" t="str">
            <v>MP</v>
          </cell>
          <cell r="E2515" t="str">
            <v>MA1CR211</v>
          </cell>
          <cell r="F2515">
            <v>37156</v>
          </cell>
          <cell r="G2515" t="str">
            <v>07:00:00</v>
          </cell>
          <cell r="H2515" t="str">
            <v>07:57:28</v>
          </cell>
          <cell r="I2515">
            <v>37156</v>
          </cell>
          <cell r="J2515">
            <v>35.64</v>
          </cell>
        </row>
        <row r="2516">
          <cell r="A2516" t="str">
            <v>91505245</v>
          </cell>
          <cell r="B2516" t="str">
            <v>M.M.M : MANTENCION MENSUAL LCO</v>
          </cell>
          <cell r="C2516" t="str">
            <v>CREF-RE2-MAQ-LCO-CLM</v>
          </cell>
          <cell r="D2516" t="str">
            <v>MP</v>
          </cell>
          <cell r="E2516" t="str">
            <v>MA1CR211</v>
          </cell>
          <cell r="F2516">
            <v>37156</v>
          </cell>
          <cell r="G2516" t="str">
            <v>07:00:00</v>
          </cell>
          <cell r="H2516" t="str">
            <v>07:58:59</v>
          </cell>
          <cell r="I2516">
            <v>37156</v>
          </cell>
          <cell r="J2516">
            <v>44.55</v>
          </cell>
        </row>
        <row r="2517">
          <cell r="A2517" t="str">
            <v>91505246</v>
          </cell>
          <cell r="B2517" t="str">
            <v>M.M.M : MANTENCION MENSUAL LCO</v>
          </cell>
          <cell r="C2517" t="str">
            <v>CREF-RE2-MAQ-LCO-TRM</v>
          </cell>
          <cell r="D2517" t="str">
            <v>MP</v>
          </cell>
          <cell r="E2517" t="str">
            <v>MA1CR211</v>
          </cell>
          <cell r="F2517">
            <v>37156</v>
          </cell>
          <cell r="G2517" t="str">
            <v>07:00:00</v>
          </cell>
          <cell r="H2517" t="str">
            <v>08:00:16</v>
          </cell>
          <cell r="I2517">
            <v>37156</v>
          </cell>
          <cell r="J2517">
            <v>89.1</v>
          </cell>
        </row>
        <row r="2518">
          <cell r="A2518" t="str">
            <v>91505247</v>
          </cell>
          <cell r="B2518" t="str">
            <v>M.M.M : MANTENCION MENSUAL LCO</v>
          </cell>
          <cell r="C2518" t="str">
            <v>CREF-RE2-MAQ-LCO-RLM</v>
          </cell>
          <cell r="D2518" t="str">
            <v>MP</v>
          </cell>
          <cell r="E2518" t="str">
            <v>MA1CR211</v>
          </cell>
          <cell r="F2518">
            <v>37156</v>
          </cell>
          <cell r="G2518" t="str">
            <v>07:00:00</v>
          </cell>
          <cell r="H2518" t="str">
            <v>08:01:18</v>
          </cell>
          <cell r="I2518">
            <v>37156</v>
          </cell>
          <cell r="J2518">
            <v>89.1</v>
          </cell>
        </row>
        <row r="2519">
          <cell r="A2519" t="str">
            <v>91505248</v>
          </cell>
          <cell r="B2519" t="str">
            <v>M.M.M : MANTENCION MENSUAL LCO</v>
          </cell>
          <cell r="C2519" t="str">
            <v>CREF-RE2-MAQ-LCO-EBM</v>
          </cell>
          <cell r="D2519" t="str">
            <v>MP</v>
          </cell>
          <cell r="E2519" t="str">
            <v>MA1CR211</v>
          </cell>
          <cell r="F2519">
            <v>37156</v>
          </cell>
          <cell r="G2519" t="str">
            <v>07:00:00</v>
          </cell>
          <cell r="H2519" t="str">
            <v>08:02:14</v>
          </cell>
          <cell r="I2519">
            <v>37156</v>
          </cell>
          <cell r="J2519">
            <v>133.65</v>
          </cell>
        </row>
        <row r="2520">
          <cell r="A2520" t="str">
            <v>91505249</v>
          </cell>
          <cell r="B2520" t="str">
            <v>M.M.M : MANTENCION MENSUAL LCO</v>
          </cell>
          <cell r="C2520" t="str">
            <v>CREF-RE2-MAQ-LCO-MVM</v>
          </cell>
          <cell r="D2520" t="str">
            <v>MP</v>
          </cell>
          <cell r="E2520" t="str">
            <v>MA1CR211</v>
          </cell>
          <cell r="F2520">
            <v>37156</v>
          </cell>
          <cell r="G2520" t="str">
            <v>07:00:00</v>
          </cell>
          <cell r="H2520" t="str">
            <v>08:03:24</v>
          </cell>
          <cell r="I2520">
            <v>37156</v>
          </cell>
          <cell r="J2520">
            <v>89.1</v>
          </cell>
        </row>
        <row r="2521">
          <cell r="A2521" t="str">
            <v>91505250</v>
          </cell>
          <cell r="B2521" t="str">
            <v>M.M.M : MANTENCION MENSUAL LCO</v>
          </cell>
          <cell r="C2521" t="str">
            <v>CREF-RE2-MAQ-LCO-TCM</v>
          </cell>
          <cell r="D2521" t="str">
            <v>MP</v>
          </cell>
          <cell r="E2521" t="str">
            <v>MA1CR211</v>
          </cell>
          <cell r="F2521">
            <v>37156</v>
          </cell>
          <cell r="G2521" t="str">
            <v>07:00:00</v>
          </cell>
          <cell r="H2521" t="str">
            <v>08:04:35</v>
          </cell>
          <cell r="I2521">
            <v>37156</v>
          </cell>
          <cell r="J2521">
            <v>44.55</v>
          </cell>
        </row>
        <row r="2522">
          <cell r="A2522" t="str">
            <v>91505251</v>
          </cell>
          <cell r="B2522" t="str">
            <v>M.M.M : MANTENCION MENSUAL LCO</v>
          </cell>
          <cell r="C2522" t="str">
            <v>CREF-RE2-MAQ-LCO-SMM</v>
          </cell>
          <cell r="D2522" t="str">
            <v>MP</v>
          </cell>
          <cell r="E2522" t="str">
            <v>MA1CR211</v>
          </cell>
          <cell r="F2522">
            <v>37156</v>
          </cell>
          <cell r="G2522" t="str">
            <v>07:00:00</v>
          </cell>
          <cell r="H2522" t="str">
            <v>08:05:39</v>
          </cell>
          <cell r="I2522">
            <v>37156</v>
          </cell>
          <cell r="J2522">
            <v>71.28</v>
          </cell>
        </row>
        <row r="2523">
          <cell r="A2523" t="str">
            <v>91505252</v>
          </cell>
          <cell r="B2523" t="str">
            <v>M.M.M : MANTENCION MENSUAL LCO</v>
          </cell>
          <cell r="C2523" t="str">
            <v>CREF-RE2-MAQ-LCO-SMM</v>
          </cell>
          <cell r="D2523" t="str">
            <v>MP</v>
          </cell>
          <cell r="E2523" t="str">
            <v>MA1CR211</v>
          </cell>
          <cell r="F2523">
            <v>37156</v>
          </cell>
          <cell r="G2523" t="str">
            <v>07:00:00</v>
          </cell>
          <cell r="H2523" t="str">
            <v>08:14:07</v>
          </cell>
          <cell r="I2523">
            <v>37156</v>
          </cell>
          <cell r="J2523">
            <v>13.37</v>
          </cell>
        </row>
        <row r="2524">
          <cell r="A2524" t="str">
            <v>91505253</v>
          </cell>
          <cell r="B2524" t="str">
            <v>M.M.M : MANTENCION MENSUAL LCO</v>
          </cell>
          <cell r="C2524" t="str">
            <v>CREF-RE2-MAQ-LCO-SMM</v>
          </cell>
          <cell r="D2524" t="str">
            <v>MP</v>
          </cell>
          <cell r="E2524" t="str">
            <v>MA1CR211</v>
          </cell>
          <cell r="F2524">
            <v>37156</v>
          </cell>
          <cell r="G2524" t="str">
            <v>07:00:00</v>
          </cell>
          <cell r="H2524" t="str">
            <v>08:21:19</v>
          </cell>
          <cell r="I2524">
            <v>37156</v>
          </cell>
          <cell r="J2524">
            <v>44.55</v>
          </cell>
        </row>
        <row r="2525">
          <cell r="A2525" t="str">
            <v>91505254</v>
          </cell>
          <cell r="B2525" t="str">
            <v>M.M.M : MANTENCION MENSUAL LCO</v>
          </cell>
          <cell r="C2525" t="str">
            <v>CREF-RE2-MAQ-LCO-SMM</v>
          </cell>
          <cell r="D2525" t="str">
            <v>MP</v>
          </cell>
          <cell r="E2525" t="str">
            <v>MA1CR211</v>
          </cell>
          <cell r="F2525">
            <v>37156</v>
          </cell>
          <cell r="G2525" t="str">
            <v>07:00:00</v>
          </cell>
          <cell r="H2525" t="str">
            <v>08:22:21</v>
          </cell>
          <cell r="I2525">
            <v>37156</v>
          </cell>
          <cell r="J2525">
            <v>44.55</v>
          </cell>
        </row>
        <row r="2526">
          <cell r="A2526" t="str">
            <v>91505255</v>
          </cell>
          <cell r="B2526" t="str">
            <v>M.M.M : MANTENCION MENSUAL LCO</v>
          </cell>
          <cell r="C2526" t="str">
            <v>CREF-RE2-MAQ-LCO-MCM</v>
          </cell>
          <cell r="D2526" t="str">
            <v>MP</v>
          </cell>
          <cell r="E2526" t="str">
            <v>MA1CR211</v>
          </cell>
          <cell r="F2526">
            <v>37156</v>
          </cell>
          <cell r="G2526" t="str">
            <v>07:00:00</v>
          </cell>
          <cell r="H2526" t="str">
            <v>08:25:03</v>
          </cell>
          <cell r="I2526">
            <v>37156</v>
          </cell>
          <cell r="J2526">
            <v>26.73</v>
          </cell>
        </row>
        <row r="2527">
          <cell r="A2527" t="str">
            <v>91505256</v>
          </cell>
          <cell r="B2527" t="str">
            <v>M.M.M : MANTENCION MENSUAL LCO</v>
          </cell>
          <cell r="C2527" t="str">
            <v>CREF-RE2-MAQ-LCO-TSM</v>
          </cell>
          <cell r="D2527" t="str">
            <v>MP</v>
          </cell>
          <cell r="E2527" t="str">
            <v>MA1CR211</v>
          </cell>
          <cell r="F2527">
            <v>37156</v>
          </cell>
          <cell r="G2527" t="str">
            <v>07:00:00</v>
          </cell>
          <cell r="H2527" t="str">
            <v>08:26:16</v>
          </cell>
          <cell r="I2527">
            <v>37156</v>
          </cell>
          <cell r="J2527">
            <v>8.91</v>
          </cell>
        </row>
        <row r="2528">
          <cell r="A2528" t="str">
            <v>91505377</v>
          </cell>
          <cell r="B2528" t="str">
            <v>M.M.M : MANTENCION MENSUAL LCO</v>
          </cell>
          <cell r="C2528" t="str">
            <v>CREF-RE2-MAQ-LCO-UHM</v>
          </cell>
          <cell r="D2528" t="str">
            <v>MP</v>
          </cell>
          <cell r="E2528" t="str">
            <v>MA1CR211</v>
          </cell>
          <cell r="F2528">
            <v>37156</v>
          </cell>
          <cell r="G2528" t="str">
            <v>07:00:00</v>
          </cell>
          <cell r="H2528" t="str">
            <v>08:27:52</v>
          </cell>
          <cell r="I2528">
            <v>37156</v>
          </cell>
          <cell r="J2528">
            <v>13.37</v>
          </cell>
        </row>
        <row r="2529">
          <cell r="A2529" t="str">
            <v>91505378</v>
          </cell>
          <cell r="B2529" t="str">
            <v>M.M.M : MANTENCION MENSUAL LCO</v>
          </cell>
          <cell r="C2529" t="str">
            <v>CREF-RE2-MAQ-LCO-TSM</v>
          </cell>
          <cell r="D2529" t="str">
            <v>MP</v>
          </cell>
          <cell r="E2529" t="str">
            <v>MA1CR211</v>
          </cell>
          <cell r="F2529">
            <v>37156</v>
          </cell>
          <cell r="G2529" t="str">
            <v>07:00:00</v>
          </cell>
          <cell r="H2529" t="str">
            <v>08:29:07</v>
          </cell>
          <cell r="I2529">
            <v>37156</v>
          </cell>
          <cell r="J2529">
            <v>26.73</v>
          </cell>
        </row>
        <row r="2530">
          <cell r="A2530" t="str">
            <v>91505379</v>
          </cell>
          <cell r="B2530" t="str">
            <v>M.M.M : MANTENCION MENSUAL LCO</v>
          </cell>
          <cell r="C2530" t="str">
            <v>CREF-RE2-MAQ-LCO-VDM</v>
          </cell>
          <cell r="D2530" t="str">
            <v>MP</v>
          </cell>
          <cell r="E2530" t="str">
            <v>MA1CR211</v>
          </cell>
          <cell r="F2530">
            <v>37156</v>
          </cell>
          <cell r="G2530" t="str">
            <v>07:00:00</v>
          </cell>
          <cell r="H2530" t="str">
            <v>08:30:03</v>
          </cell>
          <cell r="I2530">
            <v>37156</v>
          </cell>
          <cell r="J2530">
            <v>35.64</v>
          </cell>
        </row>
        <row r="2531">
          <cell r="A2531" t="str">
            <v>91505386</v>
          </cell>
          <cell r="B2531" t="str">
            <v>M.M.M : MANTENCION PREVENT.SEMANAL LCO</v>
          </cell>
          <cell r="C2531" t="str">
            <v>CREF-RE2-MAQ-LCO-CLM</v>
          </cell>
          <cell r="D2531" t="str">
            <v>MP</v>
          </cell>
          <cell r="E2531" t="str">
            <v>MA1CR211</v>
          </cell>
          <cell r="F2531">
            <v>37154</v>
          </cell>
          <cell r="G2531" t="str">
            <v>07:00:00</v>
          </cell>
          <cell r="H2531" t="str">
            <v>09:44:59</v>
          </cell>
          <cell r="I2531">
            <v>37154</v>
          </cell>
          <cell r="J2531">
            <v>356.4</v>
          </cell>
        </row>
        <row r="2532">
          <cell r="A2532" t="str">
            <v>91504632</v>
          </cell>
          <cell r="B2532" t="str">
            <v>MMM/NPB.REPARAR CADENA CORTADA</v>
          </cell>
          <cell r="C2532" t="str">
            <v>CREF-RE2-MAQ-LCO-TSM</v>
          </cell>
          <cell r="D2532" t="str">
            <v>MC</v>
          </cell>
          <cell r="E2532" t="str">
            <v>MA1CR211</v>
          </cell>
          <cell r="F2532">
            <v>37141</v>
          </cell>
          <cell r="G2532" t="str">
            <v>07:00:00</v>
          </cell>
          <cell r="H2532" t="str">
            <v>08:34:19</v>
          </cell>
          <cell r="I2532">
            <v>37141</v>
          </cell>
          <cell r="J2532">
            <v>267.3</v>
          </cell>
        </row>
        <row r="2533">
          <cell r="A2533" t="str">
            <v>91505507</v>
          </cell>
          <cell r="B2533" t="str">
            <v>MMM/NML.LUBRICAR GUIAS.</v>
          </cell>
          <cell r="C2533" t="str">
            <v>CREF-RE2-MAQ-LCO-MVM</v>
          </cell>
          <cell r="D2533" t="str">
            <v>MC</v>
          </cell>
          <cell r="E2533" t="str">
            <v>MA1CR211</v>
          </cell>
          <cell r="F2533">
            <v>37142</v>
          </cell>
          <cell r="G2533" t="str">
            <v>07:00:00</v>
          </cell>
          <cell r="H2533" t="str">
            <v>10:12:46</v>
          </cell>
          <cell r="I2533">
            <v>37142</v>
          </cell>
          <cell r="J2533">
            <v>356.4</v>
          </cell>
        </row>
        <row r="2534">
          <cell r="A2534" t="str">
            <v>91505897</v>
          </cell>
          <cell r="B2534" t="str">
            <v>MMM/NPB.CAMBIAR PERNO GATO.</v>
          </cell>
          <cell r="C2534" t="str">
            <v>CREF-RE2-MAQ-LCO-VDM</v>
          </cell>
          <cell r="D2534" t="str">
            <v>MC</v>
          </cell>
          <cell r="E2534" t="str">
            <v>MA1CR211</v>
          </cell>
          <cell r="F2534">
            <v>37143</v>
          </cell>
          <cell r="G2534" t="str">
            <v>07:00:00</v>
          </cell>
          <cell r="H2534" t="str">
            <v>13:37:00</v>
          </cell>
          <cell r="I2534">
            <v>37143</v>
          </cell>
          <cell r="J2534">
            <v>267.3</v>
          </cell>
        </row>
        <row r="2535">
          <cell r="A2535" t="str">
            <v>91507242</v>
          </cell>
          <cell r="B2535" t="str">
            <v>MMM/NML.CAMBIAR PARAFLEX.</v>
          </cell>
          <cell r="C2535" t="str">
            <v>CREF-RE2-MAQ-LCO-VDM</v>
          </cell>
          <cell r="D2535" t="str">
            <v>MC</v>
          </cell>
          <cell r="E2535" t="str">
            <v>MA1CR211</v>
          </cell>
          <cell r="F2535">
            <v>37144</v>
          </cell>
          <cell r="G2535" t="str">
            <v>07:00:00</v>
          </cell>
          <cell r="H2535" t="str">
            <v>14:33:01</v>
          </cell>
          <cell r="I2535">
            <v>37144</v>
          </cell>
          <cell r="J2535">
            <v>267.3</v>
          </cell>
        </row>
        <row r="2536">
          <cell r="A2536" t="str">
            <v>91508201</v>
          </cell>
          <cell r="B2536" t="str">
            <v>MMM/NPB.CENTRAR SPROCKET.</v>
          </cell>
          <cell r="C2536" t="str">
            <v>CREF-RE2-MAQ-LCO-TCM</v>
          </cell>
          <cell r="D2536" t="str">
            <v>MC</v>
          </cell>
          <cell r="E2536" t="str">
            <v>MA1CR211</v>
          </cell>
          <cell r="F2536">
            <v>37145</v>
          </cell>
          <cell r="G2536" t="str">
            <v>07:00:00</v>
          </cell>
          <cell r="H2536" t="str">
            <v>09:37:12</v>
          </cell>
          <cell r="I2536">
            <v>37145</v>
          </cell>
          <cell r="J2536">
            <v>178.2</v>
          </cell>
        </row>
        <row r="2537">
          <cell r="A2537" t="str">
            <v>91508853</v>
          </cell>
          <cell r="B2537" t="str">
            <v>MMM/NML.LUBRICAR GUIAS.</v>
          </cell>
          <cell r="C2537" t="str">
            <v>CREF-RE2-MAQ-LCO-MVM</v>
          </cell>
          <cell r="D2537" t="str">
            <v>MC</v>
          </cell>
          <cell r="E2537" t="str">
            <v>MA1CR211</v>
          </cell>
          <cell r="F2537">
            <v>37146</v>
          </cell>
          <cell r="G2537" t="str">
            <v>07:00:00</v>
          </cell>
          <cell r="H2537" t="str">
            <v>09:11:12</v>
          </cell>
          <cell r="I2537">
            <v>37146</v>
          </cell>
          <cell r="J2537">
            <v>311.85000000000002</v>
          </cell>
        </row>
        <row r="2538">
          <cell r="A2538" t="str">
            <v>91512816</v>
          </cell>
          <cell r="B2538" t="str">
            <v>NML/TRABAJOS VARIOS</v>
          </cell>
          <cell r="C2538" t="str">
            <v>CREF-RE2-MAQ-LCO-EBM</v>
          </cell>
          <cell r="D2538" t="str">
            <v>MC</v>
          </cell>
          <cell r="E2538" t="str">
            <v>MA1CR211</v>
          </cell>
          <cell r="F2538">
            <v>37149</v>
          </cell>
          <cell r="G2538" t="str">
            <v>07:00:00</v>
          </cell>
          <cell r="H2538" t="str">
            <v>10:37:14</v>
          </cell>
          <cell r="I2538">
            <v>37149</v>
          </cell>
          <cell r="J2538">
            <v>178.2</v>
          </cell>
        </row>
        <row r="2539">
          <cell r="A2539" t="str">
            <v>91513949</v>
          </cell>
          <cell r="B2539" t="str">
            <v>NPB/TRABAJOS MARTILLO Y BOMBA</v>
          </cell>
          <cell r="C2539" t="str">
            <v>CREF-RE2-MAQ-LCO-EBM</v>
          </cell>
          <cell r="D2539" t="str">
            <v>MC</v>
          </cell>
          <cell r="E2539" t="str">
            <v>MA1CR211</v>
          </cell>
          <cell r="F2539">
            <v>37150</v>
          </cell>
          <cell r="G2539" t="str">
            <v>07:00:00</v>
          </cell>
          <cell r="H2539" t="str">
            <v>09:51:32</v>
          </cell>
          <cell r="I2539">
            <v>37150</v>
          </cell>
          <cell r="J2539">
            <v>133.65</v>
          </cell>
        </row>
        <row r="2540">
          <cell r="A2540" t="str">
            <v>91513954</v>
          </cell>
          <cell r="B2540" t="str">
            <v>NPB/TRABAJOS VARIOS</v>
          </cell>
          <cell r="C2540" t="str">
            <v>CREF-RE2-MAQ-LCO-EBM</v>
          </cell>
          <cell r="D2540" t="str">
            <v>MC</v>
          </cell>
          <cell r="E2540" t="str">
            <v>MA1CR211</v>
          </cell>
          <cell r="F2540">
            <v>37150</v>
          </cell>
          <cell r="G2540" t="str">
            <v>07:00:00</v>
          </cell>
          <cell r="H2540" t="str">
            <v>10:12:23</v>
          </cell>
          <cell r="I2540">
            <v>37150</v>
          </cell>
          <cell r="J2540">
            <v>267.3</v>
          </cell>
        </row>
        <row r="2541">
          <cell r="A2541" t="str">
            <v>91514593</v>
          </cell>
          <cell r="B2541" t="str">
            <v>NML/TRABAJOS EN CADENA</v>
          </cell>
          <cell r="C2541" t="str">
            <v>CREF-RE2-MAQ-LCO-TSM</v>
          </cell>
          <cell r="D2541" t="str">
            <v>MC</v>
          </cell>
          <cell r="E2541" t="str">
            <v>MA1CR211</v>
          </cell>
          <cell r="F2541">
            <v>37151</v>
          </cell>
          <cell r="G2541" t="str">
            <v>07:00:00</v>
          </cell>
          <cell r="H2541" t="str">
            <v>07:41:16</v>
          </cell>
          <cell r="I2541">
            <v>37151</v>
          </cell>
          <cell r="J2541">
            <v>133.65</v>
          </cell>
        </row>
        <row r="2542">
          <cell r="A2542" t="str">
            <v>91515119</v>
          </cell>
          <cell r="B2542" t="str">
            <v>NPB/TRABAJOS VARIOS</v>
          </cell>
          <cell r="C2542" t="str">
            <v>CREF-RE2-MAQ-LCO-EBM</v>
          </cell>
          <cell r="D2542" t="str">
            <v>MC</v>
          </cell>
          <cell r="E2542" t="str">
            <v>MA1CR211</v>
          </cell>
          <cell r="F2542">
            <v>37151</v>
          </cell>
          <cell r="G2542" t="str">
            <v>07:00:00</v>
          </cell>
          <cell r="H2542" t="str">
            <v>08:21:57</v>
          </cell>
          <cell r="I2542">
            <v>37151</v>
          </cell>
          <cell r="J2542">
            <v>356.4</v>
          </cell>
        </row>
        <row r="2543">
          <cell r="A2543" t="str">
            <v>91515237</v>
          </cell>
          <cell r="B2543" t="str">
            <v>NPB/TRABAJOS VARIOS</v>
          </cell>
          <cell r="C2543" t="str">
            <v>CREF-RE2-MAQ-LCO-EBM</v>
          </cell>
          <cell r="D2543" t="str">
            <v>MC</v>
          </cell>
          <cell r="E2543" t="str">
            <v>MA1CR211</v>
          </cell>
          <cell r="F2543">
            <v>37152</v>
          </cell>
          <cell r="G2543" t="str">
            <v>07:00:00</v>
          </cell>
          <cell r="H2543" t="str">
            <v>11:17:18</v>
          </cell>
          <cell r="I2543">
            <v>37152</v>
          </cell>
          <cell r="J2543">
            <v>400.95</v>
          </cell>
        </row>
        <row r="2544">
          <cell r="A2544" t="str">
            <v>91515734</v>
          </cell>
          <cell r="B2544" t="str">
            <v>MMM/NML REAPRETAR PERNOS EN MARCO VOLTEO</v>
          </cell>
          <cell r="C2544" t="str">
            <v>CREF-RE2-MAQ-LCO-MVM</v>
          </cell>
          <cell r="D2544" t="str">
            <v>MC</v>
          </cell>
          <cell r="E2544" t="str">
            <v>MA1CR211</v>
          </cell>
          <cell r="F2544">
            <v>37153</v>
          </cell>
          <cell r="G2544" t="str">
            <v>07:00:00</v>
          </cell>
          <cell r="H2544" t="str">
            <v>09:53:06</v>
          </cell>
          <cell r="I2544">
            <v>37153</v>
          </cell>
          <cell r="J2544">
            <v>155.93</v>
          </cell>
        </row>
        <row r="2545">
          <cell r="A2545" t="str">
            <v>91516949</v>
          </cell>
          <cell r="B2545" t="str">
            <v>MMM/NPB.CAMBIAR PERNO GATO.</v>
          </cell>
          <cell r="C2545" t="str">
            <v>CREF-RE2-MAQ-LCO-VDM</v>
          </cell>
          <cell r="D2545" t="str">
            <v>MC</v>
          </cell>
          <cell r="E2545" t="str">
            <v>MA1CR211</v>
          </cell>
          <cell r="F2545">
            <v>37153</v>
          </cell>
          <cell r="G2545" t="str">
            <v>07:00:00</v>
          </cell>
          <cell r="H2545" t="str">
            <v>10:28:13</v>
          </cell>
          <cell r="I2545">
            <v>37153</v>
          </cell>
          <cell r="J2545">
            <v>356.4</v>
          </cell>
        </row>
        <row r="2546">
          <cell r="A2546" t="str">
            <v>91516954</v>
          </cell>
          <cell r="B2546" t="str">
            <v>MMM/NML LUBRICAR GUIAS.</v>
          </cell>
          <cell r="C2546" t="str">
            <v>CREF-RE2-MAQ-LCO-MVM</v>
          </cell>
          <cell r="D2546" t="str">
            <v>MC</v>
          </cell>
          <cell r="E2546" t="str">
            <v>MA1CR211</v>
          </cell>
          <cell r="F2546">
            <v>37154</v>
          </cell>
          <cell r="G2546" t="str">
            <v>07:00:00</v>
          </cell>
          <cell r="H2546" t="str">
            <v>11:10:12</v>
          </cell>
          <cell r="I2546">
            <v>37154</v>
          </cell>
          <cell r="J2546">
            <v>89.1</v>
          </cell>
        </row>
        <row r="2547">
          <cell r="A2547" t="str">
            <v>91517546</v>
          </cell>
          <cell r="B2547" t="str">
            <v>MMM/AAV.REPARAR GUIAS.</v>
          </cell>
          <cell r="C2547" t="str">
            <v>CREF-RE2-MAQ-LCO-SMM</v>
          </cell>
          <cell r="D2547" t="str">
            <v>MC</v>
          </cell>
          <cell r="E2547" t="str">
            <v>MA1CR211</v>
          </cell>
          <cell r="F2547">
            <v>37154</v>
          </cell>
          <cell r="G2547" t="str">
            <v>07:00:00</v>
          </cell>
          <cell r="H2547" t="str">
            <v>14:05:40</v>
          </cell>
          <cell r="I2547">
            <v>37154</v>
          </cell>
          <cell r="J2547">
            <v>133.65</v>
          </cell>
        </row>
        <row r="2548">
          <cell r="A2548" t="str">
            <v>91518248</v>
          </cell>
          <cell r="B2548" t="str">
            <v>MM/NPB.FABRICAR ESTRUCTURA.LAEC.</v>
          </cell>
          <cell r="C2548" t="str">
            <v>CREF-RE2-MAQ-LCO-TCM</v>
          </cell>
          <cell r="D2548" t="str">
            <v>MC</v>
          </cell>
          <cell r="E2548" t="str">
            <v>MA1CR211</v>
          </cell>
          <cell r="F2548">
            <v>37155</v>
          </cell>
          <cell r="G2548" t="str">
            <v>07:00:00</v>
          </cell>
          <cell r="H2548" t="str">
            <v>09:10:15</v>
          </cell>
          <cell r="I2548">
            <v>37155</v>
          </cell>
          <cell r="J2548">
            <v>623.70000000000005</v>
          </cell>
        </row>
        <row r="2549">
          <cell r="A2549" t="str">
            <v>91519125</v>
          </cell>
          <cell r="B2549" t="str">
            <v>MMM/AAV/REPARAR CAÑERIA.</v>
          </cell>
          <cell r="C2549" t="str">
            <v>CREF-RE2-MAQ-LCO-RLM</v>
          </cell>
          <cell r="D2549" t="str">
            <v>MC</v>
          </cell>
          <cell r="E2549" t="str">
            <v>MA1CR211</v>
          </cell>
          <cell r="F2549">
            <v>37156</v>
          </cell>
          <cell r="G2549" t="str">
            <v>07:00:00</v>
          </cell>
          <cell r="H2549" t="str">
            <v>09:08:53</v>
          </cell>
          <cell r="I2549">
            <v>37156</v>
          </cell>
          <cell r="J2549">
            <v>445.5</v>
          </cell>
        </row>
        <row r="2550">
          <cell r="A2550" t="str">
            <v>91519156</v>
          </cell>
          <cell r="B2550" t="str">
            <v>M.M.M : MANTENCION PREVENT.SEMANAL LCO</v>
          </cell>
          <cell r="C2550" t="str">
            <v>CREF-RE2-MAQ-LCO-CLM</v>
          </cell>
          <cell r="D2550" t="str">
            <v>MP</v>
          </cell>
          <cell r="E2550" t="str">
            <v>MA1CR211</v>
          </cell>
          <cell r="F2550">
            <v>37163</v>
          </cell>
          <cell r="G2550" t="str">
            <v>07:00:00</v>
          </cell>
          <cell r="H2550" t="str">
            <v>07:52:37</v>
          </cell>
          <cell r="I2550">
            <v>37163</v>
          </cell>
          <cell r="J2550">
            <v>356.4</v>
          </cell>
        </row>
        <row r="2551">
          <cell r="A2551" t="str">
            <v>91519133</v>
          </cell>
          <cell r="B2551" t="str">
            <v>MMM/SVC.CAMBIAR PERNO GATO.</v>
          </cell>
          <cell r="C2551" t="str">
            <v>CREF-RE2-MAQ-LCO-VDM</v>
          </cell>
          <cell r="D2551" t="str">
            <v>MC</v>
          </cell>
          <cell r="E2551" t="str">
            <v>MA1CR211</v>
          </cell>
          <cell r="F2551">
            <v>37156</v>
          </cell>
          <cell r="G2551" t="str">
            <v>07:00:00</v>
          </cell>
          <cell r="H2551" t="str">
            <v>09:24:55</v>
          </cell>
          <cell r="I2551">
            <v>37156</v>
          </cell>
          <cell r="J2551">
            <v>668.25</v>
          </cell>
        </row>
        <row r="2552">
          <cell r="A2552" t="str">
            <v>91520058</v>
          </cell>
          <cell r="B2552" t="str">
            <v>MMM/NPB.CAMBIAR MANGUERAS NEUMATICAS.</v>
          </cell>
          <cell r="C2552" t="str">
            <v>CREF-RE2-MAQ-LCO-MVM</v>
          </cell>
          <cell r="D2552" t="str">
            <v>MC</v>
          </cell>
          <cell r="E2552" t="str">
            <v>MA1CR211</v>
          </cell>
          <cell r="F2552">
            <v>37157</v>
          </cell>
          <cell r="G2552" t="str">
            <v>07:00:00</v>
          </cell>
          <cell r="H2552" t="str">
            <v>09:40:40</v>
          </cell>
          <cell r="I2552">
            <v>37157</v>
          </cell>
          <cell r="J2552">
            <v>668.25</v>
          </cell>
        </row>
        <row r="2553">
          <cell r="A2553" t="str">
            <v>91523691</v>
          </cell>
          <cell r="B2553" t="str">
            <v>MMM/AAV.NIVELAR PEINETAS.</v>
          </cell>
          <cell r="C2553" t="str">
            <v>CREF-RE2-MAQ-LCO-VDM</v>
          </cell>
          <cell r="D2553" t="str">
            <v>MC</v>
          </cell>
          <cell r="E2553" t="str">
            <v>MA1CR211</v>
          </cell>
          <cell r="F2553">
            <v>37158</v>
          </cell>
          <cell r="G2553" t="str">
            <v>07:00:00</v>
          </cell>
          <cell r="H2553" t="str">
            <v>09:11:51</v>
          </cell>
          <cell r="I2553">
            <v>37158</v>
          </cell>
          <cell r="J2553">
            <v>222.75</v>
          </cell>
        </row>
        <row r="2554">
          <cell r="A2554" t="str">
            <v>91524180</v>
          </cell>
          <cell r="B2554" t="str">
            <v>MMM/SVC.REAPRETAR PERNOS.</v>
          </cell>
          <cell r="C2554" t="str">
            <v>CREF-RE2-MAQ-LCO-MVM</v>
          </cell>
          <cell r="D2554" t="str">
            <v>MC</v>
          </cell>
          <cell r="E2554" t="str">
            <v>MA1CR211</v>
          </cell>
          <cell r="F2554">
            <v>37158</v>
          </cell>
          <cell r="G2554" t="str">
            <v>07:00:00</v>
          </cell>
          <cell r="H2554" t="str">
            <v>10:59:04</v>
          </cell>
          <cell r="I2554">
            <v>37158</v>
          </cell>
          <cell r="J2554">
            <v>178.2</v>
          </cell>
        </row>
        <row r="2555">
          <cell r="A2555" t="str">
            <v>91524676</v>
          </cell>
          <cell r="B2555" t="str">
            <v>M.M.M : MANTENCION PREVENT.SEMANAL LCO</v>
          </cell>
          <cell r="C2555" t="str">
            <v>CREF-RE2-MAQ-LCO-CLM</v>
          </cell>
          <cell r="D2555" t="str">
            <v>MP</v>
          </cell>
          <cell r="E2555" t="str">
            <v>MA1CR211</v>
          </cell>
          <cell r="F2555">
            <v>37171</v>
          </cell>
          <cell r="G2555" t="str">
            <v>07:00:00</v>
          </cell>
          <cell r="H2555" t="str">
            <v>08:40:04</v>
          </cell>
          <cell r="I2555">
            <v>37171</v>
          </cell>
          <cell r="J2555">
            <v>356.4</v>
          </cell>
        </row>
        <row r="2556">
          <cell r="A2556" t="str">
            <v>91524386</v>
          </cell>
          <cell r="B2556" t="str">
            <v>.REPARAR CADENA CORTADA.</v>
          </cell>
          <cell r="C2556" t="str">
            <v>CREF-RE2-MAQ-LCO-MVM</v>
          </cell>
          <cell r="D2556" t="str">
            <v>MC</v>
          </cell>
          <cell r="E2556" t="str">
            <v>MA1CR211</v>
          </cell>
          <cell r="F2556">
            <v>37159</v>
          </cell>
          <cell r="G2556" t="str">
            <v>07:00:00</v>
          </cell>
          <cell r="H2556" t="str">
            <v>13:48:21</v>
          </cell>
          <cell r="I2556">
            <v>37159</v>
          </cell>
          <cell r="J2556">
            <v>267.3</v>
          </cell>
        </row>
        <row r="2557">
          <cell r="A2557" t="str">
            <v>91526011</v>
          </cell>
          <cell r="B2557" t="str">
            <v>MMM/NPB.REPARAR PERNOS GATOS.LAEC.</v>
          </cell>
          <cell r="C2557" t="str">
            <v>CREF-RE2-MAQ-LCO-VDM</v>
          </cell>
          <cell r="D2557" t="str">
            <v>MC</v>
          </cell>
          <cell r="E2557" t="str">
            <v>MA1CR211</v>
          </cell>
          <cell r="F2557">
            <v>37160</v>
          </cell>
          <cell r="G2557" t="str">
            <v>07:00:00</v>
          </cell>
          <cell r="H2557" t="str">
            <v>09:22:49</v>
          </cell>
          <cell r="I2557">
            <v>37160</v>
          </cell>
          <cell r="J2557">
            <v>267.3</v>
          </cell>
        </row>
        <row r="2558">
          <cell r="A2558" t="str">
            <v>91526184</v>
          </cell>
          <cell r="B2558" t="str">
            <v>MMM/NPB.CENTRA PASADOR EN MESA.</v>
          </cell>
          <cell r="C2558" t="str">
            <v>CREF-RE2-MAQ-LCO-SMM</v>
          </cell>
          <cell r="D2558" t="str">
            <v>MC</v>
          </cell>
          <cell r="E2558" t="str">
            <v>MA1CR211</v>
          </cell>
          <cell r="F2558">
            <v>37160</v>
          </cell>
          <cell r="G2558" t="str">
            <v>07:00:00</v>
          </cell>
          <cell r="H2558" t="str">
            <v>09:40:17</v>
          </cell>
          <cell r="I2558">
            <v>37160</v>
          </cell>
          <cell r="J2558">
            <v>334.13</v>
          </cell>
        </row>
        <row r="2559">
          <cell r="A2559" t="str">
            <v>91526981</v>
          </cell>
          <cell r="B2559" t="str">
            <v>M.M.M : MANTENCION PREVENT.SEMANAL LCO</v>
          </cell>
          <cell r="C2559" t="str">
            <v>CREF-RE2-MAQ-LCO-CLM</v>
          </cell>
          <cell r="D2559" t="str">
            <v>MP</v>
          </cell>
          <cell r="E2559" t="str">
            <v>MA1CR211</v>
          </cell>
          <cell r="F2559">
            <v>37176</v>
          </cell>
          <cell r="G2559" t="str">
            <v>07:00:00</v>
          </cell>
          <cell r="H2559" t="str">
            <v>10:52:52</v>
          </cell>
          <cell r="I2559">
            <v>37176</v>
          </cell>
          <cell r="J2559">
            <v>356.4</v>
          </cell>
        </row>
        <row r="2560">
          <cell r="A2560" t="str">
            <v>91526390</v>
          </cell>
          <cell r="B2560" t="str">
            <v>MMM/NML.REPARAR CADENA CORTADA .</v>
          </cell>
          <cell r="C2560" t="str">
            <v>CREF-RE2-MAQ-LCO-VDM</v>
          </cell>
          <cell r="D2560" t="str">
            <v>MC</v>
          </cell>
          <cell r="E2560" t="str">
            <v>MA1CR211</v>
          </cell>
          <cell r="F2560">
            <v>37160</v>
          </cell>
          <cell r="G2560" t="str">
            <v>07:00:00</v>
          </cell>
          <cell r="H2560" t="str">
            <v>10:30:04</v>
          </cell>
          <cell r="I2560">
            <v>37160</v>
          </cell>
          <cell r="J2560">
            <v>267.3</v>
          </cell>
        </row>
        <row r="2561">
          <cell r="A2561" t="str">
            <v>91528171</v>
          </cell>
          <cell r="B2561" t="str">
            <v>MMM/NPB.CENTRAR SPROCKET.</v>
          </cell>
          <cell r="C2561" t="str">
            <v>CREF-RE2-MAQ-LCO-TCM</v>
          </cell>
          <cell r="D2561" t="str">
            <v>MC</v>
          </cell>
          <cell r="E2561" t="str">
            <v>MA1CR211</v>
          </cell>
          <cell r="F2561">
            <v>37161</v>
          </cell>
          <cell r="G2561" t="str">
            <v>07:00:00</v>
          </cell>
          <cell r="H2561" t="str">
            <v>10:11:58</v>
          </cell>
          <cell r="I2561">
            <v>37161</v>
          </cell>
          <cell r="J2561">
            <v>133.65</v>
          </cell>
        </row>
        <row r="2562">
          <cell r="A2562" t="str">
            <v>91528498</v>
          </cell>
          <cell r="B2562" t="str">
            <v>MMM/NML.REPONER PERNOS.</v>
          </cell>
          <cell r="C2562" t="str">
            <v>CREF-RE2-MAQ-LCO-TCM</v>
          </cell>
          <cell r="D2562" t="str">
            <v>MC</v>
          </cell>
          <cell r="E2562" t="str">
            <v>MA1CR211</v>
          </cell>
          <cell r="F2562">
            <v>37161</v>
          </cell>
          <cell r="G2562" t="str">
            <v>07:00:00</v>
          </cell>
          <cell r="H2562" t="str">
            <v>10:59:19</v>
          </cell>
          <cell r="I2562">
            <v>37161</v>
          </cell>
          <cell r="J2562">
            <v>89.1</v>
          </cell>
        </row>
        <row r="2563">
          <cell r="A2563" t="str">
            <v>91528502</v>
          </cell>
          <cell r="B2563" t="str">
            <v>MMM/NML.REPONERFITTING</v>
          </cell>
          <cell r="C2563" t="str">
            <v>CREF-RE2-MAQ-LCO-TCM</v>
          </cell>
          <cell r="D2563" t="str">
            <v>MC</v>
          </cell>
          <cell r="E2563" t="str">
            <v>MA1CR211</v>
          </cell>
          <cell r="F2563">
            <v>37161</v>
          </cell>
          <cell r="G2563" t="str">
            <v>07:00:00</v>
          </cell>
          <cell r="H2563" t="str">
            <v>11:09:05</v>
          </cell>
          <cell r="I2563">
            <v>37161</v>
          </cell>
          <cell r="J2563">
            <v>267.3</v>
          </cell>
        </row>
        <row r="2564">
          <cell r="A2564" t="str">
            <v>91531157</v>
          </cell>
          <cell r="B2564" t="str">
            <v>MMM/NML.REPARAR ESLABONES.</v>
          </cell>
          <cell r="C2564" t="str">
            <v>CREF-RE2-MAQ-LCO-TSM</v>
          </cell>
          <cell r="D2564" t="str">
            <v>MC</v>
          </cell>
          <cell r="E2564" t="str">
            <v>MA1CR211</v>
          </cell>
          <cell r="F2564">
            <v>37162</v>
          </cell>
          <cell r="G2564" t="str">
            <v>07:00:00</v>
          </cell>
          <cell r="H2564" t="str">
            <v>11:07:36</v>
          </cell>
          <cell r="I2564">
            <v>37162</v>
          </cell>
          <cell r="J2564">
            <v>178.2</v>
          </cell>
        </row>
        <row r="2565">
          <cell r="A2565" t="str">
            <v>91531159</v>
          </cell>
          <cell r="B2565" t="str">
            <v>MMM/NML.REGULAR VELOCIDAD A RODILLOS.</v>
          </cell>
          <cell r="C2565" t="str">
            <v>CREF-RE2-MAQ-LCO-EBM</v>
          </cell>
          <cell r="D2565" t="str">
            <v>MC</v>
          </cell>
          <cell r="E2565" t="str">
            <v>MA1CR211</v>
          </cell>
          <cell r="F2565">
            <v>37162</v>
          </cell>
          <cell r="G2565" t="str">
            <v>07:00:00</v>
          </cell>
          <cell r="H2565" t="str">
            <v>11:17:26</v>
          </cell>
          <cell r="I2565">
            <v>37162</v>
          </cell>
          <cell r="J2565">
            <v>222.75</v>
          </cell>
        </row>
        <row r="2566">
          <cell r="A2566" t="str">
            <v>91531163</v>
          </cell>
          <cell r="B2566" t="str">
            <v>MMM/NML.REPARAR EXTRACTOR DE BARRAS.</v>
          </cell>
          <cell r="C2566" t="str">
            <v>CREF-RE2-MAQ-LCO-EBM</v>
          </cell>
          <cell r="D2566" t="str">
            <v>MC</v>
          </cell>
          <cell r="E2566" t="str">
            <v>MA1CR211</v>
          </cell>
          <cell r="F2566">
            <v>37163</v>
          </cell>
          <cell r="G2566" t="str">
            <v>07:00:00</v>
          </cell>
          <cell r="H2566" t="str">
            <v>11:38:27</v>
          </cell>
          <cell r="I2566">
            <v>37163</v>
          </cell>
          <cell r="J2566">
            <v>356.4</v>
          </cell>
        </row>
        <row r="2567">
          <cell r="A2567" t="str">
            <v>91532598</v>
          </cell>
          <cell r="B2567" t="str">
            <v>MMM/NPB.REPARAR EXTRACTOR DE BARRAS.</v>
          </cell>
          <cell r="C2567" t="str">
            <v>CREF-RE2-MAQ-LCO-EBM</v>
          </cell>
          <cell r="D2567" t="str">
            <v>MC</v>
          </cell>
          <cell r="E2567" t="str">
            <v>MA1CR211</v>
          </cell>
          <cell r="F2567">
            <v>37163</v>
          </cell>
          <cell r="G2567" t="str">
            <v>07:00:00</v>
          </cell>
          <cell r="H2567" t="str">
            <v>10:49:49</v>
          </cell>
          <cell r="I2567">
            <v>37163</v>
          </cell>
          <cell r="J2567">
            <v>267.3</v>
          </cell>
        </row>
        <row r="2568">
          <cell r="A2568" t="str">
            <v>91532610</v>
          </cell>
          <cell r="B2568" t="str">
            <v>MMM/NML.REAPRETAR PERNOS.</v>
          </cell>
          <cell r="C2568" t="str">
            <v>CREF-RE2-MAQ-LCO-MVM</v>
          </cell>
          <cell r="D2568" t="str">
            <v>MC</v>
          </cell>
          <cell r="E2568" t="str">
            <v>MA1CR211</v>
          </cell>
          <cell r="F2568">
            <v>37163</v>
          </cell>
          <cell r="G2568" t="str">
            <v>07:00:00</v>
          </cell>
          <cell r="H2568" t="str">
            <v>11:09:07</v>
          </cell>
          <cell r="I2568">
            <v>37163</v>
          </cell>
          <cell r="J2568">
            <v>311.85000000000002</v>
          </cell>
        </row>
        <row r="2569">
          <cell r="A2569" t="str">
            <v>91534127</v>
          </cell>
          <cell r="B2569" t="str">
            <v>MMM/NML.LIMPIAR BOQUILLAS.</v>
          </cell>
          <cell r="C2569" t="str">
            <v>CREF-RE2-MAQ-LCO-CLM</v>
          </cell>
          <cell r="D2569" t="str">
            <v>MC</v>
          </cell>
          <cell r="E2569" t="str">
            <v>MA1CR211</v>
          </cell>
          <cell r="F2569">
            <v>37165</v>
          </cell>
          <cell r="G2569" t="str">
            <v>07:00:00</v>
          </cell>
          <cell r="H2569" t="str">
            <v>09:10:04</v>
          </cell>
          <cell r="I2569">
            <v>37165</v>
          </cell>
          <cell r="J2569">
            <v>178.2</v>
          </cell>
        </row>
        <row r="2570">
          <cell r="A2570" t="str">
            <v>91536658</v>
          </cell>
          <cell r="B2570" t="str">
            <v>MMM/NML.DESMONTAR RODILLO SUPERIOR</v>
          </cell>
          <cell r="C2570" t="str">
            <v>CREF-RE2-MAQ-LCO-MVM</v>
          </cell>
          <cell r="D2570" t="str">
            <v>MC</v>
          </cell>
          <cell r="E2570" t="str">
            <v>MA1CR211</v>
          </cell>
          <cell r="F2570">
            <v>37166</v>
          </cell>
          <cell r="G2570" t="str">
            <v>07:00:00</v>
          </cell>
          <cell r="H2570" t="str">
            <v>10:42:16</v>
          </cell>
          <cell r="I2570">
            <v>37166</v>
          </cell>
          <cell r="J2570">
            <v>356.4</v>
          </cell>
        </row>
        <row r="2571">
          <cell r="A2571" t="str">
            <v>91536781</v>
          </cell>
          <cell r="B2571" t="str">
            <v>MMM/NPB,REPARA CADENA CORTADA</v>
          </cell>
          <cell r="C2571" t="str">
            <v>CREF-RE2-MAQ-LCO-MVM</v>
          </cell>
          <cell r="D2571" t="str">
            <v>MC</v>
          </cell>
          <cell r="E2571" t="str">
            <v>MA1CR211</v>
          </cell>
          <cell r="F2571">
            <v>37166</v>
          </cell>
          <cell r="G2571" t="str">
            <v>07:00:00</v>
          </cell>
          <cell r="H2571" t="str">
            <v>12:00:52</v>
          </cell>
          <cell r="I2571">
            <v>37166</v>
          </cell>
          <cell r="J2571">
            <v>356.4</v>
          </cell>
        </row>
        <row r="2572">
          <cell r="A2572" t="str">
            <v>91538519</v>
          </cell>
          <cell r="B2572" t="str">
            <v>MMM/SVC.REAPRETAR FITTING.</v>
          </cell>
          <cell r="C2572" t="str">
            <v>CREF-RE2-MAQ-LCO-MVM</v>
          </cell>
          <cell r="D2572" t="str">
            <v>MC</v>
          </cell>
          <cell r="E2572" t="str">
            <v>MA1CR211</v>
          </cell>
          <cell r="F2572">
            <v>37167</v>
          </cell>
          <cell r="G2572" t="str">
            <v>07:00:00</v>
          </cell>
          <cell r="H2572" t="str">
            <v>10:17:39</v>
          </cell>
          <cell r="I2572">
            <v>37167</v>
          </cell>
          <cell r="J2572">
            <v>267.3</v>
          </cell>
        </row>
        <row r="2573">
          <cell r="A2573" t="str">
            <v>91538693</v>
          </cell>
          <cell r="B2573" t="str">
            <v>MMM/SVC.LUBRICAR GUIAS.</v>
          </cell>
          <cell r="C2573" t="str">
            <v>CREF-RE2-MAQ-LCO-MVM</v>
          </cell>
          <cell r="D2573" t="str">
            <v>MC</v>
          </cell>
          <cell r="E2573" t="str">
            <v>MA1CR211</v>
          </cell>
          <cell r="F2573">
            <v>37167</v>
          </cell>
          <cell r="G2573" t="str">
            <v>07:00:00</v>
          </cell>
          <cell r="H2573" t="str">
            <v>11:28:34</v>
          </cell>
          <cell r="I2573">
            <v>37167</v>
          </cell>
          <cell r="J2573">
            <v>267.3</v>
          </cell>
        </row>
        <row r="2574">
          <cell r="A2574" t="str">
            <v>91541558</v>
          </cell>
          <cell r="B2574" t="str">
            <v>MMM/NML.CAMBIAR GOMAS A RODILLOS.</v>
          </cell>
          <cell r="C2574" t="str">
            <v>CREF-RE2-MAQ-LCO-EBM</v>
          </cell>
          <cell r="D2574" t="str">
            <v>MC</v>
          </cell>
          <cell r="E2574" t="str">
            <v>MA1CR211</v>
          </cell>
          <cell r="F2574">
            <v>37169</v>
          </cell>
          <cell r="G2574" t="str">
            <v>07:00:00</v>
          </cell>
          <cell r="H2574" t="str">
            <v>10:10:51</v>
          </cell>
          <cell r="I2574">
            <v>37169</v>
          </cell>
          <cell r="J2574">
            <v>267.3</v>
          </cell>
        </row>
        <row r="2575">
          <cell r="A2575" t="str">
            <v>91543391</v>
          </cell>
          <cell r="B2575" t="str">
            <v>MMM/FV.LUBRICAR CADENAS.-</v>
          </cell>
          <cell r="C2575" t="str">
            <v>CREF-RE2-MAQ-LCO-TSM</v>
          </cell>
          <cell r="D2575" t="str">
            <v>MC</v>
          </cell>
          <cell r="E2575" t="str">
            <v>MA1CR211</v>
          </cell>
          <cell r="F2575">
            <v>37171</v>
          </cell>
          <cell r="G2575" t="str">
            <v>07:00:00</v>
          </cell>
          <cell r="H2575" t="str">
            <v>10:04:53</v>
          </cell>
          <cell r="I2575">
            <v>37171</v>
          </cell>
          <cell r="J2575">
            <v>311.85000000000002</v>
          </cell>
        </row>
        <row r="2576">
          <cell r="A2576" t="str">
            <v>91545206</v>
          </cell>
          <cell r="B2576" t="str">
            <v>MMM/FV.LUBRICAR GUIAS.</v>
          </cell>
          <cell r="C2576" t="str">
            <v>CREF-RE2-MAQ-LCO-MVM</v>
          </cell>
          <cell r="D2576" t="str">
            <v>MC</v>
          </cell>
          <cell r="E2576" t="str">
            <v>MA1CR211</v>
          </cell>
          <cell r="F2576">
            <v>37172</v>
          </cell>
          <cell r="G2576" t="str">
            <v>07:00:00</v>
          </cell>
          <cell r="H2576" t="str">
            <v>10:30:18</v>
          </cell>
          <cell r="I2576">
            <v>37172</v>
          </cell>
          <cell r="J2576">
            <v>178.2</v>
          </cell>
        </row>
        <row r="2577">
          <cell r="A2577" t="str">
            <v>91546787</v>
          </cell>
          <cell r="B2577" t="str">
            <v>MMM/FS.REPARAR FILTRACION.</v>
          </cell>
          <cell r="C2577" t="str">
            <v>CREF-RE2-MAQ-LCO-TSM</v>
          </cell>
          <cell r="D2577" t="str">
            <v>MC</v>
          </cell>
          <cell r="E2577" t="str">
            <v>MA1CR211</v>
          </cell>
          <cell r="F2577">
            <v>37173</v>
          </cell>
          <cell r="G2577" t="str">
            <v>07:00:00</v>
          </cell>
          <cell r="H2577" t="str">
            <v>13:05:33</v>
          </cell>
          <cell r="I2577">
            <v>37173</v>
          </cell>
          <cell r="J2577">
            <v>267.3</v>
          </cell>
        </row>
        <row r="2578">
          <cell r="A2578" t="str">
            <v>91549433</v>
          </cell>
          <cell r="B2578" t="str">
            <v>MMM/AAV.RELLENAR NIVEL DE ACEITE U.HID.</v>
          </cell>
          <cell r="C2578" t="str">
            <v>CREF-RE2-MAQ-LCO-UHM</v>
          </cell>
          <cell r="D2578" t="str">
            <v>MC</v>
          </cell>
          <cell r="E2578" t="str">
            <v>MA1CR211</v>
          </cell>
          <cell r="F2578">
            <v>37174</v>
          </cell>
          <cell r="G2578" t="str">
            <v>07:00:00</v>
          </cell>
          <cell r="H2578" t="str">
            <v>10:35:19</v>
          </cell>
          <cell r="I2578">
            <v>37174</v>
          </cell>
          <cell r="J2578">
            <v>445.5</v>
          </cell>
        </row>
        <row r="2579">
          <cell r="A2579" t="str">
            <v>91549905</v>
          </cell>
          <cell r="B2579" t="str">
            <v>MMM/OCB/FABRICAR PROTECCION.</v>
          </cell>
          <cell r="C2579" t="str">
            <v>CREF-RE2-MAQ-LCO-TCM</v>
          </cell>
          <cell r="D2579" t="str">
            <v>MC</v>
          </cell>
          <cell r="E2579" t="str">
            <v>MA1CR211</v>
          </cell>
          <cell r="F2579">
            <v>37174</v>
          </cell>
          <cell r="G2579" t="str">
            <v>07:00:00</v>
          </cell>
          <cell r="H2579" t="str">
            <v>14:04:29</v>
          </cell>
          <cell r="I2579">
            <v>37174</v>
          </cell>
          <cell r="J2579">
            <v>311.85000000000002</v>
          </cell>
        </row>
        <row r="2580">
          <cell r="A2580" t="str">
            <v>91553429</v>
          </cell>
          <cell r="B2580" t="str">
            <v>MMM/AAV.PREPARAR MATERIAL PARA CAMARA.</v>
          </cell>
          <cell r="C2580" t="str">
            <v>CREF-RE2-MAQ-LCO-CLM</v>
          </cell>
          <cell r="D2580" t="str">
            <v>MC</v>
          </cell>
          <cell r="E2580" t="str">
            <v>MA1CR211</v>
          </cell>
          <cell r="F2580">
            <v>37176</v>
          </cell>
          <cell r="G2580" t="str">
            <v>07:00:00</v>
          </cell>
          <cell r="H2580" t="str">
            <v>13:37:20</v>
          </cell>
          <cell r="I2580">
            <v>37176</v>
          </cell>
          <cell r="J2580">
            <v>311.85000000000002</v>
          </cell>
        </row>
        <row r="2581">
          <cell r="A2581" t="str">
            <v>91553588</v>
          </cell>
          <cell r="B2581" t="str">
            <v>MMM/AAV.REPARAR TRANPA DE BARRAS.</v>
          </cell>
          <cell r="C2581" t="str">
            <v>CREF-RE2-MAQ-LCO-SMM</v>
          </cell>
          <cell r="D2581" t="str">
            <v>MC</v>
          </cell>
          <cell r="E2581" t="str">
            <v>MA1CR211</v>
          </cell>
          <cell r="F2581">
            <v>37176</v>
          </cell>
          <cell r="G2581" t="str">
            <v>07:00:00</v>
          </cell>
          <cell r="H2581" t="str">
            <v>14:16:51</v>
          </cell>
          <cell r="I2581">
            <v>37176</v>
          </cell>
          <cell r="J2581">
            <v>178.2</v>
          </cell>
        </row>
      </sheetData>
      <sheetData sheetId="4"/>
      <sheetData sheetId="5"/>
      <sheetData sheetId="6"/>
      <sheetData sheetId="7"/>
      <sheetData sheetId="8" refreshError="1"/>
      <sheetData sheetId="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 val="Resumen"/>
      <sheetName val="Resumen Servicios"/>
      <sheetName val="Básica - Definición de Procesos"/>
      <sheetName val="Básica Complementaria"/>
      <sheetName val="Detalles"/>
      <sheetName val="GRTF"/>
      <sheetName val="GRCE"/>
      <sheetName val="GASTO"/>
      <sheetName val="MEMO"/>
      <sheetName val="SA"/>
      <sheetName val="Módulo1"/>
      <sheetName val="Tarifas"/>
    </sheetNames>
    <sheetDataSet>
      <sheetData sheetId="0" refreshError="1"/>
      <sheetData sheetId="1" refreshError="1"/>
      <sheetData sheetId="2" refreshError="1"/>
      <sheetData sheetId="3">
        <row r="7">
          <cell r="C7">
            <v>1.81</v>
          </cell>
        </row>
        <row r="10">
          <cell r="C10">
            <v>1.05</v>
          </cell>
        </row>
        <row r="11">
          <cell r="C11">
            <v>0.83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E_EPP"/>
      <sheetName val="R1"/>
      <sheetName val="(MRP)"/>
      <sheetName val="R2"/>
      <sheetName val="R3"/>
      <sheetName val="Lista Oficial BTK"/>
      <sheetName val="GG"/>
      <sheetName val="IF"/>
      <sheetName val="EXP"/>
      <sheetName val="HERRAM"/>
      <sheetName val="COD"/>
      <sheetName val="ORD"/>
      <sheetName val="macro"/>
      <sheetName val="Reporte 2"/>
      <sheetName val="RRHH"/>
      <sheetName val="MAT"/>
      <sheetName val="EQU"/>
      <sheetName val="OTROS"/>
      <sheetName val="MOV"/>
      <sheetName val="PI"/>
      <sheetName val="GEN"/>
      <sheetName val="A1_1"/>
      <sheetName val="A1_2"/>
      <sheetName val="A2"/>
      <sheetName val="A3"/>
      <sheetName val="B1"/>
      <sheetName val="PARETO"/>
      <sheetName val="D1"/>
      <sheetName val="CIERRE"/>
      <sheetName val="FICHA"/>
      <sheetName val="MAP"/>
      <sheetName val="MPP"/>
      <sheetName val="RESULTADO"/>
      <sheetName val="PROGRAMA"/>
      <sheetName val="MRN"/>
      <sheetName val="MRS"/>
      <sheetName val="Parametros"/>
      <sheetName val="Matriz Riesgos"/>
      <sheetName val="2264-(PPEE)-REV8 B0"/>
    </sheetNames>
    <sheetDataSet>
      <sheetData sheetId="0"/>
      <sheetData sheetId="1">
        <row r="13">
          <cell r="F13">
            <v>54365.89</v>
          </cell>
        </row>
        <row r="28">
          <cell r="D28">
            <v>15</v>
          </cell>
        </row>
      </sheetData>
      <sheetData sheetId="2"/>
      <sheetData sheetId="3"/>
      <sheetData sheetId="4">
        <row r="4">
          <cell r="BB4">
            <v>0.05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Tot"/>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AN"/>
      <sheetName val="Flujos Agua 1.0"/>
      <sheetName val="Flujos Agua 1.5"/>
      <sheetName val="Flujos Agua 1.8"/>
      <sheetName val="Antecedentes"/>
      <sheetName val="PRESUPUESTO"/>
      <sheetName val="LCO mec"/>
    </sheetNames>
    <sheetDataSet>
      <sheetData sheetId="0"/>
      <sheetData sheetId="1"/>
      <sheetData sheetId="2"/>
      <sheetData sheetId="3"/>
      <sheetData sheetId="4" refreshError="1">
        <row r="61">
          <cell r="E61">
            <v>2</v>
          </cell>
        </row>
      </sheetData>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Organización"/>
      <sheetName val="2_Listado de Equipos"/>
      <sheetName val="4_Otros Costos Fijos"/>
      <sheetName val="5_Costos Variables"/>
      <sheetName val="6_Calificación Personal Clave"/>
      <sheetName val="7_Cuadros Detalles"/>
    </sheetNames>
    <sheetDataSet>
      <sheetData sheetId="0"/>
      <sheetData sheetId="1">
        <row r="19">
          <cell r="D19">
            <v>21462.959999999999</v>
          </cell>
        </row>
      </sheetData>
      <sheetData sheetId="2"/>
      <sheetData sheetId="3"/>
      <sheetData sheetId="4"/>
      <sheetData sheetId="5"/>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mp;C"/>
      <sheetName val="ARO"/>
      <sheetName val="PAQ-TRASP 1"/>
      <sheetName val="Ficha Activos"/>
      <sheetName val="Principal"/>
      <sheetName val="Programado 08"/>
      <sheetName val="Prog Maestro"/>
      <sheetName val="Hitos"/>
      <sheetName val="GG&amp;UT"/>
      <sheetName val="Presupuesto"/>
      <sheetName val="Resumen_BOMBEO"/>
      <sheetName val="crecimiento"/>
      <sheetName val="Detalle"/>
      <sheetName val="PU "/>
      <sheetName val="Detalle_Unificado"/>
      <sheetName val="COSTO ESTUDIOS"/>
      <sheetName val="Ing_Con_Parte"/>
      <sheetName val="ing. detalles y de terreno"/>
      <sheetName val="Inver-Constr"/>
      <sheetName val="Resumen_Inversión_"/>
      <sheetName val="Flujo Caja "/>
      <sheetName val="Empleabilidad"/>
      <sheetName val="EstimaciónH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H13" t="str">
            <v>CONTRATO MINERIA</v>
          </cell>
        </row>
        <row r="16">
          <cell r="C16" t="str">
            <v>1</v>
          </cell>
          <cell r="H16" t="str">
            <v>Instalación de Faenas</v>
          </cell>
        </row>
        <row r="17">
          <cell r="B17" t="str">
            <v>F0</v>
          </cell>
          <cell r="C17" t="str">
            <v>1,1</v>
          </cell>
          <cell r="H17" t="str">
            <v>Instalacion de Faenas</v>
          </cell>
          <cell r="I17" t="str">
            <v>gl</v>
          </cell>
          <cell r="J17">
            <v>1</v>
          </cell>
          <cell r="M17">
            <v>0</v>
          </cell>
          <cell r="Q17">
            <v>78372.5</v>
          </cell>
          <cell r="R17">
            <v>78372.5</v>
          </cell>
          <cell r="S17">
            <v>16795</v>
          </cell>
          <cell r="T17">
            <v>16795</v>
          </cell>
          <cell r="U17">
            <v>6.2</v>
          </cell>
          <cell r="V17">
            <v>16802</v>
          </cell>
          <cell r="W17">
            <v>111969.5</v>
          </cell>
          <cell r="X17">
            <v>111969.5</v>
          </cell>
          <cell r="Y17">
            <v>2710</v>
          </cell>
          <cell r="Z17">
            <v>2710</v>
          </cell>
          <cell r="AA17">
            <v>111969.5</v>
          </cell>
        </row>
        <row r="18">
          <cell r="C18" t="str">
            <v>1,2</v>
          </cell>
          <cell r="F18" t="str">
            <v>1,1</v>
          </cell>
          <cell r="H18" t="str">
            <v>Habilitación de Ventilación Auxiliar (incluido en I. Faenas)</v>
          </cell>
          <cell r="I18" t="str">
            <v>gl</v>
          </cell>
          <cell r="J18">
            <v>0</v>
          </cell>
          <cell r="M18">
            <v>0</v>
          </cell>
          <cell r="X18" t="str">
            <v>0</v>
          </cell>
        </row>
        <row r="19">
          <cell r="C19" t="str">
            <v>1,3</v>
          </cell>
          <cell r="F19" t="str">
            <v>1,2</v>
          </cell>
          <cell r="H19" t="str">
            <v>Habilitación de servicios de agua y aire (incluido en I. Faenas)</v>
          </cell>
          <cell r="I19" t="str">
            <v>gl</v>
          </cell>
          <cell r="J19">
            <v>0</v>
          </cell>
          <cell r="M19">
            <v>0</v>
          </cell>
          <cell r="X19" t="str">
            <v>0</v>
          </cell>
        </row>
        <row r="20">
          <cell r="C20" t="str">
            <v>1,4</v>
          </cell>
          <cell r="F20" t="str">
            <v>1,3</v>
          </cell>
          <cell r="H20" t="str">
            <v>Montaje Sistema de Iluminación (incluido en I. Faenas)</v>
          </cell>
          <cell r="I20" t="str">
            <v>gl</v>
          </cell>
          <cell r="J20">
            <v>0</v>
          </cell>
          <cell r="M20">
            <v>0</v>
          </cell>
          <cell r="X20" t="str">
            <v>0</v>
          </cell>
        </row>
        <row r="21">
          <cell r="C21" t="str">
            <v>2</v>
          </cell>
          <cell r="F21">
            <v>1</v>
          </cell>
          <cell r="H21" t="str">
            <v>Túnel Sur-Sur</v>
          </cell>
          <cell r="J21">
            <v>0</v>
          </cell>
          <cell r="M21">
            <v>0</v>
          </cell>
        </row>
        <row r="22">
          <cell r="B22" t="str">
            <v>F1</v>
          </cell>
          <cell r="C22" t="str">
            <v>2,1</v>
          </cell>
          <cell r="F22" t="str">
            <v>1,4</v>
          </cell>
          <cell r="G22" t="str">
            <v>AD-21</v>
          </cell>
          <cell r="H22" t="str">
            <v>Descargue de mallas de fortificación y reposición en sectores dañados</v>
          </cell>
          <cell r="I22" t="str">
            <v>m2</v>
          </cell>
          <cell r="J22">
            <v>1710.5000000000002</v>
          </cell>
          <cell r="K22">
            <v>0</v>
          </cell>
          <cell r="L22">
            <v>0</v>
          </cell>
          <cell r="M22">
            <v>0</v>
          </cell>
          <cell r="N22">
            <v>0</v>
          </cell>
          <cell r="O22">
            <v>0</v>
          </cell>
          <cell r="P22">
            <v>0</v>
          </cell>
          <cell r="Q22">
            <v>12.48</v>
          </cell>
          <cell r="R22">
            <v>21347.040000000005</v>
          </cell>
          <cell r="S22">
            <v>0</v>
          </cell>
          <cell r="T22">
            <v>0</v>
          </cell>
          <cell r="U22">
            <v>7.1</v>
          </cell>
          <cell r="V22">
            <v>12125.118720000002</v>
          </cell>
          <cell r="W22">
            <v>33472.158720000007</v>
          </cell>
          <cell r="X22">
            <v>33472.158720000007</v>
          </cell>
          <cell r="Y22">
            <v>0.99840000000000007</v>
          </cell>
          <cell r="Z22">
            <v>1707.7632000000003</v>
          </cell>
          <cell r="AA22">
            <v>19.568640000000002</v>
          </cell>
        </row>
        <row r="23">
          <cell r="B23" t="str">
            <v>F2</v>
          </cell>
          <cell r="C23" t="str">
            <v>2,2</v>
          </cell>
          <cell r="F23" t="str">
            <v>1,5</v>
          </cell>
          <cell r="G23" t="str">
            <v>AD-22</v>
          </cell>
          <cell r="H23" t="str">
            <v>Refortificación de Túnel desde nuevo Portal</v>
          </cell>
          <cell r="I23" t="str">
            <v>m</v>
          </cell>
          <cell r="J23">
            <v>132</v>
          </cell>
          <cell r="K23">
            <v>0</v>
          </cell>
          <cell r="L23">
            <v>0</v>
          </cell>
          <cell r="M23">
            <v>0</v>
          </cell>
          <cell r="N23">
            <v>0</v>
          </cell>
          <cell r="O23">
            <v>0</v>
          </cell>
          <cell r="P23">
            <v>0</v>
          </cell>
          <cell r="Q23">
            <v>550</v>
          </cell>
          <cell r="R23">
            <v>72600</v>
          </cell>
          <cell r="S23">
            <v>0</v>
          </cell>
          <cell r="T23">
            <v>0</v>
          </cell>
          <cell r="U23">
            <v>7.1</v>
          </cell>
          <cell r="V23">
            <v>73919.999999999985</v>
          </cell>
          <cell r="W23">
            <v>146520</v>
          </cell>
          <cell r="X23">
            <v>146520</v>
          </cell>
          <cell r="Y23">
            <v>78.873239436619713</v>
          </cell>
          <cell r="Z23">
            <v>10411.267605633802</v>
          </cell>
          <cell r="AA23">
            <v>1110</v>
          </cell>
        </row>
        <row r="24">
          <cell r="C24" t="str">
            <v>3</v>
          </cell>
          <cell r="F24" t="str">
            <v>1,6</v>
          </cell>
          <cell r="H24" t="str">
            <v>Estocada Captación de Agua de Drenaje en Túnel Sur Sur Subterráneo</v>
          </cell>
          <cell r="J24">
            <v>0</v>
          </cell>
          <cell r="M24">
            <v>0</v>
          </cell>
        </row>
        <row r="25">
          <cell r="B25" t="str">
            <v>F3</v>
          </cell>
          <cell r="C25" t="str">
            <v>3,1</v>
          </cell>
          <cell r="F25" t="str">
            <v>1,7</v>
          </cell>
          <cell r="G25" t="str">
            <v>AB-27</v>
          </cell>
          <cell r="H25" t="str">
            <v>Excavación en Roca (5.0 x 7.0)</v>
          </cell>
          <cell r="I25" t="str">
            <v>m3</v>
          </cell>
          <cell r="J25">
            <v>205.85</v>
          </cell>
          <cell r="K25">
            <v>0</v>
          </cell>
          <cell r="L25">
            <v>0</v>
          </cell>
          <cell r="M25">
            <v>0</v>
          </cell>
          <cell r="N25">
            <v>0</v>
          </cell>
          <cell r="O25">
            <v>0</v>
          </cell>
          <cell r="P25">
            <v>0</v>
          </cell>
          <cell r="Q25">
            <v>33.035714285714285</v>
          </cell>
          <cell r="R25">
            <v>6800.4017857142853</v>
          </cell>
          <cell r="S25">
            <v>31.25</v>
          </cell>
          <cell r="T25">
            <v>6432.8125</v>
          </cell>
          <cell r="U25">
            <v>7.1</v>
          </cell>
          <cell r="V25">
            <v>8769.2099999999973</v>
          </cell>
          <cell r="W25">
            <v>22002.424285714282</v>
          </cell>
          <cell r="X25">
            <v>22002.424285714282</v>
          </cell>
          <cell r="Y25">
            <v>5.9999999999999991</v>
          </cell>
          <cell r="Z25">
            <v>1235.0999999999997</v>
          </cell>
          <cell r="AA25">
            <v>106.88571428571427</v>
          </cell>
        </row>
        <row r="26">
          <cell r="C26" t="str">
            <v>4</v>
          </cell>
          <cell r="F26" t="str">
            <v>1,8</v>
          </cell>
          <cell r="H26" t="str">
            <v>Fortificación</v>
          </cell>
          <cell r="J26">
            <v>0</v>
          </cell>
          <cell r="M26">
            <v>0</v>
          </cell>
        </row>
        <row r="27">
          <cell r="B27" t="str">
            <v>F4</v>
          </cell>
          <cell r="C27" t="str">
            <v>4,1</v>
          </cell>
          <cell r="F27" t="str">
            <v>1,9</v>
          </cell>
          <cell r="G27" t="str">
            <v>AD-20</v>
          </cell>
          <cell r="H27" t="str">
            <v>Pernos Helicoidales Roscados, d= 22mm, A63-42H, con Planchuela y Tuerca Lechados a Columna Completa. L= 4m</v>
          </cell>
          <cell r="I27" t="str">
            <v>un</v>
          </cell>
          <cell r="J27">
            <v>152.9</v>
          </cell>
          <cell r="K27">
            <v>0</v>
          </cell>
          <cell r="L27">
            <v>0</v>
          </cell>
          <cell r="M27">
            <v>0</v>
          </cell>
          <cell r="N27">
            <v>0</v>
          </cell>
          <cell r="O27">
            <v>0</v>
          </cell>
          <cell r="P27">
            <v>0</v>
          </cell>
          <cell r="Q27">
            <v>45.132444110464029</v>
          </cell>
          <cell r="R27">
            <v>6900.7507044899503</v>
          </cell>
          <cell r="S27">
            <v>28.207777569040019</v>
          </cell>
          <cell r="T27">
            <v>4312.9691903062194</v>
          </cell>
          <cell r="U27">
            <v>7.1</v>
          </cell>
          <cell r="V27">
            <v>8435.0343000000012</v>
          </cell>
          <cell r="W27">
            <v>19648.754194796173</v>
          </cell>
          <cell r="X27">
            <v>19648.754194796173</v>
          </cell>
          <cell r="Y27">
            <v>7.7700000000000005</v>
          </cell>
          <cell r="Z27">
            <v>1188.0330000000001</v>
          </cell>
          <cell r="AA27">
            <v>128.50722167950406</v>
          </cell>
        </row>
        <row r="28">
          <cell r="B28" t="str">
            <v>F5</v>
          </cell>
          <cell r="C28" t="str">
            <v>4,2</v>
          </cell>
          <cell r="F28" t="str">
            <v>1,10</v>
          </cell>
          <cell r="G28" t="str">
            <v>AD-08</v>
          </cell>
          <cell r="H28" t="str">
            <v>Malla inchalam 10006</v>
          </cell>
          <cell r="I28" t="str">
            <v>m2</v>
          </cell>
          <cell r="J28">
            <v>106.7</v>
          </cell>
          <cell r="K28">
            <v>0</v>
          </cell>
          <cell r="L28">
            <v>0</v>
          </cell>
          <cell r="M28">
            <v>0</v>
          </cell>
          <cell r="N28">
            <v>0</v>
          </cell>
          <cell r="O28">
            <v>0</v>
          </cell>
          <cell r="P28">
            <v>0</v>
          </cell>
          <cell r="Q28">
            <v>18.521999999999998</v>
          </cell>
          <cell r="R28">
            <v>1976.2973999999999</v>
          </cell>
          <cell r="S28">
            <v>0</v>
          </cell>
          <cell r="T28">
            <v>0</v>
          </cell>
          <cell r="U28">
            <v>7.1</v>
          </cell>
          <cell r="V28">
            <v>982.21980780000001</v>
          </cell>
          <cell r="W28">
            <v>2958.5172078000001</v>
          </cell>
          <cell r="X28">
            <v>2958.5172078000001</v>
          </cell>
          <cell r="Y28">
            <v>1.29654</v>
          </cell>
          <cell r="Z28">
            <v>138.34081800000001</v>
          </cell>
          <cell r="AA28">
            <v>27.727433999999999</v>
          </cell>
        </row>
        <row r="29">
          <cell r="J29">
            <v>0</v>
          </cell>
          <cell r="M29">
            <v>0</v>
          </cell>
        </row>
        <row r="30">
          <cell r="C30" t="str">
            <v>5</v>
          </cell>
          <cell r="F30">
            <v>2</v>
          </cell>
          <cell r="H30" t="str">
            <v>Estocada Captación de Agua Industrial en Nivel 17</v>
          </cell>
          <cell r="J30">
            <v>0</v>
          </cell>
          <cell r="M30">
            <v>0</v>
          </cell>
        </row>
        <row r="31">
          <cell r="B31" t="str">
            <v>F6</v>
          </cell>
          <cell r="C31" t="str">
            <v>5,1</v>
          </cell>
          <cell r="F31" t="str">
            <v>2,1</v>
          </cell>
          <cell r="G31" t="str">
            <v>AB-27</v>
          </cell>
          <cell r="H31" t="str">
            <v>Excavación en Roca (5.0 x 5.0)</v>
          </cell>
          <cell r="I31" t="str">
            <v>m3</v>
          </cell>
          <cell r="J31">
            <v>152.94999999999999</v>
          </cell>
          <cell r="K31">
            <v>0</v>
          </cell>
          <cell r="L31">
            <v>0</v>
          </cell>
          <cell r="M31">
            <v>0</v>
          </cell>
          <cell r="N31">
            <v>0</v>
          </cell>
          <cell r="O31">
            <v>0</v>
          </cell>
          <cell r="P31">
            <v>0</v>
          </cell>
          <cell r="Q31">
            <v>33.035714285714285</v>
          </cell>
          <cell r="R31">
            <v>5052.8124999999991</v>
          </cell>
          <cell r="S31">
            <v>31.25</v>
          </cell>
          <cell r="T31">
            <v>4779.6875</v>
          </cell>
          <cell r="U31">
            <v>7.1</v>
          </cell>
          <cell r="V31">
            <v>6515.6699999999983</v>
          </cell>
          <cell r="W31">
            <v>16348.169999999998</v>
          </cell>
          <cell r="X31">
            <v>16348.169999999998</v>
          </cell>
          <cell r="Y31">
            <v>5.9999999999999991</v>
          </cell>
          <cell r="Z31">
            <v>917.69999999999982</v>
          </cell>
          <cell r="AA31">
            <v>106.88571428571429</v>
          </cell>
        </row>
        <row r="32">
          <cell r="B32" t="str">
            <v>F7</v>
          </cell>
          <cell r="C32" t="str">
            <v>5,2</v>
          </cell>
          <cell r="F32" t="str">
            <v>2,2</v>
          </cell>
          <cell r="G32" t="str">
            <v>AD-20</v>
          </cell>
          <cell r="H32" t="str">
            <v>Pernos Helicoidales Roscados, d= 22mm, A63-42H, con Planchuela y Tuerca Lechados a Columna Completa. L= 4m</v>
          </cell>
          <cell r="I32" t="str">
            <v>un</v>
          </cell>
          <cell r="J32">
            <v>96.800000000000011</v>
          </cell>
          <cell r="K32">
            <v>0</v>
          </cell>
          <cell r="L32">
            <v>0</v>
          </cell>
          <cell r="M32">
            <v>0</v>
          </cell>
          <cell r="N32">
            <v>0</v>
          </cell>
          <cell r="O32">
            <v>0</v>
          </cell>
          <cell r="P32">
            <v>0</v>
          </cell>
          <cell r="Q32">
            <v>45.132444110464029</v>
          </cell>
          <cell r="R32">
            <v>4368.8205898929182</v>
          </cell>
          <cell r="S32">
            <v>28.207777569040019</v>
          </cell>
          <cell r="T32">
            <v>2730.512868683074</v>
          </cell>
          <cell r="U32">
            <v>7.1</v>
          </cell>
          <cell r="V32">
            <v>5340.1656000000003</v>
          </cell>
          <cell r="W32">
            <v>12439.499058575992</v>
          </cell>
          <cell r="X32">
            <v>12439.499058575992</v>
          </cell>
          <cell r="Y32">
            <v>7.7700000000000005</v>
          </cell>
          <cell r="Z32">
            <v>752.13600000000008</v>
          </cell>
          <cell r="AA32">
            <v>128.50722167950403</v>
          </cell>
        </row>
        <row r="33">
          <cell r="B33" t="str">
            <v>F8</v>
          </cell>
          <cell r="C33" t="str">
            <v>5,3</v>
          </cell>
          <cell r="F33" t="str">
            <v>2,3</v>
          </cell>
          <cell r="G33" t="str">
            <v>AD-08</v>
          </cell>
          <cell r="H33" t="str">
            <v>Malla inchalam 10006</v>
          </cell>
          <cell r="I33" t="str">
            <v>m2</v>
          </cell>
          <cell r="J33">
            <v>56.1</v>
          </cell>
          <cell r="K33">
            <v>0</v>
          </cell>
          <cell r="L33">
            <v>0</v>
          </cell>
          <cell r="M33">
            <v>0</v>
          </cell>
          <cell r="N33">
            <v>0</v>
          </cell>
          <cell r="O33">
            <v>0</v>
          </cell>
          <cell r="P33">
            <v>0</v>
          </cell>
          <cell r="Q33">
            <v>18.521999999999998</v>
          </cell>
          <cell r="R33">
            <v>1039.0842</v>
          </cell>
          <cell r="S33">
            <v>0</v>
          </cell>
          <cell r="T33">
            <v>0</v>
          </cell>
          <cell r="U33">
            <v>7.1</v>
          </cell>
          <cell r="V33">
            <v>516.42484739999998</v>
          </cell>
          <cell r="W33">
            <v>1555.5090473999999</v>
          </cell>
          <cell r="X33">
            <v>1555.5090473999999</v>
          </cell>
          <cell r="Y33">
            <v>1.29654</v>
          </cell>
          <cell r="Z33">
            <v>72.735894000000002</v>
          </cell>
          <cell r="AA33">
            <v>27.727433999999995</v>
          </cell>
        </row>
        <row r="34">
          <cell r="B34" t="str">
            <v>F9</v>
          </cell>
          <cell r="C34" t="str">
            <v>5,4</v>
          </cell>
          <cell r="F34" t="str">
            <v>2,4</v>
          </cell>
          <cell r="G34" t="str">
            <v>AB-26</v>
          </cell>
          <cell r="H34" t="str">
            <v>Pique de 13" 3/4 de  Diámetro, de 84º de inclinación (Subcontrato)</v>
          </cell>
          <cell r="I34" t="str">
            <v>ml</v>
          </cell>
          <cell r="J34">
            <v>466</v>
          </cell>
          <cell r="K34">
            <v>0</v>
          </cell>
          <cell r="L34">
            <v>0</v>
          </cell>
          <cell r="M34">
            <v>0</v>
          </cell>
          <cell r="N34">
            <v>0</v>
          </cell>
          <cell r="O34">
            <v>0</v>
          </cell>
          <cell r="P34">
            <v>0</v>
          </cell>
          <cell r="Q34">
            <v>255.90128755364805</v>
          </cell>
          <cell r="R34">
            <v>119249.99999999999</v>
          </cell>
          <cell r="S34">
            <v>853.00429184549353</v>
          </cell>
          <cell r="T34">
            <v>397500</v>
          </cell>
          <cell r="U34">
            <v>7.1</v>
          </cell>
          <cell r="V34">
            <v>0</v>
          </cell>
          <cell r="W34">
            <v>516750</v>
          </cell>
          <cell r="X34">
            <v>516750</v>
          </cell>
          <cell r="Y34">
            <v>0</v>
          </cell>
          <cell r="Z34">
            <v>0</v>
          </cell>
          <cell r="AA34">
            <v>1108.9055793991417</v>
          </cell>
        </row>
        <row r="35">
          <cell r="B35" t="str">
            <v>F10</v>
          </cell>
          <cell r="C35" t="str">
            <v>5,5</v>
          </cell>
          <cell r="F35" t="str">
            <v>2,5</v>
          </cell>
          <cell r="G35" t="str">
            <v>AB-28</v>
          </cell>
          <cell r="H35" t="str">
            <v>Sentina en Nueva Lorena</v>
          </cell>
          <cell r="I35" t="str">
            <v>m3</v>
          </cell>
          <cell r="J35">
            <v>13.200000000000001</v>
          </cell>
          <cell r="K35">
            <v>0</v>
          </cell>
          <cell r="L35">
            <v>0</v>
          </cell>
          <cell r="M35">
            <v>0</v>
          </cell>
          <cell r="N35">
            <v>0</v>
          </cell>
          <cell r="O35">
            <v>0</v>
          </cell>
          <cell r="P35">
            <v>0</v>
          </cell>
          <cell r="Q35">
            <v>66.071428571428569</v>
          </cell>
          <cell r="R35">
            <v>872.14285714285722</v>
          </cell>
          <cell r="S35">
            <v>62.5</v>
          </cell>
          <cell r="T35">
            <v>825.00000000000011</v>
          </cell>
          <cell r="U35">
            <v>7.1</v>
          </cell>
          <cell r="V35">
            <v>1124.6399999999999</v>
          </cell>
          <cell r="W35">
            <v>2821.7828571428572</v>
          </cell>
          <cell r="X35">
            <v>2821.7828571428572</v>
          </cell>
          <cell r="Y35">
            <v>11.999999999999998</v>
          </cell>
          <cell r="Z35">
            <v>158.39999999999998</v>
          </cell>
          <cell r="AA35">
            <v>213.77142857142857</v>
          </cell>
        </row>
        <row r="36">
          <cell r="C36" t="str">
            <v>6</v>
          </cell>
          <cell r="F36" t="str">
            <v>2,6</v>
          </cell>
          <cell r="H36" t="str">
            <v>Desquinche Captación Agua Industrial Nivel. 17</v>
          </cell>
          <cell r="J36">
            <v>0</v>
          </cell>
          <cell r="M36">
            <v>0</v>
          </cell>
        </row>
        <row r="37">
          <cell r="B37" t="str">
            <v>F11</v>
          </cell>
          <cell r="C37" t="str">
            <v>6,1</v>
          </cell>
          <cell r="F37" t="str">
            <v>2,7</v>
          </cell>
          <cell r="G37" t="str">
            <v>AB-27</v>
          </cell>
          <cell r="H37" t="str">
            <v xml:space="preserve">Excavación en Roca </v>
          </cell>
          <cell r="I37" t="str">
            <v>m3</v>
          </cell>
          <cell r="J37">
            <v>92.95</v>
          </cell>
          <cell r="K37">
            <v>0</v>
          </cell>
          <cell r="L37">
            <v>0</v>
          </cell>
          <cell r="M37">
            <v>0</v>
          </cell>
          <cell r="N37">
            <v>0</v>
          </cell>
          <cell r="O37">
            <v>0</v>
          </cell>
          <cell r="P37">
            <v>0</v>
          </cell>
          <cell r="Q37">
            <v>33.035714285714285</v>
          </cell>
          <cell r="R37">
            <v>3070.6696428571427</v>
          </cell>
          <cell r="S37">
            <v>31.25</v>
          </cell>
          <cell r="T37">
            <v>2904.6875</v>
          </cell>
          <cell r="U37">
            <v>7.1</v>
          </cell>
          <cell r="V37">
            <v>3959.6699999999992</v>
          </cell>
          <cell r="W37">
            <v>9935.0271428571432</v>
          </cell>
          <cell r="X37">
            <v>9935.0271428571432</v>
          </cell>
          <cell r="Y37">
            <v>5.9999999999999991</v>
          </cell>
          <cell r="Z37">
            <v>557.69999999999993</v>
          </cell>
          <cell r="AA37">
            <v>106.88571428571429</v>
          </cell>
        </row>
        <row r="38">
          <cell r="B38" t="str">
            <v>F12</v>
          </cell>
          <cell r="C38" t="str">
            <v>6,2</v>
          </cell>
          <cell r="F38" t="str">
            <v>2,8</v>
          </cell>
          <cell r="G38" t="str">
            <v>AD-20</v>
          </cell>
          <cell r="H38" t="str">
            <v>Pernos Helicoidales Roscados, d= 22mm, A63-42H, con Planchuela y Tuerca Lechados a Columna Completa. L= 4m</v>
          </cell>
          <cell r="I38" t="str">
            <v>un</v>
          </cell>
          <cell r="J38">
            <v>94.600000000000009</v>
          </cell>
          <cell r="K38">
            <v>0</v>
          </cell>
          <cell r="L38">
            <v>0</v>
          </cell>
          <cell r="M38">
            <v>0</v>
          </cell>
          <cell r="N38">
            <v>0</v>
          </cell>
          <cell r="O38">
            <v>0</v>
          </cell>
          <cell r="P38">
            <v>0</v>
          </cell>
          <cell r="Q38">
            <v>45.132444110464029</v>
          </cell>
          <cell r="R38">
            <v>4269.5292128498977</v>
          </cell>
          <cell r="S38">
            <v>28.207777569040019</v>
          </cell>
          <cell r="T38">
            <v>2668.4557580311862</v>
          </cell>
          <cell r="U38">
            <v>7.1</v>
          </cell>
          <cell r="V38">
            <v>5218.7982000000011</v>
          </cell>
          <cell r="W38">
            <v>12156.783170881085</v>
          </cell>
          <cell r="X38">
            <v>12156.783170881085</v>
          </cell>
          <cell r="Y38">
            <v>7.7700000000000005</v>
          </cell>
          <cell r="Z38">
            <v>735.04200000000014</v>
          </cell>
          <cell r="AA38">
            <v>128.50722167950406</v>
          </cell>
        </row>
        <row r="39">
          <cell r="B39" t="str">
            <v>F13</v>
          </cell>
          <cell r="C39" t="str">
            <v>6,3</v>
          </cell>
          <cell r="F39" t="str">
            <v>2,9</v>
          </cell>
          <cell r="G39" t="str">
            <v>AD-08</v>
          </cell>
          <cell r="H39" t="str">
            <v>Malla inchalam 10006</v>
          </cell>
          <cell r="I39" t="str">
            <v>m2</v>
          </cell>
          <cell r="J39">
            <v>74.25</v>
          </cell>
          <cell r="K39">
            <v>0</v>
          </cell>
          <cell r="L39">
            <v>0</v>
          </cell>
          <cell r="M39">
            <v>0</v>
          </cell>
          <cell r="N39">
            <v>0</v>
          </cell>
          <cell r="O39">
            <v>0</v>
          </cell>
          <cell r="P39">
            <v>0</v>
          </cell>
          <cell r="Q39">
            <v>18.521999999999998</v>
          </cell>
          <cell r="R39">
            <v>1375.2584999999999</v>
          </cell>
          <cell r="S39">
            <v>0</v>
          </cell>
          <cell r="T39">
            <v>0</v>
          </cell>
          <cell r="U39">
            <v>7.1</v>
          </cell>
          <cell r="V39">
            <v>683.50347450000004</v>
          </cell>
          <cell r="W39">
            <v>2058.7619745000002</v>
          </cell>
          <cell r="X39">
            <v>2058.7619745000002</v>
          </cell>
          <cell r="Y39">
            <v>1.29654</v>
          </cell>
          <cell r="Z39">
            <v>96.268095000000002</v>
          </cell>
          <cell r="AA39">
            <v>27.727434000000002</v>
          </cell>
        </row>
        <row r="40">
          <cell r="J40">
            <v>0</v>
          </cell>
          <cell r="M40">
            <v>0</v>
          </cell>
        </row>
        <row r="41">
          <cell r="J41">
            <v>0</v>
          </cell>
          <cell r="M41">
            <v>0</v>
          </cell>
        </row>
        <row r="42">
          <cell r="H42" t="str">
            <v>CONTRATO GENERAL DE CONSTRUCCION</v>
          </cell>
        </row>
        <row r="43">
          <cell r="J43">
            <v>0</v>
          </cell>
          <cell r="M43">
            <v>0</v>
          </cell>
        </row>
        <row r="44">
          <cell r="B44" t="str">
            <v>F14</v>
          </cell>
          <cell r="C44" t="str">
            <v>1</v>
          </cell>
          <cell r="F44">
            <v>1</v>
          </cell>
          <cell r="H44" t="str">
            <v>Instalación de Faenas</v>
          </cell>
          <cell r="I44" t="str">
            <v>gl</v>
          </cell>
          <cell r="J44">
            <v>1</v>
          </cell>
          <cell r="M44">
            <v>0</v>
          </cell>
          <cell r="Q44">
            <v>101128.90667460709</v>
          </cell>
          <cell r="R44">
            <v>101128.90667460709</v>
          </cell>
          <cell r="S44">
            <v>21670.480001701519</v>
          </cell>
          <cell r="T44">
            <v>21670.480001701519</v>
          </cell>
          <cell r="U44">
            <v>6.2</v>
          </cell>
          <cell r="V44">
            <v>21670.480001701522</v>
          </cell>
          <cell r="W44">
            <v>144469.86667801015</v>
          </cell>
          <cell r="X44">
            <v>144469.86667801015</v>
          </cell>
          <cell r="Y44">
            <v>3495.2387099518583</v>
          </cell>
          <cell r="Z44">
            <v>3495.2387099518583</v>
          </cell>
          <cell r="AA44">
            <v>144469.86667801015</v>
          </cell>
        </row>
        <row r="45">
          <cell r="J45">
            <v>0</v>
          </cell>
          <cell r="M45">
            <v>0</v>
          </cell>
        </row>
        <row r="46">
          <cell r="C46" t="str">
            <v>2</v>
          </cell>
          <cell r="H46" t="str">
            <v>CAPTACION SUR SUR SUPERIOR-SUR SUR SUBTERRANEO</v>
          </cell>
        </row>
        <row r="47">
          <cell r="C47" t="str">
            <v>2,1</v>
          </cell>
          <cell r="H47" t="str">
            <v>OBRAS CIVILES</v>
          </cell>
          <cell r="J47">
            <v>0</v>
          </cell>
          <cell r="M47">
            <v>0</v>
          </cell>
        </row>
        <row r="48">
          <cell r="C48" t="str">
            <v>2,1,1</v>
          </cell>
          <cell r="D48" t="str">
            <v>3,1,1</v>
          </cell>
          <cell r="F48" t="str">
            <v>1.1</v>
          </cell>
          <cell r="H48" t="str">
            <v>Canal sector Sur-Sur Subterráneo (270m)</v>
          </cell>
          <cell r="J48">
            <v>0</v>
          </cell>
          <cell r="M48">
            <v>0</v>
          </cell>
        </row>
        <row r="49">
          <cell r="B49" t="str">
            <v>F15</v>
          </cell>
          <cell r="C49" t="str">
            <v>2,1,1,1</v>
          </cell>
          <cell r="F49" t="str">
            <v>1.1.1</v>
          </cell>
          <cell r="G49" t="str">
            <v>BB-02</v>
          </cell>
          <cell r="H49" t="str">
            <v>Excavación en roca</v>
          </cell>
          <cell r="I49" t="str">
            <v>m3</v>
          </cell>
          <cell r="J49">
            <v>243.10000000000002</v>
          </cell>
          <cell r="K49">
            <v>0</v>
          </cell>
          <cell r="L49">
            <v>0</v>
          </cell>
          <cell r="M49">
            <v>0</v>
          </cell>
          <cell r="N49">
            <v>0</v>
          </cell>
          <cell r="O49">
            <v>0</v>
          </cell>
          <cell r="P49">
            <v>0</v>
          </cell>
          <cell r="Q49">
            <v>30</v>
          </cell>
          <cell r="R49">
            <v>7293.0000000000009</v>
          </cell>
          <cell r="S49">
            <v>45</v>
          </cell>
          <cell r="T49">
            <v>10939.500000000002</v>
          </cell>
          <cell r="U49">
            <v>6.2</v>
          </cell>
          <cell r="V49">
            <v>6782.4900000000007</v>
          </cell>
          <cell r="W49">
            <v>25014.990000000005</v>
          </cell>
          <cell r="X49">
            <v>25014.990000000005</v>
          </cell>
          <cell r="Y49">
            <v>4.5</v>
          </cell>
          <cell r="Z49">
            <v>1093.95</v>
          </cell>
          <cell r="AA49">
            <v>102.9</v>
          </cell>
        </row>
        <row r="50">
          <cell r="B50" t="str">
            <v>F16</v>
          </cell>
          <cell r="C50" t="str">
            <v>2,1,1,2</v>
          </cell>
          <cell r="F50" t="str">
            <v>1.1.2</v>
          </cell>
          <cell r="G50" t="str">
            <v>CA-07</v>
          </cell>
          <cell r="H50" t="str">
            <v>Hormigón H25</v>
          </cell>
          <cell r="I50" t="str">
            <v>m3</v>
          </cell>
          <cell r="J50">
            <v>148.5</v>
          </cell>
          <cell r="K50">
            <v>0</v>
          </cell>
          <cell r="L50">
            <v>0</v>
          </cell>
          <cell r="M50">
            <v>0</v>
          </cell>
          <cell r="N50">
            <v>0</v>
          </cell>
          <cell r="O50">
            <v>0</v>
          </cell>
          <cell r="P50">
            <v>0</v>
          </cell>
          <cell r="Q50">
            <v>181.5</v>
          </cell>
          <cell r="R50">
            <v>26952.75</v>
          </cell>
          <cell r="S50">
            <v>51.679039615846328</v>
          </cell>
          <cell r="T50">
            <v>7674.3373829531802</v>
          </cell>
          <cell r="U50">
            <v>6.7</v>
          </cell>
          <cell r="V50">
            <v>17909.100000000002</v>
          </cell>
          <cell r="W50">
            <v>52536.187382953183</v>
          </cell>
          <cell r="X50">
            <v>52536.187382953183</v>
          </cell>
          <cell r="Y50">
            <v>18</v>
          </cell>
          <cell r="Z50">
            <v>2673</v>
          </cell>
          <cell r="AA50">
            <v>353.77903961584633</v>
          </cell>
        </row>
        <row r="51">
          <cell r="B51" t="str">
            <v>F17</v>
          </cell>
          <cell r="C51" t="str">
            <v>2,1,1,3</v>
          </cell>
          <cell r="F51" t="str">
            <v>1.1.3</v>
          </cell>
          <cell r="G51" t="str">
            <v>CA-12</v>
          </cell>
          <cell r="H51" t="str">
            <v>Armadura A63-42h (Ø 8, Ø 10)</v>
          </cell>
          <cell r="I51" t="str">
            <v>Kg</v>
          </cell>
          <cell r="J51">
            <v>7590.0000000000009</v>
          </cell>
          <cell r="K51">
            <v>0</v>
          </cell>
          <cell r="L51">
            <v>0</v>
          </cell>
          <cell r="M51">
            <v>0</v>
          </cell>
          <cell r="N51">
            <v>0</v>
          </cell>
          <cell r="O51">
            <v>0</v>
          </cell>
          <cell r="P51">
            <v>0</v>
          </cell>
          <cell r="Q51">
            <v>1.48</v>
          </cell>
          <cell r="R51">
            <v>11233.2</v>
          </cell>
          <cell r="S51">
            <v>0</v>
          </cell>
          <cell r="T51">
            <v>0</v>
          </cell>
          <cell r="U51">
            <v>6.7</v>
          </cell>
          <cell r="V51">
            <v>8136.4800000000005</v>
          </cell>
          <cell r="W51">
            <v>19369.68</v>
          </cell>
          <cell r="X51">
            <v>19369.68</v>
          </cell>
          <cell r="Y51">
            <v>0.16</v>
          </cell>
          <cell r="Z51">
            <v>1214.4000000000001</v>
          </cell>
          <cell r="AA51">
            <v>2.5519999999999996</v>
          </cell>
        </row>
        <row r="52">
          <cell r="B52" t="str">
            <v>F18</v>
          </cell>
          <cell r="C52" t="str">
            <v>2,1,1,4</v>
          </cell>
          <cell r="F52" t="str">
            <v>1.1.4</v>
          </cell>
          <cell r="G52" t="str">
            <v>CA-24</v>
          </cell>
          <cell r="H52" t="str">
            <v>Sikaswell p tipo 2010</v>
          </cell>
          <cell r="I52" t="str">
            <v>ml</v>
          </cell>
          <cell r="J52">
            <v>22</v>
          </cell>
          <cell r="K52">
            <v>0</v>
          </cell>
          <cell r="L52">
            <v>0</v>
          </cell>
          <cell r="M52">
            <v>0</v>
          </cell>
          <cell r="N52">
            <v>0</v>
          </cell>
          <cell r="O52">
            <v>0</v>
          </cell>
          <cell r="P52">
            <v>0</v>
          </cell>
          <cell r="Q52">
            <v>5.6</v>
          </cell>
          <cell r="R52">
            <v>123.19999999999999</v>
          </cell>
          <cell r="S52">
            <v>0</v>
          </cell>
          <cell r="T52">
            <v>0</v>
          </cell>
          <cell r="U52">
            <v>7.1</v>
          </cell>
          <cell r="V52">
            <v>156.19999999999999</v>
          </cell>
          <cell r="W52">
            <v>279.39999999999998</v>
          </cell>
          <cell r="X52">
            <v>279.39999999999998</v>
          </cell>
          <cell r="Y52">
            <v>1</v>
          </cell>
          <cell r="Z52">
            <v>22</v>
          </cell>
          <cell r="AA52">
            <v>12.7</v>
          </cell>
        </row>
        <row r="53">
          <cell r="B53" t="str">
            <v>F19</v>
          </cell>
          <cell r="C53" t="str">
            <v>2,1,1,5</v>
          </cell>
          <cell r="F53" t="str">
            <v>1.1.5</v>
          </cell>
          <cell r="G53" t="str">
            <v>CA-06</v>
          </cell>
          <cell r="H53" t="str">
            <v>Hormigón Pobre</v>
          </cell>
          <cell r="I53" t="str">
            <v>m3</v>
          </cell>
          <cell r="J53">
            <v>0.66</v>
          </cell>
          <cell r="K53">
            <v>0</v>
          </cell>
          <cell r="L53">
            <v>0</v>
          </cell>
          <cell r="M53">
            <v>0</v>
          </cell>
          <cell r="N53">
            <v>0</v>
          </cell>
          <cell r="O53">
            <v>0</v>
          </cell>
          <cell r="P53">
            <v>0</v>
          </cell>
          <cell r="Q53">
            <v>187.05</v>
          </cell>
          <cell r="R53">
            <v>123.45300000000002</v>
          </cell>
          <cell r="S53">
            <v>40.5</v>
          </cell>
          <cell r="T53">
            <v>26.73</v>
          </cell>
          <cell r="U53">
            <v>6.7</v>
          </cell>
          <cell r="V53">
            <v>46.431000000000004</v>
          </cell>
          <cell r="W53">
            <v>196.61400000000003</v>
          </cell>
          <cell r="X53">
            <v>196.61400000000003</v>
          </cell>
          <cell r="Y53">
            <v>10.5</v>
          </cell>
          <cell r="Z53">
            <v>6.9300000000000006</v>
          </cell>
          <cell r="AA53">
            <v>297.90000000000003</v>
          </cell>
        </row>
        <row r="54">
          <cell r="J54">
            <v>0</v>
          </cell>
          <cell r="M54">
            <v>0</v>
          </cell>
        </row>
        <row r="55">
          <cell r="C55" t="str">
            <v>2,1,2</v>
          </cell>
          <cell r="D55" t="str">
            <v>3,1,2</v>
          </cell>
          <cell r="F55" t="str">
            <v>1.2</v>
          </cell>
          <cell r="H55" t="str">
            <v>Canal sector XC-48 y XCV-155 (59m)</v>
          </cell>
          <cell r="J55">
            <v>0</v>
          </cell>
          <cell r="M55">
            <v>0</v>
          </cell>
        </row>
        <row r="56">
          <cell r="B56" t="str">
            <v>F20</v>
          </cell>
          <cell r="C56" t="str">
            <v>2,1,2,1</v>
          </cell>
          <cell r="F56" t="str">
            <v>1.2.1</v>
          </cell>
          <cell r="G56" t="str">
            <v>BB-02</v>
          </cell>
          <cell r="H56" t="str">
            <v>Excavación en roca</v>
          </cell>
          <cell r="I56" t="str">
            <v>m3</v>
          </cell>
          <cell r="J56">
            <v>53.900000000000006</v>
          </cell>
          <cell r="K56">
            <v>0</v>
          </cell>
          <cell r="L56">
            <v>0</v>
          </cell>
          <cell r="M56">
            <v>0</v>
          </cell>
          <cell r="N56">
            <v>0</v>
          </cell>
          <cell r="O56">
            <v>0</v>
          </cell>
          <cell r="P56">
            <v>0</v>
          </cell>
          <cell r="Q56">
            <v>30</v>
          </cell>
          <cell r="R56">
            <v>1617.0000000000002</v>
          </cell>
          <cell r="S56">
            <v>45</v>
          </cell>
          <cell r="T56">
            <v>2425.5000000000005</v>
          </cell>
          <cell r="U56">
            <v>6.2</v>
          </cell>
          <cell r="V56">
            <v>1503.8100000000002</v>
          </cell>
          <cell r="W56">
            <v>5546.3100000000013</v>
          </cell>
          <cell r="X56">
            <v>5546.3100000000013</v>
          </cell>
          <cell r="Y56">
            <v>4.5</v>
          </cell>
          <cell r="Z56">
            <v>242.55</v>
          </cell>
          <cell r="AA56">
            <v>102.90000000000002</v>
          </cell>
        </row>
        <row r="57">
          <cell r="B57" t="str">
            <v>F21</v>
          </cell>
          <cell r="C57" t="str">
            <v>2,1,2,2</v>
          </cell>
          <cell r="F57" t="str">
            <v>1.2.2</v>
          </cell>
          <cell r="G57" t="str">
            <v>CA-07</v>
          </cell>
          <cell r="H57" t="str">
            <v>Hormigón H25</v>
          </cell>
          <cell r="I57" t="str">
            <v>m3</v>
          </cell>
          <cell r="J57">
            <v>37.400000000000006</v>
          </cell>
          <cell r="K57">
            <v>0</v>
          </cell>
          <cell r="L57">
            <v>0</v>
          </cell>
          <cell r="M57">
            <v>0</v>
          </cell>
          <cell r="N57">
            <v>0</v>
          </cell>
          <cell r="O57">
            <v>0</v>
          </cell>
          <cell r="P57">
            <v>0</v>
          </cell>
          <cell r="Q57">
            <v>181.5</v>
          </cell>
          <cell r="R57">
            <v>6788.1000000000013</v>
          </cell>
          <cell r="S57">
            <v>51.679039615846328</v>
          </cell>
          <cell r="T57">
            <v>1932.7960816326529</v>
          </cell>
          <cell r="U57">
            <v>6.7</v>
          </cell>
          <cell r="V57">
            <v>4510.4400000000005</v>
          </cell>
          <cell r="W57">
            <v>13231.336081632655</v>
          </cell>
          <cell r="X57">
            <v>13231.336081632655</v>
          </cell>
          <cell r="Y57">
            <v>18</v>
          </cell>
          <cell r="Z57">
            <v>673.2</v>
          </cell>
          <cell r="AA57">
            <v>353.77903961584633</v>
          </cell>
        </row>
        <row r="58">
          <cell r="B58" t="str">
            <v>F22</v>
          </cell>
          <cell r="C58" t="str">
            <v>2,1,2,3</v>
          </cell>
          <cell r="F58" t="str">
            <v>1.2.3</v>
          </cell>
          <cell r="G58" t="str">
            <v>CA-12</v>
          </cell>
          <cell r="H58" t="str">
            <v xml:space="preserve">Armadura A63-42h </v>
          </cell>
          <cell r="I58" t="str">
            <v>Kg</v>
          </cell>
          <cell r="J58">
            <v>1887.6000000000001</v>
          </cell>
          <cell r="K58">
            <v>0</v>
          </cell>
          <cell r="L58">
            <v>0</v>
          </cell>
          <cell r="M58">
            <v>0</v>
          </cell>
          <cell r="N58">
            <v>0</v>
          </cell>
          <cell r="O58">
            <v>0</v>
          </cell>
          <cell r="P58">
            <v>0</v>
          </cell>
          <cell r="Q58">
            <v>1.48</v>
          </cell>
          <cell r="R58">
            <v>2793.6480000000001</v>
          </cell>
          <cell r="S58">
            <v>0</v>
          </cell>
          <cell r="T58">
            <v>0</v>
          </cell>
          <cell r="U58">
            <v>6.7</v>
          </cell>
          <cell r="V58">
            <v>2023.5072000000002</v>
          </cell>
          <cell r="W58">
            <v>4817.1552000000001</v>
          </cell>
          <cell r="X58">
            <v>4817.1552000000001</v>
          </cell>
          <cell r="Y58">
            <v>0.16</v>
          </cell>
          <cell r="Z58">
            <v>302.01600000000002</v>
          </cell>
          <cell r="AA58">
            <v>2.552</v>
          </cell>
        </row>
        <row r="59">
          <cell r="B59" t="str">
            <v>F23</v>
          </cell>
          <cell r="C59" t="str">
            <v>2,1,2,4</v>
          </cell>
          <cell r="F59" t="str">
            <v>1.2.4</v>
          </cell>
          <cell r="G59" t="str">
            <v>CA-13</v>
          </cell>
          <cell r="H59" t="str">
            <v>Mortero de relleno</v>
          </cell>
          <cell r="I59" t="str">
            <v>m3</v>
          </cell>
          <cell r="J59">
            <v>9.9</v>
          </cell>
          <cell r="K59">
            <v>0</v>
          </cell>
          <cell r="L59">
            <v>0</v>
          </cell>
          <cell r="M59">
            <v>0</v>
          </cell>
          <cell r="N59">
            <v>0</v>
          </cell>
          <cell r="O59">
            <v>0</v>
          </cell>
          <cell r="P59">
            <v>0</v>
          </cell>
          <cell r="Q59">
            <v>500</v>
          </cell>
          <cell r="R59">
            <v>4950</v>
          </cell>
          <cell r="S59">
            <v>30</v>
          </cell>
          <cell r="T59">
            <v>297</v>
          </cell>
          <cell r="U59">
            <v>6.7</v>
          </cell>
          <cell r="V59">
            <v>1326.6000000000001</v>
          </cell>
          <cell r="W59">
            <v>6573.6</v>
          </cell>
          <cell r="X59">
            <v>6573.6</v>
          </cell>
          <cell r="Y59">
            <v>20</v>
          </cell>
          <cell r="Z59">
            <v>198</v>
          </cell>
          <cell r="AA59">
            <v>664</v>
          </cell>
        </row>
        <row r="60">
          <cell r="B60" t="str">
            <v>F24</v>
          </cell>
          <cell r="C60" t="str">
            <v>2,1,2,5</v>
          </cell>
          <cell r="F60" t="str">
            <v>1.2.5</v>
          </cell>
          <cell r="G60" t="str">
            <v>AD-18</v>
          </cell>
          <cell r="H60" t="str">
            <v>Perforación y anclaje con adhesivo HY-150 HILTIØ 22 mm L=300 mm</v>
          </cell>
          <cell r="I60" t="str">
            <v>un</v>
          </cell>
          <cell r="J60">
            <v>6.6000000000000005</v>
          </cell>
          <cell r="K60">
            <v>0</v>
          </cell>
          <cell r="L60">
            <v>0</v>
          </cell>
          <cell r="M60">
            <v>0</v>
          </cell>
          <cell r="N60">
            <v>0</v>
          </cell>
          <cell r="O60">
            <v>0</v>
          </cell>
          <cell r="P60">
            <v>0</v>
          </cell>
          <cell r="Q60">
            <v>1.6720000000000002</v>
          </cell>
          <cell r="R60">
            <v>11.035200000000001</v>
          </cell>
          <cell r="S60">
            <v>6</v>
          </cell>
          <cell r="T60">
            <v>39.6</v>
          </cell>
          <cell r="U60">
            <v>6.7</v>
          </cell>
          <cell r="V60">
            <v>33.5808891</v>
          </cell>
          <cell r="W60">
            <v>84.216089100000005</v>
          </cell>
          <cell r="X60">
            <v>84.216089100000005</v>
          </cell>
          <cell r="Y60">
            <v>0.759405</v>
          </cell>
          <cell r="Z60">
            <v>5.012073</v>
          </cell>
          <cell r="AA60">
            <v>12.760013499999999</v>
          </cell>
        </row>
        <row r="61">
          <cell r="J61">
            <v>0</v>
          </cell>
          <cell r="M61">
            <v>0</v>
          </cell>
        </row>
        <row r="62">
          <cell r="C62" t="str">
            <v>2,1,3</v>
          </cell>
          <cell r="D62" t="str">
            <v>3,1,4</v>
          </cell>
          <cell r="F62" t="str">
            <v>1.4</v>
          </cell>
          <cell r="H62" t="str">
            <v>Cámara Disipadora de energía</v>
          </cell>
          <cell r="J62">
            <v>0</v>
          </cell>
          <cell r="M62">
            <v>0</v>
          </cell>
        </row>
        <row r="63">
          <cell r="B63" t="str">
            <v>F25</v>
          </cell>
          <cell r="C63" t="str">
            <v>2,1,3,1</v>
          </cell>
          <cell r="F63" t="str">
            <v>1.4.1</v>
          </cell>
          <cell r="G63" t="str">
            <v>CA-07</v>
          </cell>
          <cell r="H63" t="str">
            <v>Hormigón H25</v>
          </cell>
          <cell r="I63" t="str">
            <v>m3</v>
          </cell>
          <cell r="J63">
            <v>1.54</v>
          </cell>
          <cell r="K63">
            <v>0</v>
          </cell>
          <cell r="L63">
            <v>0</v>
          </cell>
          <cell r="M63">
            <v>0</v>
          </cell>
          <cell r="N63">
            <v>0</v>
          </cell>
          <cell r="O63">
            <v>0</v>
          </cell>
          <cell r="P63">
            <v>0</v>
          </cell>
          <cell r="Q63">
            <v>181.5</v>
          </cell>
          <cell r="R63">
            <v>279.51</v>
          </cell>
          <cell r="S63">
            <v>51.679039615846328</v>
          </cell>
          <cell r="T63">
            <v>79.585721008403354</v>
          </cell>
          <cell r="U63">
            <v>6.7</v>
          </cell>
          <cell r="V63">
            <v>185.72399999999999</v>
          </cell>
          <cell r="W63">
            <v>544.81972100840335</v>
          </cell>
          <cell r="X63">
            <v>544.81972100840335</v>
          </cell>
          <cell r="Y63">
            <v>18</v>
          </cell>
          <cell r="Z63">
            <v>27.72</v>
          </cell>
          <cell r="AA63">
            <v>353.77903961584633</v>
          </cell>
        </row>
        <row r="64">
          <cell r="B64" t="str">
            <v>F26</v>
          </cell>
          <cell r="C64" t="str">
            <v>2,1,3,2</v>
          </cell>
          <cell r="F64" t="str">
            <v>1.4.2</v>
          </cell>
          <cell r="G64" t="str">
            <v>CA-12</v>
          </cell>
          <cell r="H64" t="str">
            <v xml:space="preserve">Armadura A63-42h </v>
          </cell>
          <cell r="I64" t="str">
            <v>Kg</v>
          </cell>
          <cell r="J64">
            <v>101.2</v>
          </cell>
          <cell r="K64">
            <v>0</v>
          </cell>
          <cell r="L64">
            <v>0</v>
          </cell>
          <cell r="M64">
            <v>0</v>
          </cell>
          <cell r="N64">
            <v>0</v>
          </cell>
          <cell r="O64">
            <v>0</v>
          </cell>
          <cell r="P64">
            <v>0</v>
          </cell>
          <cell r="Q64">
            <v>1.48</v>
          </cell>
          <cell r="R64">
            <v>149.77600000000001</v>
          </cell>
          <cell r="S64">
            <v>0</v>
          </cell>
          <cell r="T64">
            <v>0</v>
          </cell>
          <cell r="U64">
            <v>6.7</v>
          </cell>
          <cell r="V64">
            <v>108.4864</v>
          </cell>
          <cell r="W64">
            <v>258.26240000000001</v>
          </cell>
          <cell r="X64">
            <v>258.26240000000001</v>
          </cell>
          <cell r="Y64">
            <v>0.16</v>
          </cell>
          <cell r="Z64">
            <v>16.192</v>
          </cell>
          <cell r="AA64">
            <v>2.552</v>
          </cell>
        </row>
        <row r="65">
          <cell r="B65" t="str">
            <v>F27</v>
          </cell>
          <cell r="C65" t="str">
            <v>2,1,3,3</v>
          </cell>
          <cell r="F65" t="str">
            <v>1.4.3</v>
          </cell>
          <cell r="G65" t="str">
            <v>AD-18</v>
          </cell>
          <cell r="H65" t="str">
            <v>Perforación y anclaje con adhesivo HY-150 HILTIØ 22 mm L=300 mm</v>
          </cell>
          <cell r="I65" t="str">
            <v>un</v>
          </cell>
          <cell r="J65">
            <v>7.7000000000000011</v>
          </cell>
          <cell r="K65">
            <v>0</v>
          </cell>
          <cell r="L65">
            <v>0</v>
          </cell>
          <cell r="M65">
            <v>0</v>
          </cell>
          <cell r="N65">
            <v>0</v>
          </cell>
          <cell r="O65">
            <v>0</v>
          </cell>
          <cell r="P65">
            <v>0</v>
          </cell>
          <cell r="Q65">
            <v>1.6720000000000002</v>
          </cell>
          <cell r="R65">
            <v>12.874400000000003</v>
          </cell>
          <cell r="S65">
            <v>6</v>
          </cell>
          <cell r="T65">
            <v>46.2</v>
          </cell>
          <cell r="U65">
            <v>6.7</v>
          </cell>
          <cell r="V65">
            <v>39.177703950000009</v>
          </cell>
          <cell r="W65">
            <v>98.25210395000002</v>
          </cell>
          <cell r="X65">
            <v>98.25210395000002</v>
          </cell>
          <cell r="Y65">
            <v>0.759405</v>
          </cell>
          <cell r="Z65">
            <v>5.8474185000000007</v>
          </cell>
          <cell r="AA65">
            <v>12.760013500000001</v>
          </cell>
        </row>
        <row r="66">
          <cell r="J66">
            <v>0</v>
          </cell>
        </row>
        <row r="67">
          <cell r="C67" t="str">
            <v>3</v>
          </cell>
          <cell r="H67" t="str">
            <v>AGUA INDUSTRIAL NIVEL 17 - 16 1/2 E IMPULSION A 13 1/2</v>
          </cell>
        </row>
        <row r="68">
          <cell r="C68" t="str">
            <v>3,1</v>
          </cell>
          <cell r="H68" t="str">
            <v>OBRAS CIVILES</v>
          </cell>
          <cell r="J68">
            <v>0</v>
          </cell>
        </row>
        <row r="69">
          <cell r="C69" t="str">
            <v>3,1,1</v>
          </cell>
          <cell r="D69" t="str">
            <v>INDUSTRIAL</v>
          </cell>
          <cell r="F69" t="str">
            <v>1.3</v>
          </cell>
          <cell r="H69" t="str">
            <v xml:space="preserve">Obra captación </v>
          </cell>
          <cell r="J69">
            <v>0</v>
          </cell>
        </row>
        <row r="70">
          <cell r="B70" t="str">
            <v>F28</v>
          </cell>
          <cell r="C70" t="str">
            <v>3,1,1,1</v>
          </cell>
          <cell r="F70" t="str">
            <v>1.3.1</v>
          </cell>
          <cell r="G70" t="str">
            <v>CA-07</v>
          </cell>
          <cell r="H70" t="str">
            <v>Hormigón H25</v>
          </cell>
          <cell r="I70" t="str">
            <v>m3</v>
          </cell>
          <cell r="J70">
            <v>2.09</v>
          </cell>
          <cell r="K70">
            <v>0</v>
          </cell>
          <cell r="L70">
            <v>0</v>
          </cell>
          <cell r="M70">
            <v>0</v>
          </cell>
          <cell r="N70">
            <v>0</v>
          </cell>
          <cell r="O70">
            <v>0</v>
          </cell>
          <cell r="P70">
            <v>0</v>
          </cell>
          <cell r="Q70">
            <v>181.5</v>
          </cell>
          <cell r="R70">
            <v>379.33499999999998</v>
          </cell>
          <cell r="S70">
            <v>51.679039615846328</v>
          </cell>
          <cell r="T70">
            <v>108.00919279711881</v>
          </cell>
          <cell r="U70">
            <v>6.7</v>
          </cell>
          <cell r="V70">
            <v>252.054</v>
          </cell>
          <cell r="W70">
            <v>739.39819279711878</v>
          </cell>
          <cell r="X70">
            <v>739.39819279711878</v>
          </cell>
          <cell r="Y70">
            <v>18</v>
          </cell>
          <cell r="Z70">
            <v>37.619999999999997</v>
          </cell>
          <cell r="AA70">
            <v>353.77903961584633</v>
          </cell>
        </row>
        <row r="71">
          <cell r="B71" t="str">
            <v>F29</v>
          </cell>
          <cell r="C71" t="str">
            <v>3,1,1,2</v>
          </cell>
          <cell r="F71" t="str">
            <v>1.3.2</v>
          </cell>
          <cell r="G71" t="str">
            <v>CA-12</v>
          </cell>
          <cell r="H71" t="str">
            <v xml:space="preserve">Armadura A63-42h </v>
          </cell>
          <cell r="I71" t="str">
            <v>Kg</v>
          </cell>
          <cell r="J71">
            <v>150.70000000000002</v>
          </cell>
          <cell r="K71">
            <v>0</v>
          </cell>
          <cell r="L71">
            <v>0</v>
          </cell>
          <cell r="M71">
            <v>0</v>
          </cell>
          <cell r="N71">
            <v>0</v>
          </cell>
          <cell r="O71">
            <v>0</v>
          </cell>
          <cell r="P71">
            <v>0</v>
          </cell>
          <cell r="Q71">
            <v>1.48</v>
          </cell>
          <cell r="R71">
            <v>223.03600000000003</v>
          </cell>
          <cell r="S71">
            <v>0</v>
          </cell>
          <cell r="T71">
            <v>0</v>
          </cell>
          <cell r="U71">
            <v>6.7</v>
          </cell>
          <cell r="V71">
            <v>161.55040000000002</v>
          </cell>
          <cell r="W71">
            <v>384.58640000000003</v>
          </cell>
          <cell r="X71">
            <v>384.58640000000003</v>
          </cell>
          <cell r="Y71">
            <v>0.16</v>
          </cell>
          <cell r="Z71">
            <v>24.112000000000002</v>
          </cell>
          <cell r="AA71">
            <v>2.552</v>
          </cell>
        </row>
        <row r="72">
          <cell r="B72" t="str">
            <v>F30</v>
          </cell>
          <cell r="C72" t="str">
            <v>3,1,1,3</v>
          </cell>
          <cell r="F72" t="str">
            <v>1.3.3</v>
          </cell>
          <cell r="G72" t="str">
            <v>AD-18</v>
          </cell>
          <cell r="H72" t="str">
            <v>Perforación y anclaje con adhesivo HY-150 HILTIØ 22 mm L=300 mm</v>
          </cell>
          <cell r="I72" t="str">
            <v>un</v>
          </cell>
          <cell r="J72">
            <v>18.700000000000003</v>
          </cell>
          <cell r="K72">
            <v>0</v>
          </cell>
          <cell r="L72">
            <v>0</v>
          </cell>
          <cell r="M72">
            <v>0</v>
          </cell>
          <cell r="N72">
            <v>0</v>
          </cell>
          <cell r="O72">
            <v>0</v>
          </cell>
          <cell r="P72">
            <v>0</v>
          </cell>
          <cell r="Q72">
            <v>1.6720000000000002</v>
          </cell>
          <cell r="R72">
            <v>31.266400000000008</v>
          </cell>
          <cell r="S72">
            <v>6</v>
          </cell>
          <cell r="T72">
            <v>112.20000000000002</v>
          </cell>
          <cell r="U72">
            <v>6.7</v>
          </cell>
          <cell r="V72">
            <v>95.145852450000021</v>
          </cell>
          <cell r="W72">
            <v>238.61225245000003</v>
          </cell>
          <cell r="X72">
            <v>238.61225245000003</v>
          </cell>
          <cell r="Y72">
            <v>0.759405</v>
          </cell>
          <cell r="Z72">
            <v>14.200873500000002</v>
          </cell>
          <cell r="AA72">
            <v>12.760013499999999</v>
          </cell>
        </row>
        <row r="73">
          <cell r="B73" t="str">
            <v>F31</v>
          </cell>
          <cell r="C73" t="str">
            <v>3,1,1,4</v>
          </cell>
          <cell r="F73" t="str">
            <v>1.3.4</v>
          </cell>
          <cell r="G73" t="str">
            <v>CA-06</v>
          </cell>
          <cell r="H73" t="str">
            <v>Hormigón pobre</v>
          </cell>
          <cell r="I73" t="str">
            <v>m3</v>
          </cell>
          <cell r="J73">
            <v>6.38</v>
          </cell>
          <cell r="K73">
            <v>0</v>
          </cell>
          <cell r="L73">
            <v>0</v>
          </cell>
          <cell r="M73">
            <v>0</v>
          </cell>
          <cell r="N73">
            <v>0</v>
          </cell>
          <cell r="O73">
            <v>0</v>
          </cell>
          <cell r="P73">
            <v>0</v>
          </cell>
          <cell r="Q73">
            <v>187.05</v>
          </cell>
          <cell r="R73">
            <v>1193.3790000000001</v>
          </cell>
          <cell r="S73">
            <v>40.5</v>
          </cell>
          <cell r="T73">
            <v>258.39</v>
          </cell>
          <cell r="U73">
            <v>6.7</v>
          </cell>
          <cell r="V73">
            <v>448.83299999999997</v>
          </cell>
          <cell r="W73">
            <v>1900.6020000000003</v>
          </cell>
          <cell r="X73">
            <v>1900.6020000000003</v>
          </cell>
          <cell r="Y73">
            <v>10.5</v>
          </cell>
          <cell r="Z73">
            <v>66.989999999999995</v>
          </cell>
          <cell r="AA73">
            <v>297.90000000000003</v>
          </cell>
        </row>
        <row r="74">
          <cell r="C74" t="str">
            <v>3,1,2</v>
          </cell>
          <cell r="D74" t="str">
            <v>INDUSTRIAL</v>
          </cell>
          <cell r="F74" t="str">
            <v>1.5</v>
          </cell>
          <cell r="H74" t="str">
            <v>Sedimentador</v>
          </cell>
          <cell r="J74">
            <v>0</v>
          </cell>
          <cell r="M74">
            <v>0</v>
          </cell>
        </row>
        <row r="75">
          <cell r="B75" t="str">
            <v>F32</v>
          </cell>
          <cell r="C75" t="str">
            <v>3,1,2,1</v>
          </cell>
          <cell r="F75" t="str">
            <v>1.5.1</v>
          </cell>
          <cell r="G75" t="str">
            <v>BB-02</v>
          </cell>
          <cell r="H75" t="str">
            <v>Excavación en roca</v>
          </cell>
          <cell r="I75" t="str">
            <v>m3</v>
          </cell>
          <cell r="J75">
            <v>5.5</v>
          </cell>
          <cell r="K75">
            <v>0</v>
          </cell>
          <cell r="L75">
            <v>0</v>
          </cell>
          <cell r="M75">
            <v>0</v>
          </cell>
          <cell r="N75">
            <v>0</v>
          </cell>
          <cell r="O75">
            <v>0</v>
          </cell>
          <cell r="P75">
            <v>0</v>
          </cell>
          <cell r="Q75">
            <v>30</v>
          </cell>
          <cell r="R75">
            <v>165</v>
          </cell>
          <cell r="S75">
            <v>45</v>
          </cell>
          <cell r="T75">
            <v>247.5</v>
          </cell>
          <cell r="U75">
            <v>6.2</v>
          </cell>
          <cell r="V75">
            <v>153.45000000000002</v>
          </cell>
          <cell r="W75">
            <v>565.95000000000005</v>
          </cell>
          <cell r="X75">
            <v>565.95000000000005</v>
          </cell>
          <cell r="Y75">
            <v>4.5</v>
          </cell>
          <cell r="Z75">
            <v>24.75</v>
          </cell>
          <cell r="AA75">
            <v>102.9</v>
          </cell>
        </row>
        <row r="76">
          <cell r="B76" t="str">
            <v>F33</v>
          </cell>
          <cell r="C76" t="str">
            <v>3,1,2,2</v>
          </cell>
          <cell r="F76" t="str">
            <v>1.5.2</v>
          </cell>
          <cell r="G76" t="str">
            <v>CA-07</v>
          </cell>
          <cell r="H76" t="str">
            <v>Hormigón H25</v>
          </cell>
          <cell r="I76" t="str">
            <v>m3</v>
          </cell>
          <cell r="J76">
            <v>6.9300000000000006</v>
          </cell>
          <cell r="K76">
            <v>0</v>
          </cell>
          <cell r="L76">
            <v>0</v>
          </cell>
          <cell r="M76">
            <v>0</v>
          </cell>
          <cell r="N76">
            <v>0</v>
          </cell>
          <cell r="O76">
            <v>0</v>
          </cell>
          <cell r="P76">
            <v>0</v>
          </cell>
          <cell r="Q76">
            <v>181.5</v>
          </cell>
          <cell r="R76">
            <v>1257.7950000000001</v>
          </cell>
          <cell r="S76">
            <v>51.679039615846328</v>
          </cell>
          <cell r="T76">
            <v>358.13574453781507</v>
          </cell>
          <cell r="U76">
            <v>6.7</v>
          </cell>
          <cell r="V76">
            <v>835.75800000000004</v>
          </cell>
          <cell r="W76">
            <v>2451.6887445378152</v>
          </cell>
          <cell r="X76">
            <v>2451.6887445378152</v>
          </cell>
          <cell r="Y76">
            <v>18</v>
          </cell>
          <cell r="Z76">
            <v>124.74000000000001</v>
          </cell>
          <cell r="AA76">
            <v>353.77903961584633</v>
          </cell>
        </row>
        <row r="77">
          <cell r="B77" t="str">
            <v>F34</v>
          </cell>
          <cell r="C77" t="str">
            <v>3,1,2,3</v>
          </cell>
          <cell r="F77" t="str">
            <v>1.5.3</v>
          </cell>
          <cell r="G77" t="str">
            <v>CA-12</v>
          </cell>
          <cell r="H77" t="str">
            <v xml:space="preserve">Armadura A63-42h </v>
          </cell>
          <cell r="I77" t="str">
            <v>Kg</v>
          </cell>
          <cell r="J77">
            <v>429.00000000000006</v>
          </cell>
          <cell r="K77">
            <v>0</v>
          </cell>
          <cell r="L77">
            <v>0</v>
          </cell>
          <cell r="M77">
            <v>0</v>
          </cell>
          <cell r="N77">
            <v>0</v>
          </cell>
          <cell r="O77">
            <v>0</v>
          </cell>
          <cell r="P77">
            <v>0</v>
          </cell>
          <cell r="Q77">
            <v>1.48</v>
          </cell>
          <cell r="R77">
            <v>634.92000000000007</v>
          </cell>
          <cell r="S77">
            <v>0</v>
          </cell>
          <cell r="T77">
            <v>0</v>
          </cell>
          <cell r="U77">
            <v>6.7</v>
          </cell>
          <cell r="V77">
            <v>459.88800000000009</v>
          </cell>
          <cell r="W77">
            <v>1094.8080000000002</v>
          </cell>
          <cell r="X77">
            <v>1094.8080000000002</v>
          </cell>
          <cell r="Y77">
            <v>0.16</v>
          </cell>
          <cell r="Z77">
            <v>68.640000000000015</v>
          </cell>
          <cell r="AA77">
            <v>2.552</v>
          </cell>
        </row>
        <row r="78">
          <cell r="B78" t="str">
            <v>F35</v>
          </cell>
          <cell r="C78" t="str">
            <v>3,1,2,4</v>
          </cell>
          <cell r="F78" t="str">
            <v>1.5.4</v>
          </cell>
          <cell r="G78" t="str">
            <v>AD-18</v>
          </cell>
          <cell r="H78" t="str">
            <v>Perforación y anclaje con adhesivo HY-150 HILTIØ 22 mm L=300 mm</v>
          </cell>
          <cell r="I78" t="str">
            <v>un</v>
          </cell>
          <cell r="J78">
            <v>16.5</v>
          </cell>
          <cell r="K78">
            <v>0</v>
          </cell>
          <cell r="L78">
            <v>0</v>
          </cell>
          <cell r="M78">
            <v>0</v>
          </cell>
          <cell r="N78">
            <v>0</v>
          </cell>
          <cell r="O78">
            <v>0</v>
          </cell>
          <cell r="P78">
            <v>0</v>
          </cell>
          <cell r="Q78">
            <v>1.6720000000000002</v>
          </cell>
          <cell r="R78">
            <v>27.588000000000001</v>
          </cell>
          <cell r="S78">
            <v>6</v>
          </cell>
          <cell r="T78">
            <v>99</v>
          </cell>
          <cell r="U78">
            <v>6.7</v>
          </cell>
          <cell r="V78">
            <v>83.952222750000004</v>
          </cell>
          <cell r="W78">
            <v>210.54022275</v>
          </cell>
          <cell r="X78">
            <v>210.54022275</v>
          </cell>
          <cell r="Y78">
            <v>0.759405</v>
          </cell>
          <cell r="Z78">
            <v>12.5301825</v>
          </cell>
          <cell r="AA78">
            <v>12.760013499999999</v>
          </cell>
        </row>
        <row r="79">
          <cell r="B79" t="str">
            <v>F36</v>
          </cell>
          <cell r="C79" t="str">
            <v>3,1,2,5</v>
          </cell>
          <cell r="F79" t="str">
            <v>1.5.5</v>
          </cell>
          <cell r="G79" t="str">
            <v>CA-06</v>
          </cell>
          <cell r="H79" t="str">
            <v>Hormigón Pobre</v>
          </cell>
          <cell r="I79" t="str">
            <v>m3</v>
          </cell>
          <cell r="J79">
            <v>19.14</v>
          </cell>
          <cell r="K79">
            <v>0</v>
          </cell>
          <cell r="L79">
            <v>0</v>
          </cell>
          <cell r="M79">
            <v>0</v>
          </cell>
          <cell r="N79">
            <v>0</v>
          </cell>
          <cell r="O79">
            <v>0</v>
          </cell>
          <cell r="P79">
            <v>0</v>
          </cell>
          <cell r="Q79">
            <v>187.05</v>
          </cell>
          <cell r="R79">
            <v>3580.1370000000002</v>
          </cell>
          <cell r="S79">
            <v>40.5</v>
          </cell>
          <cell r="T79">
            <v>775.17000000000007</v>
          </cell>
          <cell r="U79">
            <v>6.7</v>
          </cell>
          <cell r="V79">
            <v>1346.499</v>
          </cell>
          <cell r="W79">
            <v>5701.8060000000005</v>
          </cell>
          <cell r="X79">
            <v>5701.8060000000005</v>
          </cell>
          <cell r="Y79">
            <v>10.5</v>
          </cell>
          <cell r="Z79">
            <v>200.97</v>
          </cell>
          <cell r="AA79">
            <v>297.90000000000003</v>
          </cell>
        </row>
        <row r="80">
          <cell r="C80" t="str">
            <v>3,1,3</v>
          </cell>
          <cell r="D80" t="str">
            <v>INDUSTRIAL</v>
          </cell>
          <cell r="F80" t="str">
            <v>1.6</v>
          </cell>
          <cell r="H80" t="str">
            <v>Sentina y Fundación Bombas</v>
          </cell>
          <cell r="J80">
            <v>0</v>
          </cell>
          <cell r="M80">
            <v>0</v>
          </cell>
        </row>
        <row r="81">
          <cell r="B81" t="str">
            <v>F37</v>
          </cell>
          <cell r="C81" t="str">
            <v>3,1,3,1</v>
          </cell>
          <cell r="F81" t="str">
            <v>1.6.1</v>
          </cell>
          <cell r="G81" t="str">
            <v>BB-02</v>
          </cell>
          <cell r="H81" t="str">
            <v>Excavación en roca</v>
          </cell>
          <cell r="I81" t="str">
            <v>m3</v>
          </cell>
          <cell r="J81">
            <v>12.540000000000001</v>
          </cell>
          <cell r="K81">
            <v>0</v>
          </cell>
          <cell r="L81">
            <v>0</v>
          </cell>
          <cell r="M81">
            <v>0</v>
          </cell>
          <cell r="N81">
            <v>0</v>
          </cell>
          <cell r="O81">
            <v>0</v>
          </cell>
          <cell r="P81">
            <v>0</v>
          </cell>
          <cell r="Q81">
            <v>30</v>
          </cell>
          <cell r="R81">
            <v>376.20000000000005</v>
          </cell>
          <cell r="S81">
            <v>45</v>
          </cell>
          <cell r="T81">
            <v>564.30000000000007</v>
          </cell>
          <cell r="U81">
            <v>6.2</v>
          </cell>
          <cell r="V81">
            <v>349.86600000000004</v>
          </cell>
          <cell r="W81">
            <v>1290.3660000000002</v>
          </cell>
          <cell r="X81">
            <v>1290.3660000000002</v>
          </cell>
          <cell r="Y81">
            <v>4.5</v>
          </cell>
          <cell r="Z81">
            <v>56.430000000000007</v>
          </cell>
          <cell r="AA81">
            <v>102.9</v>
          </cell>
        </row>
        <row r="82">
          <cell r="B82" t="str">
            <v>F38</v>
          </cell>
          <cell r="C82" t="str">
            <v>3,1,3,2</v>
          </cell>
          <cell r="F82" t="str">
            <v>1.6.2</v>
          </cell>
          <cell r="G82" t="str">
            <v>CA-07</v>
          </cell>
          <cell r="H82" t="str">
            <v>Hormigón H25</v>
          </cell>
          <cell r="I82" t="str">
            <v>m3</v>
          </cell>
          <cell r="J82">
            <v>2.2000000000000002</v>
          </cell>
          <cell r="K82">
            <v>0</v>
          </cell>
          <cell r="L82">
            <v>0</v>
          </cell>
          <cell r="M82">
            <v>0</v>
          </cell>
          <cell r="N82">
            <v>0</v>
          </cell>
          <cell r="O82">
            <v>0</v>
          </cell>
          <cell r="P82">
            <v>0</v>
          </cell>
          <cell r="Q82">
            <v>181.5</v>
          </cell>
          <cell r="R82">
            <v>399.3</v>
          </cell>
          <cell r="S82">
            <v>51.679039615846328</v>
          </cell>
          <cell r="T82">
            <v>113.69388715486193</v>
          </cell>
          <cell r="U82">
            <v>6.7</v>
          </cell>
          <cell r="V82">
            <v>265.32</v>
          </cell>
          <cell r="W82">
            <v>778.31388715486196</v>
          </cell>
          <cell r="X82">
            <v>778.31388715486196</v>
          </cell>
          <cell r="Y82">
            <v>18</v>
          </cell>
          <cell r="Z82">
            <v>39.6</v>
          </cell>
          <cell r="AA82">
            <v>353.77903961584633</v>
          </cell>
        </row>
        <row r="83">
          <cell r="B83" t="str">
            <v>F39</v>
          </cell>
          <cell r="C83" t="str">
            <v>3,1,3,3</v>
          </cell>
          <cell r="F83" t="str">
            <v>1.6.3</v>
          </cell>
          <cell r="G83" t="str">
            <v>CA-12</v>
          </cell>
          <cell r="H83" t="str">
            <v xml:space="preserve">Armadura A63-42h </v>
          </cell>
          <cell r="I83" t="str">
            <v>Kg</v>
          </cell>
          <cell r="J83">
            <v>110.00000000000001</v>
          </cell>
          <cell r="K83">
            <v>0</v>
          </cell>
          <cell r="L83">
            <v>0</v>
          </cell>
          <cell r="M83">
            <v>0</v>
          </cell>
          <cell r="N83">
            <v>0</v>
          </cell>
          <cell r="O83">
            <v>0</v>
          </cell>
          <cell r="P83">
            <v>0</v>
          </cell>
          <cell r="Q83">
            <v>1.48</v>
          </cell>
          <cell r="R83">
            <v>162.80000000000001</v>
          </cell>
          <cell r="S83">
            <v>0</v>
          </cell>
          <cell r="T83">
            <v>0</v>
          </cell>
          <cell r="U83">
            <v>6.7</v>
          </cell>
          <cell r="V83">
            <v>117.92000000000002</v>
          </cell>
          <cell r="W83">
            <v>280.72000000000003</v>
          </cell>
          <cell r="X83">
            <v>280.72000000000003</v>
          </cell>
          <cell r="Y83">
            <v>0.16</v>
          </cell>
          <cell r="Z83">
            <v>17.600000000000001</v>
          </cell>
          <cell r="AA83">
            <v>2.552</v>
          </cell>
        </row>
        <row r="84">
          <cell r="B84" t="str">
            <v>F40</v>
          </cell>
          <cell r="C84" t="str">
            <v>3,1,3,4</v>
          </cell>
          <cell r="F84" t="str">
            <v>1.6.4</v>
          </cell>
          <cell r="G84" t="str">
            <v>AD-18</v>
          </cell>
          <cell r="H84" t="str">
            <v>Perforación y anclaje con adhesivo HY-150 HILTIØ 22 mm L=300 mm</v>
          </cell>
          <cell r="I84" t="str">
            <v>un</v>
          </cell>
          <cell r="J84">
            <v>24.200000000000003</v>
          </cell>
          <cell r="K84">
            <v>0</v>
          </cell>
          <cell r="L84">
            <v>0</v>
          </cell>
          <cell r="M84">
            <v>0</v>
          </cell>
          <cell r="N84">
            <v>0</v>
          </cell>
          <cell r="O84">
            <v>0</v>
          </cell>
          <cell r="P84">
            <v>0</v>
          </cell>
          <cell r="Q84">
            <v>1.6720000000000002</v>
          </cell>
          <cell r="R84">
            <v>40.462400000000009</v>
          </cell>
          <cell r="S84">
            <v>6</v>
          </cell>
          <cell r="T84">
            <v>145.20000000000002</v>
          </cell>
          <cell r="U84">
            <v>6.7</v>
          </cell>
          <cell r="V84">
            <v>123.12992670000001</v>
          </cell>
          <cell r="W84">
            <v>308.79232670000005</v>
          </cell>
          <cell r="X84">
            <v>308.79232670000005</v>
          </cell>
          <cell r="Y84">
            <v>0.759405</v>
          </cell>
          <cell r="Z84">
            <v>18.377601000000002</v>
          </cell>
          <cell r="AA84">
            <v>12.760013500000001</v>
          </cell>
        </row>
        <row r="85">
          <cell r="C85" t="str">
            <v>3,1,3,5</v>
          </cell>
          <cell r="J85">
            <v>0</v>
          </cell>
          <cell r="M85">
            <v>0</v>
          </cell>
        </row>
        <row r="86">
          <cell r="C86" t="str">
            <v>3,2,1</v>
          </cell>
          <cell r="F86" t="str">
            <v>2.1</v>
          </cell>
          <cell r="H86" t="str">
            <v xml:space="preserve">Cañerías, fittings, vávulas </v>
          </cell>
          <cell r="J86">
            <v>0</v>
          </cell>
          <cell r="M86">
            <v>0</v>
          </cell>
        </row>
        <row r="87">
          <cell r="B87" t="str">
            <v>F41</v>
          </cell>
          <cell r="C87" t="str">
            <v>3,2,2</v>
          </cell>
          <cell r="F87" t="str">
            <v>2.1.1</v>
          </cell>
          <cell r="G87" t="str">
            <v>FA-13</v>
          </cell>
          <cell r="H87" t="str">
            <v>Cañería de acero ASTM A53 e= 3,96mm, Gr B. para uniones soldadas,D=4'' (montaje en Jaula tiras de 3 m)</v>
          </cell>
          <cell r="I87" t="str">
            <v>m</v>
          </cell>
          <cell r="J87">
            <v>198.00000000000003</v>
          </cell>
          <cell r="K87">
            <v>0</v>
          </cell>
          <cell r="L87">
            <v>0</v>
          </cell>
          <cell r="M87">
            <v>25.873304190259201</v>
          </cell>
          <cell r="N87">
            <v>5122.9142296713226</v>
          </cell>
          <cell r="O87">
            <v>102.45828459342646</v>
          </cell>
          <cell r="P87">
            <v>5225.372514264749</v>
          </cell>
          <cell r="Q87">
            <v>0</v>
          </cell>
          <cell r="R87">
            <v>0</v>
          </cell>
          <cell r="S87">
            <v>10.664000000000001</v>
          </cell>
          <cell r="T87">
            <v>2111.4720000000007</v>
          </cell>
          <cell r="U87">
            <v>7.4</v>
          </cell>
          <cell r="V87">
            <v>16117.200000000004</v>
          </cell>
          <cell r="W87">
            <v>18228.672000000006</v>
          </cell>
          <cell r="X87">
            <v>23454.044514264755</v>
          </cell>
          <cell r="Y87">
            <v>11</v>
          </cell>
          <cell r="Z87">
            <v>2178.0000000000005</v>
          </cell>
          <cell r="AA87">
            <v>118.4547702740644</v>
          </cell>
        </row>
        <row r="88">
          <cell r="B88" t="str">
            <v>F42</v>
          </cell>
          <cell r="C88" t="str">
            <v>3,2,3</v>
          </cell>
          <cell r="F88" t="str">
            <v>2.1.2</v>
          </cell>
          <cell r="G88" t="str">
            <v>FA-14</v>
          </cell>
          <cell r="H88" t="str">
            <v>Cañería de acero ASTM A53 e= 3,96mm, Gr B. para uniones bridadas,D=4''</v>
          </cell>
          <cell r="I88" t="str">
            <v>m</v>
          </cell>
          <cell r="J88">
            <v>3.74</v>
          </cell>
          <cell r="K88">
            <v>0</v>
          </cell>
          <cell r="L88">
            <v>0</v>
          </cell>
          <cell r="M88">
            <v>25.873304190259201</v>
          </cell>
          <cell r="N88">
            <v>96.766157671569417</v>
          </cell>
          <cell r="O88">
            <v>1.9353231534313884</v>
          </cell>
          <cell r="P88">
            <v>98.7014808250008</v>
          </cell>
          <cell r="Q88">
            <v>0</v>
          </cell>
          <cell r="R88">
            <v>0</v>
          </cell>
          <cell r="S88">
            <v>10.664000000000001</v>
          </cell>
          <cell r="T88">
            <v>39.88336000000001</v>
          </cell>
          <cell r="U88">
            <v>7.4</v>
          </cell>
          <cell r="V88">
            <v>147.60533333333296</v>
          </cell>
          <cell r="W88">
            <v>187.48869333333298</v>
          </cell>
          <cell r="X88">
            <v>286.19017415833378</v>
          </cell>
          <cell r="Y88">
            <v>5.3333333333333197</v>
          </cell>
          <cell r="Z88">
            <v>19.946666666666616</v>
          </cell>
          <cell r="AA88">
            <v>76.52143694073095</v>
          </cell>
        </row>
        <row r="89">
          <cell r="B89" t="str">
            <v>F43</v>
          </cell>
          <cell r="C89" t="str">
            <v>3,2,4</v>
          </cell>
          <cell r="F89" t="str">
            <v>2.1.3</v>
          </cell>
          <cell r="G89" t="str">
            <v>FA-11</v>
          </cell>
          <cell r="H89" t="str">
            <v>Cañería de acero ASTM A53, e= 3,96mm, Gr B. Ranurada para unión Victaulic, D=6"</v>
          </cell>
          <cell r="I89" t="str">
            <v>m</v>
          </cell>
          <cell r="J89">
            <v>751.30000000000007</v>
          </cell>
          <cell r="K89">
            <v>0</v>
          </cell>
          <cell r="L89">
            <v>0</v>
          </cell>
          <cell r="M89">
            <v>29.389817771933124</v>
          </cell>
          <cell r="N89">
            <v>22080.57009205336</v>
          </cell>
          <cell r="O89">
            <v>441.61140184106722</v>
          </cell>
          <cell r="P89">
            <v>22522.181493894426</v>
          </cell>
          <cell r="Q89">
            <v>0</v>
          </cell>
          <cell r="R89">
            <v>0</v>
          </cell>
          <cell r="S89">
            <v>13.3333333333333</v>
          </cell>
          <cell r="T89">
            <v>10017.333333333308</v>
          </cell>
          <cell r="U89">
            <v>7.4</v>
          </cell>
          <cell r="V89">
            <v>33357.719999999921</v>
          </cell>
          <cell r="W89">
            <v>43375.053333333228</v>
          </cell>
          <cell r="X89">
            <v>65897.234827227658</v>
          </cell>
          <cell r="Y89">
            <v>5.9999999999999849</v>
          </cell>
          <cell r="Z89">
            <v>4507.7999999999893</v>
          </cell>
          <cell r="AA89">
            <v>87.710947460704986</v>
          </cell>
        </row>
        <row r="90">
          <cell r="B90" t="str">
            <v>F44</v>
          </cell>
          <cell r="C90" t="str">
            <v>3,2,5</v>
          </cell>
          <cell r="F90" t="str">
            <v>2.1.4</v>
          </cell>
          <cell r="G90" t="str">
            <v>FA-11</v>
          </cell>
          <cell r="H90" t="str">
            <v>Cañería de acero ASTM A53 e= 3,96mm, Gr B. para uniones bridadas,D=6''</v>
          </cell>
          <cell r="I90" t="str">
            <v>m</v>
          </cell>
          <cell r="J90">
            <v>30.580000000000002</v>
          </cell>
          <cell r="K90">
            <v>0</v>
          </cell>
          <cell r="L90">
            <v>0</v>
          </cell>
          <cell r="M90">
            <v>29.389817771933124</v>
          </cell>
          <cell r="N90">
            <v>898.74062746571497</v>
          </cell>
          <cell r="O90">
            <v>17.974812549314301</v>
          </cell>
          <cell r="P90">
            <v>916.71544001502923</v>
          </cell>
          <cell r="Q90">
            <v>0</v>
          </cell>
          <cell r="R90">
            <v>0</v>
          </cell>
          <cell r="S90">
            <v>13.3333333333333</v>
          </cell>
          <cell r="T90">
            <v>407.73333333333233</v>
          </cell>
          <cell r="U90">
            <v>7.4</v>
          </cell>
          <cell r="V90">
            <v>1357.7519999999968</v>
          </cell>
          <cell r="W90">
            <v>1765.485333333329</v>
          </cell>
          <cell r="X90">
            <v>2682.2007733483583</v>
          </cell>
          <cell r="Y90">
            <v>5.9999999999999849</v>
          </cell>
          <cell r="Z90">
            <v>183.47999999999956</v>
          </cell>
          <cell r="AA90">
            <v>87.710947460704972</v>
          </cell>
        </row>
        <row r="91">
          <cell r="B91" t="str">
            <v>F45</v>
          </cell>
          <cell r="C91" t="str">
            <v>3,2,6</v>
          </cell>
          <cell r="G91" t="str">
            <v>FD-21</v>
          </cell>
          <cell r="H91" t="str">
            <v>Tubería HDPE, DN = 250 mm PE-100, PN-10</v>
          </cell>
          <cell r="I91" t="str">
            <v>m</v>
          </cell>
          <cell r="J91">
            <v>89.100000000000009</v>
          </cell>
          <cell r="K91">
            <v>0</v>
          </cell>
          <cell r="L91">
            <v>0</v>
          </cell>
          <cell r="M91">
            <v>33.905999999999999</v>
          </cell>
          <cell r="N91">
            <v>3021.0246000000002</v>
          </cell>
          <cell r="O91">
            <v>60.420492000000003</v>
          </cell>
          <cell r="P91">
            <v>3081.4450920000004</v>
          </cell>
          <cell r="Q91">
            <v>1.01718</v>
          </cell>
          <cell r="R91">
            <v>90.630738000000008</v>
          </cell>
          <cell r="S91">
            <v>20</v>
          </cell>
          <cell r="T91">
            <v>1782.0000000000002</v>
          </cell>
          <cell r="U91">
            <v>7.4</v>
          </cell>
          <cell r="V91">
            <v>3956.0400000000004</v>
          </cell>
          <cell r="W91">
            <v>5828.6707380000007</v>
          </cell>
          <cell r="X91">
            <v>8910.1158300000006</v>
          </cell>
          <cell r="Y91">
            <v>6</v>
          </cell>
          <cell r="Z91">
            <v>534.6</v>
          </cell>
          <cell r="AA91">
            <v>100.0013</v>
          </cell>
        </row>
        <row r="92">
          <cell r="B92" t="str">
            <v>F46</v>
          </cell>
          <cell r="C92" t="str">
            <v>3,2,7</v>
          </cell>
          <cell r="G92" t="str">
            <v>FD-22</v>
          </cell>
          <cell r="H92" t="str">
            <v>Tubería HDPE, DN = 315 mm PE-100, PN-10</v>
          </cell>
          <cell r="I92" t="str">
            <v>m</v>
          </cell>
          <cell r="J92">
            <v>160.60000000000002</v>
          </cell>
          <cell r="K92">
            <v>0</v>
          </cell>
          <cell r="L92">
            <v>0</v>
          </cell>
          <cell r="M92">
            <v>54.815999999999995</v>
          </cell>
          <cell r="N92">
            <v>8803.4495999999999</v>
          </cell>
          <cell r="O92">
            <v>176.06899200000001</v>
          </cell>
          <cell r="P92">
            <v>8979.5185920000004</v>
          </cell>
          <cell r="Q92">
            <v>1.6444799999999997</v>
          </cell>
          <cell r="R92">
            <v>264.10348799999997</v>
          </cell>
          <cell r="S92">
            <v>20</v>
          </cell>
          <cell r="T92">
            <v>3212.0000000000005</v>
          </cell>
          <cell r="U92">
            <v>7.4</v>
          </cell>
          <cell r="V92">
            <v>9507.5200000000023</v>
          </cell>
          <cell r="W92">
            <v>12983.623488000003</v>
          </cell>
          <cell r="X92">
            <v>21963.142080000005</v>
          </cell>
          <cell r="Y92">
            <v>8</v>
          </cell>
          <cell r="Z92">
            <v>1284.8000000000002</v>
          </cell>
          <cell r="AA92">
            <v>136.7568</v>
          </cell>
        </row>
        <row r="93">
          <cell r="C93" t="str">
            <v>3,2,8</v>
          </cell>
          <cell r="J93">
            <v>0</v>
          </cell>
          <cell r="M93">
            <v>0</v>
          </cell>
          <cell r="Q93">
            <v>0</v>
          </cell>
          <cell r="S93">
            <v>0</v>
          </cell>
          <cell r="T93">
            <v>0</v>
          </cell>
          <cell r="U93">
            <v>0</v>
          </cell>
        </row>
        <row r="94">
          <cell r="B94" t="str">
            <v>F47</v>
          </cell>
          <cell r="C94" t="str">
            <v>3,2,9</v>
          </cell>
          <cell r="F94" t="str">
            <v>2.1.13</v>
          </cell>
          <cell r="G94" t="str">
            <v>FA-17</v>
          </cell>
          <cell r="H94" t="str">
            <v>Uniones Tipo Vitaulic  Style 77 600# D=5"</v>
          </cell>
          <cell r="I94" t="str">
            <v>un</v>
          </cell>
          <cell r="J94">
            <v>66.150000000000006</v>
          </cell>
          <cell r="K94">
            <v>0</v>
          </cell>
          <cell r="L94">
            <v>0</v>
          </cell>
          <cell r="M94">
            <v>14.277662972008267</v>
          </cell>
          <cell r="N94">
            <v>944.467405598347</v>
          </cell>
          <cell r="O94">
            <v>18.889348111966939</v>
          </cell>
          <cell r="P94">
            <v>963.35675371031391</v>
          </cell>
          <cell r="Q94">
            <v>0</v>
          </cell>
          <cell r="R94">
            <v>0</v>
          </cell>
          <cell r="S94">
            <v>4</v>
          </cell>
          <cell r="T94">
            <v>264.60000000000002</v>
          </cell>
          <cell r="U94">
            <v>7.4</v>
          </cell>
          <cell r="V94">
            <v>0</v>
          </cell>
          <cell r="W94">
            <v>264.60000000000002</v>
          </cell>
          <cell r="X94">
            <v>1227.9567537103139</v>
          </cell>
          <cell r="Y94">
            <v>0</v>
          </cell>
          <cell r="Z94">
            <v>0</v>
          </cell>
          <cell r="AA94">
            <v>18.563216231448433</v>
          </cell>
        </row>
        <row r="95">
          <cell r="B95" t="str">
            <v>F48</v>
          </cell>
          <cell r="C95" t="str">
            <v>3,2,10</v>
          </cell>
          <cell r="F95" t="str">
            <v>2.1.14</v>
          </cell>
          <cell r="G95" t="str">
            <v>FA-18</v>
          </cell>
          <cell r="H95" t="str">
            <v>Fittings Acero</v>
          </cell>
          <cell r="I95" t="str">
            <v>kg</v>
          </cell>
          <cell r="J95">
            <v>2289.2718750000004</v>
          </cell>
          <cell r="K95">
            <v>0</v>
          </cell>
          <cell r="L95">
            <v>0</v>
          </cell>
          <cell r="M95">
            <v>3.0058237835806878</v>
          </cell>
          <cell r="N95">
            <v>6881.1478489573565</v>
          </cell>
          <cell r="O95">
            <v>137.62295697914712</v>
          </cell>
          <cell r="P95">
            <v>7018.7708059365032</v>
          </cell>
          <cell r="Q95">
            <v>0</v>
          </cell>
          <cell r="R95">
            <v>0</v>
          </cell>
          <cell r="S95">
            <v>4</v>
          </cell>
          <cell r="T95">
            <v>9157.0875000000015</v>
          </cell>
          <cell r="U95">
            <v>7.4</v>
          </cell>
          <cell r="V95">
            <v>0</v>
          </cell>
          <cell r="W95">
            <v>9157.0875000000015</v>
          </cell>
          <cell r="X95">
            <v>16175.858305936505</v>
          </cell>
          <cell r="Y95">
            <v>0</v>
          </cell>
          <cell r="Z95">
            <v>0</v>
          </cell>
          <cell r="AA95">
            <v>7.0659402592523017</v>
          </cell>
        </row>
        <row r="96">
          <cell r="B96" t="str">
            <v>F49</v>
          </cell>
          <cell r="C96" t="str">
            <v>3,2,11</v>
          </cell>
          <cell r="G96" t="str">
            <v>FA-19</v>
          </cell>
          <cell r="H96" t="str">
            <v>Fittings HDPE</v>
          </cell>
          <cell r="I96" t="str">
            <v>kg</v>
          </cell>
          <cell r="J96">
            <v>112.60920000000002</v>
          </cell>
          <cell r="K96">
            <v>0</v>
          </cell>
          <cell r="L96">
            <v>0</v>
          </cell>
          <cell r="M96">
            <v>5.47</v>
          </cell>
          <cell r="N96">
            <v>615.97232400000007</v>
          </cell>
          <cell r="O96">
            <v>12.319446480000002</v>
          </cell>
          <cell r="P96">
            <v>628.29177048000008</v>
          </cell>
          <cell r="Q96">
            <v>0</v>
          </cell>
          <cell r="R96">
            <v>0</v>
          </cell>
          <cell r="S96">
            <v>4</v>
          </cell>
          <cell r="T96">
            <v>450.43680000000006</v>
          </cell>
          <cell r="U96">
            <v>7.4</v>
          </cell>
          <cell r="V96">
            <v>0</v>
          </cell>
          <cell r="W96">
            <v>450.43680000000006</v>
          </cell>
          <cell r="X96">
            <v>1078.7285704800001</v>
          </cell>
          <cell r="Y96">
            <v>0</v>
          </cell>
          <cell r="Z96">
            <v>0</v>
          </cell>
          <cell r="AA96">
            <v>9.5793999999999997</v>
          </cell>
        </row>
        <row r="97">
          <cell r="B97" t="str">
            <v>F50</v>
          </cell>
          <cell r="C97" t="str">
            <v>3,2,12</v>
          </cell>
          <cell r="F97" t="str">
            <v>2.1.15</v>
          </cell>
          <cell r="G97" t="str">
            <v>DA-03</v>
          </cell>
          <cell r="H97" t="str">
            <v>Soportes metálicos (8% peso cañería)</v>
          </cell>
          <cell r="I97" t="str">
            <v>ton</v>
          </cell>
          <cell r="J97">
            <v>1.0362819720000001</v>
          </cell>
          <cell r="K97">
            <v>0</v>
          </cell>
          <cell r="L97">
            <v>0</v>
          </cell>
          <cell r="M97">
            <v>0</v>
          </cell>
          <cell r="N97">
            <v>0</v>
          </cell>
          <cell r="O97">
            <v>0</v>
          </cell>
          <cell r="P97">
            <v>0</v>
          </cell>
          <cell r="Q97">
            <v>3271</v>
          </cell>
          <cell r="R97">
            <v>3389.6783304120004</v>
          </cell>
          <cell r="S97">
            <v>317.82609363745496</v>
          </cell>
          <cell r="T97">
            <v>329.35745106767848</v>
          </cell>
          <cell r="U97">
            <v>7.6</v>
          </cell>
          <cell r="V97">
            <v>866.33172859199999</v>
          </cell>
          <cell r="W97">
            <v>4585.3675100716791</v>
          </cell>
          <cell r="X97">
            <v>4585.3675100716791</v>
          </cell>
          <cell r="Y97">
            <v>110</v>
          </cell>
          <cell r="Z97">
            <v>113.99101692000001</v>
          </cell>
          <cell r="AA97">
            <v>4424.8260936374554</v>
          </cell>
        </row>
        <row r="98">
          <cell r="B98" t="str">
            <v>F51</v>
          </cell>
          <cell r="C98" t="str">
            <v>3,2,13</v>
          </cell>
          <cell r="F98" t="str">
            <v>2.2.2</v>
          </cell>
          <cell r="G98" t="str">
            <v>FF-22</v>
          </cell>
          <cell r="H98" t="str">
            <v>Válvula Mariposa con actuador eléctrico D=4" 400#</v>
          </cell>
          <cell r="I98" t="str">
            <v>un</v>
          </cell>
          <cell r="J98">
            <v>2</v>
          </cell>
          <cell r="K98">
            <v>0</v>
          </cell>
          <cell r="L98">
            <v>0</v>
          </cell>
          <cell r="M98">
            <v>834.22115384615381</v>
          </cell>
          <cell r="N98">
            <v>1668.4423076923076</v>
          </cell>
          <cell r="O98">
            <v>33.36884615384615</v>
          </cell>
          <cell r="P98">
            <v>1701.8111538461537</v>
          </cell>
          <cell r="Q98">
            <v>41.711057692307691</v>
          </cell>
          <cell r="R98">
            <v>83.422115384615381</v>
          </cell>
          <cell r="S98">
            <v>0</v>
          </cell>
          <cell r="T98">
            <v>0</v>
          </cell>
          <cell r="U98">
            <v>7.4</v>
          </cell>
          <cell r="V98">
            <v>296</v>
          </cell>
          <cell r="W98">
            <v>379.42211538461538</v>
          </cell>
          <cell r="X98">
            <v>2081.2332692307691</v>
          </cell>
          <cell r="Y98">
            <v>20</v>
          </cell>
          <cell r="Z98">
            <v>40</v>
          </cell>
          <cell r="AA98">
            <v>1040.6166346153846</v>
          </cell>
        </row>
        <row r="99">
          <cell r="B99" t="str">
            <v>F52</v>
          </cell>
          <cell r="C99" t="str">
            <v>3,2,14</v>
          </cell>
          <cell r="F99" t="str">
            <v>2.2.3</v>
          </cell>
          <cell r="G99" t="str">
            <v>FF-23</v>
          </cell>
          <cell r="H99" t="str">
            <v>Válvula Mariposa con actuador eléctrico D=6" 400#</v>
          </cell>
          <cell r="I99" t="str">
            <v>un</v>
          </cell>
          <cell r="J99">
            <v>2</v>
          </cell>
          <cell r="K99">
            <v>0</v>
          </cell>
          <cell r="L99">
            <v>0</v>
          </cell>
          <cell r="M99">
            <v>1098.0865384615386</v>
          </cell>
          <cell r="N99">
            <v>2196.1730769230771</v>
          </cell>
          <cell r="O99">
            <v>43.923461538461545</v>
          </cell>
          <cell r="P99">
            <v>2240.0965384615388</v>
          </cell>
          <cell r="Q99">
            <v>54.90432692307693</v>
          </cell>
          <cell r="R99">
            <v>109.80865384615386</v>
          </cell>
          <cell r="S99">
            <v>0</v>
          </cell>
          <cell r="T99">
            <v>0</v>
          </cell>
          <cell r="U99">
            <v>7.4</v>
          </cell>
          <cell r="V99">
            <v>370</v>
          </cell>
          <cell r="W99">
            <v>479.80865384615385</v>
          </cell>
          <cell r="X99">
            <v>2719.9051923076927</v>
          </cell>
          <cell r="Y99">
            <v>25</v>
          </cell>
          <cell r="Z99">
            <v>50</v>
          </cell>
          <cell r="AA99">
            <v>1359.9525961538463</v>
          </cell>
        </row>
        <row r="100">
          <cell r="B100" t="str">
            <v>F53</v>
          </cell>
          <cell r="C100" t="str">
            <v>3,2,15</v>
          </cell>
          <cell r="F100" t="str">
            <v>2.2.3</v>
          </cell>
          <cell r="G100" t="str">
            <v>FF-20</v>
          </cell>
          <cell r="H100" t="str">
            <v>Válvula de retención D=4" 400#</v>
          </cell>
          <cell r="I100" t="str">
            <v>un</v>
          </cell>
          <cell r="J100">
            <v>2</v>
          </cell>
          <cell r="K100">
            <v>0</v>
          </cell>
          <cell r="L100">
            <v>0</v>
          </cell>
          <cell r="M100">
            <v>141.86923076923077</v>
          </cell>
          <cell r="N100">
            <v>283.73846153846154</v>
          </cell>
          <cell r="O100">
            <v>5.6747692307692308</v>
          </cell>
          <cell r="P100">
            <v>289.41323076923078</v>
          </cell>
          <cell r="Q100">
            <v>7.0934615384615389</v>
          </cell>
          <cell r="R100">
            <v>14.186923076923078</v>
          </cell>
          <cell r="S100">
            <v>0</v>
          </cell>
          <cell r="T100">
            <v>0</v>
          </cell>
          <cell r="U100">
            <v>7.4</v>
          </cell>
          <cell r="V100">
            <v>148</v>
          </cell>
          <cell r="W100">
            <v>162.18692307692308</v>
          </cell>
          <cell r="X100">
            <v>451.60015384615383</v>
          </cell>
          <cell r="Y100">
            <v>10</v>
          </cell>
          <cell r="Z100">
            <v>20</v>
          </cell>
          <cell r="AA100">
            <v>225.80007692307692</v>
          </cell>
        </row>
        <row r="101">
          <cell r="B101" t="str">
            <v>F54</v>
          </cell>
          <cell r="C101" t="str">
            <v>3,2,16</v>
          </cell>
          <cell r="F101" t="str">
            <v>2.2.3</v>
          </cell>
          <cell r="G101" t="str">
            <v>FF-21</v>
          </cell>
          <cell r="H101" t="str">
            <v>Válvula de retención D=6" 400#</v>
          </cell>
          <cell r="I101" t="str">
            <v>un</v>
          </cell>
          <cell r="J101">
            <v>2</v>
          </cell>
          <cell r="K101">
            <v>0</v>
          </cell>
          <cell r="L101">
            <v>0</v>
          </cell>
          <cell r="M101">
            <v>236.48461538461538</v>
          </cell>
          <cell r="N101">
            <v>472.96923076923076</v>
          </cell>
          <cell r="O101">
            <v>9.4593846153846162</v>
          </cell>
          <cell r="P101">
            <v>482.4286153846154</v>
          </cell>
          <cell r="Q101">
            <v>11.82423076923077</v>
          </cell>
          <cell r="R101">
            <v>23.64846153846154</v>
          </cell>
          <cell r="S101">
            <v>0</v>
          </cell>
          <cell r="T101">
            <v>0</v>
          </cell>
          <cell r="U101">
            <v>7.4</v>
          </cell>
          <cell r="V101">
            <v>192.4</v>
          </cell>
          <cell r="W101">
            <v>216.04846153846154</v>
          </cell>
          <cell r="X101">
            <v>698.47707692307699</v>
          </cell>
          <cell r="Y101">
            <v>13</v>
          </cell>
          <cell r="Z101">
            <v>26</v>
          </cell>
          <cell r="AA101">
            <v>349.2385384615385</v>
          </cell>
        </row>
        <row r="102">
          <cell r="B102" t="str">
            <v>F55</v>
          </cell>
          <cell r="C102" t="str">
            <v>3,2,17</v>
          </cell>
          <cell r="F102" t="str">
            <v>2.2.3</v>
          </cell>
          <cell r="G102" t="str">
            <v>FF-24</v>
          </cell>
          <cell r="H102" t="str">
            <v>Válvula Flotador D=6" 400#</v>
          </cell>
          <cell r="I102" t="str">
            <v>un</v>
          </cell>
          <cell r="J102">
            <v>2</v>
          </cell>
          <cell r="K102">
            <v>0</v>
          </cell>
          <cell r="L102">
            <v>0</v>
          </cell>
          <cell r="M102">
            <v>966.05961538461543</v>
          </cell>
          <cell r="N102">
            <v>1932.1192307692309</v>
          </cell>
          <cell r="O102">
            <v>38.642384615384621</v>
          </cell>
          <cell r="P102">
            <v>1970.7616153846154</v>
          </cell>
          <cell r="Q102">
            <v>48.302980769230771</v>
          </cell>
          <cell r="R102">
            <v>96.605961538461543</v>
          </cell>
          <cell r="S102">
            <v>0</v>
          </cell>
          <cell r="T102">
            <v>0</v>
          </cell>
          <cell r="U102">
            <v>7.4</v>
          </cell>
          <cell r="V102">
            <v>192.4</v>
          </cell>
          <cell r="W102">
            <v>289.00596153846152</v>
          </cell>
          <cell r="X102">
            <v>2259.7675769230768</v>
          </cell>
          <cell r="Y102">
            <v>13</v>
          </cell>
          <cell r="Z102">
            <v>26</v>
          </cell>
          <cell r="AA102">
            <v>1129.8837884615384</v>
          </cell>
        </row>
        <row r="103">
          <cell r="B103" t="str">
            <v>F56</v>
          </cell>
          <cell r="C103" t="str">
            <v>3,2,18</v>
          </cell>
          <cell r="G103" t="str">
            <v>FF-30</v>
          </cell>
          <cell r="H103" t="str">
            <v>Válvula Retención Tideflex D=9"</v>
          </cell>
          <cell r="I103" t="str">
            <v>un</v>
          </cell>
          <cell r="J103">
            <v>1</v>
          </cell>
          <cell r="K103">
            <v>0</v>
          </cell>
          <cell r="L103">
            <v>0</v>
          </cell>
          <cell r="M103">
            <v>800</v>
          </cell>
          <cell r="N103">
            <v>800</v>
          </cell>
          <cell r="O103">
            <v>16</v>
          </cell>
          <cell r="P103">
            <v>816</v>
          </cell>
          <cell r="Q103">
            <v>40</v>
          </cell>
          <cell r="R103">
            <v>40</v>
          </cell>
          <cell r="S103">
            <v>0</v>
          </cell>
          <cell r="T103">
            <v>0</v>
          </cell>
          <cell r="U103">
            <v>7.4</v>
          </cell>
          <cell r="V103">
            <v>148</v>
          </cell>
          <cell r="W103">
            <v>188</v>
          </cell>
          <cell r="X103">
            <v>1004</v>
          </cell>
          <cell r="Y103">
            <v>20</v>
          </cell>
          <cell r="Z103">
            <v>20</v>
          </cell>
          <cell r="AA103">
            <v>1004</v>
          </cell>
        </row>
        <row r="104">
          <cell r="C104" t="str">
            <v>3,3</v>
          </cell>
          <cell r="F104">
            <v>4</v>
          </cell>
          <cell r="H104" t="str">
            <v>Mecánica</v>
          </cell>
          <cell r="J104">
            <v>0</v>
          </cell>
          <cell r="M104">
            <v>0</v>
          </cell>
        </row>
        <row r="105">
          <cell r="B105" t="str">
            <v>B1</v>
          </cell>
          <cell r="C105" t="str">
            <v>3,3,1</v>
          </cell>
          <cell r="F105" t="str">
            <v>4.1.1</v>
          </cell>
          <cell r="G105" t="str">
            <v>ME-01</v>
          </cell>
          <cell r="H105" t="str">
            <v>Motobomba marca KSB Tipo Multietapa (4) Modelo MTC D 100/04-07.1 10.62 Material Fe Fundido, incluye acoplamiento, sello mecánico y Motor 132 Kw  400 v/ 3 Ph / 50 Hz, 2 Polos</v>
          </cell>
          <cell r="I105" t="str">
            <v>un</v>
          </cell>
          <cell r="J105">
            <v>2</v>
          </cell>
          <cell r="K105">
            <v>0</v>
          </cell>
          <cell r="L105">
            <v>0</v>
          </cell>
          <cell r="M105">
            <v>23885.574999999997</v>
          </cell>
          <cell r="N105">
            <v>47771.149999999994</v>
          </cell>
          <cell r="O105">
            <v>955.42299999999989</v>
          </cell>
          <cell r="P105">
            <v>48726.572999999997</v>
          </cell>
          <cell r="Q105">
            <v>0</v>
          </cell>
          <cell r="R105">
            <v>0</v>
          </cell>
          <cell r="S105">
            <v>550</v>
          </cell>
          <cell r="T105">
            <v>1100</v>
          </cell>
          <cell r="U105">
            <v>7.4</v>
          </cell>
          <cell r="V105">
            <v>888</v>
          </cell>
          <cell r="W105">
            <v>1988</v>
          </cell>
          <cell r="X105">
            <v>50714.572999999997</v>
          </cell>
          <cell r="Y105">
            <v>60</v>
          </cell>
          <cell r="Z105">
            <v>120</v>
          </cell>
          <cell r="AA105">
            <v>25357.286499999998</v>
          </cell>
        </row>
        <row r="106">
          <cell r="C106" t="str">
            <v>3,4</v>
          </cell>
          <cell r="F106">
            <v>5</v>
          </cell>
          <cell r="H106" t="str">
            <v>Electrica y Control</v>
          </cell>
          <cell r="J106">
            <v>0</v>
          </cell>
          <cell r="M106">
            <v>0</v>
          </cell>
        </row>
        <row r="107">
          <cell r="B107" t="str">
            <v>F57</v>
          </cell>
          <cell r="C107" t="str">
            <v>3,4,1</v>
          </cell>
          <cell r="G107" t="str">
            <v>EE-01</v>
          </cell>
          <cell r="H107" t="str">
            <v xml:space="preserve">Centro control de motores </v>
          </cell>
          <cell r="I107" t="str">
            <v>un</v>
          </cell>
          <cell r="J107">
            <v>1</v>
          </cell>
          <cell r="K107">
            <v>0</v>
          </cell>
          <cell r="L107">
            <v>0</v>
          </cell>
          <cell r="M107">
            <v>25000</v>
          </cell>
          <cell r="N107">
            <v>25000</v>
          </cell>
          <cell r="O107">
            <v>500</v>
          </cell>
          <cell r="P107">
            <v>25500</v>
          </cell>
          <cell r="Q107">
            <v>1250</v>
          </cell>
          <cell r="R107">
            <v>1250</v>
          </cell>
          <cell r="S107">
            <v>400</v>
          </cell>
          <cell r="T107">
            <v>400</v>
          </cell>
          <cell r="U107">
            <v>7.4</v>
          </cell>
          <cell r="V107">
            <v>2960</v>
          </cell>
          <cell r="W107">
            <v>4610</v>
          </cell>
          <cell r="X107">
            <v>30110</v>
          </cell>
          <cell r="Y107">
            <v>400</v>
          </cell>
          <cell r="Z107">
            <v>400</v>
          </cell>
          <cell r="AA107">
            <v>30110</v>
          </cell>
        </row>
        <row r="108">
          <cell r="B108" t="str">
            <v>F58</v>
          </cell>
          <cell r="C108" t="str">
            <v>3,4,2</v>
          </cell>
          <cell r="G108" t="str">
            <v>EE-02</v>
          </cell>
          <cell r="H108" t="str">
            <v xml:space="preserve">Botonera Local Nema 4X </v>
          </cell>
          <cell r="I108" t="str">
            <v>un</v>
          </cell>
          <cell r="J108">
            <v>2</v>
          </cell>
          <cell r="K108">
            <v>0</v>
          </cell>
          <cell r="L108">
            <v>0</v>
          </cell>
          <cell r="M108">
            <v>50</v>
          </cell>
          <cell r="N108">
            <v>100</v>
          </cell>
          <cell r="O108">
            <v>2</v>
          </cell>
          <cell r="P108">
            <v>102</v>
          </cell>
          <cell r="Q108">
            <v>2.5</v>
          </cell>
          <cell r="R108">
            <v>5</v>
          </cell>
          <cell r="S108">
            <v>0</v>
          </cell>
          <cell r="T108">
            <v>0</v>
          </cell>
          <cell r="U108">
            <v>7.4</v>
          </cell>
          <cell r="V108">
            <v>59.2</v>
          </cell>
          <cell r="W108">
            <v>64.2</v>
          </cell>
          <cell r="X108">
            <v>166.2</v>
          </cell>
          <cell r="Y108">
            <v>4</v>
          </cell>
          <cell r="Z108">
            <v>8</v>
          </cell>
          <cell r="AA108">
            <v>83.1</v>
          </cell>
        </row>
        <row r="109">
          <cell r="B109" t="str">
            <v>F59</v>
          </cell>
          <cell r="C109" t="str">
            <v>3,4,3</v>
          </cell>
          <cell r="G109" t="str">
            <v>EE-03</v>
          </cell>
          <cell r="H109" t="str">
            <v>Cable 1 x 4/c 95 mm2, 600 V, con aislación libre de halógenos</v>
          </cell>
          <cell r="I109" t="str">
            <v>m</v>
          </cell>
          <cell r="J109">
            <v>252</v>
          </cell>
          <cell r="K109">
            <v>0</v>
          </cell>
          <cell r="L109">
            <v>0</v>
          </cell>
          <cell r="M109">
            <v>27</v>
          </cell>
          <cell r="N109">
            <v>6804</v>
          </cell>
          <cell r="O109">
            <v>136.08000000000001</v>
          </cell>
          <cell r="P109">
            <v>6940.08</v>
          </cell>
          <cell r="Q109">
            <v>1.35</v>
          </cell>
          <cell r="R109">
            <v>340.20000000000005</v>
          </cell>
          <cell r="S109">
            <v>10</v>
          </cell>
          <cell r="T109">
            <v>2520</v>
          </cell>
          <cell r="U109">
            <v>7.4</v>
          </cell>
          <cell r="V109">
            <v>745.92000000000007</v>
          </cell>
          <cell r="W109">
            <v>3606.12</v>
          </cell>
          <cell r="X109">
            <v>10546.2</v>
          </cell>
          <cell r="Y109">
            <v>0.4</v>
          </cell>
          <cell r="Z109">
            <v>100.80000000000001</v>
          </cell>
          <cell r="AA109">
            <v>41.85</v>
          </cell>
        </row>
        <row r="110">
          <cell r="B110" t="str">
            <v>F60</v>
          </cell>
          <cell r="C110" t="str">
            <v>3,4,4</v>
          </cell>
          <cell r="G110" t="str">
            <v>EE-04</v>
          </cell>
          <cell r="H110" t="str">
            <v>Cable de control  1 x 5/c # 14 AWG  600 V, con aislación libre de halógenos</v>
          </cell>
          <cell r="I110" t="str">
            <v>m</v>
          </cell>
          <cell r="J110">
            <v>252</v>
          </cell>
          <cell r="K110">
            <v>0</v>
          </cell>
          <cell r="L110">
            <v>0</v>
          </cell>
          <cell r="M110">
            <v>2.5</v>
          </cell>
          <cell r="N110">
            <v>630</v>
          </cell>
          <cell r="O110">
            <v>12.6</v>
          </cell>
          <cell r="P110">
            <v>642.6</v>
          </cell>
          <cell r="Q110">
            <v>0.125</v>
          </cell>
          <cell r="R110">
            <v>31.5</v>
          </cell>
          <cell r="S110">
            <v>10</v>
          </cell>
          <cell r="T110">
            <v>2520</v>
          </cell>
          <cell r="U110">
            <v>7.4</v>
          </cell>
          <cell r="V110">
            <v>372.96000000000004</v>
          </cell>
          <cell r="W110">
            <v>2924.46</v>
          </cell>
          <cell r="X110">
            <v>3567.06</v>
          </cell>
          <cell r="Y110">
            <v>0.2</v>
          </cell>
          <cell r="Z110">
            <v>50.400000000000006</v>
          </cell>
          <cell r="AA110">
            <v>14.154999999999999</v>
          </cell>
        </row>
        <row r="111">
          <cell r="B111" t="str">
            <v>F61</v>
          </cell>
          <cell r="C111" t="str">
            <v>3,4,5</v>
          </cell>
          <cell r="G111" t="str">
            <v>EE-05</v>
          </cell>
          <cell r="H111" t="str">
            <v>Escalerilla portanductores 300x100 mm, galvanizada, tira de 3 m</v>
          </cell>
          <cell r="I111" t="str">
            <v>un</v>
          </cell>
          <cell r="J111">
            <v>4</v>
          </cell>
          <cell r="K111">
            <v>0</v>
          </cell>
          <cell r="L111">
            <v>0</v>
          </cell>
          <cell r="M111">
            <v>12</v>
          </cell>
          <cell r="N111">
            <v>48</v>
          </cell>
          <cell r="O111">
            <v>0.96</v>
          </cell>
          <cell r="P111">
            <v>48.96</v>
          </cell>
          <cell r="Q111">
            <v>0.60000000000000009</v>
          </cell>
          <cell r="R111">
            <v>2.4000000000000004</v>
          </cell>
          <cell r="S111">
            <v>10</v>
          </cell>
          <cell r="T111">
            <v>40</v>
          </cell>
          <cell r="U111">
            <v>7.4</v>
          </cell>
          <cell r="V111">
            <v>29.6</v>
          </cell>
          <cell r="W111">
            <v>72</v>
          </cell>
          <cell r="X111">
            <v>120.96000000000001</v>
          </cell>
          <cell r="Y111">
            <v>1</v>
          </cell>
          <cell r="Z111">
            <v>4</v>
          </cell>
          <cell r="AA111">
            <v>30.240000000000002</v>
          </cell>
        </row>
        <row r="112">
          <cell r="B112" t="str">
            <v>F62</v>
          </cell>
          <cell r="C112" t="str">
            <v>3,4,6</v>
          </cell>
          <cell r="G112" t="str">
            <v>EE-06</v>
          </cell>
          <cell r="H112" t="str">
            <v>Conduit acero galvanizado 3" tira de 3 m</v>
          </cell>
          <cell r="I112" t="str">
            <v>un</v>
          </cell>
          <cell r="J112">
            <v>2</v>
          </cell>
          <cell r="K112">
            <v>0</v>
          </cell>
          <cell r="L112">
            <v>0</v>
          </cell>
          <cell r="M112">
            <v>28</v>
          </cell>
          <cell r="N112">
            <v>56</v>
          </cell>
          <cell r="O112">
            <v>1.1200000000000001</v>
          </cell>
          <cell r="P112">
            <v>57.12</v>
          </cell>
          <cell r="Q112">
            <v>1.4000000000000001</v>
          </cell>
          <cell r="R112">
            <v>2.8000000000000003</v>
          </cell>
          <cell r="S112">
            <v>20</v>
          </cell>
          <cell r="T112">
            <v>40</v>
          </cell>
          <cell r="U112">
            <v>7.4</v>
          </cell>
          <cell r="V112">
            <v>44.400000000000006</v>
          </cell>
          <cell r="W112">
            <v>87.2</v>
          </cell>
          <cell r="X112">
            <v>144.32</v>
          </cell>
          <cell r="Y112">
            <v>3</v>
          </cell>
          <cell r="Z112">
            <v>6</v>
          </cell>
          <cell r="AA112">
            <v>72.16</v>
          </cell>
        </row>
        <row r="113">
          <cell r="B113" t="str">
            <v>F63</v>
          </cell>
          <cell r="C113" t="str">
            <v>3,4,7</v>
          </cell>
          <cell r="G113" t="str">
            <v>EE-07</v>
          </cell>
          <cell r="H113" t="str">
            <v>Equipo fluorescente 2x36 W hermético</v>
          </cell>
          <cell r="I113" t="str">
            <v>un</v>
          </cell>
          <cell r="J113">
            <v>2</v>
          </cell>
          <cell r="K113">
            <v>0</v>
          </cell>
          <cell r="L113">
            <v>0</v>
          </cell>
          <cell r="M113">
            <v>20</v>
          </cell>
          <cell r="N113">
            <v>40</v>
          </cell>
          <cell r="O113">
            <v>0.8</v>
          </cell>
          <cell r="P113">
            <v>40.799999999999997</v>
          </cell>
          <cell r="Q113">
            <v>1</v>
          </cell>
          <cell r="R113">
            <v>2</v>
          </cell>
          <cell r="S113">
            <v>0</v>
          </cell>
          <cell r="T113">
            <v>0</v>
          </cell>
          <cell r="U113">
            <v>7.4</v>
          </cell>
          <cell r="V113">
            <v>59.2</v>
          </cell>
          <cell r="W113">
            <v>61.2</v>
          </cell>
          <cell r="X113">
            <v>102</v>
          </cell>
          <cell r="Y113">
            <v>4</v>
          </cell>
          <cell r="Z113">
            <v>8</v>
          </cell>
          <cell r="AA113">
            <v>51</v>
          </cell>
        </row>
        <row r="114">
          <cell r="C114" t="str">
            <v>3,5</v>
          </cell>
          <cell r="F114" t="str">
            <v>5.2</v>
          </cell>
          <cell r="H114" t="str">
            <v>Instrunentacion y control</v>
          </cell>
          <cell r="J114">
            <v>0</v>
          </cell>
          <cell r="M114">
            <v>0</v>
          </cell>
        </row>
        <row r="115">
          <cell r="B115" t="str">
            <v>F64</v>
          </cell>
          <cell r="C115" t="str">
            <v>3,5,1</v>
          </cell>
          <cell r="G115" t="str">
            <v>II-02</v>
          </cell>
          <cell r="H115" t="str">
            <v>Transmisor de Nivel Ultrasónico</v>
          </cell>
          <cell r="I115" t="str">
            <v>un</v>
          </cell>
          <cell r="J115">
            <v>1</v>
          </cell>
          <cell r="K115">
            <v>0</v>
          </cell>
          <cell r="L115">
            <v>0</v>
          </cell>
          <cell r="M115">
            <v>600</v>
          </cell>
          <cell r="N115">
            <v>600</v>
          </cell>
          <cell r="O115">
            <v>12</v>
          </cell>
          <cell r="P115">
            <v>612</v>
          </cell>
          <cell r="Q115">
            <v>30</v>
          </cell>
          <cell r="R115">
            <v>30</v>
          </cell>
          <cell r="S115">
            <v>0</v>
          </cell>
          <cell r="T115">
            <v>0</v>
          </cell>
          <cell r="U115">
            <v>7.4</v>
          </cell>
          <cell r="V115">
            <v>148</v>
          </cell>
          <cell r="W115">
            <v>178</v>
          </cell>
          <cell r="X115">
            <v>790</v>
          </cell>
          <cell r="Y115">
            <v>20</v>
          </cell>
          <cell r="Z115">
            <v>20</v>
          </cell>
          <cell r="AA115">
            <v>790</v>
          </cell>
        </row>
        <row r="116">
          <cell r="B116" t="str">
            <v>F65</v>
          </cell>
          <cell r="C116" t="str">
            <v>3,5,2</v>
          </cell>
          <cell r="G116" t="str">
            <v>II-03</v>
          </cell>
          <cell r="H116" t="str">
            <v>Transmisor de Presión</v>
          </cell>
          <cell r="I116" t="str">
            <v>un</v>
          </cell>
          <cell r="J116">
            <v>1</v>
          </cell>
          <cell r="K116">
            <v>0</v>
          </cell>
          <cell r="L116">
            <v>0</v>
          </cell>
          <cell r="M116">
            <v>500</v>
          </cell>
          <cell r="N116">
            <v>500</v>
          </cell>
          <cell r="O116">
            <v>10</v>
          </cell>
          <cell r="P116">
            <v>510</v>
          </cell>
          <cell r="Q116">
            <v>25</v>
          </cell>
          <cell r="R116">
            <v>25</v>
          </cell>
          <cell r="S116">
            <v>0</v>
          </cell>
          <cell r="T116">
            <v>0</v>
          </cell>
          <cell r="U116">
            <v>7.4</v>
          </cell>
          <cell r="V116">
            <v>148</v>
          </cell>
          <cell r="W116">
            <v>173</v>
          </cell>
          <cell r="X116">
            <v>683</v>
          </cell>
          <cell r="Y116">
            <v>20</v>
          </cell>
          <cell r="Z116">
            <v>20</v>
          </cell>
          <cell r="AA116">
            <v>683</v>
          </cell>
        </row>
        <row r="117">
          <cell r="B117" t="str">
            <v>F66</v>
          </cell>
          <cell r="C117" t="str">
            <v>3,5,3</v>
          </cell>
          <cell r="G117" t="str">
            <v>II-04</v>
          </cell>
          <cell r="H117" t="str">
            <v>Manómetros</v>
          </cell>
          <cell r="I117" t="str">
            <v>un</v>
          </cell>
          <cell r="J117">
            <v>2</v>
          </cell>
          <cell r="K117">
            <v>0</v>
          </cell>
          <cell r="L117">
            <v>0</v>
          </cell>
          <cell r="M117">
            <v>150</v>
          </cell>
          <cell r="N117">
            <v>300</v>
          </cell>
          <cell r="O117">
            <v>6</v>
          </cell>
          <cell r="P117">
            <v>306</v>
          </cell>
          <cell r="Q117">
            <v>7.5</v>
          </cell>
          <cell r="R117">
            <v>15</v>
          </cell>
          <cell r="S117">
            <v>0</v>
          </cell>
          <cell r="T117">
            <v>0</v>
          </cell>
          <cell r="U117">
            <v>7.4</v>
          </cell>
          <cell r="V117">
            <v>148</v>
          </cell>
          <cell r="W117">
            <v>163</v>
          </cell>
          <cell r="X117">
            <v>469</v>
          </cell>
          <cell r="Y117">
            <v>10</v>
          </cell>
          <cell r="Z117">
            <v>20</v>
          </cell>
          <cell r="AA117">
            <v>234.5</v>
          </cell>
        </row>
        <row r="118">
          <cell r="B118" t="str">
            <v>F67</v>
          </cell>
          <cell r="C118" t="str">
            <v>3,5,4</v>
          </cell>
          <cell r="G118" t="str">
            <v>II-05</v>
          </cell>
          <cell r="H118" t="str">
            <v>Tablero de Control con PLC Incorporado</v>
          </cell>
          <cell r="I118" t="str">
            <v>un</v>
          </cell>
          <cell r="J118">
            <v>1</v>
          </cell>
          <cell r="K118">
            <v>0</v>
          </cell>
          <cell r="L118">
            <v>0</v>
          </cell>
          <cell r="M118">
            <v>10000</v>
          </cell>
          <cell r="N118">
            <v>10000</v>
          </cell>
          <cell r="O118">
            <v>200</v>
          </cell>
          <cell r="P118">
            <v>10200</v>
          </cell>
          <cell r="Q118">
            <v>500</v>
          </cell>
          <cell r="R118">
            <v>500</v>
          </cell>
          <cell r="S118">
            <v>300</v>
          </cell>
          <cell r="T118">
            <v>300</v>
          </cell>
          <cell r="U118">
            <v>7.4</v>
          </cell>
          <cell r="V118">
            <v>4440</v>
          </cell>
          <cell r="W118">
            <v>5240</v>
          </cell>
          <cell r="X118">
            <v>15440</v>
          </cell>
          <cell r="Y118">
            <v>600</v>
          </cell>
          <cell r="Z118">
            <v>600</v>
          </cell>
          <cell r="AA118">
            <v>15440</v>
          </cell>
        </row>
        <row r="119">
          <cell r="B119" t="str">
            <v>F68</v>
          </cell>
          <cell r="C119" t="str">
            <v>3,5,5</v>
          </cell>
          <cell r="G119" t="str">
            <v>II-06</v>
          </cell>
          <cell r="H119" t="str">
            <v xml:space="preserve">Cable de Control </v>
          </cell>
          <cell r="I119" t="str">
            <v>m</v>
          </cell>
          <cell r="J119">
            <v>210</v>
          </cell>
          <cell r="K119">
            <v>0</v>
          </cell>
          <cell r="L119">
            <v>0</v>
          </cell>
          <cell r="M119">
            <v>1.5</v>
          </cell>
          <cell r="N119">
            <v>315</v>
          </cell>
          <cell r="O119">
            <v>6.3</v>
          </cell>
          <cell r="P119">
            <v>321.3</v>
          </cell>
          <cell r="Q119">
            <v>7.5000000000000011E-2</v>
          </cell>
          <cell r="R119">
            <v>15.750000000000002</v>
          </cell>
          <cell r="S119">
            <v>0</v>
          </cell>
          <cell r="T119">
            <v>0</v>
          </cell>
          <cell r="U119">
            <v>7.4</v>
          </cell>
          <cell r="V119">
            <v>310.8</v>
          </cell>
          <cell r="W119">
            <v>326.55</v>
          </cell>
          <cell r="X119">
            <v>647.85</v>
          </cell>
          <cell r="Y119">
            <v>0.2</v>
          </cell>
          <cell r="Z119">
            <v>42</v>
          </cell>
          <cell r="AA119">
            <v>3.085</v>
          </cell>
        </row>
        <row r="120">
          <cell r="B120" t="str">
            <v>F69</v>
          </cell>
          <cell r="C120" t="str">
            <v>3,5,6</v>
          </cell>
          <cell r="G120" t="str">
            <v>II-07</v>
          </cell>
          <cell r="H120" t="str">
            <v>cable de Comunicación</v>
          </cell>
          <cell r="I120" t="str">
            <v>m</v>
          </cell>
          <cell r="J120">
            <v>1050</v>
          </cell>
          <cell r="K120">
            <v>0</v>
          </cell>
          <cell r="L120">
            <v>0</v>
          </cell>
          <cell r="M120">
            <v>1.5</v>
          </cell>
          <cell r="N120">
            <v>1575</v>
          </cell>
          <cell r="O120">
            <v>31.5</v>
          </cell>
          <cell r="P120">
            <v>1606.5</v>
          </cell>
          <cell r="Q120">
            <v>7.5000000000000011E-2</v>
          </cell>
          <cell r="R120">
            <v>78.750000000000014</v>
          </cell>
          <cell r="S120">
            <v>0</v>
          </cell>
          <cell r="T120">
            <v>0</v>
          </cell>
          <cell r="U120">
            <v>7.4</v>
          </cell>
          <cell r="V120">
            <v>1554</v>
          </cell>
          <cell r="W120">
            <v>1632.75</v>
          </cell>
          <cell r="X120">
            <v>3239.25</v>
          </cell>
          <cell r="Y120">
            <v>0.2</v>
          </cell>
          <cell r="Z120">
            <v>210</v>
          </cell>
          <cell r="AA120">
            <v>3.085</v>
          </cell>
        </row>
        <row r="121">
          <cell r="B121" t="str">
            <v>F70</v>
          </cell>
          <cell r="C121" t="str">
            <v>3,5,7</v>
          </cell>
          <cell r="G121" t="str">
            <v>II-08</v>
          </cell>
          <cell r="H121" t="str">
            <v>Conduit 3/4"</v>
          </cell>
          <cell r="I121" t="str">
            <v>m</v>
          </cell>
          <cell r="J121">
            <v>1365</v>
          </cell>
          <cell r="K121">
            <v>0</v>
          </cell>
          <cell r="L121">
            <v>0</v>
          </cell>
          <cell r="M121">
            <v>1.5</v>
          </cell>
          <cell r="N121">
            <v>2047.5</v>
          </cell>
          <cell r="O121">
            <v>40.950000000000003</v>
          </cell>
          <cell r="P121">
            <v>2088.4499999999998</v>
          </cell>
          <cell r="Q121">
            <v>7.5000000000000011E-2</v>
          </cell>
          <cell r="R121">
            <v>102.37500000000001</v>
          </cell>
          <cell r="S121">
            <v>0</v>
          </cell>
          <cell r="T121">
            <v>0</v>
          </cell>
          <cell r="U121">
            <v>7.4</v>
          </cell>
          <cell r="V121">
            <v>9595.9500000000007</v>
          </cell>
          <cell r="W121">
            <v>9698.3250000000007</v>
          </cell>
          <cell r="X121">
            <v>11786.775000000001</v>
          </cell>
          <cell r="Y121">
            <v>0.95</v>
          </cell>
          <cell r="Z121">
            <v>1296.75</v>
          </cell>
          <cell r="AA121">
            <v>8.6350000000000016</v>
          </cell>
        </row>
        <row r="122">
          <cell r="J122">
            <v>0</v>
          </cell>
        </row>
        <row r="123">
          <cell r="C123" t="str">
            <v>4</v>
          </cell>
          <cell r="H123" t="str">
            <v>CONDUCCION AGUA DRENAJE NIVEL 18</v>
          </cell>
        </row>
        <row r="124">
          <cell r="J124">
            <v>0</v>
          </cell>
        </row>
        <row r="125">
          <cell r="C125" t="str">
            <v>4,1</v>
          </cell>
          <cell r="H125" t="str">
            <v>CONDUCCION AGUAS DRENAJE</v>
          </cell>
          <cell r="J125">
            <v>0</v>
          </cell>
        </row>
        <row r="126">
          <cell r="C126" t="str">
            <v>4,1,1</v>
          </cell>
          <cell r="F126" t="str">
            <v>2.2</v>
          </cell>
          <cell r="H126" t="str">
            <v>Cañerías, fittings, vávulas</v>
          </cell>
          <cell r="J126">
            <v>0</v>
          </cell>
        </row>
        <row r="127">
          <cell r="B127" t="str">
            <v>F71</v>
          </cell>
          <cell r="C127" t="str">
            <v>4,1,1,1</v>
          </cell>
          <cell r="F127" t="str">
            <v>2.2.1</v>
          </cell>
          <cell r="G127" t="str">
            <v>FD-11</v>
          </cell>
          <cell r="H127" t="str">
            <v>Cañería de HDPE, PE100 PN 10 D=12" (Pique vertical)</v>
          </cell>
          <cell r="I127" t="str">
            <v>m</v>
          </cell>
          <cell r="J127">
            <v>220.00000000000003</v>
          </cell>
          <cell r="K127">
            <v>0</v>
          </cell>
          <cell r="L127">
            <v>0</v>
          </cell>
          <cell r="M127">
            <v>43.7</v>
          </cell>
          <cell r="N127">
            <v>9614.0000000000018</v>
          </cell>
          <cell r="O127">
            <v>192.28000000000003</v>
          </cell>
          <cell r="P127">
            <v>9806.2800000000025</v>
          </cell>
          <cell r="Q127">
            <v>1.3109999999999999</v>
          </cell>
          <cell r="R127">
            <v>288.42</v>
          </cell>
          <cell r="S127">
            <v>20</v>
          </cell>
          <cell r="T127">
            <v>4400.0000000000009</v>
          </cell>
          <cell r="U127">
            <v>7.4</v>
          </cell>
          <cell r="V127">
            <v>24420.000000000004</v>
          </cell>
          <cell r="W127">
            <v>29108.420000000006</v>
          </cell>
          <cell r="X127">
            <v>38914.700000000012</v>
          </cell>
          <cell r="Y127">
            <v>15</v>
          </cell>
          <cell r="Z127">
            <v>3300.0000000000005</v>
          </cell>
          <cell r="AA127">
            <v>176.88500000000002</v>
          </cell>
        </row>
        <row r="128">
          <cell r="C128" t="str">
            <v>4,1,1,2</v>
          </cell>
          <cell r="J128">
            <v>0</v>
          </cell>
          <cell r="M128">
            <v>0</v>
          </cell>
        </row>
        <row r="129">
          <cell r="B129" t="str">
            <v>F72</v>
          </cell>
          <cell r="C129" t="str">
            <v>4,1,1,3</v>
          </cell>
          <cell r="F129" t="str">
            <v>2.2.3</v>
          </cell>
          <cell r="G129" t="str">
            <v>FD-02</v>
          </cell>
          <cell r="H129" t="str">
            <v>Cañería de HDPE, PE100 PN 10 D=400 mm</v>
          </cell>
          <cell r="I129" t="str">
            <v>m</v>
          </cell>
          <cell r="J129">
            <v>55.000000000000007</v>
          </cell>
          <cell r="K129">
            <v>0</v>
          </cell>
          <cell r="L129">
            <v>0</v>
          </cell>
          <cell r="M129">
            <v>88.8</v>
          </cell>
          <cell r="N129">
            <v>4884.0000000000009</v>
          </cell>
          <cell r="O129">
            <v>97.680000000000021</v>
          </cell>
          <cell r="P129">
            <v>4981.6800000000012</v>
          </cell>
          <cell r="Q129">
            <v>2.6639999999999997</v>
          </cell>
          <cell r="R129">
            <v>146.52000000000001</v>
          </cell>
          <cell r="S129">
            <v>25</v>
          </cell>
          <cell r="T129">
            <v>1375.0000000000002</v>
          </cell>
          <cell r="U129">
            <v>7.4</v>
          </cell>
          <cell r="V129">
            <v>4884.0000000000009</v>
          </cell>
          <cell r="W129">
            <v>6405.5200000000013</v>
          </cell>
          <cell r="X129">
            <v>11387.200000000003</v>
          </cell>
          <cell r="Y129">
            <v>12</v>
          </cell>
          <cell r="Z129">
            <v>660.00000000000011</v>
          </cell>
          <cell r="AA129">
            <v>207.04000000000002</v>
          </cell>
        </row>
        <row r="130">
          <cell r="B130" t="str">
            <v>F73</v>
          </cell>
          <cell r="C130" t="str">
            <v>4,1,1,4</v>
          </cell>
          <cell r="G130" t="str">
            <v>FD-04</v>
          </cell>
          <cell r="H130" t="str">
            <v>Cañería de HDPE, PE100 PN 10 D=500 mm</v>
          </cell>
          <cell r="I130" t="str">
            <v>m</v>
          </cell>
          <cell r="J130">
            <v>66</v>
          </cell>
          <cell r="K130">
            <v>0</v>
          </cell>
          <cell r="L130">
            <v>0</v>
          </cell>
          <cell r="M130">
            <v>138</v>
          </cell>
          <cell r="N130">
            <v>9108</v>
          </cell>
          <cell r="O130">
            <v>182.16</v>
          </cell>
          <cell r="P130">
            <v>9290.16</v>
          </cell>
          <cell r="Q130">
            <v>4.1399999999999997</v>
          </cell>
          <cell r="R130">
            <v>273.23999999999995</v>
          </cell>
          <cell r="S130">
            <v>30</v>
          </cell>
          <cell r="T130">
            <v>1980</v>
          </cell>
          <cell r="U130">
            <v>7.4</v>
          </cell>
          <cell r="V130">
            <v>7326</v>
          </cell>
          <cell r="W130">
            <v>9579.24</v>
          </cell>
          <cell r="X130">
            <v>18869.400000000001</v>
          </cell>
          <cell r="Y130">
            <v>15</v>
          </cell>
          <cell r="Z130">
            <v>990</v>
          </cell>
          <cell r="AA130">
            <v>285.90000000000003</v>
          </cell>
        </row>
        <row r="131">
          <cell r="B131" t="str">
            <v>F74</v>
          </cell>
          <cell r="C131" t="str">
            <v>4,1,1,5</v>
          </cell>
          <cell r="G131" t="str">
            <v>FA-27</v>
          </cell>
          <cell r="H131" t="str">
            <v>Cañería de acero ASTM A53 e= 3,96mm, Gr B. para uniones soldada, D=20''</v>
          </cell>
          <cell r="I131" t="str">
            <v>m</v>
          </cell>
          <cell r="J131">
            <v>16.5</v>
          </cell>
          <cell r="K131">
            <v>0</v>
          </cell>
          <cell r="L131">
            <v>0</v>
          </cell>
          <cell r="M131">
            <v>129.31519819650578</v>
          </cell>
          <cell r="N131">
            <v>2133.7007702423452</v>
          </cell>
          <cell r="O131">
            <v>42.674015404846905</v>
          </cell>
          <cell r="P131">
            <v>2176.3747856471923</v>
          </cell>
          <cell r="Q131">
            <v>0</v>
          </cell>
          <cell r="R131">
            <v>0</v>
          </cell>
          <cell r="S131">
            <v>45</v>
          </cell>
          <cell r="T131">
            <v>742.5</v>
          </cell>
          <cell r="U131">
            <v>7.4</v>
          </cell>
          <cell r="V131">
            <v>2442</v>
          </cell>
          <cell r="W131">
            <v>3184.5</v>
          </cell>
          <cell r="X131">
            <v>5360.8747856471928</v>
          </cell>
          <cell r="Y131">
            <v>20</v>
          </cell>
          <cell r="Z131">
            <v>330</v>
          </cell>
          <cell r="AA131">
            <v>324.90150216043594</v>
          </cell>
        </row>
        <row r="132">
          <cell r="B132" t="str">
            <v>F75</v>
          </cell>
          <cell r="C132" t="str">
            <v>4,1,1,6</v>
          </cell>
          <cell r="G132" t="str">
            <v>FA-26</v>
          </cell>
          <cell r="H132" t="str">
            <v>Cañería de acero ASTM A53 e= 3,96mm, Gr B. para uniones bridadas, D=16''</v>
          </cell>
          <cell r="I132" t="str">
            <v>m</v>
          </cell>
          <cell r="J132">
            <v>1.6500000000000001</v>
          </cell>
          <cell r="K132">
            <v>0</v>
          </cell>
          <cell r="L132">
            <v>0</v>
          </cell>
          <cell r="M132">
            <v>103.45215855720461</v>
          </cell>
          <cell r="N132">
            <v>170.69606161938762</v>
          </cell>
          <cell r="O132">
            <v>3.4139212323877524</v>
          </cell>
          <cell r="P132">
            <v>174.10998285177538</v>
          </cell>
          <cell r="Q132">
            <v>0</v>
          </cell>
          <cell r="R132">
            <v>0</v>
          </cell>
          <cell r="S132">
            <v>45</v>
          </cell>
          <cell r="T132">
            <v>74.25</v>
          </cell>
          <cell r="U132">
            <v>7.4</v>
          </cell>
          <cell r="V132">
            <v>244.20000000000002</v>
          </cell>
          <cell r="W132">
            <v>318.45000000000005</v>
          </cell>
          <cell r="X132">
            <v>492.55998285177543</v>
          </cell>
          <cell r="Y132">
            <v>20</v>
          </cell>
          <cell r="Z132">
            <v>33</v>
          </cell>
          <cell r="AA132">
            <v>298.52120172834873</v>
          </cell>
        </row>
        <row r="133">
          <cell r="B133" t="str">
            <v>F76</v>
          </cell>
          <cell r="C133" t="str">
            <v>4,1,1,7</v>
          </cell>
          <cell r="F133" t="str">
            <v>2.2.4</v>
          </cell>
          <cell r="G133" t="str">
            <v>FA-18</v>
          </cell>
          <cell r="H133" t="str">
            <v>Fittings Acero</v>
          </cell>
          <cell r="I133" t="str">
            <v>kg</v>
          </cell>
          <cell r="J133">
            <v>1206.3150000000003</v>
          </cell>
          <cell r="K133">
            <v>0</v>
          </cell>
          <cell r="L133">
            <v>0</v>
          </cell>
          <cell r="M133">
            <v>3.0058237835806878</v>
          </cell>
          <cell r="N133">
            <v>3625.9703174901383</v>
          </cell>
          <cell r="O133">
            <v>72.519406349802765</v>
          </cell>
          <cell r="P133">
            <v>3698.4897238399412</v>
          </cell>
          <cell r="Q133">
            <v>0</v>
          </cell>
          <cell r="R133">
            <v>0</v>
          </cell>
          <cell r="S133">
            <v>4</v>
          </cell>
          <cell r="T133">
            <v>4825.2600000000011</v>
          </cell>
          <cell r="U133">
            <v>7.4</v>
          </cell>
          <cell r="V133">
            <v>0</v>
          </cell>
          <cell r="W133">
            <v>4825.2600000000011</v>
          </cell>
          <cell r="X133">
            <v>8523.7497238399428</v>
          </cell>
          <cell r="Y133">
            <v>0</v>
          </cell>
          <cell r="Z133">
            <v>0</v>
          </cell>
          <cell r="AA133">
            <v>7.0659402592523017</v>
          </cell>
        </row>
        <row r="134">
          <cell r="B134" t="str">
            <v>F77</v>
          </cell>
          <cell r="C134" t="str">
            <v>4,1,1,8</v>
          </cell>
          <cell r="F134" t="str">
            <v>2.2.5</v>
          </cell>
          <cell r="G134" t="str">
            <v>FA-19</v>
          </cell>
          <cell r="H134" t="str">
            <v>Fittings HDPE</v>
          </cell>
          <cell r="I134" t="str">
            <v>kg</v>
          </cell>
          <cell r="J134">
            <v>70.224000000000004</v>
          </cell>
          <cell r="K134">
            <v>0</v>
          </cell>
          <cell r="L134">
            <v>0</v>
          </cell>
          <cell r="M134">
            <v>5.47</v>
          </cell>
          <cell r="N134">
            <v>384.12527999999998</v>
          </cell>
          <cell r="O134">
            <v>7.6825055999999998</v>
          </cell>
          <cell r="P134">
            <v>391.80778559999999</v>
          </cell>
          <cell r="Q134">
            <v>0</v>
          </cell>
          <cell r="R134">
            <v>0</v>
          </cell>
          <cell r="S134">
            <v>4</v>
          </cell>
          <cell r="T134">
            <v>280.89600000000002</v>
          </cell>
          <cell r="U134">
            <v>7.4</v>
          </cell>
          <cell r="V134">
            <v>0</v>
          </cell>
          <cell r="W134">
            <v>280.89600000000002</v>
          </cell>
          <cell r="X134">
            <v>672.70378559999995</v>
          </cell>
          <cell r="Y134">
            <v>0</v>
          </cell>
          <cell r="Z134">
            <v>0</v>
          </cell>
          <cell r="AA134">
            <v>9.5793999999999979</v>
          </cell>
        </row>
        <row r="135">
          <cell r="B135" t="str">
            <v>F78</v>
          </cell>
          <cell r="C135" t="str">
            <v>4,1,1,9</v>
          </cell>
          <cell r="F135" t="str">
            <v>2.2.6</v>
          </cell>
          <cell r="G135" t="str">
            <v>DA-03</v>
          </cell>
          <cell r="H135" t="str">
            <v>Soportes metálicos (8% peso cañería)</v>
          </cell>
          <cell r="I135" t="str">
            <v>ton</v>
          </cell>
          <cell r="J135">
            <v>0.53636783200000004</v>
          </cell>
          <cell r="K135">
            <v>0</v>
          </cell>
          <cell r="L135">
            <v>0</v>
          </cell>
          <cell r="M135">
            <v>0</v>
          </cell>
          <cell r="N135">
            <v>0</v>
          </cell>
          <cell r="O135">
            <v>0</v>
          </cell>
          <cell r="P135">
            <v>0</v>
          </cell>
          <cell r="Q135">
            <v>3271</v>
          </cell>
          <cell r="R135">
            <v>1754.4591784720001</v>
          </cell>
          <cell r="S135">
            <v>317.82609363745496</v>
          </cell>
          <cell r="T135">
            <v>170.47169279735073</v>
          </cell>
          <cell r="U135">
            <v>7.6</v>
          </cell>
          <cell r="V135">
            <v>448.40350755200001</v>
          </cell>
          <cell r="W135">
            <v>2373.3343788213506</v>
          </cell>
          <cell r="X135">
            <v>2373.3343788213506</v>
          </cell>
          <cell r="Y135">
            <v>110</v>
          </cell>
          <cell r="Z135">
            <v>59.000461520000002</v>
          </cell>
          <cell r="AA135">
            <v>4424.8260936374545</v>
          </cell>
        </row>
        <row r="136">
          <cell r="B136" t="str">
            <v>F79</v>
          </cell>
          <cell r="C136" t="str">
            <v>4,1,1,10</v>
          </cell>
          <cell r="F136" t="str">
            <v>2.2.7</v>
          </cell>
          <cell r="G136" t="str">
            <v>FF-02</v>
          </cell>
          <cell r="H136" t="str">
            <v>Válvula Mariposa Tipo Wafer, Accionamiento Manual D=16" 150#</v>
          </cell>
          <cell r="I136" t="str">
            <v>un</v>
          </cell>
          <cell r="J136">
            <v>1</v>
          </cell>
          <cell r="K136">
            <v>0</v>
          </cell>
          <cell r="L136">
            <v>0</v>
          </cell>
          <cell r="M136">
            <v>6000</v>
          </cell>
          <cell r="N136">
            <v>6000</v>
          </cell>
          <cell r="O136">
            <v>120</v>
          </cell>
          <cell r="P136">
            <v>6120</v>
          </cell>
          <cell r="Q136">
            <v>300</v>
          </cell>
          <cell r="R136">
            <v>300</v>
          </cell>
          <cell r="S136">
            <v>0</v>
          </cell>
          <cell r="T136">
            <v>0</v>
          </cell>
          <cell r="U136">
            <v>7.4</v>
          </cell>
          <cell r="V136">
            <v>162.80000000000001</v>
          </cell>
          <cell r="W136">
            <v>462.8</v>
          </cell>
          <cell r="X136">
            <v>6582.8</v>
          </cell>
          <cell r="Y136">
            <v>22</v>
          </cell>
          <cell r="Z136">
            <v>22</v>
          </cell>
          <cell r="AA136">
            <v>6582.8</v>
          </cell>
        </row>
        <row r="137">
          <cell r="B137" t="str">
            <v>F80</v>
          </cell>
          <cell r="C137" t="str">
            <v>4,1,1,11</v>
          </cell>
          <cell r="G137" t="str">
            <v>FF-28</v>
          </cell>
          <cell r="H137" t="str">
            <v>Válvula Mariposa Tipo Wafer, Accionamiento Manual D=20" 150#</v>
          </cell>
          <cell r="I137" t="str">
            <v>un</v>
          </cell>
          <cell r="J137">
            <v>1</v>
          </cell>
          <cell r="K137">
            <v>0</v>
          </cell>
          <cell r="L137">
            <v>0</v>
          </cell>
          <cell r="M137">
            <v>5000</v>
          </cell>
          <cell r="N137">
            <v>5000</v>
          </cell>
          <cell r="O137">
            <v>100</v>
          </cell>
          <cell r="P137">
            <v>5100</v>
          </cell>
          <cell r="Q137">
            <v>250</v>
          </cell>
          <cell r="R137">
            <v>250</v>
          </cell>
          <cell r="S137">
            <v>0</v>
          </cell>
          <cell r="T137">
            <v>0</v>
          </cell>
          <cell r="U137">
            <v>7.4</v>
          </cell>
          <cell r="V137">
            <v>148</v>
          </cell>
          <cell r="W137">
            <v>398</v>
          </cell>
          <cell r="X137">
            <v>5498</v>
          </cell>
          <cell r="Y137">
            <v>20</v>
          </cell>
          <cell r="Z137">
            <v>20</v>
          </cell>
          <cell r="AA137">
            <v>5498</v>
          </cell>
        </row>
        <row r="138">
          <cell r="B138" t="str">
            <v>F81</v>
          </cell>
          <cell r="C138" t="str">
            <v>4,1,1,12</v>
          </cell>
          <cell r="F138" t="str">
            <v>2.2.11</v>
          </cell>
          <cell r="G138" t="str">
            <v>CA-25</v>
          </cell>
          <cell r="H138" t="str">
            <v>Cámara de inspección (1) para válvula de D=16" (2,43 m3)</v>
          </cell>
          <cell r="I138" t="str">
            <v>m3</v>
          </cell>
          <cell r="J138">
            <v>2.75</v>
          </cell>
          <cell r="K138">
            <v>0</v>
          </cell>
          <cell r="L138">
            <v>0</v>
          </cell>
          <cell r="M138">
            <v>0</v>
          </cell>
          <cell r="N138">
            <v>0</v>
          </cell>
          <cell r="O138">
            <v>0</v>
          </cell>
          <cell r="P138">
            <v>0</v>
          </cell>
          <cell r="Q138">
            <v>359.88</v>
          </cell>
          <cell r="R138">
            <v>989.67</v>
          </cell>
          <cell r="S138">
            <v>62.014847539015591</v>
          </cell>
          <cell r="T138">
            <v>170.54083073229287</v>
          </cell>
          <cell r="U138">
            <v>6.7</v>
          </cell>
          <cell r="V138">
            <v>680.98800000000006</v>
          </cell>
          <cell r="W138">
            <v>1841.1988307322929</v>
          </cell>
          <cell r="X138">
            <v>1841.1988307322929</v>
          </cell>
          <cell r="Y138">
            <v>36.96</v>
          </cell>
          <cell r="Z138">
            <v>101.64</v>
          </cell>
          <cell r="AA138">
            <v>669.52684753901565</v>
          </cell>
        </row>
        <row r="139">
          <cell r="B139" t="str">
            <v>F82</v>
          </cell>
          <cell r="C139" t="str">
            <v>4,1,1,13</v>
          </cell>
          <cell r="F139" t="str">
            <v>2.2.12</v>
          </cell>
          <cell r="G139" t="str">
            <v>CA-25</v>
          </cell>
          <cell r="H139" t="str">
            <v>Machones para tubería D=16"</v>
          </cell>
          <cell r="I139" t="str">
            <v>m3</v>
          </cell>
          <cell r="J139">
            <v>10</v>
          </cell>
          <cell r="K139">
            <v>0</v>
          </cell>
          <cell r="L139">
            <v>0</v>
          </cell>
          <cell r="M139">
            <v>0</v>
          </cell>
          <cell r="N139">
            <v>0</v>
          </cell>
          <cell r="O139">
            <v>0</v>
          </cell>
          <cell r="P139">
            <v>0</v>
          </cell>
          <cell r="Q139">
            <v>359.88</v>
          </cell>
          <cell r="R139">
            <v>3598.8</v>
          </cell>
          <cell r="S139">
            <v>62.014847539015591</v>
          </cell>
          <cell r="T139">
            <v>620.14847539015591</v>
          </cell>
          <cell r="U139">
            <v>6.7</v>
          </cell>
          <cell r="V139">
            <v>2476.3200000000002</v>
          </cell>
          <cell r="W139">
            <v>6695.2684753901558</v>
          </cell>
          <cell r="X139">
            <v>6695.2684753901558</v>
          </cell>
          <cell r="Y139">
            <v>36.96</v>
          </cell>
          <cell r="Z139">
            <v>369.6</v>
          </cell>
          <cell r="AA139">
            <v>669.52684753901553</v>
          </cell>
        </row>
        <row r="140">
          <cell r="B140" t="str">
            <v>F83</v>
          </cell>
          <cell r="C140" t="str">
            <v>4,1,1,14</v>
          </cell>
          <cell r="F140" t="str">
            <v>2.2.13</v>
          </cell>
          <cell r="G140" t="str">
            <v>BB-01</v>
          </cell>
          <cell r="H140" t="str">
            <v>Excavación para Decantadores Haulage-Aducción Blanco</v>
          </cell>
          <cell r="I140" t="str">
            <v>m3</v>
          </cell>
          <cell r="J140">
            <v>495.00000000000006</v>
          </cell>
          <cell r="K140">
            <v>0</v>
          </cell>
          <cell r="L140">
            <v>0</v>
          </cell>
          <cell r="M140">
            <v>0</v>
          </cell>
          <cell r="N140">
            <v>0</v>
          </cell>
          <cell r="O140">
            <v>0</v>
          </cell>
          <cell r="P140">
            <v>0</v>
          </cell>
          <cell r="Q140">
            <v>0.18</v>
          </cell>
          <cell r="R140">
            <v>89.100000000000009</v>
          </cell>
          <cell r="S140">
            <v>1.1000000000000001</v>
          </cell>
          <cell r="T140">
            <v>544.50000000000011</v>
          </cell>
          <cell r="U140">
            <v>6.2</v>
          </cell>
          <cell r="V140">
            <v>3069.0000000000005</v>
          </cell>
          <cell r="W140">
            <v>3702.6000000000004</v>
          </cell>
          <cell r="X140">
            <v>3702.6000000000004</v>
          </cell>
          <cell r="Y140">
            <v>1</v>
          </cell>
          <cell r="Z140">
            <v>495.00000000000006</v>
          </cell>
          <cell r="AA140">
            <v>7.4799999999999995</v>
          </cell>
        </row>
        <row r="141">
          <cell r="J141">
            <v>0</v>
          </cell>
        </row>
        <row r="142">
          <cell r="J142">
            <v>0</v>
          </cell>
        </row>
        <row r="143">
          <cell r="C143" t="str">
            <v>4,2</v>
          </cell>
          <cell r="D143">
            <v>3.2</v>
          </cell>
          <cell r="H143" t="str">
            <v>PISCINA DECANTADORA NIVEL 18</v>
          </cell>
          <cell r="J143">
            <v>0</v>
          </cell>
        </row>
        <row r="144">
          <cell r="C144" t="str">
            <v>4,2,1</v>
          </cell>
          <cell r="D144" t="str">
            <v>3,2,1</v>
          </cell>
          <cell r="H144" t="str">
            <v>Obras Mineras</v>
          </cell>
          <cell r="J144">
            <v>0</v>
          </cell>
        </row>
        <row r="145">
          <cell r="B145" t="str">
            <v>F84</v>
          </cell>
          <cell r="C145" t="str">
            <v>4,2,1,1</v>
          </cell>
          <cell r="G145" t="str">
            <v>AB-21</v>
          </cell>
          <cell r="H145" t="str">
            <v>Excavación en Roca Desquinches</v>
          </cell>
          <cell r="I145" t="str">
            <v>m3</v>
          </cell>
          <cell r="J145">
            <v>19.998000000000001</v>
          </cell>
          <cell r="K145">
            <v>0</v>
          </cell>
          <cell r="L145">
            <v>0</v>
          </cell>
          <cell r="M145">
            <v>0</v>
          </cell>
          <cell r="N145">
            <v>0</v>
          </cell>
          <cell r="O145">
            <v>0</v>
          </cell>
          <cell r="P145">
            <v>0</v>
          </cell>
          <cell r="Q145">
            <v>40.051255702280905</v>
          </cell>
          <cell r="R145">
            <v>800.94501153421356</v>
          </cell>
          <cell r="S145">
            <v>27.074648854741895</v>
          </cell>
          <cell r="T145">
            <v>541.4388277971284</v>
          </cell>
          <cell r="U145">
            <v>7.1</v>
          </cell>
          <cell r="V145">
            <v>993.90060000000005</v>
          </cell>
          <cell r="W145">
            <v>2336.2844393313421</v>
          </cell>
          <cell r="X145">
            <v>2336.2844393313421</v>
          </cell>
          <cell r="Y145">
            <v>7</v>
          </cell>
          <cell r="Z145">
            <v>139.98600000000002</v>
          </cell>
          <cell r="AA145">
            <v>116.8259045570228</v>
          </cell>
        </row>
        <row r="146">
          <cell r="C146" t="str">
            <v>4,2,2</v>
          </cell>
          <cell r="D146" t="str">
            <v>3,2,2</v>
          </cell>
          <cell r="H146" t="str">
            <v>Obras Civiles</v>
          </cell>
          <cell r="J146">
            <v>0</v>
          </cell>
        </row>
        <row r="147">
          <cell r="B147" t="str">
            <v>F85</v>
          </cell>
          <cell r="C147" t="str">
            <v>4,2,2,1</v>
          </cell>
          <cell r="G147" t="str">
            <v>CA-04</v>
          </cell>
          <cell r="H147" t="str">
            <v>Hormigón H30</v>
          </cell>
          <cell r="I147" t="str">
            <v>m3</v>
          </cell>
          <cell r="J147">
            <v>40.792500000000004</v>
          </cell>
          <cell r="K147">
            <v>0</v>
          </cell>
          <cell r="L147">
            <v>0</v>
          </cell>
          <cell r="M147">
            <v>0</v>
          </cell>
          <cell r="N147">
            <v>0</v>
          </cell>
          <cell r="O147">
            <v>0</v>
          </cell>
          <cell r="P147">
            <v>0</v>
          </cell>
          <cell r="Q147">
            <v>219.4</v>
          </cell>
          <cell r="R147">
            <v>8949.8745000000017</v>
          </cell>
          <cell r="S147">
            <v>54</v>
          </cell>
          <cell r="T147">
            <v>2202.7950000000001</v>
          </cell>
          <cell r="U147">
            <v>6.7</v>
          </cell>
          <cell r="V147">
            <v>6559.4340000000011</v>
          </cell>
          <cell r="W147">
            <v>17712.103500000005</v>
          </cell>
          <cell r="X147">
            <v>17712.103500000005</v>
          </cell>
          <cell r="Y147">
            <v>24</v>
          </cell>
          <cell r="Z147">
            <v>979.0200000000001</v>
          </cell>
          <cell r="AA147">
            <v>434.20000000000005</v>
          </cell>
        </row>
        <row r="148">
          <cell r="B148" t="str">
            <v>F86</v>
          </cell>
          <cell r="C148" t="str">
            <v>4,2,2,2</v>
          </cell>
          <cell r="G148" t="str">
            <v>CA-12</v>
          </cell>
          <cell r="H148" t="str">
            <v>Acero de Refuerzo</v>
          </cell>
          <cell r="I148" t="str">
            <v>ton</v>
          </cell>
          <cell r="J148">
            <v>4.2962400000000001</v>
          </cell>
          <cell r="K148">
            <v>0</v>
          </cell>
          <cell r="L148">
            <v>0</v>
          </cell>
          <cell r="M148">
            <v>0</v>
          </cell>
          <cell r="N148">
            <v>0</v>
          </cell>
          <cell r="O148">
            <v>0</v>
          </cell>
          <cell r="P148">
            <v>0</v>
          </cell>
          <cell r="Q148">
            <v>1.48</v>
          </cell>
          <cell r="R148">
            <v>6.3584351999999997</v>
          </cell>
          <cell r="S148">
            <v>0</v>
          </cell>
          <cell r="T148">
            <v>0</v>
          </cell>
          <cell r="U148">
            <v>6.7</v>
          </cell>
          <cell r="V148">
            <v>4.605569280000001</v>
          </cell>
          <cell r="W148">
            <v>10.96400448</v>
          </cell>
          <cell r="X148">
            <v>10.96400448</v>
          </cell>
          <cell r="Y148">
            <v>0.16</v>
          </cell>
          <cell r="Z148">
            <v>0.68739840000000008</v>
          </cell>
          <cell r="AA148">
            <v>2.552</v>
          </cell>
        </row>
        <row r="149">
          <cell r="B149" t="str">
            <v>F87</v>
          </cell>
          <cell r="C149" t="str">
            <v>4,2,2,3</v>
          </cell>
          <cell r="G149" t="str">
            <v>CA-06</v>
          </cell>
          <cell r="H149" t="str">
            <v>Relleno Hormigón Pobre H5</v>
          </cell>
          <cell r="I149" t="str">
            <v>m3</v>
          </cell>
          <cell r="J149">
            <v>33.075000000000003</v>
          </cell>
          <cell r="K149">
            <v>0</v>
          </cell>
          <cell r="L149">
            <v>0</v>
          </cell>
          <cell r="M149">
            <v>0</v>
          </cell>
          <cell r="N149">
            <v>0</v>
          </cell>
          <cell r="O149">
            <v>0</v>
          </cell>
          <cell r="P149">
            <v>0</v>
          </cell>
          <cell r="Q149">
            <v>187.05</v>
          </cell>
          <cell r="R149">
            <v>6186.6787500000009</v>
          </cell>
          <cell r="S149">
            <v>40.5</v>
          </cell>
          <cell r="T149">
            <v>1339.5375000000001</v>
          </cell>
          <cell r="U149">
            <v>6.7</v>
          </cell>
          <cell r="V149">
            <v>2326.8262500000001</v>
          </cell>
          <cell r="W149">
            <v>9853.0425000000014</v>
          </cell>
          <cell r="X149">
            <v>9853.0425000000014</v>
          </cell>
          <cell r="Y149">
            <v>10.5</v>
          </cell>
          <cell r="Z149">
            <v>347.28750000000002</v>
          </cell>
          <cell r="AA149">
            <v>297.90000000000003</v>
          </cell>
        </row>
        <row r="150">
          <cell r="B150" t="str">
            <v>F88</v>
          </cell>
          <cell r="C150" t="str">
            <v>4,2,2,4</v>
          </cell>
          <cell r="G150" t="str">
            <v>DA-03</v>
          </cell>
          <cell r="H150" t="str">
            <v>Acero estructural ASTM A36</v>
          </cell>
          <cell r="I150" t="str">
            <v>ton</v>
          </cell>
          <cell r="J150">
            <v>0.44064000000000009</v>
          </cell>
          <cell r="K150">
            <v>0</v>
          </cell>
          <cell r="L150">
            <v>0</v>
          </cell>
          <cell r="M150">
            <v>0</v>
          </cell>
          <cell r="N150">
            <v>0</v>
          </cell>
          <cell r="O150">
            <v>0</v>
          </cell>
          <cell r="P150">
            <v>0</v>
          </cell>
          <cell r="Q150">
            <v>3271</v>
          </cell>
          <cell r="R150">
            <v>1441.3334400000003</v>
          </cell>
          <cell r="S150">
            <v>317.82609363745496</v>
          </cell>
          <cell r="T150">
            <v>140.04688990040819</v>
          </cell>
          <cell r="U150">
            <v>7.6</v>
          </cell>
          <cell r="V150">
            <v>368.37504000000007</v>
          </cell>
          <cell r="W150">
            <v>1949.7553699004086</v>
          </cell>
          <cell r="X150">
            <v>1949.7553699004086</v>
          </cell>
          <cell r="Y150">
            <v>110</v>
          </cell>
          <cell r="Z150">
            <v>48.470400000000012</v>
          </cell>
          <cell r="AA150">
            <v>4424.8260936374554</v>
          </cell>
        </row>
        <row r="151">
          <cell r="B151" t="str">
            <v>F89</v>
          </cell>
          <cell r="C151" t="str">
            <v>4,2,2,5</v>
          </cell>
          <cell r="G151" t="str">
            <v>AEA100</v>
          </cell>
          <cell r="H151" t="str">
            <v>Defensas Caminera</v>
          </cell>
          <cell r="I151" t="str">
            <v>m</v>
          </cell>
          <cell r="J151">
            <v>2.8325</v>
          </cell>
          <cell r="K151">
            <v>0</v>
          </cell>
          <cell r="L151">
            <v>0</v>
          </cell>
          <cell r="M151">
            <v>21.5</v>
          </cell>
          <cell r="N151">
            <v>60.89875</v>
          </cell>
          <cell r="O151">
            <v>1.217975</v>
          </cell>
          <cell r="P151">
            <v>62.116725000000002</v>
          </cell>
          <cell r="Q151">
            <v>0.65</v>
          </cell>
          <cell r="R151">
            <v>1.8411250000000001</v>
          </cell>
          <cell r="S151">
            <v>0</v>
          </cell>
          <cell r="T151">
            <v>0</v>
          </cell>
          <cell r="U151">
            <v>5.5</v>
          </cell>
          <cell r="V151">
            <v>59.199249999999992</v>
          </cell>
          <cell r="W151">
            <v>61.04037499999999</v>
          </cell>
          <cell r="X151">
            <v>123.15709999999999</v>
          </cell>
          <cell r="Y151">
            <v>3.8</v>
          </cell>
          <cell r="Z151">
            <v>10.763499999999999</v>
          </cell>
          <cell r="AA151">
            <v>43.48</v>
          </cell>
        </row>
        <row r="152">
          <cell r="B152" t="str">
            <v>F90</v>
          </cell>
          <cell r="C152" t="str">
            <v>4,2,2,6</v>
          </cell>
          <cell r="G152" t="str">
            <v>ASA115</v>
          </cell>
          <cell r="H152" t="str">
            <v>Pernos de anclaje Hilti HIT HY 150</v>
          </cell>
          <cell r="I152" t="str">
            <v>c/u</v>
          </cell>
          <cell r="J152">
            <v>73.542000000000016</v>
          </cell>
          <cell r="K152">
            <v>0</v>
          </cell>
          <cell r="L152">
            <v>0</v>
          </cell>
          <cell r="M152">
            <v>0</v>
          </cell>
          <cell r="N152">
            <v>0</v>
          </cell>
          <cell r="O152">
            <v>0</v>
          </cell>
          <cell r="P152">
            <v>0</v>
          </cell>
          <cell r="Q152">
            <v>7.7</v>
          </cell>
          <cell r="R152">
            <v>566.27340000000015</v>
          </cell>
          <cell r="S152">
            <v>0</v>
          </cell>
          <cell r="T152">
            <v>0</v>
          </cell>
          <cell r="U152">
            <v>5.5</v>
          </cell>
          <cell r="V152">
            <v>8.0896200000000018</v>
          </cell>
          <cell r="W152">
            <v>574.36302000000012</v>
          </cell>
          <cell r="X152">
            <v>574.36302000000012</v>
          </cell>
          <cell r="Y152">
            <v>0.02</v>
          </cell>
          <cell r="Z152">
            <v>1.4708400000000004</v>
          </cell>
          <cell r="AA152">
            <v>7.81</v>
          </cell>
        </row>
        <row r="153">
          <cell r="B153" t="str">
            <v>F91</v>
          </cell>
          <cell r="C153" t="str">
            <v>4,2,2,7</v>
          </cell>
          <cell r="G153" t="str">
            <v>CA-03</v>
          </cell>
          <cell r="H153" t="str">
            <v xml:space="preserve">Radieres </v>
          </cell>
          <cell r="I153" t="str">
            <v>m3</v>
          </cell>
          <cell r="J153">
            <v>28.75</v>
          </cell>
          <cell r="K153">
            <v>0</v>
          </cell>
          <cell r="L153">
            <v>0</v>
          </cell>
          <cell r="M153">
            <v>0</v>
          </cell>
          <cell r="N153">
            <v>0</v>
          </cell>
          <cell r="O153">
            <v>0</v>
          </cell>
          <cell r="P153">
            <v>0</v>
          </cell>
          <cell r="Q153">
            <v>152.19999999999999</v>
          </cell>
          <cell r="R153">
            <v>4375.75</v>
          </cell>
          <cell r="S153">
            <v>54</v>
          </cell>
          <cell r="T153">
            <v>1552.5</v>
          </cell>
          <cell r="U153">
            <v>6.7</v>
          </cell>
          <cell r="V153">
            <v>2118.875</v>
          </cell>
          <cell r="W153">
            <v>8047.125</v>
          </cell>
          <cell r="X153">
            <v>8047.125</v>
          </cell>
          <cell r="Y153">
            <v>11</v>
          </cell>
          <cell r="Z153">
            <v>316.25</v>
          </cell>
          <cell r="AA153">
            <v>279.89999999999998</v>
          </cell>
        </row>
        <row r="154">
          <cell r="B154" t="str">
            <v>F92</v>
          </cell>
          <cell r="C154" t="str">
            <v>4,2,2,8</v>
          </cell>
          <cell r="G154" t="str">
            <v>DA-08</v>
          </cell>
          <cell r="H154" t="str">
            <v>Parrilla de piso ARS-6</v>
          </cell>
          <cell r="I154" t="str">
            <v>kg</v>
          </cell>
          <cell r="J154">
            <v>744.1875</v>
          </cell>
          <cell r="K154">
            <v>0</v>
          </cell>
          <cell r="L154">
            <v>0</v>
          </cell>
          <cell r="M154">
            <v>0</v>
          </cell>
          <cell r="N154">
            <v>0</v>
          </cell>
          <cell r="O154">
            <v>0</v>
          </cell>
          <cell r="P154">
            <v>0</v>
          </cell>
          <cell r="Q154">
            <v>80</v>
          </cell>
          <cell r="R154">
            <v>59535</v>
          </cell>
          <cell r="S154">
            <v>240.30753421368544</v>
          </cell>
          <cell r="T154">
            <v>178833.86311764704</v>
          </cell>
          <cell r="U154">
            <v>7.6</v>
          </cell>
          <cell r="V154">
            <v>16967.474999999999</v>
          </cell>
          <cell r="W154">
            <v>255336.33811764704</v>
          </cell>
          <cell r="X154">
            <v>255336.33811764704</v>
          </cell>
          <cell r="Y154">
            <v>3</v>
          </cell>
          <cell r="Z154">
            <v>2232.5625</v>
          </cell>
          <cell r="AA154">
            <v>343.10753421368543</v>
          </cell>
        </row>
        <row r="155">
          <cell r="B155" t="str">
            <v>F93</v>
          </cell>
          <cell r="C155" t="str">
            <v>4,2,2,9</v>
          </cell>
          <cell r="G155" t="str">
            <v>DA-05</v>
          </cell>
          <cell r="H155" t="str">
            <v>Barandas</v>
          </cell>
          <cell r="I155" t="str">
            <v>ton</v>
          </cell>
          <cell r="J155">
            <v>0.3159985500000001</v>
          </cell>
          <cell r="K155">
            <v>0</v>
          </cell>
          <cell r="L155">
            <v>0</v>
          </cell>
          <cell r="M155">
            <v>0</v>
          </cell>
          <cell r="N155">
            <v>0</v>
          </cell>
          <cell r="O155">
            <v>0</v>
          </cell>
          <cell r="P155">
            <v>0</v>
          </cell>
          <cell r="Q155">
            <v>77</v>
          </cell>
          <cell r="R155">
            <v>24.331888350000007</v>
          </cell>
          <cell r="S155">
            <v>8.1394487394957959</v>
          </cell>
          <cell r="T155">
            <v>2.57205399948</v>
          </cell>
          <cell r="U155">
            <v>7.6</v>
          </cell>
          <cell r="V155">
            <v>6.0039724500000018</v>
          </cell>
          <cell r="W155">
            <v>32.907914799480011</v>
          </cell>
          <cell r="X155">
            <v>32.907914799480011</v>
          </cell>
          <cell r="Y155">
            <v>2.5</v>
          </cell>
          <cell r="Z155">
            <v>0.78999637500000031</v>
          </cell>
          <cell r="AA155">
            <v>104.1394487394958</v>
          </cell>
        </row>
        <row r="156">
          <cell r="B156" t="str">
            <v>F94</v>
          </cell>
          <cell r="C156" t="str">
            <v>4,2,2,10</v>
          </cell>
          <cell r="G156" t="str">
            <v>BE-01</v>
          </cell>
          <cell r="H156" t="str">
            <v>Demoliciones Estructura Concreto</v>
          </cell>
          <cell r="I156" t="str">
            <v>m3</v>
          </cell>
          <cell r="J156">
            <v>5.7679999999999998</v>
          </cell>
          <cell r="K156">
            <v>0</v>
          </cell>
          <cell r="L156">
            <v>0</v>
          </cell>
          <cell r="M156">
            <v>0</v>
          </cell>
          <cell r="N156">
            <v>0</v>
          </cell>
          <cell r="O156">
            <v>0</v>
          </cell>
          <cell r="P156">
            <v>0</v>
          </cell>
          <cell r="Q156">
            <v>70</v>
          </cell>
          <cell r="R156">
            <v>403.76</v>
          </cell>
          <cell r="S156">
            <v>0</v>
          </cell>
          <cell r="T156">
            <v>0</v>
          </cell>
          <cell r="U156">
            <v>6.2</v>
          </cell>
          <cell r="V156">
            <v>178.80799999999999</v>
          </cell>
          <cell r="W156">
            <v>582.56799999999998</v>
          </cell>
          <cell r="X156">
            <v>582.56799999999998</v>
          </cell>
          <cell r="Y156">
            <v>5</v>
          </cell>
          <cell r="Z156">
            <v>28.84</v>
          </cell>
          <cell r="AA156">
            <v>101</v>
          </cell>
        </row>
        <row r="157">
          <cell r="B157" t="str">
            <v>F95</v>
          </cell>
          <cell r="C157" t="str">
            <v>4,2,2,11</v>
          </cell>
          <cell r="G157" t="str">
            <v>CA-07</v>
          </cell>
          <cell r="H157" t="str">
            <v>Hormigón H30 Canaletas</v>
          </cell>
          <cell r="I157" t="str">
            <v>m3</v>
          </cell>
          <cell r="J157">
            <v>13.23</v>
          </cell>
          <cell r="K157">
            <v>0</v>
          </cell>
          <cell r="L157">
            <v>0</v>
          </cell>
          <cell r="M157">
            <v>0</v>
          </cell>
          <cell r="N157">
            <v>0</v>
          </cell>
          <cell r="O157">
            <v>0</v>
          </cell>
          <cell r="P157">
            <v>0</v>
          </cell>
          <cell r="Q157">
            <v>181.5</v>
          </cell>
          <cell r="R157">
            <v>2401.2449999999999</v>
          </cell>
          <cell r="S157">
            <v>51.679039615846328</v>
          </cell>
          <cell r="T157">
            <v>683.71369411764692</v>
          </cell>
          <cell r="U157">
            <v>6.7</v>
          </cell>
          <cell r="V157">
            <v>1595.5380000000002</v>
          </cell>
          <cell r="W157">
            <v>4680.4966941176472</v>
          </cell>
          <cell r="X157">
            <v>4680.4966941176472</v>
          </cell>
          <cell r="Y157">
            <v>18</v>
          </cell>
          <cell r="Z157">
            <v>238.14000000000001</v>
          </cell>
          <cell r="AA157">
            <v>353.77903961584633</v>
          </cell>
        </row>
        <row r="158">
          <cell r="C158" t="str">
            <v>4,2,3</v>
          </cell>
          <cell r="D158" t="str">
            <v>3,2,3</v>
          </cell>
          <cell r="H158" t="str">
            <v>By Pass Rebose</v>
          </cell>
          <cell r="J158">
            <v>0</v>
          </cell>
        </row>
        <row r="159">
          <cell r="B159" t="str">
            <v>F96</v>
          </cell>
          <cell r="C159" t="str">
            <v>4,2,3,1</v>
          </cell>
          <cell r="G159" t="str">
            <v>RAF150</v>
          </cell>
          <cell r="H159" t="str">
            <v>Cañerías Acero 28" ASTM A-53 Grado B, e=Std</v>
          </cell>
          <cell r="I159" t="str">
            <v>m</v>
          </cell>
          <cell r="J159">
            <v>0.55000000000000004</v>
          </cell>
          <cell r="K159">
            <v>0</v>
          </cell>
          <cell r="L159">
            <v>0</v>
          </cell>
          <cell r="M159">
            <v>247.27500000000001</v>
          </cell>
          <cell r="N159">
            <v>136.00125000000003</v>
          </cell>
          <cell r="O159">
            <v>2.7200250000000006</v>
          </cell>
          <cell r="P159">
            <v>138.72127500000002</v>
          </cell>
          <cell r="Q159">
            <v>24.727499999999999</v>
          </cell>
          <cell r="R159">
            <v>13.600125</v>
          </cell>
          <cell r="S159">
            <v>41.212499999999999</v>
          </cell>
          <cell r="T159">
            <v>22.666875000000001</v>
          </cell>
          <cell r="U159">
            <v>5.5</v>
          </cell>
          <cell r="V159">
            <v>54.400500000000008</v>
          </cell>
          <cell r="W159">
            <v>90.667500000000018</v>
          </cell>
          <cell r="X159">
            <v>229.38877500000004</v>
          </cell>
          <cell r="Y159">
            <v>17.983636363636364</v>
          </cell>
          <cell r="Z159">
            <v>9.8910000000000018</v>
          </cell>
          <cell r="AA159">
            <v>417.07050000000004</v>
          </cell>
        </row>
        <row r="160">
          <cell r="B160" t="str">
            <v>F97</v>
          </cell>
          <cell r="C160" t="str">
            <v>4,2,3,2</v>
          </cell>
          <cell r="G160" t="str">
            <v>FD-08</v>
          </cell>
          <cell r="H160" t="str">
            <v>Cañerías HDPE Diám. 710 mm PN10 PE100</v>
          </cell>
          <cell r="I160" t="str">
            <v>m</v>
          </cell>
          <cell r="J160">
            <v>4.084080000000001</v>
          </cell>
          <cell r="K160">
            <v>0</v>
          </cell>
          <cell r="L160">
            <v>0</v>
          </cell>
          <cell r="M160">
            <v>186</v>
          </cell>
          <cell r="N160">
            <v>759.6388800000002</v>
          </cell>
          <cell r="O160">
            <v>15.192777600000005</v>
          </cell>
          <cell r="P160">
            <v>774.8316576000002</v>
          </cell>
          <cell r="Q160">
            <v>5.58</v>
          </cell>
          <cell r="R160">
            <v>22.789166400000006</v>
          </cell>
          <cell r="S160">
            <v>40</v>
          </cell>
          <cell r="T160">
            <v>163.36320000000003</v>
          </cell>
          <cell r="U160">
            <v>7.4</v>
          </cell>
          <cell r="V160">
            <v>604.44384000000014</v>
          </cell>
          <cell r="W160">
            <v>790.59620640000014</v>
          </cell>
          <cell r="X160">
            <v>1565.4278640000002</v>
          </cell>
          <cell r="Y160">
            <v>20</v>
          </cell>
          <cell r="Z160">
            <v>81.681600000000017</v>
          </cell>
          <cell r="AA160">
            <v>383.29999999999995</v>
          </cell>
        </row>
        <row r="161">
          <cell r="B161" t="str">
            <v>F98</v>
          </cell>
          <cell r="C161" t="str">
            <v>4,2,3,3</v>
          </cell>
          <cell r="G161" t="str">
            <v>FD-07</v>
          </cell>
          <cell r="H161" t="str">
            <v>Cañerías HDPE Diám.630 mm PN10 PE100</v>
          </cell>
          <cell r="I161" t="str">
            <v>m</v>
          </cell>
          <cell r="J161">
            <v>16.919760000000004</v>
          </cell>
          <cell r="K161">
            <v>0</v>
          </cell>
          <cell r="L161">
            <v>0</v>
          </cell>
          <cell r="M161">
            <v>219.6</v>
          </cell>
          <cell r="N161">
            <v>3715.5792960000008</v>
          </cell>
          <cell r="O161">
            <v>74.311585920000013</v>
          </cell>
          <cell r="P161">
            <v>3789.890881920001</v>
          </cell>
          <cell r="Q161">
            <v>6.5879999999999992</v>
          </cell>
          <cell r="R161">
            <v>111.46737888000001</v>
          </cell>
          <cell r="S161">
            <v>40</v>
          </cell>
          <cell r="T161">
            <v>676.79040000000009</v>
          </cell>
          <cell r="U161">
            <v>7.4</v>
          </cell>
          <cell r="V161">
            <v>2504.1244800000004</v>
          </cell>
          <cell r="W161">
            <v>3292.3822588800003</v>
          </cell>
          <cell r="X161">
            <v>7082.2731408000018</v>
          </cell>
          <cell r="Y161">
            <v>20</v>
          </cell>
          <cell r="Z161">
            <v>338.39520000000005</v>
          </cell>
          <cell r="AA161">
            <v>418.58000000000004</v>
          </cell>
        </row>
        <row r="162">
          <cell r="B162" t="str">
            <v>F99</v>
          </cell>
          <cell r="C162" t="str">
            <v>4,2,3,4</v>
          </cell>
          <cell r="G162" t="str">
            <v>FA-18</v>
          </cell>
          <cell r="H162" t="str">
            <v>Fitting HDPE</v>
          </cell>
          <cell r="I162" t="str">
            <v>kg</v>
          </cell>
          <cell r="J162">
            <v>609.09503695881733</v>
          </cell>
          <cell r="K162">
            <v>0</v>
          </cell>
          <cell r="L162">
            <v>0</v>
          </cell>
          <cell r="M162">
            <v>3.0058237835806878</v>
          </cell>
          <cell r="N162">
            <v>1830.8323485517712</v>
          </cell>
          <cell r="O162">
            <v>36.616646971035429</v>
          </cell>
          <cell r="P162">
            <v>1867.4489955228066</v>
          </cell>
          <cell r="Q162">
            <v>0</v>
          </cell>
          <cell r="R162">
            <v>0</v>
          </cell>
          <cell r="S162">
            <v>4</v>
          </cell>
          <cell r="T162">
            <v>2436.3801478352693</v>
          </cell>
          <cell r="U162">
            <v>7.4</v>
          </cell>
          <cell r="V162">
            <v>0</v>
          </cell>
          <cell r="W162">
            <v>2436.3801478352693</v>
          </cell>
          <cell r="X162">
            <v>4303.8291433580762</v>
          </cell>
          <cell r="Y162">
            <v>0</v>
          </cell>
          <cell r="Z162">
            <v>0</v>
          </cell>
          <cell r="AA162">
            <v>7.0659402592523017</v>
          </cell>
        </row>
        <row r="163">
          <cell r="B163" t="str">
            <v>F100</v>
          </cell>
          <cell r="C163" t="str">
            <v>4,2,3,5</v>
          </cell>
          <cell r="G163" t="str">
            <v>FA-19</v>
          </cell>
          <cell r="H163" t="str">
            <v>Fitting Acero</v>
          </cell>
          <cell r="I163" t="str">
            <v>kg</v>
          </cell>
          <cell r="J163">
            <v>525.58913747096881</v>
          </cell>
          <cell r="K163">
            <v>0</v>
          </cell>
          <cell r="L163">
            <v>0</v>
          </cell>
          <cell r="M163">
            <v>5.47</v>
          </cell>
          <cell r="N163">
            <v>2874.9725819661994</v>
          </cell>
          <cell r="O163">
            <v>57.499451639323986</v>
          </cell>
          <cell r="P163">
            <v>2932.4720336055234</v>
          </cell>
          <cell r="Q163">
            <v>0</v>
          </cell>
          <cell r="R163">
            <v>0</v>
          </cell>
          <cell r="S163">
            <v>4</v>
          </cell>
          <cell r="T163">
            <v>2102.3565498838752</v>
          </cell>
          <cell r="U163">
            <v>7.4</v>
          </cell>
          <cell r="V163">
            <v>0</v>
          </cell>
          <cell r="W163">
            <v>2102.3565498838752</v>
          </cell>
          <cell r="X163">
            <v>5034.8285834893986</v>
          </cell>
          <cell r="Y163">
            <v>0</v>
          </cell>
          <cell r="Z163">
            <v>0</v>
          </cell>
          <cell r="AA163">
            <v>9.5793999999999997</v>
          </cell>
        </row>
        <row r="164">
          <cell r="B164" t="str">
            <v>F101</v>
          </cell>
          <cell r="C164" t="str">
            <v>4,2,3,6</v>
          </cell>
          <cell r="G164" t="str">
            <v>FA-30</v>
          </cell>
          <cell r="H164" t="str">
            <v>Soportes</v>
          </cell>
          <cell r="I164" t="str">
            <v>gl</v>
          </cell>
          <cell r="J164">
            <v>7.7000000000000011</v>
          </cell>
          <cell r="K164">
            <v>0</v>
          </cell>
          <cell r="L164">
            <v>0</v>
          </cell>
          <cell r="M164">
            <v>12.087865270260584</v>
          </cell>
          <cell r="N164">
            <v>93.076562581006513</v>
          </cell>
          <cell r="O164">
            <v>1.8615312516201303</v>
          </cell>
          <cell r="P164">
            <v>94.938093832626649</v>
          </cell>
          <cell r="Q164">
            <v>19.947457923961068</v>
          </cell>
          <cell r="R164">
            <v>153.59542601450025</v>
          </cell>
          <cell r="S164">
            <v>0.7795880399576548</v>
          </cell>
          <cell r="T164">
            <v>6.002827907673943</v>
          </cell>
          <cell r="U164">
            <v>7.4</v>
          </cell>
          <cell r="V164">
            <v>83.632884120108088</v>
          </cell>
          <cell r="W164">
            <v>243.23113804228228</v>
          </cell>
          <cell r="X164">
            <v>338.16923187490892</v>
          </cell>
          <cell r="Y164">
            <v>1.4677585840664806</v>
          </cell>
          <cell r="Z164">
            <v>11.301741097311902</v>
          </cell>
          <cell r="AA164">
            <v>43.918082061676479</v>
          </cell>
        </row>
        <row r="165">
          <cell r="C165" t="str">
            <v>4,2,4</v>
          </cell>
          <cell r="D165" t="str">
            <v>3,2,4</v>
          </cell>
          <cell r="H165" t="str">
            <v>Conexión de Piscina a Drenaje</v>
          </cell>
          <cell r="J165">
            <v>0</v>
          </cell>
          <cell r="M165">
            <v>0</v>
          </cell>
        </row>
        <row r="166">
          <cell r="B166" t="str">
            <v>F102</v>
          </cell>
          <cell r="C166" t="str">
            <v>4,2,4,1</v>
          </cell>
          <cell r="G166" t="str">
            <v>DA-03</v>
          </cell>
          <cell r="H166" t="str">
            <v>Acero ASTM A36</v>
          </cell>
          <cell r="I166" t="str">
            <v>ton</v>
          </cell>
          <cell r="J166">
            <v>0.33121440000000002</v>
          </cell>
          <cell r="K166">
            <v>0</v>
          </cell>
          <cell r="L166">
            <v>0</v>
          </cell>
          <cell r="M166">
            <v>0</v>
          </cell>
          <cell r="N166">
            <v>0</v>
          </cell>
          <cell r="O166">
            <v>0</v>
          </cell>
          <cell r="P166">
            <v>0</v>
          </cell>
          <cell r="Q166">
            <v>3271</v>
          </cell>
          <cell r="R166">
            <v>1083.4023024000001</v>
          </cell>
          <cell r="S166">
            <v>317.82609363745496</v>
          </cell>
          <cell r="T166">
            <v>105.26857890847347</v>
          </cell>
          <cell r="U166">
            <v>7.6</v>
          </cell>
          <cell r="V166">
            <v>276.89523840000004</v>
          </cell>
          <cell r="W166">
            <v>1465.5661197084737</v>
          </cell>
          <cell r="X166">
            <v>1465.5661197084737</v>
          </cell>
          <cell r="Y166">
            <v>110</v>
          </cell>
          <cell r="Z166">
            <v>36.433584000000003</v>
          </cell>
          <cell r="AA166">
            <v>4424.8260936374554</v>
          </cell>
        </row>
        <row r="167">
          <cell r="B167" t="str">
            <v>F103</v>
          </cell>
          <cell r="C167" t="str">
            <v>4,2,4,2</v>
          </cell>
          <cell r="G167" t="str">
            <v>FA-28</v>
          </cell>
          <cell r="H167" t="str">
            <v>Cañerías Acero 30" ASTM A-53 Grado B, e=Std Rev Goma 12 mm Shore A</v>
          </cell>
          <cell r="I167" t="str">
            <v>m</v>
          </cell>
          <cell r="J167">
            <v>0.88000000000000012</v>
          </cell>
          <cell r="K167">
            <v>0</v>
          </cell>
          <cell r="L167">
            <v>0</v>
          </cell>
          <cell r="M167">
            <v>193.97279729475864</v>
          </cell>
          <cell r="N167">
            <v>170.69606161938762</v>
          </cell>
          <cell r="O167">
            <v>3.4139212323877524</v>
          </cell>
          <cell r="P167">
            <v>174.10998285177538</v>
          </cell>
          <cell r="Q167">
            <v>0</v>
          </cell>
          <cell r="R167">
            <v>0</v>
          </cell>
          <cell r="S167">
            <v>45</v>
          </cell>
          <cell r="T167">
            <v>39.600000000000009</v>
          </cell>
          <cell r="U167">
            <v>7.4</v>
          </cell>
          <cell r="V167">
            <v>130.24</v>
          </cell>
          <cell r="W167">
            <v>169.84000000000003</v>
          </cell>
          <cell r="X167">
            <v>343.94998285177542</v>
          </cell>
          <cell r="Y167">
            <v>20</v>
          </cell>
          <cell r="Z167">
            <v>17.600000000000001</v>
          </cell>
          <cell r="AA167">
            <v>390.85225324065385</v>
          </cell>
        </row>
        <row r="168">
          <cell r="B168" t="str">
            <v>F104</v>
          </cell>
          <cell r="C168" t="str">
            <v>4,2,4,3</v>
          </cell>
          <cell r="G168" t="str">
            <v>FD-06</v>
          </cell>
          <cell r="H168" t="str">
            <v>Cañerías HDPE Diám. 450 mm PN10 PE100</v>
          </cell>
          <cell r="I168" t="str">
            <v>m</v>
          </cell>
          <cell r="J168">
            <v>1.0714079999999999</v>
          </cell>
          <cell r="K168">
            <v>0</v>
          </cell>
          <cell r="L168">
            <v>0</v>
          </cell>
          <cell r="M168">
            <v>112.2</v>
          </cell>
          <cell r="N168">
            <v>120.2119776</v>
          </cell>
          <cell r="O168">
            <v>2.4042395519999999</v>
          </cell>
          <cell r="P168">
            <v>122.61621715199999</v>
          </cell>
          <cell r="Q168">
            <v>3.3660000000000001</v>
          </cell>
          <cell r="R168">
            <v>3.6063593279999999</v>
          </cell>
          <cell r="S168">
            <v>25</v>
          </cell>
          <cell r="T168">
            <v>26.785199999999996</v>
          </cell>
          <cell r="U168">
            <v>7.4</v>
          </cell>
          <cell r="V168">
            <v>95.141030399999991</v>
          </cell>
          <cell r="W168">
            <v>125.53258972799999</v>
          </cell>
          <cell r="X168">
            <v>248.14880688</v>
          </cell>
          <cell r="Y168">
            <v>12</v>
          </cell>
          <cell r="Z168">
            <v>12.856895999999999</v>
          </cell>
          <cell r="AA168">
            <v>231.61</v>
          </cell>
        </row>
        <row r="169">
          <cell r="B169" t="str">
            <v>F105</v>
          </cell>
          <cell r="C169" t="str">
            <v>4,2,4,4</v>
          </cell>
          <cell r="G169" t="str">
            <v>FD-10</v>
          </cell>
          <cell r="H169" t="str">
            <v>Cañerías HDPE Diám. 560 mm PN10 PE100</v>
          </cell>
          <cell r="I169" t="str">
            <v>m</v>
          </cell>
          <cell r="J169">
            <v>31.484544000000007</v>
          </cell>
          <cell r="K169">
            <v>0</v>
          </cell>
          <cell r="L169">
            <v>0</v>
          </cell>
          <cell r="M169">
            <v>173.4</v>
          </cell>
          <cell r="N169">
            <v>5459.4199296000015</v>
          </cell>
          <cell r="O169">
            <v>109.18839859200003</v>
          </cell>
          <cell r="P169">
            <v>5568.6083281920019</v>
          </cell>
          <cell r="Q169">
            <v>5.202</v>
          </cell>
          <cell r="R169">
            <v>163.78259788800003</v>
          </cell>
          <cell r="S169">
            <v>20</v>
          </cell>
          <cell r="T169">
            <v>629.69088000000011</v>
          </cell>
          <cell r="U169">
            <v>7.4</v>
          </cell>
          <cell r="V169">
            <v>1397.9137536000005</v>
          </cell>
          <cell r="W169">
            <v>2191.3872314880009</v>
          </cell>
          <cell r="X169">
            <v>7759.9955596800028</v>
          </cell>
          <cell r="Y169">
            <v>6</v>
          </cell>
          <cell r="Z169">
            <v>188.90726400000005</v>
          </cell>
          <cell r="AA169">
            <v>246.47000000000003</v>
          </cell>
        </row>
        <row r="170">
          <cell r="B170" t="str">
            <v>F106</v>
          </cell>
          <cell r="C170" t="str">
            <v>4,2,4,5</v>
          </cell>
          <cell r="G170" t="str">
            <v>FA-18</v>
          </cell>
          <cell r="H170" t="str">
            <v>Fitting HDPE</v>
          </cell>
          <cell r="I170" t="str">
            <v>kg</v>
          </cell>
          <cell r="J170">
            <v>461.5484587074435</v>
          </cell>
          <cell r="K170">
            <v>0</v>
          </cell>
          <cell r="L170">
            <v>0</v>
          </cell>
          <cell r="M170">
            <v>3.0058237835806878</v>
          </cell>
          <cell r="N170">
            <v>1387.3333344578427</v>
          </cell>
          <cell r="O170">
            <v>27.746666689156854</v>
          </cell>
          <cell r="P170">
            <v>1415.0800011469996</v>
          </cell>
          <cell r="Q170">
            <v>0</v>
          </cell>
          <cell r="R170">
            <v>0</v>
          </cell>
          <cell r="S170">
            <v>4</v>
          </cell>
          <cell r="T170">
            <v>1846.193834829774</v>
          </cell>
          <cell r="U170">
            <v>7.4</v>
          </cell>
          <cell r="V170">
            <v>0</v>
          </cell>
          <cell r="W170">
            <v>1846.193834829774</v>
          </cell>
          <cell r="X170">
            <v>3261.2738359767736</v>
          </cell>
          <cell r="Y170">
            <v>0</v>
          </cell>
          <cell r="Z170">
            <v>0</v>
          </cell>
          <cell r="AA170">
            <v>7.0659402592523017</v>
          </cell>
        </row>
        <row r="171">
          <cell r="B171" t="str">
            <v>F107</v>
          </cell>
          <cell r="C171" t="str">
            <v>4,2,4,6</v>
          </cell>
          <cell r="G171" t="str">
            <v>FA-19</v>
          </cell>
          <cell r="H171" t="str">
            <v>Fitting Acero</v>
          </cell>
          <cell r="I171" t="str">
            <v>kg</v>
          </cell>
          <cell r="J171">
            <v>482.38658203870551</v>
          </cell>
          <cell r="K171">
            <v>0</v>
          </cell>
          <cell r="L171">
            <v>0</v>
          </cell>
          <cell r="M171">
            <v>5.47</v>
          </cell>
          <cell r="N171">
            <v>2638.6546037517192</v>
          </cell>
          <cell r="O171">
            <v>52.773092075034384</v>
          </cell>
          <cell r="P171">
            <v>2691.4276958267537</v>
          </cell>
          <cell r="Q171">
            <v>0</v>
          </cell>
          <cell r="R171">
            <v>0</v>
          </cell>
          <cell r="S171">
            <v>4</v>
          </cell>
          <cell r="T171">
            <v>1929.546328154822</v>
          </cell>
          <cell r="U171">
            <v>7.4</v>
          </cell>
          <cell r="V171">
            <v>0</v>
          </cell>
          <cell r="W171">
            <v>1929.546328154822</v>
          </cell>
          <cell r="X171">
            <v>4620.9740239815756</v>
          </cell>
          <cell r="Y171">
            <v>0</v>
          </cell>
          <cell r="Z171">
            <v>0</v>
          </cell>
          <cell r="AA171">
            <v>9.5793999999999997</v>
          </cell>
        </row>
        <row r="172">
          <cell r="B172" t="str">
            <v>F108</v>
          </cell>
          <cell r="C172" t="str">
            <v>4,2,4,7</v>
          </cell>
          <cell r="G172" t="str">
            <v>FA-30</v>
          </cell>
          <cell r="H172" t="str">
            <v>Soportes</v>
          </cell>
          <cell r="J172">
            <v>12.600000000000001</v>
          </cell>
          <cell r="K172">
            <v>0</v>
          </cell>
          <cell r="L172">
            <v>0</v>
          </cell>
          <cell r="M172">
            <v>12.087865270260584</v>
          </cell>
          <cell r="N172">
            <v>152.30710240528339</v>
          </cell>
          <cell r="O172">
            <v>3.046142048105668</v>
          </cell>
          <cell r="P172">
            <v>155.35324445338907</v>
          </cell>
          <cell r="Q172">
            <v>19.947457923961068</v>
          </cell>
          <cell r="R172">
            <v>251.33796984190948</v>
          </cell>
          <cell r="S172">
            <v>0.7795880399576548</v>
          </cell>
          <cell r="T172">
            <v>9.8228093034664514</v>
          </cell>
          <cell r="U172">
            <v>7.4</v>
          </cell>
          <cell r="V172">
            <v>136.85381037835867</v>
          </cell>
          <cell r="W172">
            <v>398.01458952373463</v>
          </cell>
          <cell r="X172">
            <v>553.36783397712372</v>
          </cell>
          <cell r="Y172">
            <v>1.4677585840664806</v>
          </cell>
          <cell r="Z172">
            <v>18.493758159237657</v>
          </cell>
          <cell r="AA172">
            <v>43.918082061676479</v>
          </cell>
        </row>
        <row r="173">
          <cell r="H173" t="str">
            <v>CONDUCCION AGUAS DRENAJE</v>
          </cell>
          <cell r="J173">
            <v>0</v>
          </cell>
        </row>
        <row r="174">
          <cell r="C174" t="str">
            <v>4,3</v>
          </cell>
          <cell r="H174" t="str">
            <v>Excavaciones Mineras</v>
          </cell>
          <cell r="J174">
            <v>0</v>
          </cell>
        </row>
        <row r="175">
          <cell r="B175" t="str">
            <v>F109</v>
          </cell>
          <cell r="C175" t="str">
            <v>4,3,1</v>
          </cell>
          <cell r="G175" t="str">
            <v>AB-21</v>
          </cell>
          <cell r="H175" t="str">
            <v>Excavación en Roca Desquinches</v>
          </cell>
          <cell r="I175" t="str">
            <v>m3</v>
          </cell>
          <cell r="J175">
            <v>111.10000000000001</v>
          </cell>
          <cell r="K175">
            <v>0</v>
          </cell>
          <cell r="L175">
            <v>0</v>
          </cell>
          <cell r="M175">
            <v>0</v>
          </cell>
          <cell r="N175">
            <v>0</v>
          </cell>
          <cell r="O175">
            <v>0</v>
          </cell>
          <cell r="P175">
            <v>0</v>
          </cell>
          <cell r="Q175">
            <v>40.051255702280905</v>
          </cell>
          <cell r="R175">
            <v>4449.6945085234092</v>
          </cell>
          <cell r="S175">
            <v>27.074648854741895</v>
          </cell>
          <cell r="T175">
            <v>3007.9934877618248</v>
          </cell>
          <cell r="U175">
            <v>7.1</v>
          </cell>
          <cell r="V175">
            <v>5521.67</v>
          </cell>
          <cell r="W175">
            <v>12979.357996285235</v>
          </cell>
          <cell r="X175">
            <v>12979.357996285235</v>
          </cell>
          <cell r="Y175">
            <v>7</v>
          </cell>
          <cell r="Z175">
            <v>777.7</v>
          </cell>
          <cell r="AA175">
            <v>116.82590455702281</v>
          </cell>
        </row>
        <row r="176">
          <cell r="C176" t="str">
            <v>4,4</v>
          </cell>
          <cell r="D176" t="str">
            <v>3,3</v>
          </cell>
          <cell r="H176" t="str">
            <v>Conexión 11</v>
          </cell>
          <cell r="J176">
            <v>0</v>
          </cell>
        </row>
        <row r="177">
          <cell r="C177" t="str">
            <v>4,4,1</v>
          </cell>
          <cell r="D177" t="str">
            <v>3,3,1</v>
          </cell>
          <cell r="H177" t="str">
            <v>OBRAS CIVILES</v>
          </cell>
          <cell r="J177">
            <v>0</v>
          </cell>
        </row>
        <row r="178">
          <cell r="B178" t="str">
            <v>F110</v>
          </cell>
          <cell r="C178" t="str">
            <v>4,4,1,1</v>
          </cell>
          <cell r="G178" t="str">
            <v>CA-04</v>
          </cell>
          <cell r="H178" t="str">
            <v>Hormigón H30</v>
          </cell>
          <cell r="I178" t="str">
            <v>m3</v>
          </cell>
          <cell r="J178">
            <v>4.4880000000000004</v>
          </cell>
          <cell r="K178">
            <v>0</v>
          </cell>
          <cell r="L178">
            <v>0</v>
          </cell>
          <cell r="M178">
            <v>0</v>
          </cell>
          <cell r="N178">
            <v>0</v>
          </cell>
          <cell r="O178">
            <v>0</v>
          </cell>
          <cell r="P178">
            <v>0</v>
          </cell>
          <cell r="Q178">
            <v>219.4</v>
          </cell>
          <cell r="R178">
            <v>984.66720000000009</v>
          </cell>
          <cell r="S178">
            <v>54</v>
          </cell>
          <cell r="T178">
            <v>242.35200000000003</v>
          </cell>
          <cell r="U178">
            <v>6.7</v>
          </cell>
          <cell r="V178">
            <v>721.67040000000009</v>
          </cell>
          <cell r="W178">
            <v>1948.6896000000002</v>
          </cell>
          <cell r="X178">
            <v>1948.6896000000002</v>
          </cell>
          <cell r="Y178">
            <v>24</v>
          </cell>
          <cell r="Z178">
            <v>107.71200000000002</v>
          </cell>
          <cell r="AA178">
            <v>434.2</v>
          </cell>
        </row>
        <row r="179">
          <cell r="B179" t="str">
            <v>F111</v>
          </cell>
          <cell r="C179" t="str">
            <v>4,4,1,2</v>
          </cell>
          <cell r="G179" t="str">
            <v>CA-12</v>
          </cell>
          <cell r="H179" t="str">
            <v>Acero ASTM A36</v>
          </cell>
          <cell r="I179" t="str">
            <v>ton</v>
          </cell>
          <cell r="J179">
            <v>0.23562000000000002</v>
          </cell>
          <cell r="K179">
            <v>0</v>
          </cell>
          <cell r="L179">
            <v>0</v>
          </cell>
          <cell r="M179">
            <v>0</v>
          </cell>
          <cell r="N179">
            <v>0</v>
          </cell>
          <cell r="O179">
            <v>0</v>
          </cell>
          <cell r="P179">
            <v>0</v>
          </cell>
          <cell r="Q179">
            <v>3271</v>
          </cell>
          <cell r="R179">
            <v>770.71302000000003</v>
          </cell>
          <cell r="S179">
            <v>317.82609363745496</v>
          </cell>
          <cell r="T179">
            <v>74.88618418285715</v>
          </cell>
          <cell r="U179">
            <v>7.6</v>
          </cell>
          <cell r="V179">
            <v>196.97832</v>
          </cell>
          <cell r="W179">
            <v>1042.5775241828571</v>
          </cell>
          <cell r="X179">
            <v>1042.5775241828571</v>
          </cell>
          <cell r="Y179">
            <v>110</v>
          </cell>
          <cell r="Z179">
            <v>25.918200000000002</v>
          </cell>
          <cell r="AA179">
            <v>4424.8260936374545</v>
          </cell>
        </row>
        <row r="180">
          <cell r="B180" t="str">
            <v>F112</v>
          </cell>
          <cell r="C180" t="str">
            <v>4,4,1,3</v>
          </cell>
          <cell r="G180" t="str">
            <v>CA-14</v>
          </cell>
          <cell r="H180" t="str">
            <v>Insertos Acero</v>
          </cell>
          <cell r="I180" t="str">
            <v>ton</v>
          </cell>
          <cell r="J180">
            <v>2.6118400000000007E-2</v>
          </cell>
          <cell r="K180">
            <v>0</v>
          </cell>
          <cell r="L180">
            <v>0</v>
          </cell>
          <cell r="M180">
            <v>0</v>
          </cell>
          <cell r="N180">
            <v>0</v>
          </cell>
          <cell r="O180">
            <v>0</v>
          </cell>
          <cell r="P180">
            <v>0</v>
          </cell>
          <cell r="Q180">
            <v>1.48</v>
          </cell>
          <cell r="R180">
            <v>3.8655232000000012E-2</v>
          </cell>
          <cell r="S180">
            <v>0</v>
          </cell>
          <cell r="T180">
            <v>0</v>
          </cell>
          <cell r="U180">
            <v>6.7</v>
          </cell>
          <cell r="V180">
            <v>2.7998924800000009E-2</v>
          </cell>
          <cell r="W180">
            <v>6.6654156800000017E-2</v>
          </cell>
          <cell r="X180">
            <v>6.6654156800000017E-2</v>
          </cell>
          <cell r="Y180">
            <v>0.16</v>
          </cell>
          <cell r="Z180">
            <v>4.1789440000000013E-3</v>
          </cell>
          <cell r="AA180">
            <v>2.552</v>
          </cell>
        </row>
        <row r="181">
          <cell r="C181" t="str">
            <v>4,4,2</v>
          </cell>
          <cell r="D181" t="str">
            <v>3,3,2</v>
          </cell>
          <cell r="H181" t="str">
            <v>PIPING</v>
          </cell>
          <cell r="J181">
            <v>0</v>
          </cell>
        </row>
        <row r="182">
          <cell r="B182" t="str">
            <v>F113</v>
          </cell>
          <cell r="C182" t="str">
            <v>4,4,2,1</v>
          </cell>
          <cell r="G182" t="str">
            <v>FA-27</v>
          </cell>
          <cell r="H182" t="str">
            <v>Cañerías Acero ASTM A53 20" Std. Revest Goma 12 mm</v>
          </cell>
          <cell r="I182" t="str">
            <v>m</v>
          </cell>
          <cell r="J182">
            <v>30.294</v>
          </cell>
          <cell r="K182">
            <v>0</v>
          </cell>
          <cell r="L182">
            <v>0</v>
          </cell>
          <cell r="M182">
            <v>129.31519819650578</v>
          </cell>
          <cell r="N182">
            <v>3917.4746141649462</v>
          </cell>
          <cell r="O182">
            <v>78.349492283298929</v>
          </cell>
          <cell r="P182">
            <v>3995.8241064482449</v>
          </cell>
          <cell r="Q182">
            <v>0</v>
          </cell>
          <cell r="R182">
            <v>0</v>
          </cell>
          <cell r="S182">
            <v>45</v>
          </cell>
          <cell r="T182">
            <v>1363.23</v>
          </cell>
          <cell r="U182">
            <v>7.4</v>
          </cell>
          <cell r="V182">
            <v>4483.5120000000006</v>
          </cell>
          <cell r="W182">
            <v>5846.7420000000002</v>
          </cell>
          <cell r="X182">
            <v>9842.5661064482447</v>
          </cell>
          <cell r="Y182">
            <v>20</v>
          </cell>
          <cell r="Z182">
            <v>605.88</v>
          </cell>
          <cell r="AA182">
            <v>324.90150216043588</v>
          </cell>
        </row>
        <row r="183">
          <cell r="B183" t="str">
            <v>F114</v>
          </cell>
          <cell r="C183" t="str">
            <v>4,4,2,2</v>
          </cell>
          <cell r="G183" t="str">
            <v>FA-12</v>
          </cell>
          <cell r="H183" t="str">
            <v>Cañerías Acero ASTM A53 Gr B,STD 6"</v>
          </cell>
          <cell r="I183" t="str">
            <v>m</v>
          </cell>
          <cell r="J183">
            <v>8.2085850000000011</v>
          </cell>
          <cell r="K183">
            <v>0</v>
          </cell>
          <cell r="L183">
            <v>0</v>
          </cell>
          <cell r="M183">
            <v>38.794559458951724</v>
          </cell>
          <cell r="N183">
            <v>318.4484388563593</v>
          </cell>
          <cell r="O183">
            <v>6.3689687771271863</v>
          </cell>
          <cell r="P183">
            <v>324.81740763348648</v>
          </cell>
          <cell r="Q183">
            <v>0</v>
          </cell>
          <cell r="R183">
            <v>0</v>
          </cell>
          <cell r="S183">
            <v>15.999999999999959</v>
          </cell>
          <cell r="T183">
            <v>131.33735999999968</v>
          </cell>
          <cell r="U183">
            <v>7.4</v>
          </cell>
          <cell r="V183">
            <v>437.35340879999893</v>
          </cell>
          <cell r="W183">
            <v>568.69076879999864</v>
          </cell>
          <cell r="X183">
            <v>893.50817643348512</v>
          </cell>
          <cell r="Y183">
            <v>7.1999999999999815</v>
          </cell>
          <cell r="Z183">
            <v>59.101811999999853</v>
          </cell>
          <cell r="AA183">
            <v>108.85045064813059</v>
          </cell>
        </row>
        <row r="184">
          <cell r="B184" t="str">
            <v>F115</v>
          </cell>
          <cell r="C184" t="str">
            <v>4,4,2,3</v>
          </cell>
          <cell r="G184" t="str">
            <v>FD-06</v>
          </cell>
          <cell r="H184" t="str">
            <v>Cañerías HDPE Diám. 450 mm PN10 PE100</v>
          </cell>
          <cell r="I184" t="str">
            <v>m</v>
          </cell>
          <cell r="J184">
            <v>8.1681600000000021</v>
          </cell>
          <cell r="K184">
            <v>0</v>
          </cell>
          <cell r="L184">
            <v>0</v>
          </cell>
          <cell r="M184">
            <v>112.2</v>
          </cell>
          <cell r="N184">
            <v>916.4675520000003</v>
          </cell>
          <cell r="O184">
            <v>18.329351040000006</v>
          </cell>
          <cell r="P184">
            <v>934.7969030400003</v>
          </cell>
          <cell r="Q184">
            <v>3.3660000000000001</v>
          </cell>
          <cell r="R184">
            <v>27.494026560000009</v>
          </cell>
          <cell r="S184">
            <v>25</v>
          </cell>
          <cell r="T184">
            <v>204.20400000000006</v>
          </cell>
          <cell r="U184">
            <v>7.4</v>
          </cell>
          <cell r="V184">
            <v>725.33260800000028</v>
          </cell>
          <cell r="W184">
            <v>957.03063456000041</v>
          </cell>
          <cell r="X184">
            <v>1891.8275376000006</v>
          </cell>
          <cell r="Y184">
            <v>12</v>
          </cell>
          <cell r="Z184">
            <v>98.017920000000032</v>
          </cell>
          <cell r="AA184">
            <v>231.61</v>
          </cell>
        </row>
        <row r="185">
          <cell r="B185" t="str">
            <v>F116</v>
          </cell>
          <cell r="C185" t="str">
            <v>4,4,2,4</v>
          </cell>
          <cell r="G185" t="str">
            <v>FD-04</v>
          </cell>
          <cell r="H185" t="str">
            <v>Cañerías HDPE Diám. 500 mm PN10 PE100</v>
          </cell>
          <cell r="I185" t="str">
            <v>m</v>
          </cell>
          <cell r="J185">
            <v>24.504480000000004</v>
          </cell>
          <cell r="K185">
            <v>0</v>
          </cell>
          <cell r="L185">
            <v>0</v>
          </cell>
          <cell r="M185">
            <v>138</v>
          </cell>
          <cell r="N185">
            <v>3381.6182400000007</v>
          </cell>
          <cell r="O185">
            <v>67.632364800000019</v>
          </cell>
          <cell r="P185">
            <v>3449.2506048000009</v>
          </cell>
          <cell r="Q185">
            <v>4.1399999999999997</v>
          </cell>
          <cell r="R185">
            <v>101.44854720000001</v>
          </cell>
          <cell r="S185">
            <v>30</v>
          </cell>
          <cell r="T185">
            <v>735.13440000000014</v>
          </cell>
          <cell r="U185">
            <v>7.4</v>
          </cell>
          <cell r="V185">
            <v>2719.9972800000005</v>
          </cell>
          <cell r="W185">
            <v>3556.5802272000005</v>
          </cell>
          <cell r="X185">
            <v>7005.8308320000015</v>
          </cell>
          <cell r="Y185">
            <v>15</v>
          </cell>
          <cell r="Z185">
            <v>367.56720000000007</v>
          </cell>
          <cell r="AA185">
            <v>285.90000000000003</v>
          </cell>
        </row>
        <row r="186">
          <cell r="B186" t="str">
            <v>F117</v>
          </cell>
          <cell r="C186" t="str">
            <v>4,4,2,5</v>
          </cell>
          <cell r="G186" t="str">
            <v>FF-38</v>
          </cell>
          <cell r="H186" t="str">
            <v>Valv. Cuchillo tipo Wafer Ø 6" Manual</v>
          </cell>
          <cell r="I186" t="str">
            <v>c/u</v>
          </cell>
          <cell r="J186">
            <v>2</v>
          </cell>
          <cell r="K186">
            <v>0</v>
          </cell>
          <cell r="L186">
            <v>0</v>
          </cell>
          <cell r="M186">
            <v>3500</v>
          </cell>
          <cell r="N186">
            <v>7000</v>
          </cell>
          <cell r="O186">
            <v>140</v>
          </cell>
          <cell r="P186">
            <v>7140</v>
          </cell>
          <cell r="Q186">
            <v>175</v>
          </cell>
          <cell r="R186">
            <v>350</v>
          </cell>
          <cell r="S186">
            <v>0</v>
          </cell>
          <cell r="T186">
            <v>0</v>
          </cell>
          <cell r="U186">
            <v>7.4</v>
          </cell>
          <cell r="V186">
            <v>148</v>
          </cell>
          <cell r="W186">
            <v>498</v>
          </cell>
          <cell r="X186">
            <v>7638</v>
          </cell>
          <cell r="Y186">
            <v>10</v>
          </cell>
          <cell r="Z186">
            <v>20</v>
          </cell>
          <cell r="AA186">
            <v>3819</v>
          </cell>
        </row>
        <row r="187">
          <cell r="B187" t="str">
            <v>F118</v>
          </cell>
          <cell r="C187" t="str">
            <v>4,4,2,6</v>
          </cell>
          <cell r="G187" t="str">
            <v>FF-40</v>
          </cell>
          <cell r="H187" t="str">
            <v>Valv. Pinch Ø 20"  150#FF Act. M</v>
          </cell>
          <cell r="I187" t="str">
            <v>c/u</v>
          </cell>
          <cell r="J187">
            <v>2</v>
          </cell>
          <cell r="K187">
            <v>0</v>
          </cell>
          <cell r="L187">
            <v>0</v>
          </cell>
          <cell r="M187">
            <v>6000</v>
          </cell>
          <cell r="N187">
            <v>12000</v>
          </cell>
          <cell r="O187">
            <v>240</v>
          </cell>
          <cell r="P187">
            <v>12240</v>
          </cell>
          <cell r="Q187">
            <v>300</v>
          </cell>
          <cell r="R187">
            <v>600</v>
          </cell>
          <cell r="S187">
            <v>0</v>
          </cell>
          <cell r="T187">
            <v>0</v>
          </cell>
          <cell r="U187">
            <v>7.4</v>
          </cell>
          <cell r="V187">
            <v>296</v>
          </cell>
          <cell r="W187">
            <v>896</v>
          </cell>
          <cell r="X187">
            <v>13136</v>
          </cell>
          <cell r="Y187">
            <v>20</v>
          </cell>
          <cell r="Z187">
            <v>40</v>
          </cell>
          <cell r="AA187">
            <v>6568</v>
          </cell>
        </row>
        <row r="188">
          <cell r="B188" t="str">
            <v>F119</v>
          </cell>
          <cell r="C188" t="str">
            <v>4,4,2,7</v>
          </cell>
          <cell r="G188" t="str">
            <v>FA-18</v>
          </cell>
          <cell r="H188" t="str">
            <v>Fitting HDPE</v>
          </cell>
          <cell r="I188" t="str">
            <v>kg</v>
          </cell>
          <cell r="J188">
            <v>759.03349592554468</v>
          </cell>
          <cell r="K188">
            <v>0</v>
          </cell>
          <cell r="L188">
            <v>0</v>
          </cell>
          <cell r="M188">
            <v>3.0058237835806878</v>
          </cell>
          <cell r="N188">
            <v>2281.5209345873973</v>
          </cell>
          <cell r="O188">
            <v>45.630418691747948</v>
          </cell>
          <cell r="P188">
            <v>2327.151353279145</v>
          </cell>
          <cell r="Q188">
            <v>0</v>
          </cell>
          <cell r="R188">
            <v>0</v>
          </cell>
          <cell r="S188">
            <v>4</v>
          </cell>
          <cell r="T188">
            <v>3036.1339837021787</v>
          </cell>
          <cell r="U188">
            <v>7.4</v>
          </cell>
          <cell r="V188">
            <v>0</v>
          </cell>
          <cell r="W188">
            <v>3036.1339837021787</v>
          </cell>
          <cell r="X188">
            <v>5363.2853369813238</v>
          </cell>
          <cell r="Y188">
            <v>0</v>
          </cell>
          <cell r="Z188">
            <v>0</v>
          </cell>
          <cell r="AA188">
            <v>7.0659402592523008</v>
          </cell>
        </row>
        <row r="189">
          <cell r="B189" t="str">
            <v>F120</v>
          </cell>
          <cell r="C189" t="str">
            <v>4,4,2,8</v>
          </cell>
          <cell r="G189" t="str">
            <v>FA-19</v>
          </cell>
          <cell r="H189" t="str">
            <v>Fitting Acero</v>
          </cell>
          <cell r="I189" t="str">
            <v>kg</v>
          </cell>
          <cell r="J189">
            <v>193.05096154251143</v>
          </cell>
          <cell r="K189">
            <v>0</v>
          </cell>
          <cell r="L189">
            <v>0</v>
          </cell>
          <cell r="M189">
            <v>5.47</v>
          </cell>
          <cell r="N189">
            <v>1055.9887596375374</v>
          </cell>
          <cell r="O189">
            <v>21.119775192750748</v>
          </cell>
          <cell r="P189">
            <v>1077.1085348302881</v>
          </cell>
          <cell r="Q189">
            <v>0</v>
          </cell>
          <cell r="R189">
            <v>0</v>
          </cell>
          <cell r="S189">
            <v>4</v>
          </cell>
          <cell r="T189">
            <v>772.20384617004572</v>
          </cell>
          <cell r="U189">
            <v>7.4</v>
          </cell>
          <cell r="V189">
            <v>0</v>
          </cell>
          <cell r="W189">
            <v>772.20384617004572</v>
          </cell>
          <cell r="X189">
            <v>1849.312381000334</v>
          </cell>
          <cell r="Y189">
            <v>0</v>
          </cell>
          <cell r="Z189">
            <v>0</v>
          </cell>
          <cell r="AA189">
            <v>9.5793999999999997</v>
          </cell>
        </row>
        <row r="190">
          <cell r="B190" t="str">
            <v>F121</v>
          </cell>
          <cell r="C190" t="str">
            <v>4,4,2,9</v>
          </cell>
          <cell r="G190" t="str">
            <v>FA-30</v>
          </cell>
          <cell r="H190" t="str">
            <v>Soportes</v>
          </cell>
          <cell r="I190" t="str">
            <v>gl</v>
          </cell>
          <cell r="J190">
            <v>28.6</v>
          </cell>
          <cell r="K190">
            <v>0</v>
          </cell>
          <cell r="L190">
            <v>0</v>
          </cell>
          <cell r="M190">
            <v>12.087865270260584</v>
          </cell>
          <cell r="N190">
            <v>345.71294672945271</v>
          </cell>
          <cell r="O190">
            <v>6.9142589345890544</v>
          </cell>
          <cell r="P190">
            <v>352.62720566404175</v>
          </cell>
          <cell r="Q190">
            <v>19.947457923961068</v>
          </cell>
          <cell r="R190">
            <v>570.49729662528659</v>
          </cell>
          <cell r="S190">
            <v>0.7795880399576548</v>
          </cell>
          <cell r="T190">
            <v>22.296217942788928</v>
          </cell>
          <cell r="U190">
            <v>7.4</v>
          </cell>
          <cell r="V190">
            <v>310.63642673183</v>
          </cell>
          <cell r="W190">
            <v>903.42994129990552</v>
          </cell>
          <cell r="X190">
            <v>1256.0571469639472</v>
          </cell>
          <cell r="Y190">
            <v>1.4677585840664806</v>
          </cell>
          <cell r="Z190">
            <v>41.977895504301351</v>
          </cell>
          <cell r="AA190">
            <v>43.918082061676472</v>
          </cell>
        </row>
        <row r="191">
          <cell r="C191" t="str">
            <v>4,5</v>
          </cell>
          <cell r="D191" t="str">
            <v>3,4</v>
          </cell>
          <cell r="H191" t="str">
            <v>Punto de Descarga Conexión 5</v>
          </cell>
          <cell r="J191">
            <v>0</v>
          </cell>
        </row>
        <row r="192">
          <cell r="B192" t="str">
            <v>F122</v>
          </cell>
          <cell r="C192" t="str">
            <v>4,5,1</v>
          </cell>
          <cell r="G192" t="str">
            <v>FA-27</v>
          </cell>
          <cell r="H192" t="str">
            <v>Cañerías Acero ASTM A53 20" Std. Revest Goma 12 mm</v>
          </cell>
          <cell r="I192" t="str">
            <v>m</v>
          </cell>
          <cell r="J192">
            <v>7.0686000000000009</v>
          </cell>
          <cell r="K192">
            <v>0</v>
          </cell>
          <cell r="L192">
            <v>0</v>
          </cell>
          <cell r="M192">
            <v>129.31519819650578</v>
          </cell>
          <cell r="N192">
            <v>914.07740997182088</v>
          </cell>
          <cell r="O192">
            <v>18.281548199436418</v>
          </cell>
          <cell r="P192">
            <v>932.35895817125731</v>
          </cell>
          <cell r="Q192">
            <v>0</v>
          </cell>
          <cell r="R192">
            <v>0</v>
          </cell>
          <cell r="S192">
            <v>45</v>
          </cell>
          <cell r="T192">
            <v>318.08700000000005</v>
          </cell>
          <cell r="U192">
            <v>7.4</v>
          </cell>
          <cell r="V192">
            <v>1046.1528000000001</v>
          </cell>
          <cell r="W192">
            <v>1364.2398000000001</v>
          </cell>
          <cell r="X192">
            <v>2296.5987581712575</v>
          </cell>
          <cell r="Y192">
            <v>20</v>
          </cell>
          <cell r="Z192">
            <v>141.37200000000001</v>
          </cell>
          <cell r="AA192">
            <v>324.90150216043588</v>
          </cell>
        </row>
        <row r="193">
          <cell r="B193" t="str">
            <v>F123</v>
          </cell>
          <cell r="C193" t="str">
            <v>4,5,2</v>
          </cell>
          <cell r="G193" t="str">
            <v>FD-04</v>
          </cell>
          <cell r="H193" t="str">
            <v>Cañerías HDPE Diám. 500 mm PN10 PE100</v>
          </cell>
          <cell r="I193" t="str">
            <v>m</v>
          </cell>
          <cell r="J193">
            <v>33.733440000000002</v>
          </cell>
          <cell r="K193">
            <v>0</v>
          </cell>
          <cell r="L193">
            <v>0</v>
          </cell>
          <cell r="M193">
            <v>138</v>
          </cell>
          <cell r="N193">
            <v>4655.2147199999999</v>
          </cell>
          <cell r="O193">
            <v>93.104294400000001</v>
          </cell>
          <cell r="P193">
            <v>4748.3190144</v>
          </cell>
          <cell r="Q193">
            <v>4.1399999999999997</v>
          </cell>
          <cell r="R193">
            <v>139.65644159999999</v>
          </cell>
          <cell r="S193">
            <v>30</v>
          </cell>
          <cell r="T193">
            <v>1012.0032000000001</v>
          </cell>
          <cell r="U193">
            <v>7.4</v>
          </cell>
          <cell r="V193">
            <v>3744.4118400000007</v>
          </cell>
          <cell r="W193">
            <v>4896.0714816000009</v>
          </cell>
          <cell r="X193">
            <v>9644.390496</v>
          </cell>
          <cell r="Y193">
            <v>15</v>
          </cell>
          <cell r="Z193">
            <v>506.00160000000005</v>
          </cell>
          <cell r="AA193">
            <v>285.89999999999998</v>
          </cell>
        </row>
        <row r="194">
          <cell r="B194" t="str">
            <v>F124</v>
          </cell>
          <cell r="C194" t="str">
            <v>4,5,3</v>
          </cell>
          <cell r="G194" t="str">
            <v>FF-40</v>
          </cell>
          <cell r="H194" t="str">
            <v>Valv. Pinch Ø 20"  150#FF Act. M</v>
          </cell>
          <cell r="I194" t="str">
            <v>c/u</v>
          </cell>
          <cell r="J194">
            <v>2</v>
          </cell>
          <cell r="K194">
            <v>0</v>
          </cell>
          <cell r="L194">
            <v>0</v>
          </cell>
          <cell r="M194">
            <v>6000</v>
          </cell>
          <cell r="N194">
            <v>12000</v>
          </cell>
          <cell r="O194">
            <v>240</v>
          </cell>
          <cell r="P194">
            <v>12240</v>
          </cell>
          <cell r="Q194">
            <v>300</v>
          </cell>
          <cell r="R194">
            <v>600</v>
          </cell>
          <cell r="S194">
            <v>0</v>
          </cell>
          <cell r="T194">
            <v>0</v>
          </cell>
          <cell r="U194">
            <v>7.4</v>
          </cell>
          <cell r="V194">
            <v>296</v>
          </cell>
          <cell r="W194">
            <v>896</v>
          </cell>
          <cell r="X194">
            <v>13136</v>
          </cell>
          <cell r="Y194">
            <v>20</v>
          </cell>
          <cell r="Z194">
            <v>40</v>
          </cell>
          <cell r="AA194">
            <v>6568</v>
          </cell>
        </row>
        <row r="195">
          <cell r="B195" t="str">
            <v>F125</v>
          </cell>
          <cell r="C195" t="str">
            <v>4,5,4</v>
          </cell>
          <cell r="G195" t="str">
            <v>FA-18</v>
          </cell>
          <cell r="H195" t="str">
            <v>Fitting HDPE</v>
          </cell>
          <cell r="I195" t="str">
            <v>kg</v>
          </cell>
          <cell r="J195">
            <v>590.44878563885959</v>
          </cell>
          <cell r="K195">
            <v>0</v>
          </cell>
          <cell r="L195">
            <v>0</v>
          </cell>
          <cell r="M195">
            <v>3.0058237835806878</v>
          </cell>
          <cell r="N195">
            <v>1774.7850028596195</v>
          </cell>
          <cell r="O195">
            <v>35.495700057192387</v>
          </cell>
          <cell r="P195">
            <v>1810.2807029168118</v>
          </cell>
          <cell r="Q195">
            <v>0</v>
          </cell>
          <cell r="R195">
            <v>0</v>
          </cell>
          <cell r="S195">
            <v>4</v>
          </cell>
          <cell r="T195">
            <v>2361.7951425554384</v>
          </cell>
          <cell r="U195">
            <v>7.4</v>
          </cell>
          <cell r="V195">
            <v>0</v>
          </cell>
          <cell r="W195">
            <v>2361.7951425554384</v>
          </cell>
          <cell r="X195">
            <v>4172.07584547225</v>
          </cell>
          <cell r="Y195">
            <v>0</v>
          </cell>
          <cell r="Z195">
            <v>0</v>
          </cell>
          <cell r="AA195">
            <v>7.0659402592523008</v>
          </cell>
        </row>
        <row r="196">
          <cell r="B196" t="str">
            <v>F126</v>
          </cell>
          <cell r="C196" t="str">
            <v>4,5,5</v>
          </cell>
          <cell r="G196" t="str">
            <v>FA-19</v>
          </cell>
          <cell r="H196" t="str">
            <v>Fitting Acero</v>
          </cell>
          <cell r="I196" t="str">
            <v>kg</v>
          </cell>
          <cell r="J196">
            <v>1964.5606329514574</v>
          </cell>
          <cell r="K196">
            <v>0</v>
          </cell>
          <cell r="L196">
            <v>0</v>
          </cell>
          <cell r="M196">
            <v>5.47</v>
          </cell>
          <cell r="N196">
            <v>10746.146662244471</v>
          </cell>
          <cell r="O196">
            <v>214.92293324488944</v>
          </cell>
          <cell r="P196">
            <v>10961.06959548936</v>
          </cell>
          <cell r="Q196">
            <v>0</v>
          </cell>
          <cell r="R196">
            <v>0</v>
          </cell>
          <cell r="S196">
            <v>4</v>
          </cell>
          <cell r="T196">
            <v>7858.2425318058295</v>
          </cell>
          <cell r="U196">
            <v>7.4</v>
          </cell>
          <cell r="V196">
            <v>0</v>
          </cell>
          <cell r="W196">
            <v>7858.2425318058295</v>
          </cell>
          <cell r="X196">
            <v>18819.31212729519</v>
          </cell>
          <cell r="Y196">
            <v>0</v>
          </cell>
          <cell r="Z196">
            <v>0</v>
          </cell>
          <cell r="AA196">
            <v>9.5793999999999997</v>
          </cell>
        </row>
        <row r="197">
          <cell r="B197" t="str">
            <v>F127</v>
          </cell>
          <cell r="C197" t="str">
            <v>4,5,6</v>
          </cell>
          <cell r="G197" t="str">
            <v>FA-30</v>
          </cell>
          <cell r="H197" t="str">
            <v>Soportes</v>
          </cell>
          <cell r="I197" t="str">
            <v>gl</v>
          </cell>
          <cell r="J197">
            <v>19.8</v>
          </cell>
          <cell r="K197">
            <v>0</v>
          </cell>
          <cell r="L197">
            <v>0</v>
          </cell>
          <cell r="M197">
            <v>12.087865270260584</v>
          </cell>
          <cell r="N197">
            <v>239.33973235115957</v>
          </cell>
          <cell r="O197">
            <v>4.7867946470231919</v>
          </cell>
          <cell r="P197">
            <v>244.12652699818275</v>
          </cell>
          <cell r="Q197">
            <v>19.947457923961068</v>
          </cell>
          <cell r="R197">
            <v>394.95966689442918</v>
          </cell>
          <cell r="S197">
            <v>0.7795880399576548</v>
          </cell>
          <cell r="T197">
            <v>15.435843191161565</v>
          </cell>
          <cell r="U197">
            <v>7.4</v>
          </cell>
          <cell r="V197">
            <v>215.05598773742076</v>
          </cell>
          <cell r="W197">
            <v>625.45149782301155</v>
          </cell>
          <cell r="X197">
            <v>869.57802482119428</v>
          </cell>
          <cell r="Y197">
            <v>1.4677585840664806</v>
          </cell>
          <cell r="Z197">
            <v>29.061619964516318</v>
          </cell>
          <cell r="AA197">
            <v>43.918082061676479</v>
          </cell>
        </row>
        <row r="198">
          <cell r="C198" t="str">
            <v>4,6</v>
          </cell>
          <cell r="D198" t="str">
            <v>3,5</v>
          </cell>
          <cell r="H198" t="str">
            <v>Punto de Descarga Haulage I y II y Tramo Largo</v>
          </cell>
          <cell r="J198">
            <v>0</v>
          </cell>
        </row>
        <row r="199">
          <cell r="B199" t="str">
            <v>F128</v>
          </cell>
          <cell r="C199" t="str">
            <v>4,6,1</v>
          </cell>
          <cell r="G199" t="str">
            <v>FA-27</v>
          </cell>
          <cell r="H199" t="str">
            <v>Cañerías Acero ASTM A53 20" Std. Revest Goma 12 mm</v>
          </cell>
          <cell r="I199" t="str">
            <v>m</v>
          </cell>
          <cell r="J199">
            <v>11.22</v>
          </cell>
          <cell r="K199">
            <v>0</v>
          </cell>
          <cell r="L199">
            <v>0</v>
          </cell>
          <cell r="M199">
            <v>129.31519819650578</v>
          </cell>
          <cell r="N199">
            <v>1450.9165237647949</v>
          </cell>
          <cell r="O199">
            <v>29.018330475295897</v>
          </cell>
          <cell r="P199">
            <v>1479.9348542400908</v>
          </cell>
          <cell r="Q199">
            <v>0</v>
          </cell>
          <cell r="R199">
            <v>0</v>
          </cell>
          <cell r="S199">
            <v>45</v>
          </cell>
          <cell r="T199">
            <v>504.90000000000003</v>
          </cell>
          <cell r="U199">
            <v>7.4</v>
          </cell>
          <cell r="V199">
            <v>1660.5600000000002</v>
          </cell>
          <cell r="W199">
            <v>2165.46</v>
          </cell>
          <cell r="X199">
            <v>3645.3948542400908</v>
          </cell>
          <cell r="Y199">
            <v>20</v>
          </cell>
          <cell r="Z199">
            <v>224.4</v>
          </cell>
          <cell r="AA199">
            <v>324.90150216043588</v>
          </cell>
        </row>
        <row r="200">
          <cell r="B200" t="str">
            <v>F129</v>
          </cell>
          <cell r="C200" t="str">
            <v>4,6,2</v>
          </cell>
          <cell r="G200" t="str">
            <v>FA-14</v>
          </cell>
          <cell r="H200" t="str">
            <v>Cañerías Acero ASTM A53 Gr B,STD 4"</v>
          </cell>
          <cell r="I200" t="str">
            <v>m</v>
          </cell>
          <cell r="J200">
            <v>0.89760000000000018</v>
          </cell>
          <cell r="K200">
            <v>0</v>
          </cell>
          <cell r="L200">
            <v>0</v>
          </cell>
          <cell r="M200">
            <v>25.873304190259201</v>
          </cell>
          <cell r="N200">
            <v>23.223877841176662</v>
          </cell>
          <cell r="O200">
            <v>0.46447755682353326</v>
          </cell>
          <cell r="P200">
            <v>23.688355398000194</v>
          </cell>
          <cell r="Q200">
            <v>0</v>
          </cell>
          <cell r="R200">
            <v>0</v>
          </cell>
          <cell r="S200">
            <v>10.664000000000001</v>
          </cell>
          <cell r="T200">
            <v>9.5720064000000029</v>
          </cell>
          <cell r="U200">
            <v>7.4</v>
          </cell>
          <cell r="V200">
            <v>35.425279999999916</v>
          </cell>
          <cell r="W200">
            <v>44.997286399999922</v>
          </cell>
          <cell r="X200">
            <v>68.68564179800012</v>
          </cell>
          <cell r="Y200">
            <v>5.3333333333333197</v>
          </cell>
          <cell r="Z200">
            <v>4.7871999999999888</v>
          </cell>
          <cell r="AA200">
            <v>76.52143694073095</v>
          </cell>
        </row>
        <row r="201">
          <cell r="B201" t="str">
            <v>F130</v>
          </cell>
          <cell r="C201" t="str">
            <v>4,6,3</v>
          </cell>
          <cell r="G201" t="str">
            <v>FD-05</v>
          </cell>
          <cell r="H201" t="str">
            <v>Cañerías HDPE Diám. 500 mm PN10 PE100 ENFLANCHADA</v>
          </cell>
          <cell r="I201" t="str">
            <v>m</v>
          </cell>
          <cell r="J201">
            <v>4272.9023999999999</v>
          </cell>
          <cell r="K201">
            <v>0</v>
          </cell>
          <cell r="L201">
            <v>0</v>
          </cell>
          <cell r="M201">
            <v>212</v>
          </cell>
          <cell r="N201">
            <v>905855.3088</v>
          </cell>
          <cell r="O201">
            <v>18117.106176000001</v>
          </cell>
          <cell r="P201">
            <v>923972.41497599997</v>
          </cell>
          <cell r="Q201">
            <v>6.3599999999999994</v>
          </cell>
          <cell r="R201">
            <v>27175.659263999998</v>
          </cell>
          <cell r="S201">
            <v>30</v>
          </cell>
          <cell r="T201">
            <v>128187.072</v>
          </cell>
          <cell r="U201">
            <v>7.4</v>
          </cell>
          <cell r="V201">
            <v>63238.955520000003</v>
          </cell>
          <cell r="W201">
            <v>218601.68678400002</v>
          </cell>
          <cell r="X201">
            <v>1142574.10176</v>
          </cell>
          <cell r="Y201">
            <v>2</v>
          </cell>
          <cell r="Z201">
            <v>8545.8047999999999</v>
          </cell>
          <cell r="AA201">
            <v>267.39999999999998</v>
          </cell>
        </row>
        <row r="202">
          <cell r="B202" t="str">
            <v>F131</v>
          </cell>
          <cell r="C202" t="str">
            <v>4,6,4</v>
          </cell>
          <cell r="G202" t="str">
            <v>FA-18</v>
          </cell>
          <cell r="H202" t="str">
            <v>Fitting HDPE</v>
          </cell>
          <cell r="I202" t="str">
            <v>kg</v>
          </cell>
          <cell r="J202">
            <v>38.424498416050689</v>
          </cell>
          <cell r="K202">
            <v>0</v>
          </cell>
          <cell r="L202">
            <v>0</v>
          </cell>
          <cell r="M202">
            <v>3.0058237835806878</v>
          </cell>
          <cell r="N202">
            <v>115.49727121112363</v>
          </cell>
          <cell r="O202">
            <v>2.3099454242224726</v>
          </cell>
          <cell r="P202">
            <v>117.80721663534611</v>
          </cell>
          <cell r="Q202">
            <v>0</v>
          </cell>
          <cell r="R202">
            <v>0</v>
          </cell>
          <cell r="S202">
            <v>4</v>
          </cell>
          <cell r="T202">
            <v>153.69799366420276</v>
          </cell>
          <cell r="U202">
            <v>7.4</v>
          </cell>
          <cell r="V202">
            <v>0</v>
          </cell>
          <cell r="W202">
            <v>153.69799366420276</v>
          </cell>
          <cell r="X202">
            <v>271.50521029954888</v>
          </cell>
          <cell r="Y202">
            <v>0</v>
          </cell>
          <cell r="Z202">
            <v>0</v>
          </cell>
          <cell r="AA202">
            <v>7.0659402592523017</v>
          </cell>
        </row>
        <row r="203">
          <cell r="B203" t="str">
            <v>F132</v>
          </cell>
          <cell r="C203" t="str">
            <v>4,6,5</v>
          </cell>
          <cell r="G203" t="str">
            <v>FA-19</v>
          </cell>
          <cell r="H203" t="str">
            <v>Fitting Acero</v>
          </cell>
          <cell r="I203" t="str">
            <v>kg</v>
          </cell>
          <cell r="J203">
            <v>253.1035800583708</v>
          </cell>
          <cell r="K203">
            <v>0</v>
          </cell>
          <cell r="L203">
            <v>0</v>
          </cell>
          <cell r="M203">
            <v>5.47</v>
          </cell>
          <cell r="N203">
            <v>1384.4765829192881</v>
          </cell>
          <cell r="O203">
            <v>27.689531658385764</v>
          </cell>
          <cell r="P203">
            <v>1412.1661145776739</v>
          </cell>
          <cell r="Q203">
            <v>0</v>
          </cell>
          <cell r="R203">
            <v>0</v>
          </cell>
          <cell r="S203">
            <v>4</v>
          </cell>
          <cell r="T203">
            <v>1012.4143202334832</v>
          </cell>
          <cell r="U203">
            <v>7.4</v>
          </cell>
          <cell r="V203">
            <v>0</v>
          </cell>
          <cell r="W203">
            <v>1012.4143202334832</v>
          </cell>
          <cell r="X203">
            <v>2424.5804348111569</v>
          </cell>
          <cell r="Y203">
            <v>0</v>
          </cell>
          <cell r="Z203">
            <v>0</v>
          </cell>
          <cell r="AA203">
            <v>9.5793999999999997</v>
          </cell>
        </row>
        <row r="204">
          <cell r="B204" t="str">
            <v>F133</v>
          </cell>
          <cell r="C204" t="str">
            <v>4,6,6</v>
          </cell>
          <cell r="G204" t="str">
            <v>FA-30</v>
          </cell>
          <cell r="H204" t="str">
            <v>Soportes</v>
          </cell>
          <cell r="I204" t="str">
            <v>gl</v>
          </cell>
          <cell r="J204">
            <v>1427.8000000000002</v>
          </cell>
          <cell r="K204">
            <v>0</v>
          </cell>
          <cell r="L204">
            <v>0</v>
          </cell>
          <cell r="M204">
            <v>12.087865270260584</v>
          </cell>
          <cell r="N204">
            <v>17259.054032878066</v>
          </cell>
          <cell r="O204">
            <v>345.18108065756132</v>
          </cell>
          <cell r="P204">
            <v>17604.235113535629</v>
          </cell>
          <cell r="Q204">
            <v>19.947457923961068</v>
          </cell>
          <cell r="R204">
            <v>28480.980423831617</v>
          </cell>
          <cell r="S204">
            <v>0.7795880399576548</v>
          </cell>
          <cell r="T204">
            <v>1113.0958034515397</v>
          </cell>
          <cell r="U204">
            <v>7.4</v>
          </cell>
          <cell r="V204">
            <v>15507.926226842899</v>
          </cell>
          <cell r="W204">
            <v>45102.002454126057</v>
          </cell>
          <cell r="X204">
            <v>62706.237567661687</v>
          </cell>
          <cell r="Y204">
            <v>1.4677585840664806</v>
          </cell>
          <cell r="Z204">
            <v>2095.6657063301213</v>
          </cell>
          <cell r="AA204">
            <v>43.918082061676479</v>
          </cell>
        </row>
        <row r="205">
          <cell r="C205" t="str">
            <v>4,7</v>
          </cell>
          <cell r="H205" t="str">
            <v xml:space="preserve">Puntos Singulares </v>
          </cell>
          <cell r="J205">
            <v>0</v>
          </cell>
        </row>
        <row r="206">
          <cell r="B206" t="str">
            <v>F134</v>
          </cell>
          <cell r="C206" t="str">
            <v>4,7,1</v>
          </cell>
          <cell r="G206" t="str">
            <v>FD-21</v>
          </cell>
          <cell r="H206" t="str">
            <v>Cañerías HDPE Diám. 250 mm PN10</v>
          </cell>
          <cell r="I206" t="str">
            <v>m</v>
          </cell>
          <cell r="J206">
            <v>0.53570399999999996</v>
          </cell>
          <cell r="K206">
            <v>0</v>
          </cell>
          <cell r="L206">
            <v>0</v>
          </cell>
          <cell r="M206">
            <v>33.905999999999999</v>
          </cell>
          <cell r="N206">
            <v>18.163579823999999</v>
          </cell>
          <cell r="O206">
            <v>0.36327159648000001</v>
          </cell>
          <cell r="P206">
            <v>18.52685142048</v>
          </cell>
          <cell r="Q206">
            <v>1.01718</v>
          </cell>
          <cell r="R206">
            <v>0.54490739471999994</v>
          </cell>
          <cell r="S206">
            <v>20</v>
          </cell>
          <cell r="T206">
            <v>10.714079999999999</v>
          </cell>
          <cell r="U206">
            <v>7.4</v>
          </cell>
          <cell r="V206">
            <v>23.785257599999998</v>
          </cell>
          <cell r="W206">
            <v>35.044244994719996</v>
          </cell>
          <cell r="X206">
            <v>53.571096415199996</v>
          </cell>
          <cell r="Y206">
            <v>6</v>
          </cell>
          <cell r="Z206">
            <v>3.2142239999999997</v>
          </cell>
          <cell r="AA206">
            <v>100.0013</v>
          </cell>
        </row>
        <row r="207">
          <cell r="B207" t="str">
            <v>F135</v>
          </cell>
          <cell r="C207" t="str">
            <v>4,7,2</v>
          </cell>
          <cell r="G207" t="str">
            <v>FA-18</v>
          </cell>
          <cell r="H207" t="str">
            <v>Fitting HDPE</v>
          </cell>
          <cell r="I207" t="str">
            <v>kg</v>
          </cell>
          <cell r="J207">
            <v>424.2669029398524</v>
          </cell>
          <cell r="K207">
            <v>0</v>
          </cell>
          <cell r="L207">
            <v>0</v>
          </cell>
          <cell r="M207">
            <v>3.0058237835806878</v>
          </cell>
          <cell r="N207">
            <v>1275.2715474427275</v>
          </cell>
          <cell r="O207">
            <v>25.505430948854553</v>
          </cell>
          <cell r="P207">
            <v>1300.7769783915821</v>
          </cell>
          <cell r="Q207">
            <v>0</v>
          </cell>
          <cell r="R207">
            <v>0</v>
          </cell>
          <cell r="S207">
            <v>4</v>
          </cell>
          <cell r="T207">
            <v>1697.0676117594096</v>
          </cell>
          <cell r="U207">
            <v>7.4</v>
          </cell>
          <cell r="V207">
            <v>0</v>
          </cell>
          <cell r="W207">
            <v>1697.0676117594096</v>
          </cell>
          <cell r="X207">
            <v>2997.8445901509917</v>
          </cell>
          <cell r="Y207">
            <v>0</v>
          </cell>
          <cell r="Z207">
            <v>0</v>
          </cell>
          <cell r="AA207">
            <v>7.0659402592523017</v>
          </cell>
        </row>
        <row r="208">
          <cell r="B208" t="str">
            <v>F136</v>
          </cell>
          <cell r="C208" t="str">
            <v>4,7,3</v>
          </cell>
          <cell r="G208" t="str">
            <v>FA-19</v>
          </cell>
          <cell r="H208" t="str">
            <v>Fitting Acero</v>
          </cell>
          <cell r="I208" t="str">
            <v>kg</v>
          </cell>
          <cell r="J208">
            <v>26.229290304256143</v>
          </cell>
          <cell r="K208">
            <v>0</v>
          </cell>
          <cell r="L208">
            <v>0</v>
          </cell>
          <cell r="M208">
            <v>5.47</v>
          </cell>
          <cell r="N208">
            <v>143.47421796428108</v>
          </cell>
          <cell r="O208">
            <v>2.8694843592856216</v>
          </cell>
          <cell r="P208">
            <v>146.3437023235667</v>
          </cell>
          <cell r="Q208">
            <v>0</v>
          </cell>
          <cell r="R208">
            <v>0</v>
          </cell>
          <cell r="S208">
            <v>4</v>
          </cell>
          <cell r="T208">
            <v>104.91716121702457</v>
          </cell>
          <cell r="U208">
            <v>7.4</v>
          </cell>
          <cell r="V208">
            <v>0</v>
          </cell>
          <cell r="W208">
            <v>104.91716121702457</v>
          </cell>
          <cell r="X208">
            <v>251.26086354059129</v>
          </cell>
          <cell r="Y208">
            <v>0</v>
          </cell>
          <cell r="Z208">
            <v>0</v>
          </cell>
          <cell r="AA208">
            <v>9.5793999999999997</v>
          </cell>
        </row>
        <row r="209">
          <cell r="B209" t="str">
            <v>F137</v>
          </cell>
          <cell r="C209" t="str">
            <v>4,7,4</v>
          </cell>
          <cell r="G209" t="str">
            <v>FA-30</v>
          </cell>
          <cell r="H209" t="str">
            <v>Soportes</v>
          </cell>
          <cell r="I209" t="str">
            <v>gl</v>
          </cell>
          <cell r="J209">
            <v>8.4</v>
          </cell>
          <cell r="K209">
            <v>0</v>
          </cell>
          <cell r="L209">
            <v>0</v>
          </cell>
          <cell r="M209">
            <v>12.087865270260584</v>
          </cell>
          <cell r="N209">
            <v>101.53806827018892</v>
          </cell>
          <cell r="O209">
            <v>2.0307613654037784</v>
          </cell>
          <cell r="P209">
            <v>103.56882963559269</v>
          </cell>
          <cell r="Q209">
            <v>19.947457923961068</v>
          </cell>
          <cell r="R209">
            <v>167.55864656127298</v>
          </cell>
          <cell r="S209">
            <v>0.7795880399576548</v>
          </cell>
          <cell r="T209">
            <v>6.5485395356443004</v>
          </cell>
          <cell r="U209">
            <v>7.4</v>
          </cell>
          <cell r="V209">
            <v>91.235873585572449</v>
          </cell>
          <cell r="W209">
            <v>265.34305968248975</v>
          </cell>
          <cell r="X209">
            <v>368.91188931808244</v>
          </cell>
          <cell r="Y209">
            <v>1.4677585840664806</v>
          </cell>
          <cell r="Z209">
            <v>12.329172106158438</v>
          </cell>
          <cell r="AA209">
            <v>43.918082061676479</v>
          </cell>
        </row>
        <row r="210">
          <cell r="C210" t="str">
            <v>4,7,5</v>
          </cell>
          <cell r="J210">
            <v>0</v>
          </cell>
        </row>
        <row r="211">
          <cell r="C211" t="str">
            <v>4,8</v>
          </cell>
          <cell r="D211" t="str">
            <v>3,6,1</v>
          </cell>
          <cell r="H211" t="str">
            <v>Pasadas Subestación Eléctrica</v>
          </cell>
          <cell r="J211">
            <v>0</v>
          </cell>
        </row>
        <row r="212">
          <cell r="C212" t="str">
            <v>4,8,1</v>
          </cell>
          <cell r="D212" t="str">
            <v>3,6,1,1</v>
          </cell>
          <cell r="H212" t="str">
            <v>OBRAS CIVILES</v>
          </cell>
          <cell r="J212">
            <v>0</v>
          </cell>
        </row>
        <row r="213">
          <cell r="B213" t="str">
            <v>F138</v>
          </cell>
          <cell r="C213" t="str">
            <v>4,8,1,1</v>
          </cell>
          <cell r="G213" t="str">
            <v>CA-04</v>
          </cell>
          <cell r="H213" t="str">
            <v>Hormigón H30</v>
          </cell>
          <cell r="I213" t="str">
            <v>m3</v>
          </cell>
          <cell r="J213">
            <v>13.464000000000002</v>
          </cell>
          <cell r="K213">
            <v>0</v>
          </cell>
          <cell r="L213">
            <v>0</v>
          </cell>
          <cell r="M213">
            <v>0</v>
          </cell>
          <cell r="N213">
            <v>0</v>
          </cell>
          <cell r="O213">
            <v>0</v>
          </cell>
          <cell r="P213">
            <v>0</v>
          </cell>
          <cell r="Q213">
            <v>219.4</v>
          </cell>
          <cell r="R213">
            <v>2954.0016000000005</v>
          </cell>
          <cell r="S213">
            <v>54</v>
          </cell>
          <cell r="T213">
            <v>727.05600000000015</v>
          </cell>
          <cell r="U213">
            <v>6.7</v>
          </cell>
          <cell r="V213">
            <v>2165.0112000000008</v>
          </cell>
          <cell r="W213">
            <v>5846.0688000000009</v>
          </cell>
          <cell r="X213">
            <v>5846.0688000000009</v>
          </cell>
          <cell r="Y213">
            <v>24</v>
          </cell>
          <cell r="Z213">
            <v>323.13600000000008</v>
          </cell>
          <cell r="AA213">
            <v>434.2</v>
          </cell>
        </row>
        <row r="214">
          <cell r="B214" t="str">
            <v>F139</v>
          </cell>
          <cell r="C214" t="str">
            <v>4,8,1,2</v>
          </cell>
          <cell r="G214" t="str">
            <v>BE-01</v>
          </cell>
          <cell r="H214" t="str">
            <v>Demoliciones Estructura Concreto</v>
          </cell>
          <cell r="I214" t="str">
            <v>m3</v>
          </cell>
          <cell r="J214">
            <v>7.26</v>
          </cell>
          <cell r="K214">
            <v>0</v>
          </cell>
          <cell r="L214">
            <v>0</v>
          </cell>
          <cell r="M214">
            <v>0</v>
          </cell>
          <cell r="N214">
            <v>0</v>
          </cell>
          <cell r="O214">
            <v>0</v>
          </cell>
          <cell r="P214">
            <v>0</v>
          </cell>
          <cell r="Q214">
            <v>70</v>
          </cell>
          <cell r="R214">
            <v>508.2</v>
          </cell>
          <cell r="S214">
            <v>0</v>
          </cell>
          <cell r="T214">
            <v>0</v>
          </cell>
          <cell r="U214">
            <v>6.2</v>
          </cell>
          <cell r="V214">
            <v>225.06</v>
          </cell>
          <cell r="W214">
            <v>733.26</v>
          </cell>
          <cell r="X214">
            <v>733.26</v>
          </cell>
          <cell r="Y214">
            <v>5</v>
          </cell>
          <cell r="Z214">
            <v>36.299999999999997</v>
          </cell>
          <cell r="AA214">
            <v>101</v>
          </cell>
        </row>
        <row r="215">
          <cell r="B215" t="str">
            <v>F140</v>
          </cell>
          <cell r="C215" t="str">
            <v>4,8,1,3</v>
          </cell>
          <cell r="G215" t="str">
            <v>CA-14</v>
          </cell>
          <cell r="H215" t="str">
            <v>Insertos Acero</v>
          </cell>
          <cell r="I215" t="str">
            <v>ton</v>
          </cell>
          <cell r="J215">
            <v>0.13059200000000004</v>
          </cell>
          <cell r="K215">
            <v>0</v>
          </cell>
          <cell r="L215">
            <v>0</v>
          </cell>
          <cell r="M215">
            <v>0</v>
          </cell>
          <cell r="N215">
            <v>0</v>
          </cell>
          <cell r="O215">
            <v>0</v>
          </cell>
          <cell r="P215">
            <v>0</v>
          </cell>
          <cell r="Q215">
            <v>3</v>
          </cell>
          <cell r="R215">
            <v>0.39177600000000012</v>
          </cell>
          <cell r="S215">
            <v>0</v>
          </cell>
          <cell r="T215">
            <v>0</v>
          </cell>
          <cell r="U215">
            <v>6.7</v>
          </cell>
          <cell r="V215">
            <v>0.43748320000000013</v>
          </cell>
          <cell r="W215">
            <v>0.82925920000000031</v>
          </cell>
          <cell r="X215">
            <v>0.82925920000000031</v>
          </cell>
          <cell r="Y215">
            <v>0.5</v>
          </cell>
          <cell r="Z215">
            <v>6.5296000000000021E-2</v>
          </cell>
          <cell r="AA215">
            <v>6.3500000000000005</v>
          </cell>
        </row>
        <row r="216">
          <cell r="B216" t="str">
            <v>F141</v>
          </cell>
          <cell r="C216" t="str">
            <v>4,8,1,4</v>
          </cell>
          <cell r="G216" t="str">
            <v>DA-08</v>
          </cell>
          <cell r="H216" t="str">
            <v>Parrillas de piso, escaleras y escalines tipo RS 6</v>
          </cell>
          <cell r="I216" t="str">
            <v>ton</v>
          </cell>
          <cell r="J216">
            <v>1.0044996720000001</v>
          </cell>
          <cell r="K216">
            <v>0</v>
          </cell>
          <cell r="L216">
            <v>0</v>
          </cell>
          <cell r="M216">
            <v>0</v>
          </cell>
          <cell r="N216">
            <v>0</v>
          </cell>
          <cell r="O216">
            <v>0</v>
          </cell>
          <cell r="P216">
            <v>0</v>
          </cell>
          <cell r="Q216">
            <v>80</v>
          </cell>
          <cell r="R216">
            <v>80.359973760000003</v>
          </cell>
          <cell r="S216">
            <v>240.30753421368544</v>
          </cell>
          <cell r="T216">
            <v>241.38883929677584</v>
          </cell>
          <cell r="U216">
            <v>7.6</v>
          </cell>
          <cell r="V216">
            <v>22.902592521600003</v>
          </cell>
          <cell r="W216">
            <v>344.65140557837583</v>
          </cell>
          <cell r="X216">
            <v>344.65140557837583</v>
          </cell>
          <cell r="Y216">
            <v>3</v>
          </cell>
          <cell r="Z216">
            <v>3.0134990160000004</v>
          </cell>
          <cell r="AA216">
            <v>343.10753421368543</v>
          </cell>
        </row>
        <row r="217">
          <cell r="C217" t="str">
            <v>4,8,2</v>
          </cell>
          <cell r="D217" t="str">
            <v>3,6,1,2</v>
          </cell>
          <cell r="H217" t="str">
            <v>PIPING</v>
          </cell>
          <cell r="J217">
            <v>0</v>
          </cell>
        </row>
        <row r="218">
          <cell r="B218" t="str">
            <v>F142</v>
          </cell>
          <cell r="C218" t="str">
            <v>4,8,2,2</v>
          </cell>
          <cell r="G218" t="str">
            <v>FD-06</v>
          </cell>
          <cell r="H218" t="str">
            <v>Cañerías HDPE Diám. 450 mm PN10 PE100</v>
          </cell>
          <cell r="I218" t="str">
            <v>m</v>
          </cell>
          <cell r="J218">
            <v>38.507040000000011</v>
          </cell>
          <cell r="K218">
            <v>0</v>
          </cell>
          <cell r="L218">
            <v>0</v>
          </cell>
          <cell r="M218">
            <v>112.2</v>
          </cell>
          <cell r="N218">
            <v>4320.489888000001</v>
          </cell>
          <cell r="O218">
            <v>86.409797760000018</v>
          </cell>
          <cell r="P218">
            <v>4406.8996857600014</v>
          </cell>
          <cell r="Q218">
            <v>3.3660000000000001</v>
          </cell>
          <cell r="R218">
            <v>129.61469664000003</v>
          </cell>
          <cell r="S218">
            <v>25</v>
          </cell>
          <cell r="T218">
            <v>962.67600000000027</v>
          </cell>
          <cell r="U218">
            <v>7.4</v>
          </cell>
          <cell r="V218">
            <v>3419.4251520000007</v>
          </cell>
          <cell r="W218">
            <v>4511.7158486400012</v>
          </cell>
          <cell r="X218">
            <v>8918.6155344000035</v>
          </cell>
          <cell r="Y218">
            <v>12</v>
          </cell>
          <cell r="Z218">
            <v>462.0844800000001</v>
          </cell>
          <cell r="AA218">
            <v>231.61</v>
          </cell>
        </row>
        <row r="219">
          <cell r="B219" t="str">
            <v>F143</v>
          </cell>
          <cell r="C219" t="str">
            <v>4,8,2,3</v>
          </cell>
          <cell r="G219" t="str">
            <v>FA-18</v>
          </cell>
          <cell r="H219" t="str">
            <v>Fitting HDPE</v>
          </cell>
          <cell r="I219" t="str">
            <v>kg</v>
          </cell>
          <cell r="J219">
            <v>220.19640971488911</v>
          </cell>
          <cell r="L219">
            <v>0</v>
          </cell>
          <cell r="M219">
            <v>3.0058237835806878</v>
          </cell>
          <cell r="N219">
            <v>661.8716053800913</v>
          </cell>
          <cell r="O219">
            <v>13.237432107601826</v>
          </cell>
          <cell r="P219">
            <v>675.10903748769317</v>
          </cell>
          <cell r="Q219">
            <v>0</v>
          </cell>
          <cell r="R219">
            <v>0</v>
          </cell>
          <cell r="S219">
            <v>4</v>
          </cell>
          <cell r="T219">
            <v>880.78563885955646</v>
          </cell>
          <cell r="U219">
            <v>7.4</v>
          </cell>
          <cell r="V219">
            <v>0</v>
          </cell>
          <cell r="W219">
            <v>880.78563885955646</v>
          </cell>
          <cell r="X219">
            <v>1555.8946763472495</v>
          </cell>
          <cell r="Y219">
            <v>0</v>
          </cell>
          <cell r="Z219">
            <v>0</v>
          </cell>
          <cell r="AA219">
            <v>7.0659402592523008</v>
          </cell>
        </row>
        <row r="220">
          <cell r="B220" t="str">
            <v>F144</v>
          </cell>
          <cell r="C220" t="str">
            <v>4,8,2,4</v>
          </cell>
          <cell r="G220" t="str">
            <v>FA-30</v>
          </cell>
          <cell r="H220" t="str">
            <v>Soportes</v>
          </cell>
          <cell r="I220" t="str">
            <v>kg</v>
          </cell>
          <cell r="J220">
            <v>0</v>
          </cell>
          <cell r="M220">
            <v>0</v>
          </cell>
          <cell r="S220">
            <v>0</v>
          </cell>
        </row>
        <row r="221">
          <cell r="C221" t="str">
            <v>4,9</v>
          </cell>
          <cell r="D221" t="str">
            <v>3,6,2</v>
          </cell>
          <cell r="H221" t="str">
            <v>Pasadas Polín 3200</v>
          </cell>
          <cell r="J221">
            <v>0</v>
          </cell>
        </row>
        <row r="222">
          <cell r="C222" t="str">
            <v>4,9,1</v>
          </cell>
          <cell r="H222" t="str">
            <v>OBRAS CIVILES</v>
          </cell>
          <cell r="J222">
            <v>0</v>
          </cell>
        </row>
        <row r="223">
          <cell r="B223" t="str">
            <v>F145</v>
          </cell>
          <cell r="C223" t="str">
            <v>4,9,1,1</v>
          </cell>
          <cell r="G223" t="str">
            <v>CA-04</v>
          </cell>
          <cell r="H223" t="str">
            <v>Hormigón H30</v>
          </cell>
          <cell r="I223" t="str">
            <v>m3</v>
          </cell>
          <cell r="J223">
            <v>16.830000000000002</v>
          </cell>
          <cell r="K223">
            <v>0</v>
          </cell>
          <cell r="L223">
            <v>0</v>
          </cell>
          <cell r="M223">
            <v>0</v>
          </cell>
          <cell r="N223">
            <v>0</v>
          </cell>
          <cell r="O223">
            <v>0</v>
          </cell>
          <cell r="P223">
            <v>0</v>
          </cell>
          <cell r="Q223">
            <v>219.4</v>
          </cell>
          <cell r="R223">
            <v>3692.5020000000004</v>
          </cell>
          <cell r="S223">
            <v>54</v>
          </cell>
          <cell r="T223">
            <v>908.82</v>
          </cell>
          <cell r="U223">
            <v>6.7</v>
          </cell>
          <cell r="V223">
            <v>2706.2640000000006</v>
          </cell>
          <cell r="W223">
            <v>7307.5860000000011</v>
          </cell>
          <cell r="X223">
            <v>7307.5860000000011</v>
          </cell>
          <cell r="Y223">
            <v>24</v>
          </cell>
          <cell r="Z223">
            <v>403.92000000000007</v>
          </cell>
          <cell r="AA223">
            <v>434.20000000000005</v>
          </cell>
        </row>
        <row r="224">
          <cell r="B224" t="str">
            <v>F146</v>
          </cell>
          <cell r="C224" t="str">
            <v>4,9,1,2</v>
          </cell>
          <cell r="G224" t="str">
            <v>BE-01</v>
          </cell>
          <cell r="H224" t="str">
            <v>Demoliciones Estructura Concreto</v>
          </cell>
          <cell r="I224" t="str">
            <v>m3</v>
          </cell>
          <cell r="J224">
            <v>8.4700000000000006</v>
          </cell>
          <cell r="K224">
            <v>0</v>
          </cell>
          <cell r="L224">
            <v>0</v>
          </cell>
          <cell r="M224">
            <v>0</v>
          </cell>
          <cell r="N224">
            <v>0</v>
          </cell>
          <cell r="O224">
            <v>0</v>
          </cell>
          <cell r="P224">
            <v>0</v>
          </cell>
          <cell r="Q224">
            <v>70</v>
          </cell>
          <cell r="R224">
            <v>592.90000000000009</v>
          </cell>
          <cell r="S224">
            <v>0</v>
          </cell>
          <cell r="T224">
            <v>0</v>
          </cell>
          <cell r="U224">
            <v>6.2</v>
          </cell>
          <cell r="V224">
            <v>262.57</v>
          </cell>
          <cell r="W224">
            <v>855.47</v>
          </cell>
          <cell r="X224">
            <v>855.47</v>
          </cell>
          <cell r="Y224">
            <v>5</v>
          </cell>
          <cell r="Z224">
            <v>42.35</v>
          </cell>
          <cell r="AA224">
            <v>101</v>
          </cell>
        </row>
        <row r="225">
          <cell r="B225" t="str">
            <v>F147</v>
          </cell>
          <cell r="C225" t="str">
            <v>4,9,1,3</v>
          </cell>
          <cell r="G225" t="str">
            <v>CA-14</v>
          </cell>
          <cell r="H225" t="str">
            <v>Insertos Acero</v>
          </cell>
          <cell r="I225" t="str">
            <v>ton</v>
          </cell>
          <cell r="J225">
            <v>0.26118400000000008</v>
          </cell>
          <cell r="K225">
            <v>0</v>
          </cell>
          <cell r="L225">
            <v>0</v>
          </cell>
          <cell r="M225">
            <v>0</v>
          </cell>
          <cell r="N225">
            <v>0</v>
          </cell>
          <cell r="O225">
            <v>0</v>
          </cell>
          <cell r="P225">
            <v>0</v>
          </cell>
          <cell r="Q225">
            <v>3</v>
          </cell>
          <cell r="R225">
            <v>0.78355200000000025</v>
          </cell>
          <cell r="S225">
            <v>0</v>
          </cell>
          <cell r="T225">
            <v>0</v>
          </cell>
          <cell r="U225">
            <v>6.7</v>
          </cell>
          <cell r="V225">
            <v>0.87496640000000026</v>
          </cell>
          <cell r="W225">
            <v>1.6585184000000006</v>
          </cell>
          <cell r="X225">
            <v>1.6585184000000006</v>
          </cell>
          <cell r="Y225">
            <v>0.5</v>
          </cell>
          <cell r="Z225">
            <v>0.13059200000000004</v>
          </cell>
          <cell r="AA225">
            <v>6.3500000000000005</v>
          </cell>
        </row>
        <row r="226">
          <cell r="B226" t="str">
            <v>F148</v>
          </cell>
          <cell r="C226" t="str">
            <v>4,9,1,4</v>
          </cell>
          <cell r="G226" t="str">
            <v>DA-08</v>
          </cell>
          <cell r="H226" t="str">
            <v>Parrillas de piso, escaleras y escalines tipo RS 6</v>
          </cell>
          <cell r="I226" t="str">
            <v>ton</v>
          </cell>
          <cell r="J226">
            <v>2.8787490600000005</v>
          </cell>
          <cell r="K226">
            <v>0</v>
          </cell>
          <cell r="L226">
            <v>0</v>
          </cell>
          <cell r="M226">
            <v>0</v>
          </cell>
          <cell r="N226">
            <v>0</v>
          </cell>
          <cell r="O226">
            <v>0</v>
          </cell>
          <cell r="P226">
            <v>0</v>
          </cell>
          <cell r="Q226">
            <v>80</v>
          </cell>
          <cell r="R226">
            <v>230.29992480000004</v>
          </cell>
          <cell r="S226">
            <v>240.30753421368544</v>
          </cell>
          <cell r="T226">
            <v>691.78508822856497</v>
          </cell>
          <cell r="U226">
            <v>7.6</v>
          </cell>
          <cell r="V226">
            <v>65.635478568000011</v>
          </cell>
          <cell r="W226">
            <v>987.72049159656513</v>
          </cell>
          <cell r="X226">
            <v>987.72049159656513</v>
          </cell>
          <cell r="Y226">
            <v>3</v>
          </cell>
          <cell r="Z226">
            <v>8.6362471800000016</v>
          </cell>
          <cell r="AA226">
            <v>343.10753421368548</v>
          </cell>
        </row>
        <row r="227">
          <cell r="B227" t="str">
            <v>F149</v>
          </cell>
          <cell r="C227" t="str">
            <v>4,9,1,5</v>
          </cell>
          <cell r="G227" t="str">
            <v>CA-03</v>
          </cell>
          <cell r="H227" t="str">
            <v>Radieres H30</v>
          </cell>
          <cell r="I227" t="str">
            <v>m3</v>
          </cell>
          <cell r="J227">
            <v>2.9733000000000001</v>
          </cell>
          <cell r="K227">
            <v>0</v>
          </cell>
          <cell r="L227">
            <v>0</v>
          </cell>
          <cell r="M227">
            <v>0</v>
          </cell>
          <cell r="N227">
            <v>0</v>
          </cell>
          <cell r="O227">
            <v>0</v>
          </cell>
          <cell r="P227">
            <v>0</v>
          </cell>
          <cell r="Q227">
            <v>152.19999999999999</v>
          </cell>
          <cell r="R227">
            <v>452.53625999999997</v>
          </cell>
          <cell r="S227">
            <v>54</v>
          </cell>
          <cell r="T227">
            <v>160.5582</v>
          </cell>
          <cell r="U227">
            <v>6.7</v>
          </cell>
          <cell r="V227">
            <v>219.13220999999999</v>
          </cell>
          <cell r="W227">
            <v>832.22667000000001</v>
          </cell>
          <cell r="X227">
            <v>832.22667000000001</v>
          </cell>
          <cell r="Y227">
            <v>11</v>
          </cell>
          <cell r="Z227">
            <v>32.706299999999999</v>
          </cell>
          <cell r="AA227">
            <v>279.89999999999998</v>
          </cell>
        </row>
        <row r="228">
          <cell r="C228" t="str">
            <v>4,9,2</v>
          </cell>
          <cell r="H228" t="str">
            <v>PIPING</v>
          </cell>
          <cell r="J228">
            <v>0</v>
          </cell>
        </row>
        <row r="229">
          <cell r="B229" t="str">
            <v>F150</v>
          </cell>
          <cell r="C229" t="str">
            <v>4,9,2,1</v>
          </cell>
          <cell r="G229" t="str">
            <v>FD-06</v>
          </cell>
          <cell r="H229" t="str">
            <v>Cañerías HDPE Diám. 450 mm PN10 PE100</v>
          </cell>
          <cell r="I229" t="str">
            <v>m</v>
          </cell>
          <cell r="J229">
            <v>750.56904000000009</v>
          </cell>
          <cell r="K229">
            <v>0</v>
          </cell>
          <cell r="L229">
            <v>0</v>
          </cell>
          <cell r="M229">
            <v>112.2</v>
          </cell>
          <cell r="N229">
            <v>84213.846288000015</v>
          </cell>
          <cell r="O229">
            <v>1684.2769257600003</v>
          </cell>
          <cell r="P229">
            <v>85898.123213760016</v>
          </cell>
          <cell r="Q229">
            <v>3.3660000000000001</v>
          </cell>
          <cell r="R229">
            <v>2526.4153886400004</v>
          </cell>
          <cell r="S229">
            <v>25</v>
          </cell>
          <cell r="T229">
            <v>18764.226000000002</v>
          </cell>
          <cell r="U229">
            <v>7.4</v>
          </cell>
          <cell r="V229">
            <v>66650.530752000006</v>
          </cell>
          <cell r="W229">
            <v>87941.172140640003</v>
          </cell>
          <cell r="X229">
            <v>173839.2953544</v>
          </cell>
          <cell r="Y229">
            <v>12</v>
          </cell>
          <cell r="Z229">
            <v>9006.8284800000001</v>
          </cell>
          <cell r="AA229">
            <v>231.60999999999999</v>
          </cell>
        </row>
        <row r="230">
          <cell r="B230" t="str">
            <v>F151</v>
          </cell>
          <cell r="C230" t="str">
            <v>4,9,2,2</v>
          </cell>
          <cell r="G230" t="str">
            <v>FA-18</v>
          </cell>
          <cell r="H230" t="str">
            <v>Fitting HDPE</v>
          </cell>
          <cell r="I230" t="str">
            <v>kg</v>
          </cell>
          <cell r="J230">
            <v>252.08360516160732</v>
          </cell>
          <cell r="K230">
            <v>0</v>
          </cell>
          <cell r="L230">
            <v>0</v>
          </cell>
          <cell r="M230">
            <v>3.0058237835806878</v>
          </cell>
          <cell r="N230">
            <v>757.71889584552275</v>
          </cell>
          <cell r="O230">
            <v>15.154377916910455</v>
          </cell>
          <cell r="P230">
            <v>772.8732737624332</v>
          </cell>
          <cell r="Q230">
            <v>0</v>
          </cell>
          <cell r="R230">
            <v>0</v>
          </cell>
          <cell r="S230">
            <v>4</v>
          </cell>
          <cell r="T230">
            <v>1008.3344206464293</v>
          </cell>
          <cell r="U230">
            <v>7.4</v>
          </cell>
          <cell r="V230">
            <v>0</v>
          </cell>
          <cell r="W230">
            <v>1008.3344206464293</v>
          </cell>
          <cell r="X230">
            <v>1781.2076944088626</v>
          </cell>
          <cell r="Y230">
            <v>0</v>
          </cell>
          <cell r="Z230">
            <v>0</v>
          </cell>
          <cell r="AA230">
            <v>7.0659402592523017</v>
          </cell>
        </row>
        <row r="231">
          <cell r="B231" t="str">
            <v>F152</v>
          </cell>
          <cell r="C231" t="str">
            <v>4,9,2,3</v>
          </cell>
          <cell r="G231" t="str">
            <v>FA-30</v>
          </cell>
          <cell r="H231" t="str">
            <v>Soportes</v>
          </cell>
          <cell r="I231" t="str">
            <v>un</v>
          </cell>
          <cell r="J231">
            <v>219.45000000000002</v>
          </cell>
          <cell r="K231">
            <v>0</v>
          </cell>
          <cell r="L231">
            <v>0</v>
          </cell>
          <cell r="M231">
            <v>12.087865270260584</v>
          </cell>
          <cell r="N231">
            <v>2652.6820335586854</v>
          </cell>
          <cell r="O231">
            <v>53.05364067117371</v>
          </cell>
          <cell r="P231">
            <v>2705.7356742298589</v>
          </cell>
          <cell r="Q231">
            <v>19.947457923961068</v>
          </cell>
          <cell r="R231">
            <v>4377.4696414132568</v>
          </cell>
          <cell r="S231">
            <v>0.7795880399576548</v>
          </cell>
          <cell r="T231">
            <v>171.08059536870735</v>
          </cell>
          <cell r="U231">
            <v>7.4</v>
          </cell>
          <cell r="V231">
            <v>2383.5371974230802</v>
          </cell>
          <cell r="W231">
            <v>6932.0874342050447</v>
          </cell>
          <cell r="X231">
            <v>9637.8231084349027</v>
          </cell>
          <cell r="Y231">
            <v>1.4677585840664806</v>
          </cell>
          <cell r="Z231">
            <v>322.09962127338918</v>
          </cell>
          <cell r="AA231">
            <v>43.918082061676472</v>
          </cell>
        </row>
        <row r="233">
          <cell r="H233" t="str">
            <v>Total Contrato minería</v>
          </cell>
          <cell r="L233">
            <v>0</v>
          </cell>
          <cell r="N233">
            <v>0</v>
          </cell>
          <cell r="O233">
            <v>0</v>
          </cell>
          <cell r="P233">
            <v>0</v>
          </cell>
          <cell r="R233">
            <v>327295.30739294708</v>
          </cell>
          <cell r="T233">
            <v>438949.12531702046</v>
          </cell>
          <cell r="V233">
            <v>144392.45494969998</v>
          </cell>
          <cell r="W233">
            <v>910636.88765966764</v>
          </cell>
          <cell r="X233">
            <v>910636.88765966764</v>
          </cell>
          <cell r="Z233">
            <v>20680.486612633809</v>
          </cell>
        </row>
        <row r="234">
          <cell r="H234" t="str">
            <v>Total Contrato Construcción</v>
          </cell>
          <cell r="L234">
            <v>0</v>
          </cell>
          <cell r="N234">
            <v>1293705.5885272978</v>
          </cell>
          <cell r="O234">
            <v>25874.111770545958</v>
          </cell>
          <cell r="P234">
            <v>1319579.7002978439</v>
          </cell>
          <cell r="R234">
            <v>352987.10121838842</v>
          </cell>
          <cell r="T234">
            <v>471551.77899969817</v>
          </cell>
          <cell r="V234">
            <v>419601.42826509255</v>
          </cell>
          <cell r="W234">
            <v>1244140.3084831792</v>
          </cell>
          <cell r="X234">
            <v>2563720.0087810219</v>
          </cell>
          <cell r="Z234">
            <v>58421.040225908553</v>
          </cell>
        </row>
      </sheetData>
      <sheetData sheetId="15"/>
      <sheetData sheetId="16"/>
      <sheetData sheetId="17"/>
      <sheetData sheetId="18"/>
      <sheetData sheetId="19"/>
      <sheetData sheetId="20"/>
      <sheetData sheetId="21"/>
      <sheetData sheetId="22"/>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Sheet1"/>
      <sheetName val="INFO"/>
      <sheetName val="Fin - data"/>
      <sheetName val="Planilla General "/>
      <sheetName val="Earnings Factor Analysis"/>
      <sheetName val="300"/>
      <sheetName val="Parametros"/>
      <sheetName val="Resumen-Tot"/>
      <sheetName val="Fin_-_data"/>
      <sheetName val="Planilla_General_"/>
      <sheetName val="Earnings_Factor_Analysis"/>
      <sheetName val="PHD riego "/>
      <sheetName val="Temperaturas"/>
      <sheetName val="PHD"/>
      <sheetName val="Retenciones"/>
      <sheetName val="CONTROLES"/>
      <sheetName val="#REF"/>
      <sheetName val="Ingreso Infromacion =&gt;"/>
      <sheetName val="1.API"/>
      <sheetName val="2.Estimación costos"/>
      <sheetName val="3.Costo capital"/>
      <sheetName val="4.Flujo Caja"/>
      <sheetName val="2.Cot"/>
      <sheetName val="Eval Econo"/>
      <sheetName val="Output Templeate  =&gt;"/>
      <sheetName val="WBS Structure"/>
      <sheetName val="Liberacion y cambio status PEP"/>
      <sheetName val="Plan de Costos PEP"/>
      <sheetName val="Norma Liquidacion"/>
      <sheetName val="Budget in Project"/>
      <sheetName val="Project link to IM"/>
      <sheetName val="Mirrored Position"/>
      <sheetName val="Informacion de Back Up  =&gt; "/>
      <sheetName val="1.Resumen Proyecto"/>
      <sheetName val="3.Gantt APG"/>
      <sheetName val="Responsable"/>
      <sheetName val="Naturaleza"/>
      <sheetName val="T2GEFURE_MES"/>
      <sheetName val="Cost C"/>
      <sheetName val="Antecedentes"/>
      <sheetName val="TAG"/>
      <sheetName val="Identificar"/>
    </sheetNames>
    <sheetDataSet>
      <sheetData sheetId="0" refreshError="1">
        <row r="4">
          <cell r="C4">
            <v>0</v>
          </cell>
          <cell r="D4" t="str">
            <v>OPFLASHA.PV</v>
          </cell>
          <cell r="F4" t="str">
            <v>PRD3084.PV</v>
          </cell>
        </row>
        <row r="5">
          <cell r="C5" t="str">
            <v>Timestamp</v>
          </cell>
          <cell r="D5" t="str">
            <v>OPFLASHA.PV - SnapShot</v>
          </cell>
          <cell r="E5" t="str">
            <v>OPFLASHA.PV - SnapShot - Confidence</v>
          </cell>
          <cell r="F5" t="str">
            <v>PRD3084.PV - SnapShot</v>
          </cell>
          <cell r="G5" t="str">
            <v>PRD3084.PV - SnapShot - Confidence</v>
          </cell>
        </row>
        <row r="6">
          <cell r="C6">
            <v>38429.416666666664</v>
          </cell>
          <cell r="D6">
            <v>22.706050872802734</v>
          </cell>
          <cell r="E6">
            <v>100</v>
          </cell>
          <cell r="F6">
            <v>69.184005737304688</v>
          </cell>
          <cell r="G6">
            <v>100</v>
          </cell>
        </row>
        <row r="7">
          <cell r="C7">
            <v>38430.416666666664</v>
          </cell>
          <cell r="D7">
            <v>22.186666488647461</v>
          </cell>
          <cell r="E7">
            <v>100</v>
          </cell>
          <cell r="F7">
            <v>73.587539672851563</v>
          </cell>
          <cell r="G7">
            <v>100</v>
          </cell>
        </row>
        <row r="8">
          <cell r="C8">
            <v>38431.416666666664</v>
          </cell>
          <cell r="D8">
            <v>24</v>
          </cell>
          <cell r="E8">
            <v>100</v>
          </cell>
          <cell r="F8">
            <v>67.993919372558594</v>
          </cell>
          <cell r="G8">
            <v>100</v>
          </cell>
        </row>
        <row r="9">
          <cell r="C9">
            <v>38432.416666666664</v>
          </cell>
          <cell r="D9">
            <v>24</v>
          </cell>
          <cell r="E9">
            <v>100</v>
          </cell>
          <cell r="F9">
            <v>75.708702087402344</v>
          </cell>
          <cell r="G9">
            <v>100</v>
          </cell>
        </row>
        <row r="10">
          <cell r="C10">
            <v>38433.416666666664</v>
          </cell>
          <cell r="D10">
            <v>21.478889465332031</v>
          </cell>
          <cell r="E10">
            <v>100</v>
          </cell>
          <cell r="F10">
            <v>67.919906616210938</v>
          </cell>
          <cell r="G10">
            <v>100</v>
          </cell>
        </row>
        <row r="11">
          <cell r="C11">
            <v>38434.416666666664</v>
          </cell>
          <cell r="D11">
            <v>23.799999237060547</v>
          </cell>
          <cell r="E11">
            <v>100</v>
          </cell>
          <cell r="F11">
            <v>72.654769897460938</v>
          </cell>
          <cell r="G11">
            <v>100</v>
          </cell>
        </row>
        <row r="12">
          <cell r="C12">
            <v>38435.416666666664</v>
          </cell>
          <cell r="D12">
            <v>24</v>
          </cell>
          <cell r="E12">
            <v>100</v>
          </cell>
          <cell r="F12">
            <v>73.078056335449219</v>
          </cell>
          <cell r="G12">
            <v>100</v>
          </cell>
        </row>
        <row r="13">
          <cell r="C13">
            <v>38436.416666666664</v>
          </cell>
          <cell r="D13">
            <v>23.073333740234375</v>
          </cell>
          <cell r="E13">
            <v>100</v>
          </cell>
          <cell r="F13">
            <v>75.331787109375</v>
          </cell>
          <cell r="G13">
            <v>100</v>
          </cell>
        </row>
        <row r="14">
          <cell r="C14">
            <v>38437.416666666664</v>
          </cell>
          <cell r="D14">
            <v>22.976667404174805</v>
          </cell>
          <cell r="E14">
            <v>100</v>
          </cell>
          <cell r="F14">
            <v>63.822441101074219</v>
          </cell>
          <cell r="G14">
            <v>100</v>
          </cell>
        </row>
        <row r="15">
          <cell r="C15">
            <v>38438.416666666664</v>
          </cell>
          <cell r="D15">
            <v>24</v>
          </cell>
          <cell r="E15">
            <v>100</v>
          </cell>
          <cell r="F15">
            <v>68.470451354980469</v>
          </cell>
          <cell r="G15">
            <v>100</v>
          </cell>
        </row>
        <row r="16">
          <cell r="C16">
            <v>38439.416666666664</v>
          </cell>
          <cell r="D16">
            <v>24</v>
          </cell>
          <cell r="E16">
            <v>0</v>
          </cell>
          <cell r="F16">
            <v>67.546852111816406</v>
          </cell>
          <cell r="G16">
            <v>0</v>
          </cell>
        </row>
        <row r="17">
          <cell r="C17">
            <v>38440.416666666664</v>
          </cell>
          <cell r="D17">
            <v>24</v>
          </cell>
          <cell r="E17">
            <v>100</v>
          </cell>
          <cell r="F17">
            <v>69.191841125488281</v>
          </cell>
          <cell r="G17">
            <v>100</v>
          </cell>
        </row>
        <row r="18">
          <cell r="C18">
            <v>38441.416666666664</v>
          </cell>
          <cell r="D18">
            <v>23.97944450378418</v>
          </cell>
          <cell r="E18">
            <v>100</v>
          </cell>
          <cell r="F18">
            <v>69.172027587890625</v>
          </cell>
          <cell r="G18">
            <v>100</v>
          </cell>
        </row>
        <row r="19">
          <cell r="C19">
            <v>38442.416666666664</v>
          </cell>
          <cell r="D19">
            <v>24</v>
          </cell>
          <cell r="E19">
            <v>100</v>
          </cell>
          <cell r="F19">
            <v>63.700210571289063</v>
          </cell>
          <cell r="G19">
            <v>100</v>
          </cell>
        </row>
        <row r="20">
          <cell r="C20">
            <v>38443.416666666664</v>
          </cell>
          <cell r="D20">
            <v>24</v>
          </cell>
          <cell r="E20">
            <v>100</v>
          </cell>
          <cell r="F20">
            <v>69.842521667480469</v>
          </cell>
          <cell r="G20">
            <v>100</v>
          </cell>
        </row>
        <row r="21">
          <cell r="C21">
            <v>38444.416666666664</v>
          </cell>
          <cell r="D21">
            <v>20.734443664550781</v>
          </cell>
          <cell r="E21">
            <v>100</v>
          </cell>
          <cell r="F21">
            <v>77.344154357910156</v>
          </cell>
          <cell r="G21">
            <v>100</v>
          </cell>
        </row>
        <row r="22">
          <cell r="C22">
            <v>38445.416666666664</v>
          </cell>
          <cell r="D22">
            <v>24</v>
          </cell>
          <cell r="E22">
            <v>100</v>
          </cell>
          <cell r="F22">
            <v>67.544830322265625</v>
          </cell>
          <cell r="G22">
            <v>100</v>
          </cell>
        </row>
        <row r="23">
          <cell r="C23">
            <v>38446.416666666664</v>
          </cell>
          <cell r="D23">
            <v>24</v>
          </cell>
          <cell r="E23">
            <v>100</v>
          </cell>
          <cell r="F23">
            <v>62.115497589111328</v>
          </cell>
          <cell r="G23">
            <v>100</v>
          </cell>
        </row>
        <row r="24">
          <cell r="C24">
            <v>38447.416666666664</v>
          </cell>
          <cell r="D24">
            <v>23.627777099609375</v>
          </cell>
          <cell r="E24">
            <v>100</v>
          </cell>
          <cell r="F24">
            <v>66.06292724609375</v>
          </cell>
          <cell r="G24">
            <v>100</v>
          </cell>
        </row>
        <row r="25">
          <cell r="C25">
            <v>38448.416666666664</v>
          </cell>
          <cell r="D25">
            <v>24</v>
          </cell>
          <cell r="E25">
            <v>100</v>
          </cell>
          <cell r="F25">
            <v>61.917751312255859</v>
          </cell>
          <cell r="G25">
            <v>100</v>
          </cell>
        </row>
        <row r="26">
          <cell r="C26">
            <v>38449.416666666664</v>
          </cell>
          <cell r="D26">
            <v>24</v>
          </cell>
          <cell r="E26">
            <v>100</v>
          </cell>
          <cell r="F26">
            <v>60.230426788330078</v>
          </cell>
          <cell r="G26">
            <v>100</v>
          </cell>
        </row>
        <row r="27">
          <cell r="C27">
            <v>38450.416666666664</v>
          </cell>
          <cell r="D27">
            <v>24</v>
          </cell>
          <cell r="E27">
            <v>100</v>
          </cell>
          <cell r="F27">
            <v>60.95172119140625</v>
          </cell>
          <cell r="G27">
            <v>100</v>
          </cell>
        </row>
        <row r="28">
          <cell r="C28">
            <v>38451.416666666664</v>
          </cell>
          <cell r="D28">
            <v>11.628889083862305</v>
          </cell>
          <cell r="E28">
            <v>100</v>
          </cell>
          <cell r="F28">
            <v>63.485145568847656</v>
          </cell>
          <cell r="G28">
            <v>100</v>
          </cell>
        </row>
        <row r="29">
          <cell r="C29">
            <v>38452.416666666664</v>
          </cell>
          <cell r="D29">
            <v>24</v>
          </cell>
          <cell r="E29">
            <v>100</v>
          </cell>
          <cell r="F29">
            <v>65.694557189941406</v>
          </cell>
          <cell r="G29">
            <v>100</v>
          </cell>
        </row>
        <row r="30">
          <cell r="C30">
            <v>38453.416666666664</v>
          </cell>
          <cell r="D30">
            <v>24</v>
          </cell>
          <cell r="E30">
            <v>100</v>
          </cell>
          <cell r="F30">
            <v>61.519290924072266</v>
          </cell>
          <cell r="G30">
            <v>100</v>
          </cell>
        </row>
        <row r="31">
          <cell r="C31">
            <v>38454.416666666664</v>
          </cell>
          <cell r="D31">
            <v>24</v>
          </cell>
          <cell r="E31">
            <v>100</v>
          </cell>
          <cell r="F31">
            <v>60.612720489501953</v>
          </cell>
          <cell r="G31">
            <v>100</v>
          </cell>
        </row>
        <row r="32">
          <cell r="C32">
            <v>38455.416666666664</v>
          </cell>
          <cell r="D32">
            <v>24</v>
          </cell>
          <cell r="E32">
            <v>100</v>
          </cell>
          <cell r="F32">
            <v>59.800662994384766</v>
          </cell>
          <cell r="G32">
            <v>100</v>
          </cell>
        </row>
        <row r="33">
          <cell r="C33">
            <v>38456.416666666664</v>
          </cell>
          <cell r="D33">
            <v>24</v>
          </cell>
          <cell r="E33">
            <v>100</v>
          </cell>
          <cell r="F33">
            <v>68.259803771972656</v>
          </cell>
          <cell r="G33">
            <v>100</v>
          </cell>
        </row>
        <row r="34">
          <cell r="C34">
            <v>38457.416666666664</v>
          </cell>
          <cell r="D34">
            <v>13</v>
          </cell>
          <cell r="E34">
            <v>100</v>
          </cell>
          <cell r="F34">
            <v>65.576797485351563</v>
          </cell>
          <cell r="G34">
            <v>100</v>
          </cell>
        </row>
        <row r="35">
          <cell r="C35">
            <v>38458.416666666664</v>
          </cell>
          <cell r="D35">
            <v>23.983333587646484</v>
          </cell>
          <cell r="E35">
            <v>100</v>
          </cell>
          <cell r="F35">
            <v>66.383674621582031</v>
          </cell>
          <cell r="G35">
            <v>100</v>
          </cell>
        </row>
        <row r="36">
          <cell r="C36">
            <v>38459.416666666664</v>
          </cell>
          <cell r="D36">
            <v>24</v>
          </cell>
          <cell r="E36">
            <v>100</v>
          </cell>
          <cell r="F36">
            <v>68.299095153808594</v>
          </cell>
          <cell r="G36">
            <v>100</v>
          </cell>
        </row>
        <row r="37">
          <cell r="C37">
            <v>38460.416666666664</v>
          </cell>
          <cell r="D37">
            <v>24</v>
          </cell>
          <cell r="E37">
            <v>100</v>
          </cell>
          <cell r="F37">
            <v>64.48077392578125</v>
          </cell>
          <cell r="G37">
            <v>100</v>
          </cell>
        </row>
        <row r="38">
          <cell r="C38">
            <v>38461.416666666664</v>
          </cell>
          <cell r="D38">
            <v>24</v>
          </cell>
          <cell r="E38">
            <v>100</v>
          </cell>
          <cell r="F38">
            <v>62.55926513671875</v>
          </cell>
          <cell r="G38">
            <v>100</v>
          </cell>
        </row>
        <row r="39">
          <cell r="C39">
            <v>38462.416666666664</v>
          </cell>
          <cell r="D39">
            <v>24</v>
          </cell>
          <cell r="E39">
            <v>100</v>
          </cell>
          <cell r="F39">
            <v>62.831134796142578</v>
          </cell>
          <cell r="G39">
            <v>100</v>
          </cell>
        </row>
        <row r="40">
          <cell r="C40">
            <v>38463.416666666664</v>
          </cell>
          <cell r="D40">
            <v>24</v>
          </cell>
          <cell r="E40">
            <v>100</v>
          </cell>
          <cell r="F40">
            <v>61.694194793701172</v>
          </cell>
          <cell r="G40">
            <v>100</v>
          </cell>
        </row>
        <row r="41">
          <cell r="C41">
            <v>38464.416666666664</v>
          </cell>
          <cell r="D41">
            <v>19.238332748413086</v>
          </cell>
          <cell r="E41">
            <v>100</v>
          </cell>
          <cell r="F41">
            <v>63.804790496826172</v>
          </cell>
          <cell r="G41">
            <v>100</v>
          </cell>
        </row>
        <row r="42">
          <cell r="C42">
            <v>38465.416666666664</v>
          </cell>
          <cell r="D42">
            <v>0</v>
          </cell>
          <cell r="E42">
            <v>100</v>
          </cell>
          <cell r="F42">
            <v>0</v>
          </cell>
          <cell r="G42">
            <v>100</v>
          </cell>
        </row>
        <row r="43">
          <cell r="C43">
            <v>38466.416666666664</v>
          </cell>
          <cell r="D43">
            <v>10.574444770812988</v>
          </cell>
          <cell r="E43">
            <v>100</v>
          </cell>
          <cell r="F43">
            <v>67.115966796875</v>
          </cell>
          <cell r="G43">
            <v>100</v>
          </cell>
        </row>
        <row r="44">
          <cell r="C44">
            <v>38467.416666666664</v>
          </cell>
          <cell r="D44">
            <v>24</v>
          </cell>
          <cell r="E44">
            <v>100</v>
          </cell>
          <cell r="F44">
            <v>62.097904205322266</v>
          </cell>
          <cell r="G44">
            <v>100</v>
          </cell>
        </row>
        <row r="45">
          <cell r="C45">
            <v>38468.416666666664</v>
          </cell>
          <cell r="D45">
            <v>24</v>
          </cell>
          <cell r="E45">
            <v>0</v>
          </cell>
          <cell r="F45">
            <v>68.931968688964844</v>
          </cell>
          <cell r="G45">
            <v>0</v>
          </cell>
        </row>
        <row r="46">
          <cell r="C46">
            <v>38469.416666666664</v>
          </cell>
          <cell r="D46">
            <v>23.731666564941406</v>
          </cell>
          <cell r="E46">
            <v>100</v>
          </cell>
          <cell r="F46">
            <v>63.109123229980469</v>
          </cell>
          <cell r="G46">
            <v>100</v>
          </cell>
        </row>
        <row r="47">
          <cell r="C47">
            <v>38470.416666666664</v>
          </cell>
          <cell r="D47">
            <v>23.990554809570313</v>
          </cell>
          <cell r="E47">
            <v>100</v>
          </cell>
          <cell r="F47">
            <v>61.698261260986328</v>
          </cell>
          <cell r="G47">
            <v>100</v>
          </cell>
        </row>
        <row r="48">
          <cell r="C48">
            <v>38471.416666666664</v>
          </cell>
          <cell r="D48">
            <v>24</v>
          </cell>
          <cell r="E48">
            <v>100</v>
          </cell>
          <cell r="F48">
            <v>58.315608978271484</v>
          </cell>
          <cell r="G48">
            <v>100</v>
          </cell>
        </row>
        <row r="49">
          <cell r="C49">
            <v>38472.416666666664</v>
          </cell>
          <cell r="D49">
            <v>24</v>
          </cell>
          <cell r="E49">
            <v>100</v>
          </cell>
          <cell r="F49">
            <v>63.471775054931641</v>
          </cell>
          <cell r="G49">
            <v>100</v>
          </cell>
        </row>
        <row r="50">
          <cell r="C50">
            <v>38473.416666666664</v>
          </cell>
          <cell r="D50">
            <v>23.566667556762695</v>
          </cell>
          <cell r="E50">
            <v>100</v>
          </cell>
          <cell r="F50">
            <v>74.283271789550781</v>
          </cell>
          <cell r="G50">
            <v>100</v>
          </cell>
        </row>
        <row r="51">
          <cell r="C51">
            <v>38474.416666666664</v>
          </cell>
          <cell r="D51">
            <v>23.144443511962891</v>
          </cell>
          <cell r="E51">
            <v>100</v>
          </cell>
          <cell r="F51">
            <v>62.209251403808594</v>
          </cell>
          <cell r="G51">
            <v>100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Fin - data"/>
      <sheetName val="PHD riego "/>
      <sheetName val="Temperaturas"/>
      <sheetName val="PHD"/>
      <sheetName val="BASES"/>
    </sheetNames>
    <sheetDataSet>
      <sheetData sheetId="0" refreshError="1">
        <row r="8">
          <cell r="B8" t="str">
            <v>Timestamp</v>
          </cell>
          <cell r="C8" t="str">
            <v>PRD3084.PV - SnapShot</v>
          </cell>
          <cell r="D8" t="str">
            <v>PRD3084.PV - SnapShot - Confidence</v>
          </cell>
          <cell r="I8" t="str">
            <v>Timestamp</v>
          </cell>
          <cell r="J8" t="str">
            <v>OPFLASHA.PV - SnapShot</v>
          </cell>
          <cell r="K8" t="str">
            <v>OPFLASHA.PV - SnapShot - Confidence</v>
          </cell>
        </row>
        <row r="9">
          <cell r="B9">
            <v>38346.333333333336</v>
          </cell>
          <cell r="C9">
            <v>75.618118286132813</v>
          </cell>
          <cell r="D9">
            <v>100</v>
          </cell>
          <cell r="I9">
            <v>38346.333333333336</v>
          </cell>
          <cell r="J9">
            <v>20.887777328491211</v>
          </cell>
          <cell r="K9">
            <v>100</v>
          </cell>
        </row>
        <row r="10">
          <cell r="B10">
            <v>38347.333333333336</v>
          </cell>
          <cell r="C10">
            <v>77.078285217285156</v>
          </cell>
          <cell r="D10">
            <v>100</v>
          </cell>
          <cell r="I10">
            <v>38347.333333333336</v>
          </cell>
          <cell r="J10">
            <v>24</v>
          </cell>
          <cell r="K10">
            <v>100</v>
          </cell>
        </row>
        <row r="11">
          <cell r="B11">
            <v>38348.333333333336</v>
          </cell>
          <cell r="C11">
            <v>76.369651794433594</v>
          </cell>
          <cell r="D11">
            <v>100</v>
          </cell>
          <cell r="I11">
            <v>38348.333333333336</v>
          </cell>
          <cell r="J11">
            <v>24</v>
          </cell>
          <cell r="K11">
            <v>100</v>
          </cell>
        </row>
        <row r="12">
          <cell r="B12">
            <v>38349.333333333336</v>
          </cell>
          <cell r="C12">
            <v>77.314971923828125</v>
          </cell>
          <cell r="D12">
            <v>100</v>
          </cell>
          <cell r="I12">
            <v>38349.333333333336</v>
          </cell>
          <cell r="J12">
            <v>24</v>
          </cell>
          <cell r="K12">
            <v>100</v>
          </cell>
        </row>
        <row r="13">
          <cell r="B13">
            <v>38350.333333333336</v>
          </cell>
          <cell r="C13">
            <v>76.65924072265625</v>
          </cell>
          <cell r="D13">
            <v>100</v>
          </cell>
          <cell r="I13">
            <v>38350.333333333336</v>
          </cell>
          <cell r="J13">
            <v>24</v>
          </cell>
          <cell r="K13">
            <v>100</v>
          </cell>
        </row>
        <row r="14">
          <cell r="B14">
            <v>38351.333333333336</v>
          </cell>
          <cell r="C14">
            <v>73.367149353027344</v>
          </cell>
          <cell r="D14">
            <v>100</v>
          </cell>
          <cell r="I14">
            <v>38351.333333333336</v>
          </cell>
          <cell r="J14">
            <v>24</v>
          </cell>
          <cell r="K14">
            <v>100</v>
          </cell>
        </row>
        <row r="15">
          <cell r="B15">
            <v>38352.333333333336</v>
          </cell>
          <cell r="C15">
            <v>76.784049987792969</v>
          </cell>
          <cell r="D15">
            <v>100</v>
          </cell>
          <cell r="I15">
            <v>38352.333333333336</v>
          </cell>
          <cell r="J15">
            <v>23.629768371582031</v>
          </cell>
          <cell r="K15">
            <v>100</v>
          </cell>
        </row>
        <row r="16">
          <cell r="B16">
            <v>38353.333333333336</v>
          </cell>
          <cell r="C16">
            <v>77.817070007324219</v>
          </cell>
          <cell r="D16">
            <v>100</v>
          </cell>
          <cell r="I16">
            <v>38353.333333333336</v>
          </cell>
          <cell r="J16">
            <v>23.966342926025391</v>
          </cell>
          <cell r="K16">
            <v>100</v>
          </cell>
        </row>
        <row r="17">
          <cell r="B17">
            <v>38354.333333333336</v>
          </cell>
          <cell r="C17">
            <v>77.88031005859375</v>
          </cell>
          <cell r="D17">
            <v>100</v>
          </cell>
          <cell r="I17">
            <v>38354.333333333336</v>
          </cell>
          <cell r="J17">
            <v>24</v>
          </cell>
          <cell r="K17">
            <v>100</v>
          </cell>
        </row>
        <row r="18">
          <cell r="B18">
            <v>38355.333333333336</v>
          </cell>
          <cell r="C18">
            <v>71.916801452636719</v>
          </cell>
          <cell r="D18">
            <v>100</v>
          </cell>
          <cell r="I18">
            <v>38355.333333333336</v>
          </cell>
          <cell r="J18">
            <v>24</v>
          </cell>
          <cell r="K18">
            <v>100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lva mes"/>
      <sheetName val="tolva hora"/>
      <sheetName val="variables"/>
      <sheetName val="Sheet1"/>
      <sheetName val="Tolva_mes"/>
      <sheetName val="tolva_hora"/>
      <sheetName val="Sheet2"/>
      <sheetName val="Listado Actualizado AED"/>
      <sheetName val="Hoja1"/>
      <sheetName val="IG"/>
      <sheetName val="EPP"/>
      <sheetName val="register"/>
      <sheetName val="#¡REF"/>
    </sheetNames>
    <sheetDataSet>
      <sheetData sheetId="0"/>
      <sheetData sheetId="1" refreshError="1">
        <row r="8">
          <cell r="A8">
            <v>0</v>
          </cell>
          <cell r="B8" t="str">
            <v>WIT3469.PV</v>
          </cell>
          <cell r="C8" t="str">
            <v>WT3073.PV</v>
          </cell>
          <cell r="D8" t="str">
            <v>WI3082.PV</v>
          </cell>
          <cell r="E8" t="str">
            <v>WI3085.PV</v>
          </cell>
        </row>
        <row r="9">
          <cell r="A9" t="str">
            <v>Timestamp</v>
          </cell>
          <cell r="B9" t="str">
            <v>WIT3469.PV - SnapShot</v>
          </cell>
          <cell r="C9" t="str">
            <v>WT3073.PV - SnapShot</v>
          </cell>
          <cell r="D9" t="str">
            <v>WI3082.PV - SnapShot</v>
          </cell>
          <cell r="E9" t="str">
            <v>WI3085.PV - SnapShot</v>
          </cell>
        </row>
        <row r="10">
          <cell r="A10">
            <v>38070</v>
          </cell>
          <cell r="B10">
            <v>18.882543563842773</v>
          </cell>
          <cell r="C10">
            <v>369.986572265625</v>
          </cell>
          <cell r="D10">
            <v>14.705676078796387</v>
          </cell>
          <cell r="E10">
            <v>13.074039459228516</v>
          </cell>
        </row>
        <row r="11">
          <cell r="A11">
            <v>38070.020833333336</v>
          </cell>
          <cell r="B11">
            <v>19.101871490478516</v>
          </cell>
          <cell r="C11">
            <v>369.11141967773438</v>
          </cell>
          <cell r="D11">
            <v>13.154729843139648</v>
          </cell>
          <cell r="E11">
            <v>12.67757511138916</v>
          </cell>
        </row>
        <row r="12">
          <cell r="A12">
            <v>38070.041666666664</v>
          </cell>
          <cell r="B12">
            <v>19.474111557006836</v>
          </cell>
          <cell r="C12">
            <v>356.91796875</v>
          </cell>
          <cell r="D12">
            <v>18.481990814208984</v>
          </cell>
          <cell r="E12">
            <v>15.361861228942871</v>
          </cell>
        </row>
        <row r="13">
          <cell r="A13">
            <v>38070.0625</v>
          </cell>
          <cell r="B13">
            <v>19.779550552368164</v>
          </cell>
          <cell r="C13">
            <v>351.28521728515625</v>
          </cell>
          <cell r="D13">
            <v>17.643476486206055</v>
          </cell>
          <cell r="E13">
            <v>18.070392608642578</v>
          </cell>
        </row>
        <row r="14">
          <cell r="A14">
            <v>38070.083333333336</v>
          </cell>
          <cell r="B14">
            <v>19.994632720947266</v>
          </cell>
          <cell r="C14">
            <v>356.75970458984375</v>
          </cell>
          <cell r="D14">
            <v>16.100870132446289</v>
          </cell>
          <cell r="E14">
            <v>11.211196899414063</v>
          </cell>
        </row>
        <row r="15">
          <cell r="A15">
            <v>38070.104166666664</v>
          </cell>
          <cell r="B15">
            <v>20.298524856567383</v>
          </cell>
          <cell r="C15">
            <v>352.3062744140625</v>
          </cell>
          <cell r="D15">
            <v>14.611409187316895</v>
          </cell>
          <cell r="E15">
            <v>13.897229194641113</v>
          </cell>
        </row>
        <row r="16">
          <cell r="A16">
            <v>38070.125</v>
          </cell>
          <cell r="B16">
            <v>20.605123519897461</v>
          </cell>
          <cell r="C16">
            <v>347.78765869140625</v>
          </cell>
          <cell r="D16">
            <v>13.213111877441406</v>
          </cell>
          <cell r="E16">
            <v>16.631753921508789</v>
          </cell>
        </row>
        <row r="17">
          <cell r="A17">
            <v>38070.145833333336</v>
          </cell>
          <cell r="B17">
            <v>20.907085418701172</v>
          </cell>
          <cell r="C17">
            <v>335.64385986328125</v>
          </cell>
          <cell r="D17">
            <v>18.21198844909668</v>
          </cell>
          <cell r="E17">
            <v>18.605739593505859</v>
          </cell>
        </row>
        <row r="18">
          <cell r="A18">
            <v>38070.166666666664</v>
          </cell>
          <cell r="B18">
            <v>21.294773101806641</v>
          </cell>
          <cell r="C18">
            <v>340.06936645507813</v>
          </cell>
          <cell r="D18">
            <v>17.825414657592773</v>
          </cell>
          <cell r="E18">
            <v>12.489040374755859</v>
          </cell>
        </row>
        <row r="19">
          <cell r="A19">
            <v>38070.1875</v>
          </cell>
          <cell r="B19">
            <v>21.604072570800781</v>
          </cell>
          <cell r="C19">
            <v>335.56625366210938</v>
          </cell>
          <cell r="D19">
            <v>16.376106262207031</v>
          </cell>
          <cell r="E19">
            <v>15.48231315612793</v>
          </cell>
        </row>
        <row r="20">
          <cell r="A20">
            <v>38070.208333333336</v>
          </cell>
          <cell r="B20">
            <v>21.519893646240234</v>
          </cell>
          <cell r="C20">
            <v>331.46969604492188</v>
          </cell>
          <cell r="D20">
            <v>14.979556083679199</v>
          </cell>
          <cell r="E20">
            <v>18.16136360168457</v>
          </cell>
        </row>
        <row r="21">
          <cell r="A21">
            <v>38070.229166666664</v>
          </cell>
          <cell r="B21">
            <v>21.428377151489258</v>
          </cell>
          <cell r="C21">
            <v>337.2142333984375</v>
          </cell>
          <cell r="D21">
            <v>13.517444610595703</v>
          </cell>
          <cell r="E21">
            <v>11.271714210510254</v>
          </cell>
        </row>
        <row r="22">
          <cell r="A22">
            <v>38070.25</v>
          </cell>
          <cell r="B22">
            <v>21.312149047851563</v>
          </cell>
          <cell r="C22">
            <v>334.3590087890625</v>
          </cell>
          <cell r="D22">
            <v>12.058437347412109</v>
          </cell>
          <cell r="E22">
            <v>13.987810134887695</v>
          </cell>
        </row>
        <row r="23">
          <cell r="A23">
            <v>38070.270833333336</v>
          </cell>
          <cell r="B23">
            <v>20.937591552734375</v>
          </cell>
          <cell r="C23">
            <v>323.97491455078125</v>
          </cell>
          <cell r="D23">
            <v>17.548238754272461</v>
          </cell>
          <cell r="E23">
            <v>16.387548446655273</v>
          </cell>
        </row>
        <row r="24">
          <cell r="A24">
            <v>38070.291666666664</v>
          </cell>
          <cell r="B24">
            <v>20.902067184448242</v>
          </cell>
          <cell r="C24">
            <v>322.55352783203125</v>
          </cell>
          <cell r="D24">
            <v>15.628952026367188</v>
          </cell>
          <cell r="E24">
            <v>18.801450729370117</v>
          </cell>
        </row>
        <row r="25">
          <cell r="A25">
            <v>38070.3125</v>
          </cell>
          <cell r="B25">
            <v>20.542953491210938</v>
          </cell>
          <cell r="C25">
            <v>330.4517822265625</v>
          </cell>
          <cell r="D25">
            <v>13.638672828674316</v>
          </cell>
          <cell r="E25">
            <v>11.455787658691406</v>
          </cell>
        </row>
        <row r="26">
          <cell r="A26">
            <v>38070.333333333336</v>
          </cell>
          <cell r="B26">
            <v>20.356061935424805</v>
          </cell>
          <cell r="C26">
            <v>327.59042358398438</v>
          </cell>
          <cell r="D26">
            <v>12.209149360656738</v>
          </cell>
          <cell r="E26">
            <v>14.386215209960938</v>
          </cell>
        </row>
        <row r="27">
          <cell r="A27">
            <v>38070.354166666664</v>
          </cell>
          <cell r="B27">
            <v>20.129781723022461</v>
          </cell>
          <cell r="C27">
            <v>316.936279296875</v>
          </cell>
          <cell r="D27">
            <v>17.834144592285156</v>
          </cell>
          <cell r="E27">
            <v>16.91862678527832</v>
          </cell>
        </row>
        <row r="28">
          <cell r="A28">
            <v>38070.375</v>
          </cell>
          <cell r="B28">
            <v>19.861026763916016</v>
          </cell>
          <cell r="C28">
            <v>315.859375</v>
          </cell>
          <cell r="D28">
            <v>15.526149749755859</v>
          </cell>
          <cell r="E28">
            <v>18.655004501342773</v>
          </cell>
        </row>
        <row r="29">
          <cell r="A29">
            <v>38070.395833333336</v>
          </cell>
          <cell r="B29">
            <v>19.344755172729492</v>
          </cell>
          <cell r="C29">
            <v>327.97836303710938</v>
          </cell>
          <cell r="D29">
            <v>13.12912654876709</v>
          </cell>
          <cell r="E29">
            <v>10.906088829040527</v>
          </cell>
        </row>
        <row r="30">
          <cell r="A30">
            <v>38069.416666666664</v>
          </cell>
          <cell r="B30">
            <v>14.92149543762207</v>
          </cell>
          <cell r="C30">
            <v>328.40042114257813</v>
          </cell>
          <cell r="D30">
            <v>15.599081039428711</v>
          </cell>
          <cell r="E30">
            <v>10.641520500183105</v>
          </cell>
        </row>
        <row r="31">
          <cell r="A31">
            <v>38069.4375</v>
          </cell>
          <cell r="B31">
            <v>14.382055282592773</v>
          </cell>
          <cell r="C31">
            <v>320.424560546875</v>
          </cell>
          <cell r="D31">
            <v>18.112094879150391</v>
          </cell>
          <cell r="E31">
            <v>10.028977394104004</v>
          </cell>
        </row>
        <row r="32">
          <cell r="A32">
            <v>38069.458333333336</v>
          </cell>
          <cell r="B32">
            <v>14.129905700683594</v>
          </cell>
          <cell r="C32">
            <v>310.48733520507813</v>
          </cell>
          <cell r="D32">
            <v>13.865224838256836</v>
          </cell>
          <cell r="E32">
            <v>18.369293212890625</v>
          </cell>
        </row>
        <row r="33">
          <cell r="A33">
            <v>38069.479166666664</v>
          </cell>
          <cell r="B33">
            <v>13.62791919708252</v>
          </cell>
          <cell r="C33">
            <v>288.51177978515625</v>
          </cell>
          <cell r="D33">
            <v>16.476387023925781</v>
          </cell>
          <cell r="E33">
            <v>17.919486999511719</v>
          </cell>
        </row>
        <row r="34">
          <cell r="A34">
            <v>38069.5</v>
          </cell>
          <cell r="B34">
            <v>13.266878128051758</v>
          </cell>
          <cell r="C34">
            <v>282.12493896484375</v>
          </cell>
          <cell r="D34">
            <v>12.523179054260254</v>
          </cell>
          <cell r="E34">
            <v>18.106082916259766</v>
          </cell>
        </row>
        <row r="35">
          <cell r="A35">
            <v>38069.520833333336</v>
          </cell>
          <cell r="B35">
            <v>13.284639358520508</v>
          </cell>
          <cell r="C35">
            <v>273.17459106445313</v>
          </cell>
          <cell r="D35">
            <v>16.776451110839844</v>
          </cell>
          <cell r="E35">
            <v>18.481599807739258</v>
          </cell>
        </row>
        <row r="36">
          <cell r="A36">
            <v>38069.541666666664</v>
          </cell>
          <cell r="B36">
            <v>13.254905700683594</v>
          </cell>
          <cell r="C36">
            <v>282.06594848632813</v>
          </cell>
          <cell r="D36">
            <v>13.341129302978516</v>
          </cell>
          <cell r="E36">
            <v>10.122468948364258</v>
          </cell>
        </row>
        <row r="37">
          <cell r="A37">
            <v>38064.5625</v>
          </cell>
          <cell r="B37">
            <v>12.620089530944824</v>
          </cell>
          <cell r="C37">
            <v>244.7718505859375</v>
          </cell>
          <cell r="D37">
            <v>12.358502388000488</v>
          </cell>
          <cell r="E37">
            <v>14.771819114685059</v>
          </cell>
        </row>
        <row r="38">
          <cell r="A38">
            <v>38064.583333333336</v>
          </cell>
          <cell r="B38">
            <v>13.039440155029297</v>
          </cell>
          <cell r="C38">
            <v>231.36497497558594</v>
          </cell>
          <cell r="D38">
            <v>18.118303298950195</v>
          </cell>
          <cell r="E38">
            <v>17.516040802001953</v>
          </cell>
        </row>
        <row r="39">
          <cell r="A39">
            <v>38064.604166666664</v>
          </cell>
          <cell r="B39">
            <v>13.289274215698242</v>
          </cell>
          <cell r="C39">
            <v>230.15771484375</v>
          </cell>
          <cell r="D39">
            <v>16.825136184692383</v>
          </cell>
          <cell r="E39">
            <v>10.54550838470459</v>
          </cell>
        </row>
        <row r="40">
          <cell r="A40">
            <v>38064.625</v>
          </cell>
          <cell r="B40">
            <v>13.356847763061523</v>
          </cell>
          <cell r="C40">
            <v>213.73429870605469</v>
          </cell>
          <cell r="D40">
            <v>15.335481643676758</v>
          </cell>
          <cell r="E40">
            <v>13.257143974304199</v>
          </cell>
        </row>
        <row r="41">
          <cell r="A41">
            <v>37811.645833333336</v>
          </cell>
          <cell r="B41">
            <v>27.504709243774414</v>
          </cell>
          <cell r="C41">
            <v>208.86808776855469</v>
          </cell>
          <cell r="D41">
            <v>18.880783081054688</v>
          </cell>
          <cell r="E41">
            <v>18.521753311157227</v>
          </cell>
        </row>
      </sheetData>
      <sheetData sheetId="2" refreshError="1">
        <row r="20">
          <cell r="H20" t="str">
            <v>WQSECADA.PV</v>
          </cell>
        </row>
        <row r="21">
          <cell r="H21" t="str">
            <v>WQSECADA.PV - SnapShot</v>
          </cell>
        </row>
        <row r="22">
          <cell r="H22">
            <v>1780.18408203125</v>
          </cell>
        </row>
        <row r="23">
          <cell r="H23">
            <v>1862.828125</v>
          </cell>
        </row>
      </sheetData>
      <sheetData sheetId="3" refreshError="1"/>
      <sheetData sheetId="4"/>
      <sheetData sheetId="5">
        <row r="8">
          <cell r="A8">
            <v>0</v>
          </cell>
        </row>
      </sheetData>
      <sheetData sheetId="6" refreshError="1"/>
      <sheetData sheetId="7">
        <row r="8">
          <cell r="A8" t="str">
            <v>PLB-0078-CAL-4800-PD-0001</v>
          </cell>
        </row>
      </sheetData>
      <sheetData sheetId="8"/>
      <sheetData sheetId="9" refreshError="1"/>
      <sheetData sheetId="10" refreshError="1"/>
      <sheetData sheetId="11" refreshError="1"/>
      <sheetData sheetId="1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15. Histograma HH"/>
      <sheetName val="Hoja2"/>
      <sheetName val="Hoja3"/>
      <sheetName val="Histograma"/>
      <sheetName val="Cash Flows"/>
      <sheetName val="Revenues"/>
      <sheetName val="Histograma.xls"/>
      <sheetName val=" Camiones 830"/>
      <sheetName val="Cierre"/>
    </sheetNames>
    <definedNames>
      <definedName name="Interest_Rate" refersTo="#¡REF!"/>
      <definedName name="Loan_Amount" refersTo="#¡REF!"/>
      <definedName name="Loan_Start" refersTo="#¡REF!"/>
      <definedName name="Loan_Years" refersTo="#¡REF!"/>
    </defined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
      <sheetName val="Menú"/>
      <sheetName val="Balance General"/>
      <sheetName val="Estado de Resultados"/>
      <sheetName val="Índices"/>
      <sheetName val="Otros libros"/>
      <sheetName val="Importante"/>
      <sheetName val="Temario"/>
      <sheetName val="ECO "/>
    </sheetNames>
    <sheetDataSet>
      <sheetData sheetId="0">
        <row r="3">
          <cell r="B3" t="b">
            <v>1</v>
          </cell>
        </row>
      </sheetData>
      <sheetData sheetId="1"/>
      <sheetData sheetId="2"/>
      <sheetData sheetId="3"/>
      <sheetData sheetId="4"/>
      <sheetData sheetId="5"/>
      <sheetData sheetId="6"/>
      <sheetData sheetId="7"/>
      <sheetData sheetId="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_NDE"/>
      <sheetName val="공사비_BULK"/>
      <sheetName val="공사비_INSUL"/>
      <sheetName val="BULK"/>
      <sheetName val="INSULATION"/>
      <sheetName val="PAINT"/>
      <sheetName val="NDE"/>
      <sheetName val="설계명세서"/>
      <sheetName val="품셈표"/>
    </sheetNames>
    <sheetDataSet>
      <sheetData sheetId="0" refreshError="1">
        <row r="1">
          <cell r="A1" t="str">
            <v>AREA</v>
          </cell>
          <cell r="B1" t="str">
            <v>SPC1</v>
          </cell>
          <cell r="C1" t="str">
            <v>SERCOD</v>
          </cell>
          <cell r="D1" t="str">
            <v>LINO</v>
          </cell>
          <cell r="E1" t="str">
            <v>ITNM</v>
          </cell>
          <cell r="F1" t="str">
            <v>GROUP</v>
          </cell>
          <cell r="G1" t="str">
            <v>MAT_CODE</v>
          </cell>
          <cell r="H1" t="str">
            <v>SIZ1</v>
          </cell>
          <cell r="I1" t="str">
            <v>SIZ2</v>
          </cell>
          <cell r="J1" t="str">
            <v>QTY</v>
          </cell>
          <cell r="K1" t="str">
            <v>QTY</v>
          </cell>
        </row>
        <row r="2">
          <cell r="A2" t="str">
            <v>M1</v>
          </cell>
          <cell r="B2" t="str">
            <v>B2C</v>
          </cell>
          <cell r="C2" t="str">
            <v>SH</v>
          </cell>
          <cell r="D2" t="str">
            <v>22611</v>
          </cell>
          <cell r="E2" t="str">
            <v>PIPE</v>
          </cell>
          <cell r="F2">
            <v>1</v>
          </cell>
          <cell r="G2" t="str">
            <v>CB100508000H00</v>
          </cell>
          <cell r="H2">
            <v>0.5</v>
          </cell>
          <cell r="I2" t="str">
            <v>--</v>
          </cell>
          <cell r="J2">
            <v>0.3</v>
          </cell>
          <cell r="K2">
            <v>0.3</v>
          </cell>
        </row>
        <row r="3">
          <cell r="A3" t="str">
            <v>M1</v>
          </cell>
          <cell r="B3" t="str">
            <v>A5C</v>
          </cell>
          <cell r="C3" t="str">
            <v>P</v>
          </cell>
          <cell r="D3" t="str">
            <v>22065</v>
          </cell>
          <cell r="E3" t="str">
            <v>PIPE</v>
          </cell>
          <cell r="F3">
            <v>1</v>
          </cell>
          <cell r="G3" t="str">
            <v>CB100508000H00</v>
          </cell>
          <cell r="H3">
            <v>0.5</v>
          </cell>
          <cell r="I3" t="str">
            <v>--</v>
          </cell>
          <cell r="J3">
            <v>0.5</v>
          </cell>
          <cell r="K3">
            <v>0.5</v>
          </cell>
        </row>
        <row r="4">
          <cell r="A4" t="str">
            <v>M1</v>
          </cell>
          <cell r="B4" t="str">
            <v>A5C</v>
          </cell>
          <cell r="C4" t="str">
            <v>P</v>
          </cell>
          <cell r="D4" t="str">
            <v>22157</v>
          </cell>
          <cell r="E4" t="str">
            <v>PIPE</v>
          </cell>
          <cell r="F4">
            <v>1</v>
          </cell>
          <cell r="G4" t="str">
            <v>CB100508000H00</v>
          </cell>
          <cell r="H4">
            <v>0.5</v>
          </cell>
          <cell r="I4" t="str">
            <v>--</v>
          </cell>
          <cell r="J4">
            <v>0.8</v>
          </cell>
          <cell r="K4">
            <v>0.8</v>
          </cell>
        </row>
        <row r="5">
          <cell r="A5" t="str">
            <v>M1</v>
          </cell>
          <cell r="B5" t="str">
            <v>A5C</v>
          </cell>
          <cell r="C5" t="str">
            <v>P</v>
          </cell>
          <cell r="D5" t="str">
            <v>22158</v>
          </cell>
          <cell r="E5" t="str">
            <v>PIPE</v>
          </cell>
          <cell r="F5">
            <v>1</v>
          </cell>
          <cell r="G5" t="str">
            <v>CB100508000H00</v>
          </cell>
          <cell r="H5">
            <v>0.5</v>
          </cell>
          <cell r="I5" t="str">
            <v>--</v>
          </cell>
          <cell r="J5">
            <v>0.8</v>
          </cell>
          <cell r="K5">
            <v>0.8</v>
          </cell>
        </row>
        <row r="6">
          <cell r="A6" t="str">
            <v>M1</v>
          </cell>
          <cell r="B6" t="str">
            <v>A5C</v>
          </cell>
          <cell r="C6" t="str">
            <v>P</v>
          </cell>
          <cell r="D6" t="str">
            <v>22040</v>
          </cell>
          <cell r="E6" t="str">
            <v>PIPE</v>
          </cell>
          <cell r="F6">
            <v>1</v>
          </cell>
          <cell r="G6" t="str">
            <v>CB100508000H00</v>
          </cell>
          <cell r="H6">
            <v>0.5</v>
          </cell>
          <cell r="I6" t="str">
            <v>--</v>
          </cell>
          <cell r="J6">
            <v>0.8</v>
          </cell>
          <cell r="K6">
            <v>0.8</v>
          </cell>
        </row>
        <row r="7">
          <cell r="A7" t="str">
            <v>M1</v>
          </cell>
          <cell r="B7" t="str">
            <v>A5C</v>
          </cell>
          <cell r="C7" t="str">
            <v>P</v>
          </cell>
          <cell r="D7" t="str">
            <v>22039</v>
          </cell>
          <cell r="E7" t="str">
            <v>PIPE</v>
          </cell>
          <cell r="F7">
            <v>1</v>
          </cell>
          <cell r="G7" t="str">
            <v>CB100508000H00</v>
          </cell>
          <cell r="H7">
            <v>0.5</v>
          </cell>
          <cell r="I7" t="str">
            <v>--</v>
          </cell>
          <cell r="J7">
            <v>0.8</v>
          </cell>
          <cell r="K7">
            <v>0.8</v>
          </cell>
        </row>
        <row r="8">
          <cell r="A8" t="str">
            <v>M1</v>
          </cell>
          <cell r="B8" t="str">
            <v>A5C</v>
          </cell>
          <cell r="C8" t="str">
            <v>P</v>
          </cell>
          <cell r="D8" t="str">
            <v>22041</v>
          </cell>
          <cell r="E8" t="str">
            <v>PIPE</v>
          </cell>
          <cell r="F8">
            <v>1</v>
          </cell>
          <cell r="G8" t="str">
            <v>CB100508000H00</v>
          </cell>
          <cell r="H8">
            <v>0.5</v>
          </cell>
          <cell r="I8" t="str">
            <v>--</v>
          </cell>
          <cell r="J8">
            <v>0.8</v>
          </cell>
          <cell r="K8">
            <v>0.8</v>
          </cell>
        </row>
        <row r="9">
          <cell r="A9" t="str">
            <v>M1</v>
          </cell>
          <cell r="B9" t="str">
            <v>A5C</v>
          </cell>
          <cell r="C9" t="str">
            <v>N</v>
          </cell>
          <cell r="D9" t="str">
            <v>22670</v>
          </cell>
          <cell r="E9" t="str">
            <v>PIPE</v>
          </cell>
          <cell r="F9">
            <v>1</v>
          </cell>
          <cell r="G9" t="str">
            <v>CB100508000H00</v>
          </cell>
          <cell r="H9">
            <v>0.5</v>
          </cell>
          <cell r="I9" t="str">
            <v>--</v>
          </cell>
          <cell r="J9">
            <v>1</v>
          </cell>
          <cell r="K9">
            <v>1</v>
          </cell>
        </row>
        <row r="10">
          <cell r="A10" t="str">
            <v>M1</v>
          </cell>
          <cell r="B10" t="str">
            <v>A4C</v>
          </cell>
          <cell r="C10" t="str">
            <v>P</v>
          </cell>
          <cell r="D10" t="str">
            <v>22031</v>
          </cell>
          <cell r="E10" t="str">
            <v>PIPE</v>
          </cell>
          <cell r="F10">
            <v>1</v>
          </cell>
          <cell r="G10" t="str">
            <v>CB110508000H00</v>
          </cell>
          <cell r="H10">
            <v>0.5</v>
          </cell>
          <cell r="I10" t="str">
            <v>--</v>
          </cell>
          <cell r="J10">
            <v>3</v>
          </cell>
          <cell r="K10">
            <v>3</v>
          </cell>
        </row>
        <row r="11">
          <cell r="A11" t="str">
            <v>M1</v>
          </cell>
          <cell r="B11" t="str">
            <v>A5C</v>
          </cell>
          <cell r="C11" t="str">
            <v>SCD</v>
          </cell>
          <cell r="D11" t="str">
            <v>HOLD1</v>
          </cell>
          <cell r="E11" t="str">
            <v>PIPE</v>
          </cell>
          <cell r="F11">
            <v>1</v>
          </cell>
          <cell r="G11" t="str">
            <v>CB100508000H00</v>
          </cell>
          <cell r="H11">
            <v>0.5</v>
          </cell>
          <cell r="I11" t="str">
            <v>--</v>
          </cell>
          <cell r="J11">
            <v>4</v>
          </cell>
          <cell r="K11">
            <v>4</v>
          </cell>
        </row>
        <row r="12">
          <cell r="A12" t="str">
            <v>M1</v>
          </cell>
          <cell r="B12" t="str">
            <v>A5C</v>
          </cell>
          <cell r="C12" t="str">
            <v>SCC</v>
          </cell>
          <cell r="D12" t="str">
            <v>HOLD1</v>
          </cell>
          <cell r="E12" t="str">
            <v>PIPE</v>
          </cell>
          <cell r="F12">
            <v>1</v>
          </cell>
          <cell r="G12" t="str">
            <v>CB100508000H00</v>
          </cell>
          <cell r="H12">
            <v>0.5</v>
          </cell>
          <cell r="I12" t="str">
            <v>--</v>
          </cell>
          <cell r="J12">
            <v>5</v>
          </cell>
          <cell r="K12">
            <v>5</v>
          </cell>
        </row>
        <row r="13">
          <cell r="A13" t="str">
            <v>M1</v>
          </cell>
          <cell r="B13" t="str">
            <v>A5C</v>
          </cell>
          <cell r="C13" t="str">
            <v>P</v>
          </cell>
          <cell r="D13" t="str">
            <v>22107</v>
          </cell>
          <cell r="E13" t="str">
            <v>PIPE</v>
          </cell>
          <cell r="F13">
            <v>1</v>
          </cell>
          <cell r="G13" t="str">
            <v>CB100508000H00</v>
          </cell>
          <cell r="H13">
            <v>0.5</v>
          </cell>
          <cell r="I13" t="str">
            <v>--</v>
          </cell>
          <cell r="J13">
            <v>19.600000000000001</v>
          </cell>
          <cell r="K13">
            <v>19.600000000000001</v>
          </cell>
        </row>
        <row r="14">
          <cell r="A14" t="str">
            <v>M1</v>
          </cell>
          <cell r="B14" t="str">
            <v>A5C</v>
          </cell>
          <cell r="C14" t="str">
            <v>COMP</v>
          </cell>
          <cell r="D14" t="str">
            <v>006</v>
          </cell>
          <cell r="E14" t="str">
            <v>PIPE</v>
          </cell>
          <cell r="F14">
            <v>1</v>
          </cell>
          <cell r="G14" t="str">
            <v>CB100508000H00</v>
          </cell>
          <cell r="H14">
            <v>0.5</v>
          </cell>
          <cell r="I14" t="str">
            <v>--</v>
          </cell>
          <cell r="J14">
            <v>36</v>
          </cell>
          <cell r="K14">
            <v>36</v>
          </cell>
        </row>
        <row r="15">
          <cell r="A15" t="str">
            <v>M1</v>
          </cell>
          <cell r="B15" t="str">
            <v>B2C</v>
          </cell>
          <cell r="C15" t="str">
            <v>SH</v>
          </cell>
          <cell r="D15" t="str">
            <v>22601</v>
          </cell>
          <cell r="E15" t="str">
            <v>PIPE</v>
          </cell>
          <cell r="F15">
            <v>1</v>
          </cell>
          <cell r="G15" t="str">
            <v>CB100508000T00</v>
          </cell>
          <cell r="H15">
            <v>0.75</v>
          </cell>
          <cell r="I15" t="str">
            <v>--</v>
          </cell>
          <cell r="J15">
            <v>0.2</v>
          </cell>
          <cell r="K15">
            <v>0.2</v>
          </cell>
        </row>
        <row r="16">
          <cell r="A16" t="str">
            <v>M1</v>
          </cell>
          <cell r="B16" t="str">
            <v>A5C</v>
          </cell>
          <cell r="C16" t="str">
            <v>N</v>
          </cell>
          <cell r="D16" t="str">
            <v>25613</v>
          </cell>
          <cell r="E16" t="str">
            <v>PIPE</v>
          </cell>
          <cell r="F16">
            <v>1</v>
          </cell>
          <cell r="G16" t="str">
            <v>CB100508000T00</v>
          </cell>
          <cell r="H16">
            <v>0.75</v>
          </cell>
          <cell r="I16" t="str">
            <v>--</v>
          </cell>
          <cell r="J16">
            <v>0.2</v>
          </cell>
          <cell r="K16">
            <v>0.2</v>
          </cell>
        </row>
        <row r="17">
          <cell r="A17" t="str">
            <v>M1</v>
          </cell>
          <cell r="B17" t="str">
            <v>B1C</v>
          </cell>
          <cell r="C17" t="str">
            <v>P</v>
          </cell>
          <cell r="D17" t="str">
            <v>22029</v>
          </cell>
          <cell r="E17" t="str">
            <v>PIPE</v>
          </cell>
          <cell r="F17">
            <v>1</v>
          </cell>
          <cell r="G17" t="str">
            <v>CB100508000T00</v>
          </cell>
          <cell r="H17">
            <v>0.75</v>
          </cell>
          <cell r="I17" t="str">
            <v>--</v>
          </cell>
          <cell r="J17">
            <v>0.2</v>
          </cell>
          <cell r="K17">
            <v>0.2</v>
          </cell>
        </row>
        <row r="18">
          <cell r="A18" t="str">
            <v>M1</v>
          </cell>
          <cell r="B18" t="str">
            <v>A5C</v>
          </cell>
          <cell r="C18" t="str">
            <v>N</v>
          </cell>
          <cell r="D18" t="str">
            <v>25618</v>
          </cell>
          <cell r="E18" t="str">
            <v>PIPE</v>
          </cell>
          <cell r="F18">
            <v>1</v>
          </cell>
          <cell r="G18" t="str">
            <v>CB100508000T00</v>
          </cell>
          <cell r="H18">
            <v>0.75</v>
          </cell>
          <cell r="I18" t="str">
            <v>--</v>
          </cell>
          <cell r="J18">
            <v>0.3</v>
          </cell>
          <cell r="K18">
            <v>0.3</v>
          </cell>
        </row>
        <row r="19">
          <cell r="A19" t="str">
            <v>M1</v>
          </cell>
          <cell r="B19" t="str">
            <v>A6C</v>
          </cell>
          <cell r="C19" t="str">
            <v>HOR</v>
          </cell>
          <cell r="D19" t="str">
            <v>65622</v>
          </cell>
          <cell r="E19" t="str">
            <v>PIPE</v>
          </cell>
          <cell r="F19">
            <v>1</v>
          </cell>
          <cell r="G19" t="str">
            <v>CB100508000T00</v>
          </cell>
          <cell r="H19">
            <v>0.75</v>
          </cell>
          <cell r="I19" t="str">
            <v>--</v>
          </cell>
          <cell r="J19">
            <v>0.4</v>
          </cell>
          <cell r="K19">
            <v>0.4</v>
          </cell>
        </row>
        <row r="20">
          <cell r="A20" t="str">
            <v>M1</v>
          </cell>
          <cell r="B20" t="str">
            <v>B1X</v>
          </cell>
          <cell r="C20" t="str">
            <v>P</v>
          </cell>
          <cell r="D20" t="str">
            <v>22042</v>
          </cell>
          <cell r="E20" t="str">
            <v>PIPE</v>
          </cell>
          <cell r="F20">
            <v>1</v>
          </cell>
          <cell r="G20" t="str">
            <v>CB100508000T00</v>
          </cell>
          <cell r="H20">
            <v>0.75</v>
          </cell>
          <cell r="I20" t="str">
            <v>--</v>
          </cell>
          <cell r="J20">
            <v>0.4</v>
          </cell>
          <cell r="K20">
            <v>0.4</v>
          </cell>
        </row>
        <row r="21">
          <cell r="A21" t="str">
            <v>M1</v>
          </cell>
          <cell r="B21" t="str">
            <v>A6C</v>
          </cell>
          <cell r="C21" t="str">
            <v>TRIM</v>
          </cell>
          <cell r="D21" t="str">
            <v>H-6501</v>
          </cell>
          <cell r="E21" t="str">
            <v>PIPE</v>
          </cell>
          <cell r="F21">
            <v>1</v>
          </cell>
          <cell r="G21" t="str">
            <v>CB100508000T00</v>
          </cell>
          <cell r="H21">
            <v>0.75</v>
          </cell>
          <cell r="I21" t="str">
            <v>--</v>
          </cell>
          <cell r="J21">
            <v>0.5</v>
          </cell>
          <cell r="K21">
            <v>0.5</v>
          </cell>
        </row>
        <row r="22">
          <cell r="A22" t="str">
            <v>M1</v>
          </cell>
          <cell r="B22" t="str">
            <v>A5C</v>
          </cell>
          <cell r="C22" t="str">
            <v>WW</v>
          </cell>
          <cell r="D22" t="str">
            <v>22601</v>
          </cell>
          <cell r="E22" t="str">
            <v>PIPE</v>
          </cell>
          <cell r="F22">
            <v>1</v>
          </cell>
          <cell r="G22" t="str">
            <v>CB100508000T00</v>
          </cell>
          <cell r="H22">
            <v>0.75</v>
          </cell>
          <cell r="I22" t="str">
            <v>--</v>
          </cell>
          <cell r="J22">
            <v>1</v>
          </cell>
          <cell r="K22">
            <v>1</v>
          </cell>
        </row>
        <row r="23">
          <cell r="A23" t="str">
            <v>M1</v>
          </cell>
          <cell r="B23" t="str">
            <v>A5C</v>
          </cell>
          <cell r="C23" t="str">
            <v>N</v>
          </cell>
          <cell r="D23" t="str">
            <v>22617</v>
          </cell>
          <cell r="E23" t="str">
            <v>PIPE</v>
          </cell>
          <cell r="F23">
            <v>1</v>
          </cell>
          <cell r="G23" t="str">
            <v>CB100508000T00</v>
          </cell>
          <cell r="H23">
            <v>0.75</v>
          </cell>
          <cell r="I23" t="str">
            <v>--</v>
          </cell>
          <cell r="J23">
            <v>1.3</v>
          </cell>
          <cell r="K23">
            <v>1.3</v>
          </cell>
        </row>
        <row r="24">
          <cell r="A24" t="str">
            <v>M1</v>
          </cell>
          <cell r="B24" t="str">
            <v>A5C</v>
          </cell>
          <cell r="C24" t="str">
            <v>N</v>
          </cell>
          <cell r="D24" t="str">
            <v>22670</v>
          </cell>
          <cell r="E24" t="str">
            <v>PIPE</v>
          </cell>
          <cell r="F24">
            <v>1</v>
          </cell>
          <cell r="G24" t="str">
            <v>CB100508000T00</v>
          </cell>
          <cell r="H24">
            <v>0.75</v>
          </cell>
          <cell r="I24" t="str">
            <v>--</v>
          </cell>
          <cell r="J24">
            <v>1.3</v>
          </cell>
          <cell r="K24">
            <v>1.3</v>
          </cell>
        </row>
        <row r="25">
          <cell r="A25" t="str">
            <v>M1</v>
          </cell>
          <cell r="B25" t="str">
            <v>A6C</v>
          </cell>
          <cell r="C25" t="str">
            <v>TRIM</v>
          </cell>
          <cell r="D25" t="str">
            <v>V-6502</v>
          </cell>
          <cell r="E25" t="str">
            <v>PIPE</v>
          </cell>
          <cell r="F25">
            <v>1</v>
          </cell>
          <cell r="G25" t="str">
            <v>CB100508000T00</v>
          </cell>
          <cell r="H25">
            <v>0.75</v>
          </cell>
          <cell r="I25" t="str">
            <v>--</v>
          </cell>
          <cell r="J25">
            <v>1.6</v>
          </cell>
          <cell r="K25">
            <v>1.6</v>
          </cell>
        </row>
        <row r="26">
          <cell r="A26" t="str">
            <v>M1</v>
          </cell>
          <cell r="B26" t="str">
            <v>A6C</v>
          </cell>
          <cell r="C26" t="str">
            <v>HOR</v>
          </cell>
          <cell r="D26" t="str">
            <v>65612</v>
          </cell>
          <cell r="E26" t="str">
            <v>PIPE</v>
          </cell>
          <cell r="F26">
            <v>1</v>
          </cell>
          <cell r="G26" t="str">
            <v>CB100508000T00</v>
          </cell>
          <cell r="H26">
            <v>0.75</v>
          </cell>
          <cell r="I26" t="str">
            <v>--</v>
          </cell>
          <cell r="J26">
            <v>2</v>
          </cell>
          <cell r="K26">
            <v>2</v>
          </cell>
        </row>
        <row r="27">
          <cell r="A27" t="str">
            <v>M1</v>
          </cell>
          <cell r="B27" t="str">
            <v>A6C</v>
          </cell>
          <cell r="C27" t="str">
            <v>HOS</v>
          </cell>
          <cell r="D27" t="str">
            <v>65634</v>
          </cell>
          <cell r="E27" t="str">
            <v>PIPE</v>
          </cell>
          <cell r="F27">
            <v>1</v>
          </cell>
          <cell r="G27" t="str">
            <v>CB100508000T00</v>
          </cell>
          <cell r="H27">
            <v>0.75</v>
          </cell>
          <cell r="I27" t="str">
            <v>--</v>
          </cell>
          <cell r="J27">
            <v>5.8</v>
          </cell>
          <cell r="K27">
            <v>5.8</v>
          </cell>
        </row>
        <row r="28">
          <cell r="A28" t="str">
            <v>M1</v>
          </cell>
          <cell r="B28" t="str">
            <v>A6C</v>
          </cell>
          <cell r="C28" t="str">
            <v>HOR</v>
          </cell>
          <cell r="D28" t="str">
            <v>65620</v>
          </cell>
          <cell r="E28" t="str">
            <v>PIPE</v>
          </cell>
          <cell r="F28">
            <v>1</v>
          </cell>
          <cell r="G28" t="str">
            <v>CB100508000T00</v>
          </cell>
          <cell r="H28">
            <v>0.75</v>
          </cell>
          <cell r="I28" t="str">
            <v>--</v>
          </cell>
          <cell r="J28">
            <v>7.7</v>
          </cell>
          <cell r="K28">
            <v>7.7</v>
          </cell>
        </row>
        <row r="29">
          <cell r="A29" t="str">
            <v>M1</v>
          </cell>
          <cell r="B29" t="str">
            <v>A6C</v>
          </cell>
          <cell r="C29" t="str">
            <v>HOR</v>
          </cell>
          <cell r="D29" t="str">
            <v>65612</v>
          </cell>
          <cell r="E29" t="str">
            <v>PIPE</v>
          </cell>
          <cell r="F29">
            <v>1</v>
          </cell>
          <cell r="G29" t="str">
            <v>CB100508000T00</v>
          </cell>
          <cell r="H29">
            <v>0.75</v>
          </cell>
          <cell r="I29" t="str">
            <v>--</v>
          </cell>
          <cell r="J29">
            <v>10.6</v>
          </cell>
          <cell r="K29">
            <v>10.6</v>
          </cell>
        </row>
        <row r="30">
          <cell r="A30" t="str">
            <v>M1</v>
          </cell>
          <cell r="B30" t="str">
            <v>A5C</v>
          </cell>
          <cell r="C30" t="str">
            <v>P</v>
          </cell>
          <cell r="D30" t="str">
            <v>22065</v>
          </cell>
          <cell r="E30" t="str">
            <v>PIPE</v>
          </cell>
          <cell r="F30">
            <v>1</v>
          </cell>
          <cell r="G30" t="str">
            <v>CB100508000T00</v>
          </cell>
          <cell r="H30">
            <v>0.75</v>
          </cell>
          <cell r="I30" t="str">
            <v>--</v>
          </cell>
          <cell r="J30">
            <v>17.5</v>
          </cell>
          <cell r="K30">
            <v>17.5</v>
          </cell>
        </row>
        <row r="31">
          <cell r="A31" t="str">
            <v>M1</v>
          </cell>
          <cell r="B31" t="str">
            <v>A6C</v>
          </cell>
          <cell r="C31" t="str">
            <v>HOS</v>
          </cell>
          <cell r="D31" t="str">
            <v>65629</v>
          </cell>
          <cell r="E31" t="str">
            <v>PIPE</v>
          </cell>
          <cell r="F31">
            <v>1</v>
          </cell>
          <cell r="G31" t="str">
            <v>CB100508000T00</v>
          </cell>
          <cell r="H31">
            <v>0.75</v>
          </cell>
          <cell r="I31" t="str">
            <v>--</v>
          </cell>
          <cell r="J31">
            <v>24.5</v>
          </cell>
          <cell r="K31">
            <v>24.5</v>
          </cell>
        </row>
        <row r="32">
          <cell r="A32" t="str">
            <v>M1</v>
          </cell>
          <cell r="B32" t="str">
            <v>A5C</v>
          </cell>
          <cell r="C32" t="str">
            <v>SCD</v>
          </cell>
          <cell r="D32" t="str">
            <v>HOLD1</v>
          </cell>
          <cell r="E32" t="str">
            <v>PIPE</v>
          </cell>
          <cell r="F32">
            <v>1</v>
          </cell>
          <cell r="G32" t="str">
            <v>CB100508000T00</v>
          </cell>
          <cell r="H32">
            <v>0.75</v>
          </cell>
          <cell r="I32" t="str">
            <v>--</v>
          </cell>
          <cell r="J32">
            <v>25</v>
          </cell>
          <cell r="K32">
            <v>25</v>
          </cell>
        </row>
        <row r="33">
          <cell r="A33" t="str">
            <v>M1</v>
          </cell>
          <cell r="B33" t="str">
            <v>A5C</v>
          </cell>
          <cell r="C33" t="str">
            <v>P</v>
          </cell>
          <cell r="D33" t="str">
            <v>24029</v>
          </cell>
          <cell r="E33" t="str">
            <v>PIPE</v>
          </cell>
          <cell r="F33">
            <v>1</v>
          </cell>
          <cell r="G33" t="str">
            <v>CB100508000T00</v>
          </cell>
          <cell r="H33">
            <v>0.75</v>
          </cell>
          <cell r="I33" t="str">
            <v>--</v>
          </cell>
          <cell r="J33">
            <v>36</v>
          </cell>
          <cell r="K33">
            <v>36</v>
          </cell>
        </row>
        <row r="34">
          <cell r="A34" t="str">
            <v>M1</v>
          </cell>
          <cell r="B34" t="str">
            <v>A5C</v>
          </cell>
          <cell r="C34" t="str">
            <v>SCC</v>
          </cell>
          <cell r="D34" t="str">
            <v>HOLD1</v>
          </cell>
          <cell r="E34" t="str">
            <v>PIPE</v>
          </cell>
          <cell r="F34">
            <v>1</v>
          </cell>
          <cell r="G34" t="str">
            <v>CB100508000T00</v>
          </cell>
          <cell r="H34">
            <v>0.75</v>
          </cell>
          <cell r="I34" t="str">
            <v>--</v>
          </cell>
          <cell r="J34">
            <v>41</v>
          </cell>
          <cell r="K34">
            <v>41</v>
          </cell>
        </row>
        <row r="35">
          <cell r="A35" t="str">
            <v>M1</v>
          </cell>
          <cell r="B35" t="str">
            <v>B2C</v>
          </cell>
          <cell r="C35" t="str">
            <v>SH</v>
          </cell>
          <cell r="D35" t="str">
            <v>22611</v>
          </cell>
          <cell r="E35" t="str">
            <v>PIPE</v>
          </cell>
          <cell r="F35">
            <v>1</v>
          </cell>
          <cell r="G35" t="str">
            <v>CB100508000100</v>
          </cell>
          <cell r="H35">
            <v>1</v>
          </cell>
          <cell r="I35" t="str">
            <v>--</v>
          </cell>
          <cell r="J35">
            <v>0.2</v>
          </cell>
          <cell r="K35">
            <v>0.2</v>
          </cell>
        </row>
        <row r="36">
          <cell r="A36" t="str">
            <v>M1</v>
          </cell>
          <cell r="B36" t="str">
            <v>A5C</v>
          </cell>
          <cell r="C36" t="str">
            <v>P</v>
          </cell>
          <cell r="D36" t="str">
            <v>22130</v>
          </cell>
          <cell r="E36" t="str">
            <v>PIPE</v>
          </cell>
          <cell r="F36">
            <v>1</v>
          </cell>
          <cell r="G36" t="str">
            <v>CB100508000100</v>
          </cell>
          <cell r="H36">
            <v>1</v>
          </cell>
          <cell r="I36" t="str">
            <v>--</v>
          </cell>
          <cell r="J36">
            <v>0.2</v>
          </cell>
          <cell r="K36">
            <v>0.2</v>
          </cell>
        </row>
        <row r="37">
          <cell r="A37" t="str">
            <v>M1</v>
          </cell>
          <cell r="B37" t="str">
            <v>A5C</v>
          </cell>
          <cell r="C37" t="str">
            <v>P</v>
          </cell>
          <cell r="D37" t="str">
            <v>22140</v>
          </cell>
          <cell r="E37" t="str">
            <v>PIPE</v>
          </cell>
          <cell r="F37">
            <v>1</v>
          </cell>
          <cell r="G37" t="str">
            <v>CB100508000100</v>
          </cell>
          <cell r="H37">
            <v>1</v>
          </cell>
          <cell r="I37" t="str">
            <v>--</v>
          </cell>
          <cell r="J37">
            <v>0.2</v>
          </cell>
          <cell r="K37">
            <v>0.2</v>
          </cell>
        </row>
        <row r="38">
          <cell r="A38" t="str">
            <v>M1</v>
          </cell>
          <cell r="B38" t="str">
            <v>A5C</v>
          </cell>
          <cell r="C38" t="str">
            <v>P</v>
          </cell>
          <cell r="D38" t="str">
            <v>22100</v>
          </cell>
          <cell r="E38" t="str">
            <v>PIPE</v>
          </cell>
          <cell r="F38">
            <v>1</v>
          </cell>
          <cell r="G38" t="str">
            <v>CB100508000100</v>
          </cell>
          <cell r="H38">
            <v>1</v>
          </cell>
          <cell r="I38" t="str">
            <v>--</v>
          </cell>
          <cell r="J38">
            <v>0.2</v>
          </cell>
          <cell r="K38">
            <v>0.2</v>
          </cell>
        </row>
        <row r="39">
          <cell r="A39" t="str">
            <v>M1</v>
          </cell>
          <cell r="B39" t="str">
            <v>A5C</v>
          </cell>
          <cell r="C39" t="str">
            <v>N</v>
          </cell>
          <cell r="D39" t="str">
            <v>22670</v>
          </cell>
          <cell r="E39" t="str">
            <v>PIPE</v>
          </cell>
          <cell r="F39">
            <v>1</v>
          </cell>
          <cell r="G39" t="str">
            <v>CB100508000100</v>
          </cell>
          <cell r="H39">
            <v>1</v>
          </cell>
          <cell r="I39" t="str">
            <v>--</v>
          </cell>
          <cell r="J39">
            <v>0.5</v>
          </cell>
          <cell r="K39">
            <v>0.5</v>
          </cell>
        </row>
        <row r="40">
          <cell r="A40" t="str">
            <v>M1</v>
          </cell>
          <cell r="B40" t="str">
            <v>A5C</v>
          </cell>
          <cell r="C40" t="str">
            <v>N</v>
          </cell>
          <cell r="D40" t="str">
            <v>22731</v>
          </cell>
          <cell r="E40" t="str">
            <v>PIPE</v>
          </cell>
          <cell r="F40">
            <v>1</v>
          </cell>
          <cell r="G40" t="str">
            <v>CB100508000100</v>
          </cell>
          <cell r="H40">
            <v>1</v>
          </cell>
          <cell r="I40" t="str">
            <v>--</v>
          </cell>
          <cell r="J40">
            <v>0.6</v>
          </cell>
          <cell r="K40">
            <v>0.6</v>
          </cell>
        </row>
        <row r="41">
          <cell r="A41" t="str">
            <v>M1</v>
          </cell>
          <cell r="B41" t="str">
            <v>A5C</v>
          </cell>
          <cell r="C41" t="str">
            <v>P</v>
          </cell>
          <cell r="D41" t="str">
            <v>22066</v>
          </cell>
          <cell r="E41" t="str">
            <v>PIPE</v>
          </cell>
          <cell r="F41">
            <v>1</v>
          </cell>
          <cell r="G41" t="str">
            <v>CB100508000100</v>
          </cell>
          <cell r="H41">
            <v>1</v>
          </cell>
          <cell r="I41" t="str">
            <v>--</v>
          </cell>
          <cell r="J41">
            <v>0.6</v>
          </cell>
          <cell r="K41">
            <v>0.6</v>
          </cell>
        </row>
        <row r="42">
          <cell r="A42" t="str">
            <v>M1</v>
          </cell>
          <cell r="B42" t="str">
            <v>A5C</v>
          </cell>
          <cell r="C42" t="str">
            <v>N</v>
          </cell>
          <cell r="D42" t="str">
            <v>22682</v>
          </cell>
          <cell r="E42" t="str">
            <v>PIPE</v>
          </cell>
          <cell r="F42">
            <v>1</v>
          </cell>
          <cell r="G42" t="str">
            <v>CB100508000100</v>
          </cell>
          <cell r="H42">
            <v>1</v>
          </cell>
          <cell r="I42" t="str">
            <v>--</v>
          </cell>
          <cell r="J42">
            <v>0.8</v>
          </cell>
          <cell r="K42">
            <v>0.8</v>
          </cell>
        </row>
        <row r="43">
          <cell r="A43" t="str">
            <v>M1</v>
          </cell>
          <cell r="B43" t="str">
            <v>A5C</v>
          </cell>
          <cell r="C43" t="str">
            <v>N</v>
          </cell>
          <cell r="D43" t="str">
            <v>22685</v>
          </cell>
          <cell r="E43" t="str">
            <v>PIPE</v>
          </cell>
          <cell r="F43">
            <v>1</v>
          </cell>
          <cell r="G43" t="str">
            <v>CB100508000100</v>
          </cell>
          <cell r="H43">
            <v>1</v>
          </cell>
          <cell r="I43" t="str">
            <v>--</v>
          </cell>
          <cell r="J43">
            <v>0.8</v>
          </cell>
          <cell r="K43">
            <v>0.8</v>
          </cell>
        </row>
        <row r="44">
          <cell r="A44" t="str">
            <v>M1</v>
          </cell>
          <cell r="B44" t="str">
            <v>A5C</v>
          </cell>
          <cell r="C44" t="str">
            <v>N</v>
          </cell>
          <cell r="D44" t="str">
            <v>22686</v>
          </cell>
          <cell r="E44" t="str">
            <v>PIPE</v>
          </cell>
          <cell r="F44">
            <v>1</v>
          </cell>
          <cell r="G44" t="str">
            <v>CB100508000100</v>
          </cell>
          <cell r="H44">
            <v>1</v>
          </cell>
          <cell r="I44" t="str">
            <v>--</v>
          </cell>
          <cell r="J44">
            <v>0.8</v>
          </cell>
          <cell r="K44">
            <v>0.8</v>
          </cell>
        </row>
        <row r="45">
          <cell r="A45" t="str">
            <v>M1</v>
          </cell>
          <cell r="B45" t="str">
            <v>A5C</v>
          </cell>
          <cell r="C45" t="str">
            <v>N</v>
          </cell>
          <cell r="D45" t="str">
            <v>22681</v>
          </cell>
          <cell r="E45" t="str">
            <v>PIPE</v>
          </cell>
          <cell r="F45">
            <v>1</v>
          </cell>
          <cell r="G45" t="str">
            <v>CB100508000100</v>
          </cell>
          <cell r="H45">
            <v>1</v>
          </cell>
          <cell r="I45" t="str">
            <v>--</v>
          </cell>
          <cell r="J45">
            <v>0.8</v>
          </cell>
          <cell r="K45">
            <v>0.8</v>
          </cell>
        </row>
        <row r="46">
          <cell r="A46" t="str">
            <v>M1</v>
          </cell>
          <cell r="B46" t="str">
            <v>A5C</v>
          </cell>
          <cell r="C46" t="str">
            <v>N</v>
          </cell>
          <cell r="D46" t="str">
            <v>22670</v>
          </cell>
          <cell r="E46" t="str">
            <v>PIPE</v>
          </cell>
          <cell r="F46">
            <v>1</v>
          </cell>
          <cell r="G46" t="str">
            <v>CB100508000100</v>
          </cell>
          <cell r="H46">
            <v>1</v>
          </cell>
          <cell r="I46" t="str">
            <v>--</v>
          </cell>
          <cell r="J46">
            <v>1</v>
          </cell>
          <cell r="K46">
            <v>1</v>
          </cell>
        </row>
        <row r="47">
          <cell r="A47" t="str">
            <v>M1</v>
          </cell>
          <cell r="B47" t="str">
            <v>A5C</v>
          </cell>
          <cell r="C47" t="str">
            <v>N</v>
          </cell>
          <cell r="D47" t="str">
            <v>25611</v>
          </cell>
          <cell r="E47" t="str">
            <v>PIPE</v>
          </cell>
          <cell r="F47">
            <v>1</v>
          </cell>
          <cell r="G47" t="str">
            <v>CB100508000100</v>
          </cell>
          <cell r="H47">
            <v>1</v>
          </cell>
          <cell r="I47" t="str">
            <v>--</v>
          </cell>
          <cell r="J47">
            <v>1</v>
          </cell>
          <cell r="K47">
            <v>1</v>
          </cell>
        </row>
        <row r="48">
          <cell r="A48" t="str">
            <v>M1</v>
          </cell>
          <cell r="B48" t="str">
            <v>A5C</v>
          </cell>
          <cell r="C48" t="str">
            <v>P</v>
          </cell>
          <cell r="D48" t="str">
            <v>24029</v>
          </cell>
          <cell r="E48" t="str">
            <v>PIPE</v>
          </cell>
          <cell r="F48">
            <v>1</v>
          </cell>
          <cell r="G48" t="str">
            <v>CB100508000100</v>
          </cell>
          <cell r="H48">
            <v>1</v>
          </cell>
          <cell r="I48" t="str">
            <v>--</v>
          </cell>
          <cell r="J48">
            <v>1</v>
          </cell>
          <cell r="K48">
            <v>1</v>
          </cell>
        </row>
        <row r="49">
          <cell r="A49" t="str">
            <v>M1</v>
          </cell>
          <cell r="B49" t="str">
            <v>B2C</v>
          </cell>
          <cell r="C49" t="str">
            <v>SH</v>
          </cell>
          <cell r="D49" t="str">
            <v>22614</v>
          </cell>
          <cell r="E49" t="str">
            <v>PIPE</v>
          </cell>
          <cell r="F49">
            <v>1</v>
          </cell>
          <cell r="G49" t="str">
            <v>CB100508000100</v>
          </cell>
          <cell r="H49">
            <v>1</v>
          </cell>
          <cell r="I49" t="str">
            <v>--</v>
          </cell>
          <cell r="J49">
            <v>2</v>
          </cell>
          <cell r="K49">
            <v>2</v>
          </cell>
        </row>
        <row r="50">
          <cell r="A50" t="str">
            <v>M1</v>
          </cell>
          <cell r="B50" t="str">
            <v>A5C</v>
          </cell>
          <cell r="C50" t="str">
            <v>TRIM</v>
          </cell>
          <cell r="D50" t="str">
            <v>V-2202</v>
          </cell>
          <cell r="E50" t="str">
            <v>PIPE</v>
          </cell>
          <cell r="F50">
            <v>1</v>
          </cell>
          <cell r="G50" t="str">
            <v>CB100508000100</v>
          </cell>
          <cell r="H50">
            <v>1</v>
          </cell>
          <cell r="I50" t="str">
            <v>--</v>
          </cell>
          <cell r="J50">
            <v>2</v>
          </cell>
          <cell r="K50">
            <v>2</v>
          </cell>
        </row>
        <row r="51">
          <cell r="A51" t="str">
            <v>M1</v>
          </cell>
          <cell r="B51" t="str">
            <v>A6C</v>
          </cell>
          <cell r="C51" t="str">
            <v>HOS</v>
          </cell>
          <cell r="D51" t="str">
            <v>65621</v>
          </cell>
          <cell r="E51" t="str">
            <v>PIPE</v>
          </cell>
          <cell r="F51">
            <v>1</v>
          </cell>
          <cell r="G51" t="str">
            <v>CB100508000100</v>
          </cell>
          <cell r="H51">
            <v>1</v>
          </cell>
          <cell r="I51" t="str">
            <v>--</v>
          </cell>
          <cell r="J51">
            <v>2</v>
          </cell>
          <cell r="K51">
            <v>2</v>
          </cell>
        </row>
        <row r="52">
          <cell r="A52" t="str">
            <v>M1</v>
          </cell>
          <cell r="B52" t="str">
            <v>A5C</v>
          </cell>
          <cell r="C52" t="str">
            <v>P</v>
          </cell>
          <cell r="D52" t="str">
            <v>22063</v>
          </cell>
          <cell r="E52" t="str">
            <v>PIPE</v>
          </cell>
          <cell r="F52">
            <v>1</v>
          </cell>
          <cell r="G52" t="str">
            <v>CB100508000100</v>
          </cell>
          <cell r="H52">
            <v>1</v>
          </cell>
          <cell r="I52" t="str">
            <v>--</v>
          </cell>
          <cell r="J52">
            <v>2.2000000000000002</v>
          </cell>
          <cell r="K52">
            <v>2.2000000000000002</v>
          </cell>
        </row>
        <row r="53">
          <cell r="A53" t="str">
            <v>M1</v>
          </cell>
          <cell r="B53" t="str">
            <v>A5C</v>
          </cell>
          <cell r="C53" t="str">
            <v>N</v>
          </cell>
          <cell r="D53" t="str">
            <v>22679</v>
          </cell>
          <cell r="E53" t="str">
            <v>PIPE</v>
          </cell>
          <cell r="F53">
            <v>1</v>
          </cell>
          <cell r="G53" t="str">
            <v>CB100508000100</v>
          </cell>
          <cell r="H53">
            <v>1</v>
          </cell>
          <cell r="I53" t="str">
            <v>--</v>
          </cell>
          <cell r="J53">
            <v>2.2000000000000002</v>
          </cell>
          <cell r="K53">
            <v>2.2000000000000002</v>
          </cell>
        </row>
        <row r="54">
          <cell r="A54" t="str">
            <v>M1</v>
          </cell>
          <cell r="B54" t="str">
            <v>A5C</v>
          </cell>
          <cell r="C54" t="str">
            <v>N</v>
          </cell>
          <cell r="D54" t="str">
            <v>25614</v>
          </cell>
          <cell r="E54" t="str">
            <v>PIPE</v>
          </cell>
          <cell r="F54">
            <v>1</v>
          </cell>
          <cell r="G54" t="str">
            <v>CB100508000100</v>
          </cell>
          <cell r="H54">
            <v>1</v>
          </cell>
          <cell r="I54" t="str">
            <v>--</v>
          </cell>
          <cell r="J54">
            <v>2.2000000000000002</v>
          </cell>
          <cell r="K54">
            <v>2.2000000000000002</v>
          </cell>
        </row>
        <row r="55">
          <cell r="A55" t="str">
            <v>M1</v>
          </cell>
          <cell r="B55" t="str">
            <v>A5C</v>
          </cell>
          <cell r="C55" t="str">
            <v>N</v>
          </cell>
          <cell r="D55" t="str">
            <v>22684</v>
          </cell>
          <cell r="E55" t="str">
            <v>PIPE</v>
          </cell>
          <cell r="F55">
            <v>1</v>
          </cell>
          <cell r="G55" t="str">
            <v>CB100508000100</v>
          </cell>
          <cell r="H55">
            <v>1</v>
          </cell>
          <cell r="I55" t="str">
            <v>--</v>
          </cell>
          <cell r="J55">
            <v>2.5</v>
          </cell>
          <cell r="K55">
            <v>2.5</v>
          </cell>
        </row>
        <row r="56">
          <cell r="A56" t="str">
            <v>M1</v>
          </cell>
          <cell r="B56" t="str">
            <v>A5C</v>
          </cell>
          <cell r="C56" t="str">
            <v>N</v>
          </cell>
          <cell r="D56" t="str">
            <v>22683</v>
          </cell>
          <cell r="E56" t="str">
            <v>PIPE</v>
          </cell>
          <cell r="F56">
            <v>1</v>
          </cell>
          <cell r="G56" t="str">
            <v>CB100508000100</v>
          </cell>
          <cell r="H56">
            <v>1</v>
          </cell>
          <cell r="I56" t="str">
            <v>--</v>
          </cell>
          <cell r="J56">
            <v>2.5</v>
          </cell>
          <cell r="K56">
            <v>2.5</v>
          </cell>
        </row>
        <row r="57">
          <cell r="A57" t="str">
            <v>M1</v>
          </cell>
          <cell r="B57" t="str">
            <v>A6C</v>
          </cell>
          <cell r="C57" t="str">
            <v>HOR</v>
          </cell>
          <cell r="D57" t="str">
            <v>65622</v>
          </cell>
          <cell r="E57" t="str">
            <v>PIPE</v>
          </cell>
          <cell r="F57">
            <v>1</v>
          </cell>
          <cell r="G57" t="str">
            <v>CB100508000100</v>
          </cell>
          <cell r="H57">
            <v>1</v>
          </cell>
          <cell r="I57" t="str">
            <v>--</v>
          </cell>
          <cell r="J57">
            <v>2.8</v>
          </cell>
          <cell r="K57">
            <v>2.8</v>
          </cell>
        </row>
        <row r="58">
          <cell r="A58" t="str">
            <v>M1</v>
          </cell>
          <cell r="B58" t="str">
            <v>A6C</v>
          </cell>
          <cell r="C58" t="str">
            <v>HOS</v>
          </cell>
          <cell r="D58" t="str">
            <v>65613</v>
          </cell>
          <cell r="E58" t="str">
            <v>PIPE</v>
          </cell>
          <cell r="F58">
            <v>1</v>
          </cell>
          <cell r="G58" t="str">
            <v>CB100508000100</v>
          </cell>
          <cell r="H58">
            <v>1</v>
          </cell>
          <cell r="I58" t="str">
            <v>--</v>
          </cell>
          <cell r="J58">
            <v>3</v>
          </cell>
          <cell r="K58">
            <v>3</v>
          </cell>
        </row>
        <row r="59">
          <cell r="A59" t="str">
            <v>M1</v>
          </cell>
          <cell r="B59" t="str">
            <v>A4C</v>
          </cell>
          <cell r="C59" t="str">
            <v>N</v>
          </cell>
          <cell r="D59" t="str">
            <v>22661</v>
          </cell>
          <cell r="E59" t="str">
            <v>PIPE</v>
          </cell>
          <cell r="F59">
            <v>1</v>
          </cell>
          <cell r="G59" t="str">
            <v>CB110508000100</v>
          </cell>
          <cell r="H59">
            <v>1</v>
          </cell>
          <cell r="I59" t="str">
            <v>--</v>
          </cell>
          <cell r="J59">
            <v>3.5</v>
          </cell>
          <cell r="K59">
            <v>3.5</v>
          </cell>
        </row>
        <row r="60">
          <cell r="A60" t="str">
            <v>M1</v>
          </cell>
          <cell r="B60" t="str">
            <v>A6C</v>
          </cell>
          <cell r="C60" t="str">
            <v>HOS</v>
          </cell>
          <cell r="D60" t="str">
            <v>65616</v>
          </cell>
          <cell r="E60" t="str">
            <v>PIPE</v>
          </cell>
          <cell r="F60">
            <v>1</v>
          </cell>
          <cell r="G60" t="str">
            <v>CB100508000100</v>
          </cell>
          <cell r="H60">
            <v>1</v>
          </cell>
          <cell r="I60" t="str">
            <v>--</v>
          </cell>
          <cell r="J60">
            <v>3.5</v>
          </cell>
          <cell r="K60">
            <v>3.5</v>
          </cell>
        </row>
        <row r="61">
          <cell r="A61" t="str">
            <v>M1</v>
          </cell>
          <cell r="B61" t="str">
            <v>A5C</v>
          </cell>
          <cell r="C61" t="str">
            <v>P</v>
          </cell>
          <cell r="D61" t="str">
            <v>22157</v>
          </cell>
          <cell r="E61" t="str">
            <v>PIPE</v>
          </cell>
          <cell r="F61">
            <v>1</v>
          </cell>
          <cell r="G61" t="str">
            <v>CB100508000100</v>
          </cell>
          <cell r="H61">
            <v>1</v>
          </cell>
          <cell r="I61" t="str">
            <v>--</v>
          </cell>
          <cell r="J61">
            <v>4</v>
          </cell>
          <cell r="K61">
            <v>4</v>
          </cell>
        </row>
        <row r="62">
          <cell r="A62" t="str">
            <v>M1</v>
          </cell>
          <cell r="B62" t="str">
            <v>A5C</v>
          </cell>
          <cell r="C62" t="str">
            <v>P</v>
          </cell>
          <cell r="D62" t="str">
            <v>22158</v>
          </cell>
          <cell r="E62" t="str">
            <v>PIPE</v>
          </cell>
          <cell r="F62">
            <v>1</v>
          </cell>
          <cell r="G62" t="str">
            <v>CB100508000100</v>
          </cell>
          <cell r="H62">
            <v>1</v>
          </cell>
          <cell r="I62" t="str">
            <v>--</v>
          </cell>
          <cell r="J62">
            <v>4</v>
          </cell>
          <cell r="K62">
            <v>4</v>
          </cell>
        </row>
        <row r="63">
          <cell r="A63" t="str">
            <v>M1</v>
          </cell>
          <cell r="B63" t="str">
            <v>A5C</v>
          </cell>
          <cell r="C63" t="str">
            <v>P</v>
          </cell>
          <cell r="D63" t="str">
            <v>22039</v>
          </cell>
          <cell r="E63" t="str">
            <v>PIPE</v>
          </cell>
          <cell r="F63">
            <v>1</v>
          </cell>
          <cell r="G63" t="str">
            <v>CB100508000100</v>
          </cell>
          <cell r="H63">
            <v>1</v>
          </cell>
          <cell r="I63" t="str">
            <v>--</v>
          </cell>
          <cell r="J63">
            <v>4</v>
          </cell>
          <cell r="K63">
            <v>4</v>
          </cell>
        </row>
        <row r="64">
          <cell r="A64" t="str">
            <v>M1</v>
          </cell>
          <cell r="B64" t="str">
            <v>A5C</v>
          </cell>
          <cell r="C64" t="str">
            <v>P</v>
          </cell>
          <cell r="D64" t="str">
            <v>22040</v>
          </cell>
          <cell r="E64" t="str">
            <v>PIPE</v>
          </cell>
          <cell r="F64">
            <v>1</v>
          </cell>
          <cell r="G64" t="str">
            <v>CB100508000100</v>
          </cell>
          <cell r="H64">
            <v>1</v>
          </cell>
          <cell r="I64" t="str">
            <v>--</v>
          </cell>
          <cell r="J64">
            <v>4</v>
          </cell>
          <cell r="K64">
            <v>4</v>
          </cell>
        </row>
        <row r="65">
          <cell r="A65" t="str">
            <v>M1</v>
          </cell>
          <cell r="B65" t="str">
            <v>A5C</v>
          </cell>
          <cell r="C65" t="str">
            <v>P</v>
          </cell>
          <cell r="D65" t="str">
            <v>22041</v>
          </cell>
          <cell r="E65" t="str">
            <v>PIPE</v>
          </cell>
          <cell r="F65">
            <v>1</v>
          </cell>
          <cell r="G65" t="str">
            <v>CB100508000100</v>
          </cell>
          <cell r="H65">
            <v>1</v>
          </cell>
          <cell r="I65" t="str">
            <v>--</v>
          </cell>
          <cell r="J65">
            <v>4</v>
          </cell>
          <cell r="K65">
            <v>4</v>
          </cell>
        </row>
        <row r="66">
          <cell r="A66" t="str">
            <v>M1</v>
          </cell>
          <cell r="B66" t="str">
            <v>A5C</v>
          </cell>
          <cell r="C66" t="str">
            <v>N</v>
          </cell>
          <cell r="D66" t="str">
            <v>22630</v>
          </cell>
          <cell r="E66" t="str">
            <v>PIPE</v>
          </cell>
          <cell r="F66">
            <v>1</v>
          </cell>
          <cell r="G66" t="str">
            <v>CB100508000100</v>
          </cell>
          <cell r="H66">
            <v>1</v>
          </cell>
          <cell r="I66" t="str">
            <v>--</v>
          </cell>
          <cell r="J66">
            <v>4.5</v>
          </cell>
          <cell r="K66">
            <v>4.5</v>
          </cell>
        </row>
        <row r="67">
          <cell r="A67" t="str">
            <v>M1</v>
          </cell>
          <cell r="B67" t="str">
            <v>A5C</v>
          </cell>
          <cell r="C67" t="str">
            <v>P</v>
          </cell>
          <cell r="D67" t="str">
            <v>22105</v>
          </cell>
          <cell r="E67" t="str">
            <v>PIPE</v>
          </cell>
          <cell r="F67">
            <v>1</v>
          </cell>
          <cell r="G67" t="str">
            <v>CB100508000100</v>
          </cell>
          <cell r="H67">
            <v>1</v>
          </cell>
          <cell r="I67" t="str">
            <v>--</v>
          </cell>
          <cell r="J67">
            <v>5.8</v>
          </cell>
          <cell r="K67">
            <v>5.8</v>
          </cell>
        </row>
        <row r="68">
          <cell r="A68" t="str">
            <v>M1</v>
          </cell>
          <cell r="B68" t="str">
            <v>A5C</v>
          </cell>
          <cell r="C68" t="str">
            <v>P</v>
          </cell>
          <cell r="D68" t="str">
            <v>22103</v>
          </cell>
          <cell r="E68" t="str">
            <v>PIPE</v>
          </cell>
          <cell r="F68">
            <v>1</v>
          </cell>
          <cell r="G68" t="str">
            <v>CB100508000100</v>
          </cell>
          <cell r="H68">
            <v>1</v>
          </cell>
          <cell r="I68" t="str">
            <v>--</v>
          </cell>
          <cell r="J68">
            <v>9</v>
          </cell>
          <cell r="K68">
            <v>9</v>
          </cell>
        </row>
        <row r="69">
          <cell r="A69" t="str">
            <v>M1</v>
          </cell>
          <cell r="B69" t="str">
            <v>A5C</v>
          </cell>
          <cell r="C69" t="str">
            <v>P</v>
          </cell>
          <cell r="D69" t="str">
            <v>22106</v>
          </cell>
          <cell r="E69" t="str">
            <v>PIPE</v>
          </cell>
          <cell r="F69">
            <v>1</v>
          </cell>
          <cell r="G69" t="str">
            <v>CB100508000100</v>
          </cell>
          <cell r="H69">
            <v>1</v>
          </cell>
          <cell r="I69" t="str">
            <v>--</v>
          </cell>
          <cell r="J69">
            <v>11</v>
          </cell>
          <cell r="K69">
            <v>11</v>
          </cell>
        </row>
        <row r="70">
          <cell r="A70" t="str">
            <v>M1</v>
          </cell>
          <cell r="B70" t="str">
            <v>A5C</v>
          </cell>
          <cell r="C70" t="str">
            <v>P</v>
          </cell>
          <cell r="D70" t="str">
            <v>21004</v>
          </cell>
          <cell r="E70" t="str">
            <v>PIPE</v>
          </cell>
          <cell r="F70">
            <v>1</v>
          </cell>
          <cell r="G70" t="str">
            <v>CB100508000100</v>
          </cell>
          <cell r="H70">
            <v>1</v>
          </cell>
          <cell r="I70" t="str">
            <v>--</v>
          </cell>
          <cell r="J70">
            <v>11.5</v>
          </cell>
          <cell r="K70">
            <v>11.5</v>
          </cell>
        </row>
        <row r="71">
          <cell r="A71" t="str">
            <v>M1</v>
          </cell>
          <cell r="B71" t="str">
            <v>A5C</v>
          </cell>
          <cell r="C71" t="str">
            <v>P</v>
          </cell>
          <cell r="D71" t="str">
            <v>99002</v>
          </cell>
          <cell r="E71" t="str">
            <v>PIPE</v>
          </cell>
          <cell r="F71">
            <v>1</v>
          </cell>
          <cell r="G71" t="str">
            <v>CB100508000100</v>
          </cell>
          <cell r="H71">
            <v>1</v>
          </cell>
          <cell r="I71" t="str">
            <v>--</v>
          </cell>
          <cell r="J71">
            <v>16.3</v>
          </cell>
          <cell r="K71">
            <v>16.3</v>
          </cell>
        </row>
        <row r="72">
          <cell r="A72" t="str">
            <v>M1</v>
          </cell>
          <cell r="B72" t="str">
            <v>A6C</v>
          </cell>
          <cell r="C72" t="str">
            <v>HOR</v>
          </cell>
          <cell r="D72" t="str">
            <v>65612</v>
          </cell>
          <cell r="E72" t="str">
            <v>PIPE</v>
          </cell>
          <cell r="F72">
            <v>1</v>
          </cell>
          <cell r="G72" t="str">
            <v>CB100508000100</v>
          </cell>
          <cell r="H72">
            <v>1</v>
          </cell>
          <cell r="I72" t="str">
            <v>--</v>
          </cell>
          <cell r="J72">
            <v>23.6</v>
          </cell>
          <cell r="K72">
            <v>23.6</v>
          </cell>
        </row>
        <row r="73">
          <cell r="A73" t="str">
            <v>M1</v>
          </cell>
          <cell r="B73" t="str">
            <v>A5C</v>
          </cell>
          <cell r="C73" t="str">
            <v>P</v>
          </cell>
          <cell r="D73" t="str">
            <v>22117</v>
          </cell>
          <cell r="E73" t="str">
            <v>PIPE</v>
          </cell>
          <cell r="F73">
            <v>1</v>
          </cell>
          <cell r="G73" t="str">
            <v>CB100508001H00</v>
          </cell>
          <cell r="H73">
            <v>1.5</v>
          </cell>
          <cell r="I73" t="str">
            <v>--</v>
          </cell>
          <cell r="J73">
            <v>0.1</v>
          </cell>
          <cell r="K73">
            <v>0.1</v>
          </cell>
        </row>
        <row r="74">
          <cell r="A74" t="str">
            <v>M1</v>
          </cell>
          <cell r="B74" t="str">
            <v>A5C</v>
          </cell>
          <cell r="C74" t="str">
            <v>P</v>
          </cell>
          <cell r="D74" t="str">
            <v>22004</v>
          </cell>
          <cell r="E74" t="str">
            <v>PIPE</v>
          </cell>
          <cell r="F74">
            <v>1</v>
          </cell>
          <cell r="G74" t="str">
            <v>CB100508001H00</v>
          </cell>
          <cell r="H74">
            <v>1.5</v>
          </cell>
          <cell r="I74" t="str">
            <v>--</v>
          </cell>
          <cell r="J74">
            <v>0.1</v>
          </cell>
          <cell r="K74">
            <v>0.1</v>
          </cell>
        </row>
        <row r="75">
          <cell r="A75" t="str">
            <v>M1</v>
          </cell>
          <cell r="B75" t="str">
            <v>B2C</v>
          </cell>
          <cell r="C75" t="str">
            <v>SH</v>
          </cell>
          <cell r="D75" t="str">
            <v>22614</v>
          </cell>
          <cell r="E75" t="str">
            <v>PIPE</v>
          </cell>
          <cell r="F75">
            <v>1</v>
          </cell>
          <cell r="G75" t="str">
            <v>CB100508001H00</v>
          </cell>
          <cell r="H75">
            <v>1.5</v>
          </cell>
          <cell r="I75" t="str">
            <v>--</v>
          </cell>
          <cell r="J75">
            <v>0.2</v>
          </cell>
          <cell r="K75">
            <v>0.2</v>
          </cell>
        </row>
        <row r="76">
          <cell r="A76" t="str">
            <v>M1</v>
          </cell>
          <cell r="B76" t="str">
            <v>A4C</v>
          </cell>
          <cell r="C76" t="str">
            <v>N</v>
          </cell>
          <cell r="D76" t="str">
            <v>22662</v>
          </cell>
          <cell r="E76" t="str">
            <v>PIPE</v>
          </cell>
          <cell r="F76">
            <v>1</v>
          </cell>
          <cell r="G76" t="str">
            <v>CB110508001H00</v>
          </cell>
          <cell r="H76">
            <v>1.5</v>
          </cell>
          <cell r="I76" t="str">
            <v>--</v>
          </cell>
          <cell r="J76">
            <v>1</v>
          </cell>
          <cell r="K76">
            <v>1</v>
          </cell>
        </row>
        <row r="77">
          <cell r="A77" t="str">
            <v>M1</v>
          </cell>
          <cell r="B77" t="str">
            <v>A6C</v>
          </cell>
          <cell r="C77" t="str">
            <v>HOS</v>
          </cell>
          <cell r="D77" t="str">
            <v>65618</v>
          </cell>
          <cell r="E77" t="str">
            <v>PIPE</v>
          </cell>
          <cell r="F77">
            <v>1</v>
          </cell>
          <cell r="G77" t="str">
            <v>CB100508001H00</v>
          </cell>
          <cell r="H77">
            <v>1.5</v>
          </cell>
          <cell r="I77" t="str">
            <v>--</v>
          </cell>
          <cell r="J77">
            <v>1.5</v>
          </cell>
          <cell r="K77">
            <v>1.5</v>
          </cell>
        </row>
        <row r="78">
          <cell r="A78" t="str">
            <v>M1</v>
          </cell>
          <cell r="B78" t="str">
            <v>A5C</v>
          </cell>
          <cell r="C78" t="str">
            <v>P</v>
          </cell>
          <cell r="D78" t="str">
            <v>22158</v>
          </cell>
          <cell r="E78" t="str">
            <v>PIPE</v>
          </cell>
          <cell r="F78">
            <v>1</v>
          </cell>
          <cell r="G78" t="str">
            <v>CB100508001H00</v>
          </cell>
          <cell r="H78">
            <v>1.5</v>
          </cell>
          <cell r="I78" t="str">
            <v>--</v>
          </cell>
          <cell r="J78">
            <v>2</v>
          </cell>
          <cell r="K78">
            <v>2</v>
          </cell>
        </row>
        <row r="79">
          <cell r="A79" t="str">
            <v>M1</v>
          </cell>
          <cell r="B79" t="str">
            <v>A5C</v>
          </cell>
          <cell r="C79" t="str">
            <v>P</v>
          </cell>
          <cell r="D79" t="str">
            <v>22039</v>
          </cell>
          <cell r="E79" t="str">
            <v>PIPE</v>
          </cell>
          <cell r="F79">
            <v>1</v>
          </cell>
          <cell r="G79" t="str">
            <v>CB100508001H00</v>
          </cell>
          <cell r="H79">
            <v>1.5</v>
          </cell>
          <cell r="I79" t="str">
            <v>--</v>
          </cell>
          <cell r="J79">
            <v>2</v>
          </cell>
          <cell r="K79">
            <v>2</v>
          </cell>
        </row>
        <row r="80">
          <cell r="A80" t="str">
            <v>M1</v>
          </cell>
          <cell r="B80" t="str">
            <v>A5C</v>
          </cell>
          <cell r="C80" t="str">
            <v>P</v>
          </cell>
          <cell r="D80" t="str">
            <v>22040</v>
          </cell>
          <cell r="E80" t="str">
            <v>PIPE</v>
          </cell>
          <cell r="F80">
            <v>1</v>
          </cell>
          <cell r="G80" t="str">
            <v>CB100508001H00</v>
          </cell>
          <cell r="H80">
            <v>1.5</v>
          </cell>
          <cell r="I80" t="str">
            <v>--</v>
          </cell>
          <cell r="J80">
            <v>2</v>
          </cell>
          <cell r="K80">
            <v>2</v>
          </cell>
        </row>
        <row r="81">
          <cell r="A81" t="str">
            <v>M1</v>
          </cell>
          <cell r="B81" t="str">
            <v>A5C</v>
          </cell>
          <cell r="C81" t="str">
            <v>P</v>
          </cell>
          <cell r="D81" t="str">
            <v>22041</v>
          </cell>
          <cell r="E81" t="str">
            <v>PIPE</v>
          </cell>
          <cell r="F81">
            <v>1</v>
          </cell>
          <cell r="G81" t="str">
            <v>CB100508001H00</v>
          </cell>
          <cell r="H81">
            <v>1.5</v>
          </cell>
          <cell r="I81" t="str">
            <v>--</v>
          </cell>
          <cell r="J81">
            <v>2</v>
          </cell>
          <cell r="K81">
            <v>2</v>
          </cell>
        </row>
        <row r="82">
          <cell r="A82" t="str">
            <v>M1</v>
          </cell>
          <cell r="B82" t="str">
            <v>A6C</v>
          </cell>
          <cell r="C82" t="str">
            <v>HOS</v>
          </cell>
          <cell r="D82" t="str">
            <v>65622</v>
          </cell>
          <cell r="E82" t="str">
            <v>PIPE</v>
          </cell>
          <cell r="F82">
            <v>1</v>
          </cell>
          <cell r="G82" t="str">
            <v>CB100508001H00</v>
          </cell>
          <cell r="H82">
            <v>1.5</v>
          </cell>
          <cell r="I82" t="str">
            <v>--</v>
          </cell>
          <cell r="J82">
            <v>3.7</v>
          </cell>
          <cell r="K82">
            <v>3.7</v>
          </cell>
        </row>
        <row r="83">
          <cell r="A83" t="str">
            <v>M1</v>
          </cell>
          <cell r="B83" t="str">
            <v>A5C</v>
          </cell>
          <cell r="C83" t="str">
            <v>P</v>
          </cell>
          <cell r="D83" t="str">
            <v>22064</v>
          </cell>
          <cell r="E83" t="str">
            <v>PIPE</v>
          </cell>
          <cell r="F83">
            <v>1</v>
          </cell>
          <cell r="G83" t="str">
            <v>CB100508001H00</v>
          </cell>
          <cell r="H83">
            <v>1.5</v>
          </cell>
          <cell r="I83" t="str">
            <v>--</v>
          </cell>
          <cell r="J83">
            <v>3.8</v>
          </cell>
          <cell r="K83">
            <v>3.8</v>
          </cell>
        </row>
        <row r="84">
          <cell r="A84" t="str">
            <v>M1</v>
          </cell>
          <cell r="B84" t="str">
            <v>A5C</v>
          </cell>
          <cell r="C84" t="str">
            <v>P</v>
          </cell>
          <cell r="D84" t="str">
            <v>22085</v>
          </cell>
          <cell r="E84" t="str">
            <v>PIPE</v>
          </cell>
          <cell r="F84">
            <v>1</v>
          </cell>
          <cell r="G84" t="str">
            <v>CB100508001H00</v>
          </cell>
          <cell r="H84">
            <v>1.5</v>
          </cell>
          <cell r="I84" t="str">
            <v>--</v>
          </cell>
          <cell r="J84">
            <v>4</v>
          </cell>
          <cell r="K84">
            <v>4</v>
          </cell>
        </row>
        <row r="85">
          <cell r="A85" t="str">
            <v>M1</v>
          </cell>
          <cell r="B85" t="str">
            <v>A6C</v>
          </cell>
          <cell r="C85" t="str">
            <v>HOR</v>
          </cell>
          <cell r="D85" t="str">
            <v>65618</v>
          </cell>
          <cell r="E85" t="str">
            <v>PIPE</v>
          </cell>
          <cell r="F85">
            <v>1</v>
          </cell>
          <cell r="G85" t="str">
            <v>CB100508001H00</v>
          </cell>
          <cell r="H85">
            <v>1.5</v>
          </cell>
          <cell r="I85" t="str">
            <v>--</v>
          </cell>
          <cell r="J85">
            <v>5.5</v>
          </cell>
          <cell r="K85">
            <v>5.5</v>
          </cell>
        </row>
        <row r="86">
          <cell r="A86" t="str">
            <v>M1</v>
          </cell>
          <cell r="B86" t="str">
            <v>A5C</v>
          </cell>
          <cell r="C86" t="str">
            <v>P</v>
          </cell>
          <cell r="D86" t="str">
            <v>22113</v>
          </cell>
          <cell r="E86" t="str">
            <v>PIPE</v>
          </cell>
          <cell r="F86">
            <v>1</v>
          </cell>
          <cell r="G86" t="str">
            <v>CB100508001H00</v>
          </cell>
          <cell r="H86">
            <v>1.5</v>
          </cell>
          <cell r="I86" t="str">
            <v>--</v>
          </cell>
          <cell r="J86">
            <v>5.8</v>
          </cell>
          <cell r="K86">
            <v>5.8</v>
          </cell>
        </row>
        <row r="87">
          <cell r="A87" t="str">
            <v>M1</v>
          </cell>
          <cell r="B87" t="str">
            <v>A4C</v>
          </cell>
          <cell r="C87" t="str">
            <v>P</v>
          </cell>
          <cell r="D87" t="str">
            <v>22031</v>
          </cell>
          <cell r="E87" t="str">
            <v>PIPE</v>
          </cell>
          <cell r="F87">
            <v>1</v>
          </cell>
          <cell r="G87" t="str">
            <v>CB110508001H00</v>
          </cell>
          <cell r="H87">
            <v>1.5</v>
          </cell>
          <cell r="I87" t="str">
            <v>--</v>
          </cell>
          <cell r="J87">
            <v>6</v>
          </cell>
          <cell r="K87">
            <v>6</v>
          </cell>
        </row>
        <row r="88">
          <cell r="A88" t="str">
            <v>M1</v>
          </cell>
          <cell r="B88" t="str">
            <v>A5C</v>
          </cell>
          <cell r="C88" t="str">
            <v>P</v>
          </cell>
          <cell r="D88" t="str">
            <v>22071</v>
          </cell>
          <cell r="E88" t="str">
            <v>PIPE</v>
          </cell>
          <cell r="F88">
            <v>1</v>
          </cell>
          <cell r="G88" t="str">
            <v>CB100508001H00</v>
          </cell>
          <cell r="H88">
            <v>1.5</v>
          </cell>
          <cell r="I88" t="str">
            <v>--</v>
          </cell>
          <cell r="J88">
            <v>6.5</v>
          </cell>
          <cell r="K88">
            <v>6.5</v>
          </cell>
        </row>
        <row r="89">
          <cell r="A89" t="str">
            <v>M1</v>
          </cell>
          <cell r="B89" t="str">
            <v>A5C</v>
          </cell>
          <cell r="C89" t="str">
            <v>P</v>
          </cell>
          <cell r="D89" t="str">
            <v>22087</v>
          </cell>
          <cell r="E89" t="str">
            <v>PIPE</v>
          </cell>
          <cell r="F89">
            <v>1</v>
          </cell>
          <cell r="G89" t="str">
            <v>CB100508001H00</v>
          </cell>
          <cell r="H89">
            <v>1.5</v>
          </cell>
          <cell r="I89" t="str">
            <v>--</v>
          </cell>
          <cell r="J89">
            <v>6.6</v>
          </cell>
          <cell r="K89">
            <v>6.6</v>
          </cell>
        </row>
        <row r="90">
          <cell r="A90" t="str">
            <v>M1</v>
          </cell>
          <cell r="B90" t="str">
            <v>A5C</v>
          </cell>
          <cell r="C90" t="str">
            <v>RW</v>
          </cell>
          <cell r="D90" t="str">
            <v>25611</v>
          </cell>
          <cell r="E90" t="str">
            <v>PIPE</v>
          </cell>
          <cell r="F90">
            <v>1</v>
          </cell>
          <cell r="G90" t="str">
            <v>CB100508001H00</v>
          </cell>
          <cell r="H90">
            <v>1.5</v>
          </cell>
          <cell r="I90" t="str">
            <v>--</v>
          </cell>
          <cell r="J90">
            <v>7</v>
          </cell>
          <cell r="K90">
            <v>7</v>
          </cell>
        </row>
        <row r="91">
          <cell r="A91" t="str">
            <v>M1</v>
          </cell>
          <cell r="B91" t="str">
            <v>A6C</v>
          </cell>
          <cell r="C91" t="str">
            <v>HOS</v>
          </cell>
          <cell r="D91" t="str">
            <v>65611</v>
          </cell>
          <cell r="E91" t="str">
            <v>PIPE</v>
          </cell>
          <cell r="F91">
            <v>1</v>
          </cell>
          <cell r="G91" t="str">
            <v>CB100508001H00</v>
          </cell>
          <cell r="H91">
            <v>1.5</v>
          </cell>
          <cell r="I91" t="str">
            <v>--</v>
          </cell>
          <cell r="J91">
            <v>7.3</v>
          </cell>
          <cell r="K91">
            <v>7.3</v>
          </cell>
        </row>
        <row r="92">
          <cell r="A92" t="str">
            <v>M1</v>
          </cell>
          <cell r="B92" t="str">
            <v>A5C</v>
          </cell>
          <cell r="C92" t="str">
            <v>P</v>
          </cell>
          <cell r="D92" t="str">
            <v>22114</v>
          </cell>
          <cell r="E92" t="str">
            <v>PIPE</v>
          </cell>
          <cell r="F92">
            <v>1</v>
          </cell>
          <cell r="G92" t="str">
            <v>CB100508001H00</v>
          </cell>
          <cell r="H92">
            <v>1.5</v>
          </cell>
          <cell r="I92" t="str">
            <v>--</v>
          </cell>
          <cell r="J92">
            <v>7.4</v>
          </cell>
          <cell r="K92">
            <v>7.4</v>
          </cell>
        </row>
        <row r="93">
          <cell r="A93" t="str">
            <v>M1</v>
          </cell>
          <cell r="B93" t="str">
            <v>A6C</v>
          </cell>
          <cell r="C93" t="str">
            <v>HOS</v>
          </cell>
          <cell r="D93" t="str">
            <v>65623</v>
          </cell>
          <cell r="E93" t="str">
            <v>PIPE</v>
          </cell>
          <cell r="F93">
            <v>1</v>
          </cell>
          <cell r="G93" t="str">
            <v>CB100508001H00</v>
          </cell>
          <cell r="H93">
            <v>1.5</v>
          </cell>
          <cell r="I93" t="str">
            <v>--</v>
          </cell>
          <cell r="J93">
            <v>7.5</v>
          </cell>
          <cell r="K93">
            <v>7.5</v>
          </cell>
        </row>
        <row r="94">
          <cell r="A94" t="str">
            <v>M1</v>
          </cell>
          <cell r="B94" t="str">
            <v>A6C</v>
          </cell>
          <cell r="C94" t="str">
            <v>HOS</v>
          </cell>
          <cell r="D94" t="str">
            <v>65632</v>
          </cell>
          <cell r="E94" t="str">
            <v>PIPE</v>
          </cell>
          <cell r="F94">
            <v>1</v>
          </cell>
          <cell r="G94" t="str">
            <v>CB100508001H00</v>
          </cell>
          <cell r="H94">
            <v>1.5</v>
          </cell>
          <cell r="I94" t="str">
            <v>--</v>
          </cell>
          <cell r="J94">
            <v>10.5</v>
          </cell>
          <cell r="K94">
            <v>10.5</v>
          </cell>
        </row>
        <row r="95">
          <cell r="A95" t="str">
            <v>M1</v>
          </cell>
          <cell r="B95" t="str">
            <v>A5C</v>
          </cell>
          <cell r="C95" t="str">
            <v>P</v>
          </cell>
          <cell r="D95" t="str">
            <v>22109</v>
          </cell>
          <cell r="E95" t="str">
            <v>PIPE</v>
          </cell>
          <cell r="F95">
            <v>1</v>
          </cell>
          <cell r="G95" t="str">
            <v>CB100508001H00</v>
          </cell>
          <cell r="H95">
            <v>1.5</v>
          </cell>
          <cell r="I95" t="str">
            <v>--</v>
          </cell>
          <cell r="J95">
            <v>11</v>
          </cell>
          <cell r="K95">
            <v>11</v>
          </cell>
        </row>
        <row r="96">
          <cell r="A96" t="str">
            <v>M1</v>
          </cell>
          <cell r="B96" t="str">
            <v>A5C</v>
          </cell>
          <cell r="C96" t="str">
            <v>P</v>
          </cell>
          <cell r="D96" t="str">
            <v>22002</v>
          </cell>
          <cell r="E96" t="str">
            <v>PIPE</v>
          </cell>
          <cell r="F96">
            <v>1</v>
          </cell>
          <cell r="G96" t="str">
            <v>CB100508001H00</v>
          </cell>
          <cell r="H96">
            <v>1.5</v>
          </cell>
          <cell r="I96" t="str">
            <v>--</v>
          </cell>
          <cell r="J96">
            <v>13.3</v>
          </cell>
          <cell r="K96">
            <v>13.3</v>
          </cell>
        </row>
        <row r="97">
          <cell r="A97" t="str">
            <v>M1</v>
          </cell>
          <cell r="B97" t="str">
            <v>A5C</v>
          </cell>
          <cell r="C97" t="str">
            <v>P</v>
          </cell>
          <cell r="D97" t="str">
            <v>22070</v>
          </cell>
          <cell r="E97" t="str">
            <v>PIPE</v>
          </cell>
          <cell r="F97">
            <v>1</v>
          </cell>
          <cell r="G97" t="str">
            <v>CB100508001H00</v>
          </cell>
          <cell r="H97">
            <v>1.5</v>
          </cell>
          <cell r="I97" t="str">
            <v>--</v>
          </cell>
          <cell r="J97">
            <v>13.4</v>
          </cell>
          <cell r="K97">
            <v>13.4</v>
          </cell>
        </row>
        <row r="98">
          <cell r="A98" t="str">
            <v>M1</v>
          </cell>
          <cell r="B98" t="str">
            <v>A6C</v>
          </cell>
          <cell r="C98" t="str">
            <v>HOR</v>
          </cell>
          <cell r="D98" t="str">
            <v>65612</v>
          </cell>
          <cell r="E98" t="str">
            <v>PIPE</v>
          </cell>
          <cell r="F98">
            <v>1</v>
          </cell>
          <cell r="G98" t="str">
            <v>CB100508001H00</v>
          </cell>
          <cell r="H98">
            <v>1.5</v>
          </cell>
          <cell r="I98" t="str">
            <v>--</v>
          </cell>
          <cell r="J98">
            <v>13.9</v>
          </cell>
          <cell r="K98">
            <v>13.9</v>
          </cell>
        </row>
        <row r="99">
          <cell r="A99" t="str">
            <v>M1</v>
          </cell>
          <cell r="B99" t="str">
            <v>A5C</v>
          </cell>
          <cell r="C99" t="str">
            <v>P</v>
          </cell>
          <cell r="D99" t="str">
            <v>22078</v>
          </cell>
          <cell r="E99" t="str">
            <v>PIPE</v>
          </cell>
          <cell r="F99">
            <v>1</v>
          </cell>
          <cell r="G99" t="str">
            <v>CB100508001H00</v>
          </cell>
          <cell r="H99">
            <v>1.5</v>
          </cell>
          <cell r="I99" t="str">
            <v>--</v>
          </cell>
          <cell r="J99">
            <v>14</v>
          </cell>
          <cell r="K99">
            <v>14</v>
          </cell>
        </row>
        <row r="100">
          <cell r="A100" t="str">
            <v>M1</v>
          </cell>
          <cell r="B100" t="str">
            <v>A6C</v>
          </cell>
          <cell r="C100" t="str">
            <v>HOS</v>
          </cell>
          <cell r="D100" t="str">
            <v>65633</v>
          </cell>
          <cell r="E100" t="str">
            <v>PIPE</v>
          </cell>
          <cell r="F100">
            <v>1</v>
          </cell>
          <cell r="G100" t="str">
            <v>CB100508001H00</v>
          </cell>
          <cell r="H100">
            <v>1.5</v>
          </cell>
          <cell r="I100" t="str">
            <v>--</v>
          </cell>
          <cell r="J100">
            <v>14.7</v>
          </cell>
          <cell r="K100">
            <v>14.7</v>
          </cell>
        </row>
        <row r="101">
          <cell r="A101" t="str">
            <v>M1</v>
          </cell>
          <cell r="B101" t="str">
            <v>A6C</v>
          </cell>
          <cell r="C101" t="str">
            <v>HOR</v>
          </cell>
          <cell r="D101" t="str">
            <v>65612</v>
          </cell>
          <cell r="E101" t="str">
            <v>PIPE</v>
          </cell>
          <cell r="F101">
            <v>1</v>
          </cell>
          <cell r="G101" t="str">
            <v>CB100508001H00</v>
          </cell>
          <cell r="H101">
            <v>1.5</v>
          </cell>
          <cell r="I101" t="str">
            <v>--</v>
          </cell>
          <cell r="J101">
            <v>16.2</v>
          </cell>
          <cell r="K101">
            <v>16.2</v>
          </cell>
        </row>
        <row r="102">
          <cell r="A102" t="str">
            <v>M1</v>
          </cell>
          <cell r="B102" t="str">
            <v>A5C</v>
          </cell>
          <cell r="C102" t="str">
            <v>P</v>
          </cell>
          <cell r="D102" t="str">
            <v>22157</v>
          </cell>
          <cell r="E102" t="str">
            <v>PIPE</v>
          </cell>
          <cell r="F102">
            <v>1</v>
          </cell>
          <cell r="G102" t="str">
            <v>CB100508001H00</v>
          </cell>
          <cell r="H102">
            <v>1.5</v>
          </cell>
          <cell r="I102" t="str">
            <v>--</v>
          </cell>
          <cell r="J102">
            <v>17</v>
          </cell>
          <cell r="K102">
            <v>17</v>
          </cell>
        </row>
        <row r="103">
          <cell r="A103" t="str">
            <v>M1</v>
          </cell>
          <cell r="B103" t="str">
            <v>A5C</v>
          </cell>
          <cell r="C103" t="str">
            <v>P</v>
          </cell>
          <cell r="D103" t="str">
            <v>22071</v>
          </cell>
          <cell r="E103" t="str">
            <v>PIPE</v>
          </cell>
          <cell r="F103">
            <v>1</v>
          </cell>
          <cell r="G103" t="str">
            <v>CB100508001H00</v>
          </cell>
          <cell r="H103">
            <v>1.5</v>
          </cell>
          <cell r="I103" t="str">
            <v>--</v>
          </cell>
          <cell r="J103">
            <v>18.399999999999999</v>
          </cell>
          <cell r="K103">
            <v>18.399999999999999</v>
          </cell>
        </row>
        <row r="104">
          <cell r="A104" t="str">
            <v>M1</v>
          </cell>
          <cell r="B104" t="str">
            <v>A5C</v>
          </cell>
          <cell r="C104" t="str">
            <v>P</v>
          </cell>
          <cell r="D104" t="str">
            <v>22036</v>
          </cell>
          <cell r="E104" t="str">
            <v>PIPE</v>
          </cell>
          <cell r="F104">
            <v>1</v>
          </cell>
          <cell r="G104" t="str">
            <v>CB100508001H00</v>
          </cell>
          <cell r="H104">
            <v>1.5</v>
          </cell>
          <cell r="I104" t="str">
            <v>--</v>
          </cell>
          <cell r="J104">
            <v>18.5</v>
          </cell>
          <cell r="K104">
            <v>18.5</v>
          </cell>
        </row>
        <row r="105">
          <cell r="A105" t="str">
            <v>M1</v>
          </cell>
          <cell r="B105" t="str">
            <v>A5C</v>
          </cell>
          <cell r="C105" t="str">
            <v>P</v>
          </cell>
          <cell r="D105" t="str">
            <v>22102</v>
          </cell>
          <cell r="E105" t="str">
            <v>PIPE</v>
          </cell>
          <cell r="F105">
            <v>1</v>
          </cell>
          <cell r="G105" t="str">
            <v>CB100508001H00</v>
          </cell>
          <cell r="H105">
            <v>1.5</v>
          </cell>
          <cell r="I105" t="str">
            <v>--</v>
          </cell>
          <cell r="J105">
            <v>19</v>
          </cell>
          <cell r="K105">
            <v>19</v>
          </cell>
        </row>
        <row r="106">
          <cell r="A106" t="str">
            <v>M1</v>
          </cell>
          <cell r="B106" t="str">
            <v>A4C</v>
          </cell>
          <cell r="C106" t="str">
            <v>P</v>
          </cell>
          <cell r="D106" t="str">
            <v>22031</v>
          </cell>
          <cell r="E106" t="str">
            <v>PIPE</v>
          </cell>
          <cell r="F106">
            <v>1</v>
          </cell>
          <cell r="G106" t="str">
            <v>CB110508001H00</v>
          </cell>
          <cell r="H106">
            <v>1.5</v>
          </cell>
          <cell r="I106" t="str">
            <v>--</v>
          </cell>
          <cell r="J106">
            <v>21.1</v>
          </cell>
          <cell r="K106">
            <v>21.1</v>
          </cell>
        </row>
        <row r="107">
          <cell r="A107" t="str">
            <v>M1</v>
          </cell>
          <cell r="B107" t="str">
            <v>A5C</v>
          </cell>
          <cell r="C107" t="str">
            <v>P</v>
          </cell>
          <cell r="D107" t="str">
            <v>22045</v>
          </cell>
          <cell r="E107" t="str">
            <v>PIPE</v>
          </cell>
          <cell r="F107">
            <v>1</v>
          </cell>
          <cell r="G107" t="str">
            <v>CB100508001H00</v>
          </cell>
          <cell r="H107">
            <v>1.5</v>
          </cell>
          <cell r="I107" t="str">
            <v>--</v>
          </cell>
          <cell r="J107">
            <v>21.4</v>
          </cell>
          <cell r="K107">
            <v>21.4</v>
          </cell>
        </row>
        <row r="108">
          <cell r="A108" t="str">
            <v>M1</v>
          </cell>
          <cell r="B108" t="str">
            <v>A5C</v>
          </cell>
          <cell r="C108" t="str">
            <v>P</v>
          </cell>
          <cell r="D108" t="str">
            <v>22079</v>
          </cell>
          <cell r="E108" t="str">
            <v>PIPE</v>
          </cell>
          <cell r="F108">
            <v>1</v>
          </cell>
          <cell r="G108" t="str">
            <v>CB100508001H00</v>
          </cell>
          <cell r="H108">
            <v>1.5</v>
          </cell>
          <cell r="I108" t="str">
            <v>--</v>
          </cell>
          <cell r="J108">
            <v>21.6</v>
          </cell>
          <cell r="K108">
            <v>21.6</v>
          </cell>
        </row>
        <row r="109">
          <cell r="A109" t="str">
            <v>M1</v>
          </cell>
          <cell r="B109" t="str">
            <v>A5C</v>
          </cell>
          <cell r="C109" t="str">
            <v>P</v>
          </cell>
          <cell r="D109" t="str">
            <v>22111</v>
          </cell>
          <cell r="E109" t="str">
            <v>PIPE</v>
          </cell>
          <cell r="F109">
            <v>1</v>
          </cell>
          <cell r="G109" t="str">
            <v>CB100508001H00</v>
          </cell>
          <cell r="H109">
            <v>1.5</v>
          </cell>
          <cell r="I109" t="str">
            <v>--</v>
          </cell>
          <cell r="J109">
            <v>24.8</v>
          </cell>
          <cell r="K109">
            <v>24.8</v>
          </cell>
        </row>
        <row r="110">
          <cell r="A110" t="str">
            <v>M1</v>
          </cell>
          <cell r="B110" t="str">
            <v>A6C</v>
          </cell>
          <cell r="C110" t="str">
            <v>HOS</v>
          </cell>
          <cell r="D110" t="str">
            <v>65633</v>
          </cell>
          <cell r="E110" t="str">
            <v>PIPE</v>
          </cell>
          <cell r="F110">
            <v>1</v>
          </cell>
          <cell r="G110" t="str">
            <v>CB100508001H00</v>
          </cell>
          <cell r="H110">
            <v>1.5</v>
          </cell>
          <cell r="I110" t="str">
            <v>--</v>
          </cell>
          <cell r="J110">
            <v>32.299999999999997</v>
          </cell>
          <cell r="K110">
            <v>32.299999999999997</v>
          </cell>
        </row>
        <row r="111">
          <cell r="A111" t="str">
            <v>M1</v>
          </cell>
          <cell r="B111" t="str">
            <v>A5C</v>
          </cell>
          <cell r="C111" t="str">
            <v>P</v>
          </cell>
          <cell r="D111" t="str">
            <v>22102</v>
          </cell>
          <cell r="E111" t="str">
            <v>PIPE</v>
          </cell>
          <cell r="F111">
            <v>1</v>
          </cell>
          <cell r="G111" t="str">
            <v>CB100508001H00</v>
          </cell>
          <cell r="H111">
            <v>1.5</v>
          </cell>
          <cell r="I111" t="str">
            <v>--</v>
          </cell>
          <cell r="J111">
            <v>33</v>
          </cell>
          <cell r="K111">
            <v>33</v>
          </cell>
        </row>
        <row r="112">
          <cell r="A112" t="str">
            <v>M1</v>
          </cell>
          <cell r="B112" t="str">
            <v>A5C</v>
          </cell>
          <cell r="C112" t="str">
            <v>P</v>
          </cell>
          <cell r="D112" t="str">
            <v>22108</v>
          </cell>
          <cell r="E112" t="str">
            <v>PIPE</v>
          </cell>
          <cell r="F112">
            <v>1</v>
          </cell>
          <cell r="G112" t="str">
            <v>CB100508001H00</v>
          </cell>
          <cell r="H112">
            <v>1.5</v>
          </cell>
          <cell r="I112" t="str">
            <v>--</v>
          </cell>
          <cell r="J112">
            <v>33.299999999999997</v>
          </cell>
          <cell r="K112">
            <v>33.299999999999997</v>
          </cell>
        </row>
        <row r="113">
          <cell r="A113" t="str">
            <v>M1</v>
          </cell>
          <cell r="B113" t="str">
            <v>A5C</v>
          </cell>
          <cell r="C113" t="str">
            <v>P</v>
          </cell>
          <cell r="D113" t="str">
            <v>22104</v>
          </cell>
          <cell r="E113" t="str">
            <v>PIPE</v>
          </cell>
          <cell r="F113">
            <v>1</v>
          </cell>
          <cell r="G113" t="str">
            <v>CB100508001H00</v>
          </cell>
          <cell r="H113">
            <v>1.5</v>
          </cell>
          <cell r="I113" t="str">
            <v>--</v>
          </cell>
          <cell r="J113">
            <v>36</v>
          </cell>
          <cell r="K113">
            <v>36</v>
          </cell>
        </row>
        <row r="114">
          <cell r="A114" t="str">
            <v>M1</v>
          </cell>
          <cell r="B114" t="str">
            <v>A5C</v>
          </cell>
          <cell r="C114" t="str">
            <v>P</v>
          </cell>
          <cell r="D114" t="str">
            <v>22071</v>
          </cell>
          <cell r="E114" t="str">
            <v>PIPE</v>
          </cell>
          <cell r="F114">
            <v>1</v>
          </cell>
          <cell r="G114" t="str">
            <v>CB100508001H00</v>
          </cell>
          <cell r="H114">
            <v>1.5</v>
          </cell>
          <cell r="I114" t="str">
            <v>--</v>
          </cell>
          <cell r="J114">
            <v>38</v>
          </cell>
          <cell r="K114">
            <v>38</v>
          </cell>
        </row>
        <row r="115">
          <cell r="A115" t="str">
            <v>M1</v>
          </cell>
          <cell r="B115" t="str">
            <v>A5C</v>
          </cell>
          <cell r="C115" t="str">
            <v>P</v>
          </cell>
          <cell r="D115" t="str">
            <v>22069</v>
          </cell>
          <cell r="E115" t="str">
            <v>PIPE</v>
          </cell>
          <cell r="F115">
            <v>1</v>
          </cell>
          <cell r="G115" t="str">
            <v>CB100408000200</v>
          </cell>
          <cell r="H115">
            <v>2</v>
          </cell>
          <cell r="I115" t="str">
            <v>--</v>
          </cell>
          <cell r="J115">
            <v>0.5</v>
          </cell>
          <cell r="K115">
            <v>0.6</v>
          </cell>
        </row>
        <row r="116">
          <cell r="A116" t="str">
            <v>M1</v>
          </cell>
          <cell r="B116" t="str">
            <v>B2C</v>
          </cell>
          <cell r="C116" t="str">
            <v>CWR</v>
          </cell>
          <cell r="D116" t="str">
            <v>22620</v>
          </cell>
          <cell r="E116" t="str">
            <v>PIPE</v>
          </cell>
          <cell r="F116">
            <v>1</v>
          </cell>
          <cell r="G116" t="str">
            <v>CB100408000200</v>
          </cell>
          <cell r="H116">
            <v>2</v>
          </cell>
          <cell r="I116" t="str">
            <v>--</v>
          </cell>
          <cell r="J116">
            <v>1</v>
          </cell>
          <cell r="K116">
            <v>1.1000000000000001</v>
          </cell>
        </row>
        <row r="117">
          <cell r="A117" t="str">
            <v>M1</v>
          </cell>
          <cell r="B117" t="str">
            <v>B2C</v>
          </cell>
          <cell r="C117" t="str">
            <v>CWR</v>
          </cell>
          <cell r="D117" t="str">
            <v>22619</v>
          </cell>
          <cell r="E117" t="str">
            <v>PIPE</v>
          </cell>
          <cell r="F117">
            <v>1</v>
          </cell>
          <cell r="G117" t="str">
            <v>CB100408000200</v>
          </cell>
          <cell r="H117">
            <v>2</v>
          </cell>
          <cell r="I117" t="str">
            <v>--</v>
          </cell>
          <cell r="J117">
            <v>1</v>
          </cell>
          <cell r="K117">
            <v>1.1000000000000001</v>
          </cell>
        </row>
        <row r="118">
          <cell r="A118" t="str">
            <v>M1</v>
          </cell>
          <cell r="B118" t="str">
            <v>A5C</v>
          </cell>
          <cell r="C118" t="str">
            <v>P</v>
          </cell>
          <cell r="D118" t="str">
            <v>22153</v>
          </cell>
          <cell r="E118" t="str">
            <v>PIPE</v>
          </cell>
          <cell r="F118">
            <v>1</v>
          </cell>
          <cell r="G118" t="str">
            <v>CB100408000200</v>
          </cell>
          <cell r="H118">
            <v>2</v>
          </cell>
          <cell r="I118" t="str">
            <v>--</v>
          </cell>
          <cell r="J118">
            <v>1</v>
          </cell>
          <cell r="K118">
            <v>1.1000000000000001</v>
          </cell>
        </row>
        <row r="119">
          <cell r="A119" t="str">
            <v>M1</v>
          </cell>
          <cell r="B119" t="str">
            <v>A5C</v>
          </cell>
          <cell r="C119" t="str">
            <v>TRIM</v>
          </cell>
          <cell r="D119" t="str">
            <v>F-2213A</v>
          </cell>
          <cell r="E119" t="str">
            <v>PIPE</v>
          </cell>
          <cell r="F119">
            <v>1</v>
          </cell>
          <cell r="G119" t="str">
            <v>CB100408000200</v>
          </cell>
          <cell r="H119">
            <v>2</v>
          </cell>
          <cell r="I119" t="str">
            <v>--</v>
          </cell>
          <cell r="J119">
            <v>1</v>
          </cell>
          <cell r="K119">
            <v>1.1000000000000001</v>
          </cell>
        </row>
        <row r="120">
          <cell r="A120" t="str">
            <v>M1</v>
          </cell>
          <cell r="B120" t="str">
            <v>A5C</v>
          </cell>
          <cell r="C120" t="str">
            <v>TRIM</v>
          </cell>
          <cell r="D120" t="str">
            <v>F-2213B</v>
          </cell>
          <cell r="E120" t="str">
            <v>PIPE</v>
          </cell>
          <cell r="F120">
            <v>1</v>
          </cell>
          <cell r="G120" t="str">
            <v>CB100408000200</v>
          </cell>
          <cell r="H120">
            <v>2</v>
          </cell>
          <cell r="I120" t="str">
            <v>--</v>
          </cell>
          <cell r="J120">
            <v>1</v>
          </cell>
          <cell r="K120">
            <v>1.1000000000000001</v>
          </cell>
        </row>
        <row r="121">
          <cell r="A121" t="str">
            <v>M1</v>
          </cell>
          <cell r="B121" t="str">
            <v>A5C</v>
          </cell>
          <cell r="C121" t="str">
            <v>COMP</v>
          </cell>
          <cell r="D121" t="str">
            <v>005</v>
          </cell>
          <cell r="E121" t="str">
            <v>PIPE</v>
          </cell>
          <cell r="F121">
            <v>1</v>
          </cell>
          <cell r="G121" t="str">
            <v>CB100408000200</v>
          </cell>
          <cell r="H121">
            <v>2</v>
          </cell>
          <cell r="I121" t="str">
            <v>--</v>
          </cell>
          <cell r="J121">
            <v>1.5</v>
          </cell>
          <cell r="K121">
            <v>1.7</v>
          </cell>
        </row>
        <row r="122">
          <cell r="A122" t="str">
            <v>M1</v>
          </cell>
          <cell r="B122" t="str">
            <v>B2C</v>
          </cell>
          <cell r="C122" t="str">
            <v>TRIM</v>
          </cell>
          <cell r="D122" t="str">
            <v>V-2218</v>
          </cell>
          <cell r="E122" t="str">
            <v>PIPE</v>
          </cell>
          <cell r="F122">
            <v>1</v>
          </cell>
          <cell r="G122" t="str">
            <v>CB100408000200</v>
          </cell>
          <cell r="H122">
            <v>2</v>
          </cell>
          <cell r="I122" t="str">
            <v>--</v>
          </cell>
          <cell r="J122">
            <v>1.6</v>
          </cell>
          <cell r="K122">
            <v>1.8</v>
          </cell>
        </row>
        <row r="123">
          <cell r="A123" t="str">
            <v>M1</v>
          </cell>
          <cell r="B123" t="str">
            <v>A5C</v>
          </cell>
          <cell r="C123" t="str">
            <v>TRIM</v>
          </cell>
          <cell r="D123" t="str">
            <v>C-2201</v>
          </cell>
          <cell r="E123" t="str">
            <v>PIPE</v>
          </cell>
          <cell r="F123">
            <v>1</v>
          </cell>
          <cell r="G123" t="str">
            <v>CB100408000200</v>
          </cell>
          <cell r="H123">
            <v>2</v>
          </cell>
          <cell r="I123" t="str">
            <v>--</v>
          </cell>
          <cell r="J123">
            <v>1.6</v>
          </cell>
          <cell r="K123">
            <v>1.8</v>
          </cell>
        </row>
        <row r="124">
          <cell r="A124" t="str">
            <v>M1</v>
          </cell>
          <cell r="B124" t="str">
            <v>A5C</v>
          </cell>
          <cell r="C124" t="str">
            <v>P</v>
          </cell>
          <cell r="D124" t="str">
            <v>22096</v>
          </cell>
          <cell r="E124" t="str">
            <v>PIPE</v>
          </cell>
          <cell r="F124">
            <v>1</v>
          </cell>
          <cell r="G124" t="str">
            <v>CB100408000200</v>
          </cell>
          <cell r="H124">
            <v>2</v>
          </cell>
          <cell r="I124" t="str">
            <v>--</v>
          </cell>
          <cell r="J124">
            <v>2.7</v>
          </cell>
          <cell r="K124">
            <v>3</v>
          </cell>
        </row>
        <row r="125">
          <cell r="A125" t="str">
            <v>M1</v>
          </cell>
          <cell r="B125" t="str">
            <v>A5C</v>
          </cell>
          <cell r="C125" t="str">
            <v>P</v>
          </cell>
          <cell r="D125" t="str">
            <v>22004</v>
          </cell>
          <cell r="E125" t="str">
            <v>PIPE</v>
          </cell>
          <cell r="F125">
            <v>1</v>
          </cell>
          <cell r="G125" t="str">
            <v>CB100408000200</v>
          </cell>
          <cell r="H125">
            <v>2</v>
          </cell>
          <cell r="I125" t="str">
            <v>--</v>
          </cell>
          <cell r="J125">
            <v>3</v>
          </cell>
          <cell r="K125">
            <v>3.3</v>
          </cell>
        </row>
        <row r="126">
          <cell r="A126" t="str">
            <v>M1</v>
          </cell>
          <cell r="B126" t="str">
            <v>A6C</v>
          </cell>
          <cell r="C126" t="str">
            <v>TRIM</v>
          </cell>
          <cell r="D126" t="str">
            <v>V-6501</v>
          </cell>
          <cell r="E126" t="str">
            <v>PIPE</v>
          </cell>
          <cell r="F126">
            <v>1</v>
          </cell>
          <cell r="G126" t="str">
            <v>CB100408000200</v>
          </cell>
          <cell r="H126">
            <v>2</v>
          </cell>
          <cell r="I126" t="str">
            <v>--</v>
          </cell>
          <cell r="J126">
            <v>3</v>
          </cell>
          <cell r="K126">
            <v>3.3</v>
          </cell>
        </row>
        <row r="127">
          <cell r="A127" t="str">
            <v>M1</v>
          </cell>
          <cell r="B127" t="str">
            <v>A5C</v>
          </cell>
          <cell r="C127" t="str">
            <v>P</v>
          </cell>
          <cell r="D127" t="str">
            <v>22097</v>
          </cell>
          <cell r="E127" t="str">
            <v>PIPE</v>
          </cell>
          <cell r="F127">
            <v>1</v>
          </cell>
          <cell r="G127" t="str">
            <v>CB100408000200</v>
          </cell>
          <cell r="H127">
            <v>2</v>
          </cell>
          <cell r="I127" t="str">
            <v>--</v>
          </cell>
          <cell r="J127">
            <v>3.3</v>
          </cell>
          <cell r="K127">
            <v>3.7</v>
          </cell>
        </row>
        <row r="128">
          <cell r="A128" t="str">
            <v>M1</v>
          </cell>
          <cell r="B128" t="str">
            <v>A5C</v>
          </cell>
          <cell r="C128" t="str">
            <v>P</v>
          </cell>
          <cell r="D128" t="str">
            <v>22115</v>
          </cell>
          <cell r="E128" t="str">
            <v>PIPE</v>
          </cell>
          <cell r="F128">
            <v>1</v>
          </cell>
          <cell r="G128" t="str">
            <v>CB100408000200</v>
          </cell>
          <cell r="H128">
            <v>2</v>
          </cell>
          <cell r="I128" t="str">
            <v>--</v>
          </cell>
          <cell r="J128">
            <v>3.5</v>
          </cell>
          <cell r="K128">
            <v>3.9</v>
          </cell>
        </row>
        <row r="129">
          <cell r="A129" t="str">
            <v>M1</v>
          </cell>
          <cell r="B129" t="str">
            <v>A5C</v>
          </cell>
          <cell r="C129" t="str">
            <v>P</v>
          </cell>
          <cell r="D129" t="str">
            <v>22101</v>
          </cell>
          <cell r="E129" t="str">
            <v>PIPE</v>
          </cell>
          <cell r="F129">
            <v>1</v>
          </cell>
          <cell r="G129" t="str">
            <v>CB100408000200</v>
          </cell>
          <cell r="H129">
            <v>2</v>
          </cell>
          <cell r="I129" t="str">
            <v>--</v>
          </cell>
          <cell r="J129">
            <v>4.8</v>
          </cell>
          <cell r="K129">
            <v>5.3</v>
          </cell>
        </row>
        <row r="130">
          <cell r="A130" t="str">
            <v>M1</v>
          </cell>
          <cell r="B130" t="str">
            <v>A5C</v>
          </cell>
          <cell r="C130" t="str">
            <v>P</v>
          </cell>
          <cell r="D130" t="str">
            <v>22100</v>
          </cell>
          <cell r="E130" t="str">
            <v>PIPE</v>
          </cell>
          <cell r="F130">
            <v>1</v>
          </cell>
          <cell r="G130" t="str">
            <v>CB100408000200</v>
          </cell>
          <cell r="H130">
            <v>2</v>
          </cell>
          <cell r="I130" t="str">
            <v>--</v>
          </cell>
          <cell r="J130">
            <v>4.8</v>
          </cell>
          <cell r="K130">
            <v>5.3</v>
          </cell>
        </row>
        <row r="131">
          <cell r="A131" t="str">
            <v>M1</v>
          </cell>
          <cell r="B131" t="str">
            <v>A5C</v>
          </cell>
          <cell r="C131" t="str">
            <v>N</v>
          </cell>
          <cell r="D131" t="str">
            <v>25611</v>
          </cell>
          <cell r="E131" t="str">
            <v>PIPE</v>
          </cell>
          <cell r="F131">
            <v>1</v>
          </cell>
          <cell r="G131" t="str">
            <v>CB100408000200</v>
          </cell>
          <cell r="H131">
            <v>2</v>
          </cell>
          <cell r="I131" t="str">
            <v>--</v>
          </cell>
          <cell r="J131">
            <v>5</v>
          </cell>
          <cell r="K131">
            <v>5.5</v>
          </cell>
        </row>
        <row r="132">
          <cell r="A132" t="str">
            <v>M1</v>
          </cell>
          <cell r="B132" t="str">
            <v>A5C</v>
          </cell>
          <cell r="C132" t="str">
            <v>P</v>
          </cell>
          <cell r="D132" t="str">
            <v>22117</v>
          </cell>
          <cell r="E132" t="str">
            <v>PIPE</v>
          </cell>
          <cell r="F132">
            <v>1</v>
          </cell>
          <cell r="G132" t="str">
            <v>CB100408000200</v>
          </cell>
          <cell r="H132">
            <v>2</v>
          </cell>
          <cell r="I132" t="str">
            <v>--</v>
          </cell>
          <cell r="J132">
            <v>5</v>
          </cell>
          <cell r="K132">
            <v>5.5</v>
          </cell>
        </row>
        <row r="133">
          <cell r="A133" t="str">
            <v>M1</v>
          </cell>
          <cell r="B133" t="str">
            <v>A5C</v>
          </cell>
          <cell r="C133" t="str">
            <v>P</v>
          </cell>
          <cell r="D133" t="str">
            <v>22130</v>
          </cell>
          <cell r="E133" t="str">
            <v>PIPE</v>
          </cell>
          <cell r="F133">
            <v>1</v>
          </cell>
          <cell r="G133" t="str">
            <v>CB100408000200</v>
          </cell>
          <cell r="H133">
            <v>2</v>
          </cell>
          <cell r="I133" t="str">
            <v>--</v>
          </cell>
          <cell r="J133">
            <v>5</v>
          </cell>
          <cell r="K133">
            <v>5.5</v>
          </cell>
        </row>
        <row r="134">
          <cell r="A134" t="str">
            <v>M1</v>
          </cell>
          <cell r="B134" t="str">
            <v>A5C</v>
          </cell>
          <cell r="C134" t="str">
            <v>P</v>
          </cell>
          <cell r="D134" t="str">
            <v>22140</v>
          </cell>
          <cell r="E134" t="str">
            <v>PIPE</v>
          </cell>
          <cell r="F134">
            <v>1</v>
          </cell>
          <cell r="G134" t="str">
            <v>CB100408000200</v>
          </cell>
          <cell r="H134">
            <v>2</v>
          </cell>
          <cell r="I134" t="str">
            <v>--</v>
          </cell>
          <cell r="J134">
            <v>5</v>
          </cell>
          <cell r="K134">
            <v>5.5</v>
          </cell>
        </row>
        <row r="135">
          <cell r="A135" t="str">
            <v>M1</v>
          </cell>
          <cell r="B135" t="str">
            <v>B2C</v>
          </cell>
          <cell r="C135" t="str">
            <v>SH</v>
          </cell>
          <cell r="D135" t="str">
            <v>22611</v>
          </cell>
          <cell r="E135" t="str">
            <v>PIPE</v>
          </cell>
          <cell r="F135">
            <v>1</v>
          </cell>
          <cell r="G135" t="str">
            <v>CB100408000200</v>
          </cell>
          <cell r="H135">
            <v>2</v>
          </cell>
          <cell r="I135" t="str">
            <v>--</v>
          </cell>
          <cell r="J135">
            <v>6.5</v>
          </cell>
          <cell r="K135">
            <v>7.2</v>
          </cell>
        </row>
        <row r="136">
          <cell r="A136" t="str">
            <v>M1</v>
          </cell>
          <cell r="B136" t="str">
            <v>A5C</v>
          </cell>
          <cell r="C136" t="str">
            <v>P</v>
          </cell>
          <cell r="D136" t="str">
            <v>22110</v>
          </cell>
          <cell r="E136" t="str">
            <v>PIPE</v>
          </cell>
          <cell r="F136">
            <v>1</v>
          </cell>
          <cell r="G136" t="str">
            <v>CB100408000200</v>
          </cell>
          <cell r="H136">
            <v>2</v>
          </cell>
          <cell r="I136" t="str">
            <v>--</v>
          </cell>
          <cell r="J136">
            <v>7.2</v>
          </cell>
          <cell r="K136">
            <v>8</v>
          </cell>
        </row>
        <row r="137">
          <cell r="A137" t="str">
            <v>M1</v>
          </cell>
          <cell r="B137" t="str">
            <v>B2C</v>
          </cell>
          <cell r="C137" t="str">
            <v>SH</v>
          </cell>
          <cell r="D137" t="str">
            <v>22611</v>
          </cell>
          <cell r="E137" t="str">
            <v>PIPE</v>
          </cell>
          <cell r="F137">
            <v>1</v>
          </cell>
          <cell r="G137" t="str">
            <v>CB100408000200</v>
          </cell>
          <cell r="H137">
            <v>2</v>
          </cell>
          <cell r="I137" t="str">
            <v>--</v>
          </cell>
          <cell r="J137">
            <v>8.5</v>
          </cell>
          <cell r="K137">
            <v>9.4</v>
          </cell>
        </row>
        <row r="138">
          <cell r="A138" t="str">
            <v>M1</v>
          </cell>
          <cell r="B138" t="str">
            <v>A5C</v>
          </cell>
          <cell r="C138" t="str">
            <v>P</v>
          </cell>
          <cell r="D138" t="str">
            <v>22066</v>
          </cell>
          <cell r="E138" t="str">
            <v>PIPE</v>
          </cell>
          <cell r="F138">
            <v>1</v>
          </cell>
          <cell r="G138" t="str">
            <v>CB100408000200</v>
          </cell>
          <cell r="H138">
            <v>2</v>
          </cell>
          <cell r="I138" t="str">
            <v>--</v>
          </cell>
          <cell r="J138">
            <v>9.1999999999999993</v>
          </cell>
          <cell r="K138">
            <v>10.199999999999999</v>
          </cell>
        </row>
        <row r="139">
          <cell r="A139" t="str">
            <v>M1</v>
          </cell>
          <cell r="B139" t="str">
            <v>A5C</v>
          </cell>
          <cell r="C139" t="str">
            <v>P</v>
          </cell>
          <cell r="D139" t="str">
            <v>22068</v>
          </cell>
          <cell r="E139" t="str">
            <v>PIPE</v>
          </cell>
          <cell r="F139">
            <v>1</v>
          </cell>
          <cell r="G139" t="str">
            <v>CB100408000200</v>
          </cell>
          <cell r="H139">
            <v>2</v>
          </cell>
          <cell r="I139" t="str">
            <v>--</v>
          </cell>
          <cell r="J139">
            <v>9.6</v>
          </cell>
          <cell r="K139">
            <v>10.6</v>
          </cell>
        </row>
        <row r="140">
          <cell r="A140" t="str">
            <v>M1</v>
          </cell>
          <cell r="B140" t="str">
            <v>B2C</v>
          </cell>
          <cell r="C140" t="str">
            <v>SH</v>
          </cell>
          <cell r="D140" t="str">
            <v>22613</v>
          </cell>
          <cell r="E140" t="str">
            <v>PIPE</v>
          </cell>
          <cell r="F140">
            <v>1</v>
          </cell>
          <cell r="G140" t="str">
            <v>CB100408000200</v>
          </cell>
          <cell r="H140">
            <v>2</v>
          </cell>
          <cell r="I140" t="str">
            <v>--</v>
          </cell>
          <cell r="J140">
            <v>13.4</v>
          </cell>
          <cell r="K140">
            <v>14.8</v>
          </cell>
        </row>
        <row r="141">
          <cell r="A141" t="str">
            <v>M1</v>
          </cell>
          <cell r="B141" t="str">
            <v>A5C</v>
          </cell>
          <cell r="C141" t="str">
            <v>P</v>
          </cell>
          <cell r="D141" t="str">
            <v>21006</v>
          </cell>
          <cell r="E141" t="str">
            <v>PIPE</v>
          </cell>
          <cell r="F141">
            <v>1</v>
          </cell>
          <cell r="G141" t="str">
            <v>CB100408000200</v>
          </cell>
          <cell r="H141">
            <v>2</v>
          </cell>
          <cell r="I141" t="str">
            <v>--</v>
          </cell>
          <cell r="J141">
            <v>14</v>
          </cell>
          <cell r="K141">
            <v>15.4</v>
          </cell>
        </row>
        <row r="142">
          <cell r="A142" t="str">
            <v>M1</v>
          </cell>
          <cell r="B142" t="str">
            <v>B2C</v>
          </cell>
          <cell r="C142" t="str">
            <v>SH</v>
          </cell>
          <cell r="D142" t="str">
            <v>22614</v>
          </cell>
          <cell r="E142" t="str">
            <v>PIPE</v>
          </cell>
          <cell r="F142">
            <v>1</v>
          </cell>
          <cell r="G142" t="str">
            <v>CB100408000200</v>
          </cell>
          <cell r="H142">
            <v>2</v>
          </cell>
          <cell r="I142" t="str">
            <v>--</v>
          </cell>
          <cell r="J142">
            <v>15.3</v>
          </cell>
          <cell r="K142">
            <v>16.899999999999999</v>
          </cell>
        </row>
        <row r="143">
          <cell r="A143" t="str">
            <v>M1</v>
          </cell>
          <cell r="B143" t="str">
            <v>A5C</v>
          </cell>
          <cell r="C143" t="str">
            <v>P</v>
          </cell>
          <cell r="D143" t="str">
            <v>22004</v>
          </cell>
          <cell r="E143" t="str">
            <v>PIPE</v>
          </cell>
          <cell r="F143">
            <v>1</v>
          </cell>
          <cell r="G143" t="str">
            <v>CB100408000200</v>
          </cell>
          <cell r="H143">
            <v>2</v>
          </cell>
          <cell r="I143" t="str">
            <v>--</v>
          </cell>
          <cell r="J143">
            <v>16.899999999999999</v>
          </cell>
          <cell r="K143">
            <v>18.600000000000001</v>
          </cell>
        </row>
        <row r="144">
          <cell r="A144" t="str">
            <v>M1</v>
          </cell>
          <cell r="B144" t="str">
            <v>A5C</v>
          </cell>
          <cell r="C144" t="str">
            <v>P</v>
          </cell>
          <cell r="D144" t="str">
            <v>22004</v>
          </cell>
          <cell r="E144" t="str">
            <v>PIPE</v>
          </cell>
          <cell r="F144">
            <v>1</v>
          </cell>
          <cell r="G144" t="str">
            <v>CB100408000200</v>
          </cell>
          <cell r="H144">
            <v>2</v>
          </cell>
          <cell r="I144" t="str">
            <v>--</v>
          </cell>
          <cell r="J144">
            <v>17.899999999999999</v>
          </cell>
          <cell r="K144">
            <v>19.7</v>
          </cell>
        </row>
        <row r="145">
          <cell r="A145" t="str">
            <v>M1</v>
          </cell>
          <cell r="B145" t="str">
            <v>A5C</v>
          </cell>
          <cell r="C145" t="str">
            <v>N</v>
          </cell>
          <cell r="D145" t="str">
            <v>25617</v>
          </cell>
          <cell r="E145" t="str">
            <v>PIPE</v>
          </cell>
          <cell r="F145">
            <v>1</v>
          </cell>
          <cell r="G145" t="str">
            <v>CB100408000200</v>
          </cell>
          <cell r="H145">
            <v>2</v>
          </cell>
          <cell r="I145" t="str">
            <v>--</v>
          </cell>
          <cell r="J145">
            <v>18</v>
          </cell>
          <cell r="K145">
            <v>19.8</v>
          </cell>
        </row>
        <row r="146">
          <cell r="A146" t="str">
            <v>M1</v>
          </cell>
          <cell r="B146" t="str">
            <v>B2C</v>
          </cell>
          <cell r="C146" t="str">
            <v>SH</v>
          </cell>
          <cell r="D146" t="str">
            <v>22612</v>
          </cell>
          <cell r="E146" t="str">
            <v>PIPE</v>
          </cell>
          <cell r="F146">
            <v>1</v>
          </cell>
          <cell r="G146" t="str">
            <v>CB100408000200</v>
          </cell>
          <cell r="H146">
            <v>2</v>
          </cell>
          <cell r="I146" t="str">
            <v>--</v>
          </cell>
          <cell r="J146">
            <v>27.7</v>
          </cell>
          <cell r="K146">
            <v>30.5</v>
          </cell>
        </row>
        <row r="147">
          <cell r="A147" t="str">
            <v>M1</v>
          </cell>
          <cell r="B147" t="str">
            <v>A6C</v>
          </cell>
          <cell r="C147" t="str">
            <v>HOS</v>
          </cell>
          <cell r="D147" t="str">
            <v>65624</v>
          </cell>
          <cell r="E147" t="str">
            <v>PIPE</v>
          </cell>
          <cell r="F147">
            <v>1</v>
          </cell>
          <cell r="G147" t="str">
            <v>CB100408000200</v>
          </cell>
          <cell r="H147">
            <v>2</v>
          </cell>
          <cell r="I147" t="str">
            <v>--</v>
          </cell>
          <cell r="J147">
            <v>28</v>
          </cell>
          <cell r="K147">
            <v>30.8</v>
          </cell>
        </row>
        <row r="148">
          <cell r="A148" t="str">
            <v>M1</v>
          </cell>
          <cell r="B148" t="str">
            <v>A6C</v>
          </cell>
          <cell r="C148" t="str">
            <v>HOS</v>
          </cell>
          <cell r="D148" t="str">
            <v>65624</v>
          </cell>
          <cell r="E148" t="str">
            <v>PIPE</v>
          </cell>
          <cell r="F148">
            <v>1</v>
          </cell>
          <cell r="G148" t="str">
            <v>CB100408000200</v>
          </cell>
          <cell r="H148">
            <v>2</v>
          </cell>
          <cell r="I148" t="str">
            <v>--</v>
          </cell>
          <cell r="J148">
            <v>28</v>
          </cell>
          <cell r="K148">
            <v>30.8</v>
          </cell>
        </row>
        <row r="149">
          <cell r="A149" t="str">
            <v>M1</v>
          </cell>
          <cell r="B149" t="str">
            <v>A6C</v>
          </cell>
          <cell r="C149" t="str">
            <v>HOR</v>
          </cell>
          <cell r="D149" t="str">
            <v>65611</v>
          </cell>
          <cell r="E149" t="str">
            <v>PIPE</v>
          </cell>
          <cell r="F149">
            <v>1</v>
          </cell>
          <cell r="G149" t="str">
            <v>CB100408000200</v>
          </cell>
          <cell r="H149">
            <v>2</v>
          </cell>
          <cell r="I149" t="str">
            <v>--</v>
          </cell>
          <cell r="J149">
            <v>28</v>
          </cell>
          <cell r="K149">
            <v>30.8</v>
          </cell>
        </row>
        <row r="150">
          <cell r="A150" t="str">
            <v>M1</v>
          </cell>
          <cell r="B150" t="str">
            <v>A6C</v>
          </cell>
          <cell r="C150" t="str">
            <v>HOR</v>
          </cell>
          <cell r="D150" t="str">
            <v>65611</v>
          </cell>
          <cell r="E150" t="str">
            <v>PIPE</v>
          </cell>
          <cell r="F150">
            <v>1</v>
          </cell>
          <cell r="G150" t="str">
            <v>CB100408000200</v>
          </cell>
          <cell r="H150">
            <v>2</v>
          </cell>
          <cell r="I150" t="str">
            <v>--</v>
          </cell>
          <cell r="J150">
            <v>28</v>
          </cell>
          <cell r="K150">
            <v>30.8</v>
          </cell>
        </row>
        <row r="151">
          <cell r="A151" t="str">
            <v>M1</v>
          </cell>
          <cell r="B151" t="str">
            <v>A6C</v>
          </cell>
          <cell r="C151" t="str">
            <v>HOS</v>
          </cell>
          <cell r="D151" t="str">
            <v>65620</v>
          </cell>
          <cell r="E151" t="str">
            <v>PIPE</v>
          </cell>
          <cell r="F151">
            <v>1</v>
          </cell>
          <cell r="G151" t="str">
            <v>CB100408000200</v>
          </cell>
          <cell r="H151">
            <v>2</v>
          </cell>
          <cell r="I151" t="str">
            <v>--</v>
          </cell>
          <cell r="J151">
            <v>29.9</v>
          </cell>
          <cell r="K151">
            <v>32.9</v>
          </cell>
        </row>
        <row r="152">
          <cell r="A152" t="str">
            <v>M1</v>
          </cell>
          <cell r="B152" t="str">
            <v>CA304</v>
          </cell>
          <cell r="C152" t="str">
            <v>MC</v>
          </cell>
          <cell r="D152" t="str">
            <v>12014</v>
          </cell>
          <cell r="E152" t="str">
            <v>PIPE</v>
          </cell>
          <cell r="F152">
            <v>1</v>
          </cell>
          <cell r="G152" t="str">
            <v>CB100405000200</v>
          </cell>
          <cell r="H152">
            <v>2</v>
          </cell>
          <cell r="I152" t="str">
            <v>--</v>
          </cell>
          <cell r="J152">
            <v>49.5</v>
          </cell>
          <cell r="K152">
            <v>54.5</v>
          </cell>
        </row>
        <row r="153">
          <cell r="A153" t="str">
            <v>M1</v>
          </cell>
          <cell r="B153" t="str">
            <v>A5C</v>
          </cell>
          <cell r="C153" t="str">
            <v>P</v>
          </cell>
          <cell r="D153" t="str">
            <v>22062</v>
          </cell>
          <cell r="E153" t="str">
            <v>PIPE</v>
          </cell>
          <cell r="F153">
            <v>1</v>
          </cell>
          <cell r="G153" t="str">
            <v>CB100404000300</v>
          </cell>
          <cell r="H153">
            <v>3</v>
          </cell>
          <cell r="I153" t="str">
            <v>--</v>
          </cell>
          <cell r="J153">
            <v>0.1</v>
          </cell>
          <cell r="K153">
            <v>0.2</v>
          </cell>
        </row>
        <row r="154">
          <cell r="A154" t="str">
            <v>M1</v>
          </cell>
          <cell r="B154" t="str">
            <v>A5C</v>
          </cell>
          <cell r="C154" t="str">
            <v>P</v>
          </cell>
          <cell r="D154" t="str">
            <v>22073</v>
          </cell>
          <cell r="E154" t="str">
            <v>PIPE</v>
          </cell>
          <cell r="F154">
            <v>1</v>
          </cell>
          <cell r="G154" t="str">
            <v>CB100404000300</v>
          </cell>
          <cell r="H154">
            <v>3</v>
          </cell>
          <cell r="I154" t="str">
            <v>--</v>
          </cell>
          <cell r="J154">
            <v>0.1</v>
          </cell>
          <cell r="K154">
            <v>0.2</v>
          </cell>
        </row>
        <row r="155">
          <cell r="A155" t="str">
            <v>M1</v>
          </cell>
          <cell r="B155" t="str">
            <v>B2C</v>
          </cell>
          <cell r="C155" t="str">
            <v>SH</v>
          </cell>
          <cell r="D155" t="str">
            <v>22612</v>
          </cell>
          <cell r="E155" t="str">
            <v>PIPE</v>
          </cell>
          <cell r="F155">
            <v>1</v>
          </cell>
          <cell r="G155" t="str">
            <v>CB100404000300</v>
          </cell>
          <cell r="H155">
            <v>3</v>
          </cell>
          <cell r="I155" t="str">
            <v>--</v>
          </cell>
          <cell r="J155">
            <v>0.5</v>
          </cell>
          <cell r="K155">
            <v>0.6</v>
          </cell>
        </row>
        <row r="156">
          <cell r="A156" t="str">
            <v>M1</v>
          </cell>
          <cell r="B156" t="str">
            <v>A5C</v>
          </cell>
          <cell r="C156" t="str">
            <v>TRIM</v>
          </cell>
          <cell r="D156" t="str">
            <v>V-2216B</v>
          </cell>
          <cell r="E156" t="str">
            <v>PIPE</v>
          </cell>
          <cell r="F156">
            <v>1</v>
          </cell>
          <cell r="G156" t="str">
            <v>CB100404000300</v>
          </cell>
          <cell r="H156">
            <v>3</v>
          </cell>
          <cell r="I156" t="str">
            <v>--</v>
          </cell>
          <cell r="J156">
            <v>0.5</v>
          </cell>
          <cell r="K156">
            <v>0.6</v>
          </cell>
        </row>
        <row r="157">
          <cell r="A157" t="str">
            <v>M1</v>
          </cell>
          <cell r="B157" t="str">
            <v>A5C</v>
          </cell>
          <cell r="C157" t="str">
            <v>TRIM</v>
          </cell>
          <cell r="D157" t="str">
            <v>V-2216A</v>
          </cell>
          <cell r="E157" t="str">
            <v>PIPE</v>
          </cell>
          <cell r="F157">
            <v>1</v>
          </cell>
          <cell r="G157" t="str">
            <v>CB100404000300</v>
          </cell>
          <cell r="H157">
            <v>3</v>
          </cell>
          <cell r="I157" t="str">
            <v>--</v>
          </cell>
          <cell r="J157">
            <v>0.5</v>
          </cell>
          <cell r="K157">
            <v>0.6</v>
          </cell>
        </row>
        <row r="158">
          <cell r="A158" t="str">
            <v>M1</v>
          </cell>
          <cell r="B158" t="str">
            <v>A5C</v>
          </cell>
          <cell r="C158" t="str">
            <v>P</v>
          </cell>
          <cell r="D158" t="str">
            <v>25002</v>
          </cell>
          <cell r="E158" t="str">
            <v>PIPE</v>
          </cell>
          <cell r="F158">
            <v>1</v>
          </cell>
          <cell r="G158" t="str">
            <v>CB100404000300</v>
          </cell>
          <cell r="H158">
            <v>3</v>
          </cell>
          <cell r="I158" t="str">
            <v>--</v>
          </cell>
          <cell r="J158">
            <v>1</v>
          </cell>
          <cell r="K158">
            <v>1.1000000000000001</v>
          </cell>
        </row>
        <row r="159">
          <cell r="A159" t="str">
            <v>M1</v>
          </cell>
          <cell r="B159" t="str">
            <v>A6C</v>
          </cell>
          <cell r="C159" t="str">
            <v>HOR</v>
          </cell>
          <cell r="D159" t="str">
            <v>65621</v>
          </cell>
          <cell r="E159" t="str">
            <v>PIPE</v>
          </cell>
          <cell r="F159">
            <v>1</v>
          </cell>
          <cell r="G159" t="str">
            <v>CB100404000300</v>
          </cell>
          <cell r="H159">
            <v>3</v>
          </cell>
          <cell r="I159" t="str">
            <v>--</v>
          </cell>
          <cell r="J159">
            <v>1.5</v>
          </cell>
          <cell r="K159">
            <v>1.7</v>
          </cell>
        </row>
        <row r="160">
          <cell r="A160" t="str">
            <v>M1</v>
          </cell>
          <cell r="B160" t="str">
            <v>A5C</v>
          </cell>
          <cell r="C160" t="str">
            <v>P</v>
          </cell>
          <cell r="D160" t="str">
            <v>22133</v>
          </cell>
          <cell r="E160" t="str">
            <v>PIPE</v>
          </cell>
          <cell r="F160">
            <v>1</v>
          </cell>
          <cell r="G160" t="str">
            <v>CB100404000300</v>
          </cell>
          <cell r="H160">
            <v>3</v>
          </cell>
          <cell r="I160" t="str">
            <v>--</v>
          </cell>
          <cell r="J160">
            <v>1.8</v>
          </cell>
          <cell r="K160">
            <v>2</v>
          </cell>
        </row>
        <row r="161">
          <cell r="A161" t="str">
            <v>M1</v>
          </cell>
          <cell r="B161" t="str">
            <v>A5C</v>
          </cell>
          <cell r="C161" t="str">
            <v>P</v>
          </cell>
          <cell r="D161" t="str">
            <v>22096</v>
          </cell>
          <cell r="E161" t="str">
            <v>PIPE</v>
          </cell>
          <cell r="F161">
            <v>1</v>
          </cell>
          <cell r="G161" t="str">
            <v>CB100404000300</v>
          </cell>
          <cell r="H161">
            <v>3</v>
          </cell>
          <cell r="I161" t="str">
            <v>--</v>
          </cell>
          <cell r="J161">
            <v>1.9</v>
          </cell>
          <cell r="K161">
            <v>2.1</v>
          </cell>
        </row>
        <row r="162">
          <cell r="A162" t="str">
            <v>M1</v>
          </cell>
          <cell r="B162" t="str">
            <v>A5C</v>
          </cell>
          <cell r="C162" t="str">
            <v>P</v>
          </cell>
          <cell r="D162" t="str">
            <v>22090</v>
          </cell>
          <cell r="E162" t="str">
            <v>PIPE</v>
          </cell>
          <cell r="F162">
            <v>1</v>
          </cell>
          <cell r="G162" t="str">
            <v>CB100404000300</v>
          </cell>
          <cell r="H162">
            <v>3</v>
          </cell>
          <cell r="I162" t="str">
            <v>--</v>
          </cell>
          <cell r="J162">
            <v>2.5</v>
          </cell>
          <cell r="K162">
            <v>2.8</v>
          </cell>
        </row>
        <row r="163">
          <cell r="A163" t="str">
            <v>M1</v>
          </cell>
          <cell r="B163" t="str">
            <v>A6C</v>
          </cell>
          <cell r="C163" t="str">
            <v>TRIM</v>
          </cell>
          <cell r="D163" t="str">
            <v>V-6501</v>
          </cell>
          <cell r="E163" t="str">
            <v>PIPE</v>
          </cell>
          <cell r="F163">
            <v>1</v>
          </cell>
          <cell r="G163" t="str">
            <v>CB100404000300</v>
          </cell>
          <cell r="H163">
            <v>3</v>
          </cell>
          <cell r="I163" t="str">
            <v>--</v>
          </cell>
          <cell r="J163">
            <v>2.5</v>
          </cell>
          <cell r="K163">
            <v>2.8</v>
          </cell>
        </row>
        <row r="164">
          <cell r="A164" t="str">
            <v>M1</v>
          </cell>
          <cell r="B164" t="str">
            <v>A5C</v>
          </cell>
          <cell r="C164" t="str">
            <v>TRIM</v>
          </cell>
          <cell r="D164" t="str">
            <v>C-2201</v>
          </cell>
          <cell r="E164" t="str">
            <v>PIPE</v>
          </cell>
          <cell r="F164">
            <v>1</v>
          </cell>
          <cell r="G164" t="str">
            <v>CB100404000300</v>
          </cell>
          <cell r="H164">
            <v>3</v>
          </cell>
          <cell r="I164" t="str">
            <v>--</v>
          </cell>
          <cell r="J164">
            <v>2.5</v>
          </cell>
          <cell r="K164">
            <v>2.8</v>
          </cell>
        </row>
        <row r="165">
          <cell r="A165" t="str">
            <v>M1</v>
          </cell>
          <cell r="B165" t="str">
            <v>A5C</v>
          </cell>
          <cell r="C165" t="str">
            <v>P</v>
          </cell>
          <cell r="D165" t="str">
            <v>22153</v>
          </cell>
          <cell r="E165" t="str">
            <v>PIPE</v>
          </cell>
          <cell r="F165">
            <v>1</v>
          </cell>
          <cell r="G165" t="str">
            <v>CB100404000300</v>
          </cell>
          <cell r="H165">
            <v>3</v>
          </cell>
          <cell r="I165" t="str">
            <v>--</v>
          </cell>
          <cell r="J165">
            <v>3.2</v>
          </cell>
          <cell r="K165">
            <v>3.6</v>
          </cell>
        </row>
        <row r="166">
          <cell r="A166" t="str">
            <v>M1</v>
          </cell>
          <cell r="B166" t="str">
            <v>A5C</v>
          </cell>
          <cell r="C166" t="str">
            <v>P</v>
          </cell>
          <cell r="D166" t="str">
            <v>22118</v>
          </cell>
          <cell r="E166" t="str">
            <v>PIPE</v>
          </cell>
          <cell r="F166">
            <v>1</v>
          </cell>
          <cell r="G166" t="str">
            <v>CB100404000300</v>
          </cell>
          <cell r="H166">
            <v>3</v>
          </cell>
          <cell r="I166" t="str">
            <v>--</v>
          </cell>
          <cell r="J166">
            <v>3.5</v>
          </cell>
          <cell r="K166">
            <v>3.9</v>
          </cell>
        </row>
        <row r="167">
          <cell r="A167" t="str">
            <v>M1</v>
          </cell>
          <cell r="B167" t="str">
            <v>B2C</v>
          </cell>
          <cell r="C167" t="str">
            <v>TRIM</v>
          </cell>
          <cell r="D167" t="str">
            <v>V-2218</v>
          </cell>
          <cell r="E167" t="str">
            <v>PIPE</v>
          </cell>
          <cell r="F167">
            <v>1</v>
          </cell>
          <cell r="G167" t="str">
            <v>CB100404000300</v>
          </cell>
          <cell r="H167">
            <v>3</v>
          </cell>
          <cell r="I167" t="str">
            <v>--</v>
          </cell>
          <cell r="J167">
            <v>4</v>
          </cell>
          <cell r="K167">
            <v>4.4000000000000004</v>
          </cell>
        </row>
        <row r="168">
          <cell r="A168" t="str">
            <v>M1</v>
          </cell>
          <cell r="B168" t="str">
            <v>A5C</v>
          </cell>
          <cell r="C168" t="str">
            <v>P</v>
          </cell>
          <cell r="D168" t="str">
            <v>22025</v>
          </cell>
          <cell r="E168" t="str">
            <v>PIPE</v>
          </cell>
          <cell r="F168">
            <v>1</v>
          </cell>
          <cell r="G168" t="str">
            <v>CB100404000300</v>
          </cell>
          <cell r="H168">
            <v>3</v>
          </cell>
          <cell r="I168" t="str">
            <v>--</v>
          </cell>
          <cell r="J168">
            <v>4</v>
          </cell>
          <cell r="K168">
            <v>4.4000000000000004</v>
          </cell>
        </row>
        <row r="169">
          <cell r="A169" t="str">
            <v>M1</v>
          </cell>
          <cell r="B169" t="str">
            <v>A5C</v>
          </cell>
          <cell r="C169" t="str">
            <v>P</v>
          </cell>
          <cell r="D169" t="str">
            <v>22130</v>
          </cell>
          <cell r="E169" t="str">
            <v>PIPE</v>
          </cell>
          <cell r="F169">
            <v>1</v>
          </cell>
          <cell r="G169" t="str">
            <v>CB100404000300</v>
          </cell>
          <cell r="H169">
            <v>3</v>
          </cell>
          <cell r="I169" t="str">
            <v>--</v>
          </cell>
          <cell r="J169">
            <v>4</v>
          </cell>
          <cell r="K169">
            <v>4.4000000000000004</v>
          </cell>
        </row>
        <row r="170">
          <cell r="A170" t="str">
            <v>M1</v>
          </cell>
          <cell r="B170" t="str">
            <v>A5C</v>
          </cell>
          <cell r="C170" t="str">
            <v>P</v>
          </cell>
          <cell r="D170" t="str">
            <v>22140</v>
          </cell>
          <cell r="E170" t="str">
            <v>PIPE</v>
          </cell>
          <cell r="F170">
            <v>1</v>
          </cell>
          <cell r="G170" t="str">
            <v>CB100404000300</v>
          </cell>
          <cell r="H170">
            <v>3</v>
          </cell>
          <cell r="I170" t="str">
            <v>--</v>
          </cell>
          <cell r="J170">
            <v>4</v>
          </cell>
          <cell r="K170">
            <v>4.4000000000000004</v>
          </cell>
        </row>
        <row r="171">
          <cell r="A171" t="str">
            <v>M1</v>
          </cell>
          <cell r="B171" t="str">
            <v>A5C</v>
          </cell>
          <cell r="C171" t="str">
            <v>P</v>
          </cell>
          <cell r="D171" t="str">
            <v>22134</v>
          </cell>
          <cell r="E171" t="str">
            <v>PIPE</v>
          </cell>
          <cell r="F171">
            <v>1</v>
          </cell>
          <cell r="G171" t="str">
            <v>CB100404000300</v>
          </cell>
          <cell r="H171">
            <v>3</v>
          </cell>
          <cell r="I171" t="str">
            <v>--</v>
          </cell>
          <cell r="J171">
            <v>4</v>
          </cell>
          <cell r="K171">
            <v>4.4000000000000004</v>
          </cell>
        </row>
        <row r="172">
          <cell r="A172" t="str">
            <v>M1</v>
          </cell>
          <cell r="B172" t="str">
            <v>A5C</v>
          </cell>
          <cell r="C172" t="str">
            <v>P</v>
          </cell>
          <cell r="D172" t="str">
            <v>22061</v>
          </cell>
          <cell r="E172" t="str">
            <v>PIPE</v>
          </cell>
          <cell r="F172">
            <v>1</v>
          </cell>
          <cell r="G172" t="str">
            <v>CB100404000300</v>
          </cell>
          <cell r="H172">
            <v>3</v>
          </cell>
          <cell r="I172" t="str">
            <v>--</v>
          </cell>
          <cell r="J172">
            <v>4</v>
          </cell>
          <cell r="K172">
            <v>4.4000000000000004</v>
          </cell>
        </row>
        <row r="173">
          <cell r="A173" t="str">
            <v>M1</v>
          </cell>
          <cell r="B173" t="str">
            <v>A5C</v>
          </cell>
          <cell r="C173" t="str">
            <v>TRIM</v>
          </cell>
          <cell r="D173" t="str">
            <v>V-2211</v>
          </cell>
          <cell r="E173" t="str">
            <v>PIPE</v>
          </cell>
          <cell r="F173">
            <v>1</v>
          </cell>
          <cell r="G173" t="str">
            <v>CB100404000300</v>
          </cell>
          <cell r="H173">
            <v>3</v>
          </cell>
          <cell r="I173" t="str">
            <v>--</v>
          </cell>
          <cell r="J173">
            <v>4.5</v>
          </cell>
          <cell r="K173">
            <v>5</v>
          </cell>
        </row>
        <row r="174">
          <cell r="A174" t="str">
            <v>M1</v>
          </cell>
          <cell r="B174" t="str">
            <v>A6C</v>
          </cell>
          <cell r="C174" t="str">
            <v>HOR</v>
          </cell>
          <cell r="D174" t="str">
            <v>65813</v>
          </cell>
          <cell r="E174" t="str">
            <v>PIPE</v>
          </cell>
          <cell r="F174">
            <v>1</v>
          </cell>
          <cell r="G174" t="str">
            <v>CB100404000300</v>
          </cell>
          <cell r="H174">
            <v>3</v>
          </cell>
          <cell r="I174" t="str">
            <v>--</v>
          </cell>
          <cell r="J174">
            <v>6</v>
          </cell>
          <cell r="K174">
            <v>6.6</v>
          </cell>
        </row>
        <row r="175">
          <cell r="A175" t="str">
            <v>M1</v>
          </cell>
          <cell r="B175" t="str">
            <v>A6C</v>
          </cell>
          <cell r="C175" t="str">
            <v>HOS</v>
          </cell>
          <cell r="D175" t="str">
            <v>65634</v>
          </cell>
          <cell r="E175" t="str">
            <v>PIPE</v>
          </cell>
          <cell r="F175">
            <v>1</v>
          </cell>
          <cell r="G175" t="str">
            <v>CB100404000300</v>
          </cell>
          <cell r="H175">
            <v>3</v>
          </cell>
          <cell r="I175" t="str">
            <v>--</v>
          </cell>
          <cell r="J175">
            <v>6</v>
          </cell>
          <cell r="K175">
            <v>6.6</v>
          </cell>
        </row>
        <row r="176">
          <cell r="A176" t="str">
            <v>M1</v>
          </cell>
          <cell r="B176" t="str">
            <v>A5C</v>
          </cell>
          <cell r="C176" t="str">
            <v>P</v>
          </cell>
          <cell r="D176" t="str">
            <v>22092</v>
          </cell>
          <cell r="E176" t="str">
            <v>PIPE</v>
          </cell>
          <cell r="F176">
            <v>1</v>
          </cell>
          <cell r="G176" t="str">
            <v>CB100404000300</v>
          </cell>
          <cell r="H176">
            <v>3</v>
          </cell>
          <cell r="I176" t="str">
            <v>--</v>
          </cell>
          <cell r="J176">
            <v>6.5</v>
          </cell>
          <cell r="K176">
            <v>7.2</v>
          </cell>
        </row>
        <row r="177">
          <cell r="A177" t="str">
            <v>M1</v>
          </cell>
          <cell r="B177" t="str">
            <v>A5C</v>
          </cell>
          <cell r="C177" t="str">
            <v>P</v>
          </cell>
          <cell r="D177" t="str">
            <v>22095</v>
          </cell>
          <cell r="E177" t="str">
            <v>PIPE</v>
          </cell>
          <cell r="F177">
            <v>1</v>
          </cell>
          <cell r="G177" t="str">
            <v>CB100404000300</v>
          </cell>
          <cell r="H177">
            <v>3</v>
          </cell>
          <cell r="I177" t="str">
            <v>--</v>
          </cell>
          <cell r="J177">
            <v>6.8</v>
          </cell>
          <cell r="K177">
            <v>7.5</v>
          </cell>
        </row>
        <row r="178">
          <cell r="A178" t="str">
            <v>M1</v>
          </cell>
          <cell r="B178" t="str">
            <v>A5C</v>
          </cell>
          <cell r="C178" t="str">
            <v>P</v>
          </cell>
          <cell r="D178" t="str">
            <v>22094</v>
          </cell>
          <cell r="E178" t="str">
            <v>PIPE</v>
          </cell>
          <cell r="F178">
            <v>1</v>
          </cell>
          <cell r="G178" t="str">
            <v>CB100404000300</v>
          </cell>
          <cell r="H178">
            <v>3</v>
          </cell>
          <cell r="I178" t="str">
            <v>--</v>
          </cell>
          <cell r="J178">
            <v>6.8</v>
          </cell>
          <cell r="K178">
            <v>7.5</v>
          </cell>
        </row>
        <row r="179">
          <cell r="A179" t="str">
            <v>M1</v>
          </cell>
          <cell r="B179" t="str">
            <v>A5C</v>
          </cell>
          <cell r="C179" t="str">
            <v>P</v>
          </cell>
          <cell r="D179" t="str">
            <v>22089</v>
          </cell>
          <cell r="E179" t="str">
            <v>PIPE</v>
          </cell>
          <cell r="F179">
            <v>1</v>
          </cell>
          <cell r="G179" t="str">
            <v>CB100404000300</v>
          </cell>
          <cell r="H179">
            <v>3</v>
          </cell>
          <cell r="I179" t="str">
            <v>--</v>
          </cell>
          <cell r="J179">
            <v>6.8</v>
          </cell>
          <cell r="K179">
            <v>7.5</v>
          </cell>
        </row>
        <row r="180">
          <cell r="A180" t="str">
            <v>M1</v>
          </cell>
          <cell r="B180" t="str">
            <v>A5C</v>
          </cell>
          <cell r="C180" t="str">
            <v>P</v>
          </cell>
          <cell r="D180" t="str">
            <v>22091</v>
          </cell>
          <cell r="E180" t="str">
            <v>PIPE</v>
          </cell>
          <cell r="F180">
            <v>1</v>
          </cell>
          <cell r="G180" t="str">
            <v>CB100404000300</v>
          </cell>
          <cell r="H180">
            <v>3</v>
          </cell>
          <cell r="I180" t="str">
            <v>--</v>
          </cell>
          <cell r="J180">
            <v>7.7</v>
          </cell>
          <cell r="K180">
            <v>8.5</v>
          </cell>
        </row>
        <row r="181">
          <cell r="A181" t="str">
            <v>M1</v>
          </cell>
          <cell r="B181" t="str">
            <v>A5C</v>
          </cell>
          <cell r="C181" t="str">
            <v>P</v>
          </cell>
          <cell r="D181" t="str">
            <v>22090</v>
          </cell>
          <cell r="E181" t="str">
            <v>PIPE</v>
          </cell>
          <cell r="F181">
            <v>1</v>
          </cell>
          <cell r="G181" t="str">
            <v>CB100404000300</v>
          </cell>
          <cell r="H181">
            <v>3</v>
          </cell>
          <cell r="I181" t="str">
            <v>--</v>
          </cell>
          <cell r="J181">
            <v>8.1999999999999993</v>
          </cell>
          <cell r="K181">
            <v>9.1</v>
          </cell>
        </row>
        <row r="182">
          <cell r="A182" t="str">
            <v>M1</v>
          </cell>
          <cell r="B182" t="str">
            <v>A5C</v>
          </cell>
          <cell r="C182" t="str">
            <v>P</v>
          </cell>
          <cell r="D182" t="str">
            <v>22004</v>
          </cell>
          <cell r="E182" t="str">
            <v>PIPE</v>
          </cell>
          <cell r="F182">
            <v>1</v>
          </cell>
          <cell r="G182" t="str">
            <v>CB100404000300</v>
          </cell>
          <cell r="H182">
            <v>3</v>
          </cell>
          <cell r="I182" t="str">
            <v>--</v>
          </cell>
          <cell r="J182">
            <v>8.5</v>
          </cell>
          <cell r="K182">
            <v>9.4</v>
          </cell>
        </row>
        <row r="183">
          <cell r="A183" t="str">
            <v>M1</v>
          </cell>
          <cell r="B183" t="str">
            <v>A5C</v>
          </cell>
          <cell r="C183" t="str">
            <v>P</v>
          </cell>
          <cell r="D183" t="str">
            <v>22005</v>
          </cell>
          <cell r="E183" t="str">
            <v>PIPE</v>
          </cell>
          <cell r="F183">
            <v>1</v>
          </cell>
          <cell r="G183" t="str">
            <v>CB100404000300</v>
          </cell>
          <cell r="H183">
            <v>3</v>
          </cell>
          <cell r="I183" t="str">
            <v>--</v>
          </cell>
          <cell r="J183">
            <v>8.6</v>
          </cell>
          <cell r="K183">
            <v>9.5</v>
          </cell>
        </row>
        <row r="184">
          <cell r="A184" t="str">
            <v>M1</v>
          </cell>
          <cell r="B184" t="str">
            <v>A5C</v>
          </cell>
          <cell r="C184" t="str">
            <v>P</v>
          </cell>
          <cell r="D184" t="str">
            <v>22093</v>
          </cell>
          <cell r="E184" t="str">
            <v>PIPE</v>
          </cell>
          <cell r="F184">
            <v>1</v>
          </cell>
          <cell r="G184" t="str">
            <v>CB100404000300</v>
          </cell>
          <cell r="H184">
            <v>3</v>
          </cell>
          <cell r="I184" t="str">
            <v>--</v>
          </cell>
          <cell r="J184">
            <v>9</v>
          </cell>
          <cell r="K184">
            <v>9.9</v>
          </cell>
        </row>
        <row r="185">
          <cell r="A185" t="str">
            <v>M1</v>
          </cell>
          <cell r="B185" t="str">
            <v>A6C</v>
          </cell>
          <cell r="C185" t="str">
            <v>HOS</v>
          </cell>
          <cell r="D185" t="str">
            <v>65612</v>
          </cell>
          <cell r="E185" t="str">
            <v>PIPE</v>
          </cell>
          <cell r="F185">
            <v>1</v>
          </cell>
          <cell r="G185" t="str">
            <v>CB100404000300</v>
          </cell>
          <cell r="H185">
            <v>3</v>
          </cell>
          <cell r="I185" t="str">
            <v>--</v>
          </cell>
          <cell r="J185">
            <v>9</v>
          </cell>
          <cell r="K185">
            <v>9.9</v>
          </cell>
        </row>
        <row r="186">
          <cell r="A186" t="str">
            <v>M1</v>
          </cell>
          <cell r="B186" t="str">
            <v>A5C</v>
          </cell>
          <cell r="C186" t="str">
            <v>P</v>
          </cell>
          <cell r="D186" t="str">
            <v>22003</v>
          </cell>
          <cell r="E186" t="str">
            <v>PIPE</v>
          </cell>
          <cell r="F186">
            <v>1</v>
          </cell>
          <cell r="G186" t="str">
            <v>CB100404000300</v>
          </cell>
          <cell r="H186">
            <v>3</v>
          </cell>
          <cell r="I186" t="str">
            <v>--</v>
          </cell>
          <cell r="J186">
            <v>11</v>
          </cell>
          <cell r="K186">
            <v>12.1</v>
          </cell>
        </row>
        <row r="187">
          <cell r="A187" t="str">
            <v>M1</v>
          </cell>
          <cell r="B187" t="str">
            <v>A4C</v>
          </cell>
          <cell r="C187" t="str">
            <v>P</v>
          </cell>
          <cell r="D187" t="str">
            <v>22003</v>
          </cell>
          <cell r="E187" t="str">
            <v>PIPE</v>
          </cell>
          <cell r="F187">
            <v>1</v>
          </cell>
          <cell r="G187" t="str">
            <v>CB110404000300</v>
          </cell>
          <cell r="H187">
            <v>3</v>
          </cell>
          <cell r="I187" t="str">
            <v>--</v>
          </cell>
          <cell r="J187">
            <v>11.1</v>
          </cell>
          <cell r="K187">
            <v>12.3</v>
          </cell>
        </row>
        <row r="188">
          <cell r="A188" t="str">
            <v>M1</v>
          </cell>
          <cell r="B188" t="str">
            <v>A5C</v>
          </cell>
          <cell r="C188" t="str">
            <v>P</v>
          </cell>
          <cell r="D188" t="str">
            <v>22004</v>
          </cell>
          <cell r="E188" t="str">
            <v>PIPE</v>
          </cell>
          <cell r="F188">
            <v>1</v>
          </cell>
          <cell r="G188" t="str">
            <v>CB100404000300</v>
          </cell>
          <cell r="H188">
            <v>3</v>
          </cell>
          <cell r="I188" t="str">
            <v>--</v>
          </cell>
          <cell r="J188">
            <v>11.5</v>
          </cell>
          <cell r="K188">
            <v>12.7</v>
          </cell>
        </row>
        <row r="189">
          <cell r="A189" t="str">
            <v>M1</v>
          </cell>
          <cell r="B189" t="str">
            <v>B2C</v>
          </cell>
          <cell r="C189" t="str">
            <v>SH</v>
          </cell>
          <cell r="D189" t="str">
            <v>22625</v>
          </cell>
          <cell r="E189" t="str">
            <v>PIPE</v>
          </cell>
          <cell r="F189">
            <v>1</v>
          </cell>
          <cell r="G189" t="str">
            <v>CB100404000300</v>
          </cell>
          <cell r="H189">
            <v>3</v>
          </cell>
          <cell r="I189" t="str">
            <v>--</v>
          </cell>
          <cell r="J189">
            <v>12.5</v>
          </cell>
          <cell r="K189">
            <v>13.8</v>
          </cell>
        </row>
        <row r="190">
          <cell r="A190" t="str">
            <v>M1</v>
          </cell>
          <cell r="B190" t="str">
            <v>A5C</v>
          </cell>
          <cell r="C190" t="str">
            <v>P</v>
          </cell>
          <cell r="D190" t="str">
            <v>22026</v>
          </cell>
          <cell r="E190" t="str">
            <v>PIPE</v>
          </cell>
          <cell r="F190">
            <v>1</v>
          </cell>
          <cell r="G190" t="str">
            <v>CB100404000300</v>
          </cell>
          <cell r="H190">
            <v>3</v>
          </cell>
          <cell r="I190" t="str">
            <v>--</v>
          </cell>
          <cell r="J190">
            <v>14.1</v>
          </cell>
          <cell r="K190">
            <v>15.6</v>
          </cell>
        </row>
        <row r="191">
          <cell r="A191" t="str">
            <v>M1</v>
          </cell>
          <cell r="B191" t="str">
            <v>A5C</v>
          </cell>
          <cell r="C191" t="str">
            <v>P</v>
          </cell>
          <cell r="D191" t="str">
            <v>22088</v>
          </cell>
          <cell r="E191" t="str">
            <v>PIPE</v>
          </cell>
          <cell r="F191">
            <v>1</v>
          </cell>
          <cell r="G191" t="str">
            <v>CB100404000300</v>
          </cell>
          <cell r="H191">
            <v>3</v>
          </cell>
          <cell r="I191" t="str">
            <v>--</v>
          </cell>
          <cell r="J191">
            <v>15.1</v>
          </cell>
          <cell r="K191">
            <v>16.7</v>
          </cell>
        </row>
        <row r="192">
          <cell r="A192" t="str">
            <v>M1</v>
          </cell>
          <cell r="B192" t="str">
            <v>A5C</v>
          </cell>
          <cell r="C192" t="str">
            <v>P</v>
          </cell>
          <cell r="D192" t="str">
            <v>22081</v>
          </cell>
          <cell r="E192" t="str">
            <v>PIPE</v>
          </cell>
          <cell r="F192">
            <v>1</v>
          </cell>
          <cell r="G192" t="str">
            <v>CB100404000300</v>
          </cell>
          <cell r="H192">
            <v>3</v>
          </cell>
          <cell r="I192" t="str">
            <v>--</v>
          </cell>
          <cell r="J192">
            <v>15.2</v>
          </cell>
          <cell r="K192">
            <v>16.8</v>
          </cell>
        </row>
        <row r="193">
          <cell r="A193" t="str">
            <v>M1</v>
          </cell>
          <cell r="B193" t="str">
            <v>A5C</v>
          </cell>
          <cell r="C193" t="str">
            <v>P</v>
          </cell>
          <cell r="D193" t="str">
            <v>22100</v>
          </cell>
          <cell r="E193" t="str">
            <v>PIPE</v>
          </cell>
          <cell r="F193">
            <v>1</v>
          </cell>
          <cell r="G193" t="str">
            <v>CB100404000300</v>
          </cell>
          <cell r="H193">
            <v>3</v>
          </cell>
          <cell r="I193" t="str">
            <v>--</v>
          </cell>
          <cell r="J193">
            <v>15.5</v>
          </cell>
          <cell r="K193">
            <v>17.100000000000001</v>
          </cell>
        </row>
        <row r="194">
          <cell r="A194" t="str">
            <v>M1</v>
          </cell>
          <cell r="B194" t="str">
            <v>A5C</v>
          </cell>
          <cell r="C194" t="str">
            <v>P</v>
          </cell>
          <cell r="D194" t="str">
            <v>22001</v>
          </cell>
          <cell r="E194" t="str">
            <v>PIPE</v>
          </cell>
          <cell r="F194">
            <v>1</v>
          </cell>
          <cell r="G194" t="str">
            <v>CB100404000300</v>
          </cell>
          <cell r="H194">
            <v>3</v>
          </cell>
          <cell r="I194" t="str">
            <v>--</v>
          </cell>
          <cell r="J194">
            <v>37.200000000000003</v>
          </cell>
          <cell r="K194">
            <v>41</v>
          </cell>
        </row>
        <row r="195">
          <cell r="A195" t="str">
            <v>M1</v>
          </cell>
          <cell r="B195" t="str">
            <v>B2C</v>
          </cell>
          <cell r="C195" t="str">
            <v>SH</v>
          </cell>
          <cell r="D195" t="str">
            <v>22601</v>
          </cell>
          <cell r="E195" t="str">
            <v>PIPE</v>
          </cell>
          <cell r="F195">
            <v>1</v>
          </cell>
          <cell r="G195" t="str">
            <v>CB100404000300</v>
          </cell>
          <cell r="H195">
            <v>3</v>
          </cell>
          <cell r="I195" t="str">
            <v>--</v>
          </cell>
          <cell r="J195">
            <v>60.5</v>
          </cell>
          <cell r="K195">
            <v>66.599999999999994</v>
          </cell>
        </row>
        <row r="196">
          <cell r="A196" t="str">
            <v>M1</v>
          </cell>
          <cell r="B196" t="str">
            <v>A5C</v>
          </cell>
          <cell r="C196" t="str">
            <v>P</v>
          </cell>
          <cell r="D196" t="str">
            <v>22003</v>
          </cell>
          <cell r="E196" t="str">
            <v>PIPE</v>
          </cell>
          <cell r="F196">
            <v>1</v>
          </cell>
          <cell r="G196" t="str">
            <v>CB100404000400</v>
          </cell>
          <cell r="H196">
            <v>4</v>
          </cell>
          <cell r="I196" t="str">
            <v>--</v>
          </cell>
          <cell r="J196">
            <v>0.2</v>
          </cell>
          <cell r="K196">
            <v>0.3</v>
          </cell>
        </row>
        <row r="197">
          <cell r="A197" t="str">
            <v>M1</v>
          </cell>
          <cell r="B197" t="str">
            <v>A4C</v>
          </cell>
          <cell r="C197" t="str">
            <v>N</v>
          </cell>
          <cell r="D197" t="str">
            <v>22611</v>
          </cell>
          <cell r="E197" t="str">
            <v>PIPE</v>
          </cell>
          <cell r="F197">
            <v>1</v>
          </cell>
          <cell r="G197" t="str">
            <v>CB110404000400</v>
          </cell>
          <cell r="H197">
            <v>4</v>
          </cell>
          <cell r="I197" t="str">
            <v>--</v>
          </cell>
          <cell r="J197">
            <v>0.3</v>
          </cell>
          <cell r="K197">
            <v>0.4</v>
          </cell>
        </row>
        <row r="198">
          <cell r="A198" t="str">
            <v>M1</v>
          </cell>
          <cell r="B198" t="str">
            <v>A5C</v>
          </cell>
          <cell r="C198" t="str">
            <v>P</v>
          </cell>
          <cell r="D198" t="str">
            <v>22109</v>
          </cell>
          <cell r="E198" t="str">
            <v>PIPE</v>
          </cell>
          <cell r="F198">
            <v>1</v>
          </cell>
          <cell r="G198" t="str">
            <v>CB100404000400</v>
          </cell>
          <cell r="H198">
            <v>4</v>
          </cell>
          <cell r="I198" t="str">
            <v>--</v>
          </cell>
          <cell r="J198">
            <v>0.3</v>
          </cell>
          <cell r="K198">
            <v>0.4</v>
          </cell>
        </row>
        <row r="199">
          <cell r="A199" t="str">
            <v>M1</v>
          </cell>
          <cell r="B199" t="str">
            <v>A5C</v>
          </cell>
          <cell r="C199" t="str">
            <v>P</v>
          </cell>
          <cell r="D199" t="str">
            <v>22102</v>
          </cell>
          <cell r="E199" t="str">
            <v>PIPE</v>
          </cell>
          <cell r="F199">
            <v>1</v>
          </cell>
          <cell r="G199" t="str">
            <v>CB100404000400</v>
          </cell>
          <cell r="H199">
            <v>4</v>
          </cell>
          <cell r="I199" t="str">
            <v>--</v>
          </cell>
          <cell r="J199">
            <v>0.3</v>
          </cell>
          <cell r="K199">
            <v>0.4</v>
          </cell>
        </row>
        <row r="200">
          <cell r="A200" t="str">
            <v>M1</v>
          </cell>
          <cell r="B200" t="str">
            <v>A5C</v>
          </cell>
          <cell r="C200" t="str">
            <v>TRIM</v>
          </cell>
          <cell r="D200" t="str">
            <v>V-2211</v>
          </cell>
          <cell r="E200" t="str">
            <v>PIPE</v>
          </cell>
          <cell r="F200">
            <v>1</v>
          </cell>
          <cell r="G200" t="str">
            <v>CB100404000400</v>
          </cell>
          <cell r="H200">
            <v>4</v>
          </cell>
          <cell r="I200" t="str">
            <v>--</v>
          </cell>
          <cell r="J200">
            <v>1.5</v>
          </cell>
          <cell r="K200">
            <v>1.8</v>
          </cell>
        </row>
        <row r="201">
          <cell r="A201" t="str">
            <v>M1</v>
          </cell>
          <cell r="B201" t="str">
            <v>A5C</v>
          </cell>
          <cell r="C201" t="str">
            <v>TRIM</v>
          </cell>
          <cell r="D201" t="str">
            <v>X-2220</v>
          </cell>
          <cell r="E201" t="str">
            <v>PIPE</v>
          </cell>
          <cell r="F201">
            <v>1</v>
          </cell>
          <cell r="G201" t="str">
            <v>CB100404000400</v>
          </cell>
          <cell r="H201">
            <v>4</v>
          </cell>
          <cell r="I201" t="str">
            <v>--</v>
          </cell>
          <cell r="J201">
            <v>2.5</v>
          </cell>
          <cell r="K201">
            <v>3</v>
          </cell>
        </row>
        <row r="202">
          <cell r="A202" t="str">
            <v>M1</v>
          </cell>
          <cell r="B202" t="str">
            <v>A5C</v>
          </cell>
          <cell r="C202" t="str">
            <v>P</v>
          </cell>
          <cell r="D202" t="str">
            <v>22139</v>
          </cell>
          <cell r="E202" t="str">
            <v>PIPE</v>
          </cell>
          <cell r="F202">
            <v>1</v>
          </cell>
          <cell r="G202" t="str">
            <v>CB100404000400</v>
          </cell>
          <cell r="H202">
            <v>4</v>
          </cell>
          <cell r="I202" t="str">
            <v>--</v>
          </cell>
          <cell r="J202">
            <v>2.7</v>
          </cell>
          <cell r="K202">
            <v>3.3</v>
          </cell>
        </row>
        <row r="203">
          <cell r="A203" t="str">
            <v>M1</v>
          </cell>
          <cell r="B203" t="str">
            <v>A5C</v>
          </cell>
          <cell r="C203" t="str">
            <v>P</v>
          </cell>
          <cell r="D203" t="str">
            <v>22021</v>
          </cell>
          <cell r="E203" t="str">
            <v>PIPE</v>
          </cell>
          <cell r="F203">
            <v>1</v>
          </cell>
          <cell r="G203" t="str">
            <v>CB100404000400</v>
          </cell>
          <cell r="H203">
            <v>4</v>
          </cell>
          <cell r="I203" t="str">
            <v>--</v>
          </cell>
          <cell r="J203">
            <v>3</v>
          </cell>
          <cell r="K203">
            <v>3.6</v>
          </cell>
        </row>
        <row r="204">
          <cell r="A204" t="str">
            <v>M1</v>
          </cell>
          <cell r="B204" t="str">
            <v>A5C</v>
          </cell>
          <cell r="C204" t="str">
            <v>P</v>
          </cell>
          <cell r="D204" t="str">
            <v>22059</v>
          </cell>
          <cell r="E204" t="str">
            <v>PIPE</v>
          </cell>
          <cell r="F204">
            <v>1</v>
          </cell>
          <cell r="G204" t="str">
            <v>CB100404000400</v>
          </cell>
          <cell r="H204">
            <v>4</v>
          </cell>
          <cell r="I204" t="str">
            <v>--</v>
          </cell>
          <cell r="J204">
            <v>3</v>
          </cell>
          <cell r="K204">
            <v>3.6</v>
          </cell>
        </row>
        <row r="205">
          <cell r="A205" t="str">
            <v>M1</v>
          </cell>
          <cell r="B205" t="str">
            <v>A5C</v>
          </cell>
          <cell r="C205" t="str">
            <v>P</v>
          </cell>
          <cell r="D205" t="str">
            <v>22024</v>
          </cell>
          <cell r="E205" t="str">
            <v>PIPE</v>
          </cell>
          <cell r="F205">
            <v>1</v>
          </cell>
          <cell r="G205" t="str">
            <v>CB100404000400</v>
          </cell>
          <cell r="H205">
            <v>4</v>
          </cell>
          <cell r="I205" t="str">
            <v>--</v>
          </cell>
          <cell r="J205">
            <v>3.5</v>
          </cell>
          <cell r="K205">
            <v>4.2</v>
          </cell>
        </row>
        <row r="206">
          <cell r="A206" t="str">
            <v>M1</v>
          </cell>
          <cell r="B206" t="str">
            <v>A5C</v>
          </cell>
          <cell r="C206" t="str">
            <v>P</v>
          </cell>
          <cell r="D206" t="str">
            <v>22057</v>
          </cell>
          <cell r="E206" t="str">
            <v>PIPE</v>
          </cell>
          <cell r="F206">
            <v>1</v>
          </cell>
          <cell r="G206" t="str">
            <v>CB100404000400</v>
          </cell>
          <cell r="H206">
            <v>4</v>
          </cell>
          <cell r="I206" t="str">
            <v>--</v>
          </cell>
          <cell r="J206">
            <v>4.2</v>
          </cell>
          <cell r="K206">
            <v>5.0999999999999996</v>
          </cell>
        </row>
        <row r="207">
          <cell r="A207" t="str">
            <v>M1</v>
          </cell>
          <cell r="B207" t="str">
            <v>A5C</v>
          </cell>
          <cell r="C207" t="str">
            <v>WW</v>
          </cell>
          <cell r="D207" t="str">
            <v>22601</v>
          </cell>
          <cell r="E207" t="str">
            <v>PIPE</v>
          </cell>
          <cell r="F207">
            <v>1</v>
          </cell>
          <cell r="G207" t="str">
            <v>CB100404000400</v>
          </cell>
          <cell r="H207">
            <v>4</v>
          </cell>
          <cell r="I207" t="str">
            <v>--</v>
          </cell>
          <cell r="J207">
            <v>4.5999999999999996</v>
          </cell>
          <cell r="K207">
            <v>5.6</v>
          </cell>
        </row>
        <row r="208">
          <cell r="A208" t="str">
            <v>M1</v>
          </cell>
          <cell r="B208" t="str">
            <v>A5C</v>
          </cell>
          <cell r="C208" t="str">
            <v>P</v>
          </cell>
          <cell r="D208" t="str">
            <v>22098</v>
          </cell>
          <cell r="E208" t="str">
            <v>PIPE</v>
          </cell>
          <cell r="F208">
            <v>1</v>
          </cell>
          <cell r="G208" t="str">
            <v>CB100404000400</v>
          </cell>
          <cell r="H208">
            <v>4</v>
          </cell>
          <cell r="I208" t="str">
            <v>--</v>
          </cell>
          <cell r="J208">
            <v>5</v>
          </cell>
          <cell r="K208">
            <v>6</v>
          </cell>
        </row>
        <row r="209">
          <cell r="A209" t="str">
            <v>M1</v>
          </cell>
          <cell r="B209" t="str">
            <v>A5C</v>
          </cell>
          <cell r="C209" t="str">
            <v>COMP</v>
          </cell>
          <cell r="D209" t="str">
            <v>005</v>
          </cell>
          <cell r="E209" t="str">
            <v>PIPE</v>
          </cell>
          <cell r="F209">
            <v>1</v>
          </cell>
          <cell r="G209" t="str">
            <v>CB100404000400</v>
          </cell>
          <cell r="H209">
            <v>4</v>
          </cell>
          <cell r="I209" t="str">
            <v>--</v>
          </cell>
          <cell r="J209">
            <v>8</v>
          </cell>
          <cell r="K209">
            <v>9.6</v>
          </cell>
        </row>
        <row r="210">
          <cell r="A210" t="str">
            <v>M1</v>
          </cell>
          <cell r="B210" t="str">
            <v>B1C</v>
          </cell>
          <cell r="C210" t="str">
            <v>P</v>
          </cell>
          <cell r="D210" t="str">
            <v>22029</v>
          </cell>
          <cell r="E210" t="str">
            <v>PIPE</v>
          </cell>
          <cell r="F210">
            <v>1</v>
          </cell>
          <cell r="G210" t="str">
            <v>CB100404000400</v>
          </cell>
          <cell r="H210">
            <v>4</v>
          </cell>
          <cell r="I210" t="str">
            <v>--</v>
          </cell>
          <cell r="J210">
            <v>8.1999999999999993</v>
          </cell>
          <cell r="K210">
            <v>9.9</v>
          </cell>
        </row>
        <row r="211">
          <cell r="A211" t="str">
            <v>M1</v>
          </cell>
          <cell r="B211" t="str">
            <v>A5C</v>
          </cell>
          <cell r="C211" t="str">
            <v>P</v>
          </cell>
          <cell r="D211" t="str">
            <v>22099</v>
          </cell>
          <cell r="E211" t="str">
            <v>PIPE</v>
          </cell>
          <cell r="F211">
            <v>1</v>
          </cell>
          <cell r="G211" t="str">
            <v>CB100404000400</v>
          </cell>
          <cell r="H211">
            <v>4</v>
          </cell>
          <cell r="I211" t="str">
            <v>--</v>
          </cell>
          <cell r="J211">
            <v>9</v>
          </cell>
          <cell r="K211">
            <v>10.8</v>
          </cell>
        </row>
        <row r="212">
          <cell r="A212" t="str">
            <v>M1</v>
          </cell>
          <cell r="B212" t="str">
            <v>A6C</v>
          </cell>
          <cell r="C212" t="str">
            <v>HOS</v>
          </cell>
          <cell r="D212" t="str">
            <v>65634</v>
          </cell>
          <cell r="E212" t="str">
            <v>PIPE</v>
          </cell>
          <cell r="F212">
            <v>1</v>
          </cell>
          <cell r="G212" t="str">
            <v>CB100404000400</v>
          </cell>
          <cell r="H212">
            <v>4</v>
          </cell>
          <cell r="I212" t="str">
            <v>--</v>
          </cell>
          <cell r="J212">
            <v>10.3</v>
          </cell>
          <cell r="K212">
            <v>12.4</v>
          </cell>
        </row>
        <row r="213">
          <cell r="A213" t="str">
            <v>M1</v>
          </cell>
          <cell r="B213" t="str">
            <v>A6C</v>
          </cell>
          <cell r="C213" t="str">
            <v>HOR</v>
          </cell>
          <cell r="D213" t="str">
            <v>65813</v>
          </cell>
          <cell r="E213" t="str">
            <v>PIPE</v>
          </cell>
          <cell r="F213">
            <v>1</v>
          </cell>
          <cell r="G213" t="str">
            <v>CB100404000400</v>
          </cell>
          <cell r="H213">
            <v>4</v>
          </cell>
          <cell r="I213" t="str">
            <v>--</v>
          </cell>
          <cell r="J213">
            <v>10.3</v>
          </cell>
          <cell r="K213">
            <v>12.4</v>
          </cell>
        </row>
        <row r="214">
          <cell r="A214" t="str">
            <v>M1</v>
          </cell>
          <cell r="B214" t="str">
            <v>A6C</v>
          </cell>
          <cell r="C214" t="str">
            <v>HOS</v>
          </cell>
          <cell r="D214" t="str">
            <v>65614</v>
          </cell>
          <cell r="E214" t="str">
            <v>PIPE</v>
          </cell>
          <cell r="F214">
            <v>1</v>
          </cell>
          <cell r="G214" t="str">
            <v>CB100404000400</v>
          </cell>
          <cell r="H214">
            <v>4</v>
          </cell>
          <cell r="I214" t="str">
            <v>--</v>
          </cell>
          <cell r="J214">
            <v>10.3</v>
          </cell>
          <cell r="K214">
            <v>12.4</v>
          </cell>
        </row>
        <row r="215">
          <cell r="A215" t="str">
            <v>M1</v>
          </cell>
          <cell r="B215" t="str">
            <v>A5C</v>
          </cell>
          <cell r="C215" t="str">
            <v>P</v>
          </cell>
          <cell r="D215" t="str">
            <v>22082</v>
          </cell>
          <cell r="E215" t="str">
            <v>PIPE</v>
          </cell>
          <cell r="F215">
            <v>1</v>
          </cell>
          <cell r="G215" t="str">
            <v>CB100404000400</v>
          </cell>
          <cell r="H215">
            <v>4</v>
          </cell>
          <cell r="I215" t="str">
            <v>--</v>
          </cell>
          <cell r="J215">
            <v>11.3</v>
          </cell>
          <cell r="K215">
            <v>13.6</v>
          </cell>
        </row>
        <row r="216">
          <cell r="A216" t="str">
            <v>M1</v>
          </cell>
          <cell r="B216" t="str">
            <v>A5C</v>
          </cell>
          <cell r="C216" t="str">
            <v>P</v>
          </cell>
          <cell r="D216" t="str">
            <v>22069</v>
          </cell>
          <cell r="E216" t="str">
            <v>PIPE</v>
          </cell>
          <cell r="F216">
            <v>1</v>
          </cell>
          <cell r="G216" t="str">
            <v>CB100404000400</v>
          </cell>
          <cell r="H216">
            <v>4</v>
          </cell>
          <cell r="I216" t="str">
            <v>--</v>
          </cell>
          <cell r="J216">
            <v>12</v>
          </cell>
          <cell r="K216">
            <v>14.4</v>
          </cell>
        </row>
        <row r="217">
          <cell r="A217" t="str">
            <v>M1</v>
          </cell>
          <cell r="B217" t="str">
            <v>A4C</v>
          </cell>
          <cell r="C217" t="str">
            <v>P</v>
          </cell>
          <cell r="D217" t="str">
            <v>22009</v>
          </cell>
          <cell r="E217" t="str">
            <v>PIPE</v>
          </cell>
          <cell r="F217">
            <v>1</v>
          </cell>
          <cell r="G217" t="str">
            <v>CB110404000400</v>
          </cell>
          <cell r="H217">
            <v>4</v>
          </cell>
          <cell r="I217" t="str">
            <v>--</v>
          </cell>
          <cell r="J217">
            <v>19.8</v>
          </cell>
          <cell r="K217">
            <v>23.8</v>
          </cell>
        </row>
        <row r="218">
          <cell r="A218" t="str">
            <v>M1</v>
          </cell>
          <cell r="B218" t="str">
            <v>A5C</v>
          </cell>
          <cell r="C218" t="str">
            <v>WW</v>
          </cell>
          <cell r="D218" t="str">
            <v>22613</v>
          </cell>
          <cell r="E218" t="str">
            <v>PIPE</v>
          </cell>
          <cell r="F218">
            <v>1</v>
          </cell>
          <cell r="G218" t="str">
            <v>CB100404000400</v>
          </cell>
          <cell r="H218">
            <v>4</v>
          </cell>
          <cell r="I218" t="str">
            <v>--</v>
          </cell>
          <cell r="J218">
            <v>22</v>
          </cell>
          <cell r="K218">
            <v>26.4</v>
          </cell>
        </row>
        <row r="219">
          <cell r="A219" t="str">
            <v>M1</v>
          </cell>
          <cell r="B219" t="str">
            <v>A5C</v>
          </cell>
          <cell r="C219" t="str">
            <v>P</v>
          </cell>
          <cell r="D219" t="str">
            <v>22094</v>
          </cell>
          <cell r="E219" t="str">
            <v>PIPE</v>
          </cell>
          <cell r="F219">
            <v>1</v>
          </cell>
          <cell r="G219" t="str">
            <v>CB100404000400</v>
          </cell>
          <cell r="H219">
            <v>4</v>
          </cell>
          <cell r="I219" t="str">
            <v>--</v>
          </cell>
          <cell r="J219">
            <v>22.5</v>
          </cell>
          <cell r="K219">
            <v>27</v>
          </cell>
        </row>
        <row r="220">
          <cell r="A220" t="str">
            <v>M1</v>
          </cell>
          <cell r="B220" t="str">
            <v>A5C</v>
          </cell>
          <cell r="C220" t="str">
            <v>P</v>
          </cell>
          <cell r="D220" t="str">
            <v>22095</v>
          </cell>
          <cell r="E220" t="str">
            <v>PIPE</v>
          </cell>
          <cell r="F220">
            <v>1</v>
          </cell>
          <cell r="G220" t="str">
            <v>CB100404000400</v>
          </cell>
          <cell r="H220">
            <v>4</v>
          </cell>
          <cell r="I220" t="str">
            <v>--</v>
          </cell>
          <cell r="J220">
            <v>22.5</v>
          </cell>
          <cell r="K220">
            <v>27</v>
          </cell>
        </row>
        <row r="221">
          <cell r="A221" t="str">
            <v>M1</v>
          </cell>
          <cell r="B221" t="str">
            <v>A5C</v>
          </cell>
          <cell r="C221" t="str">
            <v>P</v>
          </cell>
          <cell r="D221" t="str">
            <v>22069</v>
          </cell>
          <cell r="E221" t="str">
            <v>PIPE</v>
          </cell>
          <cell r="F221">
            <v>1</v>
          </cell>
          <cell r="G221" t="str">
            <v>CB100404000400</v>
          </cell>
          <cell r="H221">
            <v>4</v>
          </cell>
          <cell r="I221" t="str">
            <v>--</v>
          </cell>
          <cell r="J221">
            <v>23.3</v>
          </cell>
          <cell r="K221">
            <v>28</v>
          </cell>
        </row>
        <row r="222">
          <cell r="A222" t="str">
            <v>M1</v>
          </cell>
          <cell r="B222" t="str">
            <v>A6C</v>
          </cell>
          <cell r="C222" t="str">
            <v>HOS</v>
          </cell>
          <cell r="D222" t="str">
            <v>65628</v>
          </cell>
          <cell r="E222" t="str">
            <v>PIPE</v>
          </cell>
          <cell r="F222">
            <v>1</v>
          </cell>
          <cell r="G222" t="str">
            <v>CB100404000400</v>
          </cell>
          <cell r="H222">
            <v>4</v>
          </cell>
          <cell r="I222" t="str">
            <v>--</v>
          </cell>
          <cell r="J222">
            <v>26.2</v>
          </cell>
          <cell r="K222">
            <v>31.5</v>
          </cell>
        </row>
        <row r="223">
          <cell r="A223" t="str">
            <v>M1</v>
          </cell>
          <cell r="B223" t="str">
            <v>A5C</v>
          </cell>
          <cell r="C223" t="str">
            <v>P</v>
          </cell>
          <cell r="D223" t="str">
            <v>21005</v>
          </cell>
          <cell r="E223" t="str">
            <v>PIPE</v>
          </cell>
          <cell r="F223">
            <v>1</v>
          </cell>
          <cell r="G223" t="str">
            <v>CB1004040004000400</v>
          </cell>
          <cell r="H223">
            <v>4</v>
          </cell>
          <cell r="I223" t="str">
            <v>--</v>
          </cell>
          <cell r="J223">
            <v>33.4</v>
          </cell>
          <cell r="K223">
            <v>40.1</v>
          </cell>
        </row>
        <row r="224">
          <cell r="A224" t="str">
            <v>M1</v>
          </cell>
          <cell r="B224" t="str">
            <v>A5C</v>
          </cell>
          <cell r="C224" t="str">
            <v>P</v>
          </cell>
          <cell r="D224" t="str">
            <v>22022</v>
          </cell>
          <cell r="E224" t="str">
            <v>PIPE</v>
          </cell>
          <cell r="F224">
            <v>1</v>
          </cell>
          <cell r="G224" t="str">
            <v>CB100404000600</v>
          </cell>
          <cell r="H224">
            <v>6</v>
          </cell>
          <cell r="I224" t="str">
            <v>--</v>
          </cell>
          <cell r="J224">
            <v>0.2</v>
          </cell>
          <cell r="K224">
            <v>0.3</v>
          </cell>
        </row>
        <row r="225">
          <cell r="A225" t="str">
            <v>M1</v>
          </cell>
          <cell r="B225" t="str">
            <v>A6C</v>
          </cell>
          <cell r="C225" t="str">
            <v>HOR</v>
          </cell>
          <cell r="D225" t="str">
            <v>65635</v>
          </cell>
          <cell r="E225" t="str">
            <v>PIPE</v>
          </cell>
          <cell r="F225">
            <v>1</v>
          </cell>
          <cell r="G225" t="str">
            <v>CB100404000600</v>
          </cell>
          <cell r="H225">
            <v>6</v>
          </cell>
          <cell r="I225" t="str">
            <v>--</v>
          </cell>
          <cell r="J225">
            <v>1</v>
          </cell>
          <cell r="K225">
            <v>1.2</v>
          </cell>
        </row>
        <row r="226">
          <cell r="A226" t="str">
            <v>M1</v>
          </cell>
          <cell r="B226" t="str">
            <v>A5C</v>
          </cell>
          <cell r="C226" t="str">
            <v>P</v>
          </cell>
          <cell r="D226" t="str">
            <v>22034</v>
          </cell>
          <cell r="E226" t="str">
            <v>PIPE</v>
          </cell>
          <cell r="F226">
            <v>1</v>
          </cell>
          <cell r="G226" t="str">
            <v>CB1004040006000600</v>
          </cell>
          <cell r="H226">
            <v>6</v>
          </cell>
          <cell r="I226" t="str">
            <v>--</v>
          </cell>
          <cell r="J226">
            <v>2.5</v>
          </cell>
          <cell r="K226">
            <v>3</v>
          </cell>
        </row>
        <row r="227">
          <cell r="A227" t="str">
            <v>M1</v>
          </cell>
          <cell r="B227" t="str">
            <v>A6C</v>
          </cell>
          <cell r="C227" t="str">
            <v>HOS</v>
          </cell>
          <cell r="D227" t="str">
            <v>65624</v>
          </cell>
          <cell r="E227" t="str">
            <v>PIPE</v>
          </cell>
          <cell r="F227">
            <v>1</v>
          </cell>
          <cell r="G227" t="str">
            <v>CB100404000600</v>
          </cell>
          <cell r="H227">
            <v>6</v>
          </cell>
          <cell r="I227" t="str">
            <v>--</v>
          </cell>
          <cell r="J227">
            <v>6.4</v>
          </cell>
          <cell r="K227">
            <v>7.7</v>
          </cell>
        </row>
        <row r="228">
          <cell r="A228" t="str">
            <v>M1</v>
          </cell>
          <cell r="B228" t="str">
            <v>A6C</v>
          </cell>
          <cell r="C228" t="str">
            <v>HOS</v>
          </cell>
          <cell r="D228" t="str">
            <v>65624</v>
          </cell>
          <cell r="E228" t="str">
            <v>PIPE</v>
          </cell>
          <cell r="F228">
            <v>1</v>
          </cell>
          <cell r="G228" t="str">
            <v>CB100404000600</v>
          </cell>
          <cell r="H228">
            <v>6</v>
          </cell>
          <cell r="I228" t="str">
            <v>--</v>
          </cell>
          <cell r="J228">
            <v>6.4</v>
          </cell>
          <cell r="K228">
            <v>7.7</v>
          </cell>
        </row>
        <row r="229">
          <cell r="A229" t="str">
            <v>M1</v>
          </cell>
          <cell r="B229" t="str">
            <v>A6C</v>
          </cell>
          <cell r="C229" t="str">
            <v>HOR</v>
          </cell>
          <cell r="D229" t="str">
            <v>65611</v>
          </cell>
          <cell r="E229" t="str">
            <v>PIPE</v>
          </cell>
          <cell r="F229">
            <v>1</v>
          </cell>
          <cell r="G229" t="str">
            <v>CB100404000600</v>
          </cell>
          <cell r="H229">
            <v>6</v>
          </cell>
          <cell r="I229" t="str">
            <v>--</v>
          </cell>
          <cell r="J229">
            <v>6.4</v>
          </cell>
          <cell r="K229">
            <v>7.7</v>
          </cell>
        </row>
        <row r="230">
          <cell r="A230" t="str">
            <v>M1</v>
          </cell>
          <cell r="B230" t="str">
            <v>A6C</v>
          </cell>
          <cell r="C230" t="str">
            <v>HOR</v>
          </cell>
          <cell r="D230" t="str">
            <v>65611</v>
          </cell>
          <cell r="E230" t="str">
            <v>PIPE</v>
          </cell>
          <cell r="F230">
            <v>1</v>
          </cell>
          <cell r="G230" t="str">
            <v>CB100404000600</v>
          </cell>
          <cell r="H230">
            <v>6</v>
          </cell>
          <cell r="I230" t="str">
            <v>--</v>
          </cell>
          <cell r="J230">
            <v>6.4</v>
          </cell>
          <cell r="K230">
            <v>7.7</v>
          </cell>
        </row>
        <row r="231">
          <cell r="A231" t="str">
            <v>M1</v>
          </cell>
          <cell r="B231" t="str">
            <v>A5C</v>
          </cell>
          <cell r="C231" t="str">
            <v>COMP</v>
          </cell>
          <cell r="D231" t="str">
            <v>003</v>
          </cell>
          <cell r="E231" t="str">
            <v>PIPE</v>
          </cell>
          <cell r="F231">
            <v>1</v>
          </cell>
          <cell r="G231" t="str">
            <v>CB100404000600</v>
          </cell>
          <cell r="H231">
            <v>6</v>
          </cell>
          <cell r="I231" t="str">
            <v>--</v>
          </cell>
          <cell r="J231">
            <v>6.5</v>
          </cell>
          <cell r="K231">
            <v>7.8</v>
          </cell>
        </row>
        <row r="232">
          <cell r="A232" t="str">
            <v>M1</v>
          </cell>
          <cell r="B232" t="str">
            <v>A5C</v>
          </cell>
          <cell r="C232" t="str">
            <v>P</v>
          </cell>
          <cell r="D232" t="str">
            <v>22055</v>
          </cell>
          <cell r="E232" t="str">
            <v>PIPE</v>
          </cell>
          <cell r="F232">
            <v>1</v>
          </cell>
          <cell r="G232" t="str">
            <v>CB100404000600</v>
          </cell>
          <cell r="H232">
            <v>6</v>
          </cell>
          <cell r="I232" t="str">
            <v>--</v>
          </cell>
          <cell r="J232">
            <v>8</v>
          </cell>
          <cell r="K232">
            <v>9.6</v>
          </cell>
        </row>
        <row r="233">
          <cell r="A233" t="str">
            <v>M1</v>
          </cell>
          <cell r="B233" t="str">
            <v>A5C</v>
          </cell>
          <cell r="C233" t="str">
            <v>P</v>
          </cell>
          <cell r="D233" t="str">
            <v>22035</v>
          </cell>
          <cell r="E233" t="str">
            <v>PIPE</v>
          </cell>
          <cell r="F233">
            <v>1</v>
          </cell>
          <cell r="G233" t="str">
            <v>CB100404000600</v>
          </cell>
          <cell r="H233">
            <v>6</v>
          </cell>
          <cell r="I233" t="str">
            <v>--</v>
          </cell>
          <cell r="J233">
            <v>8.8000000000000007</v>
          </cell>
          <cell r="K233">
            <v>10.6</v>
          </cell>
        </row>
        <row r="234">
          <cell r="A234" t="str">
            <v>M1</v>
          </cell>
          <cell r="B234" t="str">
            <v>A5C</v>
          </cell>
          <cell r="C234" t="str">
            <v>P</v>
          </cell>
          <cell r="D234" t="str">
            <v>22023</v>
          </cell>
          <cell r="E234" t="str">
            <v>PIPE</v>
          </cell>
          <cell r="F234">
            <v>1</v>
          </cell>
          <cell r="G234" t="str">
            <v>CB100404000600</v>
          </cell>
          <cell r="H234">
            <v>6</v>
          </cell>
          <cell r="I234" t="str">
            <v>--</v>
          </cell>
          <cell r="J234">
            <v>12.1</v>
          </cell>
          <cell r="K234">
            <v>14.6</v>
          </cell>
        </row>
        <row r="235">
          <cell r="A235" t="str">
            <v>M1</v>
          </cell>
          <cell r="B235" t="str">
            <v>A5C</v>
          </cell>
          <cell r="C235" t="str">
            <v>P</v>
          </cell>
          <cell r="D235" t="str">
            <v>22028</v>
          </cell>
          <cell r="E235" t="str">
            <v>PIPE</v>
          </cell>
          <cell r="F235">
            <v>1</v>
          </cell>
          <cell r="G235" t="str">
            <v>CB100404000600</v>
          </cell>
          <cell r="H235">
            <v>6</v>
          </cell>
          <cell r="I235" t="str">
            <v>--</v>
          </cell>
          <cell r="J235">
            <v>12.8</v>
          </cell>
          <cell r="K235">
            <v>15.4</v>
          </cell>
        </row>
        <row r="236">
          <cell r="A236" t="str">
            <v>M1</v>
          </cell>
          <cell r="B236" t="str">
            <v>A5C</v>
          </cell>
          <cell r="C236" t="str">
            <v>P</v>
          </cell>
          <cell r="D236" t="str">
            <v>22065</v>
          </cell>
          <cell r="E236" t="str">
            <v>PIPE</v>
          </cell>
          <cell r="F236">
            <v>1</v>
          </cell>
          <cell r="G236" t="str">
            <v>CB100404000600</v>
          </cell>
          <cell r="H236">
            <v>6</v>
          </cell>
          <cell r="I236" t="str">
            <v>--</v>
          </cell>
          <cell r="J236">
            <v>13.9</v>
          </cell>
          <cell r="K236">
            <v>16.7</v>
          </cell>
        </row>
        <row r="237">
          <cell r="A237" t="str">
            <v>M1</v>
          </cell>
          <cell r="B237" t="str">
            <v>A5C</v>
          </cell>
          <cell r="C237" t="str">
            <v>P</v>
          </cell>
          <cell r="D237" t="str">
            <v>22139</v>
          </cell>
          <cell r="E237" t="str">
            <v>PIPE</v>
          </cell>
          <cell r="F237">
            <v>1</v>
          </cell>
          <cell r="G237" t="str">
            <v>CB100404000600</v>
          </cell>
          <cell r="H237">
            <v>6</v>
          </cell>
          <cell r="I237" t="str">
            <v>--</v>
          </cell>
          <cell r="J237">
            <v>14.7</v>
          </cell>
          <cell r="K237">
            <v>17.7</v>
          </cell>
        </row>
        <row r="238">
          <cell r="A238" t="str">
            <v>M1</v>
          </cell>
          <cell r="B238" t="str">
            <v>B1C</v>
          </cell>
          <cell r="C238" t="str">
            <v>P</v>
          </cell>
          <cell r="D238" t="str">
            <v>22029</v>
          </cell>
          <cell r="E238" t="str">
            <v>PIPE</v>
          </cell>
          <cell r="F238">
            <v>1</v>
          </cell>
          <cell r="G238" t="str">
            <v>CB100404000600</v>
          </cell>
          <cell r="H238">
            <v>6</v>
          </cell>
          <cell r="I238" t="str">
            <v>--</v>
          </cell>
          <cell r="J238">
            <v>14.7</v>
          </cell>
          <cell r="K238">
            <v>17.7</v>
          </cell>
        </row>
        <row r="239">
          <cell r="A239" t="str">
            <v>M1</v>
          </cell>
          <cell r="B239" t="str">
            <v>A5C</v>
          </cell>
          <cell r="C239" t="str">
            <v>WW</v>
          </cell>
          <cell r="D239" t="str">
            <v>22601</v>
          </cell>
          <cell r="E239" t="str">
            <v>PIPE</v>
          </cell>
          <cell r="F239">
            <v>1</v>
          </cell>
          <cell r="G239" t="str">
            <v>CB100404000600</v>
          </cell>
          <cell r="H239">
            <v>6</v>
          </cell>
          <cell r="I239" t="str">
            <v>--</v>
          </cell>
          <cell r="J239">
            <v>15</v>
          </cell>
          <cell r="K239">
            <v>18</v>
          </cell>
        </row>
        <row r="240">
          <cell r="A240" t="str">
            <v>M1</v>
          </cell>
          <cell r="B240" t="str">
            <v>A5C</v>
          </cell>
          <cell r="C240" t="str">
            <v>P</v>
          </cell>
          <cell r="D240" t="str">
            <v>22019</v>
          </cell>
          <cell r="E240" t="str">
            <v>PIPE</v>
          </cell>
          <cell r="F240">
            <v>1</v>
          </cell>
          <cell r="G240" t="str">
            <v>CB1004040006000600</v>
          </cell>
          <cell r="H240">
            <v>6</v>
          </cell>
          <cell r="I240" t="str">
            <v>--</v>
          </cell>
          <cell r="J240">
            <v>17</v>
          </cell>
          <cell r="K240">
            <v>20.399999999999999</v>
          </cell>
        </row>
        <row r="241">
          <cell r="A241" t="str">
            <v>M1</v>
          </cell>
          <cell r="B241" t="str">
            <v>A5C</v>
          </cell>
          <cell r="C241" t="str">
            <v>P</v>
          </cell>
          <cell r="D241" t="str">
            <v>22048</v>
          </cell>
          <cell r="E241" t="str">
            <v>PIPE</v>
          </cell>
          <cell r="F241">
            <v>1</v>
          </cell>
          <cell r="G241" t="str">
            <v>CB1004040006000600</v>
          </cell>
          <cell r="H241">
            <v>6</v>
          </cell>
          <cell r="I241" t="str">
            <v>--</v>
          </cell>
          <cell r="J241">
            <v>17.5</v>
          </cell>
          <cell r="K241">
            <v>21</v>
          </cell>
        </row>
        <row r="242">
          <cell r="A242" t="str">
            <v>M1</v>
          </cell>
          <cell r="B242" t="str">
            <v>A5C</v>
          </cell>
          <cell r="C242" t="str">
            <v>P</v>
          </cell>
          <cell r="D242" t="str">
            <v>22048</v>
          </cell>
          <cell r="E242" t="str">
            <v>PIPE</v>
          </cell>
          <cell r="F242">
            <v>1</v>
          </cell>
          <cell r="G242" t="str">
            <v>CB1004040006000600</v>
          </cell>
          <cell r="H242">
            <v>6</v>
          </cell>
          <cell r="I242" t="str">
            <v>--</v>
          </cell>
          <cell r="J242">
            <v>19.5</v>
          </cell>
          <cell r="K242">
            <v>23.4</v>
          </cell>
        </row>
        <row r="243">
          <cell r="A243" t="str">
            <v>M1</v>
          </cell>
          <cell r="B243" t="str">
            <v>A5C</v>
          </cell>
          <cell r="C243" t="str">
            <v>P</v>
          </cell>
          <cell r="D243" t="str">
            <v>22020</v>
          </cell>
          <cell r="E243" t="str">
            <v>PIPE</v>
          </cell>
          <cell r="F243">
            <v>1</v>
          </cell>
          <cell r="G243" t="str">
            <v>CB1004040006000600</v>
          </cell>
          <cell r="H243">
            <v>6</v>
          </cell>
          <cell r="I243" t="str">
            <v>--</v>
          </cell>
          <cell r="J243">
            <v>45.9</v>
          </cell>
          <cell r="K243">
            <v>55.1</v>
          </cell>
        </row>
        <row r="244">
          <cell r="A244" t="str">
            <v>M1</v>
          </cell>
          <cell r="B244" t="str">
            <v>A5C</v>
          </cell>
          <cell r="C244" t="str">
            <v>WW</v>
          </cell>
          <cell r="D244" t="str">
            <v>22601</v>
          </cell>
          <cell r="E244" t="str">
            <v>PIPE</v>
          </cell>
          <cell r="F244">
            <v>1</v>
          </cell>
          <cell r="G244" t="str">
            <v>CB100404000600</v>
          </cell>
          <cell r="H244">
            <v>6</v>
          </cell>
          <cell r="I244" t="str">
            <v>--</v>
          </cell>
          <cell r="J244">
            <v>49</v>
          </cell>
          <cell r="K244">
            <v>58.8</v>
          </cell>
        </row>
        <row r="245">
          <cell r="A245" t="str">
            <v>M1</v>
          </cell>
          <cell r="B245" t="str">
            <v>A6C</v>
          </cell>
          <cell r="C245" t="str">
            <v>HOS</v>
          </cell>
          <cell r="D245" t="str">
            <v>65631</v>
          </cell>
          <cell r="E245" t="str">
            <v>PIPE</v>
          </cell>
          <cell r="F245">
            <v>1</v>
          </cell>
          <cell r="G245" t="str">
            <v>CB100404000800</v>
          </cell>
          <cell r="H245">
            <v>8</v>
          </cell>
          <cell r="I245" t="str">
            <v>--</v>
          </cell>
          <cell r="J245">
            <v>0.9</v>
          </cell>
          <cell r="K245">
            <v>1.1000000000000001</v>
          </cell>
        </row>
        <row r="246">
          <cell r="A246" t="str">
            <v>M1</v>
          </cell>
          <cell r="B246" t="str">
            <v>A6C</v>
          </cell>
          <cell r="C246" t="str">
            <v>HOR</v>
          </cell>
          <cell r="D246" t="str">
            <v>65615</v>
          </cell>
          <cell r="E246" t="str">
            <v>PIPE</v>
          </cell>
          <cell r="F246">
            <v>1</v>
          </cell>
          <cell r="G246" t="str">
            <v>CB100404000800</v>
          </cell>
          <cell r="H246">
            <v>8</v>
          </cell>
          <cell r="I246" t="str">
            <v>--</v>
          </cell>
          <cell r="J246">
            <v>1.6</v>
          </cell>
          <cell r="K246">
            <v>2</v>
          </cell>
        </row>
        <row r="247">
          <cell r="A247" t="str">
            <v>M1</v>
          </cell>
          <cell r="B247" t="str">
            <v>A5C</v>
          </cell>
          <cell r="C247" t="str">
            <v>P</v>
          </cell>
          <cell r="D247" t="str">
            <v>22074</v>
          </cell>
          <cell r="E247" t="str">
            <v>PIPE</v>
          </cell>
          <cell r="F247">
            <v>1</v>
          </cell>
          <cell r="G247" t="str">
            <v>CB100404000800</v>
          </cell>
          <cell r="H247">
            <v>8</v>
          </cell>
          <cell r="I247" t="str">
            <v>--</v>
          </cell>
          <cell r="J247">
            <v>1.8</v>
          </cell>
          <cell r="K247">
            <v>2.2000000000000002</v>
          </cell>
        </row>
        <row r="248">
          <cell r="A248" t="str">
            <v>M1</v>
          </cell>
          <cell r="B248" t="str">
            <v>A6C</v>
          </cell>
          <cell r="C248" t="str">
            <v>HOR</v>
          </cell>
          <cell r="D248" t="str">
            <v>65621</v>
          </cell>
          <cell r="E248" t="str">
            <v>PIPE</v>
          </cell>
          <cell r="F248">
            <v>1</v>
          </cell>
          <cell r="G248" t="str">
            <v>CB100404000800</v>
          </cell>
          <cell r="H248">
            <v>8</v>
          </cell>
          <cell r="I248" t="str">
            <v>--</v>
          </cell>
          <cell r="J248">
            <v>2.2000000000000002</v>
          </cell>
          <cell r="K248">
            <v>2.7</v>
          </cell>
        </row>
        <row r="249">
          <cell r="A249" t="str">
            <v>M1</v>
          </cell>
          <cell r="B249" t="str">
            <v>A6C</v>
          </cell>
          <cell r="C249" t="str">
            <v>HOS</v>
          </cell>
          <cell r="D249" t="str">
            <v>65619</v>
          </cell>
          <cell r="E249" t="str">
            <v>PIPE</v>
          </cell>
          <cell r="F249">
            <v>1</v>
          </cell>
          <cell r="G249" t="str">
            <v>CB100404000800</v>
          </cell>
          <cell r="H249">
            <v>8</v>
          </cell>
          <cell r="I249" t="str">
            <v>--</v>
          </cell>
          <cell r="J249">
            <v>2.7</v>
          </cell>
          <cell r="K249">
            <v>3.3</v>
          </cell>
        </row>
        <row r="250">
          <cell r="A250" t="str">
            <v>M1</v>
          </cell>
          <cell r="B250" t="str">
            <v>A5C</v>
          </cell>
          <cell r="C250" t="str">
            <v>P</v>
          </cell>
          <cell r="D250" t="str">
            <v>22044</v>
          </cell>
          <cell r="E250" t="str">
            <v>PIPE</v>
          </cell>
          <cell r="F250">
            <v>1</v>
          </cell>
          <cell r="G250" t="str">
            <v>CB100404000800</v>
          </cell>
          <cell r="H250">
            <v>8</v>
          </cell>
          <cell r="I250" t="str">
            <v>--</v>
          </cell>
          <cell r="J250">
            <v>3.6</v>
          </cell>
          <cell r="K250">
            <v>4.4000000000000004</v>
          </cell>
        </row>
        <row r="251">
          <cell r="A251" t="str">
            <v>M1</v>
          </cell>
          <cell r="B251" t="str">
            <v>A6C</v>
          </cell>
          <cell r="C251" t="str">
            <v>HOS</v>
          </cell>
          <cell r="D251" t="str">
            <v>65613</v>
          </cell>
          <cell r="E251" t="str">
            <v>PIPE</v>
          </cell>
          <cell r="F251">
            <v>1</v>
          </cell>
          <cell r="G251" t="str">
            <v>CB100404000800</v>
          </cell>
          <cell r="H251">
            <v>8</v>
          </cell>
          <cell r="I251" t="str">
            <v>--</v>
          </cell>
          <cell r="J251">
            <v>3.6</v>
          </cell>
          <cell r="K251">
            <v>4.4000000000000004</v>
          </cell>
        </row>
        <row r="252">
          <cell r="A252" t="str">
            <v>M1</v>
          </cell>
          <cell r="B252" t="str">
            <v>A6C</v>
          </cell>
          <cell r="C252" t="str">
            <v>HOS</v>
          </cell>
          <cell r="D252" t="str">
            <v>65624</v>
          </cell>
          <cell r="E252" t="str">
            <v>PIPE</v>
          </cell>
          <cell r="F252">
            <v>1</v>
          </cell>
          <cell r="G252" t="str">
            <v>CB100404000800</v>
          </cell>
          <cell r="H252">
            <v>8</v>
          </cell>
          <cell r="I252" t="str">
            <v>--</v>
          </cell>
          <cell r="J252">
            <v>3.7</v>
          </cell>
          <cell r="K252">
            <v>4.5</v>
          </cell>
        </row>
        <row r="253">
          <cell r="A253" t="str">
            <v>M1</v>
          </cell>
          <cell r="B253" t="str">
            <v>A6C</v>
          </cell>
          <cell r="C253" t="str">
            <v>HOS</v>
          </cell>
          <cell r="D253" t="str">
            <v>65617</v>
          </cell>
          <cell r="E253" t="str">
            <v>PIPE</v>
          </cell>
          <cell r="F253">
            <v>1</v>
          </cell>
          <cell r="G253" t="str">
            <v>CB100404000800</v>
          </cell>
          <cell r="H253">
            <v>8</v>
          </cell>
          <cell r="I253" t="str">
            <v>--</v>
          </cell>
          <cell r="J253">
            <v>4</v>
          </cell>
          <cell r="K253">
            <v>4.8</v>
          </cell>
        </row>
        <row r="254">
          <cell r="A254" t="str">
            <v>M1</v>
          </cell>
          <cell r="B254" t="str">
            <v>A6C</v>
          </cell>
          <cell r="C254" t="str">
            <v>HOR</v>
          </cell>
          <cell r="D254" t="str">
            <v>65619</v>
          </cell>
          <cell r="E254" t="str">
            <v>PIPE</v>
          </cell>
          <cell r="F254">
            <v>1</v>
          </cell>
          <cell r="G254" t="str">
            <v>CB100404000800</v>
          </cell>
          <cell r="H254">
            <v>8</v>
          </cell>
          <cell r="I254" t="str">
            <v>--</v>
          </cell>
          <cell r="J254">
            <v>4.4000000000000004</v>
          </cell>
          <cell r="K254">
            <v>5.3</v>
          </cell>
        </row>
        <row r="255">
          <cell r="A255" t="str">
            <v>M1</v>
          </cell>
          <cell r="B255" t="str">
            <v>A6C</v>
          </cell>
          <cell r="C255" t="str">
            <v>HOS</v>
          </cell>
          <cell r="D255" t="str">
            <v>65624</v>
          </cell>
          <cell r="E255" t="str">
            <v>PIPE</v>
          </cell>
          <cell r="F255">
            <v>1</v>
          </cell>
          <cell r="G255" t="str">
            <v>CB100404000800</v>
          </cell>
          <cell r="H255">
            <v>8</v>
          </cell>
          <cell r="I255" t="str">
            <v>--</v>
          </cell>
          <cell r="J255">
            <v>6</v>
          </cell>
          <cell r="K255">
            <v>7.2</v>
          </cell>
        </row>
        <row r="256">
          <cell r="A256" t="str">
            <v>M1</v>
          </cell>
          <cell r="B256" t="str">
            <v>A6C</v>
          </cell>
          <cell r="C256" t="str">
            <v>HOS</v>
          </cell>
          <cell r="D256" t="str">
            <v>65613</v>
          </cell>
          <cell r="E256" t="str">
            <v>PIPE</v>
          </cell>
          <cell r="F256">
            <v>1</v>
          </cell>
          <cell r="G256" t="str">
            <v>CB100404000800</v>
          </cell>
          <cell r="H256">
            <v>8</v>
          </cell>
          <cell r="I256" t="str">
            <v>--</v>
          </cell>
          <cell r="J256">
            <v>6.5</v>
          </cell>
          <cell r="K256">
            <v>7.8</v>
          </cell>
        </row>
        <row r="257">
          <cell r="A257" t="str">
            <v>M1</v>
          </cell>
          <cell r="B257" t="str">
            <v>A6C</v>
          </cell>
          <cell r="C257" t="str">
            <v>HOS</v>
          </cell>
          <cell r="D257" t="str">
            <v>65624</v>
          </cell>
          <cell r="E257" t="str">
            <v>PIPE</v>
          </cell>
          <cell r="F257">
            <v>1</v>
          </cell>
          <cell r="G257" t="str">
            <v>CB100404000800</v>
          </cell>
          <cell r="H257">
            <v>8</v>
          </cell>
          <cell r="I257" t="str">
            <v>--</v>
          </cell>
          <cell r="J257">
            <v>7</v>
          </cell>
          <cell r="K257">
            <v>8.4</v>
          </cell>
        </row>
        <row r="258">
          <cell r="A258" t="str">
            <v>M1</v>
          </cell>
          <cell r="B258" t="str">
            <v>A6C</v>
          </cell>
          <cell r="C258" t="str">
            <v>HOS</v>
          </cell>
          <cell r="D258" t="str">
            <v>65624</v>
          </cell>
          <cell r="E258" t="str">
            <v>PIPE</v>
          </cell>
          <cell r="F258">
            <v>1</v>
          </cell>
          <cell r="G258" t="str">
            <v>CB100404000800</v>
          </cell>
          <cell r="H258">
            <v>8</v>
          </cell>
          <cell r="I258" t="str">
            <v>--</v>
          </cell>
          <cell r="J258">
            <v>7.1</v>
          </cell>
          <cell r="K258">
            <v>8.6</v>
          </cell>
        </row>
        <row r="259">
          <cell r="A259" t="str">
            <v>M1</v>
          </cell>
          <cell r="B259" t="str">
            <v>A6C</v>
          </cell>
          <cell r="C259" t="str">
            <v>HOS</v>
          </cell>
          <cell r="D259" t="str">
            <v>65615</v>
          </cell>
          <cell r="E259" t="str">
            <v>PIPE</v>
          </cell>
          <cell r="F259">
            <v>1</v>
          </cell>
          <cell r="G259" t="str">
            <v>CB100404000800</v>
          </cell>
          <cell r="H259">
            <v>8</v>
          </cell>
          <cell r="I259" t="str">
            <v>--</v>
          </cell>
          <cell r="J259">
            <v>7.4</v>
          </cell>
          <cell r="K259">
            <v>8.9</v>
          </cell>
        </row>
        <row r="260">
          <cell r="A260" t="str">
            <v>M1</v>
          </cell>
          <cell r="B260" t="str">
            <v>A5C</v>
          </cell>
          <cell r="C260" t="str">
            <v>COMP</v>
          </cell>
          <cell r="D260" t="str">
            <v>004</v>
          </cell>
          <cell r="E260" t="str">
            <v>PIPE</v>
          </cell>
          <cell r="F260">
            <v>1</v>
          </cell>
          <cell r="G260" t="str">
            <v>CB100404000800</v>
          </cell>
          <cell r="H260">
            <v>8</v>
          </cell>
          <cell r="I260" t="str">
            <v>--</v>
          </cell>
          <cell r="J260">
            <v>8</v>
          </cell>
          <cell r="K260">
            <v>9.6</v>
          </cell>
        </row>
        <row r="261">
          <cell r="A261" t="str">
            <v>M1</v>
          </cell>
          <cell r="B261" t="str">
            <v>A5C</v>
          </cell>
          <cell r="C261" t="str">
            <v>P</v>
          </cell>
          <cell r="D261" t="str">
            <v>22011</v>
          </cell>
          <cell r="E261" t="str">
            <v>PIPE</v>
          </cell>
          <cell r="F261">
            <v>1</v>
          </cell>
          <cell r="G261" t="str">
            <v>CB100404000800</v>
          </cell>
          <cell r="H261">
            <v>8</v>
          </cell>
          <cell r="I261" t="str">
            <v>--</v>
          </cell>
          <cell r="J261">
            <v>8</v>
          </cell>
          <cell r="K261">
            <v>9.6</v>
          </cell>
        </row>
        <row r="262">
          <cell r="A262" t="str">
            <v>M1</v>
          </cell>
          <cell r="B262" t="str">
            <v>A6C</v>
          </cell>
          <cell r="C262" t="str">
            <v>HOR</v>
          </cell>
          <cell r="D262" t="str">
            <v>65611</v>
          </cell>
          <cell r="E262" t="str">
            <v>PIPE</v>
          </cell>
          <cell r="F262">
            <v>1</v>
          </cell>
          <cell r="G262" t="str">
            <v>CB100404000800</v>
          </cell>
          <cell r="H262">
            <v>8</v>
          </cell>
          <cell r="I262" t="str">
            <v>--</v>
          </cell>
          <cell r="J262">
            <v>8.1999999999999993</v>
          </cell>
          <cell r="K262">
            <v>9.9</v>
          </cell>
        </row>
        <row r="263">
          <cell r="A263" t="str">
            <v>M1</v>
          </cell>
          <cell r="B263" t="str">
            <v>A6C</v>
          </cell>
          <cell r="C263" t="str">
            <v>HOR</v>
          </cell>
          <cell r="D263" t="str">
            <v>65611</v>
          </cell>
          <cell r="E263" t="str">
            <v>PIPE</v>
          </cell>
          <cell r="F263">
            <v>1</v>
          </cell>
          <cell r="G263" t="str">
            <v>CB100404000800</v>
          </cell>
          <cell r="H263">
            <v>8</v>
          </cell>
          <cell r="I263" t="str">
            <v>--</v>
          </cell>
          <cell r="J263">
            <v>8.5</v>
          </cell>
          <cell r="K263">
            <v>10.199999999999999</v>
          </cell>
        </row>
        <row r="264">
          <cell r="A264" t="str">
            <v>M1</v>
          </cell>
          <cell r="B264" t="str">
            <v>A6C</v>
          </cell>
          <cell r="C264" t="str">
            <v>HOS</v>
          </cell>
          <cell r="D264" t="str">
            <v>65613</v>
          </cell>
          <cell r="E264" t="str">
            <v>PIPE</v>
          </cell>
          <cell r="F264">
            <v>1</v>
          </cell>
          <cell r="G264" t="str">
            <v>CB100404000800</v>
          </cell>
          <cell r="H264">
            <v>8</v>
          </cell>
          <cell r="I264" t="str">
            <v>--</v>
          </cell>
          <cell r="J264">
            <v>9.1</v>
          </cell>
          <cell r="K264">
            <v>11</v>
          </cell>
        </row>
        <row r="265">
          <cell r="A265" t="str">
            <v>M1</v>
          </cell>
          <cell r="B265" t="str">
            <v>A6C</v>
          </cell>
          <cell r="C265" t="str">
            <v>HOS</v>
          </cell>
          <cell r="D265" t="str">
            <v>65625</v>
          </cell>
          <cell r="E265" t="str">
            <v>PIPE</v>
          </cell>
          <cell r="F265">
            <v>1</v>
          </cell>
          <cell r="G265" t="str">
            <v>CB100404000800</v>
          </cell>
          <cell r="H265">
            <v>8</v>
          </cell>
          <cell r="I265" t="str">
            <v>--</v>
          </cell>
          <cell r="J265">
            <v>9.5</v>
          </cell>
          <cell r="K265">
            <v>11.4</v>
          </cell>
        </row>
        <row r="266">
          <cell r="A266" t="str">
            <v>M1</v>
          </cell>
          <cell r="B266" t="str">
            <v>A6C</v>
          </cell>
          <cell r="C266" t="str">
            <v>HOR</v>
          </cell>
          <cell r="D266" t="str">
            <v>65611</v>
          </cell>
          <cell r="E266" t="str">
            <v>PIPE</v>
          </cell>
          <cell r="F266">
            <v>1</v>
          </cell>
          <cell r="G266" t="str">
            <v>CB100404000800</v>
          </cell>
          <cell r="H266">
            <v>8</v>
          </cell>
          <cell r="I266" t="str">
            <v>--</v>
          </cell>
          <cell r="J266">
            <v>14.2</v>
          </cell>
          <cell r="K266">
            <v>17.100000000000001</v>
          </cell>
        </row>
        <row r="267">
          <cell r="A267" t="str">
            <v>M1</v>
          </cell>
          <cell r="B267" t="str">
            <v>A6C</v>
          </cell>
          <cell r="C267" t="str">
            <v>HOR</v>
          </cell>
          <cell r="D267" t="str">
            <v>65619</v>
          </cell>
          <cell r="E267" t="str">
            <v>PIPE</v>
          </cell>
          <cell r="F267">
            <v>1</v>
          </cell>
          <cell r="G267" t="str">
            <v>CB100404000800</v>
          </cell>
          <cell r="H267">
            <v>8</v>
          </cell>
          <cell r="I267" t="str">
            <v>--</v>
          </cell>
          <cell r="J267">
            <v>19.5</v>
          </cell>
          <cell r="K267">
            <v>23.4</v>
          </cell>
        </row>
        <row r="268">
          <cell r="A268" t="str">
            <v>M1</v>
          </cell>
          <cell r="B268" t="str">
            <v>A6C</v>
          </cell>
          <cell r="C268" t="str">
            <v>HOS</v>
          </cell>
          <cell r="D268" t="str">
            <v>65627</v>
          </cell>
          <cell r="E268" t="str">
            <v>PIPE</v>
          </cell>
          <cell r="F268">
            <v>1</v>
          </cell>
          <cell r="G268" t="str">
            <v>CB100404000800</v>
          </cell>
          <cell r="H268">
            <v>8</v>
          </cell>
          <cell r="I268" t="str">
            <v>--</v>
          </cell>
          <cell r="J268">
            <v>25.8</v>
          </cell>
          <cell r="K268">
            <v>31</v>
          </cell>
        </row>
        <row r="269">
          <cell r="A269" t="str">
            <v>M1</v>
          </cell>
          <cell r="B269" t="str">
            <v>A6C</v>
          </cell>
          <cell r="C269" t="str">
            <v>HOS</v>
          </cell>
          <cell r="D269" t="str">
            <v>65624</v>
          </cell>
          <cell r="E269" t="str">
            <v>PIPE</v>
          </cell>
          <cell r="F269">
            <v>1</v>
          </cell>
          <cell r="G269" t="str">
            <v>CB100404000800</v>
          </cell>
          <cell r="H269">
            <v>8</v>
          </cell>
          <cell r="I269" t="str">
            <v>--</v>
          </cell>
          <cell r="J269">
            <v>33.4</v>
          </cell>
          <cell r="K269">
            <v>40.1</v>
          </cell>
        </row>
        <row r="270">
          <cell r="A270" t="str">
            <v>M1</v>
          </cell>
          <cell r="B270" t="str">
            <v>A6C</v>
          </cell>
          <cell r="C270" t="str">
            <v>HOR</v>
          </cell>
          <cell r="D270" t="str">
            <v>65621</v>
          </cell>
          <cell r="E270" t="str">
            <v>PIPE</v>
          </cell>
          <cell r="F270">
            <v>1</v>
          </cell>
          <cell r="G270" t="str">
            <v>CB100404000800</v>
          </cell>
          <cell r="H270">
            <v>8</v>
          </cell>
          <cell r="I270" t="str">
            <v>--</v>
          </cell>
          <cell r="J270">
            <v>34.799999999999997</v>
          </cell>
          <cell r="K270">
            <v>41.8</v>
          </cell>
        </row>
        <row r="271">
          <cell r="A271" t="str">
            <v>M1</v>
          </cell>
          <cell r="B271" t="str">
            <v>A6C</v>
          </cell>
          <cell r="C271" t="str">
            <v>HOR</v>
          </cell>
          <cell r="D271" t="str">
            <v>65615</v>
          </cell>
          <cell r="E271" t="str">
            <v>PIPE</v>
          </cell>
          <cell r="F271">
            <v>1</v>
          </cell>
          <cell r="G271" t="str">
            <v>CB100404000800</v>
          </cell>
          <cell r="H271">
            <v>8</v>
          </cell>
          <cell r="I271" t="str">
            <v>--</v>
          </cell>
          <cell r="J271">
            <v>37.200000000000003</v>
          </cell>
          <cell r="K271">
            <v>44.7</v>
          </cell>
        </row>
        <row r="272">
          <cell r="A272" t="str">
            <v>M1</v>
          </cell>
          <cell r="B272" t="str">
            <v>A4C</v>
          </cell>
          <cell r="C272" t="str">
            <v>P</v>
          </cell>
          <cell r="D272" t="str">
            <v>22008</v>
          </cell>
          <cell r="E272" t="str">
            <v>PIPE</v>
          </cell>
          <cell r="F272">
            <v>1</v>
          </cell>
          <cell r="G272" t="str">
            <v>CB110404001000</v>
          </cell>
          <cell r="H272">
            <v>10</v>
          </cell>
          <cell r="I272" t="str">
            <v>--</v>
          </cell>
          <cell r="J272">
            <v>5.9</v>
          </cell>
          <cell r="K272">
            <v>6.5</v>
          </cell>
        </row>
        <row r="273">
          <cell r="A273" t="str">
            <v>M1</v>
          </cell>
          <cell r="B273" t="str">
            <v>A5C</v>
          </cell>
          <cell r="C273" t="str">
            <v>P</v>
          </cell>
          <cell r="D273" t="str">
            <v>22073</v>
          </cell>
          <cell r="E273" t="str">
            <v>PIPE</v>
          </cell>
          <cell r="F273">
            <v>1</v>
          </cell>
          <cell r="G273" t="str">
            <v>CB100404001000</v>
          </cell>
          <cell r="H273">
            <v>10</v>
          </cell>
          <cell r="I273" t="str">
            <v>--</v>
          </cell>
          <cell r="J273">
            <v>6.8</v>
          </cell>
          <cell r="K273">
            <v>7.5</v>
          </cell>
        </row>
        <row r="274">
          <cell r="A274" t="str">
            <v>M1</v>
          </cell>
          <cell r="B274" t="str">
            <v>A5C</v>
          </cell>
          <cell r="C274" t="str">
            <v>P</v>
          </cell>
          <cell r="D274" t="str">
            <v>22074</v>
          </cell>
          <cell r="E274" t="str">
            <v>PIPE</v>
          </cell>
          <cell r="F274">
            <v>1</v>
          </cell>
          <cell r="G274" t="str">
            <v>CB100404001000</v>
          </cell>
          <cell r="H274">
            <v>10</v>
          </cell>
          <cell r="I274" t="str">
            <v>--</v>
          </cell>
          <cell r="J274">
            <v>7.9</v>
          </cell>
          <cell r="K274">
            <v>8.6999999999999993</v>
          </cell>
        </row>
        <row r="275">
          <cell r="A275" t="str">
            <v>M1</v>
          </cell>
          <cell r="B275" t="str">
            <v>A5C</v>
          </cell>
          <cell r="C275" t="str">
            <v>P</v>
          </cell>
          <cell r="D275" t="str">
            <v>22075</v>
          </cell>
          <cell r="E275" t="str">
            <v>PIPE</v>
          </cell>
          <cell r="F275">
            <v>1</v>
          </cell>
          <cell r="G275" t="str">
            <v>CB100404001000</v>
          </cell>
          <cell r="H275">
            <v>10</v>
          </cell>
          <cell r="I275" t="str">
            <v>--</v>
          </cell>
          <cell r="J275">
            <v>8.3000000000000007</v>
          </cell>
          <cell r="K275">
            <v>9.1999999999999993</v>
          </cell>
        </row>
        <row r="276">
          <cell r="A276" t="str">
            <v>M1</v>
          </cell>
          <cell r="B276" t="str">
            <v>A5C</v>
          </cell>
          <cell r="C276" t="str">
            <v>P</v>
          </cell>
          <cell r="D276" t="str">
            <v>22062</v>
          </cell>
          <cell r="E276" t="str">
            <v>PIPE</v>
          </cell>
          <cell r="F276">
            <v>1</v>
          </cell>
          <cell r="G276" t="str">
            <v>CB100404001000</v>
          </cell>
          <cell r="H276">
            <v>10</v>
          </cell>
          <cell r="I276" t="str">
            <v>--</v>
          </cell>
          <cell r="J276">
            <v>9.3000000000000007</v>
          </cell>
          <cell r="K276">
            <v>10.3</v>
          </cell>
        </row>
        <row r="277">
          <cell r="A277" t="str">
            <v>M1</v>
          </cell>
          <cell r="B277" t="str">
            <v>A4C</v>
          </cell>
          <cell r="C277" t="str">
            <v>P</v>
          </cell>
          <cell r="D277" t="str">
            <v>22080</v>
          </cell>
          <cell r="E277" t="str">
            <v>PIPE</v>
          </cell>
          <cell r="F277">
            <v>1</v>
          </cell>
          <cell r="G277" t="str">
            <v>CB110404001000</v>
          </cell>
          <cell r="H277">
            <v>10</v>
          </cell>
          <cell r="I277" t="str">
            <v>--</v>
          </cell>
          <cell r="J277">
            <v>9.3000000000000007</v>
          </cell>
          <cell r="K277">
            <v>10.3</v>
          </cell>
        </row>
        <row r="278">
          <cell r="A278" t="str">
            <v>M1</v>
          </cell>
          <cell r="B278" t="str">
            <v>A5C</v>
          </cell>
          <cell r="C278" t="str">
            <v>P</v>
          </cell>
          <cell r="D278" t="str">
            <v>22060</v>
          </cell>
          <cell r="E278" t="str">
            <v>PIPE</v>
          </cell>
          <cell r="F278">
            <v>1</v>
          </cell>
          <cell r="G278" t="str">
            <v>CB100404001000</v>
          </cell>
          <cell r="H278">
            <v>10</v>
          </cell>
          <cell r="I278" t="str">
            <v>--</v>
          </cell>
          <cell r="J278">
            <v>9.4</v>
          </cell>
          <cell r="K278">
            <v>10.4</v>
          </cell>
        </row>
        <row r="279">
          <cell r="A279" t="str">
            <v>M1</v>
          </cell>
          <cell r="B279" t="str">
            <v>A5C</v>
          </cell>
          <cell r="C279" t="str">
            <v>P</v>
          </cell>
          <cell r="D279" t="str">
            <v>22077</v>
          </cell>
          <cell r="E279" t="str">
            <v>PIPE</v>
          </cell>
          <cell r="F279">
            <v>1</v>
          </cell>
          <cell r="G279" t="str">
            <v>CB100404001000</v>
          </cell>
          <cell r="H279">
            <v>10</v>
          </cell>
          <cell r="I279" t="str">
            <v>--</v>
          </cell>
          <cell r="J279">
            <v>13.4</v>
          </cell>
          <cell r="K279">
            <v>14.8</v>
          </cell>
        </row>
        <row r="280">
          <cell r="A280" t="str">
            <v>M1</v>
          </cell>
          <cell r="B280" t="str">
            <v>A4C</v>
          </cell>
          <cell r="C280" t="str">
            <v>P</v>
          </cell>
          <cell r="D280" t="str">
            <v>22008</v>
          </cell>
          <cell r="E280" t="str">
            <v>PIPE</v>
          </cell>
          <cell r="F280">
            <v>1</v>
          </cell>
          <cell r="G280" t="str">
            <v>CB110404001000</v>
          </cell>
          <cell r="H280">
            <v>10</v>
          </cell>
          <cell r="I280" t="str">
            <v>--</v>
          </cell>
          <cell r="J280">
            <v>22.7</v>
          </cell>
          <cell r="K280">
            <v>25</v>
          </cell>
        </row>
        <row r="281">
          <cell r="A281" t="str">
            <v>M1</v>
          </cell>
          <cell r="B281" t="str">
            <v>A4C</v>
          </cell>
          <cell r="C281" t="str">
            <v>P</v>
          </cell>
          <cell r="D281" t="str">
            <v>22008</v>
          </cell>
          <cell r="E281" t="str">
            <v>PIPE</v>
          </cell>
          <cell r="F281">
            <v>1</v>
          </cell>
          <cell r="G281" t="str">
            <v>CB110404001000</v>
          </cell>
          <cell r="H281">
            <v>10</v>
          </cell>
          <cell r="I281" t="str">
            <v>--</v>
          </cell>
          <cell r="J281">
            <v>25.4</v>
          </cell>
          <cell r="K281">
            <v>28</v>
          </cell>
        </row>
        <row r="282">
          <cell r="A282" t="str">
            <v>M1</v>
          </cell>
          <cell r="B282" t="str">
            <v>A5C</v>
          </cell>
          <cell r="C282" t="str">
            <v>P</v>
          </cell>
          <cell r="D282" t="str">
            <v>22062</v>
          </cell>
          <cell r="E282" t="str">
            <v>PIPE</v>
          </cell>
          <cell r="F282">
            <v>1</v>
          </cell>
          <cell r="G282" t="str">
            <v>CB100404001000</v>
          </cell>
          <cell r="H282">
            <v>10</v>
          </cell>
          <cell r="I282" t="str">
            <v>--</v>
          </cell>
          <cell r="J282">
            <v>34.1</v>
          </cell>
          <cell r="K282">
            <v>37.6</v>
          </cell>
        </row>
        <row r="283">
          <cell r="A283" t="str">
            <v>M1</v>
          </cell>
          <cell r="B283" t="str">
            <v>A5C</v>
          </cell>
          <cell r="C283" t="str">
            <v>P</v>
          </cell>
          <cell r="D283" t="str">
            <v>22077</v>
          </cell>
          <cell r="E283" t="str">
            <v>PIPE</v>
          </cell>
          <cell r="F283">
            <v>1</v>
          </cell>
          <cell r="G283" t="str">
            <v>CB100404001000</v>
          </cell>
          <cell r="H283">
            <v>10</v>
          </cell>
          <cell r="I283" t="str">
            <v>--</v>
          </cell>
          <cell r="J283">
            <v>38.6</v>
          </cell>
          <cell r="K283">
            <v>42.5</v>
          </cell>
        </row>
        <row r="284">
          <cell r="A284" t="str">
            <v>M1</v>
          </cell>
          <cell r="B284" t="str">
            <v>B1X</v>
          </cell>
          <cell r="C284" t="str">
            <v>P</v>
          </cell>
          <cell r="D284" t="str">
            <v>22042</v>
          </cell>
          <cell r="E284" t="str">
            <v>PIPE</v>
          </cell>
          <cell r="F284">
            <v>1</v>
          </cell>
          <cell r="G284" t="str">
            <v>LN100404001200</v>
          </cell>
          <cell r="H284">
            <v>12</v>
          </cell>
          <cell r="I284" t="str">
            <v>--</v>
          </cell>
          <cell r="J284">
            <v>2</v>
          </cell>
          <cell r="K284">
            <v>2.2000000000000002</v>
          </cell>
        </row>
        <row r="285">
          <cell r="A285" t="str">
            <v>M1</v>
          </cell>
          <cell r="B285" t="str">
            <v>A5C</v>
          </cell>
          <cell r="C285" t="str">
            <v>COMP</v>
          </cell>
          <cell r="D285" t="str">
            <v>001</v>
          </cell>
          <cell r="E285" t="str">
            <v>PIPE</v>
          </cell>
          <cell r="F285">
            <v>1</v>
          </cell>
          <cell r="G285" t="str">
            <v>CB100404001200</v>
          </cell>
          <cell r="H285">
            <v>12</v>
          </cell>
          <cell r="I285" t="str">
            <v>--</v>
          </cell>
          <cell r="J285">
            <v>6.5</v>
          </cell>
          <cell r="K285">
            <v>7.2</v>
          </cell>
        </row>
        <row r="286">
          <cell r="A286" t="str">
            <v>M1</v>
          </cell>
          <cell r="B286" t="str">
            <v>A5C</v>
          </cell>
          <cell r="C286" t="str">
            <v>COMP</v>
          </cell>
          <cell r="D286" t="str">
            <v>002</v>
          </cell>
          <cell r="E286" t="str">
            <v>PIPE</v>
          </cell>
          <cell r="F286">
            <v>1</v>
          </cell>
          <cell r="G286" t="str">
            <v>CB100404001200</v>
          </cell>
          <cell r="H286">
            <v>12</v>
          </cell>
          <cell r="I286" t="str">
            <v>--</v>
          </cell>
          <cell r="J286">
            <v>6.5</v>
          </cell>
          <cell r="K286">
            <v>7.2</v>
          </cell>
        </row>
        <row r="287">
          <cell r="A287" t="str">
            <v>M1</v>
          </cell>
          <cell r="B287" t="str">
            <v>B1C</v>
          </cell>
          <cell r="C287" t="str">
            <v>P</v>
          </cell>
          <cell r="D287" t="str">
            <v>22027</v>
          </cell>
          <cell r="E287" t="str">
            <v>PIPE</v>
          </cell>
          <cell r="F287">
            <v>1</v>
          </cell>
          <cell r="G287" t="str">
            <v>CB100404001400</v>
          </cell>
          <cell r="H287">
            <v>14</v>
          </cell>
          <cell r="I287" t="str">
            <v>--</v>
          </cell>
          <cell r="J287">
            <v>1</v>
          </cell>
          <cell r="K287">
            <v>1</v>
          </cell>
        </row>
        <row r="288">
          <cell r="A288" t="str">
            <v>M1</v>
          </cell>
          <cell r="B288" t="str">
            <v>A5C</v>
          </cell>
          <cell r="C288" t="str">
            <v>P</v>
          </cell>
          <cell r="D288" t="str">
            <v>22056</v>
          </cell>
          <cell r="E288" t="str">
            <v>PIPE</v>
          </cell>
          <cell r="F288">
            <v>1</v>
          </cell>
          <cell r="G288" t="str">
            <v>CB100404001400</v>
          </cell>
          <cell r="H288">
            <v>14</v>
          </cell>
          <cell r="I288" t="str">
            <v>--</v>
          </cell>
          <cell r="J288">
            <v>5.9</v>
          </cell>
          <cell r="K288">
            <v>5.9</v>
          </cell>
        </row>
        <row r="289">
          <cell r="A289" t="str">
            <v>M1</v>
          </cell>
          <cell r="B289" t="str">
            <v>A5C</v>
          </cell>
          <cell r="C289" t="str">
            <v>P</v>
          </cell>
          <cell r="D289" t="str">
            <v>22058</v>
          </cell>
          <cell r="E289" t="str">
            <v>PIPE</v>
          </cell>
          <cell r="F289">
            <v>1</v>
          </cell>
          <cell r="G289" t="str">
            <v>CB100404001400</v>
          </cell>
          <cell r="H289">
            <v>14</v>
          </cell>
          <cell r="I289" t="str">
            <v>--</v>
          </cell>
          <cell r="J289">
            <v>5.9</v>
          </cell>
          <cell r="K289">
            <v>5.9</v>
          </cell>
        </row>
        <row r="290">
          <cell r="A290" t="str">
            <v>M1</v>
          </cell>
          <cell r="B290" t="str">
            <v>A5C</v>
          </cell>
          <cell r="C290" t="str">
            <v>P</v>
          </cell>
          <cell r="D290" t="str">
            <v>22054</v>
          </cell>
          <cell r="E290" t="str">
            <v>PIPE</v>
          </cell>
          <cell r="F290">
            <v>1</v>
          </cell>
          <cell r="G290" t="str">
            <v>CB100404001400</v>
          </cell>
          <cell r="H290">
            <v>14</v>
          </cell>
          <cell r="I290" t="str">
            <v>--</v>
          </cell>
          <cell r="J290">
            <v>7.1</v>
          </cell>
          <cell r="K290">
            <v>7.1</v>
          </cell>
        </row>
        <row r="291">
          <cell r="A291" t="str">
            <v>M1</v>
          </cell>
          <cell r="B291" t="str">
            <v>A5C</v>
          </cell>
          <cell r="C291" t="str">
            <v>P</v>
          </cell>
          <cell r="D291" t="str">
            <v>22074</v>
          </cell>
          <cell r="E291" t="str">
            <v>PIPE</v>
          </cell>
          <cell r="F291">
            <v>1</v>
          </cell>
          <cell r="G291" t="str">
            <v>CB100404001600</v>
          </cell>
          <cell r="H291">
            <v>16</v>
          </cell>
          <cell r="I291" t="str">
            <v>--</v>
          </cell>
          <cell r="J291">
            <v>4</v>
          </cell>
          <cell r="K291">
            <v>4</v>
          </cell>
        </row>
        <row r="292">
          <cell r="A292" t="str">
            <v>M1</v>
          </cell>
          <cell r="B292" t="str">
            <v>A5C</v>
          </cell>
          <cell r="C292" t="str">
            <v>P</v>
          </cell>
          <cell r="D292" t="str">
            <v>22034</v>
          </cell>
          <cell r="E292" t="str">
            <v>PIPE</v>
          </cell>
          <cell r="F292">
            <v>1</v>
          </cell>
          <cell r="G292" t="str">
            <v>CB1005080001000100</v>
          </cell>
          <cell r="H292">
            <v>1</v>
          </cell>
          <cell r="I292" t="str">
            <v>--</v>
          </cell>
          <cell r="J292">
            <v>0.5</v>
          </cell>
          <cell r="K292">
            <v>0.5</v>
          </cell>
        </row>
        <row r="293">
          <cell r="A293" t="str">
            <v>M1</v>
          </cell>
          <cell r="B293" t="str">
            <v>A5C</v>
          </cell>
          <cell r="C293" t="str">
            <v>P</v>
          </cell>
          <cell r="D293" t="str">
            <v>21002</v>
          </cell>
          <cell r="E293" t="str">
            <v>PIPE</v>
          </cell>
          <cell r="F293">
            <v>1</v>
          </cell>
          <cell r="G293" t="str">
            <v>CB1004040010001000</v>
          </cell>
          <cell r="H293">
            <v>10</v>
          </cell>
          <cell r="I293" t="str">
            <v>--</v>
          </cell>
          <cell r="J293">
            <v>1</v>
          </cell>
          <cell r="K293">
            <v>1.1000000000000001</v>
          </cell>
        </row>
        <row r="294">
          <cell r="A294" t="str">
            <v>M1</v>
          </cell>
          <cell r="B294" t="str">
            <v>A5C</v>
          </cell>
          <cell r="C294" t="str">
            <v>P</v>
          </cell>
          <cell r="D294" t="str">
            <v>22046</v>
          </cell>
          <cell r="E294" t="str">
            <v>PIPE</v>
          </cell>
          <cell r="F294">
            <v>1</v>
          </cell>
          <cell r="G294" t="str">
            <v>CB1004040010001000</v>
          </cell>
          <cell r="H294">
            <v>10</v>
          </cell>
          <cell r="I294" t="str">
            <v>--</v>
          </cell>
          <cell r="J294">
            <v>3.1</v>
          </cell>
          <cell r="K294">
            <v>3.5</v>
          </cell>
        </row>
        <row r="295">
          <cell r="A295" t="str">
            <v>M1</v>
          </cell>
          <cell r="B295" t="str">
            <v>B2C</v>
          </cell>
          <cell r="C295" t="str">
            <v>SH</v>
          </cell>
          <cell r="D295" t="str">
            <v>22601</v>
          </cell>
          <cell r="E295" t="str">
            <v>NPL</v>
          </cell>
          <cell r="F295">
            <v>2</v>
          </cell>
          <cell r="G295" t="str">
            <v>CB132108000HVR</v>
          </cell>
          <cell r="H295">
            <v>0.5</v>
          </cell>
          <cell r="I295" t="str">
            <v>75mm</v>
          </cell>
          <cell r="J295">
            <v>2</v>
          </cell>
          <cell r="K295">
            <v>2</v>
          </cell>
        </row>
        <row r="296">
          <cell r="A296" t="str">
            <v>M1</v>
          </cell>
          <cell r="B296" t="str">
            <v>B2C</v>
          </cell>
          <cell r="C296" t="str">
            <v>SH</v>
          </cell>
          <cell r="D296" t="str">
            <v>22614</v>
          </cell>
          <cell r="E296" t="str">
            <v>NPL</v>
          </cell>
          <cell r="F296">
            <v>2</v>
          </cell>
          <cell r="G296" t="str">
            <v>CB132108000HVR</v>
          </cell>
          <cell r="H296">
            <v>0.5</v>
          </cell>
          <cell r="I296" t="str">
            <v>75mm</v>
          </cell>
          <cell r="J296">
            <v>1</v>
          </cell>
          <cell r="K296">
            <v>1</v>
          </cell>
        </row>
        <row r="297">
          <cell r="A297" t="str">
            <v>M1</v>
          </cell>
          <cell r="B297" t="str">
            <v>B2C</v>
          </cell>
          <cell r="C297" t="str">
            <v>SH</v>
          </cell>
          <cell r="D297" t="str">
            <v>22614</v>
          </cell>
          <cell r="E297" t="str">
            <v>NPL</v>
          </cell>
          <cell r="F297">
            <v>2</v>
          </cell>
          <cell r="G297" t="str">
            <v>CB132108000HWL</v>
          </cell>
          <cell r="H297">
            <v>0.5</v>
          </cell>
          <cell r="I297" t="str">
            <v>150mm</v>
          </cell>
          <cell r="J297">
            <v>1</v>
          </cell>
          <cell r="K297">
            <v>1</v>
          </cell>
        </row>
        <row r="298">
          <cell r="A298" t="str">
            <v>M1</v>
          </cell>
          <cell r="B298" t="str">
            <v>A5C</v>
          </cell>
          <cell r="C298" t="str">
            <v>COMP</v>
          </cell>
          <cell r="D298" t="str">
            <v>006</v>
          </cell>
          <cell r="E298" t="str">
            <v>90 ELL</v>
          </cell>
          <cell r="F298">
            <v>2</v>
          </cell>
          <cell r="G298" t="str">
            <v>CB400100001000</v>
          </cell>
          <cell r="H298">
            <v>0.5</v>
          </cell>
          <cell r="I298" t="str">
            <v>--</v>
          </cell>
          <cell r="J298">
            <v>8</v>
          </cell>
          <cell r="K298">
            <v>8</v>
          </cell>
        </row>
        <row r="299">
          <cell r="A299" t="str">
            <v>M1</v>
          </cell>
          <cell r="B299" t="str">
            <v>A5C</v>
          </cell>
          <cell r="C299" t="str">
            <v>P</v>
          </cell>
          <cell r="D299" t="str">
            <v>22107</v>
          </cell>
          <cell r="E299" t="str">
            <v>90 ELL</v>
          </cell>
          <cell r="F299">
            <v>2</v>
          </cell>
          <cell r="G299" t="str">
            <v>CB400100001000</v>
          </cell>
          <cell r="H299">
            <v>0.5</v>
          </cell>
          <cell r="I299" t="str">
            <v>--</v>
          </cell>
          <cell r="J299">
            <v>20</v>
          </cell>
          <cell r="K299">
            <v>20</v>
          </cell>
        </row>
        <row r="300">
          <cell r="A300" t="str">
            <v>M1</v>
          </cell>
          <cell r="B300" t="str">
            <v>A5C</v>
          </cell>
          <cell r="C300" t="str">
            <v>P</v>
          </cell>
          <cell r="D300" t="str">
            <v>22157</v>
          </cell>
          <cell r="E300" t="str">
            <v>90 ELL</v>
          </cell>
          <cell r="F300">
            <v>2</v>
          </cell>
          <cell r="G300" t="str">
            <v>CB400100001000</v>
          </cell>
          <cell r="H300">
            <v>0.5</v>
          </cell>
          <cell r="I300" t="str">
            <v>--</v>
          </cell>
          <cell r="J300">
            <v>1</v>
          </cell>
          <cell r="K300">
            <v>1</v>
          </cell>
        </row>
        <row r="301">
          <cell r="A301" t="str">
            <v>M1</v>
          </cell>
          <cell r="B301" t="str">
            <v>A5C</v>
          </cell>
          <cell r="C301" t="str">
            <v>P</v>
          </cell>
          <cell r="D301" t="str">
            <v>22158</v>
          </cell>
          <cell r="E301" t="str">
            <v>90 ELL</v>
          </cell>
          <cell r="F301">
            <v>2</v>
          </cell>
          <cell r="G301" t="str">
            <v>CB400100001000</v>
          </cell>
          <cell r="H301">
            <v>0.5</v>
          </cell>
          <cell r="I301" t="str">
            <v>--</v>
          </cell>
          <cell r="J301">
            <v>1</v>
          </cell>
          <cell r="K301">
            <v>1</v>
          </cell>
        </row>
        <row r="302">
          <cell r="A302" t="str">
            <v>M1</v>
          </cell>
          <cell r="B302" t="str">
            <v>A5C</v>
          </cell>
          <cell r="C302" t="str">
            <v>SCD</v>
          </cell>
          <cell r="D302" t="str">
            <v>HOLD1</v>
          </cell>
          <cell r="E302" t="str">
            <v>C SWG</v>
          </cell>
          <cell r="F302">
            <v>2</v>
          </cell>
          <cell r="G302" t="str">
            <v>CB161308080H0Q</v>
          </cell>
          <cell r="H302">
            <v>0.5</v>
          </cell>
          <cell r="I302">
            <v>0.25</v>
          </cell>
          <cell r="J302">
            <v>2</v>
          </cell>
          <cell r="K302">
            <v>2</v>
          </cell>
        </row>
        <row r="303">
          <cell r="A303" t="str">
            <v>M1</v>
          </cell>
          <cell r="B303" t="str">
            <v>A5C</v>
          </cell>
          <cell r="C303" t="str">
            <v>SCC</v>
          </cell>
          <cell r="D303" t="str">
            <v>HOLD1</v>
          </cell>
          <cell r="E303" t="str">
            <v>C SWG</v>
          </cell>
          <cell r="F303">
            <v>2</v>
          </cell>
          <cell r="G303" t="str">
            <v>CB161308080H0Q</v>
          </cell>
          <cell r="H303">
            <v>0.5</v>
          </cell>
          <cell r="I303">
            <v>0.25</v>
          </cell>
          <cell r="J303">
            <v>3</v>
          </cell>
          <cell r="K303">
            <v>3</v>
          </cell>
        </row>
        <row r="304">
          <cell r="A304" t="str">
            <v>M1</v>
          </cell>
          <cell r="B304" t="str">
            <v>A5C</v>
          </cell>
          <cell r="C304" t="str">
            <v>P</v>
          </cell>
          <cell r="D304" t="str">
            <v>22107</v>
          </cell>
          <cell r="E304" t="str">
            <v>CAP</v>
          </cell>
          <cell r="F304">
            <v>2</v>
          </cell>
          <cell r="G304" t="str">
            <v>CB520700000H00</v>
          </cell>
          <cell r="H304">
            <v>0.5</v>
          </cell>
          <cell r="I304" t="str">
            <v>--</v>
          </cell>
          <cell r="J304">
            <v>4</v>
          </cell>
          <cell r="K304">
            <v>4</v>
          </cell>
        </row>
        <row r="305">
          <cell r="A305" t="str">
            <v>M1</v>
          </cell>
          <cell r="B305" t="str">
            <v>A5C</v>
          </cell>
          <cell r="C305" t="str">
            <v>P</v>
          </cell>
          <cell r="D305" t="str">
            <v>22065</v>
          </cell>
          <cell r="E305" t="str">
            <v>CPLG</v>
          </cell>
          <cell r="F305">
            <v>2</v>
          </cell>
          <cell r="G305" t="str">
            <v>CB400500000H00</v>
          </cell>
          <cell r="H305">
            <v>0.5</v>
          </cell>
          <cell r="I305" t="str">
            <v>--</v>
          </cell>
          <cell r="J305">
            <v>1</v>
          </cell>
          <cell r="K305">
            <v>1</v>
          </cell>
        </row>
        <row r="306">
          <cell r="A306" t="str">
            <v>M1</v>
          </cell>
          <cell r="B306" t="str">
            <v>A5C</v>
          </cell>
          <cell r="C306" t="str">
            <v>P</v>
          </cell>
          <cell r="D306" t="str">
            <v>22104</v>
          </cell>
          <cell r="E306" t="str">
            <v>CPLG</v>
          </cell>
          <cell r="F306">
            <v>2</v>
          </cell>
          <cell r="G306" t="str">
            <v>CB400500000H00</v>
          </cell>
          <cell r="H306">
            <v>0.5</v>
          </cell>
          <cell r="I306" t="str">
            <v>--</v>
          </cell>
          <cell r="J306">
            <v>2</v>
          </cell>
          <cell r="K306">
            <v>2</v>
          </cell>
        </row>
        <row r="307">
          <cell r="A307" t="str">
            <v>M1</v>
          </cell>
          <cell r="B307" t="str">
            <v>A5C</v>
          </cell>
          <cell r="C307" t="str">
            <v>COMP</v>
          </cell>
          <cell r="D307" t="str">
            <v>006</v>
          </cell>
          <cell r="E307" t="str">
            <v>TEE</v>
          </cell>
          <cell r="F307">
            <v>2</v>
          </cell>
          <cell r="G307" t="str">
            <v>CB400300000H00</v>
          </cell>
          <cell r="H307">
            <v>0.5</v>
          </cell>
          <cell r="I307" t="str">
            <v>--</v>
          </cell>
          <cell r="J307">
            <v>4</v>
          </cell>
          <cell r="K307">
            <v>4</v>
          </cell>
        </row>
        <row r="308">
          <cell r="A308" t="str">
            <v>M1</v>
          </cell>
          <cell r="B308" t="str">
            <v>A5C</v>
          </cell>
          <cell r="C308" t="str">
            <v>P</v>
          </cell>
          <cell r="D308" t="str">
            <v>22065</v>
          </cell>
          <cell r="E308" t="str">
            <v>TEE</v>
          </cell>
          <cell r="F308">
            <v>2</v>
          </cell>
          <cell r="G308" t="str">
            <v>CB400300000H00</v>
          </cell>
          <cell r="H308">
            <v>0.5</v>
          </cell>
          <cell r="I308" t="str">
            <v>--</v>
          </cell>
          <cell r="J308">
            <v>1</v>
          </cell>
          <cell r="K308">
            <v>1</v>
          </cell>
        </row>
        <row r="309">
          <cell r="A309" t="str">
            <v>M1</v>
          </cell>
          <cell r="B309" t="str">
            <v>A5C</v>
          </cell>
          <cell r="C309" t="str">
            <v>SCC</v>
          </cell>
          <cell r="D309" t="str">
            <v>HOLD1</v>
          </cell>
          <cell r="E309" t="str">
            <v>TEE</v>
          </cell>
          <cell r="F309">
            <v>2</v>
          </cell>
          <cell r="G309" t="str">
            <v>CB400300000H00</v>
          </cell>
          <cell r="H309">
            <v>0.5</v>
          </cell>
          <cell r="I309" t="str">
            <v>--</v>
          </cell>
          <cell r="J309">
            <v>3</v>
          </cell>
          <cell r="K309">
            <v>3</v>
          </cell>
        </row>
        <row r="310">
          <cell r="A310" t="str">
            <v>M1</v>
          </cell>
          <cell r="B310" t="str">
            <v>A5C</v>
          </cell>
          <cell r="C310" t="str">
            <v>P</v>
          </cell>
          <cell r="D310" t="str">
            <v>22107</v>
          </cell>
          <cell r="E310" t="str">
            <v>TEE</v>
          </cell>
          <cell r="F310">
            <v>2</v>
          </cell>
          <cell r="G310" t="str">
            <v>CB400300000H00</v>
          </cell>
          <cell r="H310">
            <v>0.5</v>
          </cell>
          <cell r="I310" t="str">
            <v>--</v>
          </cell>
          <cell r="J310">
            <v>8</v>
          </cell>
          <cell r="K310">
            <v>8</v>
          </cell>
        </row>
        <row r="311">
          <cell r="A311" t="str">
            <v>M1</v>
          </cell>
          <cell r="B311" t="str">
            <v>A5C</v>
          </cell>
          <cell r="C311" t="str">
            <v>SCD</v>
          </cell>
          <cell r="D311" t="str">
            <v>HOLD1</v>
          </cell>
          <cell r="E311" t="str">
            <v>TEE</v>
          </cell>
          <cell r="F311">
            <v>2</v>
          </cell>
          <cell r="G311" t="str">
            <v>CB400300000H00</v>
          </cell>
          <cell r="H311">
            <v>0.5</v>
          </cell>
          <cell r="I311" t="str">
            <v>--</v>
          </cell>
          <cell r="J311">
            <v>2</v>
          </cell>
          <cell r="K311">
            <v>2</v>
          </cell>
        </row>
        <row r="312">
          <cell r="A312" t="str">
            <v>M1</v>
          </cell>
          <cell r="B312" t="str">
            <v>A5C</v>
          </cell>
          <cell r="C312" t="str">
            <v>P</v>
          </cell>
          <cell r="D312" t="str">
            <v>22041</v>
          </cell>
          <cell r="E312" t="str">
            <v>CPLG</v>
          </cell>
          <cell r="F312">
            <v>2</v>
          </cell>
          <cell r="G312" t="str">
            <v>CB400500000H00</v>
          </cell>
          <cell r="H312">
            <v>0.5</v>
          </cell>
          <cell r="I312" t="str">
            <v>--</v>
          </cell>
          <cell r="J312">
            <v>1</v>
          </cell>
          <cell r="K312">
            <v>1</v>
          </cell>
        </row>
        <row r="313">
          <cell r="A313" t="str">
            <v>M1</v>
          </cell>
          <cell r="B313" t="str">
            <v>A6C</v>
          </cell>
          <cell r="C313" t="str">
            <v>HOS</v>
          </cell>
          <cell r="D313" t="str">
            <v>65624</v>
          </cell>
          <cell r="E313" t="str">
            <v>NPL</v>
          </cell>
          <cell r="F313">
            <v>2</v>
          </cell>
          <cell r="G313" t="str">
            <v>CB132308000HVR</v>
          </cell>
          <cell r="H313">
            <v>0.5</v>
          </cell>
          <cell r="I313" t="str">
            <v>75mm</v>
          </cell>
          <cell r="J313">
            <v>2</v>
          </cell>
          <cell r="K313">
            <v>2</v>
          </cell>
        </row>
        <row r="314">
          <cell r="A314" t="str">
            <v>M1</v>
          </cell>
          <cell r="B314" t="str">
            <v>A6C</v>
          </cell>
          <cell r="C314" t="str">
            <v>HOS</v>
          </cell>
          <cell r="D314" t="str">
            <v>65615</v>
          </cell>
          <cell r="E314" t="str">
            <v>NPL</v>
          </cell>
          <cell r="F314">
            <v>2</v>
          </cell>
          <cell r="G314" t="str">
            <v>CB132308000HVR</v>
          </cell>
          <cell r="H314">
            <v>0.5</v>
          </cell>
          <cell r="I314" t="str">
            <v>75mm</v>
          </cell>
          <cell r="J314">
            <v>2</v>
          </cell>
          <cell r="K314">
            <v>2</v>
          </cell>
        </row>
        <row r="315">
          <cell r="A315" t="str">
            <v>M1</v>
          </cell>
          <cell r="B315" t="str">
            <v>A6C</v>
          </cell>
          <cell r="C315" t="str">
            <v>HOS</v>
          </cell>
          <cell r="D315" t="str">
            <v>65628</v>
          </cell>
          <cell r="E315" t="str">
            <v>NPL</v>
          </cell>
          <cell r="F315">
            <v>2</v>
          </cell>
          <cell r="G315" t="str">
            <v>CB132308000HVR</v>
          </cell>
          <cell r="H315">
            <v>0.5</v>
          </cell>
          <cell r="I315" t="str">
            <v>75mm</v>
          </cell>
          <cell r="J315">
            <v>2</v>
          </cell>
          <cell r="K315">
            <v>2</v>
          </cell>
        </row>
        <row r="316">
          <cell r="A316" t="str">
            <v>M1</v>
          </cell>
          <cell r="B316" t="str">
            <v>B2C</v>
          </cell>
          <cell r="C316" t="str">
            <v>SH</v>
          </cell>
          <cell r="D316" t="str">
            <v>22601</v>
          </cell>
          <cell r="E316" t="str">
            <v>CAP</v>
          </cell>
          <cell r="F316">
            <v>2</v>
          </cell>
          <cell r="G316" t="str">
            <v>CB520700000T00</v>
          </cell>
          <cell r="H316">
            <v>0.75</v>
          </cell>
          <cell r="I316" t="str">
            <v>--</v>
          </cell>
          <cell r="J316">
            <v>1</v>
          </cell>
          <cell r="K316">
            <v>1</v>
          </cell>
        </row>
        <row r="317">
          <cell r="A317" t="str">
            <v>M1</v>
          </cell>
          <cell r="B317" t="str">
            <v>B2C</v>
          </cell>
          <cell r="C317" t="str">
            <v>SH</v>
          </cell>
          <cell r="D317" t="str">
            <v>22612</v>
          </cell>
          <cell r="E317" t="str">
            <v>CAP</v>
          </cell>
          <cell r="F317">
            <v>2</v>
          </cell>
          <cell r="G317" t="str">
            <v>CB520700000T00</v>
          </cell>
          <cell r="H317">
            <v>0.75</v>
          </cell>
          <cell r="I317" t="str">
            <v>--</v>
          </cell>
          <cell r="J317">
            <v>1</v>
          </cell>
          <cell r="K317">
            <v>1</v>
          </cell>
        </row>
        <row r="318">
          <cell r="A318" t="str">
            <v>M1</v>
          </cell>
          <cell r="B318" t="str">
            <v>B2C</v>
          </cell>
          <cell r="C318" t="str">
            <v>SH</v>
          </cell>
          <cell r="D318" t="str">
            <v>22613</v>
          </cell>
          <cell r="E318" t="str">
            <v>CAP</v>
          </cell>
          <cell r="F318">
            <v>2</v>
          </cell>
          <cell r="G318" t="str">
            <v>CB520700000T00</v>
          </cell>
          <cell r="H318">
            <v>0.75</v>
          </cell>
          <cell r="I318" t="str">
            <v>--</v>
          </cell>
          <cell r="J318">
            <v>1</v>
          </cell>
          <cell r="K318">
            <v>1</v>
          </cell>
        </row>
        <row r="319">
          <cell r="A319" t="str">
            <v>M1</v>
          </cell>
          <cell r="B319" t="str">
            <v>B2C</v>
          </cell>
          <cell r="C319" t="str">
            <v>TRIM</v>
          </cell>
          <cell r="D319" t="str">
            <v>V-2218</v>
          </cell>
          <cell r="E319" t="str">
            <v>CAP</v>
          </cell>
          <cell r="F319">
            <v>2</v>
          </cell>
          <cell r="G319" t="str">
            <v>CB520700000T00</v>
          </cell>
          <cell r="H319">
            <v>0.75</v>
          </cell>
          <cell r="I319" t="str">
            <v>--</v>
          </cell>
          <cell r="J319">
            <v>2</v>
          </cell>
          <cell r="K319">
            <v>2</v>
          </cell>
        </row>
        <row r="320">
          <cell r="A320" t="str">
            <v>M1</v>
          </cell>
          <cell r="B320" t="str">
            <v>B2C</v>
          </cell>
          <cell r="C320" t="str">
            <v>SH</v>
          </cell>
          <cell r="D320" t="str">
            <v>22612</v>
          </cell>
          <cell r="E320" t="str">
            <v>NPL</v>
          </cell>
          <cell r="F320">
            <v>2</v>
          </cell>
          <cell r="G320" t="str">
            <v>CB132308000TVR</v>
          </cell>
          <cell r="H320">
            <v>0.75</v>
          </cell>
          <cell r="I320" t="str">
            <v>75mm</v>
          </cell>
          <cell r="J320">
            <v>1</v>
          </cell>
          <cell r="K320">
            <v>1</v>
          </cell>
        </row>
        <row r="321">
          <cell r="A321" t="str">
            <v>M1</v>
          </cell>
          <cell r="B321" t="str">
            <v>B2C</v>
          </cell>
          <cell r="C321" t="str">
            <v>SH</v>
          </cell>
          <cell r="D321" t="str">
            <v>22612</v>
          </cell>
          <cell r="E321" t="str">
            <v>NPL</v>
          </cell>
          <cell r="F321">
            <v>2</v>
          </cell>
          <cell r="G321" t="str">
            <v>CB132108000TVR</v>
          </cell>
          <cell r="H321">
            <v>0.75</v>
          </cell>
          <cell r="I321" t="str">
            <v>75mm</v>
          </cell>
          <cell r="J321">
            <v>2</v>
          </cell>
          <cell r="K321">
            <v>2</v>
          </cell>
        </row>
        <row r="322">
          <cell r="A322" t="str">
            <v>M1</v>
          </cell>
          <cell r="B322" t="str">
            <v>B2C</v>
          </cell>
          <cell r="C322" t="str">
            <v>SH</v>
          </cell>
          <cell r="D322" t="str">
            <v>22601</v>
          </cell>
          <cell r="E322" t="str">
            <v>NPL</v>
          </cell>
          <cell r="F322">
            <v>2</v>
          </cell>
          <cell r="G322" t="str">
            <v>CB132308000TVR</v>
          </cell>
          <cell r="H322">
            <v>0.75</v>
          </cell>
          <cell r="I322" t="str">
            <v>75mm</v>
          </cell>
          <cell r="J322">
            <v>1</v>
          </cell>
          <cell r="K322">
            <v>1</v>
          </cell>
        </row>
        <row r="323">
          <cell r="A323" t="str">
            <v>M1</v>
          </cell>
          <cell r="B323" t="str">
            <v>B2C</v>
          </cell>
          <cell r="C323" t="str">
            <v>SH</v>
          </cell>
          <cell r="D323" t="str">
            <v>22613</v>
          </cell>
          <cell r="E323" t="str">
            <v>NPL</v>
          </cell>
          <cell r="F323">
            <v>2</v>
          </cell>
          <cell r="G323" t="str">
            <v>CB132108000TVR</v>
          </cell>
          <cell r="H323">
            <v>0.75</v>
          </cell>
          <cell r="I323" t="str">
            <v>75mm</v>
          </cell>
          <cell r="J323">
            <v>2</v>
          </cell>
          <cell r="K323">
            <v>2</v>
          </cell>
        </row>
        <row r="324">
          <cell r="A324" t="str">
            <v>M1</v>
          </cell>
          <cell r="B324" t="str">
            <v>B2C</v>
          </cell>
          <cell r="C324" t="str">
            <v>SH</v>
          </cell>
          <cell r="D324" t="str">
            <v>22613</v>
          </cell>
          <cell r="E324" t="str">
            <v>NPL</v>
          </cell>
          <cell r="F324">
            <v>2</v>
          </cell>
          <cell r="G324" t="str">
            <v>CB132208000TVR</v>
          </cell>
          <cell r="H324">
            <v>0.75</v>
          </cell>
          <cell r="I324" t="str">
            <v>75mm</v>
          </cell>
          <cell r="J324">
            <v>1</v>
          </cell>
          <cell r="K324">
            <v>1</v>
          </cell>
        </row>
        <row r="325">
          <cell r="A325" t="str">
            <v>M1</v>
          </cell>
          <cell r="B325" t="str">
            <v>B2C</v>
          </cell>
          <cell r="C325" t="str">
            <v>TRIM</v>
          </cell>
          <cell r="D325" t="str">
            <v>V-2218</v>
          </cell>
          <cell r="E325" t="str">
            <v>NPL</v>
          </cell>
          <cell r="F325">
            <v>2</v>
          </cell>
          <cell r="G325" t="str">
            <v>CB132108000TVR</v>
          </cell>
          <cell r="H325">
            <v>0.75</v>
          </cell>
          <cell r="I325" t="str">
            <v>75mm</v>
          </cell>
          <cell r="J325">
            <v>4</v>
          </cell>
          <cell r="K325">
            <v>4</v>
          </cell>
        </row>
        <row r="326">
          <cell r="A326" t="str">
            <v>M1</v>
          </cell>
          <cell r="B326" t="str">
            <v>B2C</v>
          </cell>
          <cell r="C326" t="str">
            <v>TRIM</v>
          </cell>
          <cell r="D326" t="str">
            <v>V-2218</v>
          </cell>
          <cell r="E326" t="str">
            <v>NPL</v>
          </cell>
          <cell r="F326">
            <v>2</v>
          </cell>
          <cell r="G326" t="str">
            <v>CB132308000TVR</v>
          </cell>
          <cell r="H326">
            <v>0.75</v>
          </cell>
          <cell r="I326" t="str">
            <v>75mm</v>
          </cell>
          <cell r="J326">
            <v>2</v>
          </cell>
          <cell r="K326">
            <v>2</v>
          </cell>
        </row>
        <row r="327">
          <cell r="A327" t="str">
            <v>M1</v>
          </cell>
          <cell r="B327" t="str">
            <v>B2C</v>
          </cell>
          <cell r="C327" t="str">
            <v>SH</v>
          </cell>
          <cell r="D327" t="str">
            <v>22614</v>
          </cell>
          <cell r="E327" t="str">
            <v>NPL</v>
          </cell>
          <cell r="F327">
            <v>2</v>
          </cell>
          <cell r="G327" t="str">
            <v>CB132108000TVR</v>
          </cell>
          <cell r="H327">
            <v>0.75</v>
          </cell>
          <cell r="I327" t="str">
            <v>75mm</v>
          </cell>
          <cell r="J327">
            <v>1</v>
          </cell>
          <cell r="K327">
            <v>1</v>
          </cell>
        </row>
        <row r="328">
          <cell r="A328" t="str">
            <v>M1</v>
          </cell>
          <cell r="B328" t="str">
            <v>A5C</v>
          </cell>
          <cell r="C328" t="str">
            <v>N</v>
          </cell>
          <cell r="D328" t="str">
            <v>22617</v>
          </cell>
          <cell r="E328" t="str">
            <v>90 ELL</v>
          </cell>
          <cell r="F328">
            <v>2</v>
          </cell>
          <cell r="G328" t="str">
            <v>CB400100001000</v>
          </cell>
          <cell r="H328">
            <v>0.75</v>
          </cell>
          <cell r="I328" t="str">
            <v>--</v>
          </cell>
          <cell r="J328">
            <v>2</v>
          </cell>
          <cell r="K328">
            <v>2</v>
          </cell>
        </row>
        <row r="329">
          <cell r="A329" t="str">
            <v>M1</v>
          </cell>
          <cell r="B329" t="str">
            <v>A5C</v>
          </cell>
          <cell r="C329" t="str">
            <v>P</v>
          </cell>
          <cell r="D329" t="str">
            <v>22069</v>
          </cell>
          <cell r="E329" t="str">
            <v>90 ELL</v>
          </cell>
          <cell r="F329">
            <v>2</v>
          </cell>
          <cell r="G329" t="str">
            <v>CB400100001000</v>
          </cell>
          <cell r="H329">
            <v>0.75</v>
          </cell>
          <cell r="I329" t="str">
            <v>--</v>
          </cell>
          <cell r="J329">
            <v>4</v>
          </cell>
          <cell r="K329">
            <v>4</v>
          </cell>
        </row>
        <row r="330">
          <cell r="A330" t="str">
            <v>M1</v>
          </cell>
          <cell r="B330" t="str">
            <v>A5C</v>
          </cell>
          <cell r="C330" t="str">
            <v>P</v>
          </cell>
          <cell r="D330" t="str">
            <v>22071</v>
          </cell>
          <cell r="E330" t="str">
            <v>90 ELL</v>
          </cell>
          <cell r="F330">
            <v>2</v>
          </cell>
          <cell r="G330" t="str">
            <v>CB400100001000</v>
          </cell>
          <cell r="H330">
            <v>0.75</v>
          </cell>
          <cell r="I330" t="str">
            <v>--</v>
          </cell>
          <cell r="J330">
            <v>1</v>
          </cell>
          <cell r="K330">
            <v>1</v>
          </cell>
        </row>
        <row r="331">
          <cell r="A331" t="str">
            <v>M1</v>
          </cell>
          <cell r="B331" t="str">
            <v>A5C</v>
          </cell>
          <cell r="C331" t="str">
            <v>P</v>
          </cell>
          <cell r="D331" t="str">
            <v>22102</v>
          </cell>
          <cell r="E331" t="str">
            <v>90 ELL</v>
          </cell>
          <cell r="F331">
            <v>2</v>
          </cell>
          <cell r="G331" t="str">
            <v>CB400100001000</v>
          </cell>
          <cell r="H331">
            <v>0.75</v>
          </cell>
          <cell r="I331" t="str">
            <v>--</v>
          </cell>
          <cell r="J331">
            <v>2</v>
          </cell>
          <cell r="K331">
            <v>2</v>
          </cell>
        </row>
        <row r="332">
          <cell r="A332" t="str">
            <v>M1</v>
          </cell>
          <cell r="B332" t="str">
            <v>A5C</v>
          </cell>
          <cell r="C332" t="str">
            <v>P</v>
          </cell>
          <cell r="D332" t="str">
            <v>22130</v>
          </cell>
          <cell r="E332" t="str">
            <v>90 ELL</v>
          </cell>
          <cell r="F332">
            <v>2</v>
          </cell>
          <cell r="G332" t="str">
            <v>CB400100001000</v>
          </cell>
          <cell r="H332">
            <v>0.75</v>
          </cell>
          <cell r="I332" t="str">
            <v>--</v>
          </cell>
          <cell r="J332">
            <v>2</v>
          </cell>
          <cell r="K332">
            <v>2</v>
          </cell>
        </row>
        <row r="333">
          <cell r="A333" t="str">
            <v>M1</v>
          </cell>
          <cell r="B333" t="str">
            <v>A5C</v>
          </cell>
          <cell r="C333" t="str">
            <v>P</v>
          </cell>
          <cell r="D333" t="str">
            <v>22139</v>
          </cell>
          <cell r="E333" t="str">
            <v>90 ELL</v>
          </cell>
          <cell r="F333">
            <v>2</v>
          </cell>
          <cell r="G333" t="str">
            <v>CB400100001000</v>
          </cell>
          <cell r="H333">
            <v>0.75</v>
          </cell>
          <cell r="I333" t="str">
            <v>--</v>
          </cell>
          <cell r="J333">
            <v>2</v>
          </cell>
          <cell r="K333">
            <v>2</v>
          </cell>
        </row>
        <row r="334">
          <cell r="A334" t="str">
            <v>M1</v>
          </cell>
          <cell r="B334" t="str">
            <v>A5C</v>
          </cell>
          <cell r="C334" t="str">
            <v>P</v>
          </cell>
          <cell r="D334" t="str">
            <v>22140</v>
          </cell>
          <cell r="E334" t="str">
            <v>90 ELL</v>
          </cell>
          <cell r="F334">
            <v>2</v>
          </cell>
          <cell r="G334" t="str">
            <v>CB400100001000</v>
          </cell>
          <cell r="H334">
            <v>0.75</v>
          </cell>
          <cell r="I334" t="str">
            <v>--</v>
          </cell>
          <cell r="J334">
            <v>2</v>
          </cell>
          <cell r="K334">
            <v>2</v>
          </cell>
        </row>
        <row r="335">
          <cell r="A335" t="str">
            <v>M1</v>
          </cell>
          <cell r="B335" t="str">
            <v>A5C</v>
          </cell>
          <cell r="C335" t="str">
            <v>P</v>
          </cell>
          <cell r="D335" t="str">
            <v>24029</v>
          </cell>
          <cell r="E335" t="str">
            <v>90 ELL</v>
          </cell>
          <cell r="F335">
            <v>2</v>
          </cell>
          <cell r="G335" t="str">
            <v>CB400100001000</v>
          </cell>
          <cell r="H335">
            <v>0.75</v>
          </cell>
          <cell r="I335" t="str">
            <v>--</v>
          </cell>
          <cell r="J335">
            <v>5</v>
          </cell>
          <cell r="K335">
            <v>5</v>
          </cell>
        </row>
        <row r="336">
          <cell r="A336" t="str">
            <v>M1</v>
          </cell>
          <cell r="B336" t="str">
            <v>A5C</v>
          </cell>
          <cell r="C336" t="str">
            <v>SCC</v>
          </cell>
          <cell r="D336" t="str">
            <v>HOLD1</v>
          </cell>
          <cell r="E336" t="str">
            <v>90 ELL</v>
          </cell>
          <cell r="F336">
            <v>2</v>
          </cell>
          <cell r="G336" t="str">
            <v>CB400100001000</v>
          </cell>
          <cell r="H336">
            <v>0.75</v>
          </cell>
          <cell r="I336" t="str">
            <v>--</v>
          </cell>
          <cell r="J336">
            <v>18</v>
          </cell>
          <cell r="K336">
            <v>18</v>
          </cell>
        </row>
        <row r="337">
          <cell r="A337" t="str">
            <v>M1</v>
          </cell>
          <cell r="B337" t="str">
            <v>A5C</v>
          </cell>
          <cell r="C337" t="str">
            <v>SCD</v>
          </cell>
          <cell r="D337" t="str">
            <v>HOLD1</v>
          </cell>
          <cell r="E337" t="str">
            <v>90 ELL</v>
          </cell>
          <cell r="F337">
            <v>2</v>
          </cell>
          <cell r="G337" t="str">
            <v>CB400100001000</v>
          </cell>
          <cell r="H337">
            <v>0.75</v>
          </cell>
          <cell r="I337" t="str">
            <v>--</v>
          </cell>
          <cell r="J337">
            <v>8</v>
          </cell>
          <cell r="K337">
            <v>8</v>
          </cell>
        </row>
        <row r="338">
          <cell r="A338" t="str">
            <v>M1</v>
          </cell>
          <cell r="B338" t="str">
            <v>A5C</v>
          </cell>
          <cell r="C338" t="str">
            <v>TRIM</v>
          </cell>
          <cell r="D338" t="str">
            <v>V-2206</v>
          </cell>
          <cell r="E338" t="str">
            <v>90 ELL</v>
          </cell>
          <cell r="F338">
            <v>2</v>
          </cell>
          <cell r="G338" t="str">
            <v>CB400100001000</v>
          </cell>
          <cell r="H338">
            <v>0.75</v>
          </cell>
          <cell r="I338" t="str">
            <v>--</v>
          </cell>
          <cell r="J338">
            <v>1</v>
          </cell>
          <cell r="K338">
            <v>1</v>
          </cell>
        </row>
        <row r="339">
          <cell r="A339" t="str">
            <v>M1</v>
          </cell>
          <cell r="B339" t="str">
            <v>A5C</v>
          </cell>
          <cell r="C339" t="str">
            <v>N</v>
          </cell>
          <cell r="D339" t="str">
            <v>22670</v>
          </cell>
          <cell r="E339" t="str">
            <v>90 ELL</v>
          </cell>
          <cell r="F339">
            <v>2</v>
          </cell>
          <cell r="G339" t="str">
            <v>CB400100001000</v>
          </cell>
          <cell r="H339">
            <v>0.75</v>
          </cell>
          <cell r="I339" t="str">
            <v>--</v>
          </cell>
          <cell r="J339">
            <v>1</v>
          </cell>
          <cell r="K339">
            <v>1</v>
          </cell>
        </row>
        <row r="340">
          <cell r="A340" t="str">
            <v>M1</v>
          </cell>
          <cell r="B340" t="str">
            <v>A5C</v>
          </cell>
          <cell r="C340" t="str">
            <v>P</v>
          </cell>
          <cell r="D340" t="str">
            <v>22065</v>
          </cell>
          <cell r="E340" t="str">
            <v>90 ELL</v>
          </cell>
          <cell r="F340">
            <v>2</v>
          </cell>
          <cell r="G340" t="str">
            <v>CB400100001000</v>
          </cell>
          <cell r="H340">
            <v>0.75</v>
          </cell>
          <cell r="I340" t="str">
            <v>--</v>
          </cell>
          <cell r="J340">
            <v>5</v>
          </cell>
          <cell r="K340">
            <v>5</v>
          </cell>
        </row>
        <row r="341">
          <cell r="A341" t="str">
            <v>M1</v>
          </cell>
          <cell r="B341" t="str">
            <v>A5C</v>
          </cell>
          <cell r="C341" t="str">
            <v>P</v>
          </cell>
          <cell r="D341" t="str">
            <v>22071</v>
          </cell>
          <cell r="E341" t="str">
            <v>90 ELL</v>
          </cell>
          <cell r="F341">
            <v>2</v>
          </cell>
          <cell r="G341" t="str">
            <v>CB400100001000</v>
          </cell>
          <cell r="H341">
            <v>0.75</v>
          </cell>
          <cell r="I341" t="str">
            <v>--</v>
          </cell>
          <cell r="J341">
            <v>4</v>
          </cell>
          <cell r="K341">
            <v>4</v>
          </cell>
        </row>
        <row r="342">
          <cell r="A342" t="str">
            <v>M1</v>
          </cell>
          <cell r="B342" t="str">
            <v>A5C</v>
          </cell>
          <cell r="C342" t="str">
            <v>P</v>
          </cell>
          <cell r="D342" t="str">
            <v>22065</v>
          </cell>
          <cell r="E342" t="str">
            <v>C SWG</v>
          </cell>
          <cell r="F342">
            <v>2</v>
          </cell>
          <cell r="G342" t="str">
            <v>CB161108080T0H</v>
          </cell>
          <cell r="H342">
            <v>0.75</v>
          </cell>
          <cell r="I342">
            <v>0.5</v>
          </cell>
          <cell r="J342">
            <v>1</v>
          </cell>
          <cell r="K342">
            <v>1</v>
          </cell>
        </row>
        <row r="343">
          <cell r="A343" t="str">
            <v>M1</v>
          </cell>
          <cell r="B343" t="str">
            <v>A5C</v>
          </cell>
          <cell r="C343" t="str">
            <v>SCD</v>
          </cell>
          <cell r="D343" t="str">
            <v>HOLD1</v>
          </cell>
          <cell r="E343" t="str">
            <v>C SWG</v>
          </cell>
          <cell r="F343">
            <v>2</v>
          </cell>
          <cell r="G343" t="str">
            <v>CB161308080T0Q</v>
          </cell>
          <cell r="H343">
            <v>0.75</v>
          </cell>
          <cell r="I343">
            <v>0.25</v>
          </cell>
          <cell r="J343">
            <v>2</v>
          </cell>
          <cell r="K343">
            <v>2</v>
          </cell>
        </row>
        <row r="344">
          <cell r="A344" t="str">
            <v>M1</v>
          </cell>
          <cell r="B344" t="str">
            <v>A5C</v>
          </cell>
          <cell r="C344" t="str">
            <v>SCD</v>
          </cell>
          <cell r="D344" t="str">
            <v>HOLD1</v>
          </cell>
          <cell r="E344" t="str">
            <v>C SWG</v>
          </cell>
          <cell r="F344">
            <v>2</v>
          </cell>
          <cell r="G344" t="str">
            <v>CB161108080T0H</v>
          </cell>
          <cell r="H344">
            <v>0.75</v>
          </cell>
          <cell r="I344">
            <v>0.5</v>
          </cell>
          <cell r="J344">
            <v>2</v>
          </cell>
          <cell r="K344">
            <v>2</v>
          </cell>
        </row>
        <row r="345">
          <cell r="A345" t="str">
            <v>M1</v>
          </cell>
          <cell r="B345" t="str">
            <v>A5C</v>
          </cell>
          <cell r="C345" t="str">
            <v>SCC</v>
          </cell>
          <cell r="D345" t="str">
            <v>HOLD1</v>
          </cell>
          <cell r="E345" t="str">
            <v>C SWG</v>
          </cell>
          <cell r="F345">
            <v>2</v>
          </cell>
          <cell r="G345" t="str">
            <v>CB161308080T0Q</v>
          </cell>
          <cell r="H345">
            <v>0.75</v>
          </cell>
          <cell r="I345">
            <v>0.25</v>
          </cell>
          <cell r="J345">
            <v>3</v>
          </cell>
          <cell r="K345">
            <v>3</v>
          </cell>
        </row>
        <row r="346">
          <cell r="A346" t="str">
            <v>M1</v>
          </cell>
          <cell r="B346" t="str">
            <v>A5C</v>
          </cell>
          <cell r="C346" t="str">
            <v>SCC</v>
          </cell>
          <cell r="D346" t="str">
            <v>HOLD1</v>
          </cell>
          <cell r="E346" t="str">
            <v>C SWG</v>
          </cell>
          <cell r="F346">
            <v>2</v>
          </cell>
          <cell r="G346" t="str">
            <v>CB161108080T0H</v>
          </cell>
          <cell r="H346">
            <v>0.75</v>
          </cell>
          <cell r="I346">
            <v>0.5</v>
          </cell>
          <cell r="J346">
            <v>3</v>
          </cell>
          <cell r="K346">
            <v>3</v>
          </cell>
        </row>
        <row r="347">
          <cell r="A347" t="str">
            <v>M1</v>
          </cell>
          <cell r="B347" t="str">
            <v>A5C</v>
          </cell>
          <cell r="C347" t="str">
            <v>N</v>
          </cell>
          <cell r="D347" t="str">
            <v>25611</v>
          </cell>
          <cell r="E347" t="str">
            <v>CAP</v>
          </cell>
          <cell r="F347">
            <v>2</v>
          </cell>
          <cell r="G347" t="str">
            <v>CB520700000T00</v>
          </cell>
          <cell r="H347">
            <v>0.75</v>
          </cell>
          <cell r="I347" t="str">
            <v>--</v>
          </cell>
          <cell r="J347">
            <v>1</v>
          </cell>
          <cell r="K347">
            <v>1</v>
          </cell>
        </row>
        <row r="348">
          <cell r="A348" t="str">
            <v>M1</v>
          </cell>
          <cell r="B348" t="str">
            <v>A5C</v>
          </cell>
          <cell r="C348" t="str">
            <v>P</v>
          </cell>
          <cell r="D348" t="str">
            <v>22065</v>
          </cell>
          <cell r="E348" t="str">
            <v>CAP</v>
          </cell>
          <cell r="F348">
            <v>2</v>
          </cell>
          <cell r="G348" t="str">
            <v>CB520700000T00</v>
          </cell>
          <cell r="H348">
            <v>0.75</v>
          </cell>
          <cell r="I348" t="str">
            <v>--</v>
          </cell>
          <cell r="J348">
            <v>4</v>
          </cell>
          <cell r="K348">
            <v>4</v>
          </cell>
        </row>
        <row r="349">
          <cell r="A349" t="str">
            <v>M1</v>
          </cell>
          <cell r="B349" t="str">
            <v>A5C</v>
          </cell>
          <cell r="C349" t="str">
            <v>P</v>
          </cell>
          <cell r="D349" t="str">
            <v>22068</v>
          </cell>
          <cell r="E349" t="str">
            <v>CAP</v>
          </cell>
          <cell r="F349">
            <v>2</v>
          </cell>
          <cell r="G349" t="str">
            <v>CB520700000T00</v>
          </cell>
          <cell r="H349">
            <v>0.75</v>
          </cell>
          <cell r="I349" t="str">
            <v>--</v>
          </cell>
          <cell r="J349">
            <v>2</v>
          </cell>
          <cell r="K349">
            <v>2</v>
          </cell>
        </row>
        <row r="350">
          <cell r="A350" t="str">
            <v>M1</v>
          </cell>
          <cell r="B350" t="str">
            <v>A5C</v>
          </cell>
          <cell r="C350" t="str">
            <v>P</v>
          </cell>
          <cell r="D350" t="str">
            <v>22069</v>
          </cell>
          <cell r="E350" t="str">
            <v>CAP</v>
          </cell>
          <cell r="F350">
            <v>2</v>
          </cell>
          <cell r="G350" t="str">
            <v>CB520700000T00</v>
          </cell>
          <cell r="H350">
            <v>0.75</v>
          </cell>
          <cell r="I350" t="str">
            <v>--</v>
          </cell>
          <cell r="J350">
            <v>2</v>
          </cell>
          <cell r="K350">
            <v>2</v>
          </cell>
        </row>
        <row r="351">
          <cell r="A351" t="str">
            <v>M1</v>
          </cell>
          <cell r="B351" t="str">
            <v>A5C</v>
          </cell>
          <cell r="C351" t="str">
            <v>P</v>
          </cell>
          <cell r="D351" t="str">
            <v>22069</v>
          </cell>
          <cell r="E351" t="str">
            <v>CAP</v>
          </cell>
          <cell r="F351">
            <v>2</v>
          </cell>
          <cell r="G351" t="str">
            <v>CB520700000T00</v>
          </cell>
          <cell r="H351">
            <v>0.75</v>
          </cell>
          <cell r="I351" t="str">
            <v>--</v>
          </cell>
          <cell r="J351">
            <v>1</v>
          </cell>
          <cell r="K351">
            <v>1</v>
          </cell>
        </row>
        <row r="352">
          <cell r="A352" t="str">
            <v>M1</v>
          </cell>
          <cell r="B352" t="str">
            <v>A5C</v>
          </cell>
          <cell r="C352" t="str">
            <v>P</v>
          </cell>
          <cell r="D352" t="str">
            <v>22071</v>
          </cell>
          <cell r="E352" t="str">
            <v>CAP</v>
          </cell>
          <cell r="F352">
            <v>2</v>
          </cell>
          <cell r="G352" t="str">
            <v>CB520700000T00</v>
          </cell>
          <cell r="H352">
            <v>0.75</v>
          </cell>
          <cell r="I352" t="str">
            <v>--</v>
          </cell>
          <cell r="J352">
            <v>1</v>
          </cell>
          <cell r="K352">
            <v>1</v>
          </cell>
        </row>
        <row r="353">
          <cell r="A353" t="str">
            <v>M1</v>
          </cell>
          <cell r="B353" t="str">
            <v>A5C</v>
          </cell>
          <cell r="C353" t="str">
            <v>P</v>
          </cell>
          <cell r="D353" t="str">
            <v>22078</v>
          </cell>
          <cell r="E353" t="str">
            <v>CAP</v>
          </cell>
          <cell r="F353">
            <v>2</v>
          </cell>
          <cell r="G353" t="str">
            <v>CB520700000T00</v>
          </cell>
          <cell r="H353">
            <v>0.75</v>
          </cell>
          <cell r="I353" t="str">
            <v>--</v>
          </cell>
          <cell r="J353">
            <v>1</v>
          </cell>
          <cell r="K353">
            <v>1</v>
          </cell>
        </row>
        <row r="354">
          <cell r="A354" t="str">
            <v>M1</v>
          </cell>
          <cell r="B354" t="str">
            <v>A5C</v>
          </cell>
          <cell r="C354" t="str">
            <v>P</v>
          </cell>
          <cell r="D354" t="str">
            <v>22087</v>
          </cell>
          <cell r="E354" t="str">
            <v>CAP</v>
          </cell>
          <cell r="F354">
            <v>2</v>
          </cell>
          <cell r="G354" t="str">
            <v>CB520700000T00</v>
          </cell>
          <cell r="H354">
            <v>0.75</v>
          </cell>
          <cell r="I354" t="str">
            <v>--</v>
          </cell>
          <cell r="J354">
            <v>1</v>
          </cell>
          <cell r="K354">
            <v>1</v>
          </cell>
        </row>
        <row r="355">
          <cell r="A355" t="str">
            <v>M1</v>
          </cell>
          <cell r="B355" t="str">
            <v>A5C</v>
          </cell>
          <cell r="C355" t="str">
            <v>P</v>
          </cell>
          <cell r="D355" t="str">
            <v>22071</v>
          </cell>
          <cell r="E355" t="str">
            <v>CAP</v>
          </cell>
          <cell r="F355">
            <v>2</v>
          </cell>
          <cell r="G355" t="str">
            <v>CB520700000T00</v>
          </cell>
          <cell r="H355">
            <v>0.75</v>
          </cell>
          <cell r="I355" t="str">
            <v>--</v>
          </cell>
          <cell r="J355">
            <v>2</v>
          </cell>
          <cell r="K355">
            <v>2</v>
          </cell>
        </row>
        <row r="356">
          <cell r="A356" t="str">
            <v>M1</v>
          </cell>
          <cell r="B356" t="str">
            <v>A5C</v>
          </cell>
          <cell r="C356" t="str">
            <v>P</v>
          </cell>
          <cell r="D356" t="str">
            <v>22071</v>
          </cell>
          <cell r="E356" t="str">
            <v>CAP</v>
          </cell>
          <cell r="F356">
            <v>2</v>
          </cell>
          <cell r="G356" t="str">
            <v>CB520700000T00</v>
          </cell>
          <cell r="H356">
            <v>0.75</v>
          </cell>
          <cell r="I356" t="str">
            <v>--</v>
          </cell>
          <cell r="J356">
            <v>4</v>
          </cell>
          <cell r="K356">
            <v>4</v>
          </cell>
        </row>
        <row r="357">
          <cell r="A357" t="str">
            <v>M1</v>
          </cell>
          <cell r="B357" t="str">
            <v>A5C</v>
          </cell>
          <cell r="C357" t="str">
            <v>P</v>
          </cell>
          <cell r="D357" t="str">
            <v>22081</v>
          </cell>
          <cell r="E357" t="str">
            <v>CAP</v>
          </cell>
          <cell r="F357">
            <v>2</v>
          </cell>
          <cell r="G357" t="str">
            <v>CB520700000T00</v>
          </cell>
          <cell r="H357">
            <v>0.75</v>
          </cell>
          <cell r="I357" t="str">
            <v>--</v>
          </cell>
          <cell r="J357">
            <v>3</v>
          </cell>
          <cell r="K357">
            <v>3</v>
          </cell>
        </row>
        <row r="358">
          <cell r="A358" t="str">
            <v>M1</v>
          </cell>
          <cell r="B358" t="str">
            <v>A5C</v>
          </cell>
          <cell r="C358" t="str">
            <v>P</v>
          </cell>
          <cell r="D358" t="str">
            <v>22101</v>
          </cell>
          <cell r="E358" t="str">
            <v>CAP</v>
          </cell>
          <cell r="F358">
            <v>2</v>
          </cell>
          <cell r="G358" t="str">
            <v>CB520700000T00</v>
          </cell>
          <cell r="H358">
            <v>0.75</v>
          </cell>
          <cell r="I358" t="str">
            <v>--</v>
          </cell>
          <cell r="J358">
            <v>2</v>
          </cell>
          <cell r="K358">
            <v>2</v>
          </cell>
        </row>
        <row r="359">
          <cell r="A359" t="str">
            <v>M1</v>
          </cell>
          <cell r="B359" t="str">
            <v>A5C</v>
          </cell>
          <cell r="C359" t="str">
            <v>P</v>
          </cell>
          <cell r="D359" t="str">
            <v>22102</v>
          </cell>
          <cell r="E359" t="str">
            <v>CAP</v>
          </cell>
          <cell r="F359">
            <v>2</v>
          </cell>
          <cell r="G359" t="str">
            <v>CB520700000T00</v>
          </cell>
          <cell r="H359">
            <v>0.75</v>
          </cell>
          <cell r="I359" t="str">
            <v>--</v>
          </cell>
          <cell r="J359">
            <v>2</v>
          </cell>
          <cell r="K359">
            <v>2</v>
          </cell>
        </row>
        <row r="360">
          <cell r="A360" t="str">
            <v>M1</v>
          </cell>
          <cell r="B360" t="str">
            <v>A5C</v>
          </cell>
          <cell r="C360" t="str">
            <v>P</v>
          </cell>
          <cell r="D360" t="str">
            <v>22103</v>
          </cell>
          <cell r="E360" t="str">
            <v>CAP</v>
          </cell>
          <cell r="F360">
            <v>2</v>
          </cell>
          <cell r="G360" t="str">
            <v>CB520700000T00</v>
          </cell>
          <cell r="H360">
            <v>0.75</v>
          </cell>
          <cell r="I360" t="str">
            <v>--</v>
          </cell>
          <cell r="J360">
            <v>1</v>
          </cell>
          <cell r="K360">
            <v>1</v>
          </cell>
        </row>
        <row r="361">
          <cell r="A361" t="str">
            <v>M1</v>
          </cell>
          <cell r="B361" t="str">
            <v>A5C</v>
          </cell>
          <cell r="C361" t="str">
            <v>P</v>
          </cell>
          <cell r="D361" t="str">
            <v>22114</v>
          </cell>
          <cell r="E361" t="str">
            <v>CAP</v>
          </cell>
          <cell r="F361">
            <v>2</v>
          </cell>
          <cell r="G361" t="str">
            <v>CB520700000T00</v>
          </cell>
          <cell r="H361">
            <v>0.75</v>
          </cell>
          <cell r="I361" t="str">
            <v>--</v>
          </cell>
          <cell r="J361">
            <v>1</v>
          </cell>
          <cell r="K361">
            <v>1</v>
          </cell>
        </row>
        <row r="362">
          <cell r="A362" t="str">
            <v>M1</v>
          </cell>
          <cell r="B362" t="str">
            <v>A5C</v>
          </cell>
          <cell r="C362" t="str">
            <v>P</v>
          </cell>
          <cell r="D362" t="str">
            <v>22113</v>
          </cell>
          <cell r="E362" t="str">
            <v>CAP</v>
          </cell>
          <cell r="F362">
            <v>2</v>
          </cell>
          <cell r="G362" t="str">
            <v>CB520700000T00</v>
          </cell>
          <cell r="H362">
            <v>0.75</v>
          </cell>
          <cell r="I362" t="str">
            <v>--</v>
          </cell>
          <cell r="J362">
            <v>1</v>
          </cell>
          <cell r="K362">
            <v>1</v>
          </cell>
        </row>
        <row r="363">
          <cell r="A363" t="str">
            <v>M1</v>
          </cell>
          <cell r="B363" t="str">
            <v>A5C</v>
          </cell>
          <cell r="C363" t="str">
            <v>SCD</v>
          </cell>
          <cell r="D363" t="str">
            <v>HOLD1</v>
          </cell>
          <cell r="E363" t="str">
            <v>CAP</v>
          </cell>
          <cell r="F363">
            <v>2</v>
          </cell>
          <cell r="G363" t="str">
            <v>CB520700000T00</v>
          </cell>
          <cell r="H363">
            <v>0.75</v>
          </cell>
          <cell r="I363" t="str">
            <v>--</v>
          </cell>
          <cell r="J363">
            <v>2</v>
          </cell>
          <cell r="K363">
            <v>2</v>
          </cell>
        </row>
        <row r="364">
          <cell r="A364" t="str">
            <v>M1</v>
          </cell>
          <cell r="B364" t="str">
            <v>A5C</v>
          </cell>
          <cell r="C364" t="str">
            <v>TRIM</v>
          </cell>
          <cell r="D364" t="str">
            <v>V-2211</v>
          </cell>
          <cell r="E364" t="str">
            <v>CAP</v>
          </cell>
          <cell r="F364">
            <v>2</v>
          </cell>
          <cell r="G364" t="str">
            <v>CB520700000T00</v>
          </cell>
          <cell r="H364">
            <v>0.75</v>
          </cell>
          <cell r="I364" t="str">
            <v>--</v>
          </cell>
          <cell r="J364">
            <v>2</v>
          </cell>
          <cell r="K364">
            <v>2</v>
          </cell>
        </row>
        <row r="365">
          <cell r="A365" t="str">
            <v>M1</v>
          </cell>
          <cell r="B365" t="str">
            <v>A5C</v>
          </cell>
          <cell r="C365" t="str">
            <v>P</v>
          </cell>
          <cell r="D365" t="str">
            <v>22028</v>
          </cell>
          <cell r="E365" t="str">
            <v>CAP</v>
          </cell>
          <cell r="F365">
            <v>2</v>
          </cell>
          <cell r="G365" t="str">
            <v>CB520700000T00</v>
          </cell>
          <cell r="H365">
            <v>0.75</v>
          </cell>
          <cell r="I365" t="str">
            <v>--</v>
          </cell>
          <cell r="J365">
            <v>1</v>
          </cell>
          <cell r="K365">
            <v>1</v>
          </cell>
        </row>
        <row r="366">
          <cell r="A366" t="str">
            <v>M1</v>
          </cell>
          <cell r="B366" t="str">
            <v>A5C</v>
          </cell>
          <cell r="C366" t="str">
            <v>P</v>
          </cell>
          <cell r="D366" t="str">
            <v>22066</v>
          </cell>
          <cell r="E366" t="str">
            <v>CAP</v>
          </cell>
          <cell r="F366">
            <v>2</v>
          </cell>
          <cell r="G366" t="str">
            <v>CB520700000T00</v>
          </cell>
          <cell r="H366">
            <v>0.75</v>
          </cell>
          <cell r="I366" t="str">
            <v>--</v>
          </cell>
          <cell r="J366">
            <v>4</v>
          </cell>
          <cell r="K366">
            <v>4</v>
          </cell>
        </row>
        <row r="367">
          <cell r="A367" t="str">
            <v>M1</v>
          </cell>
          <cell r="B367" t="str">
            <v>A5C</v>
          </cell>
          <cell r="C367" t="str">
            <v>P</v>
          </cell>
          <cell r="D367" t="str">
            <v>22082</v>
          </cell>
          <cell r="E367" t="str">
            <v>CAP</v>
          </cell>
          <cell r="F367">
            <v>2</v>
          </cell>
          <cell r="G367" t="str">
            <v>CB520700000T00</v>
          </cell>
          <cell r="H367">
            <v>0.75</v>
          </cell>
          <cell r="I367" t="str">
            <v>--</v>
          </cell>
          <cell r="J367">
            <v>2</v>
          </cell>
          <cell r="K367">
            <v>2</v>
          </cell>
        </row>
        <row r="368">
          <cell r="A368" t="str">
            <v>M1</v>
          </cell>
          <cell r="B368" t="str">
            <v>A5C</v>
          </cell>
          <cell r="C368" t="str">
            <v>P</v>
          </cell>
          <cell r="D368" t="str">
            <v>22102</v>
          </cell>
          <cell r="E368" t="str">
            <v>CAP</v>
          </cell>
          <cell r="F368">
            <v>2</v>
          </cell>
          <cell r="G368" t="str">
            <v>CB520700000T00</v>
          </cell>
          <cell r="H368">
            <v>0.75</v>
          </cell>
          <cell r="I368" t="str">
            <v>--</v>
          </cell>
          <cell r="J368">
            <v>2</v>
          </cell>
          <cell r="K368">
            <v>2</v>
          </cell>
        </row>
        <row r="369">
          <cell r="A369" t="str">
            <v>M1</v>
          </cell>
          <cell r="B369" t="str">
            <v>A5C</v>
          </cell>
          <cell r="C369" t="str">
            <v>P</v>
          </cell>
          <cell r="D369" t="str">
            <v>22104</v>
          </cell>
          <cell r="E369" t="str">
            <v>CAP</v>
          </cell>
          <cell r="F369">
            <v>2</v>
          </cell>
          <cell r="G369" t="str">
            <v>CB520700000T00</v>
          </cell>
          <cell r="H369">
            <v>0.75</v>
          </cell>
          <cell r="I369" t="str">
            <v>--</v>
          </cell>
          <cell r="J369">
            <v>1</v>
          </cell>
          <cell r="K369">
            <v>1</v>
          </cell>
        </row>
        <row r="370">
          <cell r="A370" t="str">
            <v>M1</v>
          </cell>
          <cell r="B370" t="str">
            <v>A5C</v>
          </cell>
          <cell r="C370" t="str">
            <v>P</v>
          </cell>
          <cell r="D370" t="str">
            <v>22106</v>
          </cell>
          <cell r="E370" t="str">
            <v>CAP</v>
          </cell>
          <cell r="F370">
            <v>2</v>
          </cell>
          <cell r="G370" t="str">
            <v>CB520700000T00</v>
          </cell>
          <cell r="H370">
            <v>0.75</v>
          </cell>
          <cell r="I370" t="str">
            <v>--</v>
          </cell>
          <cell r="J370">
            <v>2</v>
          </cell>
          <cell r="K370">
            <v>2</v>
          </cell>
        </row>
        <row r="371">
          <cell r="A371" t="str">
            <v>M1</v>
          </cell>
          <cell r="B371" t="str">
            <v>A5C</v>
          </cell>
          <cell r="C371" t="str">
            <v>P</v>
          </cell>
          <cell r="D371" t="str">
            <v>22153</v>
          </cell>
          <cell r="E371" t="str">
            <v>CAP</v>
          </cell>
          <cell r="F371">
            <v>2</v>
          </cell>
          <cell r="G371" t="str">
            <v>CB520700000T00</v>
          </cell>
          <cell r="H371">
            <v>0.75</v>
          </cell>
          <cell r="I371" t="str">
            <v>--</v>
          </cell>
          <cell r="J371">
            <v>2</v>
          </cell>
          <cell r="K371">
            <v>2</v>
          </cell>
        </row>
        <row r="372">
          <cell r="A372" t="str">
            <v>M1</v>
          </cell>
          <cell r="B372" t="str">
            <v>A5C</v>
          </cell>
          <cell r="C372" t="str">
            <v>N</v>
          </cell>
          <cell r="D372" t="str">
            <v>22670</v>
          </cell>
          <cell r="E372" t="str">
            <v>CPLG</v>
          </cell>
          <cell r="F372">
            <v>2</v>
          </cell>
          <cell r="G372" t="str">
            <v>CB400500000T00</v>
          </cell>
          <cell r="H372">
            <v>0.75</v>
          </cell>
          <cell r="I372" t="str">
            <v>--</v>
          </cell>
          <cell r="J372">
            <v>1</v>
          </cell>
          <cell r="K372">
            <v>1</v>
          </cell>
        </row>
        <row r="373">
          <cell r="A373" t="str">
            <v>M1</v>
          </cell>
          <cell r="B373" t="str">
            <v>A5C</v>
          </cell>
          <cell r="C373" t="str">
            <v>P</v>
          </cell>
          <cell r="D373" t="str">
            <v>22065</v>
          </cell>
          <cell r="E373" t="str">
            <v>CPLG</v>
          </cell>
          <cell r="F373">
            <v>2</v>
          </cell>
          <cell r="G373" t="str">
            <v>CB400500000T00</v>
          </cell>
          <cell r="H373">
            <v>0.75</v>
          </cell>
          <cell r="I373" t="str">
            <v>--</v>
          </cell>
          <cell r="J373">
            <v>2</v>
          </cell>
          <cell r="K373">
            <v>2</v>
          </cell>
        </row>
        <row r="374">
          <cell r="A374" t="str">
            <v>M1</v>
          </cell>
          <cell r="B374" t="str">
            <v>A5C</v>
          </cell>
          <cell r="C374" t="str">
            <v>P</v>
          </cell>
          <cell r="D374" t="str">
            <v>24029</v>
          </cell>
          <cell r="E374" t="str">
            <v>CPLG</v>
          </cell>
          <cell r="F374">
            <v>2</v>
          </cell>
          <cell r="G374" t="str">
            <v>CB400500000T00</v>
          </cell>
          <cell r="H374">
            <v>0.75</v>
          </cell>
          <cell r="I374" t="str">
            <v>--</v>
          </cell>
          <cell r="J374">
            <v>6</v>
          </cell>
          <cell r="K374">
            <v>6</v>
          </cell>
        </row>
        <row r="375">
          <cell r="A375" t="str">
            <v>M1</v>
          </cell>
          <cell r="B375" t="str">
            <v>A5C</v>
          </cell>
          <cell r="C375" t="str">
            <v>TRIM</v>
          </cell>
          <cell r="D375" t="str">
            <v>V-2206</v>
          </cell>
          <cell r="E375" t="str">
            <v>CPLG</v>
          </cell>
          <cell r="F375">
            <v>2</v>
          </cell>
          <cell r="G375" t="str">
            <v>CB400500000T00</v>
          </cell>
          <cell r="H375">
            <v>0.75</v>
          </cell>
          <cell r="I375" t="str">
            <v>--</v>
          </cell>
          <cell r="J375">
            <v>1</v>
          </cell>
          <cell r="K375">
            <v>1</v>
          </cell>
        </row>
        <row r="376">
          <cell r="A376" t="str">
            <v>M1</v>
          </cell>
          <cell r="B376" t="str">
            <v>A5C</v>
          </cell>
          <cell r="C376" t="str">
            <v>P</v>
          </cell>
          <cell r="D376" t="str">
            <v>22069</v>
          </cell>
          <cell r="E376" t="str">
            <v>NPL</v>
          </cell>
          <cell r="F376">
            <v>2</v>
          </cell>
          <cell r="G376" t="str">
            <v>CB132108000TVR</v>
          </cell>
          <cell r="H376">
            <v>0.75</v>
          </cell>
          <cell r="I376" t="str">
            <v>75mm</v>
          </cell>
          <cell r="J376">
            <v>4</v>
          </cell>
          <cell r="K376">
            <v>4</v>
          </cell>
        </row>
        <row r="377">
          <cell r="A377" t="str">
            <v>M1</v>
          </cell>
          <cell r="B377" t="str">
            <v>A5C</v>
          </cell>
          <cell r="C377" t="str">
            <v>P</v>
          </cell>
          <cell r="D377" t="str">
            <v>22071</v>
          </cell>
          <cell r="E377" t="str">
            <v>NPL</v>
          </cell>
          <cell r="F377">
            <v>2</v>
          </cell>
          <cell r="G377" t="str">
            <v>CB132108000TVR</v>
          </cell>
          <cell r="H377">
            <v>0.75</v>
          </cell>
          <cell r="I377" t="str">
            <v>75mm</v>
          </cell>
          <cell r="J377">
            <v>4</v>
          </cell>
          <cell r="K377">
            <v>4</v>
          </cell>
        </row>
        <row r="378">
          <cell r="A378" t="str">
            <v>M1</v>
          </cell>
          <cell r="B378" t="str">
            <v>A5C</v>
          </cell>
          <cell r="C378" t="str">
            <v>P</v>
          </cell>
          <cell r="D378" t="str">
            <v>22071</v>
          </cell>
          <cell r="E378" t="str">
            <v>NPL</v>
          </cell>
          <cell r="F378">
            <v>2</v>
          </cell>
          <cell r="G378" t="str">
            <v>CB132108000TVR</v>
          </cell>
          <cell r="H378">
            <v>0.75</v>
          </cell>
          <cell r="I378" t="str">
            <v>75mm</v>
          </cell>
          <cell r="J378">
            <v>1</v>
          </cell>
          <cell r="K378">
            <v>1</v>
          </cell>
        </row>
        <row r="379">
          <cell r="A379" t="str">
            <v>M1</v>
          </cell>
          <cell r="B379" t="str">
            <v>A5C</v>
          </cell>
          <cell r="C379" t="str">
            <v>P</v>
          </cell>
          <cell r="D379" t="str">
            <v>22102</v>
          </cell>
          <cell r="E379" t="str">
            <v>NPL</v>
          </cell>
          <cell r="F379">
            <v>2</v>
          </cell>
          <cell r="G379" t="str">
            <v>CB132108000TVR</v>
          </cell>
          <cell r="H379">
            <v>0.75</v>
          </cell>
          <cell r="I379" t="str">
            <v>75mm</v>
          </cell>
          <cell r="J379">
            <v>2</v>
          </cell>
          <cell r="K379">
            <v>2</v>
          </cell>
        </row>
        <row r="380">
          <cell r="A380" t="str">
            <v>M1</v>
          </cell>
          <cell r="B380" t="str">
            <v>A5C</v>
          </cell>
          <cell r="C380" t="str">
            <v>P</v>
          </cell>
          <cell r="D380" t="str">
            <v>22130</v>
          </cell>
          <cell r="E380" t="str">
            <v>NPL</v>
          </cell>
          <cell r="F380">
            <v>2</v>
          </cell>
          <cell r="G380" t="str">
            <v>CB132108000TVR</v>
          </cell>
          <cell r="H380">
            <v>0.75</v>
          </cell>
          <cell r="I380" t="str">
            <v>75mm</v>
          </cell>
          <cell r="J380">
            <v>2</v>
          </cell>
          <cell r="K380">
            <v>2</v>
          </cell>
        </row>
        <row r="381">
          <cell r="A381" t="str">
            <v>M1</v>
          </cell>
          <cell r="B381" t="str">
            <v>A5C</v>
          </cell>
          <cell r="C381" t="str">
            <v>P</v>
          </cell>
          <cell r="D381" t="str">
            <v>22140</v>
          </cell>
          <cell r="E381" t="str">
            <v>NPL</v>
          </cell>
          <cell r="F381">
            <v>2</v>
          </cell>
          <cell r="G381" t="str">
            <v>CB132108000TVR</v>
          </cell>
          <cell r="H381">
            <v>0.75</v>
          </cell>
          <cell r="I381" t="str">
            <v>75mm</v>
          </cell>
          <cell r="J381">
            <v>2</v>
          </cell>
          <cell r="K381">
            <v>2</v>
          </cell>
        </row>
        <row r="382">
          <cell r="A382" t="str">
            <v>M1</v>
          </cell>
          <cell r="B382" t="str">
            <v>A5C</v>
          </cell>
          <cell r="C382" t="str">
            <v>P</v>
          </cell>
          <cell r="D382" t="str">
            <v>22153</v>
          </cell>
          <cell r="E382" t="str">
            <v>NPL</v>
          </cell>
          <cell r="F382">
            <v>2</v>
          </cell>
          <cell r="G382" t="str">
            <v>CB132108000TVR</v>
          </cell>
          <cell r="H382">
            <v>0.75</v>
          </cell>
          <cell r="I382" t="str">
            <v>75mm</v>
          </cell>
          <cell r="J382">
            <v>4</v>
          </cell>
          <cell r="K382">
            <v>4</v>
          </cell>
        </row>
        <row r="383">
          <cell r="A383" t="str">
            <v>M1</v>
          </cell>
          <cell r="B383" t="str">
            <v>A5C</v>
          </cell>
          <cell r="C383" t="str">
            <v>P</v>
          </cell>
          <cell r="D383" t="str">
            <v>22153</v>
          </cell>
          <cell r="E383" t="str">
            <v>NPL</v>
          </cell>
          <cell r="F383">
            <v>2</v>
          </cell>
          <cell r="G383" t="str">
            <v>CB132308000TVR</v>
          </cell>
          <cell r="H383">
            <v>0.75</v>
          </cell>
          <cell r="I383" t="str">
            <v>75mm</v>
          </cell>
          <cell r="J383">
            <v>2</v>
          </cell>
          <cell r="K383">
            <v>2</v>
          </cell>
        </row>
        <row r="384">
          <cell r="A384" t="str">
            <v>M1</v>
          </cell>
          <cell r="B384" t="str">
            <v>A5C</v>
          </cell>
          <cell r="C384" t="str">
            <v>TRIM</v>
          </cell>
          <cell r="D384" t="str">
            <v>V-2206</v>
          </cell>
          <cell r="E384" t="str">
            <v>NPL</v>
          </cell>
          <cell r="F384">
            <v>2</v>
          </cell>
          <cell r="G384" t="str">
            <v>CB132108000TVR</v>
          </cell>
          <cell r="H384">
            <v>0.75</v>
          </cell>
          <cell r="I384" t="str">
            <v>75mm</v>
          </cell>
          <cell r="J384">
            <v>1</v>
          </cell>
          <cell r="K384">
            <v>1</v>
          </cell>
        </row>
        <row r="385">
          <cell r="A385" t="str">
            <v>M1</v>
          </cell>
          <cell r="B385" t="str">
            <v>A5C</v>
          </cell>
          <cell r="C385" t="str">
            <v>N</v>
          </cell>
          <cell r="D385" t="str">
            <v>22617</v>
          </cell>
          <cell r="E385" t="str">
            <v>NPL</v>
          </cell>
          <cell r="F385">
            <v>2</v>
          </cell>
          <cell r="G385" t="str">
            <v>CB132108000TVR</v>
          </cell>
          <cell r="H385">
            <v>0.75</v>
          </cell>
          <cell r="I385" t="str">
            <v>75mm</v>
          </cell>
          <cell r="J385">
            <v>1</v>
          </cell>
          <cell r="K385">
            <v>1</v>
          </cell>
        </row>
        <row r="386">
          <cell r="A386" t="str">
            <v>M1</v>
          </cell>
          <cell r="B386" t="str">
            <v>A5C</v>
          </cell>
          <cell r="C386" t="str">
            <v>P</v>
          </cell>
          <cell r="D386" t="str">
            <v>22139</v>
          </cell>
          <cell r="E386" t="str">
            <v>NPL</v>
          </cell>
          <cell r="F386">
            <v>2</v>
          </cell>
          <cell r="G386" t="str">
            <v>CB132108000TVR</v>
          </cell>
          <cell r="H386">
            <v>0.75</v>
          </cell>
          <cell r="I386" t="str">
            <v>75mm</v>
          </cell>
          <cell r="J386">
            <v>2</v>
          </cell>
          <cell r="K386">
            <v>2</v>
          </cell>
        </row>
        <row r="387">
          <cell r="A387" t="str">
            <v>M1</v>
          </cell>
          <cell r="B387" t="str">
            <v>A5C</v>
          </cell>
          <cell r="C387" t="str">
            <v>P</v>
          </cell>
          <cell r="D387" t="str">
            <v>22065</v>
          </cell>
          <cell r="E387" t="str">
            <v>R TEE</v>
          </cell>
          <cell r="F387">
            <v>2</v>
          </cell>
          <cell r="G387" t="str">
            <v>CB400400000T0H</v>
          </cell>
          <cell r="H387">
            <v>0.75</v>
          </cell>
          <cell r="I387">
            <v>0.5</v>
          </cell>
          <cell r="J387">
            <v>1</v>
          </cell>
          <cell r="K387">
            <v>1</v>
          </cell>
        </row>
        <row r="388">
          <cell r="A388" t="str">
            <v>M1</v>
          </cell>
          <cell r="B388" t="str">
            <v>A5C</v>
          </cell>
          <cell r="C388" t="str">
            <v>SCC</v>
          </cell>
          <cell r="D388" t="str">
            <v>HOLD1</v>
          </cell>
          <cell r="E388" t="str">
            <v>R TEE</v>
          </cell>
          <cell r="F388">
            <v>2</v>
          </cell>
          <cell r="G388" t="str">
            <v>CB400400000T0H</v>
          </cell>
          <cell r="H388">
            <v>0.75</v>
          </cell>
          <cell r="I388">
            <v>0.5</v>
          </cell>
          <cell r="J388">
            <v>3</v>
          </cell>
          <cell r="K388">
            <v>3</v>
          </cell>
        </row>
        <row r="389">
          <cell r="A389" t="str">
            <v>M1</v>
          </cell>
          <cell r="B389" t="str">
            <v>A5C</v>
          </cell>
          <cell r="C389" t="str">
            <v>SCD</v>
          </cell>
          <cell r="D389" t="str">
            <v>HOLD1</v>
          </cell>
          <cell r="E389" t="str">
            <v>R TEE</v>
          </cell>
          <cell r="F389">
            <v>2</v>
          </cell>
          <cell r="G389" t="str">
            <v>CB400400000T0H</v>
          </cell>
          <cell r="H389">
            <v>0.75</v>
          </cell>
          <cell r="I389">
            <v>0.5</v>
          </cell>
          <cell r="J389">
            <v>2</v>
          </cell>
          <cell r="K389">
            <v>2</v>
          </cell>
        </row>
        <row r="390">
          <cell r="A390" t="str">
            <v>M1</v>
          </cell>
          <cell r="B390" t="str">
            <v>A5C</v>
          </cell>
          <cell r="C390" t="str">
            <v>N</v>
          </cell>
          <cell r="D390" t="str">
            <v>22617</v>
          </cell>
          <cell r="E390" t="str">
            <v>TEE</v>
          </cell>
          <cell r="F390">
            <v>2</v>
          </cell>
          <cell r="G390" t="str">
            <v>CB400300000T00</v>
          </cell>
          <cell r="H390">
            <v>0.75</v>
          </cell>
          <cell r="I390" t="str">
            <v>--</v>
          </cell>
          <cell r="J390">
            <v>1</v>
          </cell>
          <cell r="K390">
            <v>1</v>
          </cell>
        </row>
        <row r="391">
          <cell r="A391" t="str">
            <v>M1</v>
          </cell>
          <cell r="B391" t="str">
            <v>A5C</v>
          </cell>
          <cell r="C391" t="str">
            <v>P</v>
          </cell>
          <cell r="D391" t="str">
            <v>22094</v>
          </cell>
          <cell r="E391" t="str">
            <v>90 ELL</v>
          </cell>
          <cell r="F391">
            <v>2</v>
          </cell>
          <cell r="G391" t="str">
            <v>CB400100001000</v>
          </cell>
          <cell r="H391">
            <v>0.75</v>
          </cell>
          <cell r="I391" t="str">
            <v>--</v>
          </cell>
          <cell r="J391">
            <v>2</v>
          </cell>
          <cell r="K391">
            <v>2</v>
          </cell>
        </row>
        <row r="392">
          <cell r="A392" t="str">
            <v>M1</v>
          </cell>
          <cell r="B392" t="str">
            <v>A5C</v>
          </cell>
          <cell r="C392" t="str">
            <v>P</v>
          </cell>
          <cell r="D392" t="str">
            <v>22095</v>
          </cell>
          <cell r="E392" t="str">
            <v>90 ELL</v>
          </cell>
          <cell r="F392">
            <v>2</v>
          </cell>
          <cell r="G392" t="str">
            <v>CB400100001000</v>
          </cell>
          <cell r="H392">
            <v>0.75</v>
          </cell>
          <cell r="I392" t="str">
            <v>--</v>
          </cell>
          <cell r="J392">
            <v>2</v>
          </cell>
          <cell r="K392">
            <v>2</v>
          </cell>
        </row>
        <row r="393">
          <cell r="A393" t="str">
            <v>M1</v>
          </cell>
          <cell r="B393" t="str">
            <v>A5C</v>
          </cell>
          <cell r="C393" t="str">
            <v>P</v>
          </cell>
          <cell r="D393" t="str">
            <v>22100</v>
          </cell>
          <cell r="E393" t="str">
            <v>90 ELL</v>
          </cell>
          <cell r="F393">
            <v>2</v>
          </cell>
          <cell r="G393" t="str">
            <v>CB400100001000</v>
          </cell>
          <cell r="H393">
            <v>0.75</v>
          </cell>
          <cell r="I393" t="str">
            <v>--</v>
          </cell>
          <cell r="J393">
            <v>2</v>
          </cell>
          <cell r="K393">
            <v>2</v>
          </cell>
        </row>
        <row r="394">
          <cell r="A394" t="str">
            <v>M1</v>
          </cell>
          <cell r="B394" t="str">
            <v>A5C</v>
          </cell>
          <cell r="C394" t="str">
            <v>P</v>
          </cell>
          <cell r="D394" t="str">
            <v>22099</v>
          </cell>
          <cell r="E394" t="str">
            <v>90 ELL</v>
          </cell>
          <cell r="F394">
            <v>2</v>
          </cell>
          <cell r="G394" t="str">
            <v>CB400100001000</v>
          </cell>
          <cell r="H394">
            <v>0.75</v>
          </cell>
          <cell r="I394" t="str">
            <v>--</v>
          </cell>
          <cell r="J394">
            <v>2</v>
          </cell>
          <cell r="K394">
            <v>2</v>
          </cell>
        </row>
        <row r="395">
          <cell r="A395" t="str">
            <v>M1</v>
          </cell>
          <cell r="B395" t="str">
            <v>A5C</v>
          </cell>
          <cell r="C395" t="str">
            <v>P</v>
          </cell>
          <cell r="D395" t="str">
            <v>22090</v>
          </cell>
          <cell r="E395" t="str">
            <v>CAP</v>
          </cell>
          <cell r="F395">
            <v>2</v>
          </cell>
          <cell r="G395" t="str">
            <v>CB520700000T00</v>
          </cell>
          <cell r="H395">
            <v>0.75</v>
          </cell>
          <cell r="I395" t="str">
            <v>--</v>
          </cell>
          <cell r="J395">
            <v>1</v>
          </cell>
          <cell r="K395">
            <v>1</v>
          </cell>
        </row>
        <row r="396">
          <cell r="A396" t="str">
            <v>M1</v>
          </cell>
          <cell r="B396" t="str">
            <v>A5C</v>
          </cell>
          <cell r="C396" t="str">
            <v>P</v>
          </cell>
          <cell r="D396" t="str">
            <v>22094</v>
          </cell>
          <cell r="E396" t="str">
            <v>NPL</v>
          </cell>
          <cell r="F396">
            <v>2</v>
          </cell>
          <cell r="G396" t="str">
            <v>CB132108000TVR</v>
          </cell>
          <cell r="H396">
            <v>0.75</v>
          </cell>
          <cell r="I396" t="str">
            <v>75mm</v>
          </cell>
          <cell r="J396">
            <v>2</v>
          </cell>
          <cell r="K396">
            <v>2</v>
          </cell>
        </row>
        <row r="397">
          <cell r="A397" t="str">
            <v>M1</v>
          </cell>
          <cell r="B397" t="str">
            <v>A5C</v>
          </cell>
          <cell r="C397" t="str">
            <v>P</v>
          </cell>
          <cell r="D397" t="str">
            <v>22095</v>
          </cell>
          <cell r="E397" t="str">
            <v>NPL</v>
          </cell>
          <cell r="F397">
            <v>2</v>
          </cell>
          <cell r="G397" t="str">
            <v>CB132108000TVR</v>
          </cell>
          <cell r="H397">
            <v>0.75</v>
          </cell>
          <cell r="I397" t="str">
            <v>75mm</v>
          </cell>
          <cell r="J397">
            <v>2</v>
          </cell>
          <cell r="K397">
            <v>2</v>
          </cell>
        </row>
        <row r="398">
          <cell r="A398" t="str">
            <v>M1</v>
          </cell>
          <cell r="B398" t="str">
            <v>A5C</v>
          </cell>
          <cell r="C398" t="str">
            <v>P</v>
          </cell>
          <cell r="D398" t="str">
            <v>22100</v>
          </cell>
          <cell r="E398" t="str">
            <v>NPL</v>
          </cell>
          <cell r="F398">
            <v>2</v>
          </cell>
          <cell r="G398" t="str">
            <v>CB132108000TVR</v>
          </cell>
          <cell r="H398">
            <v>0.75</v>
          </cell>
          <cell r="I398" t="str">
            <v>75mm</v>
          </cell>
          <cell r="J398">
            <v>2</v>
          </cell>
          <cell r="K398">
            <v>2</v>
          </cell>
        </row>
        <row r="399">
          <cell r="A399" t="str">
            <v>M1</v>
          </cell>
          <cell r="B399" t="str">
            <v>A5C</v>
          </cell>
          <cell r="C399" t="str">
            <v>P</v>
          </cell>
          <cell r="D399" t="str">
            <v>22099</v>
          </cell>
          <cell r="E399" t="str">
            <v>NPL</v>
          </cell>
          <cell r="F399">
            <v>2</v>
          </cell>
          <cell r="G399" t="str">
            <v>CB132108000TVR</v>
          </cell>
          <cell r="H399">
            <v>0.75</v>
          </cell>
          <cell r="I399" t="str">
            <v>75mm</v>
          </cell>
          <cell r="J399">
            <v>2</v>
          </cell>
          <cell r="K399">
            <v>2</v>
          </cell>
        </row>
        <row r="400">
          <cell r="A400" t="str">
            <v>M1</v>
          </cell>
          <cell r="B400" t="str">
            <v>A6C</v>
          </cell>
          <cell r="C400" t="str">
            <v>HOR</v>
          </cell>
          <cell r="D400" t="str">
            <v>65612</v>
          </cell>
          <cell r="E400" t="str">
            <v>90 ELL</v>
          </cell>
          <cell r="F400">
            <v>2</v>
          </cell>
          <cell r="G400" t="str">
            <v>CB400100001000</v>
          </cell>
          <cell r="H400">
            <v>0.75</v>
          </cell>
          <cell r="I400" t="str">
            <v>--</v>
          </cell>
          <cell r="J400">
            <v>4</v>
          </cell>
          <cell r="K400">
            <v>4</v>
          </cell>
        </row>
        <row r="401">
          <cell r="A401" t="str">
            <v>M1</v>
          </cell>
          <cell r="B401" t="str">
            <v>A5C</v>
          </cell>
          <cell r="C401" t="str">
            <v>P</v>
          </cell>
          <cell r="D401" t="str">
            <v>22062</v>
          </cell>
          <cell r="E401" t="str">
            <v>90 ELL</v>
          </cell>
          <cell r="F401">
            <v>2</v>
          </cell>
          <cell r="G401" t="str">
            <v>CB400100001000</v>
          </cell>
          <cell r="H401">
            <v>0.75</v>
          </cell>
          <cell r="I401" t="str">
            <v>--</v>
          </cell>
          <cell r="J401">
            <v>2</v>
          </cell>
          <cell r="K401">
            <v>2</v>
          </cell>
        </row>
        <row r="402">
          <cell r="A402" t="str">
            <v>M1</v>
          </cell>
          <cell r="B402" t="str">
            <v>A5C</v>
          </cell>
          <cell r="C402" t="str">
            <v>P</v>
          </cell>
          <cell r="D402" t="str">
            <v>22002</v>
          </cell>
          <cell r="E402" t="str">
            <v>90 ELL</v>
          </cell>
          <cell r="F402">
            <v>2</v>
          </cell>
          <cell r="G402" t="str">
            <v>CB400100001000</v>
          </cell>
          <cell r="H402">
            <v>0.75</v>
          </cell>
          <cell r="I402" t="str">
            <v>--</v>
          </cell>
          <cell r="J402">
            <v>2</v>
          </cell>
          <cell r="K402">
            <v>2</v>
          </cell>
        </row>
        <row r="403">
          <cell r="A403" t="str">
            <v>M1</v>
          </cell>
          <cell r="B403" t="str">
            <v>A5C</v>
          </cell>
          <cell r="C403" t="str">
            <v>P</v>
          </cell>
          <cell r="D403" t="str">
            <v>22073</v>
          </cell>
          <cell r="E403" t="str">
            <v>90 ELL</v>
          </cell>
          <cell r="F403">
            <v>2</v>
          </cell>
          <cell r="G403" t="str">
            <v>CB400100001000</v>
          </cell>
          <cell r="H403">
            <v>0.75</v>
          </cell>
          <cell r="I403" t="str">
            <v>--</v>
          </cell>
          <cell r="J403">
            <v>2</v>
          </cell>
          <cell r="K403">
            <v>2</v>
          </cell>
        </row>
        <row r="404">
          <cell r="A404" t="str">
            <v>M1</v>
          </cell>
          <cell r="B404" t="str">
            <v>A5C</v>
          </cell>
          <cell r="C404" t="str">
            <v>WW</v>
          </cell>
          <cell r="D404" t="str">
            <v>22601</v>
          </cell>
          <cell r="E404" t="str">
            <v>90 ELL</v>
          </cell>
          <cell r="F404">
            <v>2</v>
          </cell>
          <cell r="G404" t="str">
            <v>CB400100001000</v>
          </cell>
          <cell r="H404">
            <v>0.75</v>
          </cell>
          <cell r="I404" t="str">
            <v>--</v>
          </cell>
          <cell r="J404">
            <v>4</v>
          </cell>
          <cell r="K404">
            <v>4</v>
          </cell>
        </row>
        <row r="405">
          <cell r="A405" t="str">
            <v>M1</v>
          </cell>
          <cell r="B405" t="str">
            <v>A6C</v>
          </cell>
          <cell r="C405" t="str">
            <v>HOS</v>
          </cell>
          <cell r="D405" t="str">
            <v>65632</v>
          </cell>
          <cell r="E405" t="str">
            <v>CAP</v>
          </cell>
          <cell r="F405">
            <v>2</v>
          </cell>
          <cell r="G405" t="str">
            <v>CB520700000T00</v>
          </cell>
          <cell r="H405">
            <v>0.75</v>
          </cell>
          <cell r="I405" t="str">
            <v>--</v>
          </cell>
          <cell r="J405">
            <v>2</v>
          </cell>
          <cell r="K405">
            <v>2</v>
          </cell>
        </row>
        <row r="406">
          <cell r="A406" t="str">
            <v>M1</v>
          </cell>
          <cell r="B406" t="str">
            <v>A6C</v>
          </cell>
          <cell r="C406" t="str">
            <v>HOS</v>
          </cell>
          <cell r="D406" t="str">
            <v>65633</v>
          </cell>
          <cell r="E406" t="str">
            <v>CAP</v>
          </cell>
          <cell r="F406">
            <v>2</v>
          </cell>
          <cell r="G406" t="str">
            <v>CB520700000T00</v>
          </cell>
          <cell r="H406">
            <v>0.75</v>
          </cell>
          <cell r="I406" t="str">
            <v>--</v>
          </cell>
          <cell r="J406">
            <v>1</v>
          </cell>
          <cell r="K406">
            <v>1</v>
          </cell>
        </row>
        <row r="407">
          <cell r="A407" t="str">
            <v>M1</v>
          </cell>
          <cell r="B407" t="str">
            <v>A5C</v>
          </cell>
          <cell r="C407" t="str">
            <v>P</v>
          </cell>
          <cell r="D407" t="str">
            <v>22003</v>
          </cell>
          <cell r="E407" t="str">
            <v>CAP</v>
          </cell>
          <cell r="F407">
            <v>2</v>
          </cell>
          <cell r="G407" t="str">
            <v>CB520700000T00</v>
          </cell>
          <cell r="H407">
            <v>0.75</v>
          </cell>
          <cell r="I407" t="str">
            <v>--</v>
          </cell>
          <cell r="J407">
            <v>1</v>
          </cell>
          <cell r="K407">
            <v>1</v>
          </cell>
        </row>
        <row r="408">
          <cell r="A408" t="str">
            <v>M1</v>
          </cell>
          <cell r="B408" t="str">
            <v>A5C</v>
          </cell>
          <cell r="C408" t="str">
            <v>P</v>
          </cell>
          <cell r="D408" t="str">
            <v>22004</v>
          </cell>
          <cell r="E408" t="str">
            <v>CAP</v>
          </cell>
          <cell r="F408">
            <v>2</v>
          </cell>
          <cell r="G408" t="str">
            <v>CB520700000T00</v>
          </cell>
          <cell r="H408">
            <v>0.75</v>
          </cell>
          <cell r="I408" t="str">
            <v>--</v>
          </cell>
          <cell r="J408">
            <v>2</v>
          </cell>
          <cell r="K408">
            <v>2</v>
          </cell>
        </row>
        <row r="409">
          <cell r="A409" t="str">
            <v>M1</v>
          </cell>
          <cell r="B409" t="str">
            <v>A5C</v>
          </cell>
          <cell r="C409" t="str">
            <v>P</v>
          </cell>
          <cell r="D409" t="str">
            <v>22004</v>
          </cell>
          <cell r="E409" t="str">
            <v>CAP</v>
          </cell>
          <cell r="F409">
            <v>2</v>
          </cell>
          <cell r="G409" t="str">
            <v>CB520700000T00</v>
          </cell>
          <cell r="H409">
            <v>0.75</v>
          </cell>
          <cell r="I409" t="str">
            <v>--</v>
          </cell>
          <cell r="J409">
            <v>1</v>
          </cell>
          <cell r="K409">
            <v>1</v>
          </cell>
        </row>
        <row r="410">
          <cell r="A410" t="str">
            <v>M1</v>
          </cell>
          <cell r="B410" t="str">
            <v>A5C</v>
          </cell>
          <cell r="C410" t="str">
            <v>P</v>
          </cell>
          <cell r="D410" t="str">
            <v>22074</v>
          </cell>
          <cell r="E410" t="str">
            <v>CAP</v>
          </cell>
          <cell r="F410">
            <v>2</v>
          </cell>
          <cell r="G410" t="str">
            <v>CB520700000T00</v>
          </cell>
          <cell r="H410">
            <v>0.75</v>
          </cell>
          <cell r="I410" t="str">
            <v>--</v>
          </cell>
          <cell r="J410">
            <v>3</v>
          </cell>
          <cell r="K410">
            <v>3</v>
          </cell>
        </row>
        <row r="411">
          <cell r="A411" t="str">
            <v>M1</v>
          </cell>
          <cell r="B411" t="str">
            <v>A5C</v>
          </cell>
          <cell r="C411" t="str">
            <v>P</v>
          </cell>
          <cell r="D411" t="str">
            <v>22077</v>
          </cell>
          <cell r="E411" t="str">
            <v>CAP</v>
          </cell>
          <cell r="F411">
            <v>2</v>
          </cell>
          <cell r="G411" t="str">
            <v>CB520700000T00</v>
          </cell>
          <cell r="H411">
            <v>0.75</v>
          </cell>
          <cell r="I411" t="str">
            <v>--</v>
          </cell>
          <cell r="J411">
            <v>1</v>
          </cell>
          <cell r="K411">
            <v>1</v>
          </cell>
        </row>
        <row r="412">
          <cell r="A412" t="str">
            <v>M1</v>
          </cell>
          <cell r="B412" t="str">
            <v>A5C</v>
          </cell>
          <cell r="C412" t="str">
            <v>P</v>
          </cell>
          <cell r="D412" t="str">
            <v>22077</v>
          </cell>
          <cell r="E412" t="str">
            <v>CAP</v>
          </cell>
          <cell r="F412">
            <v>2</v>
          </cell>
          <cell r="G412" t="str">
            <v>CB520700000T00</v>
          </cell>
          <cell r="H412">
            <v>0.75</v>
          </cell>
          <cell r="I412" t="str">
            <v>--</v>
          </cell>
          <cell r="J412">
            <v>1</v>
          </cell>
          <cell r="K412">
            <v>1</v>
          </cell>
        </row>
        <row r="413">
          <cell r="A413" t="str">
            <v>M1</v>
          </cell>
          <cell r="B413" t="str">
            <v>A5C</v>
          </cell>
          <cell r="C413" t="str">
            <v>P</v>
          </cell>
          <cell r="D413" t="str">
            <v>22111</v>
          </cell>
          <cell r="E413" t="str">
            <v>CAP</v>
          </cell>
          <cell r="F413">
            <v>2</v>
          </cell>
          <cell r="G413" t="str">
            <v>CB520700000T00</v>
          </cell>
          <cell r="H413">
            <v>0.75</v>
          </cell>
          <cell r="I413" t="str">
            <v>--</v>
          </cell>
          <cell r="J413">
            <v>2</v>
          </cell>
          <cell r="K413">
            <v>2</v>
          </cell>
        </row>
        <row r="414">
          <cell r="A414" t="str">
            <v>M1</v>
          </cell>
          <cell r="B414" t="str">
            <v>A5C</v>
          </cell>
          <cell r="C414" t="str">
            <v>TRIM</v>
          </cell>
          <cell r="D414" t="str">
            <v>V-2214</v>
          </cell>
          <cell r="E414" t="str">
            <v>CAP</v>
          </cell>
          <cell r="F414">
            <v>2</v>
          </cell>
          <cell r="G414" t="str">
            <v>CB520700000T00</v>
          </cell>
          <cell r="H414">
            <v>0.75</v>
          </cell>
          <cell r="I414" t="str">
            <v>--</v>
          </cell>
          <cell r="J414">
            <v>1</v>
          </cell>
          <cell r="K414">
            <v>1</v>
          </cell>
        </row>
        <row r="415">
          <cell r="A415" t="str">
            <v>M1</v>
          </cell>
          <cell r="B415" t="str">
            <v>A5C</v>
          </cell>
          <cell r="C415" t="str">
            <v>P</v>
          </cell>
          <cell r="D415" t="str">
            <v>22005</v>
          </cell>
          <cell r="E415" t="str">
            <v>CAP</v>
          </cell>
          <cell r="F415">
            <v>2</v>
          </cell>
          <cell r="G415" t="str">
            <v>CB520700000T00</v>
          </cell>
          <cell r="H415">
            <v>0.75</v>
          </cell>
          <cell r="I415" t="str">
            <v>--</v>
          </cell>
          <cell r="J415">
            <v>1</v>
          </cell>
          <cell r="K415">
            <v>1</v>
          </cell>
        </row>
        <row r="416">
          <cell r="A416" t="str">
            <v>M1</v>
          </cell>
          <cell r="B416" t="str">
            <v>A6C</v>
          </cell>
          <cell r="C416" t="str">
            <v>HOS</v>
          </cell>
          <cell r="D416" t="str">
            <v>65633</v>
          </cell>
          <cell r="E416" t="str">
            <v>CPLG</v>
          </cell>
          <cell r="F416">
            <v>2</v>
          </cell>
          <cell r="G416" t="str">
            <v>CB400500000T00</v>
          </cell>
          <cell r="H416">
            <v>0.75</v>
          </cell>
          <cell r="I416" t="str">
            <v>--</v>
          </cell>
          <cell r="J416">
            <v>1</v>
          </cell>
          <cell r="K416">
            <v>1</v>
          </cell>
        </row>
        <row r="417">
          <cell r="A417" t="str">
            <v>M1</v>
          </cell>
          <cell r="B417" t="str">
            <v>A6C</v>
          </cell>
          <cell r="C417" t="str">
            <v>HOS</v>
          </cell>
          <cell r="D417" t="str">
            <v>65632</v>
          </cell>
          <cell r="E417" t="str">
            <v>NPL</v>
          </cell>
          <cell r="F417">
            <v>2</v>
          </cell>
          <cell r="G417" t="str">
            <v>CB132308000TVR</v>
          </cell>
          <cell r="H417">
            <v>0.75</v>
          </cell>
          <cell r="I417" t="str">
            <v>75mm</v>
          </cell>
          <cell r="J417">
            <v>2</v>
          </cell>
          <cell r="K417">
            <v>2</v>
          </cell>
        </row>
        <row r="418">
          <cell r="A418" t="str">
            <v>M1</v>
          </cell>
          <cell r="B418" t="str">
            <v>A6C</v>
          </cell>
          <cell r="C418" t="str">
            <v>HOS</v>
          </cell>
          <cell r="D418" t="str">
            <v>65633</v>
          </cell>
          <cell r="E418" t="str">
            <v>NPL</v>
          </cell>
          <cell r="F418">
            <v>2</v>
          </cell>
          <cell r="G418" t="str">
            <v>CB132108000TVR</v>
          </cell>
          <cell r="H418">
            <v>0.75</v>
          </cell>
          <cell r="I418" t="str">
            <v>75mm</v>
          </cell>
          <cell r="J418">
            <v>3</v>
          </cell>
          <cell r="K418">
            <v>3</v>
          </cell>
        </row>
        <row r="419">
          <cell r="A419" t="str">
            <v>M1</v>
          </cell>
          <cell r="B419" t="str">
            <v>A6C</v>
          </cell>
          <cell r="C419" t="str">
            <v>HOS</v>
          </cell>
          <cell r="D419" t="str">
            <v>65632</v>
          </cell>
          <cell r="E419" t="str">
            <v>NPL</v>
          </cell>
          <cell r="F419">
            <v>2</v>
          </cell>
          <cell r="G419" t="str">
            <v>CB132108000TVR</v>
          </cell>
          <cell r="H419">
            <v>0.75</v>
          </cell>
          <cell r="I419" t="str">
            <v>75mm</v>
          </cell>
          <cell r="J419">
            <v>2</v>
          </cell>
          <cell r="K419">
            <v>2</v>
          </cell>
        </row>
        <row r="420">
          <cell r="A420" t="str">
            <v>M1</v>
          </cell>
          <cell r="B420" t="str">
            <v>A5C</v>
          </cell>
          <cell r="C420" t="str">
            <v>P</v>
          </cell>
          <cell r="D420" t="str">
            <v>22002</v>
          </cell>
          <cell r="E420" t="str">
            <v>NPL</v>
          </cell>
          <cell r="F420">
            <v>2</v>
          </cell>
          <cell r="G420" t="str">
            <v>CB132108000TVR</v>
          </cell>
          <cell r="H420">
            <v>0.75</v>
          </cell>
          <cell r="I420" t="str">
            <v>75mm</v>
          </cell>
          <cell r="J420">
            <v>4</v>
          </cell>
          <cell r="K420">
            <v>4</v>
          </cell>
        </row>
        <row r="421">
          <cell r="A421" t="str">
            <v>M1</v>
          </cell>
          <cell r="B421" t="str">
            <v>A5C</v>
          </cell>
          <cell r="C421" t="str">
            <v>P</v>
          </cell>
          <cell r="D421" t="str">
            <v>22003</v>
          </cell>
          <cell r="E421" t="str">
            <v>NPL</v>
          </cell>
          <cell r="F421">
            <v>2</v>
          </cell>
          <cell r="G421" t="str">
            <v>CB132108000TVR</v>
          </cell>
          <cell r="H421">
            <v>0.75</v>
          </cell>
          <cell r="I421" t="str">
            <v>75mm</v>
          </cell>
          <cell r="J421">
            <v>3</v>
          </cell>
          <cell r="K421">
            <v>3</v>
          </cell>
        </row>
        <row r="422">
          <cell r="A422" t="str">
            <v>M1</v>
          </cell>
          <cell r="B422" t="str">
            <v>A5C</v>
          </cell>
          <cell r="C422" t="str">
            <v>P</v>
          </cell>
          <cell r="D422" t="str">
            <v>22004</v>
          </cell>
          <cell r="E422" t="str">
            <v>NPL</v>
          </cell>
          <cell r="F422">
            <v>2</v>
          </cell>
          <cell r="G422" t="str">
            <v>CB132108000TVR</v>
          </cell>
          <cell r="H422">
            <v>0.75</v>
          </cell>
          <cell r="I422" t="str">
            <v>75mm</v>
          </cell>
          <cell r="J422">
            <v>2</v>
          </cell>
          <cell r="K422">
            <v>2</v>
          </cell>
        </row>
        <row r="423">
          <cell r="A423" t="str">
            <v>M1</v>
          </cell>
          <cell r="B423" t="str">
            <v>A5C</v>
          </cell>
          <cell r="C423" t="str">
            <v>P</v>
          </cell>
          <cell r="D423" t="str">
            <v>22004</v>
          </cell>
          <cell r="E423" t="str">
            <v>NPL</v>
          </cell>
          <cell r="F423">
            <v>2</v>
          </cell>
          <cell r="G423" t="str">
            <v>CB132308000TVR</v>
          </cell>
          <cell r="H423">
            <v>0.75</v>
          </cell>
          <cell r="I423" t="str">
            <v>75mm</v>
          </cell>
          <cell r="J423">
            <v>2</v>
          </cell>
          <cell r="K423">
            <v>2</v>
          </cell>
        </row>
        <row r="424">
          <cell r="A424" t="str">
            <v>M1</v>
          </cell>
          <cell r="B424" t="str">
            <v>A5C</v>
          </cell>
          <cell r="C424" t="str">
            <v>P</v>
          </cell>
          <cell r="D424" t="str">
            <v>22004</v>
          </cell>
          <cell r="E424" t="str">
            <v>NPL</v>
          </cell>
          <cell r="F424">
            <v>2</v>
          </cell>
          <cell r="G424" t="str">
            <v>CB132108000TVR</v>
          </cell>
          <cell r="H424">
            <v>0.75</v>
          </cell>
          <cell r="I424" t="str">
            <v>75mm</v>
          </cell>
          <cell r="J424">
            <v>1</v>
          </cell>
          <cell r="K424">
            <v>1</v>
          </cell>
        </row>
        <row r="425">
          <cell r="A425" t="str">
            <v>M1</v>
          </cell>
          <cell r="B425" t="str">
            <v>A5C</v>
          </cell>
          <cell r="C425" t="str">
            <v>P</v>
          </cell>
          <cell r="D425" t="str">
            <v>22005</v>
          </cell>
          <cell r="E425" t="str">
            <v>NPL</v>
          </cell>
          <cell r="F425">
            <v>2</v>
          </cell>
          <cell r="G425" t="str">
            <v>CB132308000TVR</v>
          </cell>
          <cell r="H425">
            <v>0.75</v>
          </cell>
          <cell r="I425" t="str">
            <v>75mm</v>
          </cell>
          <cell r="J425">
            <v>2</v>
          </cell>
          <cell r="K425">
            <v>2</v>
          </cell>
        </row>
        <row r="426">
          <cell r="A426" t="str">
            <v>M1</v>
          </cell>
          <cell r="B426" t="str">
            <v>A5C</v>
          </cell>
          <cell r="C426" t="str">
            <v>P</v>
          </cell>
          <cell r="D426" t="str">
            <v>22062</v>
          </cell>
          <cell r="E426" t="str">
            <v>NPL</v>
          </cell>
          <cell r="F426">
            <v>2</v>
          </cell>
          <cell r="G426" t="str">
            <v>CB132108000TVR</v>
          </cell>
          <cell r="H426">
            <v>0.75</v>
          </cell>
          <cell r="I426" t="str">
            <v>75mm</v>
          </cell>
          <cell r="J426">
            <v>2</v>
          </cell>
          <cell r="K426">
            <v>2</v>
          </cell>
        </row>
        <row r="427">
          <cell r="A427" t="str">
            <v>M1</v>
          </cell>
          <cell r="B427" t="str">
            <v>A5C</v>
          </cell>
          <cell r="C427" t="str">
            <v>P</v>
          </cell>
          <cell r="D427" t="str">
            <v>22001</v>
          </cell>
          <cell r="E427" t="str">
            <v>NPL</v>
          </cell>
          <cell r="F427">
            <v>2</v>
          </cell>
          <cell r="G427" t="str">
            <v>CB132108000TVR</v>
          </cell>
          <cell r="H427">
            <v>0.75</v>
          </cell>
          <cell r="I427" t="str">
            <v>75mm</v>
          </cell>
          <cell r="J427">
            <v>3</v>
          </cell>
          <cell r="K427">
            <v>3</v>
          </cell>
        </row>
        <row r="428">
          <cell r="A428" t="str">
            <v>M1</v>
          </cell>
          <cell r="B428" t="str">
            <v>A5C</v>
          </cell>
          <cell r="C428" t="str">
            <v>P</v>
          </cell>
          <cell r="D428" t="str">
            <v>22004</v>
          </cell>
          <cell r="E428" t="str">
            <v>NPL</v>
          </cell>
          <cell r="F428">
            <v>2</v>
          </cell>
          <cell r="G428" t="str">
            <v>CB132308000TVR</v>
          </cell>
          <cell r="H428">
            <v>0.75</v>
          </cell>
          <cell r="I428" t="str">
            <v>75mm</v>
          </cell>
          <cell r="J428">
            <v>1</v>
          </cell>
          <cell r="K428">
            <v>1</v>
          </cell>
        </row>
        <row r="429">
          <cell r="A429" t="str">
            <v>M1</v>
          </cell>
          <cell r="B429" t="str">
            <v>A5C</v>
          </cell>
          <cell r="C429" t="str">
            <v>P</v>
          </cell>
          <cell r="D429" t="str">
            <v>22073</v>
          </cell>
          <cell r="E429" t="str">
            <v>NPL</v>
          </cell>
          <cell r="F429">
            <v>2</v>
          </cell>
          <cell r="G429" t="str">
            <v>CB132108000TVR</v>
          </cell>
          <cell r="H429">
            <v>0.75</v>
          </cell>
          <cell r="I429" t="str">
            <v>75mm</v>
          </cell>
          <cell r="J429">
            <v>2</v>
          </cell>
          <cell r="K429">
            <v>2</v>
          </cell>
        </row>
        <row r="430">
          <cell r="A430" t="str">
            <v>M1</v>
          </cell>
          <cell r="B430" t="str">
            <v>A6C</v>
          </cell>
          <cell r="C430" t="str">
            <v>HOS</v>
          </cell>
          <cell r="D430" t="str">
            <v>65629</v>
          </cell>
          <cell r="E430" t="str">
            <v>90 ELL</v>
          </cell>
          <cell r="F430">
            <v>2</v>
          </cell>
          <cell r="G430" t="str">
            <v>CB400100001000</v>
          </cell>
          <cell r="H430">
            <v>0.75</v>
          </cell>
          <cell r="I430" t="str">
            <v>--</v>
          </cell>
          <cell r="J430">
            <v>3</v>
          </cell>
          <cell r="K430">
            <v>3</v>
          </cell>
        </row>
        <row r="431">
          <cell r="A431" t="str">
            <v>M1</v>
          </cell>
          <cell r="B431" t="str">
            <v>A6C</v>
          </cell>
          <cell r="C431" t="str">
            <v>HOS</v>
          </cell>
          <cell r="D431" t="str">
            <v>65624</v>
          </cell>
          <cell r="E431" t="str">
            <v>90 ELL</v>
          </cell>
          <cell r="F431">
            <v>2</v>
          </cell>
          <cell r="G431" t="str">
            <v>CB400100001000</v>
          </cell>
          <cell r="H431">
            <v>0.75</v>
          </cell>
          <cell r="I431" t="str">
            <v>--</v>
          </cell>
          <cell r="J431">
            <v>1</v>
          </cell>
          <cell r="K431">
            <v>1</v>
          </cell>
        </row>
        <row r="432">
          <cell r="A432" t="str">
            <v>M1</v>
          </cell>
          <cell r="B432" t="str">
            <v>A6C</v>
          </cell>
          <cell r="C432" t="str">
            <v>HOS</v>
          </cell>
          <cell r="D432" t="str">
            <v>65634</v>
          </cell>
          <cell r="E432" t="str">
            <v>90 ELL</v>
          </cell>
          <cell r="F432">
            <v>2</v>
          </cell>
          <cell r="G432" t="str">
            <v>CB400100001000</v>
          </cell>
          <cell r="H432">
            <v>0.75</v>
          </cell>
          <cell r="I432" t="str">
            <v>--</v>
          </cell>
          <cell r="J432">
            <v>3</v>
          </cell>
          <cell r="K432">
            <v>3</v>
          </cell>
        </row>
        <row r="433">
          <cell r="A433" t="str">
            <v>M1</v>
          </cell>
          <cell r="B433" t="str">
            <v>A4C</v>
          </cell>
          <cell r="C433" t="str">
            <v>P</v>
          </cell>
          <cell r="D433" t="str">
            <v>22008</v>
          </cell>
          <cell r="E433" t="str">
            <v>90 ELL</v>
          </cell>
          <cell r="F433">
            <v>2</v>
          </cell>
          <cell r="G433" t="str">
            <v>CB400100001000</v>
          </cell>
          <cell r="H433">
            <v>0.75</v>
          </cell>
          <cell r="I433" t="str">
            <v>--</v>
          </cell>
          <cell r="J433">
            <v>1</v>
          </cell>
          <cell r="K433">
            <v>1</v>
          </cell>
        </row>
        <row r="434">
          <cell r="A434" t="str">
            <v>M1</v>
          </cell>
          <cell r="B434" t="str">
            <v>A4C</v>
          </cell>
          <cell r="C434" t="str">
            <v>P</v>
          </cell>
          <cell r="D434" t="str">
            <v>22031</v>
          </cell>
          <cell r="E434" t="str">
            <v>90 ELL</v>
          </cell>
          <cell r="F434">
            <v>2</v>
          </cell>
          <cell r="G434" t="str">
            <v>CB400100001000</v>
          </cell>
          <cell r="H434">
            <v>0.75</v>
          </cell>
          <cell r="I434" t="str">
            <v>--</v>
          </cell>
          <cell r="J434">
            <v>1</v>
          </cell>
          <cell r="K434">
            <v>1</v>
          </cell>
        </row>
        <row r="435">
          <cell r="A435" t="str">
            <v>M1</v>
          </cell>
          <cell r="B435" t="str">
            <v>A6C</v>
          </cell>
          <cell r="C435" t="str">
            <v>TRIM</v>
          </cell>
          <cell r="D435" t="str">
            <v>H-6501</v>
          </cell>
          <cell r="E435" t="str">
            <v>90 ELL</v>
          </cell>
          <cell r="F435">
            <v>2</v>
          </cell>
          <cell r="G435" t="str">
            <v>CB400100001000</v>
          </cell>
          <cell r="H435">
            <v>0.75</v>
          </cell>
          <cell r="I435" t="str">
            <v>--</v>
          </cell>
          <cell r="J435">
            <v>1</v>
          </cell>
          <cell r="K435">
            <v>1</v>
          </cell>
        </row>
        <row r="436">
          <cell r="A436" t="str">
            <v>M1</v>
          </cell>
          <cell r="B436" t="str">
            <v>A6C</v>
          </cell>
          <cell r="C436" t="str">
            <v>TRIM</v>
          </cell>
          <cell r="D436" t="str">
            <v>V-6502</v>
          </cell>
          <cell r="E436" t="str">
            <v>90 ELL</v>
          </cell>
          <cell r="F436">
            <v>2</v>
          </cell>
          <cell r="G436" t="str">
            <v>CB400100001000</v>
          </cell>
          <cell r="H436">
            <v>0.75</v>
          </cell>
          <cell r="I436" t="str">
            <v>--</v>
          </cell>
          <cell r="J436">
            <v>2</v>
          </cell>
          <cell r="K436">
            <v>2</v>
          </cell>
        </row>
        <row r="437">
          <cell r="A437" t="str">
            <v>M1</v>
          </cell>
          <cell r="B437" t="str">
            <v>A6C</v>
          </cell>
          <cell r="C437" t="str">
            <v>HOR</v>
          </cell>
          <cell r="D437" t="str">
            <v>65620</v>
          </cell>
          <cell r="E437" t="str">
            <v>90 ELL</v>
          </cell>
          <cell r="F437">
            <v>2</v>
          </cell>
          <cell r="G437" t="str">
            <v>CB400100001000</v>
          </cell>
          <cell r="H437">
            <v>0.75</v>
          </cell>
          <cell r="I437" t="str">
            <v>--</v>
          </cell>
          <cell r="J437">
            <v>7</v>
          </cell>
          <cell r="K437">
            <v>7</v>
          </cell>
        </row>
        <row r="438">
          <cell r="A438" t="str">
            <v>M1</v>
          </cell>
          <cell r="B438" t="str">
            <v>A4C</v>
          </cell>
          <cell r="C438" t="str">
            <v>P</v>
          </cell>
          <cell r="D438" t="str">
            <v>22008</v>
          </cell>
          <cell r="E438" t="str">
            <v>90 ELL</v>
          </cell>
          <cell r="F438">
            <v>2</v>
          </cell>
          <cell r="G438" t="str">
            <v>CB400100001000</v>
          </cell>
          <cell r="H438">
            <v>0.75</v>
          </cell>
          <cell r="I438" t="str">
            <v>--</v>
          </cell>
          <cell r="J438">
            <v>1</v>
          </cell>
          <cell r="K438">
            <v>1</v>
          </cell>
        </row>
        <row r="439">
          <cell r="A439" t="str">
            <v>M1</v>
          </cell>
          <cell r="B439" t="str">
            <v>A4C</v>
          </cell>
          <cell r="C439" t="str">
            <v>P</v>
          </cell>
          <cell r="D439" t="str">
            <v>22009</v>
          </cell>
          <cell r="E439" t="str">
            <v>90 ELL</v>
          </cell>
          <cell r="F439">
            <v>2</v>
          </cell>
          <cell r="G439" t="str">
            <v>CB400100001000</v>
          </cell>
          <cell r="H439">
            <v>0.75</v>
          </cell>
          <cell r="I439" t="str">
            <v>--</v>
          </cell>
          <cell r="J439">
            <v>2</v>
          </cell>
          <cell r="K439">
            <v>2</v>
          </cell>
        </row>
        <row r="440">
          <cell r="A440" t="str">
            <v>M1</v>
          </cell>
          <cell r="B440" t="str">
            <v>A5C</v>
          </cell>
          <cell r="C440" t="str">
            <v>P</v>
          </cell>
          <cell r="D440" t="str">
            <v>22098</v>
          </cell>
          <cell r="E440" t="str">
            <v>90 ELL</v>
          </cell>
          <cell r="F440">
            <v>2</v>
          </cell>
          <cell r="G440" t="str">
            <v>CB400100001000</v>
          </cell>
          <cell r="H440">
            <v>0.75</v>
          </cell>
          <cell r="I440" t="str">
            <v>--</v>
          </cell>
          <cell r="J440">
            <v>1</v>
          </cell>
          <cell r="K440">
            <v>1</v>
          </cell>
        </row>
        <row r="441">
          <cell r="A441" t="str">
            <v>M1</v>
          </cell>
          <cell r="B441" t="str">
            <v>A6C</v>
          </cell>
          <cell r="C441" t="str">
            <v>HOR</v>
          </cell>
          <cell r="D441" t="str">
            <v>65620</v>
          </cell>
          <cell r="E441" t="str">
            <v>C SWG</v>
          </cell>
          <cell r="F441">
            <v>2</v>
          </cell>
          <cell r="G441" t="str">
            <v>CB161308080T0Q</v>
          </cell>
          <cell r="H441">
            <v>0.75</v>
          </cell>
          <cell r="I441">
            <v>0.25</v>
          </cell>
          <cell r="J441">
            <v>1</v>
          </cell>
          <cell r="K441">
            <v>1</v>
          </cell>
        </row>
        <row r="442">
          <cell r="A442" t="str">
            <v>M1</v>
          </cell>
          <cell r="B442" t="str">
            <v>A6C</v>
          </cell>
          <cell r="C442" t="str">
            <v>HOS</v>
          </cell>
          <cell r="D442" t="str">
            <v>65613</v>
          </cell>
          <cell r="E442" t="str">
            <v>CAP</v>
          </cell>
          <cell r="F442">
            <v>2</v>
          </cell>
          <cell r="G442" t="str">
            <v>CB520700000T00</v>
          </cell>
          <cell r="H442">
            <v>0.75</v>
          </cell>
          <cell r="I442" t="str">
            <v>--</v>
          </cell>
          <cell r="J442">
            <v>2</v>
          </cell>
          <cell r="K442">
            <v>2</v>
          </cell>
        </row>
        <row r="443">
          <cell r="A443" t="str">
            <v>M1</v>
          </cell>
          <cell r="B443" t="str">
            <v>A6C</v>
          </cell>
          <cell r="C443" t="str">
            <v>HOS</v>
          </cell>
          <cell r="D443" t="str">
            <v>65624</v>
          </cell>
          <cell r="E443" t="str">
            <v>CAP</v>
          </cell>
          <cell r="F443">
            <v>2</v>
          </cell>
          <cell r="G443" t="str">
            <v>CB520700000T00</v>
          </cell>
          <cell r="H443">
            <v>0.75</v>
          </cell>
          <cell r="I443" t="str">
            <v>--</v>
          </cell>
          <cell r="J443">
            <v>2</v>
          </cell>
          <cell r="K443">
            <v>2</v>
          </cell>
        </row>
        <row r="444">
          <cell r="A444" t="str">
            <v>M1</v>
          </cell>
          <cell r="B444" t="str">
            <v>A6C</v>
          </cell>
          <cell r="C444" t="str">
            <v>HOS</v>
          </cell>
          <cell r="D444" t="str">
            <v>65627</v>
          </cell>
          <cell r="E444" t="str">
            <v>CAP</v>
          </cell>
          <cell r="F444">
            <v>2</v>
          </cell>
          <cell r="G444" t="str">
            <v>CB520700000T00</v>
          </cell>
          <cell r="H444">
            <v>0.75</v>
          </cell>
          <cell r="I444" t="str">
            <v>--</v>
          </cell>
          <cell r="J444">
            <v>1</v>
          </cell>
          <cell r="K444">
            <v>1</v>
          </cell>
        </row>
        <row r="445">
          <cell r="A445" t="str">
            <v>M1</v>
          </cell>
          <cell r="B445" t="str">
            <v>A6C</v>
          </cell>
          <cell r="C445" t="str">
            <v>HOS</v>
          </cell>
          <cell r="D445" t="str">
            <v>65628</v>
          </cell>
          <cell r="E445" t="str">
            <v>CAP</v>
          </cell>
          <cell r="F445">
            <v>2</v>
          </cell>
          <cell r="G445" t="str">
            <v>CB520700000T00</v>
          </cell>
          <cell r="H445">
            <v>0.75</v>
          </cell>
          <cell r="I445" t="str">
            <v>--</v>
          </cell>
          <cell r="J445">
            <v>1</v>
          </cell>
          <cell r="K445">
            <v>1</v>
          </cell>
        </row>
        <row r="446">
          <cell r="A446" t="str">
            <v>M1</v>
          </cell>
          <cell r="B446" t="str">
            <v>A5C</v>
          </cell>
          <cell r="C446" t="str">
            <v>P</v>
          </cell>
          <cell r="D446" t="str">
            <v>22089</v>
          </cell>
          <cell r="E446" t="str">
            <v>CAP</v>
          </cell>
          <cell r="F446">
            <v>2</v>
          </cell>
          <cell r="G446" t="str">
            <v>CB520700000T00</v>
          </cell>
          <cell r="H446">
            <v>0.75</v>
          </cell>
          <cell r="I446" t="str">
            <v>--</v>
          </cell>
          <cell r="J446">
            <v>1</v>
          </cell>
          <cell r="K446">
            <v>1</v>
          </cell>
        </row>
        <row r="447">
          <cell r="A447" t="str">
            <v>M1</v>
          </cell>
          <cell r="B447" t="str">
            <v>A5C</v>
          </cell>
          <cell r="C447" t="str">
            <v>TRIM</v>
          </cell>
          <cell r="D447" t="str">
            <v>C-2201</v>
          </cell>
          <cell r="E447" t="str">
            <v>CAP</v>
          </cell>
          <cell r="F447">
            <v>2</v>
          </cell>
          <cell r="G447" t="str">
            <v>CB520700000T00</v>
          </cell>
          <cell r="H447">
            <v>0.75</v>
          </cell>
          <cell r="I447" t="str">
            <v>--</v>
          </cell>
          <cell r="J447">
            <v>2</v>
          </cell>
          <cell r="K447">
            <v>2</v>
          </cell>
        </row>
        <row r="448">
          <cell r="A448" t="str">
            <v>M1</v>
          </cell>
          <cell r="B448" t="str">
            <v>A6C</v>
          </cell>
          <cell r="C448" t="str">
            <v>TRIM</v>
          </cell>
          <cell r="D448" t="str">
            <v>V-6501</v>
          </cell>
          <cell r="E448" t="str">
            <v>CAP</v>
          </cell>
          <cell r="F448">
            <v>2</v>
          </cell>
          <cell r="G448" t="str">
            <v>CB520700000T00</v>
          </cell>
          <cell r="H448">
            <v>0.75</v>
          </cell>
          <cell r="I448" t="str">
            <v>--</v>
          </cell>
          <cell r="J448">
            <v>2</v>
          </cell>
          <cell r="K448">
            <v>2</v>
          </cell>
        </row>
        <row r="449">
          <cell r="A449" t="str">
            <v>M1</v>
          </cell>
          <cell r="B449" t="str">
            <v>A6C</v>
          </cell>
          <cell r="C449" t="str">
            <v>HOR</v>
          </cell>
          <cell r="D449" t="str">
            <v>65619</v>
          </cell>
          <cell r="E449" t="str">
            <v>CAP</v>
          </cell>
          <cell r="F449">
            <v>2</v>
          </cell>
          <cell r="G449" t="str">
            <v>CB520700000T00</v>
          </cell>
          <cell r="H449">
            <v>0.75</v>
          </cell>
          <cell r="I449" t="str">
            <v>--</v>
          </cell>
          <cell r="J449">
            <v>1</v>
          </cell>
          <cell r="K449">
            <v>1</v>
          </cell>
        </row>
        <row r="450">
          <cell r="A450" t="str">
            <v>M1</v>
          </cell>
          <cell r="B450" t="str">
            <v>A6C</v>
          </cell>
          <cell r="C450" t="str">
            <v>HOR</v>
          </cell>
          <cell r="D450" t="str">
            <v>65611</v>
          </cell>
          <cell r="E450" t="str">
            <v>CAP</v>
          </cell>
          <cell r="F450">
            <v>2</v>
          </cell>
          <cell r="G450" t="str">
            <v>CB520700000T00</v>
          </cell>
          <cell r="H450">
            <v>0.75</v>
          </cell>
          <cell r="I450" t="str">
            <v>--</v>
          </cell>
          <cell r="J450">
            <v>1</v>
          </cell>
          <cell r="K450">
            <v>1</v>
          </cell>
        </row>
        <row r="451">
          <cell r="A451" t="str">
            <v>M1</v>
          </cell>
          <cell r="B451" t="str">
            <v>A6C</v>
          </cell>
          <cell r="C451" t="str">
            <v>HOR</v>
          </cell>
          <cell r="D451" t="str">
            <v>65619</v>
          </cell>
          <cell r="E451" t="str">
            <v>CAP</v>
          </cell>
          <cell r="F451">
            <v>2</v>
          </cell>
          <cell r="G451" t="str">
            <v>CB520700000T00</v>
          </cell>
          <cell r="H451">
            <v>0.75</v>
          </cell>
          <cell r="I451" t="str">
            <v>--</v>
          </cell>
          <cell r="J451">
            <v>4</v>
          </cell>
          <cell r="K451">
            <v>4</v>
          </cell>
        </row>
        <row r="452">
          <cell r="A452" t="str">
            <v>M1</v>
          </cell>
          <cell r="B452" t="str">
            <v>A5C</v>
          </cell>
          <cell r="C452" t="str">
            <v>P</v>
          </cell>
          <cell r="D452" t="str">
            <v>22088</v>
          </cell>
          <cell r="E452" t="str">
            <v>CAP</v>
          </cell>
          <cell r="F452">
            <v>2</v>
          </cell>
          <cell r="G452" t="str">
            <v>CB520700000T00</v>
          </cell>
          <cell r="H452">
            <v>0.75</v>
          </cell>
          <cell r="I452" t="str">
            <v>--</v>
          </cell>
          <cell r="J452">
            <v>1</v>
          </cell>
          <cell r="K452">
            <v>1</v>
          </cell>
        </row>
        <row r="453">
          <cell r="A453" t="str">
            <v>M1</v>
          </cell>
          <cell r="B453" t="str">
            <v>A6C</v>
          </cell>
          <cell r="C453" t="str">
            <v>TRIM</v>
          </cell>
          <cell r="D453" t="str">
            <v>H-6501</v>
          </cell>
          <cell r="E453" t="str">
            <v>CAP</v>
          </cell>
          <cell r="F453">
            <v>2</v>
          </cell>
          <cell r="G453" t="str">
            <v>CB520700000T00</v>
          </cell>
          <cell r="H453">
            <v>0.75</v>
          </cell>
          <cell r="I453" t="str">
            <v>--</v>
          </cell>
          <cell r="J453">
            <v>1</v>
          </cell>
          <cell r="K453">
            <v>1</v>
          </cell>
        </row>
        <row r="454">
          <cell r="A454" t="str">
            <v>M1</v>
          </cell>
          <cell r="B454" t="str">
            <v>A6C</v>
          </cell>
          <cell r="C454" t="str">
            <v>HOS</v>
          </cell>
          <cell r="D454" t="str">
            <v>65629</v>
          </cell>
          <cell r="E454" t="str">
            <v>CPLG</v>
          </cell>
          <cell r="F454">
            <v>2</v>
          </cell>
          <cell r="G454" t="str">
            <v>CB400500000T00</v>
          </cell>
          <cell r="H454">
            <v>0.75</v>
          </cell>
          <cell r="I454" t="str">
            <v>--</v>
          </cell>
          <cell r="J454">
            <v>2</v>
          </cell>
          <cell r="K454">
            <v>2</v>
          </cell>
        </row>
        <row r="455">
          <cell r="A455" t="str">
            <v>M1</v>
          </cell>
          <cell r="B455" t="str">
            <v>A5C</v>
          </cell>
          <cell r="C455" t="str">
            <v>TRIM</v>
          </cell>
          <cell r="D455" t="str">
            <v>V-2208</v>
          </cell>
          <cell r="E455" t="str">
            <v>CPLG</v>
          </cell>
          <cell r="F455">
            <v>2</v>
          </cell>
          <cell r="G455" t="str">
            <v>CB400500000T00</v>
          </cell>
          <cell r="H455">
            <v>0.75</v>
          </cell>
          <cell r="I455" t="str">
            <v>--</v>
          </cell>
          <cell r="J455">
            <v>1</v>
          </cell>
          <cell r="K455">
            <v>1</v>
          </cell>
        </row>
        <row r="456">
          <cell r="A456" t="str">
            <v>M1</v>
          </cell>
          <cell r="B456" t="str">
            <v>A6C</v>
          </cell>
          <cell r="C456" t="str">
            <v>HOR</v>
          </cell>
          <cell r="D456" t="str">
            <v>65622</v>
          </cell>
          <cell r="E456" t="str">
            <v>CPLG</v>
          </cell>
          <cell r="F456">
            <v>2</v>
          </cell>
          <cell r="G456" t="str">
            <v>CB400500000T00</v>
          </cell>
          <cell r="H456">
            <v>0.75</v>
          </cell>
          <cell r="I456" t="str">
            <v>--</v>
          </cell>
          <cell r="J456">
            <v>4</v>
          </cell>
          <cell r="K456">
            <v>4</v>
          </cell>
        </row>
        <row r="457">
          <cell r="A457" t="str">
            <v>M1</v>
          </cell>
          <cell r="B457" t="str">
            <v>A5C</v>
          </cell>
          <cell r="C457" t="str">
            <v>TRIM</v>
          </cell>
          <cell r="D457" t="str">
            <v>V-2209</v>
          </cell>
          <cell r="E457" t="str">
            <v>CPLG</v>
          </cell>
          <cell r="F457">
            <v>2</v>
          </cell>
          <cell r="G457" t="str">
            <v>CB400500000T00</v>
          </cell>
          <cell r="H457">
            <v>0.75</v>
          </cell>
          <cell r="I457" t="str">
            <v>--</v>
          </cell>
          <cell r="J457">
            <v>1</v>
          </cell>
          <cell r="K457">
            <v>1</v>
          </cell>
        </row>
        <row r="458">
          <cell r="A458" t="str">
            <v>M1</v>
          </cell>
          <cell r="B458" t="str">
            <v>A6C</v>
          </cell>
          <cell r="C458" t="str">
            <v>HOS</v>
          </cell>
          <cell r="D458" t="str">
            <v>65624</v>
          </cell>
          <cell r="E458" t="str">
            <v>NPL</v>
          </cell>
          <cell r="F458">
            <v>2</v>
          </cell>
          <cell r="G458" t="str">
            <v>CB132108000TVR</v>
          </cell>
          <cell r="H458">
            <v>0.75</v>
          </cell>
          <cell r="I458" t="str">
            <v>75mm</v>
          </cell>
          <cell r="J458">
            <v>6</v>
          </cell>
          <cell r="K458">
            <v>6</v>
          </cell>
        </row>
        <row r="459">
          <cell r="A459" t="str">
            <v>M1</v>
          </cell>
          <cell r="B459" t="str">
            <v>A6C</v>
          </cell>
          <cell r="C459" t="str">
            <v>HOS</v>
          </cell>
          <cell r="D459" t="str">
            <v>65627</v>
          </cell>
          <cell r="E459" t="str">
            <v>NPL</v>
          </cell>
          <cell r="F459">
            <v>2</v>
          </cell>
          <cell r="G459" t="str">
            <v>CB132108000TVR</v>
          </cell>
          <cell r="H459">
            <v>0.75</v>
          </cell>
          <cell r="I459" t="str">
            <v>75mm</v>
          </cell>
          <cell r="J459">
            <v>1</v>
          </cell>
          <cell r="K459">
            <v>1</v>
          </cell>
        </row>
        <row r="460">
          <cell r="A460" t="str">
            <v>M1</v>
          </cell>
          <cell r="B460" t="str">
            <v>A6C</v>
          </cell>
          <cell r="C460" t="str">
            <v>HOS</v>
          </cell>
          <cell r="D460" t="str">
            <v>65627</v>
          </cell>
          <cell r="E460" t="str">
            <v>NPL</v>
          </cell>
          <cell r="F460">
            <v>2</v>
          </cell>
          <cell r="G460" t="str">
            <v>CB132308000TVR</v>
          </cell>
          <cell r="H460">
            <v>0.75</v>
          </cell>
          <cell r="I460" t="str">
            <v>75mm</v>
          </cell>
          <cell r="J460">
            <v>1</v>
          </cell>
          <cell r="K460">
            <v>1</v>
          </cell>
        </row>
        <row r="461">
          <cell r="A461" t="str">
            <v>M1</v>
          </cell>
          <cell r="B461" t="str">
            <v>A6C</v>
          </cell>
          <cell r="C461" t="str">
            <v>HOS</v>
          </cell>
          <cell r="D461" t="str">
            <v>65628</v>
          </cell>
          <cell r="E461" t="str">
            <v>NPL</v>
          </cell>
          <cell r="F461">
            <v>2</v>
          </cell>
          <cell r="G461" t="str">
            <v>CB132108000TVR</v>
          </cell>
          <cell r="H461">
            <v>0.75</v>
          </cell>
          <cell r="I461" t="str">
            <v>75mm</v>
          </cell>
          <cell r="J461">
            <v>2</v>
          </cell>
          <cell r="K461">
            <v>2</v>
          </cell>
        </row>
        <row r="462">
          <cell r="A462" t="str">
            <v>M1</v>
          </cell>
          <cell r="B462" t="str">
            <v>A4C</v>
          </cell>
          <cell r="C462" t="str">
            <v>P</v>
          </cell>
          <cell r="D462" t="str">
            <v>22008</v>
          </cell>
          <cell r="E462" t="str">
            <v>NPL</v>
          </cell>
          <cell r="F462">
            <v>2</v>
          </cell>
          <cell r="G462" t="str">
            <v>CB132108000TVR</v>
          </cell>
          <cell r="H462">
            <v>0.75</v>
          </cell>
          <cell r="I462" t="str">
            <v>75mm</v>
          </cell>
          <cell r="J462">
            <v>1</v>
          </cell>
          <cell r="K462">
            <v>1</v>
          </cell>
        </row>
        <row r="463">
          <cell r="A463" t="str">
            <v>M1</v>
          </cell>
          <cell r="B463" t="str">
            <v>A4C</v>
          </cell>
          <cell r="C463" t="str">
            <v>P</v>
          </cell>
          <cell r="D463" t="str">
            <v>22008</v>
          </cell>
          <cell r="E463" t="str">
            <v>NPL</v>
          </cell>
          <cell r="F463">
            <v>2</v>
          </cell>
          <cell r="G463" t="str">
            <v>CB132108000TVR</v>
          </cell>
          <cell r="H463">
            <v>0.75</v>
          </cell>
          <cell r="I463" t="str">
            <v>75mm</v>
          </cell>
          <cell r="J463">
            <v>2</v>
          </cell>
          <cell r="K463">
            <v>2</v>
          </cell>
        </row>
        <row r="464">
          <cell r="A464" t="str">
            <v>M1</v>
          </cell>
          <cell r="B464" t="str">
            <v>A4C</v>
          </cell>
          <cell r="C464" t="str">
            <v>P</v>
          </cell>
          <cell r="D464" t="str">
            <v>22031</v>
          </cell>
          <cell r="E464" t="str">
            <v>NPL</v>
          </cell>
          <cell r="F464">
            <v>2</v>
          </cell>
          <cell r="G464" t="str">
            <v>CB132108000TVR</v>
          </cell>
          <cell r="H464">
            <v>0.75</v>
          </cell>
          <cell r="I464" t="str">
            <v>75mm</v>
          </cell>
          <cell r="J464">
            <v>1</v>
          </cell>
          <cell r="K464">
            <v>1</v>
          </cell>
        </row>
        <row r="465">
          <cell r="A465" t="str">
            <v>M1</v>
          </cell>
          <cell r="B465" t="str">
            <v>A6C</v>
          </cell>
          <cell r="C465" t="str">
            <v>HOR</v>
          </cell>
          <cell r="D465" t="str">
            <v>65611</v>
          </cell>
          <cell r="E465" t="str">
            <v>NPL</v>
          </cell>
          <cell r="F465">
            <v>2</v>
          </cell>
          <cell r="G465" t="str">
            <v>CB132108000TVR</v>
          </cell>
          <cell r="H465">
            <v>0.75</v>
          </cell>
          <cell r="I465" t="str">
            <v>75mm</v>
          </cell>
          <cell r="J465">
            <v>2</v>
          </cell>
          <cell r="K465">
            <v>2</v>
          </cell>
        </row>
        <row r="466">
          <cell r="A466" t="str">
            <v>M1</v>
          </cell>
          <cell r="B466" t="str">
            <v>A6C</v>
          </cell>
          <cell r="C466" t="str">
            <v>HOS</v>
          </cell>
          <cell r="D466" t="str">
            <v>65613</v>
          </cell>
          <cell r="E466" t="str">
            <v>NPL</v>
          </cell>
          <cell r="F466">
            <v>2</v>
          </cell>
          <cell r="G466" t="str">
            <v>CB132308000TVR</v>
          </cell>
          <cell r="H466">
            <v>0.75</v>
          </cell>
          <cell r="I466" t="str">
            <v>75mm</v>
          </cell>
          <cell r="J466">
            <v>6</v>
          </cell>
          <cell r="K466">
            <v>6</v>
          </cell>
        </row>
        <row r="467">
          <cell r="A467" t="str">
            <v>M1</v>
          </cell>
          <cell r="B467" t="str">
            <v>A6C</v>
          </cell>
          <cell r="C467" t="str">
            <v>HOR</v>
          </cell>
          <cell r="D467" t="str">
            <v>65619</v>
          </cell>
          <cell r="E467" t="str">
            <v>NPL</v>
          </cell>
          <cell r="F467">
            <v>2</v>
          </cell>
          <cell r="G467" t="str">
            <v>CB132108000TVR</v>
          </cell>
          <cell r="H467">
            <v>0.75</v>
          </cell>
          <cell r="I467" t="str">
            <v>75mm</v>
          </cell>
          <cell r="J467">
            <v>2</v>
          </cell>
          <cell r="K467">
            <v>2</v>
          </cell>
        </row>
        <row r="468">
          <cell r="A468" t="str">
            <v>M1</v>
          </cell>
          <cell r="B468" t="str">
            <v>A6C</v>
          </cell>
          <cell r="C468" t="str">
            <v>HOR</v>
          </cell>
          <cell r="D468" t="str">
            <v>65619</v>
          </cell>
          <cell r="E468" t="str">
            <v>NPL</v>
          </cell>
          <cell r="F468">
            <v>2</v>
          </cell>
          <cell r="G468" t="str">
            <v>CB132108000TVR</v>
          </cell>
          <cell r="H468">
            <v>0.75</v>
          </cell>
          <cell r="I468" t="str">
            <v>75mm</v>
          </cell>
          <cell r="J468">
            <v>10</v>
          </cell>
          <cell r="K468">
            <v>10</v>
          </cell>
        </row>
        <row r="469">
          <cell r="A469" t="str">
            <v>M1</v>
          </cell>
          <cell r="B469" t="str">
            <v>A4C</v>
          </cell>
          <cell r="C469" t="str">
            <v>P</v>
          </cell>
          <cell r="D469" t="str">
            <v>22009</v>
          </cell>
          <cell r="E469" t="str">
            <v>NPL</v>
          </cell>
          <cell r="F469">
            <v>2</v>
          </cell>
          <cell r="G469" t="str">
            <v>CB132108000TVR</v>
          </cell>
          <cell r="H469">
            <v>0.75</v>
          </cell>
          <cell r="I469" t="str">
            <v>75mm</v>
          </cell>
          <cell r="J469">
            <v>2</v>
          </cell>
          <cell r="K469">
            <v>2</v>
          </cell>
        </row>
        <row r="470">
          <cell r="A470" t="str">
            <v>M1</v>
          </cell>
          <cell r="B470" t="str">
            <v>A6C</v>
          </cell>
          <cell r="C470" t="str">
            <v>TRIM</v>
          </cell>
          <cell r="D470" t="str">
            <v>H-6501</v>
          </cell>
          <cell r="E470" t="str">
            <v>NPL</v>
          </cell>
          <cell r="F470">
            <v>2</v>
          </cell>
          <cell r="G470" t="str">
            <v>CB132108000TVR</v>
          </cell>
          <cell r="H470">
            <v>0.75</v>
          </cell>
          <cell r="I470" t="str">
            <v>75mm</v>
          </cell>
          <cell r="J470">
            <v>4</v>
          </cell>
          <cell r="K470">
            <v>4</v>
          </cell>
        </row>
        <row r="471">
          <cell r="A471" t="str">
            <v>M1</v>
          </cell>
          <cell r="B471" t="str">
            <v>A6C</v>
          </cell>
          <cell r="C471" t="str">
            <v>TRIM</v>
          </cell>
          <cell r="D471" t="str">
            <v>V-6501</v>
          </cell>
          <cell r="E471" t="str">
            <v>NPL</v>
          </cell>
          <cell r="F471">
            <v>2</v>
          </cell>
          <cell r="G471" t="str">
            <v>CB132108000TVR</v>
          </cell>
          <cell r="H471">
            <v>0.75</v>
          </cell>
          <cell r="I471" t="str">
            <v>75mm</v>
          </cell>
          <cell r="J471">
            <v>8</v>
          </cell>
          <cell r="K471">
            <v>8</v>
          </cell>
        </row>
        <row r="472">
          <cell r="A472" t="str">
            <v>M1</v>
          </cell>
          <cell r="B472" t="str">
            <v>A4C</v>
          </cell>
          <cell r="C472" t="str">
            <v>P</v>
          </cell>
          <cell r="D472" t="str">
            <v>22008</v>
          </cell>
          <cell r="E472" t="str">
            <v>TEE</v>
          </cell>
          <cell r="F472">
            <v>2</v>
          </cell>
          <cell r="G472" t="str">
            <v>CB400300000T00</v>
          </cell>
          <cell r="H472">
            <v>0.75</v>
          </cell>
          <cell r="I472" t="str">
            <v>--</v>
          </cell>
          <cell r="J472">
            <v>1</v>
          </cell>
          <cell r="K472">
            <v>1</v>
          </cell>
        </row>
        <row r="473">
          <cell r="A473" t="str">
            <v>M1</v>
          </cell>
          <cell r="B473" t="str">
            <v>A6C</v>
          </cell>
          <cell r="C473" t="str">
            <v>TRIM</v>
          </cell>
          <cell r="D473" t="str">
            <v>H-6501</v>
          </cell>
          <cell r="E473" t="str">
            <v>TEE</v>
          </cell>
          <cell r="F473">
            <v>2</v>
          </cell>
          <cell r="G473" t="str">
            <v>CB400300000T00</v>
          </cell>
          <cell r="H473">
            <v>0.75</v>
          </cell>
          <cell r="I473" t="str">
            <v>--</v>
          </cell>
          <cell r="J473">
            <v>2</v>
          </cell>
          <cell r="K473">
            <v>2</v>
          </cell>
        </row>
        <row r="474">
          <cell r="A474" t="str">
            <v>M1</v>
          </cell>
          <cell r="B474" t="str">
            <v>A6C</v>
          </cell>
          <cell r="C474" t="str">
            <v>HOR</v>
          </cell>
          <cell r="D474" t="str">
            <v>65620</v>
          </cell>
          <cell r="E474" t="str">
            <v>TEE</v>
          </cell>
          <cell r="F474">
            <v>2</v>
          </cell>
          <cell r="G474" t="str">
            <v>CB400300000T00</v>
          </cell>
          <cell r="H474">
            <v>0.75</v>
          </cell>
          <cell r="I474" t="str">
            <v>--</v>
          </cell>
          <cell r="J474">
            <v>1</v>
          </cell>
          <cell r="K474">
            <v>1</v>
          </cell>
        </row>
        <row r="475">
          <cell r="A475" t="str">
            <v>M1</v>
          </cell>
          <cell r="B475" t="str">
            <v>B1C</v>
          </cell>
          <cell r="C475" t="str">
            <v>P</v>
          </cell>
          <cell r="D475" t="str">
            <v>22029</v>
          </cell>
          <cell r="E475" t="str">
            <v>90 ELL</v>
          </cell>
          <cell r="F475">
            <v>2</v>
          </cell>
          <cell r="G475" t="str">
            <v>CB400100001000</v>
          </cell>
          <cell r="H475">
            <v>0.75</v>
          </cell>
          <cell r="I475" t="str">
            <v>--</v>
          </cell>
          <cell r="J475">
            <v>2</v>
          </cell>
          <cell r="K475">
            <v>2</v>
          </cell>
        </row>
        <row r="476">
          <cell r="A476" t="str">
            <v>M1</v>
          </cell>
          <cell r="B476" t="str">
            <v>B1C</v>
          </cell>
          <cell r="C476" t="str">
            <v>P</v>
          </cell>
          <cell r="D476" t="str">
            <v>22027</v>
          </cell>
          <cell r="E476" t="str">
            <v>90 ELL</v>
          </cell>
          <cell r="F476">
            <v>2</v>
          </cell>
          <cell r="G476" t="str">
            <v>CB400100001000</v>
          </cell>
          <cell r="H476">
            <v>0.75</v>
          </cell>
          <cell r="I476" t="str">
            <v>--</v>
          </cell>
          <cell r="J476">
            <v>1</v>
          </cell>
          <cell r="K476">
            <v>1</v>
          </cell>
        </row>
        <row r="477">
          <cell r="A477" t="str">
            <v>M1</v>
          </cell>
          <cell r="B477" t="str">
            <v>B1X</v>
          </cell>
          <cell r="C477" t="str">
            <v>P</v>
          </cell>
          <cell r="D477" t="str">
            <v>22042</v>
          </cell>
          <cell r="E477" t="str">
            <v>90 ELL</v>
          </cell>
          <cell r="F477">
            <v>2</v>
          </cell>
          <cell r="G477" t="str">
            <v>CB400100001000</v>
          </cell>
          <cell r="H477">
            <v>0.75</v>
          </cell>
          <cell r="I477" t="str">
            <v>--</v>
          </cell>
          <cell r="J477">
            <v>2</v>
          </cell>
          <cell r="K477">
            <v>2</v>
          </cell>
        </row>
        <row r="478">
          <cell r="A478" t="str">
            <v>M1</v>
          </cell>
          <cell r="B478" t="str">
            <v>B1C</v>
          </cell>
          <cell r="C478" t="str">
            <v>P</v>
          </cell>
          <cell r="D478" t="str">
            <v>22027</v>
          </cell>
          <cell r="E478" t="str">
            <v>NPL</v>
          </cell>
          <cell r="F478">
            <v>2</v>
          </cell>
          <cell r="G478" t="str">
            <v>CB132308000TVR</v>
          </cell>
          <cell r="H478">
            <v>0.75</v>
          </cell>
          <cell r="I478" t="str">
            <v>75mm</v>
          </cell>
          <cell r="J478">
            <v>1</v>
          </cell>
          <cell r="K478">
            <v>1</v>
          </cell>
        </row>
        <row r="479">
          <cell r="A479" t="str">
            <v>M1</v>
          </cell>
          <cell r="B479" t="str">
            <v>A6C</v>
          </cell>
          <cell r="C479" t="str">
            <v>HOS</v>
          </cell>
          <cell r="D479" t="str">
            <v>65613</v>
          </cell>
          <cell r="E479" t="str">
            <v>90 ELL</v>
          </cell>
          <cell r="F479">
            <v>2</v>
          </cell>
          <cell r="G479" t="str">
            <v>CB400100001000</v>
          </cell>
          <cell r="H479">
            <v>1</v>
          </cell>
          <cell r="I479" t="str">
            <v>--</v>
          </cell>
          <cell r="J479">
            <v>8</v>
          </cell>
          <cell r="K479">
            <v>8</v>
          </cell>
        </row>
        <row r="480">
          <cell r="A480" t="str">
            <v>M1</v>
          </cell>
          <cell r="B480" t="str">
            <v>A5C</v>
          </cell>
          <cell r="C480" t="str">
            <v>P</v>
          </cell>
          <cell r="D480" t="str">
            <v>22103</v>
          </cell>
          <cell r="E480" t="str">
            <v>90 ELL</v>
          </cell>
          <cell r="F480">
            <v>2</v>
          </cell>
          <cell r="G480" t="str">
            <v>CB400100001000</v>
          </cell>
          <cell r="H480">
            <v>1</v>
          </cell>
          <cell r="I480" t="str">
            <v>--</v>
          </cell>
          <cell r="J480">
            <v>6</v>
          </cell>
          <cell r="K480">
            <v>6</v>
          </cell>
        </row>
        <row r="481">
          <cell r="A481" t="str">
            <v>M1</v>
          </cell>
          <cell r="B481" t="str">
            <v>A5C</v>
          </cell>
          <cell r="C481" t="str">
            <v>P</v>
          </cell>
          <cell r="D481" t="str">
            <v>22106</v>
          </cell>
          <cell r="E481" t="str">
            <v>90 ELL</v>
          </cell>
          <cell r="F481">
            <v>2</v>
          </cell>
          <cell r="G481" t="str">
            <v>CB400100000100</v>
          </cell>
          <cell r="H481">
            <v>1</v>
          </cell>
          <cell r="I481" t="str">
            <v>--</v>
          </cell>
          <cell r="J481">
            <v>5</v>
          </cell>
          <cell r="K481">
            <v>5</v>
          </cell>
        </row>
        <row r="482">
          <cell r="A482" t="str">
            <v>M1</v>
          </cell>
          <cell r="B482" t="str">
            <v>A6C</v>
          </cell>
          <cell r="C482" t="str">
            <v>HOR</v>
          </cell>
          <cell r="D482" t="str">
            <v>65612</v>
          </cell>
          <cell r="E482" t="str">
            <v>90 ELL</v>
          </cell>
          <cell r="F482">
            <v>2</v>
          </cell>
          <cell r="G482" t="str">
            <v>CB400100000100</v>
          </cell>
          <cell r="H482">
            <v>1</v>
          </cell>
          <cell r="I482" t="str">
            <v>--</v>
          </cell>
          <cell r="J482">
            <v>5</v>
          </cell>
          <cell r="K482">
            <v>5</v>
          </cell>
        </row>
        <row r="483">
          <cell r="A483" t="str">
            <v>M1</v>
          </cell>
          <cell r="B483" t="str">
            <v>A6C</v>
          </cell>
          <cell r="C483" t="str">
            <v>HOR</v>
          </cell>
          <cell r="D483" t="str">
            <v>65622</v>
          </cell>
          <cell r="E483" t="str">
            <v>90 ELL</v>
          </cell>
          <cell r="F483">
            <v>2</v>
          </cell>
          <cell r="G483" t="str">
            <v>CB400100000100</v>
          </cell>
          <cell r="H483">
            <v>1</v>
          </cell>
          <cell r="I483" t="str">
            <v>--</v>
          </cell>
          <cell r="J483">
            <v>4</v>
          </cell>
          <cell r="K483">
            <v>4</v>
          </cell>
        </row>
        <row r="484">
          <cell r="A484" t="str">
            <v>M1</v>
          </cell>
          <cell r="B484" t="str">
            <v>A5C</v>
          </cell>
          <cell r="C484" t="str">
            <v>P</v>
          </cell>
          <cell r="D484" t="str">
            <v>22106</v>
          </cell>
          <cell r="E484" t="str">
            <v>R TEE</v>
          </cell>
          <cell r="F484">
            <v>2</v>
          </cell>
          <cell r="G484" t="str">
            <v>CB40040000010H</v>
          </cell>
          <cell r="H484">
            <v>1</v>
          </cell>
          <cell r="I484">
            <v>0.5</v>
          </cell>
          <cell r="J484">
            <v>4</v>
          </cell>
          <cell r="K484">
            <v>4</v>
          </cell>
        </row>
        <row r="485">
          <cell r="A485" t="str">
            <v>M1</v>
          </cell>
          <cell r="B485" t="str">
            <v>A6C</v>
          </cell>
          <cell r="C485" t="str">
            <v>HOR</v>
          </cell>
          <cell r="D485" t="str">
            <v>65612</v>
          </cell>
          <cell r="E485" t="str">
            <v>R TEE</v>
          </cell>
          <cell r="F485">
            <v>2</v>
          </cell>
          <cell r="G485" t="str">
            <v>CB40040000010T</v>
          </cell>
          <cell r="H485">
            <v>1</v>
          </cell>
          <cell r="I485">
            <v>0.75</v>
          </cell>
          <cell r="J485">
            <v>4</v>
          </cell>
          <cell r="K485">
            <v>4</v>
          </cell>
        </row>
        <row r="486">
          <cell r="A486" t="str">
            <v>M1</v>
          </cell>
          <cell r="B486" t="str">
            <v>A4C</v>
          </cell>
          <cell r="C486" t="str">
            <v>N</v>
          </cell>
          <cell r="D486" t="str">
            <v>22661</v>
          </cell>
          <cell r="E486" t="str">
            <v>90 ELL</v>
          </cell>
          <cell r="F486">
            <v>2</v>
          </cell>
          <cell r="G486" t="str">
            <v>CB400100000100</v>
          </cell>
          <cell r="H486">
            <v>1</v>
          </cell>
          <cell r="I486" t="str">
            <v>--</v>
          </cell>
          <cell r="J486">
            <v>3</v>
          </cell>
          <cell r="K486">
            <v>3</v>
          </cell>
        </row>
        <row r="487">
          <cell r="A487" t="str">
            <v>M1</v>
          </cell>
          <cell r="B487" t="str">
            <v>A5C</v>
          </cell>
          <cell r="C487" t="str">
            <v>P</v>
          </cell>
          <cell r="D487" t="str">
            <v>22105</v>
          </cell>
          <cell r="E487" t="str">
            <v>90 ELL</v>
          </cell>
          <cell r="F487">
            <v>2</v>
          </cell>
          <cell r="G487" t="str">
            <v>CB400100001000</v>
          </cell>
          <cell r="H487">
            <v>1</v>
          </cell>
          <cell r="I487" t="str">
            <v>--</v>
          </cell>
          <cell r="J487">
            <v>4</v>
          </cell>
          <cell r="K487">
            <v>4</v>
          </cell>
        </row>
        <row r="488">
          <cell r="A488" t="str">
            <v>M1</v>
          </cell>
          <cell r="B488" t="str">
            <v>A5C</v>
          </cell>
          <cell r="C488" t="str">
            <v>P</v>
          </cell>
          <cell r="D488" t="str">
            <v>22157</v>
          </cell>
          <cell r="E488" t="str">
            <v>R TEE</v>
          </cell>
          <cell r="F488">
            <v>2</v>
          </cell>
          <cell r="G488" t="str">
            <v>CB400400001H01</v>
          </cell>
          <cell r="H488">
            <v>1</v>
          </cell>
          <cell r="I488" t="str">
            <v>-</v>
          </cell>
          <cell r="J488">
            <v>5</v>
          </cell>
          <cell r="K488">
            <v>5</v>
          </cell>
        </row>
        <row r="489">
          <cell r="A489" t="str">
            <v>M1</v>
          </cell>
          <cell r="B489" t="str">
            <v>B2C</v>
          </cell>
          <cell r="C489" t="str">
            <v>SH</v>
          </cell>
          <cell r="D489" t="str">
            <v>22614</v>
          </cell>
          <cell r="E489" t="str">
            <v>90 ELL</v>
          </cell>
          <cell r="F489">
            <v>2</v>
          </cell>
          <cell r="G489" t="str">
            <v>CB400100001000</v>
          </cell>
          <cell r="H489">
            <v>1</v>
          </cell>
          <cell r="I489" t="str">
            <v>--</v>
          </cell>
          <cell r="J489">
            <v>2</v>
          </cell>
          <cell r="K489">
            <v>2</v>
          </cell>
        </row>
        <row r="490">
          <cell r="A490" t="str">
            <v>M1</v>
          </cell>
          <cell r="B490" t="str">
            <v>B2C</v>
          </cell>
          <cell r="C490" t="str">
            <v>SH</v>
          </cell>
          <cell r="D490" t="str">
            <v>22611</v>
          </cell>
          <cell r="E490" t="str">
            <v>CPLG</v>
          </cell>
          <cell r="F490">
            <v>2</v>
          </cell>
          <cell r="G490" t="str">
            <v>CB400500000100</v>
          </cell>
          <cell r="H490">
            <v>1</v>
          </cell>
          <cell r="I490" t="str">
            <v>--</v>
          </cell>
          <cell r="J490">
            <v>2</v>
          </cell>
          <cell r="K490">
            <v>2</v>
          </cell>
        </row>
        <row r="491">
          <cell r="A491" t="str">
            <v>M1</v>
          </cell>
          <cell r="B491" t="str">
            <v>B2C</v>
          </cell>
          <cell r="C491" t="str">
            <v>TRIM</v>
          </cell>
          <cell r="D491" t="str">
            <v>E-2204</v>
          </cell>
          <cell r="E491" t="str">
            <v>NPL</v>
          </cell>
          <cell r="F491">
            <v>2</v>
          </cell>
          <cell r="G491" t="str">
            <v>CB1321080001VR</v>
          </cell>
          <cell r="H491">
            <v>1</v>
          </cell>
          <cell r="I491" t="str">
            <v>75mm</v>
          </cell>
          <cell r="J491">
            <v>2</v>
          </cell>
          <cell r="K491">
            <v>2</v>
          </cell>
        </row>
        <row r="492">
          <cell r="A492" t="str">
            <v>M1</v>
          </cell>
          <cell r="B492" t="str">
            <v>A5C</v>
          </cell>
          <cell r="C492" t="str">
            <v>P</v>
          </cell>
          <cell r="D492" t="str">
            <v>22063</v>
          </cell>
          <cell r="E492" t="str">
            <v>90 ELL</v>
          </cell>
          <cell r="F492">
            <v>2</v>
          </cell>
          <cell r="G492" t="str">
            <v>CB400100001000</v>
          </cell>
          <cell r="H492">
            <v>1</v>
          </cell>
          <cell r="I492" t="str">
            <v>--</v>
          </cell>
          <cell r="J492">
            <v>2</v>
          </cell>
          <cell r="K492">
            <v>2</v>
          </cell>
        </row>
        <row r="493">
          <cell r="A493" t="str">
            <v>M1</v>
          </cell>
          <cell r="B493" t="str">
            <v>A5C</v>
          </cell>
          <cell r="C493" t="str">
            <v>P</v>
          </cell>
          <cell r="D493" t="str">
            <v>99002</v>
          </cell>
          <cell r="E493" t="str">
            <v>90 ELL</v>
          </cell>
          <cell r="F493">
            <v>2</v>
          </cell>
          <cell r="G493" t="str">
            <v>CB400100000100</v>
          </cell>
          <cell r="H493">
            <v>1</v>
          </cell>
          <cell r="I493" t="str">
            <v>--</v>
          </cell>
          <cell r="J493">
            <v>2</v>
          </cell>
          <cell r="K493">
            <v>2</v>
          </cell>
        </row>
        <row r="494">
          <cell r="A494" t="str">
            <v>M1</v>
          </cell>
          <cell r="B494" t="str">
            <v>A5C</v>
          </cell>
          <cell r="C494" t="str">
            <v>P</v>
          </cell>
          <cell r="D494" t="str">
            <v>22106</v>
          </cell>
          <cell r="E494" t="str">
            <v>R TEE</v>
          </cell>
          <cell r="F494">
            <v>2</v>
          </cell>
          <cell r="G494" t="str">
            <v>CB40040000010T</v>
          </cell>
          <cell r="H494">
            <v>1</v>
          </cell>
          <cell r="I494">
            <v>0.75</v>
          </cell>
          <cell r="J494">
            <v>2</v>
          </cell>
          <cell r="K494">
            <v>2</v>
          </cell>
        </row>
        <row r="495">
          <cell r="A495" t="str">
            <v>M1</v>
          </cell>
          <cell r="B495" t="str">
            <v>A6C</v>
          </cell>
          <cell r="C495" t="str">
            <v>HOS</v>
          </cell>
          <cell r="D495" t="str">
            <v>65625</v>
          </cell>
          <cell r="E495" t="str">
            <v>NPL</v>
          </cell>
          <cell r="F495">
            <v>2</v>
          </cell>
          <cell r="G495" t="str">
            <v>CB1321080001VR</v>
          </cell>
          <cell r="H495">
            <v>1</v>
          </cell>
          <cell r="I495" t="str">
            <v>75mm</v>
          </cell>
          <cell r="J495">
            <v>2</v>
          </cell>
          <cell r="K495">
            <v>2</v>
          </cell>
        </row>
        <row r="496">
          <cell r="A496" t="str">
            <v>M1</v>
          </cell>
          <cell r="B496" t="str">
            <v>A6C</v>
          </cell>
          <cell r="C496" t="str">
            <v>HOS</v>
          </cell>
          <cell r="D496" t="str">
            <v>65613</v>
          </cell>
          <cell r="E496" t="str">
            <v>NPL</v>
          </cell>
          <cell r="F496">
            <v>2</v>
          </cell>
          <cell r="G496" t="str">
            <v>CB1323080001VR</v>
          </cell>
          <cell r="H496">
            <v>1</v>
          </cell>
          <cell r="I496" t="str">
            <v>75mm</v>
          </cell>
          <cell r="J496">
            <v>2</v>
          </cell>
          <cell r="K496">
            <v>2</v>
          </cell>
        </row>
        <row r="497">
          <cell r="A497" t="str">
            <v>M1</v>
          </cell>
          <cell r="B497" t="str">
            <v>A6C</v>
          </cell>
          <cell r="C497" t="str">
            <v>HOS</v>
          </cell>
          <cell r="D497" t="str">
            <v>65621</v>
          </cell>
          <cell r="E497" t="str">
            <v>TEE</v>
          </cell>
          <cell r="F497">
            <v>2</v>
          </cell>
          <cell r="G497" t="str">
            <v>CB400300000100</v>
          </cell>
          <cell r="H497">
            <v>1</v>
          </cell>
          <cell r="I497" t="str">
            <v>--</v>
          </cell>
          <cell r="J497">
            <v>1</v>
          </cell>
          <cell r="K497">
            <v>1</v>
          </cell>
        </row>
        <row r="498">
          <cell r="A498" t="str">
            <v>M1</v>
          </cell>
          <cell r="B498" t="str">
            <v>A6C</v>
          </cell>
          <cell r="C498" t="str">
            <v>HOR</v>
          </cell>
          <cell r="D498" t="str">
            <v>65612</v>
          </cell>
          <cell r="E498" t="str">
            <v>TEE</v>
          </cell>
          <cell r="F498">
            <v>2</v>
          </cell>
          <cell r="G498" t="str">
            <v>CB400300000100</v>
          </cell>
          <cell r="H498">
            <v>1</v>
          </cell>
          <cell r="I498" t="str">
            <v>--</v>
          </cell>
          <cell r="J498">
            <v>1</v>
          </cell>
          <cell r="K498">
            <v>1</v>
          </cell>
        </row>
        <row r="499">
          <cell r="A499" t="str">
            <v>M1</v>
          </cell>
          <cell r="B499" t="str">
            <v>A6C</v>
          </cell>
          <cell r="C499" t="str">
            <v>HOR</v>
          </cell>
          <cell r="D499" t="str">
            <v>65622</v>
          </cell>
          <cell r="E499" t="str">
            <v>TEE</v>
          </cell>
          <cell r="F499">
            <v>2</v>
          </cell>
          <cell r="G499" t="str">
            <v>CB400300000100</v>
          </cell>
          <cell r="H499">
            <v>1</v>
          </cell>
          <cell r="I499" t="str">
            <v>--</v>
          </cell>
          <cell r="J499">
            <v>1</v>
          </cell>
          <cell r="K499">
            <v>1</v>
          </cell>
        </row>
        <row r="500">
          <cell r="A500" t="str">
            <v>M1</v>
          </cell>
          <cell r="B500" t="str">
            <v>A5C</v>
          </cell>
          <cell r="C500" t="str">
            <v>N</v>
          </cell>
          <cell r="D500" t="str">
            <v>22679</v>
          </cell>
          <cell r="E500" t="str">
            <v>90 ELL</v>
          </cell>
          <cell r="F500">
            <v>2</v>
          </cell>
          <cell r="G500" t="str">
            <v>CB400100001000</v>
          </cell>
          <cell r="H500">
            <v>1</v>
          </cell>
          <cell r="I500" t="str">
            <v>--</v>
          </cell>
          <cell r="J500">
            <v>2</v>
          </cell>
          <cell r="K500">
            <v>2</v>
          </cell>
        </row>
        <row r="501">
          <cell r="A501" t="str">
            <v>M1</v>
          </cell>
          <cell r="B501" t="str">
            <v>A5C</v>
          </cell>
          <cell r="C501" t="str">
            <v>N</v>
          </cell>
          <cell r="D501" t="str">
            <v>25614</v>
          </cell>
          <cell r="E501" t="str">
            <v>90 ELL</v>
          </cell>
          <cell r="F501">
            <v>2</v>
          </cell>
          <cell r="G501" t="str">
            <v>CB400100000100</v>
          </cell>
          <cell r="H501">
            <v>1</v>
          </cell>
          <cell r="I501" t="str">
            <v>--</v>
          </cell>
          <cell r="J501">
            <v>2</v>
          </cell>
          <cell r="K501">
            <v>2</v>
          </cell>
        </row>
        <row r="502">
          <cell r="A502" t="str">
            <v>M1</v>
          </cell>
          <cell r="B502" t="str">
            <v>A5C</v>
          </cell>
          <cell r="C502" t="str">
            <v>N</v>
          </cell>
          <cell r="D502" t="str">
            <v>22670</v>
          </cell>
          <cell r="E502" t="str">
            <v>C SWG</v>
          </cell>
          <cell r="F502">
            <v>2</v>
          </cell>
          <cell r="G502" t="str">
            <v>CB16110808010H</v>
          </cell>
          <cell r="H502">
            <v>1</v>
          </cell>
          <cell r="I502">
            <v>0.5</v>
          </cell>
          <cell r="J502">
            <v>4</v>
          </cell>
          <cell r="K502">
            <v>4</v>
          </cell>
        </row>
        <row r="503">
          <cell r="A503" t="str">
            <v>M1</v>
          </cell>
          <cell r="B503" t="str">
            <v>A5C</v>
          </cell>
          <cell r="C503" t="str">
            <v>P</v>
          </cell>
          <cell r="D503" t="str">
            <v>22066</v>
          </cell>
          <cell r="E503" t="str">
            <v>CPLG</v>
          </cell>
          <cell r="F503">
            <v>2</v>
          </cell>
          <cell r="G503" t="str">
            <v>CB400500000100</v>
          </cell>
          <cell r="H503">
            <v>1</v>
          </cell>
          <cell r="I503" t="str">
            <v>--</v>
          </cell>
          <cell r="J503">
            <v>2</v>
          </cell>
          <cell r="K503">
            <v>2</v>
          </cell>
        </row>
        <row r="504">
          <cell r="A504" t="str">
            <v>M1</v>
          </cell>
          <cell r="B504" t="str">
            <v>A5C</v>
          </cell>
          <cell r="C504" t="str">
            <v>P</v>
          </cell>
          <cell r="D504" t="str">
            <v>99002</v>
          </cell>
          <cell r="E504" t="str">
            <v>CPLG</v>
          </cell>
          <cell r="F504">
            <v>2</v>
          </cell>
          <cell r="G504" t="str">
            <v>CB400500000100</v>
          </cell>
          <cell r="H504">
            <v>1</v>
          </cell>
          <cell r="I504" t="str">
            <v>--</v>
          </cell>
          <cell r="J504">
            <v>2</v>
          </cell>
          <cell r="K504">
            <v>2</v>
          </cell>
        </row>
        <row r="505">
          <cell r="A505" t="str">
            <v>M1</v>
          </cell>
          <cell r="B505" t="str">
            <v>A5C</v>
          </cell>
          <cell r="C505" t="str">
            <v>TRIM</v>
          </cell>
          <cell r="D505" t="str">
            <v>V-2206</v>
          </cell>
          <cell r="E505" t="str">
            <v>NPL</v>
          </cell>
          <cell r="F505">
            <v>2</v>
          </cell>
          <cell r="G505" t="str">
            <v>CB1321080001VR</v>
          </cell>
          <cell r="H505">
            <v>1</v>
          </cell>
          <cell r="I505" t="str">
            <v>75mm</v>
          </cell>
          <cell r="J505">
            <v>2</v>
          </cell>
          <cell r="K505">
            <v>2</v>
          </cell>
        </row>
        <row r="506">
          <cell r="A506" t="str">
            <v>M1</v>
          </cell>
          <cell r="B506" t="str">
            <v>A6C</v>
          </cell>
          <cell r="C506" t="str">
            <v>HOS</v>
          </cell>
          <cell r="D506" t="str">
            <v>65624</v>
          </cell>
          <cell r="E506" t="str">
            <v>NPL</v>
          </cell>
          <cell r="F506">
            <v>2</v>
          </cell>
          <cell r="G506" t="str">
            <v>CB1321080001VR</v>
          </cell>
          <cell r="H506">
            <v>1</v>
          </cell>
          <cell r="I506" t="str">
            <v>75mm</v>
          </cell>
          <cell r="J506">
            <v>2</v>
          </cell>
          <cell r="K506">
            <v>2</v>
          </cell>
        </row>
        <row r="507">
          <cell r="A507" t="str">
            <v>M1</v>
          </cell>
          <cell r="B507" t="str">
            <v>A4C</v>
          </cell>
          <cell r="C507" t="str">
            <v>N</v>
          </cell>
          <cell r="D507" t="str">
            <v>22661</v>
          </cell>
          <cell r="E507" t="str">
            <v>TEE</v>
          </cell>
          <cell r="F507">
            <v>2</v>
          </cell>
          <cell r="G507" t="str">
            <v>CB400300000100</v>
          </cell>
          <cell r="H507">
            <v>1</v>
          </cell>
          <cell r="I507" t="str">
            <v>--</v>
          </cell>
          <cell r="J507">
            <v>1</v>
          </cell>
          <cell r="K507">
            <v>1</v>
          </cell>
        </row>
        <row r="508">
          <cell r="A508" t="str">
            <v>M1</v>
          </cell>
          <cell r="B508" t="str">
            <v>A5C</v>
          </cell>
          <cell r="C508" t="str">
            <v>N</v>
          </cell>
          <cell r="D508" t="str">
            <v>22684</v>
          </cell>
          <cell r="E508" t="str">
            <v>90 ELL</v>
          </cell>
          <cell r="F508">
            <v>2</v>
          </cell>
          <cell r="G508" t="str">
            <v>CB400100001000</v>
          </cell>
          <cell r="H508">
            <v>1</v>
          </cell>
          <cell r="I508" t="str">
            <v>--</v>
          </cell>
          <cell r="J508">
            <v>1</v>
          </cell>
          <cell r="K508">
            <v>1</v>
          </cell>
        </row>
        <row r="509">
          <cell r="A509" t="str">
            <v>M1</v>
          </cell>
          <cell r="B509" t="str">
            <v>A5C</v>
          </cell>
          <cell r="C509" t="str">
            <v>N</v>
          </cell>
          <cell r="D509" t="str">
            <v>25611</v>
          </cell>
          <cell r="E509" t="str">
            <v>90 ELL</v>
          </cell>
          <cell r="F509">
            <v>2</v>
          </cell>
          <cell r="G509" t="str">
            <v>CB400100001000</v>
          </cell>
          <cell r="H509">
            <v>1</v>
          </cell>
          <cell r="I509" t="str">
            <v>--</v>
          </cell>
          <cell r="J509">
            <v>1</v>
          </cell>
          <cell r="K509">
            <v>1</v>
          </cell>
        </row>
        <row r="510">
          <cell r="A510" t="str">
            <v>M1</v>
          </cell>
          <cell r="B510" t="str">
            <v>A5C</v>
          </cell>
          <cell r="C510" t="str">
            <v>N</v>
          </cell>
          <cell r="D510" t="str">
            <v>22682</v>
          </cell>
          <cell r="E510" t="str">
            <v>90 ELL</v>
          </cell>
          <cell r="F510">
            <v>2</v>
          </cell>
          <cell r="G510" t="str">
            <v>CB400100000100</v>
          </cell>
          <cell r="H510">
            <v>1</v>
          </cell>
          <cell r="I510" t="str">
            <v>--</v>
          </cell>
          <cell r="J510">
            <v>1</v>
          </cell>
          <cell r="K510">
            <v>1</v>
          </cell>
        </row>
        <row r="511">
          <cell r="A511" t="str">
            <v>M1</v>
          </cell>
          <cell r="B511" t="str">
            <v>A5C</v>
          </cell>
          <cell r="C511" t="str">
            <v>N</v>
          </cell>
          <cell r="D511" t="str">
            <v>22683</v>
          </cell>
          <cell r="E511" t="str">
            <v>90 ELL</v>
          </cell>
          <cell r="F511">
            <v>2</v>
          </cell>
          <cell r="G511" t="str">
            <v>CB400100000100</v>
          </cell>
          <cell r="H511">
            <v>1</v>
          </cell>
          <cell r="I511" t="str">
            <v>--</v>
          </cell>
          <cell r="J511">
            <v>1</v>
          </cell>
          <cell r="K511">
            <v>1</v>
          </cell>
        </row>
        <row r="512">
          <cell r="A512" t="str">
            <v>M1</v>
          </cell>
          <cell r="B512" t="str">
            <v>A5C</v>
          </cell>
          <cell r="C512" t="str">
            <v>N</v>
          </cell>
          <cell r="D512" t="str">
            <v>22670</v>
          </cell>
          <cell r="E512" t="str">
            <v>CPLG</v>
          </cell>
          <cell r="F512">
            <v>2</v>
          </cell>
          <cell r="G512" t="str">
            <v>CB400500000100</v>
          </cell>
          <cell r="H512">
            <v>1</v>
          </cell>
          <cell r="I512" t="str">
            <v>--</v>
          </cell>
          <cell r="J512">
            <v>1</v>
          </cell>
          <cell r="K512">
            <v>1</v>
          </cell>
        </row>
        <row r="513">
          <cell r="A513" t="str">
            <v>M1</v>
          </cell>
          <cell r="B513" t="str">
            <v>A5C</v>
          </cell>
          <cell r="C513" t="str">
            <v>P</v>
          </cell>
          <cell r="D513" t="str">
            <v>22157</v>
          </cell>
          <cell r="E513" t="str">
            <v>CPLG</v>
          </cell>
          <cell r="F513">
            <v>2</v>
          </cell>
          <cell r="G513" t="str">
            <v>CB400500000100</v>
          </cell>
          <cell r="H513">
            <v>1</v>
          </cell>
          <cell r="I513" t="str">
            <v>--</v>
          </cell>
          <cell r="J513">
            <v>1</v>
          </cell>
          <cell r="K513">
            <v>1</v>
          </cell>
        </row>
        <row r="514">
          <cell r="A514" t="str">
            <v>M1</v>
          </cell>
          <cell r="B514" t="str">
            <v>A5C</v>
          </cell>
          <cell r="C514" t="str">
            <v>TRIM</v>
          </cell>
          <cell r="D514" t="str">
            <v>V-2206</v>
          </cell>
          <cell r="E514" t="str">
            <v>R TEE</v>
          </cell>
          <cell r="F514">
            <v>2</v>
          </cell>
          <cell r="G514" t="str">
            <v>CB40040000010T</v>
          </cell>
          <cell r="H514">
            <v>1</v>
          </cell>
          <cell r="I514">
            <v>0.75</v>
          </cell>
          <cell r="J514">
            <v>1</v>
          </cell>
          <cell r="K514">
            <v>1</v>
          </cell>
        </row>
        <row r="515">
          <cell r="A515" t="str">
            <v>M1</v>
          </cell>
          <cell r="B515" t="str">
            <v>A5C</v>
          </cell>
          <cell r="C515" t="str">
            <v>P</v>
          </cell>
          <cell r="D515" t="str">
            <v>22040</v>
          </cell>
          <cell r="E515" t="str">
            <v>90 ELL</v>
          </cell>
          <cell r="F515">
            <v>2</v>
          </cell>
          <cell r="G515" t="str">
            <v>CB400100001000</v>
          </cell>
          <cell r="H515">
            <v>1</v>
          </cell>
          <cell r="I515" t="str">
            <v>--</v>
          </cell>
          <cell r="J515">
            <v>1</v>
          </cell>
          <cell r="K515">
            <v>1</v>
          </cell>
        </row>
        <row r="516">
          <cell r="A516" t="str">
            <v>M1</v>
          </cell>
          <cell r="B516" t="str">
            <v>A5C</v>
          </cell>
          <cell r="C516" t="str">
            <v>P</v>
          </cell>
          <cell r="D516" t="str">
            <v>22039</v>
          </cell>
          <cell r="E516" t="str">
            <v>CPLG</v>
          </cell>
          <cell r="F516">
            <v>2</v>
          </cell>
          <cell r="G516" t="str">
            <v>CB400500000100</v>
          </cell>
          <cell r="H516">
            <v>1</v>
          </cell>
          <cell r="I516" t="str">
            <v>--</v>
          </cell>
          <cell r="J516">
            <v>1</v>
          </cell>
          <cell r="K516">
            <v>1</v>
          </cell>
        </row>
        <row r="517">
          <cell r="A517" t="str">
            <v>M1</v>
          </cell>
          <cell r="B517" t="str">
            <v>A5C</v>
          </cell>
          <cell r="C517" t="str">
            <v>P</v>
          </cell>
          <cell r="D517" t="str">
            <v>22111</v>
          </cell>
          <cell r="E517" t="str">
            <v>CPLG</v>
          </cell>
          <cell r="F517">
            <v>2</v>
          </cell>
          <cell r="G517" t="str">
            <v>CB400500000100</v>
          </cell>
          <cell r="H517">
            <v>1</v>
          </cell>
          <cell r="I517" t="str">
            <v>--</v>
          </cell>
          <cell r="J517">
            <v>1</v>
          </cell>
          <cell r="K517">
            <v>1</v>
          </cell>
        </row>
        <row r="518">
          <cell r="A518" t="str">
            <v>M1</v>
          </cell>
          <cell r="B518" t="str">
            <v>A5C</v>
          </cell>
          <cell r="C518" t="str">
            <v>TRIM</v>
          </cell>
          <cell r="D518" t="str">
            <v>V-2208</v>
          </cell>
          <cell r="E518" t="str">
            <v>NPL</v>
          </cell>
          <cell r="F518">
            <v>2</v>
          </cell>
          <cell r="G518" t="str">
            <v>CB1321080001VR</v>
          </cell>
          <cell r="H518">
            <v>1</v>
          </cell>
          <cell r="I518" t="str">
            <v>75mm</v>
          </cell>
          <cell r="J518">
            <v>1</v>
          </cell>
          <cell r="K518">
            <v>1</v>
          </cell>
        </row>
        <row r="519">
          <cell r="A519" t="str">
            <v>M1</v>
          </cell>
          <cell r="B519" t="str">
            <v>A5C</v>
          </cell>
          <cell r="C519" t="str">
            <v>TRIM</v>
          </cell>
          <cell r="D519" t="str">
            <v>V-2209</v>
          </cell>
          <cell r="E519" t="str">
            <v>NPL</v>
          </cell>
          <cell r="F519">
            <v>2</v>
          </cell>
          <cell r="G519" t="str">
            <v>CB1321080001VR</v>
          </cell>
          <cell r="H519">
            <v>1</v>
          </cell>
          <cell r="I519" t="str">
            <v>75mm</v>
          </cell>
          <cell r="J519">
            <v>1</v>
          </cell>
          <cell r="K519">
            <v>1</v>
          </cell>
        </row>
        <row r="520">
          <cell r="A520" t="str">
            <v>M1</v>
          </cell>
          <cell r="B520" t="str">
            <v>A6C</v>
          </cell>
          <cell r="C520" t="str">
            <v>HOR</v>
          </cell>
          <cell r="D520" t="str">
            <v>65612</v>
          </cell>
          <cell r="E520" t="str">
            <v>R TEE</v>
          </cell>
          <cell r="F520">
            <v>2</v>
          </cell>
          <cell r="G520" t="str">
            <v>CB400400001H01</v>
          </cell>
          <cell r="H520">
            <v>1</v>
          </cell>
          <cell r="I520" t="str">
            <v>-</v>
          </cell>
          <cell r="J520">
            <v>2</v>
          </cell>
          <cell r="K520">
            <v>2</v>
          </cell>
        </row>
        <row r="521">
          <cell r="A521" t="str">
            <v>M1</v>
          </cell>
          <cell r="B521" t="str">
            <v>B2C</v>
          </cell>
          <cell r="C521" t="str">
            <v>TRIM</v>
          </cell>
          <cell r="D521" t="str">
            <v>E-2204</v>
          </cell>
          <cell r="E521" t="str">
            <v>CAP</v>
          </cell>
          <cell r="F521">
            <v>2</v>
          </cell>
          <cell r="G521" t="str">
            <v>CB520700000100</v>
          </cell>
          <cell r="H521">
            <v>1</v>
          </cell>
          <cell r="I521" t="str">
            <v>--</v>
          </cell>
          <cell r="J521">
            <v>1</v>
          </cell>
          <cell r="K521">
            <v>1</v>
          </cell>
        </row>
        <row r="522">
          <cell r="A522" t="str">
            <v>M1</v>
          </cell>
          <cell r="B522" t="str">
            <v>A5C</v>
          </cell>
          <cell r="C522" t="str">
            <v>P</v>
          </cell>
          <cell r="D522" t="str">
            <v>21004</v>
          </cell>
          <cell r="E522" t="str">
            <v>90 ELL</v>
          </cell>
          <cell r="F522">
            <v>2</v>
          </cell>
          <cell r="G522" t="str">
            <v>CB400100001000</v>
          </cell>
          <cell r="H522">
            <v>1</v>
          </cell>
          <cell r="I522" t="str">
            <v>--</v>
          </cell>
          <cell r="J522">
            <v>2</v>
          </cell>
          <cell r="K522">
            <v>2</v>
          </cell>
        </row>
        <row r="523">
          <cell r="A523" t="str">
            <v>M1</v>
          </cell>
          <cell r="B523" t="str">
            <v>A5C</v>
          </cell>
          <cell r="C523" t="str">
            <v>P</v>
          </cell>
          <cell r="D523" t="str">
            <v>24029</v>
          </cell>
          <cell r="E523" t="str">
            <v>C SWG</v>
          </cell>
          <cell r="F523">
            <v>2</v>
          </cell>
          <cell r="G523" t="str">
            <v>CB16110808010T</v>
          </cell>
          <cell r="H523">
            <v>1</v>
          </cell>
          <cell r="I523">
            <v>0.75</v>
          </cell>
          <cell r="J523">
            <v>1</v>
          </cell>
          <cell r="K523">
            <v>1</v>
          </cell>
        </row>
        <row r="524">
          <cell r="A524" t="str">
            <v>M1</v>
          </cell>
          <cell r="B524" t="str">
            <v>A5C</v>
          </cell>
          <cell r="C524" t="str">
            <v>TRIM</v>
          </cell>
          <cell r="D524" t="str">
            <v>V-2206</v>
          </cell>
          <cell r="E524" t="str">
            <v>C SWG</v>
          </cell>
          <cell r="F524">
            <v>2</v>
          </cell>
          <cell r="G524" t="str">
            <v>CB16110808010T</v>
          </cell>
          <cell r="H524">
            <v>1</v>
          </cell>
          <cell r="I524">
            <v>0.75</v>
          </cell>
          <cell r="J524">
            <v>1</v>
          </cell>
          <cell r="K524">
            <v>1</v>
          </cell>
        </row>
        <row r="525">
          <cell r="A525" t="str">
            <v>M1</v>
          </cell>
          <cell r="B525" t="str">
            <v>A5C</v>
          </cell>
          <cell r="C525" t="str">
            <v>P</v>
          </cell>
          <cell r="D525" t="str">
            <v>22158</v>
          </cell>
          <cell r="E525" t="str">
            <v>CPLG</v>
          </cell>
          <cell r="F525">
            <v>2</v>
          </cell>
          <cell r="G525" t="str">
            <v>CB400500000100</v>
          </cell>
          <cell r="H525">
            <v>1</v>
          </cell>
          <cell r="I525" t="str">
            <v>--</v>
          </cell>
          <cell r="J525">
            <v>1</v>
          </cell>
          <cell r="K525">
            <v>1</v>
          </cell>
        </row>
        <row r="526">
          <cell r="A526" t="str">
            <v>M1</v>
          </cell>
          <cell r="B526" t="str">
            <v>A5C</v>
          </cell>
          <cell r="C526" t="str">
            <v>P</v>
          </cell>
          <cell r="D526" t="str">
            <v>24029</v>
          </cell>
          <cell r="E526" t="str">
            <v>CPLG</v>
          </cell>
          <cell r="F526">
            <v>2</v>
          </cell>
          <cell r="G526" t="str">
            <v>CB400500000100</v>
          </cell>
          <cell r="H526">
            <v>1</v>
          </cell>
          <cell r="I526" t="str">
            <v>--</v>
          </cell>
          <cell r="J526">
            <v>1</v>
          </cell>
          <cell r="K526">
            <v>1</v>
          </cell>
        </row>
        <row r="527">
          <cell r="A527" t="str">
            <v>M1</v>
          </cell>
          <cell r="B527" t="str">
            <v>A5C</v>
          </cell>
          <cell r="C527" t="str">
            <v>TRIM</v>
          </cell>
          <cell r="D527" t="str">
            <v>V-2206</v>
          </cell>
          <cell r="E527" t="str">
            <v>CPLG</v>
          </cell>
          <cell r="F527">
            <v>2</v>
          </cell>
          <cell r="G527" t="str">
            <v>CB400500000100</v>
          </cell>
          <cell r="H527">
            <v>1</v>
          </cell>
          <cell r="I527" t="str">
            <v>--</v>
          </cell>
          <cell r="J527">
            <v>1</v>
          </cell>
          <cell r="K527">
            <v>1</v>
          </cell>
        </row>
        <row r="528">
          <cell r="A528" t="str">
            <v>M1</v>
          </cell>
          <cell r="B528" t="str">
            <v>A5C</v>
          </cell>
          <cell r="C528" t="str">
            <v>P</v>
          </cell>
          <cell r="D528" t="str">
            <v>22103</v>
          </cell>
          <cell r="E528" t="str">
            <v>R TEE</v>
          </cell>
          <cell r="F528">
            <v>2</v>
          </cell>
          <cell r="G528" t="str">
            <v>CB40040000010T</v>
          </cell>
          <cell r="H528">
            <v>1</v>
          </cell>
          <cell r="I528">
            <v>0.75</v>
          </cell>
          <cell r="J528">
            <v>1</v>
          </cell>
          <cell r="K528">
            <v>1</v>
          </cell>
        </row>
        <row r="529">
          <cell r="A529" t="str">
            <v>M1</v>
          </cell>
          <cell r="B529" t="str">
            <v>A6C</v>
          </cell>
          <cell r="C529" t="str">
            <v>HOS</v>
          </cell>
          <cell r="D529" t="str">
            <v>65616</v>
          </cell>
          <cell r="E529" t="str">
            <v>90 ELL</v>
          </cell>
          <cell r="F529">
            <v>2</v>
          </cell>
          <cell r="G529" t="str">
            <v>CB400100001000</v>
          </cell>
          <cell r="H529">
            <v>1</v>
          </cell>
          <cell r="I529" t="str">
            <v>--</v>
          </cell>
          <cell r="J529">
            <v>2</v>
          </cell>
          <cell r="K529">
            <v>2</v>
          </cell>
        </row>
        <row r="530">
          <cell r="A530" t="str">
            <v>M1</v>
          </cell>
          <cell r="B530" t="str">
            <v>A5C</v>
          </cell>
          <cell r="C530" t="str">
            <v>TRIM</v>
          </cell>
          <cell r="D530" t="str">
            <v>V-2208</v>
          </cell>
          <cell r="E530" t="str">
            <v>C SWG</v>
          </cell>
          <cell r="F530">
            <v>2</v>
          </cell>
          <cell r="G530" t="str">
            <v>CB16110808010T</v>
          </cell>
          <cell r="H530">
            <v>1</v>
          </cell>
          <cell r="I530">
            <v>0.75</v>
          </cell>
          <cell r="J530">
            <v>1</v>
          </cell>
          <cell r="K530">
            <v>1</v>
          </cell>
        </row>
        <row r="531">
          <cell r="A531" t="str">
            <v>M1</v>
          </cell>
          <cell r="B531" t="str">
            <v>A6C</v>
          </cell>
          <cell r="C531" t="str">
            <v>HOR</v>
          </cell>
          <cell r="D531" t="str">
            <v>65622</v>
          </cell>
          <cell r="E531" t="str">
            <v>C SWG</v>
          </cell>
          <cell r="F531">
            <v>2</v>
          </cell>
          <cell r="G531" t="str">
            <v>CB16110808010T</v>
          </cell>
          <cell r="H531">
            <v>1</v>
          </cell>
          <cell r="I531">
            <v>0.75</v>
          </cell>
          <cell r="J531">
            <v>4</v>
          </cell>
          <cell r="K531">
            <v>4</v>
          </cell>
        </row>
        <row r="532">
          <cell r="A532" t="str">
            <v>M1</v>
          </cell>
          <cell r="B532" t="str">
            <v>A5C</v>
          </cell>
          <cell r="C532" t="str">
            <v>TRIM</v>
          </cell>
          <cell r="D532" t="str">
            <v>V-2209</v>
          </cell>
          <cell r="E532" t="str">
            <v>C SWG</v>
          </cell>
          <cell r="F532">
            <v>2</v>
          </cell>
          <cell r="G532" t="str">
            <v>CB16110808010T</v>
          </cell>
          <cell r="H532">
            <v>1</v>
          </cell>
          <cell r="I532">
            <v>0.75</v>
          </cell>
          <cell r="J532">
            <v>1</v>
          </cell>
          <cell r="K532">
            <v>1</v>
          </cell>
        </row>
        <row r="533">
          <cell r="A533" t="str">
            <v>M1</v>
          </cell>
          <cell r="B533" t="str">
            <v>A6C</v>
          </cell>
          <cell r="C533" t="str">
            <v>HOS</v>
          </cell>
          <cell r="D533" t="str">
            <v>65625</v>
          </cell>
          <cell r="E533" t="str">
            <v>CAP</v>
          </cell>
          <cell r="F533">
            <v>2</v>
          </cell>
          <cell r="G533" t="str">
            <v>CB520700000100</v>
          </cell>
          <cell r="H533">
            <v>1</v>
          </cell>
          <cell r="I533" t="str">
            <v>--</v>
          </cell>
          <cell r="J533">
            <v>1</v>
          </cell>
          <cell r="K533">
            <v>1</v>
          </cell>
        </row>
        <row r="534">
          <cell r="A534" t="str">
            <v>M1</v>
          </cell>
          <cell r="B534" t="str">
            <v>A5C</v>
          </cell>
          <cell r="C534" t="str">
            <v>TRIM</v>
          </cell>
          <cell r="D534" t="str">
            <v>V-2208</v>
          </cell>
          <cell r="E534" t="str">
            <v>CPLG</v>
          </cell>
          <cell r="F534">
            <v>2</v>
          </cell>
          <cell r="G534" t="str">
            <v>CB400500000100</v>
          </cell>
          <cell r="H534">
            <v>1</v>
          </cell>
          <cell r="I534" t="str">
            <v>--</v>
          </cell>
          <cell r="J534">
            <v>1</v>
          </cell>
          <cell r="K534">
            <v>1</v>
          </cell>
        </row>
        <row r="535">
          <cell r="A535" t="str">
            <v>M1</v>
          </cell>
          <cell r="B535" t="str">
            <v>A5C</v>
          </cell>
          <cell r="C535" t="str">
            <v>P</v>
          </cell>
          <cell r="D535" t="str">
            <v>22102</v>
          </cell>
          <cell r="E535" t="str">
            <v>C SWG</v>
          </cell>
          <cell r="F535">
            <v>2</v>
          </cell>
          <cell r="G535" t="str">
            <v>CB161108081H01</v>
          </cell>
          <cell r="H535">
            <v>1</v>
          </cell>
          <cell r="I535" t="str">
            <v>-</v>
          </cell>
          <cell r="J535">
            <v>1</v>
          </cell>
          <cell r="K535">
            <v>1</v>
          </cell>
        </row>
        <row r="536">
          <cell r="A536" t="str">
            <v>M1</v>
          </cell>
          <cell r="B536" t="str">
            <v>A5C</v>
          </cell>
          <cell r="C536" t="str">
            <v>P</v>
          </cell>
          <cell r="D536" t="str">
            <v>22157</v>
          </cell>
          <cell r="E536" t="str">
            <v>C SWG</v>
          </cell>
          <cell r="F536">
            <v>2</v>
          </cell>
          <cell r="G536" t="str">
            <v>CB161108081H01</v>
          </cell>
          <cell r="H536">
            <v>1</v>
          </cell>
          <cell r="I536" t="str">
            <v>-</v>
          </cell>
          <cell r="J536">
            <v>1</v>
          </cell>
          <cell r="K536">
            <v>1</v>
          </cell>
        </row>
        <row r="537">
          <cell r="A537" t="str">
            <v>M1</v>
          </cell>
          <cell r="B537" t="str">
            <v>A5C</v>
          </cell>
          <cell r="C537" t="str">
            <v>P</v>
          </cell>
          <cell r="D537" t="str">
            <v>22158</v>
          </cell>
          <cell r="E537" t="str">
            <v>C SWG</v>
          </cell>
          <cell r="F537">
            <v>2</v>
          </cell>
          <cell r="G537" t="str">
            <v>CB161108081H01</v>
          </cell>
          <cell r="H537">
            <v>1</v>
          </cell>
          <cell r="I537" t="str">
            <v>-</v>
          </cell>
          <cell r="J537">
            <v>1</v>
          </cell>
          <cell r="K537">
            <v>1</v>
          </cell>
        </row>
        <row r="538">
          <cell r="A538" t="str">
            <v>M1</v>
          </cell>
          <cell r="B538" t="str">
            <v>A5C</v>
          </cell>
          <cell r="C538" t="str">
            <v>P</v>
          </cell>
          <cell r="D538" t="str">
            <v>22109</v>
          </cell>
          <cell r="E538" t="str">
            <v>R TEE</v>
          </cell>
          <cell r="F538">
            <v>2</v>
          </cell>
          <cell r="G538" t="str">
            <v>CB400400001H01</v>
          </cell>
          <cell r="H538">
            <v>1</v>
          </cell>
          <cell r="I538" t="str">
            <v>-</v>
          </cell>
          <cell r="J538">
            <v>1</v>
          </cell>
          <cell r="K538">
            <v>1</v>
          </cell>
        </row>
        <row r="539">
          <cell r="A539" t="str">
            <v>M1</v>
          </cell>
          <cell r="B539" t="str">
            <v>A6C</v>
          </cell>
          <cell r="C539" t="str">
            <v>HOS</v>
          </cell>
          <cell r="D539" t="str">
            <v>65623</v>
          </cell>
          <cell r="E539" t="str">
            <v>E SWG</v>
          </cell>
          <cell r="F539">
            <v>2</v>
          </cell>
          <cell r="G539" t="str">
            <v>CB162108081H01</v>
          </cell>
          <cell r="H539">
            <v>1</v>
          </cell>
          <cell r="I539" t="str">
            <v>-</v>
          </cell>
          <cell r="J539">
            <v>1</v>
          </cell>
          <cell r="K539">
            <v>1</v>
          </cell>
        </row>
        <row r="540">
          <cell r="A540" t="str">
            <v>M1</v>
          </cell>
          <cell r="B540" t="str">
            <v>A5C</v>
          </cell>
          <cell r="C540" t="str">
            <v>TRIM</v>
          </cell>
          <cell r="D540" t="str">
            <v>V-2214</v>
          </cell>
          <cell r="E540" t="str">
            <v>C SWG</v>
          </cell>
          <cell r="F540">
            <v>2</v>
          </cell>
          <cell r="G540" t="str">
            <v>CB161408080201</v>
          </cell>
          <cell r="H540">
            <v>1</v>
          </cell>
          <cell r="I540" t="str">
            <v>-</v>
          </cell>
          <cell r="J540">
            <v>1</v>
          </cell>
          <cell r="K540">
            <v>2</v>
          </cell>
        </row>
        <row r="541">
          <cell r="A541" t="str">
            <v>M1</v>
          </cell>
          <cell r="B541" t="str">
            <v>A6C</v>
          </cell>
          <cell r="C541" t="str">
            <v>HOS</v>
          </cell>
          <cell r="D541" t="str">
            <v>65621</v>
          </cell>
          <cell r="E541" t="str">
            <v>90 ELL</v>
          </cell>
          <cell r="F541">
            <v>2</v>
          </cell>
          <cell r="G541" t="str">
            <v>CB400100001000</v>
          </cell>
          <cell r="H541">
            <v>1</v>
          </cell>
          <cell r="I541" t="str">
            <v>--</v>
          </cell>
          <cell r="J541">
            <v>2</v>
          </cell>
          <cell r="K541">
            <v>2</v>
          </cell>
        </row>
        <row r="542">
          <cell r="A542" t="str">
            <v>M1</v>
          </cell>
          <cell r="B542" t="str">
            <v>A5C</v>
          </cell>
          <cell r="C542" t="str">
            <v>P</v>
          </cell>
          <cell r="D542" t="str">
            <v>22039</v>
          </cell>
          <cell r="E542" t="str">
            <v>90 ELL</v>
          </cell>
          <cell r="F542">
            <v>2</v>
          </cell>
          <cell r="G542" t="str">
            <v>CB400100001000</v>
          </cell>
          <cell r="H542">
            <v>1</v>
          </cell>
          <cell r="I542" t="str">
            <v>--</v>
          </cell>
          <cell r="J542">
            <v>1</v>
          </cell>
          <cell r="K542">
            <v>1</v>
          </cell>
        </row>
        <row r="543">
          <cell r="A543" t="str">
            <v>M1</v>
          </cell>
          <cell r="B543" t="str">
            <v>A5C</v>
          </cell>
          <cell r="C543" t="str">
            <v>P</v>
          </cell>
          <cell r="D543" t="str">
            <v>22001</v>
          </cell>
          <cell r="E543" t="str">
            <v>90 ELL</v>
          </cell>
          <cell r="F543">
            <v>2</v>
          </cell>
          <cell r="G543" t="str">
            <v>CB400100001000</v>
          </cell>
          <cell r="H543">
            <v>1</v>
          </cell>
          <cell r="I543" t="str">
            <v>--</v>
          </cell>
          <cell r="J543">
            <v>1</v>
          </cell>
          <cell r="K543">
            <v>1</v>
          </cell>
        </row>
        <row r="544">
          <cell r="A544" t="str">
            <v>M1</v>
          </cell>
          <cell r="B544" t="str">
            <v>A5C</v>
          </cell>
          <cell r="C544" t="str">
            <v>P</v>
          </cell>
          <cell r="D544" t="str">
            <v>22003</v>
          </cell>
          <cell r="E544" t="str">
            <v>NPL</v>
          </cell>
          <cell r="F544">
            <v>2</v>
          </cell>
          <cell r="G544" t="str">
            <v>CB1321080001VR</v>
          </cell>
          <cell r="H544">
            <v>1</v>
          </cell>
          <cell r="I544" t="str">
            <v>75mm</v>
          </cell>
          <cell r="J544">
            <v>1</v>
          </cell>
          <cell r="K544">
            <v>1</v>
          </cell>
        </row>
        <row r="545">
          <cell r="A545" t="str">
            <v>M1</v>
          </cell>
          <cell r="B545" t="str">
            <v>A6C</v>
          </cell>
          <cell r="C545" t="str">
            <v>HOS</v>
          </cell>
          <cell r="D545" t="str">
            <v>65613</v>
          </cell>
          <cell r="E545" t="str">
            <v>NPL</v>
          </cell>
          <cell r="F545">
            <v>2</v>
          </cell>
          <cell r="G545" t="str">
            <v>CB1321080001VR</v>
          </cell>
          <cell r="H545">
            <v>1</v>
          </cell>
          <cell r="I545" t="str">
            <v>75mm</v>
          </cell>
          <cell r="J545">
            <v>2</v>
          </cell>
          <cell r="K545">
            <v>2</v>
          </cell>
        </row>
        <row r="546">
          <cell r="A546" t="str">
            <v>M1</v>
          </cell>
          <cell r="B546" t="str">
            <v>A6C</v>
          </cell>
          <cell r="C546" t="str">
            <v>HOS</v>
          </cell>
          <cell r="D546" t="str">
            <v>65613</v>
          </cell>
          <cell r="E546" t="str">
            <v>SOL</v>
          </cell>
          <cell r="F546">
            <v>2</v>
          </cell>
          <cell r="G546" t="str">
            <v>CB390200000801</v>
          </cell>
          <cell r="H546">
            <v>1</v>
          </cell>
          <cell r="I546" t="str">
            <v>-</v>
          </cell>
          <cell r="J546">
            <v>6</v>
          </cell>
          <cell r="K546">
            <v>7</v>
          </cell>
        </row>
        <row r="547">
          <cell r="A547" t="str">
            <v>M1</v>
          </cell>
          <cell r="B547" t="str">
            <v>A5C</v>
          </cell>
          <cell r="C547" t="str">
            <v>N</v>
          </cell>
          <cell r="D547" t="str">
            <v>22670</v>
          </cell>
          <cell r="E547" t="str">
            <v>C SWG</v>
          </cell>
          <cell r="F547">
            <v>2</v>
          </cell>
          <cell r="G547" t="str">
            <v>CB16110808010T</v>
          </cell>
          <cell r="H547">
            <v>1</v>
          </cell>
          <cell r="I547">
            <v>0.75</v>
          </cell>
          <cell r="J547">
            <v>1</v>
          </cell>
          <cell r="K547">
            <v>1</v>
          </cell>
        </row>
        <row r="548">
          <cell r="A548" t="str">
            <v>M1</v>
          </cell>
          <cell r="B548" t="str">
            <v>A6C</v>
          </cell>
          <cell r="C548" t="str">
            <v>HOS</v>
          </cell>
          <cell r="D548" t="str">
            <v>65613</v>
          </cell>
          <cell r="E548" t="str">
            <v>CAP</v>
          </cell>
          <cell r="F548">
            <v>2</v>
          </cell>
          <cell r="G548" t="str">
            <v>CB520700000100</v>
          </cell>
          <cell r="H548">
            <v>1</v>
          </cell>
          <cell r="I548" t="str">
            <v>--</v>
          </cell>
          <cell r="J548">
            <v>1</v>
          </cell>
          <cell r="K548">
            <v>1</v>
          </cell>
        </row>
        <row r="549">
          <cell r="A549" t="str">
            <v>M1</v>
          </cell>
          <cell r="B549" t="str">
            <v>A6C</v>
          </cell>
          <cell r="C549" t="str">
            <v>HOS</v>
          </cell>
          <cell r="D549" t="str">
            <v>65624</v>
          </cell>
          <cell r="E549" t="str">
            <v>CAP</v>
          </cell>
          <cell r="F549">
            <v>2</v>
          </cell>
          <cell r="G549" t="str">
            <v>CB520700000100</v>
          </cell>
          <cell r="H549">
            <v>1</v>
          </cell>
          <cell r="I549" t="str">
            <v>--</v>
          </cell>
          <cell r="J549">
            <v>1</v>
          </cell>
          <cell r="K549">
            <v>1</v>
          </cell>
        </row>
        <row r="550">
          <cell r="A550" t="str">
            <v>M1</v>
          </cell>
          <cell r="B550" t="str">
            <v>A5C</v>
          </cell>
          <cell r="C550" t="str">
            <v>P</v>
          </cell>
          <cell r="D550" t="str">
            <v>22104</v>
          </cell>
          <cell r="E550" t="str">
            <v>R TEE</v>
          </cell>
          <cell r="F550">
            <v>2</v>
          </cell>
          <cell r="G550" t="str">
            <v>CB400400001H01</v>
          </cell>
          <cell r="H550">
            <v>1</v>
          </cell>
          <cell r="I550" t="str">
            <v>-</v>
          </cell>
          <cell r="J550">
            <v>1</v>
          </cell>
          <cell r="K550">
            <v>1</v>
          </cell>
        </row>
        <row r="551">
          <cell r="A551" t="str">
            <v>M1</v>
          </cell>
          <cell r="B551" t="str">
            <v>A5C</v>
          </cell>
          <cell r="C551" t="str">
            <v>P</v>
          </cell>
          <cell r="D551" t="str">
            <v>22102</v>
          </cell>
          <cell r="E551" t="str">
            <v>90 ELL</v>
          </cell>
          <cell r="F551">
            <v>2</v>
          </cell>
          <cell r="G551" t="str">
            <v>CB400100001H00</v>
          </cell>
          <cell r="H551">
            <v>1.5</v>
          </cell>
          <cell r="I551" t="str">
            <v>--</v>
          </cell>
          <cell r="J551">
            <v>11</v>
          </cell>
          <cell r="K551">
            <v>11</v>
          </cell>
        </row>
        <row r="552">
          <cell r="A552" t="str">
            <v>M1</v>
          </cell>
          <cell r="B552" t="str">
            <v>A4C</v>
          </cell>
          <cell r="C552" t="str">
            <v>P</v>
          </cell>
          <cell r="D552" t="str">
            <v>22031</v>
          </cell>
          <cell r="E552" t="str">
            <v>TEE</v>
          </cell>
          <cell r="F552">
            <v>2</v>
          </cell>
          <cell r="G552" t="str">
            <v>CB400300001H00</v>
          </cell>
          <cell r="H552">
            <v>1.5</v>
          </cell>
          <cell r="I552" t="str">
            <v>--</v>
          </cell>
          <cell r="J552">
            <v>9</v>
          </cell>
          <cell r="K552">
            <v>9</v>
          </cell>
        </row>
        <row r="553">
          <cell r="A553" t="str">
            <v>M1</v>
          </cell>
          <cell r="B553" t="str">
            <v>A5C</v>
          </cell>
          <cell r="C553" t="str">
            <v>P</v>
          </cell>
          <cell r="D553" t="str">
            <v>22102</v>
          </cell>
          <cell r="E553" t="str">
            <v>90 ELL</v>
          </cell>
          <cell r="F553">
            <v>2</v>
          </cell>
          <cell r="G553" t="str">
            <v>CB400100001H00</v>
          </cell>
          <cell r="H553">
            <v>1.5</v>
          </cell>
          <cell r="I553" t="str">
            <v>--</v>
          </cell>
          <cell r="J553">
            <v>9</v>
          </cell>
          <cell r="K553">
            <v>9</v>
          </cell>
        </row>
        <row r="554">
          <cell r="A554" t="str">
            <v>M1</v>
          </cell>
          <cell r="B554" t="str">
            <v>A5C</v>
          </cell>
          <cell r="C554" t="str">
            <v>P</v>
          </cell>
          <cell r="D554" t="str">
            <v>22111</v>
          </cell>
          <cell r="E554" t="str">
            <v>90 ELL</v>
          </cell>
          <cell r="F554">
            <v>2</v>
          </cell>
          <cell r="G554" t="str">
            <v>CB400100001H00</v>
          </cell>
          <cell r="H554">
            <v>1.5</v>
          </cell>
          <cell r="I554" t="str">
            <v>--</v>
          </cell>
          <cell r="J554">
            <v>9</v>
          </cell>
          <cell r="K554">
            <v>9</v>
          </cell>
        </row>
        <row r="555">
          <cell r="A555" t="str">
            <v>M1</v>
          </cell>
          <cell r="B555" t="str">
            <v>A5C</v>
          </cell>
          <cell r="C555" t="str">
            <v>P</v>
          </cell>
          <cell r="D555" t="str">
            <v>22071</v>
          </cell>
          <cell r="E555" t="str">
            <v>90 ELL</v>
          </cell>
          <cell r="F555">
            <v>2</v>
          </cell>
          <cell r="G555" t="str">
            <v>CB400100001H00</v>
          </cell>
          <cell r="H555">
            <v>1.5</v>
          </cell>
          <cell r="I555" t="str">
            <v>--</v>
          </cell>
          <cell r="J555">
            <v>9</v>
          </cell>
          <cell r="K555">
            <v>9</v>
          </cell>
        </row>
        <row r="556">
          <cell r="A556" t="str">
            <v>M1</v>
          </cell>
          <cell r="B556" t="str">
            <v>A5C</v>
          </cell>
          <cell r="C556" t="str">
            <v>P</v>
          </cell>
          <cell r="D556" t="str">
            <v>22071</v>
          </cell>
          <cell r="E556" t="str">
            <v>90 ELL</v>
          </cell>
          <cell r="F556">
            <v>2</v>
          </cell>
          <cell r="G556" t="str">
            <v>CB400100001H00</v>
          </cell>
          <cell r="H556">
            <v>1.5</v>
          </cell>
          <cell r="I556" t="str">
            <v>--</v>
          </cell>
          <cell r="J556">
            <v>8</v>
          </cell>
          <cell r="K556">
            <v>8</v>
          </cell>
        </row>
        <row r="557">
          <cell r="A557" t="str">
            <v>M1</v>
          </cell>
          <cell r="B557" t="str">
            <v>A5C</v>
          </cell>
          <cell r="C557" t="str">
            <v>P</v>
          </cell>
          <cell r="D557" t="str">
            <v>22070</v>
          </cell>
          <cell r="E557" t="str">
            <v>90 ELL</v>
          </cell>
          <cell r="F557">
            <v>2</v>
          </cell>
          <cell r="G557" t="str">
            <v>CB400100001H00</v>
          </cell>
          <cell r="H557">
            <v>1.5</v>
          </cell>
          <cell r="I557" t="str">
            <v>--</v>
          </cell>
          <cell r="J557">
            <v>9</v>
          </cell>
          <cell r="K557">
            <v>9</v>
          </cell>
        </row>
        <row r="558">
          <cell r="A558" t="str">
            <v>M1</v>
          </cell>
          <cell r="B558" t="str">
            <v>A5C</v>
          </cell>
          <cell r="C558" t="str">
            <v>P</v>
          </cell>
          <cell r="D558" t="str">
            <v>22109</v>
          </cell>
          <cell r="E558" t="str">
            <v>90 ELL</v>
          </cell>
          <cell r="F558">
            <v>2</v>
          </cell>
          <cell r="G558" t="str">
            <v>CB400100001H00</v>
          </cell>
          <cell r="H558">
            <v>1.5</v>
          </cell>
          <cell r="I558" t="str">
            <v>--</v>
          </cell>
          <cell r="J558">
            <v>8</v>
          </cell>
          <cell r="K558">
            <v>8</v>
          </cell>
        </row>
        <row r="559">
          <cell r="A559" t="str">
            <v>M1</v>
          </cell>
          <cell r="B559" t="str">
            <v>A5C</v>
          </cell>
          <cell r="C559" t="str">
            <v>P</v>
          </cell>
          <cell r="D559" t="str">
            <v>22104</v>
          </cell>
          <cell r="E559" t="str">
            <v>90 ELL</v>
          </cell>
          <cell r="F559">
            <v>2</v>
          </cell>
          <cell r="G559" t="str">
            <v>CB400100001H00</v>
          </cell>
          <cell r="H559">
            <v>1.5</v>
          </cell>
          <cell r="I559" t="str">
            <v>--</v>
          </cell>
          <cell r="J559">
            <v>8</v>
          </cell>
          <cell r="K559">
            <v>8</v>
          </cell>
        </row>
        <row r="560">
          <cell r="A560" t="str">
            <v>M1</v>
          </cell>
          <cell r="B560" t="str">
            <v>A6C</v>
          </cell>
          <cell r="C560" t="str">
            <v>HOS</v>
          </cell>
          <cell r="D560" t="str">
            <v>65633</v>
          </cell>
          <cell r="E560" t="str">
            <v>90 ELL</v>
          </cell>
          <cell r="F560">
            <v>2</v>
          </cell>
          <cell r="G560" t="str">
            <v>CB400100001H00</v>
          </cell>
          <cell r="H560">
            <v>1.5</v>
          </cell>
          <cell r="I560" t="str">
            <v>--</v>
          </cell>
          <cell r="J560">
            <v>8</v>
          </cell>
          <cell r="K560">
            <v>8</v>
          </cell>
        </row>
        <row r="561">
          <cell r="A561" t="str">
            <v>M1</v>
          </cell>
          <cell r="B561" t="str">
            <v>A5C</v>
          </cell>
          <cell r="C561" t="str">
            <v>P</v>
          </cell>
          <cell r="D561" t="str">
            <v>22102</v>
          </cell>
          <cell r="E561" t="str">
            <v>TEE</v>
          </cell>
          <cell r="F561">
            <v>2</v>
          </cell>
          <cell r="G561" t="str">
            <v>CB400300001H00</v>
          </cell>
          <cell r="H561">
            <v>1.5</v>
          </cell>
          <cell r="I561" t="str">
            <v>--</v>
          </cell>
          <cell r="J561">
            <v>5</v>
          </cell>
          <cell r="K561">
            <v>5</v>
          </cell>
        </row>
        <row r="562">
          <cell r="A562" t="str">
            <v>M1</v>
          </cell>
          <cell r="B562" t="str">
            <v>A5C</v>
          </cell>
          <cell r="C562" t="str">
            <v>P</v>
          </cell>
          <cell r="D562" t="str">
            <v>22108</v>
          </cell>
          <cell r="E562" t="str">
            <v>90 ELL</v>
          </cell>
          <cell r="F562">
            <v>2</v>
          </cell>
          <cell r="G562" t="str">
            <v>CB400100001H00</v>
          </cell>
          <cell r="H562">
            <v>1.5</v>
          </cell>
          <cell r="I562" t="str">
            <v>--</v>
          </cell>
          <cell r="J562">
            <v>9</v>
          </cell>
          <cell r="K562">
            <v>9</v>
          </cell>
        </row>
        <row r="563">
          <cell r="A563" t="str">
            <v>M1</v>
          </cell>
          <cell r="B563" t="str">
            <v>A6C</v>
          </cell>
          <cell r="C563" t="str">
            <v>HOS</v>
          </cell>
          <cell r="D563" t="str">
            <v>65632</v>
          </cell>
          <cell r="E563" t="str">
            <v>90 ELL</v>
          </cell>
          <cell r="F563">
            <v>2</v>
          </cell>
          <cell r="G563" t="str">
            <v>CB400100001H00</v>
          </cell>
          <cell r="H563">
            <v>1.5</v>
          </cell>
          <cell r="I563" t="str">
            <v>--</v>
          </cell>
          <cell r="J563">
            <v>7</v>
          </cell>
          <cell r="K563">
            <v>7</v>
          </cell>
        </row>
        <row r="564">
          <cell r="A564" t="str">
            <v>M1</v>
          </cell>
          <cell r="B564" t="str">
            <v>A5C</v>
          </cell>
          <cell r="C564" t="str">
            <v>RW</v>
          </cell>
          <cell r="D564" t="str">
            <v>25611</v>
          </cell>
          <cell r="E564" t="str">
            <v>90 ELL</v>
          </cell>
          <cell r="F564">
            <v>2</v>
          </cell>
          <cell r="G564" t="str">
            <v>CB400100001H00</v>
          </cell>
          <cell r="H564">
            <v>1.5</v>
          </cell>
          <cell r="I564" t="str">
            <v>--</v>
          </cell>
          <cell r="J564">
            <v>7</v>
          </cell>
          <cell r="K564">
            <v>7</v>
          </cell>
        </row>
        <row r="565">
          <cell r="A565" t="str">
            <v>M1</v>
          </cell>
          <cell r="B565" t="str">
            <v>A5C</v>
          </cell>
          <cell r="C565" t="str">
            <v>P</v>
          </cell>
          <cell r="D565" t="str">
            <v>22113</v>
          </cell>
          <cell r="E565" t="str">
            <v>90 ELL</v>
          </cell>
          <cell r="F565">
            <v>2</v>
          </cell>
          <cell r="G565" t="str">
            <v>CB400100001H00</v>
          </cell>
          <cell r="H565">
            <v>1.5</v>
          </cell>
          <cell r="I565" t="str">
            <v>--</v>
          </cell>
          <cell r="J565">
            <v>6</v>
          </cell>
          <cell r="K565">
            <v>6</v>
          </cell>
        </row>
        <row r="566">
          <cell r="A566" t="str">
            <v>M1</v>
          </cell>
          <cell r="B566" t="str">
            <v>A5C</v>
          </cell>
          <cell r="C566" t="str">
            <v>P</v>
          </cell>
          <cell r="D566" t="str">
            <v>22111</v>
          </cell>
          <cell r="E566" t="str">
            <v>TEE</v>
          </cell>
          <cell r="F566">
            <v>2</v>
          </cell>
          <cell r="G566" t="str">
            <v>CB400300001H00</v>
          </cell>
          <cell r="H566">
            <v>1.5</v>
          </cell>
          <cell r="I566" t="str">
            <v>--</v>
          </cell>
          <cell r="J566">
            <v>5</v>
          </cell>
          <cell r="K566">
            <v>5</v>
          </cell>
        </row>
        <row r="567">
          <cell r="A567" t="str">
            <v>M1</v>
          </cell>
          <cell r="B567" t="str">
            <v>A5C</v>
          </cell>
          <cell r="C567" t="str">
            <v>P</v>
          </cell>
          <cell r="D567" t="str">
            <v>22087</v>
          </cell>
          <cell r="E567" t="str">
            <v>90 ELL</v>
          </cell>
          <cell r="F567">
            <v>2</v>
          </cell>
          <cell r="G567" t="str">
            <v>CB400100001H00</v>
          </cell>
          <cell r="H567">
            <v>1.5</v>
          </cell>
          <cell r="I567" t="str">
            <v>--</v>
          </cell>
          <cell r="J567">
            <v>6</v>
          </cell>
          <cell r="K567">
            <v>6</v>
          </cell>
        </row>
        <row r="568">
          <cell r="A568" t="str">
            <v>M1</v>
          </cell>
          <cell r="B568" t="str">
            <v>A5C</v>
          </cell>
          <cell r="C568" t="str">
            <v>P</v>
          </cell>
          <cell r="D568" t="str">
            <v>22111</v>
          </cell>
          <cell r="E568" t="str">
            <v>R TEE</v>
          </cell>
          <cell r="F568">
            <v>2</v>
          </cell>
          <cell r="G568" t="str">
            <v>CB400400001H0T</v>
          </cell>
          <cell r="H568">
            <v>1.5</v>
          </cell>
          <cell r="I568">
            <v>0.75</v>
          </cell>
          <cell r="J568">
            <v>6</v>
          </cell>
          <cell r="K568">
            <v>6</v>
          </cell>
        </row>
        <row r="569">
          <cell r="A569" t="str">
            <v>M1</v>
          </cell>
          <cell r="B569" t="str">
            <v>A5C</v>
          </cell>
          <cell r="C569" t="str">
            <v>P</v>
          </cell>
          <cell r="D569" t="str">
            <v>22078</v>
          </cell>
          <cell r="E569" t="str">
            <v>90 ELL</v>
          </cell>
          <cell r="F569">
            <v>2</v>
          </cell>
          <cell r="G569" t="str">
            <v>CB400100001H00</v>
          </cell>
          <cell r="H569">
            <v>1.5</v>
          </cell>
          <cell r="I569" t="str">
            <v>--</v>
          </cell>
          <cell r="J569">
            <v>5</v>
          </cell>
          <cell r="K569">
            <v>5</v>
          </cell>
        </row>
        <row r="570">
          <cell r="A570" t="str">
            <v>M1</v>
          </cell>
          <cell r="B570" t="str">
            <v>A5C</v>
          </cell>
          <cell r="C570" t="str">
            <v>P</v>
          </cell>
          <cell r="D570" t="str">
            <v>22079</v>
          </cell>
          <cell r="E570" t="str">
            <v>90 ELL</v>
          </cell>
          <cell r="F570">
            <v>2</v>
          </cell>
          <cell r="G570" t="str">
            <v>CB400100001H00</v>
          </cell>
          <cell r="H570">
            <v>1.5</v>
          </cell>
          <cell r="I570" t="str">
            <v>--</v>
          </cell>
          <cell r="J570">
            <v>5</v>
          </cell>
          <cell r="K570">
            <v>5</v>
          </cell>
        </row>
        <row r="571">
          <cell r="A571" t="str">
            <v>M1</v>
          </cell>
          <cell r="B571" t="str">
            <v>A6C</v>
          </cell>
          <cell r="C571" t="str">
            <v>HOS</v>
          </cell>
          <cell r="D571" t="str">
            <v>65633</v>
          </cell>
          <cell r="E571" t="str">
            <v>90 ELL</v>
          </cell>
          <cell r="F571">
            <v>2</v>
          </cell>
          <cell r="G571" t="str">
            <v>CB400100001H00</v>
          </cell>
          <cell r="H571">
            <v>1.5</v>
          </cell>
          <cell r="I571" t="str">
            <v>--</v>
          </cell>
          <cell r="J571">
            <v>5</v>
          </cell>
          <cell r="K571">
            <v>5</v>
          </cell>
        </row>
        <row r="572">
          <cell r="A572" t="str">
            <v>M1</v>
          </cell>
          <cell r="B572" t="str">
            <v>A5C</v>
          </cell>
          <cell r="C572" t="str">
            <v>P</v>
          </cell>
          <cell r="D572" t="str">
            <v>22036</v>
          </cell>
          <cell r="E572" t="str">
            <v>90 ELL</v>
          </cell>
          <cell r="F572">
            <v>2</v>
          </cell>
          <cell r="G572" t="str">
            <v>CB400100001H00</v>
          </cell>
          <cell r="H572">
            <v>1.5</v>
          </cell>
          <cell r="I572" t="str">
            <v>--</v>
          </cell>
          <cell r="J572">
            <v>4</v>
          </cell>
          <cell r="K572">
            <v>4</v>
          </cell>
        </row>
        <row r="573">
          <cell r="A573" t="str">
            <v>M1</v>
          </cell>
          <cell r="B573" t="str">
            <v>A5C</v>
          </cell>
          <cell r="C573" t="str">
            <v>P</v>
          </cell>
          <cell r="D573" t="str">
            <v>22045</v>
          </cell>
          <cell r="E573" t="str">
            <v>90 ELL</v>
          </cell>
          <cell r="F573">
            <v>2</v>
          </cell>
          <cell r="G573" t="str">
            <v>CB400100001H00</v>
          </cell>
          <cell r="H573">
            <v>1.5</v>
          </cell>
          <cell r="I573" t="str">
            <v>--</v>
          </cell>
          <cell r="J573">
            <v>4</v>
          </cell>
          <cell r="K573">
            <v>4</v>
          </cell>
        </row>
        <row r="574">
          <cell r="A574" t="str">
            <v>M1</v>
          </cell>
          <cell r="B574" t="str">
            <v>A5C</v>
          </cell>
          <cell r="C574" t="str">
            <v>P</v>
          </cell>
          <cell r="D574" t="str">
            <v>22071</v>
          </cell>
          <cell r="E574" t="str">
            <v>90 ELL</v>
          </cell>
          <cell r="F574">
            <v>2</v>
          </cell>
          <cell r="G574" t="str">
            <v>CB400100001H00</v>
          </cell>
          <cell r="H574">
            <v>1.5</v>
          </cell>
          <cell r="I574" t="str">
            <v>--</v>
          </cell>
          <cell r="J574">
            <v>4</v>
          </cell>
          <cell r="K574">
            <v>4</v>
          </cell>
        </row>
        <row r="575">
          <cell r="A575" t="str">
            <v>M1</v>
          </cell>
          <cell r="B575" t="str">
            <v>A5C</v>
          </cell>
          <cell r="C575" t="str">
            <v>P</v>
          </cell>
          <cell r="D575" t="str">
            <v>22114</v>
          </cell>
          <cell r="E575" t="str">
            <v>90 ELL</v>
          </cell>
          <cell r="F575">
            <v>2</v>
          </cell>
          <cell r="G575" t="str">
            <v>CB400100001H00</v>
          </cell>
          <cell r="H575">
            <v>1.5</v>
          </cell>
          <cell r="I575" t="str">
            <v>--</v>
          </cell>
          <cell r="J575">
            <v>4</v>
          </cell>
          <cell r="K575">
            <v>4</v>
          </cell>
        </row>
        <row r="576">
          <cell r="A576" t="str">
            <v>M1</v>
          </cell>
          <cell r="B576" t="str">
            <v>A5C</v>
          </cell>
          <cell r="C576" t="str">
            <v>P</v>
          </cell>
          <cell r="D576" t="str">
            <v>22002</v>
          </cell>
          <cell r="E576" t="str">
            <v>90 ELL</v>
          </cell>
          <cell r="F576">
            <v>2</v>
          </cell>
          <cell r="G576" t="str">
            <v>CB400100001H00</v>
          </cell>
          <cell r="H576">
            <v>1.5</v>
          </cell>
          <cell r="I576" t="str">
            <v>--</v>
          </cell>
          <cell r="J576">
            <v>4</v>
          </cell>
          <cell r="K576">
            <v>4</v>
          </cell>
        </row>
        <row r="577">
          <cell r="A577" t="str">
            <v>M1</v>
          </cell>
          <cell r="B577" t="str">
            <v>A5C</v>
          </cell>
          <cell r="C577" t="str">
            <v>P</v>
          </cell>
          <cell r="D577" t="str">
            <v>22102</v>
          </cell>
          <cell r="E577" t="str">
            <v>R TEE</v>
          </cell>
          <cell r="F577">
            <v>2</v>
          </cell>
          <cell r="G577" t="str">
            <v>CB400400001H0T</v>
          </cell>
          <cell r="H577">
            <v>1.5</v>
          </cell>
          <cell r="I577">
            <v>0.75</v>
          </cell>
          <cell r="J577">
            <v>5</v>
          </cell>
          <cell r="K577">
            <v>5</v>
          </cell>
        </row>
        <row r="578">
          <cell r="A578" t="str">
            <v>M1</v>
          </cell>
          <cell r="B578" t="str">
            <v>A5C</v>
          </cell>
          <cell r="C578" t="str">
            <v>P</v>
          </cell>
          <cell r="D578" t="str">
            <v>22157</v>
          </cell>
          <cell r="E578" t="str">
            <v>R TEE</v>
          </cell>
          <cell r="F578">
            <v>2</v>
          </cell>
          <cell r="G578" t="str">
            <v>CB400400001H01</v>
          </cell>
          <cell r="H578">
            <v>1.5</v>
          </cell>
          <cell r="I578">
            <v>1</v>
          </cell>
          <cell r="J578">
            <v>5</v>
          </cell>
          <cell r="K578">
            <v>5</v>
          </cell>
        </row>
        <row r="579">
          <cell r="A579" t="str">
            <v>M1</v>
          </cell>
          <cell r="B579" t="str">
            <v>A5C</v>
          </cell>
          <cell r="C579" t="str">
            <v>P</v>
          </cell>
          <cell r="D579" t="str">
            <v>22157</v>
          </cell>
          <cell r="E579" t="str">
            <v>90 ELL</v>
          </cell>
          <cell r="F579">
            <v>2</v>
          </cell>
          <cell r="G579" t="str">
            <v>CB400100001H00</v>
          </cell>
          <cell r="H579">
            <v>1.5</v>
          </cell>
          <cell r="I579" t="str">
            <v>--</v>
          </cell>
          <cell r="J579">
            <v>3</v>
          </cell>
          <cell r="K579">
            <v>3</v>
          </cell>
        </row>
        <row r="580">
          <cell r="A580" t="str">
            <v>M1</v>
          </cell>
          <cell r="B580" t="str">
            <v>A5C</v>
          </cell>
          <cell r="C580" t="str">
            <v>P</v>
          </cell>
          <cell r="D580" t="str">
            <v>22071</v>
          </cell>
          <cell r="E580" t="str">
            <v>TEE</v>
          </cell>
          <cell r="F580">
            <v>2</v>
          </cell>
          <cell r="G580" t="str">
            <v>CB400300001H00</v>
          </cell>
          <cell r="H580">
            <v>1.5</v>
          </cell>
          <cell r="I580" t="str">
            <v>--</v>
          </cell>
          <cell r="J580">
            <v>2</v>
          </cell>
          <cell r="K580">
            <v>2</v>
          </cell>
        </row>
        <row r="581">
          <cell r="A581" t="str">
            <v>M1</v>
          </cell>
          <cell r="B581" t="str">
            <v>A5C</v>
          </cell>
          <cell r="C581" t="str">
            <v>P</v>
          </cell>
          <cell r="D581" t="str">
            <v>22102</v>
          </cell>
          <cell r="E581" t="str">
            <v>TEE</v>
          </cell>
          <cell r="F581">
            <v>2</v>
          </cell>
          <cell r="G581" t="str">
            <v>CB400300001H00</v>
          </cell>
          <cell r="H581">
            <v>1.5</v>
          </cell>
          <cell r="I581" t="str">
            <v>--</v>
          </cell>
          <cell r="J581">
            <v>2</v>
          </cell>
          <cell r="K581">
            <v>2</v>
          </cell>
        </row>
        <row r="582">
          <cell r="A582" t="str">
            <v>M1</v>
          </cell>
          <cell r="B582" t="str">
            <v>A5C</v>
          </cell>
          <cell r="C582" t="str">
            <v>P</v>
          </cell>
          <cell r="D582" t="str">
            <v>22104</v>
          </cell>
          <cell r="E582" t="str">
            <v>TEE</v>
          </cell>
          <cell r="F582">
            <v>2</v>
          </cell>
          <cell r="G582" t="str">
            <v>CB400300001H00</v>
          </cell>
          <cell r="H582">
            <v>1.5</v>
          </cell>
          <cell r="I582" t="str">
            <v>--</v>
          </cell>
          <cell r="J582">
            <v>2</v>
          </cell>
          <cell r="K582">
            <v>2</v>
          </cell>
        </row>
        <row r="583">
          <cell r="A583" t="str">
            <v>M1</v>
          </cell>
          <cell r="B583" t="str">
            <v>A5C</v>
          </cell>
          <cell r="C583" t="str">
            <v>P</v>
          </cell>
          <cell r="D583" t="str">
            <v>22109</v>
          </cell>
          <cell r="E583" t="str">
            <v>TEE</v>
          </cell>
          <cell r="F583">
            <v>2</v>
          </cell>
          <cell r="G583" t="str">
            <v>CB400300001H00</v>
          </cell>
          <cell r="H583">
            <v>1.5</v>
          </cell>
          <cell r="I583" t="str">
            <v>--</v>
          </cell>
          <cell r="J583">
            <v>2</v>
          </cell>
          <cell r="K583">
            <v>2</v>
          </cell>
        </row>
        <row r="584">
          <cell r="A584" t="str">
            <v>M1</v>
          </cell>
          <cell r="B584" t="str">
            <v>A6C</v>
          </cell>
          <cell r="C584" t="str">
            <v>HOS</v>
          </cell>
          <cell r="D584" t="str">
            <v>65623</v>
          </cell>
          <cell r="E584" t="str">
            <v>90 ELL</v>
          </cell>
          <cell r="F584">
            <v>2</v>
          </cell>
          <cell r="G584" t="str">
            <v>CB400100001H00</v>
          </cell>
          <cell r="H584">
            <v>1.5</v>
          </cell>
          <cell r="I584" t="str">
            <v>--</v>
          </cell>
          <cell r="J584">
            <v>3</v>
          </cell>
          <cell r="K584">
            <v>3</v>
          </cell>
        </row>
        <row r="585">
          <cell r="A585" t="str">
            <v>M1</v>
          </cell>
          <cell r="B585" t="str">
            <v>A6C</v>
          </cell>
          <cell r="C585" t="str">
            <v>HOS</v>
          </cell>
          <cell r="D585" t="str">
            <v>65618</v>
          </cell>
          <cell r="E585" t="str">
            <v>90 ELL</v>
          </cell>
          <cell r="F585">
            <v>2</v>
          </cell>
          <cell r="G585" t="str">
            <v>CB400100001H00</v>
          </cell>
          <cell r="H585">
            <v>1.5</v>
          </cell>
          <cell r="I585" t="str">
            <v>--</v>
          </cell>
          <cell r="J585">
            <v>3</v>
          </cell>
          <cell r="K585">
            <v>3</v>
          </cell>
        </row>
        <row r="586">
          <cell r="A586" t="str">
            <v>M1</v>
          </cell>
          <cell r="B586" t="str">
            <v>A6C</v>
          </cell>
          <cell r="C586" t="str">
            <v>HOS</v>
          </cell>
          <cell r="D586" t="str">
            <v>65622</v>
          </cell>
          <cell r="E586" t="str">
            <v>TEE</v>
          </cell>
          <cell r="F586">
            <v>2</v>
          </cell>
          <cell r="G586" t="str">
            <v>CB400300001H00</v>
          </cell>
          <cell r="H586">
            <v>1.5</v>
          </cell>
          <cell r="I586" t="str">
            <v>--</v>
          </cell>
          <cell r="J586">
            <v>2</v>
          </cell>
          <cell r="K586">
            <v>2</v>
          </cell>
        </row>
        <row r="587">
          <cell r="A587" t="str">
            <v>M1</v>
          </cell>
          <cell r="B587" t="str">
            <v>A6C</v>
          </cell>
          <cell r="C587" t="str">
            <v>HOS</v>
          </cell>
          <cell r="D587" t="str">
            <v>65623</v>
          </cell>
          <cell r="E587" t="str">
            <v>TEE</v>
          </cell>
          <cell r="F587">
            <v>2</v>
          </cell>
          <cell r="G587" t="str">
            <v>CB400300001H00</v>
          </cell>
          <cell r="H587">
            <v>1.5</v>
          </cell>
          <cell r="I587" t="str">
            <v>--</v>
          </cell>
          <cell r="J587">
            <v>2</v>
          </cell>
          <cell r="K587">
            <v>2</v>
          </cell>
        </row>
        <row r="588">
          <cell r="A588" t="str">
            <v>M1</v>
          </cell>
          <cell r="B588" t="str">
            <v>A4C</v>
          </cell>
          <cell r="C588" t="str">
            <v>P</v>
          </cell>
          <cell r="D588" t="str">
            <v>22031</v>
          </cell>
          <cell r="E588" t="str">
            <v>90 ELL</v>
          </cell>
          <cell r="F588">
            <v>2</v>
          </cell>
          <cell r="G588" t="str">
            <v>CB400100001H00</v>
          </cell>
          <cell r="H588">
            <v>1.5</v>
          </cell>
          <cell r="I588" t="str">
            <v>--</v>
          </cell>
          <cell r="J588">
            <v>5</v>
          </cell>
          <cell r="K588">
            <v>5</v>
          </cell>
        </row>
        <row r="589">
          <cell r="A589" t="str">
            <v>M1</v>
          </cell>
          <cell r="B589" t="str">
            <v>A6C</v>
          </cell>
          <cell r="C589" t="str">
            <v>HOS</v>
          </cell>
          <cell r="D589" t="str">
            <v>65633</v>
          </cell>
          <cell r="E589" t="str">
            <v>CPLG</v>
          </cell>
          <cell r="F589">
            <v>2</v>
          </cell>
          <cell r="G589" t="str">
            <v>CB400500001H00</v>
          </cell>
          <cell r="H589">
            <v>1.5</v>
          </cell>
          <cell r="I589" t="str">
            <v>--</v>
          </cell>
          <cell r="J589">
            <v>3</v>
          </cell>
          <cell r="K589">
            <v>3</v>
          </cell>
        </row>
        <row r="590">
          <cell r="A590" t="str">
            <v>M1</v>
          </cell>
          <cell r="B590" t="str">
            <v>A6C</v>
          </cell>
          <cell r="C590" t="str">
            <v>HOS</v>
          </cell>
          <cell r="D590" t="str">
            <v>65632</v>
          </cell>
          <cell r="E590" t="str">
            <v>NPL</v>
          </cell>
          <cell r="F590">
            <v>2</v>
          </cell>
          <cell r="G590" t="str">
            <v>CB132108001HVR</v>
          </cell>
          <cell r="H590">
            <v>1.5</v>
          </cell>
          <cell r="I590" t="str">
            <v>75mm</v>
          </cell>
          <cell r="J590">
            <v>3</v>
          </cell>
          <cell r="K590">
            <v>3</v>
          </cell>
        </row>
        <row r="591">
          <cell r="A591" t="str">
            <v>M1</v>
          </cell>
          <cell r="B591" t="str">
            <v>A5C</v>
          </cell>
          <cell r="C591" t="str">
            <v>P</v>
          </cell>
          <cell r="D591" t="str">
            <v>22071</v>
          </cell>
          <cell r="E591" t="str">
            <v>R TEE</v>
          </cell>
          <cell r="F591">
            <v>2</v>
          </cell>
          <cell r="G591" t="str">
            <v>CB400400001H0T</v>
          </cell>
          <cell r="H591">
            <v>1.5</v>
          </cell>
          <cell r="I591">
            <v>0.75</v>
          </cell>
          <cell r="J591">
            <v>4</v>
          </cell>
          <cell r="K591">
            <v>4</v>
          </cell>
        </row>
        <row r="592">
          <cell r="A592" t="str">
            <v>M1</v>
          </cell>
          <cell r="B592" t="str">
            <v>A5C</v>
          </cell>
          <cell r="C592" t="str">
            <v>P</v>
          </cell>
          <cell r="D592" t="str">
            <v>22071</v>
          </cell>
          <cell r="E592" t="str">
            <v>R TEE</v>
          </cell>
          <cell r="F592">
            <v>2</v>
          </cell>
          <cell r="G592" t="str">
            <v>CB400400001H0T</v>
          </cell>
          <cell r="H592">
            <v>1.5</v>
          </cell>
          <cell r="I592">
            <v>0.75</v>
          </cell>
          <cell r="J592">
            <v>4</v>
          </cell>
          <cell r="K592">
            <v>4</v>
          </cell>
        </row>
        <row r="593">
          <cell r="A593" t="str">
            <v>M1</v>
          </cell>
          <cell r="B593" t="str">
            <v>A5C</v>
          </cell>
          <cell r="C593" t="str">
            <v>P</v>
          </cell>
          <cell r="D593" t="str">
            <v>22079</v>
          </cell>
          <cell r="E593" t="str">
            <v>CPLG</v>
          </cell>
          <cell r="F593">
            <v>2</v>
          </cell>
          <cell r="G593" t="str">
            <v>CB400500001H00</v>
          </cell>
          <cell r="H593">
            <v>1.5</v>
          </cell>
          <cell r="I593" t="str">
            <v>--</v>
          </cell>
          <cell r="J593">
            <v>2</v>
          </cell>
          <cell r="K593">
            <v>2</v>
          </cell>
        </row>
        <row r="594">
          <cell r="A594" t="str">
            <v>M1</v>
          </cell>
          <cell r="B594" t="str">
            <v>A6C</v>
          </cell>
          <cell r="C594" t="str">
            <v>HOS</v>
          </cell>
          <cell r="D594" t="str">
            <v>65622</v>
          </cell>
          <cell r="E594" t="str">
            <v>90 ELL</v>
          </cell>
          <cell r="F594">
            <v>2</v>
          </cell>
          <cell r="G594" t="str">
            <v>CB400100001H00</v>
          </cell>
          <cell r="H594">
            <v>1.5</v>
          </cell>
          <cell r="I594" t="str">
            <v>--</v>
          </cell>
          <cell r="J594">
            <v>2</v>
          </cell>
          <cell r="K594">
            <v>2</v>
          </cell>
        </row>
        <row r="595">
          <cell r="A595" t="str">
            <v>M1</v>
          </cell>
          <cell r="B595" t="str">
            <v>A6C</v>
          </cell>
          <cell r="C595" t="str">
            <v>HOR</v>
          </cell>
          <cell r="D595" t="str">
            <v>65618</v>
          </cell>
          <cell r="E595" t="str">
            <v>90 ELL</v>
          </cell>
          <cell r="F595">
            <v>2</v>
          </cell>
          <cell r="G595" t="str">
            <v>CB400100001H00</v>
          </cell>
          <cell r="H595">
            <v>1.5</v>
          </cell>
          <cell r="I595" t="str">
            <v>--</v>
          </cell>
          <cell r="J595">
            <v>2</v>
          </cell>
          <cell r="K595">
            <v>2</v>
          </cell>
        </row>
        <row r="596">
          <cell r="A596" t="str">
            <v>M1</v>
          </cell>
          <cell r="B596" t="str">
            <v>A6C</v>
          </cell>
          <cell r="C596" t="str">
            <v>HOR</v>
          </cell>
          <cell r="D596" t="str">
            <v>65612</v>
          </cell>
          <cell r="E596" t="str">
            <v>CPLG</v>
          </cell>
          <cell r="F596">
            <v>2</v>
          </cell>
          <cell r="G596" t="str">
            <v>CB400500001H00</v>
          </cell>
          <cell r="H596">
            <v>1.5</v>
          </cell>
          <cell r="I596" t="str">
            <v>--</v>
          </cell>
          <cell r="J596">
            <v>2</v>
          </cell>
          <cell r="K596">
            <v>2</v>
          </cell>
        </row>
        <row r="597">
          <cell r="A597" t="str">
            <v>M1</v>
          </cell>
          <cell r="B597" t="str">
            <v>A6C</v>
          </cell>
          <cell r="C597" t="str">
            <v>HOR</v>
          </cell>
          <cell r="D597" t="str">
            <v>65612</v>
          </cell>
          <cell r="E597" t="str">
            <v>R TEE</v>
          </cell>
          <cell r="F597">
            <v>2</v>
          </cell>
          <cell r="G597" t="str">
            <v>CB400400001H0T</v>
          </cell>
          <cell r="H597">
            <v>1.5</v>
          </cell>
          <cell r="I597">
            <v>0.75</v>
          </cell>
          <cell r="J597">
            <v>2</v>
          </cell>
          <cell r="K597">
            <v>2</v>
          </cell>
        </row>
        <row r="598">
          <cell r="A598" t="str">
            <v>M1</v>
          </cell>
          <cell r="B598" t="str">
            <v>A6C</v>
          </cell>
          <cell r="C598" t="str">
            <v>HOR</v>
          </cell>
          <cell r="D598" t="str">
            <v>65612</v>
          </cell>
          <cell r="E598" t="str">
            <v>R TEE</v>
          </cell>
          <cell r="F598">
            <v>2</v>
          </cell>
          <cell r="G598" t="str">
            <v>CB400400001H01</v>
          </cell>
          <cell r="H598">
            <v>1.5</v>
          </cell>
          <cell r="I598">
            <v>1</v>
          </cell>
          <cell r="J598">
            <v>2</v>
          </cell>
          <cell r="K598">
            <v>2</v>
          </cell>
        </row>
        <row r="599">
          <cell r="A599" t="str">
            <v>M1</v>
          </cell>
          <cell r="B599" t="str">
            <v>A5C</v>
          </cell>
          <cell r="C599" t="str">
            <v>P</v>
          </cell>
          <cell r="D599" t="str">
            <v>22064</v>
          </cell>
          <cell r="E599" t="str">
            <v>90 ELL</v>
          </cell>
          <cell r="F599">
            <v>2</v>
          </cell>
          <cell r="G599" t="str">
            <v>CB400100001H00</v>
          </cell>
          <cell r="H599">
            <v>1.5</v>
          </cell>
          <cell r="I599" t="str">
            <v>--</v>
          </cell>
          <cell r="J599">
            <v>2</v>
          </cell>
          <cell r="K599">
            <v>2</v>
          </cell>
        </row>
        <row r="600">
          <cell r="A600" t="str">
            <v>M1</v>
          </cell>
          <cell r="B600" t="str">
            <v>A5C</v>
          </cell>
          <cell r="C600" t="str">
            <v>P</v>
          </cell>
          <cell r="D600" t="str">
            <v>22085</v>
          </cell>
          <cell r="E600" t="str">
            <v>90 ELL</v>
          </cell>
          <cell r="F600">
            <v>2</v>
          </cell>
          <cell r="G600" t="str">
            <v>CB400100001H00</v>
          </cell>
          <cell r="H600">
            <v>1.5</v>
          </cell>
          <cell r="I600" t="str">
            <v>--</v>
          </cell>
          <cell r="J600">
            <v>2</v>
          </cell>
          <cell r="K600">
            <v>2</v>
          </cell>
        </row>
        <row r="601">
          <cell r="A601" t="str">
            <v>M1</v>
          </cell>
          <cell r="B601" t="str">
            <v>A5C</v>
          </cell>
          <cell r="C601" t="str">
            <v>P</v>
          </cell>
          <cell r="D601" t="str">
            <v>22102</v>
          </cell>
          <cell r="E601" t="str">
            <v>CPLG</v>
          </cell>
          <cell r="F601">
            <v>2</v>
          </cell>
          <cell r="G601" t="str">
            <v>CB400500001H00</v>
          </cell>
          <cell r="H601">
            <v>1.5</v>
          </cell>
          <cell r="I601" t="str">
            <v>--</v>
          </cell>
          <cell r="J601">
            <v>3</v>
          </cell>
          <cell r="K601">
            <v>3</v>
          </cell>
        </row>
        <row r="602">
          <cell r="A602" t="str">
            <v>M1</v>
          </cell>
          <cell r="B602" t="str">
            <v>A6C</v>
          </cell>
          <cell r="C602" t="str">
            <v>HOS</v>
          </cell>
          <cell r="D602" t="str">
            <v>65633</v>
          </cell>
          <cell r="E602" t="str">
            <v>TEE</v>
          </cell>
          <cell r="F602">
            <v>2</v>
          </cell>
          <cell r="G602" t="str">
            <v>CB400300001H00</v>
          </cell>
          <cell r="H602">
            <v>1.5</v>
          </cell>
          <cell r="I602" t="str">
            <v>--</v>
          </cell>
          <cell r="J602">
            <v>2</v>
          </cell>
          <cell r="K602">
            <v>2</v>
          </cell>
        </row>
        <row r="603">
          <cell r="A603" t="str">
            <v>M1</v>
          </cell>
          <cell r="B603" t="str">
            <v>A5C</v>
          </cell>
          <cell r="C603" t="str">
            <v>P</v>
          </cell>
          <cell r="D603" t="str">
            <v>22071</v>
          </cell>
          <cell r="E603" t="str">
            <v>TEE</v>
          </cell>
          <cell r="F603">
            <v>2</v>
          </cell>
          <cell r="G603" t="str">
            <v>CB400300001H00</v>
          </cell>
          <cell r="H603">
            <v>1.5</v>
          </cell>
          <cell r="I603" t="str">
            <v>--</v>
          </cell>
          <cell r="J603">
            <v>1</v>
          </cell>
          <cell r="K603">
            <v>1</v>
          </cell>
        </row>
        <row r="604">
          <cell r="A604" t="str">
            <v>M1</v>
          </cell>
          <cell r="B604" t="str">
            <v>A5C</v>
          </cell>
          <cell r="C604" t="str">
            <v>P</v>
          </cell>
          <cell r="D604" t="str">
            <v>22113</v>
          </cell>
          <cell r="E604" t="str">
            <v>TEE</v>
          </cell>
          <cell r="F604">
            <v>2</v>
          </cell>
          <cell r="G604" t="str">
            <v>CB400300001H00</v>
          </cell>
          <cell r="H604">
            <v>1.5</v>
          </cell>
          <cell r="I604" t="str">
            <v>--</v>
          </cell>
          <cell r="J604">
            <v>1</v>
          </cell>
          <cell r="K604">
            <v>1</v>
          </cell>
        </row>
        <row r="605">
          <cell r="A605" t="str">
            <v>M1</v>
          </cell>
          <cell r="B605" t="str">
            <v>A5C</v>
          </cell>
          <cell r="C605" t="str">
            <v>P</v>
          </cell>
          <cell r="D605" t="str">
            <v>22157</v>
          </cell>
          <cell r="E605" t="str">
            <v>TEE</v>
          </cell>
          <cell r="F605">
            <v>2</v>
          </cell>
          <cell r="G605" t="str">
            <v>CB400300001H00</v>
          </cell>
          <cell r="H605">
            <v>1.5</v>
          </cell>
          <cell r="I605" t="str">
            <v>--</v>
          </cell>
          <cell r="J605">
            <v>1</v>
          </cell>
          <cell r="K605">
            <v>1</v>
          </cell>
        </row>
        <row r="606">
          <cell r="A606" t="str">
            <v>M1</v>
          </cell>
          <cell r="B606" t="str">
            <v>A5C</v>
          </cell>
          <cell r="C606" t="str">
            <v>P</v>
          </cell>
          <cell r="D606" t="str">
            <v>22158</v>
          </cell>
          <cell r="E606" t="str">
            <v>TEE</v>
          </cell>
          <cell r="F606">
            <v>2</v>
          </cell>
          <cell r="G606" t="str">
            <v>CB400300001H00</v>
          </cell>
          <cell r="H606">
            <v>1.5</v>
          </cell>
          <cell r="I606" t="str">
            <v>--</v>
          </cell>
          <cell r="J606">
            <v>1</v>
          </cell>
          <cell r="K606">
            <v>1</v>
          </cell>
        </row>
        <row r="607">
          <cell r="A607" t="str">
            <v>M1</v>
          </cell>
          <cell r="B607" t="str">
            <v>A5C</v>
          </cell>
          <cell r="C607" t="str">
            <v>P</v>
          </cell>
          <cell r="D607" t="str">
            <v>22039</v>
          </cell>
          <cell r="E607" t="str">
            <v>TEE</v>
          </cell>
          <cell r="F607">
            <v>2</v>
          </cell>
          <cell r="G607" t="str">
            <v>CB400300001H00</v>
          </cell>
          <cell r="H607">
            <v>1.5</v>
          </cell>
          <cell r="I607" t="str">
            <v>--</v>
          </cell>
          <cell r="J607">
            <v>1</v>
          </cell>
          <cell r="K607">
            <v>1</v>
          </cell>
        </row>
        <row r="608">
          <cell r="A608" t="str">
            <v>M1</v>
          </cell>
          <cell r="B608" t="str">
            <v>A5C</v>
          </cell>
          <cell r="C608" t="str">
            <v>P</v>
          </cell>
          <cell r="D608" t="str">
            <v>22040</v>
          </cell>
          <cell r="E608" t="str">
            <v>TEE</v>
          </cell>
          <cell r="F608">
            <v>2</v>
          </cell>
          <cell r="G608" t="str">
            <v>CB400300001H00</v>
          </cell>
          <cell r="H608">
            <v>1.5</v>
          </cell>
          <cell r="I608" t="str">
            <v>--</v>
          </cell>
          <cell r="J608">
            <v>1</v>
          </cell>
          <cell r="K608">
            <v>1</v>
          </cell>
        </row>
        <row r="609">
          <cell r="A609" t="str">
            <v>M1</v>
          </cell>
          <cell r="B609" t="str">
            <v>A5C</v>
          </cell>
          <cell r="C609" t="str">
            <v>P</v>
          </cell>
          <cell r="D609" t="str">
            <v>22041</v>
          </cell>
          <cell r="E609" t="str">
            <v>TEE</v>
          </cell>
          <cell r="F609">
            <v>2</v>
          </cell>
          <cell r="G609" t="str">
            <v>CB400300001H00</v>
          </cell>
          <cell r="H609">
            <v>1.5</v>
          </cell>
          <cell r="I609" t="str">
            <v>--</v>
          </cell>
          <cell r="J609">
            <v>1</v>
          </cell>
          <cell r="K609">
            <v>1</v>
          </cell>
        </row>
        <row r="610">
          <cell r="A610" t="str">
            <v>M1</v>
          </cell>
          <cell r="B610" t="str">
            <v>A5C</v>
          </cell>
          <cell r="C610" t="str">
            <v>P</v>
          </cell>
          <cell r="D610" t="str">
            <v>22045</v>
          </cell>
          <cell r="E610" t="str">
            <v>CPLG</v>
          </cell>
          <cell r="F610">
            <v>2</v>
          </cell>
          <cell r="G610" t="str">
            <v>CB400500001H00</v>
          </cell>
          <cell r="H610">
            <v>1.5</v>
          </cell>
          <cell r="I610" t="str">
            <v>--</v>
          </cell>
          <cell r="J610">
            <v>2</v>
          </cell>
          <cell r="K610">
            <v>2</v>
          </cell>
        </row>
        <row r="611">
          <cell r="A611" t="str">
            <v>M1</v>
          </cell>
          <cell r="B611" t="str">
            <v>A5C</v>
          </cell>
          <cell r="C611" t="str">
            <v>P</v>
          </cell>
          <cell r="D611" t="str">
            <v>22109</v>
          </cell>
          <cell r="E611" t="str">
            <v>CPLG</v>
          </cell>
          <cell r="F611">
            <v>2</v>
          </cell>
          <cell r="G611" t="str">
            <v>CB400500001H00</v>
          </cell>
          <cell r="H611">
            <v>1.5</v>
          </cell>
          <cell r="I611" t="str">
            <v>--</v>
          </cell>
          <cell r="J611">
            <v>2</v>
          </cell>
          <cell r="K611">
            <v>2</v>
          </cell>
        </row>
        <row r="612">
          <cell r="A612" t="str">
            <v>M1</v>
          </cell>
          <cell r="B612" t="str">
            <v>A6C</v>
          </cell>
          <cell r="C612" t="str">
            <v>HOS</v>
          </cell>
          <cell r="D612" t="str">
            <v>65611</v>
          </cell>
          <cell r="E612" t="str">
            <v>90 ELL</v>
          </cell>
          <cell r="F612">
            <v>2</v>
          </cell>
          <cell r="G612" t="str">
            <v>CB400100001H00</v>
          </cell>
          <cell r="H612">
            <v>1.5</v>
          </cell>
          <cell r="I612" t="str">
            <v>--</v>
          </cell>
          <cell r="J612">
            <v>2</v>
          </cell>
          <cell r="K612">
            <v>2</v>
          </cell>
        </row>
        <row r="613">
          <cell r="A613" t="str">
            <v>M1</v>
          </cell>
          <cell r="B613" t="str">
            <v>A5C</v>
          </cell>
          <cell r="C613" t="str">
            <v>RW</v>
          </cell>
          <cell r="D613" t="str">
            <v>25611</v>
          </cell>
          <cell r="E613" t="str">
            <v>TEE</v>
          </cell>
          <cell r="F613">
            <v>2</v>
          </cell>
          <cell r="G613" t="str">
            <v>CB400300001H00</v>
          </cell>
          <cell r="H613">
            <v>1.5</v>
          </cell>
          <cell r="I613" t="str">
            <v>--</v>
          </cell>
          <cell r="J613">
            <v>2</v>
          </cell>
          <cell r="K613">
            <v>2</v>
          </cell>
        </row>
        <row r="614">
          <cell r="A614" t="str">
            <v>M1</v>
          </cell>
          <cell r="B614" t="str">
            <v>A4C</v>
          </cell>
          <cell r="C614" t="str">
            <v>P</v>
          </cell>
          <cell r="D614" t="str">
            <v>22031</v>
          </cell>
          <cell r="E614" t="str">
            <v>C SWG</v>
          </cell>
          <cell r="F614">
            <v>2</v>
          </cell>
          <cell r="G614" t="str">
            <v>CB161108081H0H</v>
          </cell>
          <cell r="H614">
            <v>1.5</v>
          </cell>
          <cell r="I614">
            <v>0.5</v>
          </cell>
          <cell r="J614">
            <v>6</v>
          </cell>
          <cell r="K614">
            <v>6</v>
          </cell>
        </row>
        <row r="615">
          <cell r="A615" t="str">
            <v>M1</v>
          </cell>
          <cell r="B615" t="str">
            <v>A5C</v>
          </cell>
          <cell r="C615" t="str">
            <v>P</v>
          </cell>
          <cell r="D615" t="str">
            <v>22002</v>
          </cell>
          <cell r="E615" t="str">
            <v>R TEE</v>
          </cell>
          <cell r="F615">
            <v>2</v>
          </cell>
          <cell r="G615" t="str">
            <v>CB400400001H0T</v>
          </cell>
          <cell r="H615">
            <v>1.5</v>
          </cell>
          <cell r="I615">
            <v>0.75</v>
          </cell>
          <cell r="J615">
            <v>2</v>
          </cell>
          <cell r="K615">
            <v>2</v>
          </cell>
        </row>
        <row r="616">
          <cell r="A616" t="str">
            <v>M1</v>
          </cell>
          <cell r="B616" t="str">
            <v>A5C</v>
          </cell>
          <cell r="C616" t="str">
            <v>P</v>
          </cell>
          <cell r="D616" t="str">
            <v>22071</v>
          </cell>
          <cell r="E616" t="str">
            <v>CPLG</v>
          </cell>
          <cell r="F616">
            <v>2</v>
          </cell>
          <cell r="G616" t="str">
            <v>CB400500001H00</v>
          </cell>
          <cell r="H616">
            <v>1.5</v>
          </cell>
          <cell r="I616" t="str">
            <v>--</v>
          </cell>
          <cell r="J616">
            <v>1</v>
          </cell>
          <cell r="K616">
            <v>1</v>
          </cell>
        </row>
        <row r="617">
          <cell r="A617" t="str">
            <v>M1</v>
          </cell>
          <cell r="B617" t="str">
            <v>A5C</v>
          </cell>
          <cell r="C617" t="str">
            <v>P</v>
          </cell>
          <cell r="D617" t="str">
            <v>22099</v>
          </cell>
          <cell r="E617" t="str">
            <v>90 ELL</v>
          </cell>
          <cell r="F617">
            <v>2</v>
          </cell>
          <cell r="G617" t="str">
            <v>CB400100001H00</v>
          </cell>
          <cell r="H617">
            <v>1.5</v>
          </cell>
          <cell r="I617" t="str">
            <v>--</v>
          </cell>
          <cell r="J617">
            <v>1</v>
          </cell>
          <cell r="K617">
            <v>1</v>
          </cell>
        </row>
        <row r="618">
          <cell r="A618" t="str">
            <v>M1</v>
          </cell>
          <cell r="B618" t="str">
            <v>A5C</v>
          </cell>
          <cell r="C618" t="str">
            <v>P</v>
          </cell>
          <cell r="D618" t="str">
            <v>22099</v>
          </cell>
          <cell r="E618" t="str">
            <v>NPL</v>
          </cell>
          <cell r="F618">
            <v>2</v>
          </cell>
          <cell r="G618" t="str">
            <v>CB132108001HVR</v>
          </cell>
          <cell r="H618">
            <v>1.5</v>
          </cell>
          <cell r="I618" t="str">
            <v>75mm</v>
          </cell>
          <cell r="J618">
            <v>1</v>
          </cell>
          <cell r="K618">
            <v>1</v>
          </cell>
        </row>
        <row r="619">
          <cell r="A619" t="str">
            <v>M1</v>
          </cell>
          <cell r="B619" t="str">
            <v>A5C</v>
          </cell>
          <cell r="C619" t="str">
            <v>P</v>
          </cell>
          <cell r="D619" t="str">
            <v>22039</v>
          </cell>
          <cell r="E619" t="str">
            <v>CPLG</v>
          </cell>
          <cell r="F619">
            <v>2</v>
          </cell>
          <cell r="G619" t="str">
            <v>CB400500001H00</v>
          </cell>
          <cell r="H619">
            <v>1.5</v>
          </cell>
          <cell r="I619" t="str">
            <v>--</v>
          </cell>
          <cell r="J619">
            <v>1</v>
          </cell>
          <cell r="K619">
            <v>1</v>
          </cell>
        </row>
        <row r="620">
          <cell r="A620" t="str">
            <v>M1</v>
          </cell>
          <cell r="B620" t="str">
            <v>A5C</v>
          </cell>
          <cell r="C620" t="str">
            <v>P</v>
          </cell>
          <cell r="D620" t="str">
            <v>22041</v>
          </cell>
          <cell r="E620" t="str">
            <v>CPLG</v>
          </cell>
          <cell r="F620">
            <v>2</v>
          </cell>
          <cell r="G620" t="str">
            <v>CB400500001H00</v>
          </cell>
          <cell r="H620">
            <v>1.5</v>
          </cell>
          <cell r="I620" t="str">
            <v>--</v>
          </cell>
          <cell r="J620">
            <v>1</v>
          </cell>
          <cell r="K620">
            <v>1</v>
          </cell>
        </row>
        <row r="621">
          <cell r="A621" t="str">
            <v>M1</v>
          </cell>
          <cell r="B621" t="str">
            <v>A5C</v>
          </cell>
          <cell r="C621" t="str">
            <v>P</v>
          </cell>
          <cell r="D621" t="str">
            <v>22040</v>
          </cell>
          <cell r="E621" t="str">
            <v>CPLG</v>
          </cell>
          <cell r="F621">
            <v>2</v>
          </cell>
          <cell r="G621" t="str">
            <v>CB400500001H00</v>
          </cell>
          <cell r="H621">
            <v>1.5</v>
          </cell>
          <cell r="I621" t="str">
            <v>--</v>
          </cell>
          <cell r="J621">
            <v>1</v>
          </cell>
          <cell r="K621">
            <v>1</v>
          </cell>
        </row>
        <row r="622">
          <cell r="A622" t="str">
            <v>M1</v>
          </cell>
          <cell r="B622" t="str">
            <v>A5C</v>
          </cell>
          <cell r="C622" t="str">
            <v>P</v>
          </cell>
          <cell r="D622" t="str">
            <v>22040</v>
          </cell>
          <cell r="E622" t="str">
            <v>NPL</v>
          </cell>
          <cell r="F622">
            <v>2</v>
          </cell>
          <cell r="G622" t="str">
            <v>CB132308001HVR</v>
          </cell>
          <cell r="H622">
            <v>1.5</v>
          </cell>
          <cell r="I622" t="str">
            <v>75mm</v>
          </cell>
          <cell r="J622">
            <v>1</v>
          </cell>
          <cell r="K622">
            <v>1</v>
          </cell>
        </row>
        <row r="623">
          <cell r="A623" t="str">
            <v>M1</v>
          </cell>
          <cell r="B623" t="str">
            <v>A5C</v>
          </cell>
          <cell r="C623" t="str">
            <v>P</v>
          </cell>
          <cell r="D623" t="str">
            <v>22041</v>
          </cell>
          <cell r="E623" t="str">
            <v>NPL</v>
          </cell>
          <cell r="F623">
            <v>2</v>
          </cell>
          <cell r="G623" t="str">
            <v>CB132308001HVR</v>
          </cell>
          <cell r="H623">
            <v>1.5</v>
          </cell>
          <cell r="I623" t="str">
            <v>75mm</v>
          </cell>
          <cell r="J623">
            <v>1</v>
          </cell>
          <cell r="K623">
            <v>1</v>
          </cell>
        </row>
        <row r="624">
          <cell r="A624" t="str">
            <v>M1</v>
          </cell>
          <cell r="B624" t="str">
            <v>A5C</v>
          </cell>
          <cell r="C624" t="str">
            <v>P</v>
          </cell>
          <cell r="D624" t="str">
            <v>22039</v>
          </cell>
          <cell r="E624" t="str">
            <v>NPL</v>
          </cell>
          <cell r="F624">
            <v>2</v>
          </cell>
          <cell r="G624" t="str">
            <v>CB132308001HVR</v>
          </cell>
          <cell r="H624">
            <v>1.5</v>
          </cell>
          <cell r="I624" t="str">
            <v>75mm</v>
          </cell>
          <cell r="J624">
            <v>1</v>
          </cell>
          <cell r="K624">
            <v>1</v>
          </cell>
        </row>
        <row r="625">
          <cell r="A625" t="str">
            <v>M1</v>
          </cell>
          <cell r="B625" t="str">
            <v>A5C</v>
          </cell>
          <cell r="C625" t="str">
            <v>P</v>
          </cell>
          <cell r="D625" t="str">
            <v>22039</v>
          </cell>
          <cell r="E625" t="str">
            <v>R TEE</v>
          </cell>
          <cell r="F625">
            <v>2</v>
          </cell>
          <cell r="G625" t="str">
            <v>CB400400001H0H</v>
          </cell>
          <cell r="H625">
            <v>1.5</v>
          </cell>
          <cell r="I625">
            <v>0.5</v>
          </cell>
          <cell r="J625">
            <v>1</v>
          </cell>
          <cell r="K625">
            <v>1</v>
          </cell>
        </row>
        <row r="626">
          <cell r="A626" t="str">
            <v>M1</v>
          </cell>
          <cell r="B626" t="str">
            <v>A5C</v>
          </cell>
          <cell r="C626" t="str">
            <v>P</v>
          </cell>
          <cell r="D626" t="str">
            <v>22041</v>
          </cell>
          <cell r="E626" t="str">
            <v>R TEE</v>
          </cell>
          <cell r="F626">
            <v>2</v>
          </cell>
          <cell r="G626" t="str">
            <v>CB400400001H0H</v>
          </cell>
          <cell r="H626">
            <v>1.5</v>
          </cell>
          <cell r="I626">
            <v>0.5</v>
          </cell>
          <cell r="J626">
            <v>1</v>
          </cell>
          <cell r="K626">
            <v>1</v>
          </cell>
        </row>
        <row r="627">
          <cell r="A627" t="str">
            <v>M1</v>
          </cell>
          <cell r="B627" t="str">
            <v>A5C</v>
          </cell>
          <cell r="C627" t="str">
            <v>P</v>
          </cell>
          <cell r="D627" t="str">
            <v>22040</v>
          </cell>
          <cell r="E627" t="str">
            <v>R TEE</v>
          </cell>
          <cell r="F627">
            <v>2</v>
          </cell>
          <cell r="G627" t="str">
            <v>CB400400001H0H</v>
          </cell>
          <cell r="H627">
            <v>1.5</v>
          </cell>
          <cell r="I627">
            <v>0.5</v>
          </cell>
          <cell r="J627">
            <v>1</v>
          </cell>
          <cell r="K627">
            <v>1</v>
          </cell>
        </row>
        <row r="628">
          <cell r="A628" t="str">
            <v>M1</v>
          </cell>
          <cell r="B628" t="str">
            <v>A5C</v>
          </cell>
          <cell r="C628" t="str">
            <v>P</v>
          </cell>
          <cell r="D628" t="str">
            <v>22102</v>
          </cell>
          <cell r="E628" t="str">
            <v>C SWG</v>
          </cell>
          <cell r="F628">
            <v>2</v>
          </cell>
          <cell r="G628" t="str">
            <v>CB161108081H01</v>
          </cell>
          <cell r="H628">
            <v>1.5</v>
          </cell>
          <cell r="I628">
            <v>1</v>
          </cell>
          <cell r="J628">
            <v>1</v>
          </cell>
          <cell r="K628">
            <v>1</v>
          </cell>
        </row>
        <row r="629">
          <cell r="A629" t="str">
            <v>M1</v>
          </cell>
          <cell r="B629" t="str">
            <v>A5C</v>
          </cell>
          <cell r="C629" t="str">
            <v>P</v>
          </cell>
          <cell r="D629" t="str">
            <v>22157</v>
          </cell>
          <cell r="E629" t="str">
            <v>C SWG</v>
          </cell>
          <cell r="F629">
            <v>2</v>
          </cell>
          <cell r="G629" t="str">
            <v>CB161108081H01</v>
          </cell>
          <cell r="H629">
            <v>1.5</v>
          </cell>
          <cell r="I629">
            <v>1</v>
          </cell>
          <cell r="J629">
            <v>1</v>
          </cell>
          <cell r="K629">
            <v>1</v>
          </cell>
        </row>
        <row r="630">
          <cell r="A630" t="str">
            <v>M1</v>
          </cell>
          <cell r="B630" t="str">
            <v>A5C</v>
          </cell>
          <cell r="C630" t="str">
            <v>P</v>
          </cell>
          <cell r="D630" t="str">
            <v>22157</v>
          </cell>
          <cell r="E630" t="str">
            <v>CAP</v>
          </cell>
          <cell r="F630">
            <v>2</v>
          </cell>
          <cell r="G630" t="str">
            <v>CB520700001H00</v>
          </cell>
          <cell r="H630">
            <v>1.5</v>
          </cell>
          <cell r="I630" t="str">
            <v>--</v>
          </cell>
          <cell r="J630">
            <v>1</v>
          </cell>
          <cell r="K630">
            <v>1</v>
          </cell>
        </row>
        <row r="631">
          <cell r="A631" t="str">
            <v>M1</v>
          </cell>
          <cell r="B631" t="str">
            <v>A5C</v>
          </cell>
          <cell r="C631" t="str">
            <v>P</v>
          </cell>
          <cell r="D631" t="str">
            <v>22158</v>
          </cell>
          <cell r="E631" t="str">
            <v>CAP</v>
          </cell>
          <cell r="F631">
            <v>2</v>
          </cell>
          <cell r="G631" t="str">
            <v>CB520700001H00</v>
          </cell>
          <cell r="H631">
            <v>1.5</v>
          </cell>
          <cell r="I631" t="str">
            <v>--</v>
          </cell>
          <cell r="J631">
            <v>1</v>
          </cell>
          <cell r="K631">
            <v>1</v>
          </cell>
        </row>
        <row r="632">
          <cell r="A632" t="str">
            <v>M1</v>
          </cell>
          <cell r="B632" t="str">
            <v>A5C</v>
          </cell>
          <cell r="C632" t="str">
            <v>P</v>
          </cell>
          <cell r="D632" t="str">
            <v>22036</v>
          </cell>
          <cell r="E632" t="str">
            <v>CPLG</v>
          </cell>
          <cell r="F632">
            <v>2</v>
          </cell>
          <cell r="G632" t="str">
            <v>CB400500001H00</v>
          </cell>
          <cell r="H632">
            <v>1.5</v>
          </cell>
          <cell r="I632" t="str">
            <v>--</v>
          </cell>
          <cell r="J632">
            <v>1</v>
          </cell>
          <cell r="K632">
            <v>1</v>
          </cell>
        </row>
        <row r="633">
          <cell r="A633" t="str">
            <v>M1</v>
          </cell>
          <cell r="B633" t="str">
            <v>A5C</v>
          </cell>
          <cell r="C633" t="str">
            <v>P</v>
          </cell>
          <cell r="D633" t="str">
            <v>22101</v>
          </cell>
          <cell r="E633" t="str">
            <v>CPLG</v>
          </cell>
          <cell r="F633">
            <v>2</v>
          </cell>
          <cell r="G633" t="str">
            <v>CB400500001H00</v>
          </cell>
          <cell r="H633">
            <v>1.5</v>
          </cell>
          <cell r="I633" t="str">
            <v>--</v>
          </cell>
          <cell r="J633">
            <v>1</v>
          </cell>
          <cell r="K633">
            <v>1</v>
          </cell>
        </row>
        <row r="634">
          <cell r="A634" t="str">
            <v>M1</v>
          </cell>
          <cell r="B634" t="str">
            <v>A5C</v>
          </cell>
          <cell r="C634" t="str">
            <v>P</v>
          </cell>
          <cell r="D634" t="str">
            <v>22102</v>
          </cell>
          <cell r="E634" t="str">
            <v>CPLG</v>
          </cell>
          <cell r="F634">
            <v>2</v>
          </cell>
          <cell r="G634" t="str">
            <v>CB400500001H00</v>
          </cell>
          <cell r="H634">
            <v>1.5</v>
          </cell>
          <cell r="I634" t="str">
            <v>--</v>
          </cell>
          <cell r="J634">
            <v>1</v>
          </cell>
          <cell r="K634">
            <v>1</v>
          </cell>
        </row>
        <row r="635">
          <cell r="A635" t="str">
            <v>M1</v>
          </cell>
          <cell r="B635" t="str">
            <v>A5C</v>
          </cell>
          <cell r="C635" t="str">
            <v>P</v>
          </cell>
          <cell r="D635" t="str">
            <v>22108</v>
          </cell>
          <cell r="E635" t="str">
            <v>CPLG</v>
          </cell>
          <cell r="F635">
            <v>2</v>
          </cell>
          <cell r="G635" t="str">
            <v>CB400500001H00</v>
          </cell>
          <cell r="H635">
            <v>1.5</v>
          </cell>
          <cell r="I635" t="str">
            <v>--</v>
          </cell>
          <cell r="J635">
            <v>1</v>
          </cell>
          <cell r="K635">
            <v>1</v>
          </cell>
        </row>
        <row r="636">
          <cell r="A636" t="str">
            <v>M1</v>
          </cell>
          <cell r="B636" t="str">
            <v>A5C</v>
          </cell>
          <cell r="C636" t="str">
            <v>P</v>
          </cell>
          <cell r="D636" t="str">
            <v>22099</v>
          </cell>
          <cell r="E636" t="str">
            <v>CAP</v>
          </cell>
          <cell r="F636">
            <v>2</v>
          </cell>
          <cell r="G636" t="str">
            <v>CB520700001H00</v>
          </cell>
          <cell r="H636">
            <v>1.5</v>
          </cell>
          <cell r="I636" t="str">
            <v>--</v>
          </cell>
          <cell r="J636">
            <v>1</v>
          </cell>
          <cell r="K636">
            <v>1</v>
          </cell>
        </row>
        <row r="637">
          <cell r="A637" t="str">
            <v>M1</v>
          </cell>
          <cell r="B637" t="str">
            <v>A5C</v>
          </cell>
          <cell r="C637" t="str">
            <v>P</v>
          </cell>
          <cell r="D637" t="str">
            <v>22040</v>
          </cell>
          <cell r="E637" t="str">
            <v>C SWG</v>
          </cell>
          <cell r="F637">
            <v>2</v>
          </cell>
          <cell r="G637" t="str">
            <v>CB161108081H01</v>
          </cell>
          <cell r="H637">
            <v>1.5</v>
          </cell>
          <cell r="I637">
            <v>1</v>
          </cell>
          <cell r="J637">
            <v>1</v>
          </cell>
          <cell r="K637">
            <v>1</v>
          </cell>
        </row>
        <row r="638">
          <cell r="A638" t="str">
            <v>M1</v>
          </cell>
          <cell r="B638" t="str">
            <v>A5C</v>
          </cell>
          <cell r="C638" t="str">
            <v>P</v>
          </cell>
          <cell r="D638" t="str">
            <v>22041</v>
          </cell>
          <cell r="E638" t="str">
            <v>C SWG</v>
          </cell>
          <cell r="F638">
            <v>2</v>
          </cell>
          <cell r="G638" t="str">
            <v>CB161108081H01</v>
          </cell>
          <cell r="H638">
            <v>1.5</v>
          </cell>
          <cell r="I638">
            <v>1</v>
          </cell>
          <cell r="J638">
            <v>1</v>
          </cell>
          <cell r="K638">
            <v>1</v>
          </cell>
        </row>
        <row r="639">
          <cell r="A639" t="str">
            <v>M1</v>
          </cell>
          <cell r="B639" t="str">
            <v>A5C</v>
          </cell>
          <cell r="C639" t="str">
            <v>P</v>
          </cell>
          <cell r="D639" t="str">
            <v>22039</v>
          </cell>
          <cell r="E639" t="str">
            <v>C SWG</v>
          </cell>
          <cell r="F639">
            <v>2</v>
          </cell>
          <cell r="G639" t="str">
            <v>CB161108081H01</v>
          </cell>
          <cell r="H639">
            <v>1.5</v>
          </cell>
          <cell r="I639">
            <v>1</v>
          </cell>
          <cell r="J639">
            <v>1</v>
          </cell>
          <cell r="K639">
            <v>1</v>
          </cell>
        </row>
        <row r="640">
          <cell r="A640" t="str">
            <v>M1</v>
          </cell>
          <cell r="B640" t="str">
            <v>A5C</v>
          </cell>
          <cell r="C640" t="str">
            <v>P</v>
          </cell>
          <cell r="D640" t="str">
            <v>22039</v>
          </cell>
          <cell r="E640" t="str">
            <v>CAP</v>
          </cell>
          <cell r="F640">
            <v>2</v>
          </cell>
          <cell r="G640" t="str">
            <v>CB520700001H00</v>
          </cell>
          <cell r="H640">
            <v>1.5</v>
          </cell>
          <cell r="I640" t="str">
            <v>--</v>
          </cell>
          <cell r="J640">
            <v>1</v>
          </cell>
          <cell r="K640">
            <v>1</v>
          </cell>
        </row>
        <row r="641">
          <cell r="A641" t="str">
            <v>M1</v>
          </cell>
          <cell r="B641" t="str">
            <v>A5C</v>
          </cell>
          <cell r="C641" t="str">
            <v>P</v>
          </cell>
          <cell r="D641" t="str">
            <v>22040</v>
          </cell>
          <cell r="E641" t="str">
            <v>CAP</v>
          </cell>
          <cell r="F641">
            <v>2</v>
          </cell>
          <cell r="G641" t="str">
            <v>CB520700001H00</v>
          </cell>
          <cell r="H641">
            <v>1.5</v>
          </cell>
          <cell r="I641" t="str">
            <v>--</v>
          </cell>
          <cell r="J641">
            <v>1</v>
          </cell>
          <cell r="K641">
            <v>1</v>
          </cell>
        </row>
        <row r="642">
          <cell r="A642" t="str">
            <v>M1</v>
          </cell>
          <cell r="B642" t="str">
            <v>A5C</v>
          </cell>
          <cell r="C642" t="str">
            <v>P</v>
          </cell>
          <cell r="D642" t="str">
            <v>22041</v>
          </cell>
          <cell r="E642" t="str">
            <v>CAP</v>
          </cell>
          <cell r="F642">
            <v>2</v>
          </cell>
          <cell r="G642" t="str">
            <v>CB520700001H00</v>
          </cell>
          <cell r="H642">
            <v>1.5</v>
          </cell>
          <cell r="I642" t="str">
            <v>--</v>
          </cell>
          <cell r="J642">
            <v>1</v>
          </cell>
          <cell r="K642">
            <v>1</v>
          </cell>
        </row>
        <row r="643">
          <cell r="A643" t="str">
            <v>M1</v>
          </cell>
          <cell r="B643" t="str">
            <v>A6C</v>
          </cell>
          <cell r="C643" t="str">
            <v>HOS</v>
          </cell>
          <cell r="D643" t="str">
            <v>65623</v>
          </cell>
          <cell r="E643" t="str">
            <v>E SWG</v>
          </cell>
          <cell r="F643">
            <v>2</v>
          </cell>
          <cell r="G643" t="str">
            <v>CB162108081H01</v>
          </cell>
          <cell r="H643">
            <v>1.5</v>
          </cell>
          <cell r="I643">
            <v>1</v>
          </cell>
          <cell r="J643">
            <v>1</v>
          </cell>
          <cell r="K643">
            <v>1</v>
          </cell>
        </row>
        <row r="644">
          <cell r="A644" t="str">
            <v>M1</v>
          </cell>
          <cell r="B644" t="str">
            <v>A6C</v>
          </cell>
          <cell r="C644" t="str">
            <v>HOS</v>
          </cell>
          <cell r="D644" t="str">
            <v>65633</v>
          </cell>
          <cell r="E644" t="str">
            <v>CPLG</v>
          </cell>
          <cell r="F644">
            <v>2</v>
          </cell>
          <cell r="G644" t="str">
            <v>CB400500001H00</v>
          </cell>
          <cell r="H644">
            <v>1.5</v>
          </cell>
          <cell r="I644" t="str">
            <v>--</v>
          </cell>
          <cell r="J644">
            <v>1</v>
          </cell>
          <cell r="K644">
            <v>1</v>
          </cell>
        </row>
        <row r="645">
          <cell r="A645" t="str">
            <v>M1</v>
          </cell>
          <cell r="B645" t="str">
            <v>A5C</v>
          </cell>
          <cell r="C645" t="str">
            <v>P</v>
          </cell>
          <cell r="D645" t="str">
            <v>22111</v>
          </cell>
          <cell r="E645" t="str">
            <v>CPLG</v>
          </cell>
          <cell r="F645">
            <v>2</v>
          </cell>
          <cell r="G645" t="str">
            <v>CB400500001H00</v>
          </cell>
          <cell r="H645">
            <v>1.5</v>
          </cell>
          <cell r="I645" t="str">
            <v>--</v>
          </cell>
          <cell r="J645">
            <v>1</v>
          </cell>
          <cell r="K645">
            <v>1</v>
          </cell>
        </row>
        <row r="646">
          <cell r="A646" t="str">
            <v>M1</v>
          </cell>
          <cell r="B646" t="str">
            <v>A5C</v>
          </cell>
          <cell r="C646" t="str">
            <v>P</v>
          </cell>
          <cell r="D646" t="str">
            <v>22045</v>
          </cell>
          <cell r="E646" t="str">
            <v>TEE</v>
          </cell>
          <cell r="F646">
            <v>2</v>
          </cell>
          <cell r="G646" t="str">
            <v>CB400300001H00</v>
          </cell>
          <cell r="H646">
            <v>1.5</v>
          </cell>
          <cell r="I646" t="str">
            <v>--</v>
          </cell>
          <cell r="J646">
            <v>2</v>
          </cell>
          <cell r="K646">
            <v>2</v>
          </cell>
        </row>
        <row r="647">
          <cell r="A647" t="str">
            <v>M1</v>
          </cell>
          <cell r="B647" t="str">
            <v>A5C</v>
          </cell>
          <cell r="C647" t="str">
            <v>P</v>
          </cell>
          <cell r="D647" t="str">
            <v>22117</v>
          </cell>
          <cell r="E647" t="str">
            <v>CPLG</v>
          </cell>
          <cell r="F647">
            <v>2</v>
          </cell>
          <cell r="G647" t="str">
            <v>CB400500001H00</v>
          </cell>
          <cell r="H647">
            <v>1.5</v>
          </cell>
          <cell r="I647" t="str">
            <v>--</v>
          </cell>
          <cell r="J647">
            <v>1</v>
          </cell>
          <cell r="K647">
            <v>1</v>
          </cell>
        </row>
        <row r="648">
          <cell r="A648" t="str">
            <v>M1</v>
          </cell>
          <cell r="B648" t="str">
            <v>A5C</v>
          </cell>
          <cell r="C648" t="str">
            <v>P</v>
          </cell>
          <cell r="D648" t="str">
            <v>22102</v>
          </cell>
          <cell r="E648" t="str">
            <v>R TEE</v>
          </cell>
          <cell r="F648">
            <v>2</v>
          </cell>
          <cell r="G648" t="str">
            <v>CB400400001H0T</v>
          </cell>
          <cell r="H648">
            <v>1.5</v>
          </cell>
          <cell r="I648">
            <v>0.75</v>
          </cell>
          <cell r="J648">
            <v>2</v>
          </cell>
          <cell r="K648">
            <v>2</v>
          </cell>
        </row>
        <row r="649">
          <cell r="A649" t="str">
            <v>M1</v>
          </cell>
          <cell r="B649" t="str">
            <v>A6C</v>
          </cell>
          <cell r="C649" t="str">
            <v>HOS</v>
          </cell>
          <cell r="D649" t="str">
            <v>65632</v>
          </cell>
          <cell r="E649" t="str">
            <v>NPL</v>
          </cell>
          <cell r="F649">
            <v>2</v>
          </cell>
          <cell r="G649" t="str">
            <v>CB132308001HVR</v>
          </cell>
          <cell r="H649">
            <v>1.5</v>
          </cell>
          <cell r="I649" t="str">
            <v>75mm</v>
          </cell>
          <cell r="J649">
            <v>1</v>
          </cell>
          <cell r="K649">
            <v>1</v>
          </cell>
        </row>
        <row r="650">
          <cell r="A650" t="str">
            <v>M1</v>
          </cell>
          <cell r="B650" t="str">
            <v>A6C</v>
          </cell>
          <cell r="C650" t="str">
            <v>HOS</v>
          </cell>
          <cell r="D650" t="str">
            <v>65633</v>
          </cell>
          <cell r="E650" t="str">
            <v>R TEE</v>
          </cell>
          <cell r="F650">
            <v>2</v>
          </cell>
          <cell r="G650" t="str">
            <v>CB400400001H0T</v>
          </cell>
          <cell r="H650">
            <v>1.5</v>
          </cell>
          <cell r="I650">
            <v>0.75</v>
          </cell>
          <cell r="J650">
            <v>1</v>
          </cell>
          <cell r="K650">
            <v>1</v>
          </cell>
        </row>
        <row r="651">
          <cell r="A651" t="str">
            <v>M1</v>
          </cell>
          <cell r="B651" t="str">
            <v>A6C</v>
          </cell>
          <cell r="C651" t="str">
            <v>HOS</v>
          </cell>
          <cell r="D651" t="str">
            <v>65632</v>
          </cell>
          <cell r="E651" t="str">
            <v>TEE</v>
          </cell>
          <cell r="F651">
            <v>2</v>
          </cell>
          <cell r="G651" t="str">
            <v>CB400300001H00</v>
          </cell>
          <cell r="H651">
            <v>1.5</v>
          </cell>
          <cell r="I651" t="str">
            <v>--</v>
          </cell>
          <cell r="J651">
            <v>1</v>
          </cell>
          <cell r="K651">
            <v>1</v>
          </cell>
        </row>
        <row r="652">
          <cell r="A652" t="str">
            <v>M1</v>
          </cell>
          <cell r="B652" t="str">
            <v>A5C</v>
          </cell>
          <cell r="C652" t="str">
            <v>P</v>
          </cell>
          <cell r="D652" t="str">
            <v>22002</v>
          </cell>
          <cell r="E652" t="str">
            <v>TEE</v>
          </cell>
          <cell r="F652">
            <v>2</v>
          </cell>
          <cell r="G652" t="str">
            <v>CB400300001H00</v>
          </cell>
          <cell r="H652">
            <v>1.5</v>
          </cell>
          <cell r="I652" t="str">
            <v>--</v>
          </cell>
          <cell r="J652">
            <v>1</v>
          </cell>
          <cell r="K652">
            <v>1</v>
          </cell>
        </row>
        <row r="653">
          <cell r="A653" t="str">
            <v>M1</v>
          </cell>
          <cell r="B653" t="str">
            <v>A5C</v>
          </cell>
          <cell r="C653" t="str">
            <v>P</v>
          </cell>
          <cell r="D653" t="str">
            <v>22158</v>
          </cell>
          <cell r="E653" t="str">
            <v>C SWG</v>
          </cell>
          <cell r="F653">
            <v>2</v>
          </cell>
          <cell r="G653" t="str">
            <v>CB161108081H01</v>
          </cell>
          <cell r="H653">
            <v>1.5</v>
          </cell>
          <cell r="I653">
            <v>1</v>
          </cell>
          <cell r="J653">
            <v>1</v>
          </cell>
          <cell r="K653">
            <v>1</v>
          </cell>
        </row>
        <row r="654">
          <cell r="A654" t="str">
            <v>M1</v>
          </cell>
          <cell r="B654" t="str">
            <v>A6C</v>
          </cell>
          <cell r="C654" t="str">
            <v>HOS</v>
          </cell>
          <cell r="D654" t="str">
            <v>65633</v>
          </cell>
          <cell r="E654" t="str">
            <v>C SWG</v>
          </cell>
          <cell r="F654">
            <v>2</v>
          </cell>
          <cell r="G654" t="str">
            <v>CB161108081H0T</v>
          </cell>
          <cell r="H654">
            <v>1.5</v>
          </cell>
          <cell r="I654">
            <v>0.75</v>
          </cell>
          <cell r="J654">
            <v>1</v>
          </cell>
          <cell r="K654">
            <v>1</v>
          </cell>
        </row>
        <row r="655">
          <cell r="A655" t="str">
            <v>M1</v>
          </cell>
          <cell r="B655" t="str">
            <v>A5C</v>
          </cell>
          <cell r="C655" t="str">
            <v>P</v>
          </cell>
          <cell r="D655" t="str">
            <v>22111</v>
          </cell>
          <cell r="E655" t="str">
            <v>C SWG</v>
          </cell>
          <cell r="F655">
            <v>2</v>
          </cell>
          <cell r="G655" t="str">
            <v>CB161108081H01</v>
          </cell>
          <cell r="H655">
            <v>1.5</v>
          </cell>
          <cell r="I655">
            <v>1</v>
          </cell>
          <cell r="J655">
            <v>1</v>
          </cell>
          <cell r="K655">
            <v>1</v>
          </cell>
        </row>
        <row r="656">
          <cell r="A656" t="str">
            <v>M1</v>
          </cell>
          <cell r="B656" t="str">
            <v>A5C</v>
          </cell>
          <cell r="C656" t="str">
            <v>P</v>
          </cell>
          <cell r="D656" t="str">
            <v>22085</v>
          </cell>
          <cell r="E656" t="str">
            <v>TEE</v>
          </cell>
          <cell r="F656">
            <v>2</v>
          </cell>
          <cell r="G656" t="str">
            <v>CB400300001H00</v>
          </cell>
          <cell r="H656">
            <v>1.5</v>
          </cell>
          <cell r="I656" t="str">
            <v>--</v>
          </cell>
          <cell r="J656">
            <v>1</v>
          </cell>
          <cell r="K656">
            <v>1</v>
          </cell>
        </row>
        <row r="657">
          <cell r="A657" t="str">
            <v>M1</v>
          </cell>
          <cell r="B657" t="str">
            <v>A5C</v>
          </cell>
          <cell r="C657" t="str">
            <v>P</v>
          </cell>
          <cell r="D657" t="str">
            <v>22157</v>
          </cell>
          <cell r="E657" t="str">
            <v>CPLG</v>
          </cell>
          <cell r="F657">
            <v>2</v>
          </cell>
          <cell r="G657" t="str">
            <v>CB400500001H00</v>
          </cell>
          <cell r="H657">
            <v>1.5</v>
          </cell>
          <cell r="I657" t="str">
            <v>--</v>
          </cell>
          <cell r="J657">
            <v>1</v>
          </cell>
          <cell r="K657">
            <v>1</v>
          </cell>
        </row>
        <row r="658">
          <cell r="A658" t="str">
            <v>M1</v>
          </cell>
          <cell r="B658" t="str">
            <v>A5C</v>
          </cell>
          <cell r="C658" t="str">
            <v>P</v>
          </cell>
          <cell r="D658" t="str">
            <v>22158</v>
          </cell>
          <cell r="E658" t="str">
            <v>CPLG</v>
          </cell>
          <cell r="F658">
            <v>2</v>
          </cell>
          <cell r="G658" t="str">
            <v>CB400500001H00</v>
          </cell>
          <cell r="H658">
            <v>1.5</v>
          </cell>
          <cell r="I658" t="str">
            <v>--</v>
          </cell>
          <cell r="J658">
            <v>1</v>
          </cell>
          <cell r="K658">
            <v>1</v>
          </cell>
        </row>
        <row r="659">
          <cell r="A659" t="str">
            <v>M1</v>
          </cell>
          <cell r="B659" t="str">
            <v>A5C</v>
          </cell>
          <cell r="C659" t="str">
            <v>P</v>
          </cell>
          <cell r="D659" t="str">
            <v>22157</v>
          </cell>
          <cell r="E659" t="str">
            <v>NPL</v>
          </cell>
          <cell r="F659">
            <v>2</v>
          </cell>
          <cell r="G659" t="str">
            <v>CB132308001HVR</v>
          </cell>
          <cell r="H659">
            <v>1.5</v>
          </cell>
          <cell r="I659" t="str">
            <v>75mm</v>
          </cell>
          <cell r="J659">
            <v>1</v>
          </cell>
          <cell r="K659">
            <v>1</v>
          </cell>
        </row>
        <row r="660">
          <cell r="A660" t="str">
            <v>M1</v>
          </cell>
          <cell r="B660" t="str">
            <v>A5C</v>
          </cell>
          <cell r="C660" t="str">
            <v>P</v>
          </cell>
          <cell r="D660" t="str">
            <v>22071</v>
          </cell>
          <cell r="E660" t="str">
            <v>R TEE</v>
          </cell>
          <cell r="F660">
            <v>2</v>
          </cell>
          <cell r="G660" t="str">
            <v>CB400400001H0T</v>
          </cell>
          <cell r="H660">
            <v>1.5</v>
          </cell>
          <cell r="I660">
            <v>0.75</v>
          </cell>
          <cell r="J660">
            <v>1</v>
          </cell>
          <cell r="K660">
            <v>1</v>
          </cell>
        </row>
        <row r="661">
          <cell r="A661" t="str">
            <v>M1</v>
          </cell>
          <cell r="B661" t="str">
            <v>A5C</v>
          </cell>
          <cell r="C661" t="str">
            <v>P</v>
          </cell>
          <cell r="D661" t="str">
            <v>22071</v>
          </cell>
          <cell r="E661" t="str">
            <v>R TEE</v>
          </cell>
          <cell r="F661">
            <v>2</v>
          </cell>
          <cell r="G661" t="str">
            <v>CB400400001H01</v>
          </cell>
          <cell r="H661">
            <v>1.5</v>
          </cell>
          <cell r="I661">
            <v>1</v>
          </cell>
          <cell r="J661">
            <v>1</v>
          </cell>
          <cell r="K661">
            <v>1</v>
          </cell>
        </row>
        <row r="662">
          <cell r="A662" t="str">
            <v>M1</v>
          </cell>
          <cell r="B662" t="str">
            <v>A5C</v>
          </cell>
          <cell r="C662" t="str">
            <v>P</v>
          </cell>
          <cell r="D662" t="str">
            <v>22109</v>
          </cell>
          <cell r="E662" t="str">
            <v>R TEE</v>
          </cell>
          <cell r="F662">
            <v>2</v>
          </cell>
          <cell r="G662" t="str">
            <v>CB400400001H01</v>
          </cell>
          <cell r="H662">
            <v>1.5</v>
          </cell>
          <cell r="I662">
            <v>1</v>
          </cell>
          <cell r="J662">
            <v>1</v>
          </cell>
          <cell r="K662">
            <v>1</v>
          </cell>
        </row>
        <row r="663">
          <cell r="A663" t="str">
            <v>M1</v>
          </cell>
          <cell r="B663" t="str">
            <v>A5C</v>
          </cell>
          <cell r="C663" t="str">
            <v>P</v>
          </cell>
          <cell r="D663" t="str">
            <v>22104</v>
          </cell>
          <cell r="E663" t="str">
            <v>R TEE</v>
          </cell>
          <cell r="F663">
            <v>2</v>
          </cell>
          <cell r="G663" t="str">
            <v>CB400400001H0T</v>
          </cell>
          <cell r="H663">
            <v>1.5</v>
          </cell>
          <cell r="I663">
            <v>0.75</v>
          </cell>
          <cell r="J663">
            <v>1</v>
          </cell>
          <cell r="K663">
            <v>1</v>
          </cell>
        </row>
        <row r="664">
          <cell r="A664" t="str">
            <v>M1</v>
          </cell>
          <cell r="B664" t="str">
            <v>A5C</v>
          </cell>
          <cell r="C664" t="str">
            <v>P</v>
          </cell>
          <cell r="D664" t="str">
            <v>22104</v>
          </cell>
          <cell r="E664" t="str">
            <v>R TEE</v>
          </cell>
          <cell r="F664">
            <v>2</v>
          </cell>
          <cell r="G664" t="str">
            <v>CB400400001H01</v>
          </cell>
          <cell r="H664">
            <v>1.5</v>
          </cell>
          <cell r="I664">
            <v>1</v>
          </cell>
          <cell r="J664">
            <v>1</v>
          </cell>
          <cell r="K664">
            <v>1</v>
          </cell>
        </row>
        <row r="665">
          <cell r="A665" t="str">
            <v>M1</v>
          </cell>
          <cell r="B665" t="str">
            <v>A5C</v>
          </cell>
          <cell r="C665" t="str">
            <v>P</v>
          </cell>
          <cell r="D665" t="str">
            <v>22157</v>
          </cell>
          <cell r="E665" t="str">
            <v>R TEE</v>
          </cell>
          <cell r="F665">
            <v>2</v>
          </cell>
          <cell r="G665" t="str">
            <v>CB400400001H0H</v>
          </cell>
          <cell r="H665">
            <v>1.5</v>
          </cell>
          <cell r="I665">
            <v>0.5</v>
          </cell>
          <cell r="J665">
            <v>1</v>
          </cell>
          <cell r="K665">
            <v>1</v>
          </cell>
        </row>
        <row r="666">
          <cell r="A666" t="str">
            <v>M1</v>
          </cell>
          <cell r="B666" t="str">
            <v>A5C</v>
          </cell>
          <cell r="C666" t="str">
            <v>TRIM</v>
          </cell>
          <cell r="D666" t="str">
            <v>X-2207</v>
          </cell>
          <cell r="E666" t="str">
            <v>NPL</v>
          </cell>
          <cell r="F666">
            <v>2</v>
          </cell>
          <cell r="G666" t="str">
            <v>CB132108001HVR</v>
          </cell>
          <cell r="H666">
            <v>1.5</v>
          </cell>
          <cell r="I666" t="str">
            <v>75mm</v>
          </cell>
          <cell r="J666">
            <v>2</v>
          </cell>
          <cell r="K666">
            <v>2</v>
          </cell>
        </row>
        <row r="667">
          <cell r="A667" t="str">
            <v>M1</v>
          </cell>
          <cell r="B667" t="str">
            <v>A5C</v>
          </cell>
          <cell r="C667" t="str">
            <v>P</v>
          </cell>
          <cell r="D667" t="str">
            <v>22158</v>
          </cell>
          <cell r="E667" t="str">
            <v>R TEE</v>
          </cell>
          <cell r="F667">
            <v>2</v>
          </cell>
          <cell r="G667" t="str">
            <v>CB400400001H0H</v>
          </cell>
          <cell r="H667">
            <v>1.5</v>
          </cell>
          <cell r="I667">
            <v>0.5</v>
          </cell>
          <cell r="J667">
            <v>1</v>
          </cell>
          <cell r="K667">
            <v>1</v>
          </cell>
        </row>
        <row r="668">
          <cell r="A668" t="str">
            <v>M1</v>
          </cell>
          <cell r="B668" t="str">
            <v>A5C</v>
          </cell>
          <cell r="C668" t="str">
            <v>P</v>
          </cell>
          <cell r="D668" t="str">
            <v>22078</v>
          </cell>
          <cell r="E668" t="str">
            <v>R TEE</v>
          </cell>
          <cell r="F668">
            <v>2</v>
          </cell>
          <cell r="G668" t="str">
            <v>CB400400001H0T</v>
          </cell>
          <cell r="H668">
            <v>1.5</v>
          </cell>
          <cell r="I668">
            <v>0.75</v>
          </cell>
          <cell r="J668">
            <v>1</v>
          </cell>
          <cell r="K668">
            <v>1</v>
          </cell>
        </row>
        <row r="669">
          <cell r="A669" t="str">
            <v>M1</v>
          </cell>
          <cell r="B669" t="str">
            <v>A5C</v>
          </cell>
          <cell r="C669" t="str">
            <v>P</v>
          </cell>
          <cell r="D669" t="str">
            <v>22087</v>
          </cell>
          <cell r="E669" t="str">
            <v>R TEE</v>
          </cell>
          <cell r="F669">
            <v>2</v>
          </cell>
          <cell r="G669" t="str">
            <v>CB400400001H0T</v>
          </cell>
          <cell r="H669">
            <v>1.5</v>
          </cell>
          <cell r="I669">
            <v>0.75</v>
          </cell>
          <cell r="J669">
            <v>1</v>
          </cell>
          <cell r="K669">
            <v>1</v>
          </cell>
        </row>
        <row r="670">
          <cell r="A670" t="str">
            <v>M1</v>
          </cell>
          <cell r="B670" t="str">
            <v>A5C</v>
          </cell>
          <cell r="C670" t="str">
            <v>P</v>
          </cell>
          <cell r="D670" t="str">
            <v>22087</v>
          </cell>
          <cell r="E670" t="str">
            <v>R TEE</v>
          </cell>
          <cell r="F670">
            <v>2</v>
          </cell>
          <cell r="G670" t="str">
            <v>CB400400001H01</v>
          </cell>
          <cell r="H670">
            <v>1.5</v>
          </cell>
          <cell r="I670">
            <v>1</v>
          </cell>
          <cell r="J670">
            <v>1</v>
          </cell>
          <cell r="K670">
            <v>1</v>
          </cell>
        </row>
        <row r="671">
          <cell r="A671" t="str">
            <v>M1</v>
          </cell>
          <cell r="B671" t="str">
            <v>A5C</v>
          </cell>
          <cell r="C671" t="str">
            <v>P</v>
          </cell>
          <cell r="D671" t="str">
            <v>22102</v>
          </cell>
          <cell r="E671" t="str">
            <v>R TEE</v>
          </cell>
          <cell r="F671">
            <v>2</v>
          </cell>
          <cell r="G671" t="str">
            <v>CB400400001H01</v>
          </cell>
          <cell r="H671">
            <v>1.5</v>
          </cell>
          <cell r="I671">
            <v>1</v>
          </cell>
          <cell r="J671">
            <v>1</v>
          </cell>
          <cell r="K671">
            <v>1</v>
          </cell>
        </row>
        <row r="672">
          <cell r="A672" t="str">
            <v>M1</v>
          </cell>
          <cell r="B672" t="str">
            <v>A5C</v>
          </cell>
          <cell r="C672" t="str">
            <v>P</v>
          </cell>
          <cell r="D672" t="str">
            <v>22113</v>
          </cell>
          <cell r="E672" t="str">
            <v>R TEE</v>
          </cell>
          <cell r="F672">
            <v>2</v>
          </cell>
          <cell r="G672" t="str">
            <v>CB400400001H0T</v>
          </cell>
          <cell r="H672">
            <v>1.5</v>
          </cell>
          <cell r="I672">
            <v>0.75</v>
          </cell>
          <cell r="J672">
            <v>1</v>
          </cell>
          <cell r="K672">
            <v>1</v>
          </cell>
        </row>
        <row r="673">
          <cell r="A673" t="str">
            <v>M1</v>
          </cell>
          <cell r="B673" t="str">
            <v>A5C</v>
          </cell>
          <cell r="C673" t="str">
            <v>P</v>
          </cell>
          <cell r="D673" t="str">
            <v>22114</v>
          </cell>
          <cell r="E673" t="str">
            <v>R TEE</v>
          </cell>
          <cell r="F673">
            <v>2</v>
          </cell>
          <cell r="G673" t="str">
            <v>CB400400001H0T</v>
          </cell>
          <cell r="H673">
            <v>1.5</v>
          </cell>
          <cell r="I673">
            <v>0.75</v>
          </cell>
          <cell r="J673">
            <v>1</v>
          </cell>
          <cell r="K673">
            <v>1</v>
          </cell>
        </row>
        <row r="674">
          <cell r="A674" t="str">
            <v>M1</v>
          </cell>
          <cell r="B674" t="str">
            <v>A4C</v>
          </cell>
          <cell r="C674" t="str">
            <v>P</v>
          </cell>
          <cell r="D674" t="str">
            <v>22031</v>
          </cell>
          <cell r="E674" t="str">
            <v>90 ELL</v>
          </cell>
          <cell r="F674">
            <v>2</v>
          </cell>
          <cell r="G674" t="str">
            <v>CB400100001H00</v>
          </cell>
          <cell r="H674">
            <v>1.5</v>
          </cell>
          <cell r="I674" t="str">
            <v>--</v>
          </cell>
          <cell r="J674">
            <v>1</v>
          </cell>
          <cell r="K674">
            <v>1</v>
          </cell>
        </row>
        <row r="675">
          <cell r="A675" t="str">
            <v>M1</v>
          </cell>
          <cell r="B675" t="str">
            <v>A5C</v>
          </cell>
          <cell r="C675" t="str">
            <v>TRIM</v>
          </cell>
          <cell r="D675" t="str">
            <v>V-2201</v>
          </cell>
          <cell r="E675" t="str">
            <v>NPL</v>
          </cell>
          <cell r="F675">
            <v>2</v>
          </cell>
          <cell r="G675" t="str">
            <v>CB132308001HVR</v>
          </cell>
          <cell r="H675">
            <v>1.5</v>
          </cell>
          <cell r="I675" t="str">
            <v>75mm</v>
          </cell>
          <cell r="J675">
            <v>1</v>
          </cell>
          <cell r="K675">
            <v>1</v>
          </cell>
        </row>
        <row r="676">
          <cell r="A676" t="str">
            <v>M1</v>
          </cell>
          <cell r="B676" t="str">
            <v>A5C</v>
          </cell>
          <cell r="C676" t="str">
            <v>TRIM</v>
          </cell>
          <cell r="D676" t="str">
            <v>V-2201</v>
          </cell>
          <cell r="E676" t="str">
            <v>CAP</v>
          </cell>
          <cell r="F676">
            <v>2</v>
          </cell>
          <cell r="G676" t="str">
            <v>CB520700001H00</v>
          </cell>
          <cell r="H676">
            <v>1.5</v>
          </cell>
          <cell r="I676" t="str">
            <v>--</v>
          </cell>
          <cell r="J676">
            <v>1</v>
          </cell>
          <cell r="K676">
            <v>1</v>
          </cell>
        </row>
        <row r="677">
          <cell r="A677" t="str">
            <v>M1</v>
          </cell>
          <cell r="B677" t="str">
            <v>A5C</v>
          </cell>
          <cell r="C677" t="str">
            <v>TRIM</v>
          </cell>
          <cell r="D677" t="str">
            <v>V-2201</v>
          </cell>
          <cell r="E677" t="str">
            <v>NPL</v>
          </cell>
          <cell r="F677">
            <v>2</v>
          </cell>
          <cell r="G677" t="str">
            <v>CB132108001HVR</v>
          </cell>
          <cell r="H677">
            <v>1.5</v>
          </cell>
          <cell r="I677" t="str">
            <v>75mm</v>
          </cell>
          <cell r="J677">
            <v>1</v>
          </cell>
          <cell r="K677">
            <v>1</v>
          </cell>
        </row>
        <row r="678">
          <cell r="A678" t="str">
            <v>M1</v>
          </cell>
          <cell r="B678" t="str">
            <v>A5C</v>
          </cell>
          <cell r="C678" t="str">
            <v>P</v>
          </cell>
          <cell r="D678" t="str">
            <v>22078</v>
          </cell>
          <cell r="E678" t="str">
            <v>TEE</v>
          </cell>
          <cell r="F678">
            <v>2</v>
          </cell>
          <cell r="G678" t="str">
            <v>CB400300001H00</v>
          </cell>
          <cell r="H678">
            <v>1.5</v>
          </cell>
          <cell r="I678" t="str">
            <v>--</v>
          </cell>
          <cell r="J678">
            <v>2</v>
          </cell>
          <cell r="K678">
            <v>2</v>
          </cell>
        </row>
        <row r="679">
          <cell r="A679" t="str">
            <v>M1</v>
          </cell>
          <cell r="B679" t="str">
            <v>A4C</v>
          </cell>
          <cell r="C679" t="str">
            <v>P</v>
          </cell>
          <cell r="D679" t="str">
            <v>22031</v>
          </cell>
          <cell r="E679" t="str">
            <v>R TEE</v>
          </cell>
          <cell r="F679">
            <v>2</v>
          </cell>
          <cell r="G679" t="str">
            <v>CB400400001H0T</v>
          </cell>
          <cell r="H679">
            <v>1.5</v>
          </cell>
          <cell r="I679">
            <v>0.75</v>
          </cell>
          <cell r="J679">
            <v>1</v>
          </cell>
          <cell r="K679">
            <v>1</v>
          </cell>
        </row>
        <row r="680">
          <cell r="A680" t="str">
            <v>M1</v>
          </cell>
          <cell r="B680" t="str">
            <v>A4C</v>
          </cell>
          <cell r="C680" t="str">
            <v>P</v>
          </cell>
          <cell r="D680" t="str">
            <v>22031</v>
          </cell>
          <cell r="E680" t="str">
            <v>TEE</v>
          </cell>
          <cell r="F680">
            <v>2</v>
          </cell>
          <cell r="G680" t="str">
            <v>CB400300001H00</v>
          </cell>
          <cell r="H680">
            <v>1.5</v>
          </cell>
          <cell r="I680" t="str">
            <v>--</v>
          </cell>
          <cell r="J680">
            <v>1</v>
          </cell>
          <cell r="K680">
            <v>1</v>
          </cell>
        </row>
        <row r="681">
          <cell r="A681" t="str">
            <v>M1</v>
          </cell>
          <cell r="B681" t="str">
            <v>A5C</v>
          </cell>
          <cell r="C681" t="str">
            <v>P</v>
          </cell>
          <cell r="D681" t="str">
            <v>22071</v>
          </cell>
          <cell r="E681" t="str">
            <v>TEE</v>
          </cell>
          <cell r="F681">
            <v>2</v>
          </cell>
          <cell r="G681" t="str">
            <v>CB400300001H00</v>
          </cell>
          <cell r="H681">
            <v>1.5</v>
          </cell>
          <cell r="I681" t="str">
            <v>--</v>
          </cell>
          <cell r="J681">
            <v>2</v>
          </cell>
          <cell r="K681">
            <v>2</v>
          </cell>
        </row>
        <row r="682">
          <cell r="A682" t="str">
            <v>M1</v>
          </cell>
          <cell r="B682" t="str">
            <v>B2C</v>
          </cell>
          <cell r="C682" t="str">
            <v>CWR</v>
          </cell>
          <cell r="D682" t="str">
            <v>22619</v>
          </cell>
          <cell r="E682" t="str">
            <v>90 ELL</v>
          </cell>
          <cell r="F682">
            <v>2</v>
          </cell>
          <cell r="G682" t="str">
            <v>CB300108000200</v>
          </cell>
          <cell r="H682">
            <v>2</v>
          </cell>
          <cell r="I682" t="str">
            <v>--</v>
          </cell>
          <cell r="J682">
            <v>1</v>
          </cell>
          <cell r="K682">
            <v>2</v>
          </cell>
        </row>
        <row r="683">
          <cell r="A683" t="str">
            <v>M1</v>
          </cell>
          <cell r="B683" t="str">
            <v>B2C</v>
          </cell>
          <cell r="C683" t="str">
            <v>CWR</v>
          </cell>
          <cell r="D683" t="str">
            <v>22620</v>
          </cell>
          <cell r="E683" t="str">
            <v>90 ELL</v>
          </cell>
          <cell r="F683">
            <v>2</v>
          </cell>
          <cell r="G683" t="str">
            <v>CB300108000200</v>
          </cell>
          <cell r="H683">
            <v>2</v>
          </cell>
          <cell r="I683" t="str">
            <v>--</v>
          </cell>
          <cell r="J683">
            <v>1</v>
          </cell>
          <cell r="K683">
            <v>2</v>
          </cell>
        </row>
        <row r="684">
          <cell r="A684" t="str">
            <v>M1</v>
          </cell>
          <cell r="B684" t="str">
            <v>B2C</v>
          </cell>
          <cell r="C684" t="str">
            <v>SH</v>
          </cell>
          <cell r="D684" t="str">
            <v>22611</v>
          </cell>
          <cell r="E684" t="str">
            <v>45 ELL</v>
          </cell>
          <cell r="F684">
            <v>2</v>
          </cell>
          <cell r="G684" t="str">
            <v>CB300208000200</v>
          </cell>
          <cell r="H684">
            <v>2</v>
          </cell>
          <cell r="I684" t="str">
            <v>--</v>
          </cell>
          <cell r="J684">
            <v>1</v>
          </cell>
          <cell r="K684">
            <v>2</v>
          </cell>
        </row>
        <row r="685">
          <cell r="A685" t="str">
            <v>M1</v>
          </cell>
          <cell r="B685" t="str">
            <v>B2C</v>
          </cell>
          <cell r="C685" t="str">
            <v>SH</v>
          </cell>
          <cell r="D685" t="str">
            <v>22611</v>
          </cell>
          <cell r="E685" t="str">
            <v>90 ELL</v>
          </cell>
          <cell r="F685">
            <v>2</v>
          </cell>
          <cell r="G685" t="str">
            <v>CB300108000200</v>
          </cell>
          <cell r="H685">
            <v>2</v>
          </cell>
          <cell r="I685" t="str">
            <v>--</v>
          </cell>
          <cell r="J685">
            <v>4</v>
          </cell>
          <cell r="K685">
            <v>5</v>
          </cell>
        </row>
        <row r="686">
          <cell r="A686" t="str">
            <v>M1</v>
          </cell>
          <cell r="B686" t="str">
            <v>B2C</v>
          </cell>
          <cell r="C686" t="str">
            <v>SH</v>
          </cell>
          <cell r="D686" t="str">
            <v>22611</v>
          </cell>
          <cell r="E686" t="str">
            <v>90 ELL</v>
          </cell>
          <cell r="F686">
            <v>2</v>
          </cell>
          <cell r="G686" t="str">
            <v>CB300108000200</v>
          </cell>
          <cell r="H686">
            <v>2</v>
          </cell>
          <cell r="I686" t="str">
            <v>--</v>
          </cell>
          <cell r="J686">
            <v>2</v>
          </cell>
          <cell r="K686">
            <v>3</v>
          </cell>
        </row>
        <row r="687">
          <cell r="A687" t="str">
            <v>M1</v>
          </cell>
          <cell r="B687" t="str">
            <v>B2C</v>
          </cell>
          <cell r="C687" t="str">
            <v>SH</v>
          </cell>
          <cell r="D687" t="str">
            <v>22612</v>
          </cell>
          <cell r="E687" t="str">
            <v>90 ELL</v>
          </cell>
          <cell r="F687">
            <v>2</v>
          </cell>
          <cell r="G687" t="str">
            <v>CB300108000200</v>
          </cell>
          <cell r="H687">
            <v>2</v>
          </cell>
          <cell r="I687" t="str">
            <v>--</v>
          </cell>
          <cell r="J687">
            <v>13</v>
          </cell>
          <cell r="K687">
            <v>15</v>
          </cell>
        </row>
        <row r="688">
          <cell r="A688" t="str">
            <v>M1</v>
          </cell>
          <cell r="B688" t="str">
            <v>B2C</v>
          </cell>
          <cell r="C688" t="str">
            <v>SH</v>
          </cell>
          <cell r="D688" t="str">
            <v>22613</v>
          </cell>
          <cell r="E688" t="str">
            <v>90 ELL</v>
          </cell>
          <cell r="F688">
            <v>2</v>
          </cell>
          <cell r="G688" t="str">
            <v>CB300108000200</v>
          </cell>
          <cell r="H688">
            <v>2</v>
          </cell>
          <cell r="I688" t="str">
            <v>--</v>
          </cell>
          <cell r="J688">
            <v>13</v>
          </cell>
          <cell r="K688">
            <v>15</v>
          </cell>
        </row>
        <row r="689">
          <cell r="A689" t="str">
            <v>M1</v>
          </cell>
          <cell r="B689" t="str">
            <v>B2C</v>
          </cell>
          <cell r="C689" t="str">
            <v>SH</v>
          </cell>
          <cell r="D689" t="str">
            <v>22614</v>
          </cell>
          <cell r="E689" t="str">
            <v>90 ELL</v>
          </cell>
          <cell r="F689">
            <v>2</v>
          </cell>
          <cell r="G689" t="str">
            <v>CB300108000200</v>
          </cell>
          <cell r="H689">
            <v>2</v>
          </cell>
          <cell r="I689" t="str">
            <v>--</v>
          </cell>
          <cell r="J689">
            <v>8</v>
          </cell>
          <cell r="K689">
            <v>9</v>
          </cell>
        </row>
        <row r="690">
          <cell r="A690" t="str">
            <v>M1</v>
          </cell>
          <cell r="B690" t="str">
            <v>B2C</v>
          </cell>
          <cell r="C690" t="str">
            <v>SH</v>
          </cell>
          <cell r="D690" t="str">
            <v>22614</v>
          </cell>
          <cell r="E690" t="str">
            <v>E SWG</v>
          </cell>
          <cell r="F690">
            <v>2</v>
          </cell>
          <cell r="G690" t="str">
            <v>CB1624080802IH</v>
          </cell>
          <cell r="H690">
            <v>2</v>
          </cell>
          <cell r="I690">
            <v>1.5</v>
          </cell>
          <cell r="J690">
            <v>2</v>
          </cell>
          <cell r="K690">
            <v>3</v>
          </cell>
        </row>
        <row r="691">
          <cell r="A691" t="str">
            <v>M1</v>
          </cell>
          <cell r="B691" t="str">
            <v>B2C</v>
          </cell>
          <cell r="C691" t="str">
            <v>SH</v>
          </cell>
          <cell r="D691" t="str">
            <v>22611</v>
          </cell>
          <cell r="E691" t="str">
            <v>E SWG</v>
          </cell>
          <cell r="F691">
            <v>2</v>
          </cell>
          <cell r="G691" t="str">
            <v>CB162408080201</v>
          </cell>
          <cell r="H691">
            <v>2</v>
          </cell>
          <cell r="I691">
            <v>1</v>
          </cell>
          <cell r="J691">
            <v>2</v>
          </cell>
          <cell r="K691">
            <v>3</v>
          </cell>
        </row>
        <row r="692">
          <cell r="A692" t="str">
            <v>M1</v>
          </cell>
          <cell r="B692" t="str">
            <v>B2C</v>
          </cell>
          <cell r="C692" t="str">
            <v>SH</v>
          </cell>
          <cell r="D692" t="str">
            <v>22613</v>
          </cell>
          <cell r="E692" t="str">
            <v>E SWG</v>
          </cell>
          <cell r="F692">
            <v>2</v>
          </cell>
          <cell r="G692" t="str">
            <v>CB1624080802IH</v>
          </cell>
          <cell r="H692">
            <v>2</v>
          </cell>
          <cell r="I692">
            <v>1.5</v>
          </cell>
          <cell r="J692">
            <v>2</v>
          </cell>
          <cell r="K692">
            <v>3</v>
          </cell>
        </row>
        <row r="693">
          <cell r="A693" t="str">
            <v>M1</v>
          </cell>
          <cell r="B693" t="str">
            <v>B2C</v>
          </cell>
          <cell r="C693" t="str">
            <v>SH</v>
          </cell>
          <cell r="D693" t="str">
            <v>22612</v>
          </cell>
          <cell r="E693" t="str">
            <v>SOL</v>
          </cell>
          <cell r="F693">
            <v>2</v>
          </cell>
          <cell r="G693" t="str">
            <v>CB39020000020T</v>
          </cell>
          <cell r="H693">
            <v>2</v>
          </cell>
          <cell r="I693">
            <v>0.75</v>
          </cell>
          <cell r="J693">
            <v>2</v>
          </cell>
          <cell r="K693">
            <v>3</v>
          </cell>
        </row>
        <row r="694">
          <cell r="A694" t="str">
            <v>M1</v>
          </cell>
          <cell r="B694" t="str">
            <v>B2C</v>
          </cell>
          <cell r="C694" t="str">
            <v>SH</v>
          </cell>
          <cell r="D694" t="str">
            <v>22611</v>
          </cell>
          <cell r="E694" t="str">
            <v>SOL</v>
          </cell>
          <cell r="F694">
            <v>2</v>
          </cell>
          <cell r="G694" t="str">
            <v>CB39020000020T</v>
          </cell>
          <cell r="H694">
            <v>2</v>
          </cell>
          <cell r="I694">
            <v>0.75</v>
          </cell>
          <cell r="J694">
            <v>1</v>
          </cell>
          <cell r="K694">
            <v>2</v>
          </cell>
        </row>
        <row r="695">
          <cell r="A695" t="str">
            <v>M1</v>
          </cell>
          <cell r="B695" t="str">
            <v>B2C</v>
          </cell>
          <cell r="C695" t="str">
            <v>SH</v>
          </cell>
          <cell r="D695" t="str">
            <v>22614</v>
          </cell>
          <cell r="E695" t="str">
            <v>SOL</v>
          </cell>
          <cell r="F695">
            <v>2</v>
          </cell>
          <cell r="G695" t="str">
            <v>CB39020000020T</v>
          </cell>
          <cell r="H695">
            <v>2</v>
          </cell>
          <cell r="I695">
            <v>0.75</v>
          </cell>
          <cell r="J695">
            <v>2</v>
          </cell>
          <cell r="K695">
            <v>3</v>
          </cell>
        </row>
        <row r="696">
          <cell r="A696" t="str">
            <v>M1</v>
          </cell>
          <cell r="B696" t="str">
            <v>B2C</v>
          </cell>
          <cell r="C696" t="str">
            <v>SH</v>
          </cell>
          <cell r="D696" t="str">
            <v>22614</v>
          </cell>
          <cell r="E696" t="str">
            <v>SOL</v>
          </cell>
          <cell r="F696">
            <v>2</v>
          </cell>
          <cell r="G696" t="str">
            <v>CB390200000201</v>
          </cell>
          <cell r="H696">
            <v>2</v>
          </cell>
          <cell r="I696">
            <v>1</v>
          </cell>
          <cell r="J696">
            <v>1</v>
          </cell>
          <cell r="K696">
            <v>2</v>
          </cell>
        </row>
        <row r="697">
          <cell r="A697" t="str">
            <v>M1</v>
          </cell>
          <cell r="B697" t="str">
            <v>B2C</v>
          </cell>
          <cell r="C697" t="str">
            <v>SH</v>
          </cell>
          <cell r="D697" t="str">
            <v>22613</v>
          </cell>
          <cell r="E697" t="str">
            <v>SOL</v>
          </cell>
          <cell r="F697">
            <v>2</v>
          </cell>
          <cell r="G697" t="str">
            <v>CB39020000020T</v>
          </cell>
          <cell r="H697">
            <v>2</v>
          </cell>
          <cell r="I697">
            <v>0.75</v>
          </cell>
          <cell r="J697">
            <v>2</v>
          </cell>
          <cell r="K697">
            <v>3</v>
          </cell>
        </row>
        <row r="698">
          <cell r="A698" t="str">
            <v>M1</v>
          </cell>
          <cell r="B698" t="str">
            <v>B2C</v>
          </cell>
          <cell r="C698" t="str">
            <v>SH</v>
          </cell>
          <cell r="D698" t="str">
            <v>22614</v>
          </cell>
          <cell r="E698" t="str">
            <v>TEE</v>
          </cell>
          <cell r="F698">
            <v>2</v>
          </cell>
          <cell r="G698" t="str">
            <v>CB300308000200</v>
          </cell>
          <cell r="H698">
            <v>2</v>
          </cell>
          <cell r="I698" t="str">
            <v>--</v>
          </cell>
          <cell r="J698">
            <v>2</v>
          </cell>
          <cell r="K698">
            <v>3</v>
          </cell>
        </row>
        <row r="699">
          <cell r="A699" t="str">
            <v>M1</v>
          </cell>
          <cell r="B699" t="str">
            <v>B2C</v>
          </cell>
          <cell r="C699" t="str">
            <v>SH</v>
          </cell>
          <cell r="D699" t="str">
            <v>22611</v>
          </cell>
          <cell r="E699" t="str">
            <v>TEE</v>
          </cell>
          <cell r="F699">
            <v>2</v>
          </cell>
          <cell r="G699" t="str">
            <v>CB300308000200</v>
          </cell>
          <cell r="H699">
            <v>2</v>
          </cell>
          <cell r="I699" t="str">
            <v>--</v>
          </cell>
          <cell r="J699">
            <v>2</v>
          </cell>
          <cell r="K699">
            <v>3</v>
          </cell>
        </row>
        <row r="700">
          <cell r="A700" t="str">
            <v>M1</v>
          </cell>
          <cell r="B700" t="str">
            <v>B2C</v>
          </cell>
          <cell r="C700" t="str">
            <v>SH</v>
          </cell>
          <cell r="D700" t="str">
            <v>22613</v>
          </cell>
          <cell r="E700" t="str">
            <v>TEE</v>
          </cell>
          <cell r="F700">
            <v>2</v>
          </cell>
          <cell r="G700" t="str">
            <v>CB300308000200</v>
          </cell>
          <cell r="H700">
            <v>2</v>
          </cell>
          <cell r="I700" t="str">
            <v>--</v>
          </cell>
          <cell r="J700">
            <v>6</v>
          </cell>
          <cell r="K700">
            <v>7</v>
          </cell>
        </row>
        <row r="701">
          <cell r="A701" t="str">
            <v>M1</v>
          </cell>
          <cell r="B701" t="str">
            <v>B2C</v>
          </cell>
          <cell r="C701" t="str">
            <v>SH</v>
          </cell>
          <cell r="D701" t="str">
            <v>22612</v>
          </cell>
          <cell r="E701" t="str">
            <v>TEE</v>
          </cell>
          <cell r="F701">
            <v>2</v>
          </cell>
          <cell r="G701" t="str">
            <v>CB300308000200</v>
          </cell>
          <cell r="H701">
            <v>2</v>
          </cell>
          <cell r="I701" t="str">
            <v>--</v>
          </cell>
          <cell r="J701">
            <v>8</v>
          </cell>
          <cell r="K701">
            <v>9</v>
          </cell>
        </row>
        <row r="702">
          <cell r="A702" t="str">
            <v>M1</v>
          </cell>
          <cell r="B702" t="str">
            <v>A5C</v>
          </cell>
          <cell r="C702" t="str">
            <v>P</v>
          </cell>
          <cell r="D702" t="str">
            <v>21006</v>
          </cell>
          <cell r="E702" t="str">
            <v>45 ELL</v>
          </cell>
          <cell r="F702">
            <v>2</v>
          </cell>
          <cell r="G702" t="str">
            <v>CB300208000200</v>
          </cell>
          <cell r="H702">
            <v>2</v>
          </cell>
          <cell r="I702" t="str">
            <v>--</v>
          </cell>
          <cell r="J702">
            <v>1</v>
          </cell>
          <cell r="K702">
            <v>2</v>
          </cell>
        </row>
        <row r="703">
          <cell r="A703" t="str">
            <v>M1</v>
          </cell>
          <cell r="B703" t="str">
            <v>CA304</v>
          </cell>
          <cell r="C703" t="str">
            <v>MC</v>
          </cell>
          <cell r="D703" t="str">
            <v>12014</v>
          </cell>
          <cell r="E703" t="str">
            <v>90 ELL</v>
          </cell>
          <cell r="F703">
            <v>2</v>
          </cell>
          <cell r="G703" t="str">
            <v>CB300105000200</v>
          </cell>
          <cell r="H703">
            <v>2</v>
          </cell>
          <cell r="I703" t="str">
            <v>--</v>
          </cell>
          <cell r="J703">
            <v>3</v>
          </cell>
          <cell r="K703">
            <v>4</v>
          </cell>
        </row>
        <row r="704">
          <cell r="A704" t="str">
            <v>M1</v>
          </cell>
          <cell r="B704" t="str">
            <v>A5C</v>
          </cell>
          <cell r="C704" t="str">
            <v>COMP</v>
          </cell>
          <cell r="D704" t="str">
            <v>005</v>
          </cell>
          <cell r="E704" t="str">
            <v>90 ELL</v>
          </cell>
          <cell r="F704">
            <v>2</v>
          </cell>
          <cell r="G704" t="str">
            <v>CB300108000200</v>
          </cell>
          <cell r="H704">
            <v>2</v>
          </cell>
          <cell r="I704" t="str">
            <v>--</v>
          </cell>
          <cell r="J704">
            <v>1</v>
          </cell>
          <cell r="K704">
            <v>2</v>
          </cell>
        </row>
        <row r="705">
          <cell r="A705" t="str">
            <v>M1</v>
          </cell>
          <cell r="B705" t="str">
            <v>A5C</v>
          </cell>
          <cell r="C705" t="str">
            <v>N</v>
          </cell>
          <cell r="D705" t="str">
            <v>25611</v>
          </cell>
          <cell r="E705" t="str">
            <v>90 ELL</v>
          </cell>
          <cell r="F705">
            <v>2</v>
          </cell>
          <cell r="G705" t="str">
            <v>CB300108000200</v>
          </cell>
          <cell r="H705">
            <v>2</v>
          </cell>
          <cell r="I705" t="str">
            <v>--</v>
          </cell>
          <cell r="J705">
            <v>3</v>
          </cell>
          <cell r="K705">
            <v>4</v>
          </cell>
        </row>
        <row r="706">
          <cell r="A706" t="str">
            <v>M1</v>
          </cell>
          <cell r="B706" t="str">
            <v>A5C</v>
          </cell>
          <cell r="C706" t="str">
            <v>P</v>
          </cell>
          <cell r="D706" t="str">
            <v>21006</v>
          </cell>
          <cell r="E706" t="str">
            <v>90 ELL</v>
          </cell>
          <cell r="F706">
            <v>2</v>
          </cell>
          <cell r="G706" t="str">
            <v>CB300108000200</v>
          </cell>
          <cell r="H706">
            <v>2</v>
          </cell>
          <cell r="I706" t="str">
            <v>--</v>
          </cell>
          <cell r="J706">
            <v>1</v>
          </cell>
          <cell r="K706">
            <v>2</v>
          </cell>
        </row>
        <row r="707">
          <cell r="A707" t="str">
            <v>M1</v>
          </cell>
          <cell r="B707" t="str">
            <v>A5C</v>
          </cell>
          <cell r="C707" t="str">
            <v>P</v>
          </cell>
          <cell r="D707" t="str">
            <v>22068</v>
          </cell>
          <cell r="E707" t="str">
            <v>90 ELL</v>
          </cell>
          <cell r="F707">
            <v>2</v>
          </cell>
          <cell r="G707" t="str">
            <v>CB300108000200</v>
          </cell>
          <cell r="H707">
            <v>2</v>
          </cell>
          <cell r="I707" t="str">
            <v>--</v>
          </cell>
          <cell r="J707">
            <v>2</v>
          </cell>
          <cell r="K707">
            <v>3</v>
          </cell>
        </row>
        <row r="708">
          <cell r="A708" t="str">
            <v>M1</v>
          </cell>
          <cell r="B708" t="str">
            <v>A5C</v>
          </cell>
          <cell r="C708" t="str">
            <v>P</v>
          </cell>
          <cell r="D708" t="str">
            <v>22069</v>
          </cell>
          <cell r="E708" t="str">
            <v>90 ELL</v>
          </cell>
          <cell r="F708">
            <v>2</v>
          </cell>
          <cell r="G708" t="str">
            <v>CB300108000200</v>
          </cell>
          <cell r="H708">
            <v>2</v>
          </cell>
          <cell r="I708" t="str">
            <v>--</v>
          </cell>
          <cell r="J708">
            <v>1</v>
          </cell>
          <cell r="K708">
            <v>2</v>
          </cell>
        </row>
        <row r="709">
          <cell r="A709" t="str">
            <v>M1</v>
          </cell>
          <cell r="B709" t="str">
            <v>A5C</v>
          </cell>
          <cell r="C709" t="str">
            <v>P</v>
          </cell>
          <cell r="D709" t="str">
            <v>22101</v>
          </cell>
          <cell r="E709" t="str">
            <v>90 ELL</v>
          </cell>
          <cell r="F709">
            <v>2</v>
          </cell>
          <cell r="G709" t="str">
            <v>CB300108000200</v>
          </cell>
          <cell r="H709">
            <v>2</v>
          </cell>
          <cell r="I709" t="str">
            <v>--</v>
          </cell>
          <cell r="J709">
            <v>2</v>
          </cell>
          <cell r="K709">
            <v>3</v>
          </cell>
        </row>
        <row r="710">
          <cell r="A710" t="str">
            <v>M1</v>
          </cell>
          <cell r="B710" t="str">
            <v>A5C</v>
          </cell>
          <cell r="C710" t="str">
            <v>P</v>
          </cell>
          <cell r="D710" t="str">
            <v>22110</v>
          </cell>
          <cell r="E710" t="str">
            <v>90 ELL</v>
          </cell>
          <cell r="F710">
            <v>2</v>
          </cell>
          <cell r="G710" t="str">
            <v>CB300108000200</v>
          </cell>
          <cell r="H710">
            <v>2</v>
          </cell>
          <cell r="I710" t="str">
            <v>--</v>
          </cell>
          <cell r="J710">
            <v>5</v>
          </cell>
          <cell r="K710">
            <v>6</v>
          </cell>
        </row>
        <row r="711">
          <cell r="A711" t="str">
            <v>M1</v>
          </cell>
          <cell r="B711" t="str">
            <v>A5C</v>
          </cell>
          <cell r="C711" t="str">
            <v>P</v>
          </cell>
          <cell r="D711" t="str">
            <v>22117</v>
          </cell>
          <cell r="E711" t="str">
            <v>90 ELL</v>
          </cell>
          <cell r="F711">
            <v>2</v>
          </cell>
          <cell r="G711" t="str">
            <v>CB300108000200</v>
          </cell>
          <cell r="H711">
            <v>2</v>
          </cell>
          <cell r="I711" t="str">
            <v>--</v>
          </cell>
          <cell r="J711">
            <v>3</v>
          </cell>
          <cell r="K711">
            <v>4</v>
          </cell>
        </row>
        <row r="712">
          <cell r="A712" t="str">
            <v>M1</v>
          </cell>
          <cell r="B712" t="str">
            <v>A5C</v>
          </cell>
          <cell r="C712" t="str">
            <v>P</v>
          </cell>
          <cell r="D712" t="str">
            <v>22130</v>
          </cell>
          <cell r="E712" t="str">
            <v>90 ELL</v>
          </cell>
          <cell r="F712">
            <v>2</v>
          </cell>
          <cell r="G712" t="str">
            <v>CB300108000200</v>
          </cell>
          <cell r="H712">
            <v>2</v>
          </cell>
          <cell r="I712" t="str">
            <v>--</v>
          </cell>
          <cell r="J712">
            <v>4</v>
          </cell>
          <cell r="K712">
            <v>5</v>
          </cell>
        </row>
        <row r="713">
          <cell r="A713" t="str">
            <v>M1</v>
          </cell>
          <cell r="B713" t="str">
            <v>A5C</v>
          </cell>
          <cell r="C713" t="str">
            <v>P</v>
          </cell>
          <cell r="D713" t="str">
            <v>22140</v>
          </cell>
          <cell r="E713" t="str">
            <v>90 ELL</v>
          </cell>
          <cell r="F713">
            <v>2</v>
          </cell>
          <cell r="G713" t="str">
            <v>CB300108000200</v>
          </cell>
          <cell r="H713">
            <v>2</v>
          </cell>
          <cell r="I713" t="str">
            <v>--</v>
          </cell>
          <cell r="J713">
            <v>4</v>
          </cell>
          <cell r="K713">
            <v>5</v>
          </cell>
        </row>
        <row r="714">
          <cell r="A714" t="str">
            <v>M1</v>
          </cell>
          <cell r="B714" t="str">
            <v>A5C</v>
          </cell>
          <cell r="C714" t="str">
            <v>N</v>
          </cell>
          <cell r="D714" t="str">
            <v>25617</v>
          </cell>
          <cell r="E714" t="str">
            <v>90 ELL</v>
          </cell>
          <cell r="F714">
            <v>2</v>
          </cell>
          <cell r="G714" t="str">
            <v>CB300108000200</v>
          </cell>
          <cell r="H714">
            <v>2</v>
          </cell>
          <cell r="I714" t="str">
            <v>--</v>
          </cell>
          <cell r="J714">
            <v>4</v>
          </cell>
          <cell r="K714">
            <v>5</v>
          </cell>
        </row>
        <row r="715">
          <cell r="A715" t="str">
            <v>M1</v>
          </cell>
          <cell r="B715" t="str">
            <v>A5C</v>
          </cell>
          <cell r="C715" t="str">
            <v>P</v>
          </cell>
          <cell r="D715" t="str">
            <v>22066</v>
          </cell>
          <cell r="E715" t="str">
            <v>90 ELL</v>
          </cell>
          <cell r="F715">
            <v>2</v>
          </cell>
          <cell r="G715" t="str">
            <v>CB300108000200</v>
          </cell>
          <cell r="H715">
            <v>2</v>
          </cell>
          <cell r="I715" t="str">
            <v>--</v>
          </cell>
          <cell r="J715">
            <v>3</v>
          </cell>
          <cell r="K715">
            <v>4</v>
          </cell>
        </row>
        <row r="716">
          <cell r="A716" t="str">
            <v>M1</v>
          </cell>
          <cell r="B716" t="str">
            <v>A5C</v>
          </cell>
          <cell r="C716" t="str">
            <v>P</v>
          </cell>
          <cell r="D716" t="str">
            <v>22117</v>
          </cell>
          <cell r="E716" t="str">
            <v>C SWG</v>
          </cell>
          <cell r="F716">
            <v>2</v>
          </cell>
          <cell r="G716" t="str">
            <v>CB1614080802IH</v>
          </cell>
          <cell r="H716">
            <v>2</v>
          </cell>
          <cell r="I716">
            <v>1.5</v>
          </cell>
          <cell r="J716">
            <v>1</v>
          </cell>
          <cell r="K716">
            <v>2</v>
          </cell>
        </row>
        <row r="717">
          <cell r="A717" t="str">
            <v>M1</v>
          </cell>
          <cell r="B717" t="str">
            <v>A5C</v>
          </cell>
          <cell r="C717" t="str">
            <v>P</v>
          </cell>
          <cell r="D717" t="str">
            <v>22130</v>
          </cell>
          <cell r="E717" t="str">
            <v>C SWG</v>
          </cell>
          <cell r="F717">
            <v>2</v>
          </cell>
          <cell r="G717" t="str">
            <v>CB161408080201</v>
          </cell>
          <cell r="H717">
            <v>2</v>
          </cell>
          <cell r="I717">
            <v>1</v>
          </cell>
          <cell r="J717">
            <v>2</v>
          </cell>
          <cell r="K717">
            <v>3</v>
          </cell>
        </row>
        <row r="718">
          <cell r="A718" t="str">
            <v>M1</v>
          </cell>
          <cell r="B718" t="str">
            <v>A5C</v>
          </cell>
          <cell r="C718" t="str">
            <v>P</v>
          </cell>
          <cell r="D718" t="str">
            <v>22140</v>
          </cell>
          <cell r="E718" t="str">
            <v>C SWG</v>
          </cell>
          <cell r="F718">
            <v>2</v>
          </cell>
          <cell r="G718" t="str">
            <v>CB161408080201</v>
          </cell>
          <cell r="H718">
            <v>2</v>
          </cell>
          <cell r="I718">
            <v>1</v>
          </cell>
          <cell r="J718">
            <v>2</v>
          </cell>
          <cell r="K718">
            <v>3</v>
          </cell>
        </row>
        <row r="719">
          <cell r="A719" t="str">
            <v>M1</v>
          </cell>
          <cell r="B719" t="str">
            <v>A5C</v>
          </cell>
          <cell r="C719" t="str">
            <v>P</v>
          </cell>
          <cell r="D719" t="str">
            <v>22066</v>
          </cell>
          <cell r="E719" t="str">
            <v>E SWG</v>
          </cell>
          <cell r="F719">
            <v>2</v>
          </cell>
          <cell r="G719" t="str">
            <v>CB162408080201</v>
          </cell>
          <cell r="H719">
            <v>2</v>
          </cell>
          <cell r="I719">
            <v>1</v>
          </cell>
          <cell r="J719">
            <v>2</v>
          </cell>
          <cell r="K719">
            <v>3</v>
          </cell>
        </row>
        <row r="720">
          <cell r="A720" t="str">
            <v>M1</v>
          </cell>
          <cell r="B720" t="str">
            <v>A5C</v>
          </cell>
          <cell r="C720" t="str">
            <v>P</v>
          </cell>
          <cell r="D720" t="str">
            <v>22101</v>
          </cell>
          <cell r="E720" t="str">
            <v>E SWG</v>
          </cell>
          <cell r="F720">
            <v>2</v>
          </cell>
          <cell r="G720" t="str">
            <v>CB1624080802IH</v>
          </cell>
          <cell r="H720">
            <v>2</v>
          </cell>
          <cell r="I720">
            <v>1.5</v>
          </cell>
          <cell r="J720">
            <v>1</v>
          </cell>
          <cell r="K720">
            <v>2</v>
          </cell>
        </row>
        <row r="721">
          <cell r="A721" t="str">
            <v>M1</v>
          </cell>
          <cell r="B721" t="str">
            <v>A5C</v>
          </cell>
          <cell r="C721" t="str">
            <v>P</v>
          </cell>
          <cell r="D721" t="str">
            <v>22109</v>
          </cell>
          <cell r="E721" t="str">
            <v>E SWG</v>
          </cell>
          <cell r="F721">
            <v>2</v>
          </cell>
          <cell r="G721" t="str">
            <v>CB1624080802IH</v>
          </cell>
          <cell r="H721">
            <v>2</v>
          </cell>
          <cell r="I721">
            <v>1.5</v>
          </cell>
          <cell r="J721">
            <v>2</v>
          </cell>
          <cell r="K721">
            <v>3</v>
          </cell>
        </row>
        <row r="722">
          <cell r="A722" t="str">
            <v>M1</v>
          </cell>
          <cell r="B722" t="str">
            <v>A5C</v>
          </cell>
          <cell r="C722" t="str">
            <v>N</v>
          </cell>
          <cell r="D722" t="str">
            <v>25611</v>
          </cell>
          <cell r="E722" t="str">
            <v>SOL</v>
          </cell>
          <cell r="F722">
            <v>2</v>
          </cell>
          <cell r="G722" t="str">
            <v>CB390200000201</v>
          </cell>
          <cell r="H722">
            <v>2</v>
          </cell>
          <cell r="I722">
            <v>1</v>
          </cell>
          <cell r="J722">
            <v>1</v>
          </cell>
          <cell r="K722">
            <v>2</v>
          </cell>
        </row>
        <row r="723">
          <cell r="A723" t="str">
            <v>M1</v>
          </cell>
          <cell r="B723" t="str">
            <v>A5C</v>
          </cell>
          <cell r="C723" t="str">
            <v>N</v>
          </cell>
          <cell r="D723" t="str">
            <v>25611</v>
          </cell>
          <cell r="E723" t="str">
            <v>SOL</v>
          </cell>
          <cell r="F723">
            <v>2</v>
          </cell>
          <cell r="G723" t="str">
            <v>CB39020000020T</v>
          </cell>
          <cell r="H723">
            <v>2</v>
          </cell>
          <cell r="I723">
            <v>0.75</v>
          </cell>
          <cell r="J723">
            <v>2</v>
          </cell>
          <cell r="K723">
            <v>3</v>
          </cell>
        </row>
        <row r="724">
          <cell r="A724" t="str">
            <v>M1</v>
          </cell>
          <cell r="B724" t="str">
            <v>A5C</v>
          </cell>
          <cell r="C724" t="str">
            <v>P</v>
          </cell>
          <cell r="D724" t="str">
            <v>22068</v>
          </cell>
          <cell r="E724" t="str">
            <v>SOL</v>
          </cell>
          <cell r="F724">
            <v>2</v>
          </cell>
          <cell r="G724" t="str">
            <v>CB39020000020T</v>
          </cell>
          <cell r="H724">
            <v>2</v>
          </cell>
          <cell r="I724">
            <v>0.75</v>
          </cell>
          <cell r="J724">
            <v>2</v>
          </cell>
          <cell r="K724">
            <v>3</v>
          </cell>
        </row>
        <row r="725">
          <cell r="A725" t="str">
            <v>M1</v>
          </cell>
          <cell r="B725" t="str">
            <v>A5C</v>
          </cell>
          <cell r="C725" t="str">
            <v>P</v>
          </cell>
          <cell r="D725" t="str">
            <v>22140</v>
          </cell>
          <cell r="E725" t="str">
            <v>SOL</v>
          </cell>
          <cell r="F725">
            <v>2</v>
          </cell>
          <cell r="G725" t="str">
            <v>CB39020000020T</v>
          </cell>
          <cell r="H725">
            <v>2</v>
          </cell>
          <cell r="I725">
            <v>0.75</v>
          </cell>
          <cell r="J725">
            <v>2</v>
          </cell>
          <cell r="K725">
            <v>3</v>
          </cell>
        </row>
        <row r="726">
          <cell r="A726" t="str">
            <v>M1</v>
          </cell>
          <cell r="B726" t="str">
            <v>A5C</v>
          </cell>
          <cell r="C726" t="str">
            <v>P</v>
          </cell>
          <cell r="D726" t="str">
            <v>22130</v>
          </cell>
          <cell r="E726" t="str">
            <v>SOL</v>
          </cell>
          <cell r="F726">
            <v>2</v>
          </cell>
          <cell r="G726" t="str">
            <v>CB39020000020T</v>
          </cell>
          <cell r="H726">
            <v>2</v>
          </cell>
          <cell r="I726">
            <v>0.75</v>
          </cell>
          <cell r="J726">
            <v>2</v>
          </cell>
          <cell r="K726">
            <v>3</v>
          </cell>
        </row>
        <row r="727">
          <cell r="A727" t="str">
            <v>M1</v>
          </cell>
          <cell r="B727" t="str">
            <v>A5C</v>
          </cell>
          <cell r="C727" t="str">
            <v>P</v>
          </cell>
          <cell r="D727" t="str">
            <v>22101</v>
          </cell>
          <cell r="E727" t="str">
            <v>TEE</v>
          </cell>
          <cell r="F727">
            <v>2</v>
          </cell>
          <cell r="G727" t="str">
            <v>CB300308000200</v>
          </cell>
          <cell r="H727">
            <v>2</v>
          </cell>
          <cell r="I727" t="str">
            <v>--</v>
          </cell>
          <cell r="J727">
            <v>2</v>
          </cell>
          <cell r="K727">
            <v>3</v>
          </cell>
        </row>
        <row r="728">
          <cell r="A728" t="str">
            <v>M1</v>
          </cell>
          <cell r="B728" t="str">
            <v>A5C</v>
          </cell>
          <cell r="C728" t="str">
            <v>P</v>
          </cell>
          <cell r="D728" t="str">
            <v>22130</v>
          </cell>
          <cell r="E728" t="str">
            <v>TEE</v>
          </cell>
          <cell r="F728">
            <v>2</v>
          </cell>
          <cell r="G728" t="str">
            <v>CB300308000200</v>
          </cell>
          <cell r="H728">
            <v>2</v>
          </cell>
          <cell r="I728" t="str">
            <v>--</v>
          </cell>
          <cell r="J728">
            <v>1</v>
          </cell>
          <cell r="K728">
            <v>2</v>
          </cell>
        </row>
        <row r="729">
          <cell r="A729" t="str">
            <v>M1</v>
          </cell>
          <cell r="B729" t="str">
            <v>A5C</v>
          </cell>
          <cell r="C729" t="str">
            <v>P</v>
          </cell>
          <cell r="D729" t="str">
            <v>22140</v>
          </cell>
          <cell r="E729" t="str">
            <v>TEE</v>
          </cell>
          <cell r="F729">
            <v>2</v>
          </cell>
          <cell r="G729" t="str">
            <v>CB300308000200</v>
          </cell>
          <cell r="H729">
            <v>2</v>
          </cell>
          <cell r="I729" t="str">
            <v>--</v>
          </cell>
          <cell r="J729">
            <v>1</v>
          </cell>
          <cell r="K729">
            <v>2</v>
          </cell>
        </row>
        <row r="730">
          <cell r="A730" t="str">
            <v>M1</v>
          </cell>
          <cell r="B730" t="str">
            <v>A5C</v>
          </cell>
          <cell r="C730" t="str">
            <v>P</v>
          </cell>
          <cell r="D730" t="str">
            <v>22100</v>
          </cell>
          <cell r="E730" t="str">
            <v>90 ELL</v>
          </cell>
          <cell r="F730">
            <v>2</v>
          </cell>
          <cell r="G730" t="str">
            <v>CB300108000200</v>
          </cell>
          <cell r="H730">
            <v>2</v>
          </cell>
          <cell r="I730" t="str">
            <v>--</v>
          </cell>
          <cell r="J730">
            <v>4</v>
          </cell>
          <cell r="K730">
            <v>5</v>
          </cell>
        </row>
        <row r="731">
          <cell r="A731" t="str">
            <v>M1</v>
          </cell>
          <cell r="B731" t="str">
            <v>A5C</v>
          </cell>
          <cell r="C731" t="str">
            <v>P</v>
          </cell>
          <cell r="D731" t="str">
            <v>22115</v>
          </cell>
          <cell r="E731" t="str">
            <v>90 ELL</v>
          </cell>
          <cell r="F731">
            <v>2</v>
          </cell>
          <cell r="G731" t="str">
            <v>CB300108000200</v>
          </cell>
          <cell r="H731">
            <v>2</v>
          </cell>
          <cell r="I731" t="str">
            <v>--</v>
          </cell>
          <cell r="J731">
            <v>2</v>
          </cell>
          <cell r="K731">
            <v>3</v>
          </cell>
        </row>
        <row r="732">
          <cell r="A732" t="str">
            <v>M1</v>
          </cell>
          <cell r="B732" t="str">
            <v>A5C</v>
          </cell>
          <cell r="C732" t="str">
            <v>P</v>
          </cell>
          <cell r="D732" t="str">
            <v>22100</v>
          </cell>
          <cell r="E732" t="str">
            <v>C SWG</v>
          </cell>
          <cell r="F732">
            <v>2</v>
          </cell>
          <cell r="G732" t="str">
            <v>CB1614080802IH</v>
          </cell>
          <cell r="H732">
            <v>2</v>
          </cell>
          <cell r="I732">
            <v>1.5</v>
          </cell>
          <cell r="J732">
            <v>2</v>
          </cell>
          <cell r="K732">
            <v>3</v>
          </cell>
        </row>
        <row r="733">
          <cell r="A733" t="str">
            <v>M1</v>
          </cell>
          <cell r="B733" t="str">
            <v>A5C</v>
          </cell>
          <cell r="C733" t="str">
            <v>P</v>
          </cell>
          <cell r="D733" t="str">
            <v>22100</v>
          </cell>
          <cell r="E733" t="str">
            <v>SOL</v>
          </cell>
          <cell r="F733">
            <v>2</v>
          </cell>
          <cell r="G733" t="str">
            <v>CB39020000020T</v>
          </cell>
          <cell r="H733">
            <v>2</v>
          </cell>
          <cell r="I733">
            <v>0.75</v>
          </cell>
          <cell r="J733">
            <v>2</v>
          </cell>
          <cell r="K733">
            <v>3</v>
          </cell>
        </row>
        <row r="734">
          <cell r="A734" t="str">
            <v>M1</v>
          </cell>
          <cell r="B734" t="str">
            <v>A5C</v>
          </cell>
          <cell r="C734" t="str">
            <v>P</v>
          </cell>
          <cell r="D734" t="str">
            <v>22100</v>
          </cell>
          <cell r="E734" t="str">
            <v>TEE</v>
          </cell>
          <cell r="F734">
            <v>2</v>
          </cell>
          <cell r="G734" t="str">
            <v>CB300308000200</v>
          </cell>
          <cell r="H734">
            <v>2</v>
          </cell>
          <cell r="I734" t="str">
            <v>--</v>
          </cell>
          <cell r="J734">
            <v>1</v>
          </cell>
          <cell r="K734">
            <v>2</v>
          </cell>
        </row>
        <row r="735">
          <cell r="A735" t="str">
            <v>M1</v>
          </cell>
          <cell r="B735" t="str">
            <v>A6C</v>
          </cell>
          <cell r="C735" t="str">
            <v>HOS</v>
          </cell>
          <cell r="D735" t="str">
            <v>65620</v>
          </cell>
          <cell r="E735" t="str">
            <v>90 ELL</v>
          </cell>
          <cell r="F735">
            <v>2</v>
          </cell>
          <cell r="G735" t="str">
            <v>CB300108000200</v>
          </cell>
          <cell r="H735">
            <v>2</v>
          </cell>
          <cell r="I735" t="str">
            <v>--</v>
          </cell>
          <cell r="J735">
            <v>6</v>
          </cell>
          <cell r="K735">
            <v>7</v>
          </cell>
        </row>
        <row r="736">
          <cell r="A736" t="str">
            <v>M1</v>
          </cell>
          <cell r="B736" t="str">
            <v>A6C</v>
          </cell>
          <cell r="C736" t="str">
            <v>HOS</v>
          </cell>
          <cell r="D736" t="str">
            <v>65620</v>
          </cell>
          <cell r="E736" t="str">
            <v>TEE</v>
          </cell>
          <cell r="F736">
            <v>2</v>
          </cell>
          <cell r="G736" t="str">
            <v>CB300308000200</v>
          </cell>
          <cell r="H736">
            <v>2</v>
          </cell>
          <cell r="I736" t="str">
            <v>--</v>
          </cell>
          <cell r="J736">
            <v>1</v>
          </cell>
          <cell r="K736">
            <v>2</v>
          </cell>
        </row>
        <row r="737">
          <cell r="A737" t="str">
            <v>M1</v>
          </cell>
          <cell r="B737" t="str">
            <v>A6C</v>
          </cell>
          <cell r="C737" t="str">
            <v>HOS</v>
          </cell>
          <cell r="D737" t="str">
            <v>65620</v>
          </cell>
          <cell r="E737" t="str">
            <v>TOL</v>
          </cell>
          <cell r="F737">
            <v>2</v>
          </cell>
          <cell r="G737" t="str">
            <v>CB39030000020T</v>
          </cell>
          <cell r="H737">
            <v>2</v>
          </cell>
          <cell r="I737">
            <v>0.75</v>
          </cell>
          <cell r="J737">
            <v>1</v>
          </cell>
          <cell r="K737">
            <v>2</v>
          </cell>
        </row>
        <row r="738">
          <cell r="A738" t="str">
            <v>M1</v>
          </cell>
          <cell r="B738" t="str">
            <v>A5C</v>
          </cell>
          <cell r="C738" t="str">
            <v>P</v>
          </cell>
          <cell r="D738" t="str">
            <v>22004</v>
          </cell>
          <cell r="E738" t="str">
            <v>90 ELL</v>
          </cell>
          <cell r="F738">
            <v>2</v>
          </cell>
          <cell r="G738" t="str">
            <v>CB300108000200</v>
          </cell>
          <cell r="H738">
            <v>2</v>
          </cell>
          <cell r="I738" t="str">
            <v>--</v>
          </cell>
          <cell r="J738">
            <v>5</v>
          </cell>
          <cell r="K738">
            <v>6</v>
          </cell>
        </row>
        <row r="739">
          <cell r="A739" t="str">
            <v>M1</v>
          </cell>
          <cell r="B739" t="str">
            <v>A5C</v>
          </cell>
          <cell r="C739" t="str">
            <v>P</v>
          </cell>
          <cell r="D739" t="str">
            <v>22004</v>
          </cell>
          <cell r="E739" t="str">
            <v>90 ELL</v>
          </cell>
          <cell r="F739">
            <v>2</v>
          </cell>
          <cell r="G739" t="str">
            <v>CB300108000200</v>
          </cell>
          <cell r="H739">
            <v>2</v>
          </cell>
          <cell r="I739" t="str">
            <v>--</v>
          </cell>
          <cell r="J739">
            <v>3</v>
          </cell>
          <cell r="K739">
            <v>4</v>
          </cell>
        </row>
        <row r="740">
          <cell r="A740" t="str">
            <v>M1</v>
          </cell>
          <cell r="B740" t="str">
            <v>A5C</v>
          </cell>
          <cell r="C740" t="str">
            <v>P</v>
          </cell>
          <cell r="D740" t="str">
            <v>22004</v>
          </cell>
          <cell r="E740" t="str">
            <v>90 ELL</v>
          </cell>
          <cell r="F740">
            <v>2</v>
          </cell>
          <cell r="G740" t="str">
            <v>CB300108000200</v>
          </cell>
          <cell r="H740">
            <v>2</v>
          </cell>
          <cell r="I740" t="str">
            <v>--</v>
          </cell>
          <cell r="J740">
            <v>2</v>
          </cell>
          <cell r="K740">
            <v>3</v>
          </cell>
        </row>
        <row r="741">
          <cell r="A741" t="str">
            <v>M1</v>
          </cell>
          <cell r="B741" t="str">
            <v>A5C</v>
          </cell>
          <cell r="C741" t="str">
            <v>TRIM</v>
          </cell>
          <cell r="D741" t="str">
            <v>V-2214</v>
          </cell>
          <cell r="E741" t="str">
            <v>C SWG</v>
          </cell>
          <cell r="F741">
            <v>2</v>
          </cell>
          <cell r="G741" t="str">
            <v>CB161408080201</v>
          </cell>
          <cell r="H741">
            <v>2</v>
          </cell>
          <cell r="I741">
            <v>1</v>
          </cell>
          <cell r="J741">
            <v>1</v>
          </cell>
          <cell r="K741">
            <v>2</v>
          </cell>
        </row>
        <row r="742">
          <cell r="A742" t="str">
            <v>M1</v>
          </cell>
          <cell r="B742" t="str">
            <v>A5C</v>
          </cell>
          <cell r="C742" t="str">
            <v>P</v>
          </cell>
          <cell r="D742" t="str">
            <v>22004</v>
          </cell>
          <cell r="E742" t="str">
            <v>SOL</v>
          </cell>
          <cell r="F742">
            <v>2</v>
          </cell>
          <cell r="G742" t="str">
            <v>CB39020000020T</v>
          </cell>
          <cell r="H742">
            <v>2</v>
          </cell>
          <cell r="I742">
            <v>0.75</v>
          </cell>
          <cell r="J742">
            <v>1</v>
          </cell>
          <cell r="K742">
            <v>2</v>
          </cell>
        </row>
        <row r="743">
          <cell r="A743" t="str">
            <v>M1</v>
          </cell>
          <cell r="B743" t="str">
            <v>A5C</v>
          </cell>
          <cell r="C743" t="str">
            <v>P</v>
          </cell>
          <cell r="D743" t="str">
            <v>22004</v>
          </cell>
          <cell r="E743" t="str">
            <v>SOL</v>
          </cell>
          <cell r="F743">
            <v>2</v>
          </cell>
          <cell r="G743" t="str">
            <v>CB39020000020T</v>
          </cell>
          <cell r="H743">
            <v>2</v>
          </cell>
          <cell r="I743">
            <v>0.75</v>
          </cell>
          <cell r="J743">
            <v>1</v>
          </cell>
          <cell r="K743">
            <v>2</v>
          </cell>
        </row>
        <row r="744">
          <cell r="A744" t="str">
            <v>M1</v>
          </cell>
          <cell r="B744" t="str">
            <v>A5C</v>
          </cell>
          <cell r="C744" t="str">
            <v>P</v>
          </cell>
          <cell r="D744" t="str">
            <v>22004</v>
          </cell>
          <cell r="E744" t="str">
            <v>TEE</v>
          </cell>
          <cell r="F744">
            <v>2</v>
          </cell>
          <cell r="G744" t="str">
            <v>CB300308000200</v>
          </cell>
          <cell r="H744">
            <v>2</v>
          </cell>
          <cell r="I744" t="str">
            <v>--</v>
          </cell>
          <cell r="J744">
            <v>1</v>
          </cell>
          <cell r="K744">
            <v>2</v>
          </cell>
        </row>
        <row r="745">
          <cell r="A745" t="str">
            <v>M1</v>
          </cell>
          <cell r="B745" t="str">
            <v>A5C</v>
          </cell>
          <cell r="C745" t="str">
            <v>P</v>
          </cell>
          <cell r="D745" t="str">
            <v>22004</v>
          </cell>
          <cell r="E745" t="str">
            <v>TEE</v>
          </cell>
          <cell r="F745">
            <v>2</v>
          </cell>
          <cell r="G745" t="str">
            <v>CB300308000200</v>
          </cell>
          <cell r="H745">
            <v>2</v>
          </cell>
          <cell r="I745" t="str">
            <v>--</v>
          </cell>
          <cell r="J745">
            <v>2</v>
          </cell>
          <cell r="K745">
            <v>3</v>
          </cell>
        </row>
        <row r="746">
          <cell r="A746" t="str">
            <v>M1</v>
          </cell>
          <cell r="B746" t="str">
            <v>A6C</v>
          </cell>
          <cell r="C746" t="str">
            <v>HOS</v>
          </cell>
          <cell r="D746" t="str">
            <v>65624</v>
          </cell>
          <cell r="E746" t="str">
            <v>90 ELL</v>
          </cell>
          <cell r="F746">
            <v>2</v>
          </cell>
          <cell r="G746" t="str">
            <v>CB300108000200</v>
          </cell>
          <cell r="H746">
            <v>2</v>
          </cell>
          <cell r="I746" t="str">
            <v>--</v>
          </cell>
          <cell r="J746">
            <v>7</v>
          </cell>
          <cell r="K746">
            <v>8</v>
          </cell>
        </row>
        <row r="747">
          <cell r="A747" t="str">
            <v>M1</v>
          </cell>
          <cell r="B747" t="str">
            <v>A5C</v>
          </cell>
          <cell r="C747" t="str">
            <v>P</v>
          </cell>
          <cell r="D747" t="str">
            <v>22096</v>
          </cell>
          <cell r="E747" t="str">
            <v>90 ELL</v>
          </cell>
          <cell r="F747">
            <v>2</v>
          </cell>
          <cell r="G747" t="str">
            <v>CB300108000200</v>
          </cell>
          <cell r="H747">
            <v>2</v>
          </cell>
          <cell r="I747" t="str">
            <v>--</v>
          </cell>
          <cell r="J747">
            <v>1</v>
          </cell>
          <cell r="K747">
            <v>2</v>
          </cell>
        </row>
        <row r="748">
          <cell r="A748" t="str">
            <v>M1</v>
          </cell>
          <cell r="B748" t="str">
            <v>A6C</v>
          </cell>
          <cell r="C748" t="str">
            <v>HOR</v>
          </cell>
          <cell r="D748" t="str">
            <v>65611</v>
          </cell>
          <cell r="E748" t="str">
            <v>90 ELL</v>
          </cell>
          <cell r="F748">
            <v>2</v>
          </cell>
          <cell r="G748" t="str">
            <v>CB300108000200</v>
          </cell>
          <cell r="H748">
            <v>2</v>
          </cell>
          <cell r="I748" t="str">
            <v>--</v>
          </cell>
          <cell r="J748">
            <v>7</v>
          </cell>
          <cell r="K748">
            <v>8</v>
          </cell>
        </row>
        <row r="749">
          <cell r="A749" t="str">
            <v>M1</v>
          </cell>
          <cell r="B749" t="str">
            <v>A6C</v>
          </cell>
          <cell r="C749" t="str">
            <v>HOR</v>
          </cell>
          <cell r="D749" t="str">
            <v>65611</v>
          </cell>
          <cell r="E749" t="str">
            <v>90 ELL</v>
          </cell>
          <cell r="F749">
            <v>2</v>
          </cell>
          <cell r="G749" t="str">
            <v>CB300108000200</v>
          </cell>
          <cell r="H749">
            <v>2</v>
          </cell>
          <cell r="I749" t="str">
            <v>--</v>
          </cell>
          <cell r="J749">
            <v>7</v>
          </cell>
          <cell r="K749">
            <v>8</v>
          </cell>
        </row>
        <row r="750">
          <cell r="A750" t="str">
            <v>M1</v>
          </cell>
          <cell r="B750" t="str">
            <v>A6C</v>
          </cell>
          <cell r="C750" t="str">
            <v>HOS</v>
          </cell>
          <cell r="D750" t="str">
            <v>65624</v>
          </cell>
          <cell r="E750" t="str">
            <v>90 ELL</v>
          </cell>
          <cell r="F750">
            <v>2</v>
          </cell>
          <cell r="G750" t="str">
            <v>CB300108000200</v>
          </cell>
          <cell r="H750">
            <v>2</v>
          </cell>
          <cell r="I750" t="str">
            <v>--</v>
          </cell>
          <cell r="J750">
            <v>7</v>
          </cell>
          <cell r="K750">
            <v>8</v>
          </cell>
        </row>
        <row r="751">
          <cell r="A751" t="str">
            <v>M1</v>
          </cell>
          <cell r="B751" t="str">
            <v>A5C</v>
          </cell>
          <cell r="C751" t="str">
            <v>P</v>
          </cell>
          <cell r="D751" t="str">
            <v>22097</v>
          </cell>
          <cell r="E751" t="str">
            <v>90 ELL</v>
          </cell>
          <cell r="F751">
            <v>2</v>
          </cell>
          <cell r="G751" t="str">
            <v>CB300108000200</v>
          </cell>
          <cell r="H751">
            <v>2</v>
          </cell>
          <cell r="I751" t="str">
            <v>--</v>
          </cell>
          <cell r="J751">
            <v>3</v>
          </cell>
          <cell r="K751">
            <v>4</v>
          </cell>
        </row>
        <row r="752">
          <cell r="A752" t="str">
            <v>M1</v>
          </cell>
          <cell r="B752" t="str">
            <v>A6C</v>
          </cell>
          <cell r="C752" t="str">
            <v>TRIM</v>
          </cell>
          <cell r="D752" t="str">
            <v>V-6501</v>
          </cell>
          <cell r="E752" t="str">
            <v>90 ELL</v>
          </cell>
          <cell r="F752">
            <v>2</v>
          </cell>
          <cell r="G752" t="str">
            <v>CB300108000200</v>
          </cell>
          <cell r="H752">
            <v>2</v>
          </cell>
          <cell r="I752" t="str">
            <v>--</v>
          </cell>
          <cell r="J752">
            <v>2</v>
          </cell>
          <cell r="K752">
            <v>3</v>
          </cell>
        </row>
        <row r="753">
          <cell r="A753" t="str">
            <v>M1</v>
          </cell>
          <cell r="B753" t="str">
            <v>A4C</v>
          </cell>
          <cell r="C753" t="str">
            <v>P</v>
          </cell>
          <cell r="D753" t="str">
            <v>22031</v>
          </cell>
          <cell r="E753" t="str">
            <v>C SWG</v>
          </cell>
          <cell r="F753">
            <v>2</v>
          </cell>
          <cell r="G753" t="str">
            <v>CB1614080802IH</v>
          </cell>
          <cell r="H753">
            <v>2</v>
          </cell>
          <cell r="I753">
            <v>1.5</v>
          </cell>
          <cell r="J753">
            <v>1</v>
          </cell>
          <cell r="K753">
            <v>2</v>
          </cell>
        </row>
        <row r="754">
          <cell r="A754" t="str">
            <v>M1</v>
          </cell>
          <cell r="B754" t="str">
            <v>A4C</v>
          </cell>
          <cell r="C754" t="str">
            <v>P</v>
          </cell>
          <cell r="D754" t="str">
            <v>22031</v>
          </cell>
          <cell r="E754" t="str">
            <v>C SWG</v>
          </cell>
          <cell r="F754">
            <v>2</v>
          </cell>
          <cell r="G754" t="str">
            <v>CB1614080802IH</v>
          </cell>
          <cell r="H754">
            <v>2</v>
          </cell>
          <cell r="I754">
            <v>1.5</v>
          </cell>
          <cell r="J754">
            <v>5</v>
          </cell>
          <cell r="K754">
            <v>6</v>
          </cell>
        </row>
        <row r="755">
          <cell r="A755" t="str">
            <v>M1</v>
          </cell>
          <cell r="B755" t="str">
            <v>A5C</v>
          </cell>
          <cell r="C755" t="str">
            <v>P</v>
          </cell>
          <cell r="D755" t="str">
            <v>22096</v>
          </cell>
          <cell r="E755" t="str">
            <v>SOL</v>
          </cell>
          <cell r="F755">
            <v>2</v>
          </cell>
          <cell r="G755" t="str">
            <v>CB390200000201</v>
          </cell>
          <cell r="H755">
            <v>2</v>
          </cell>
          <cell r="I755">
            <v>1</v>
          </cell>
          <cell r="J755">
            <v>1</v>
          </cell>
          <cell r="K755">
            <v>2</v>
          </cell>
        </row>
        <row r="756">
          <cell r="A756" t="str">
            <v>M1</v>
          </cell>
          <cell r="B756" t="str">
            <v>A5C</v>
          </cell>
          <cell r="C756" t="str">
            <v>P</v>
          </cell>
          <cell r="D756" t="str">
            <v>22096</v>
          </cell>
          <cell r="E756" t="str">
            <v>TEE</v>
          </cell>
          <cell r="F756">
            <v>2</v>
          </cell>
          <cell r="G756" t="str">
            <v>CB300308000200</v>
          </cell>
          <cell r="H756">
            <v>2</v>
          </cell>
          <cell r="I756" t="str">
            <v>--</v>
          </cell>
          <cell r="J756">
            <v>2</v>
          </cell>
          <cell r="K756">
            <v>3</v>
          </cell>
        </row>
        <row r="757">
          <cell r="A757" t="str">
            <v>M1</v>
          </cell>
          <cell r="B757" t="str">
            <v>B2C</v>
          </cell>
          <cell r="C757" t="str">
            <v>SH</v>
          </cell>
          <cell r="D757" t="str">
            <v>22601</v>
          </cell>
          <cell r="E757" t="str">
            <v>90 ELL</v>
          </cell>
          <cell r="F757">
            <v>2</v>
          </cell>
          <cell r="G757" t="str">
            <v>CB300104000300</v>
          </cell>
          <cell r="H757">
            <v>3</v>
          </cell>
          <cell r="I757" t="str">
            <v>--</v>
          </cell>
          <cell r="J757">
            <v>6</v>
          </cell>
          <cell r="K757">
            <v>7</v>
          </cell>
        </row>
        <row r="758">
          <cell r="A758" t="str">
            <v>M1</v>
          </cell>
          <cell r="B758" t="str">
            <v>B2C</v>
          </cell>
          <cell r="C758" t="str">
            <v>TRIM</v>
          </cell>
          <cell r="D758" t="str">
            <v>V-2218</v>
          </cell>
          <cell r="E758" t="str">
            <v>90 ELL</v>
          </cell>
          <cell r="F758">
            <v>2</v>
          </cell>
          <cell r="G758" t="str">
            <v>CB300104000300</v>
          </cell>
          <cell r="H758">
            <v>3</v>
          </cell>
          <cell r="I758" t="str">
            <v>--</v>
          </cell>
          <cell r="J758">
            <v>1</v>
          </cell>
          <cell r="K758">
            <v>2</v>
          </cell>
        </row>
        <row r="759">
          <cell r="A759" t="str">
            <v>M1</v>
          </cell>
          <cell r="B759" t="str">
            <v>B2C</v>
          </cell>
          <cell r="C759" t="str">
            <v>SH</v>
          </cell>
          <cell r="D759" t="str">
            <v>22625</v>
          </cell>
          <cell r="E759" t="str">
            <v>90 ELL</v>
          </cell>
          <cell r="F759">
            <v>2</v>
          </cell>
          <cell r="G759" t="str">
            <v>CB300104000300</v>
          </cell>
          <cell r="H759">
            <v>3</v>
          </cell>
          <cell r="I759" t="str">
            <v>--</v>
          </cell>
          <cell r="J759">
            <v>3</v>
          </cell>
          <cell r="K759">
            <v>4</v>
          </cell>
        </row>
        <row r="760">
          <cell r="A760" t="str">
            <v>M1</v>
          </cell>
          <cell r="B760" t="str">
            <v>B2C</v>
          </cell>
          <cell r="C760" t="str">
            <v>SH</v>
          </cell>
          <cell r="D760" t="str">
            <v>22601</v>
          </cell>
          <cell r="E760" t="str">
            <v>CAP</v>
          </cell>
          <cell r="F760">
            <v>2</v>
          </cell>
          <cell r="G760" t="str">
            <v>CB300704000300</v>
          </cell>
          <cell r="H760">
            <v>3</v>
          </cell>
          <cell r="I760" t="str">
            <v>--</v>
          </cell>
          <cell r="J760">
            <v>1</v>
          </cell>
          <cell r="K760">
            <v>2</v>
          </cell>
        </row>
        <row r="761">
          <cell r="A761" t="str">
            <v>M1</v>
          </cell>
          <cell r="B761" t="str">
            <v>B2C</v>
          </cell>
          <cell r="C761" t="str">
            <v>TRIM</v>
          </cell>
          <cell r="D761" t="str">
            <v>V-2218</v>
          </cell>
          <cell r="E761" t="str">
            <v>CAP</v>
          </cell>
          <cell r="F761">
            <v>2</v>
          </cell>
          <cell r="G761" t="str">
            <v>CB300704000300</v>
          </cell>
          <cell r="H761">
            <v>3</v>
          </cell>
          <cell r="I761" t="str">
            <v>--</v>
          </cell>
          <cell r="J761">
            <v>2</v>
          </cell>
          <cell r="K761">
            <v>3</v>
          </cell>
        </row>
        <row r="762">
          <cell r="A762" t="str">
            <v>M1</v>
          </cell>
          <cell r="B762" t="str">
            <v>B2C</v>
          </cell>
          <cell r="C762" t="str">
            <v>SH</v>
          </cell>
          <cell r="D762" t="str">
            <v>22612</v>
          </cell>
          <cell r="E762" t="str">
            <v>E RED</v>
          </cell>
          <cell r="F762">
            <v>2</v>
          </cell>
          <cell r="G762" t="str">
            <v>CB300604080302</v>
          </cell>
          <cell r="H762">
            <v>3</v>
          </cell>
          <cell r="I762">
            <v>2</v>
          </cell>
          <cell r="J762">
            <v>1</v>
          </cell>
          <cell r="K762">
            <v>2</v>
          </cell>
        </row>
        <row r="763">
          <cell r="A763" t="str">
            <v>M1</v>
          </cell>
          <cell r="B763" t="str">
            <v>B2C</v>
          </cell>
          <cell r="C763" t="str">
            <v>SH</v>
          </cell>
          <cell r="D763" t="str">
            <v>22625</v>
          </cell>
          <cell r="E763" t="str">
            <v>E RED</v>
          </cell>
          <cell r="F763">
            <v>2</v>
          </cell>
          <cell r="G763" t="str">
            <v>CB300604080302</v>
          </cell>
          <cell r="H763">
            <v>3</v>
          </cell>
          <cell r="I763">
            <v>2</v>
          </cell>
          <cell r="J763">
            <v>1</v>
          </cell>
          <cell r="K763">
            <v>2</v>
          </cell>
        </row>
        <row r="764">
          <cell r="A764" t="str">
            <v>M1</v>
          </cell>
          <cell r="B764" t="str">
            <v>B2C</v>
          </cell>
          <cell r="C764" t="str">
            <v>SH</v>
          </cell>
          <cell r="D764" t="str">
            <v>22601</v>
          </cell>
          <cell r="E764" t="str">
            <v>SOL</v>
          </cell>
          <cell r="F764">
            <v>2</v>
          </cell>
          <cell r="G764" t="str">
            <v>CB39020000030T</v>
          </cell>
          <cell r="H764">
            <v>3</v>
          </cell>
          <cell r="I764">
            <v>0.75</v>
          </cell>
          <cell r="J764">
            <v>2</v>
          </cell>
          <cell r="K764">
            <v>3</v>
          </cell>
        </row>
        <row r="765">
          <cell r="A765" t="str">
            <v>M1</v>
          </cell>
          <cell r="B765" t="str">
            <v>B2C</v>
          </cell>
          <cell r="C765" t="str">
            <v>TRIM</v>
          </cell>
          <cell r="D765" t="str">
            <v>V-2218</v>
          </cell>
          <cell r="E765" t="str">
            <v>SOL</v>
          </cell>
          <cell r="F765">
            <v>2</v>
          </cell>
          <cell r="G765" t="str">
            <v>CB39020000030T</v>
          </cell>
          <cell r="H765">
            <v>3</v>
          </cell>
          <cell r="I765">
            <v>0.75</v>
          </cell>
          <cell r="J765">
            <v>6</v>
          </cell>
          <cell r="K765">
            <v>7</v>
          </cell>
        </row>
        <row r="766">
          <cell r="A766" t="str">
            <v>M1</v>
          </cell>
          <cell r="B766" t="str">
            <v>B2C</v>
          </cell>
          <cell r="C766" t="str">
            <v>SH</v>
          </cell>
          <cell r="D766" t="str">
            <v>22601</v>
          </cell>
          <cell r="E766" t="str">
            <v>TEE</v>
          </cell>
          <cell r="F766">
            <v>2</v>
          </cell>
          <cell r="G766" t="str">
            <v>CB300304000300</v>
          </cell>
          <cell r="H766">
            <v>3</v>
          </cell>
          <cell r="I766" t="str">
            <v>--</v>
          </cell>
          <cell r="J766">
            <v>1</v>
          </cell>
          <cell r="K766">
            <v>2</v>
          </cell>
        </row>
        <row r="767">
          <cell r="A767" t="str">
            <v>M1</v>
          </cell>
          <cell r="B767" t="str">
            <v>B2C</v>
          </cell>
          <cell r="C767" t="str">
            <v>SH</v>
          </cell>
          <cell r="D767" t="str">
            <v>22601</v>
          </cell>
          <cell r="E767" t="str">
            <v>TOL</v>
          </cell>
          <cell r="F767">
            <v>2</v>
          </cell>
          <cell r="G767" t="str">
            <v>CB39030000030T</v>
          </cell>
          <cell r="H767">
            <v>3</v>
          </cell>
          <cell r="I767">
            <v>0.75</v>
          </cell>
          <cell r="J767">
            <v>1</v>
          </cell>
          <cell r="K767">
            <v>2</v>
          </cell>
        </row>
        <row r="768">
          <cell r="A768" t="str">
            <v>M1</v>
          </cell>
          <cell r="B768" t="str">
            <v>B2C</v>
          </cell>
          <cell r="C768" t="str">
            <v>SH</v>
          </cell>
          <cell r="D768" t="str">
            <v>22625</v>
          </cell>
          <cell r="E768" t="str">
            <v>TOL</v>
          </cell>
          <cell r="F768">
            <v>2</v>
          </cell>
          <cell r="G768" t="str">
            <v>CB39030000030T</v>
          </cell>
          <cell r="H768">
            <v>3</v>
          </cell>
          <cell r="I768">
            <v>0.75</v>
          </cell>
          <cell r="J768">
            <v>1</v>
          </cell>
          <cell r="K768">
            <v>2</v>
          </cell>
        </row>
        <row r="769">
          <cell r="A769" t="str">
            <v>M1</v>
          </cell>
          <cell r="B769" t="str">
            <v>A5C</v>
          </cell>
          <cell r="C769" t="str">
            <v>P</v>
          </cell>
          <cell r="D769" t="str">
            <v>22025</v>
          </cell>
          <cell r="E769" t="str">
            <v>45 ELL</v>
          </cell>
          <cell r="F769">
            <v>2</v>
          </cell>
          <cell r="G769" t="str">
            <v>CB300204000300</v>
          </cell>
          <cell r="H769">
            <v>3</v>
          </cell>
          <cell r="I769" t="str">
            <v>--</v>
          </cell>
          <cell r="J769">
            <v>2</v>
          </cell>
          <cell r="K769">
            <v>3</v>
          </cell>
        </row>
        <row r="770">
          <cell r="A770" t="str">
            <v>M1</v>
          </cell>
          <cell r="B770" t="str">
            <v>A5C</v>
          </cell>
          <cell r="C770" t="str">
            <v>P</v>
          </cell>
          <cell r="D770" t="str">
            <v>22134</v>
          </cell>
          <cell r="E770" t="str">
            <v>45 ELL</v>
          </cell>
          <cell r="F770">
            <v>2</v>
          </cell>
          <cell r="G770" t="str">
            <v>CB300204000300</v>
          </cell>
          <cell r="H770">
            <v>3</v>
          </cell>
          <cell r="I770" t="str">
            <v>--</v>
          </cell>
          <cell r="J770">
            <v>1</v>
          </cell>
          <cell r="K770">
            <v>2</v>
          </cell>
        </row>
        <row r="771">
          <cell r="A771" t="str">
            <v>M1</v>
          </cell>
          <cell r="B771" t="str">
            <v>A5C</v>
          </cell>
          <cell r="C771" t="str">
            <v>P</v>
          </cell>
          <cell r="D771" t="str">
            <v>22081</v>
          </cell>
          <cell r="E771" t="str">
            <v>90 ELL</v>
          </cell>
          <cell r="F771">
            <v>2</v>
          </cell>
          <cell r="G771" t="str">
            <v>CB300104000300</v>
          </cell>
          <cell r="H771">
            <v>3</v>
          </cell>
          <cell r="I771" t="str">
            <v>--</v>
          </cell>
          <cell r="J771">
            <v>9</v>
          </cell>
          <cell r="K771">
            <v>10</v>
          </cell>
        </row>
        <row r="772">
          <cell r="A772" t="str">
            <v>M1</v>
          </cell>
          <cell r="B772" t="str">
            <v>A5C</v>
          </cell>
          <cell r="C772" t="str">
            <v>P</v>
          </cell>
          <cell r="D772" t="str">
            <v>22130</v>
          </cell>
          <cell r="E772" t="str">
            <v>90 ELL</v>
          </cell>
          <cell r="F772">
            <v>2</v>
          </cell>
          <cell r="G772" t="str">
            <v>CB300104000300</v>
          </cell>
          <cell r="H772">
            <v>3</v>
          </cell>
          <cell r="I772" t="str">
            <v>--</v>
          </cell>
          <cell r="J772">
            <v>2</v>
          </cell>
          <cell r="K772">
            <v>3</v>
          </cell>
        </row>
        <row r="773">
          <cell r="A773" t="str">
            <v>M1</v>
          </cell>
          <cell r="B773" t="str">
            <v>A5C</v>
          </cell>
          <cell r="C773" t="str">
            <v>P</v>
          </cell>
          <cell r="D773" t="str">
            <v>22140</v>
          </cell>
          <cell r="E773" t="str">
            <v>90 ELL</v>
          </cell>
          <cell r="F773">
            <v>2</v>
          </cell>
          <cell r="G773" t="str">
            <v>CB300104000300</v>
          </cell>
          <cell r="H773">
            <v>3</v>
          </cell>
          <cell r="I773" t="str">
            <v>--</v>
          </cell>
          <cell r="J773">
            <v>2</v>
          </cell>
          <cell r="K773">
            <v>3</v>
          </cell>
        </row>
        <row r="774">
          <cell r="A774" t="str">
            <v>M1</v>
          </cell>
          <cell r="B774" t="str">
            <v>A5C</v>
          </cell>
          <cell r="C774" t="str">
            <v>P</v>
          </cell>
          <cell r="D774" t="str">
            <v>22133</v>
          </cell>
          <cell r="E774" t="str">
            <v>90 ELL</v>
          </cell>
          <cell r="F774">
            <v>2</v>
          </cell>
          <cell r="G774" t="str">
            <v>CB300104000300</v>
          </cell>
          <cell r="H774">
            <v>3</v>
          </cell>
          <cell r="I774" t="str">
            <v>--</v>
          </cell>
          <cell r="J774">
            <v>1</v>
          </cell>
          <cell r="K774">
            <v>2</v>
          </cell>
        </row>
        <row r="775">
          <cell r="A775" t="str">
            <v>M1</v>
          </cell>
          <cell r="B775" t="str">
            <v>A5C</v>
          </cell>
          <cell r="C775" t="str">
            <v>P</v>
          </cell>
          <cell r="D775" t="str">
            <v>22134</v>
          </cell>
          <cell r="E775" t="str">
            <v>90 ELL</v>
          </cell>
          <cell r="F775">
            <v>2</v>
          </cell>
          <cell r="G775" t="str">
            <v>CB300104000300</v>
          </cell>
          <cell r="H775">
            <v>3</v>
          </cell>
          <cell r="I775" t="str">
            <v>--</v>
          </cell>
          <cell r="J775">
            <v>1</v>
          </cell>
          <cell r="K775">
            <v>2</v>
          </cell>
        </row>
        <row r="776">
          <cell r="A776" t="str">
            <v>M1</v>
          </cell>
          <cell r="B776" t="str">
            <v>A5C</v>
          </cell>
          <cell r="C776" t="str">
            <v>TRIM</v>
          </cell>
          <cell r="D776" t="str">
            <v>V-2211</v>
          </cell>
          <cell r="E776" t="str">
            <v>90 ELL</v>
          </cell>
          <cell r="F776">
            <v>2</v>
          </cell>
          <cell r="G776" t="str">
            <v>CB300104000300</v>
          </cell>
          <cell r="H776">
            <v>3</v>
          </cell>
          <cell r="I776" t="str">
            <v>--</v>
          </cell>
          <cell r="J776">
            <v>2</v>
          </cell>
          <cell r="K776">
            <v>3</v>
          </cell>
        </row>
        <row r="777">
          <cell r="A777" t="str">
            <v>M1</v>
          </cell>
          <cell r="B777" t="str">
            <v>A5C</v>
          </cell>
          <cell r="C777" t="str">
            <v>P</v>
          </cell>
          <cell r="D777" t="str">
            <v>22153</v>
          </cell>
          <cell r="E777" t="str">
            <v>CAP</v>
          </cell>
          <cell r="F777">
            <v>2</v>
          </cell>
          <cell r="G777" t="str">
            <v>CB300704000300</v>
          </cell>
          <cell r="H777">
            <v>3</v>
          </cell>
          <cell r="I777" t="str">
            <v>--</v>
          </cell>
          <cell r="J777">
            <v>2</v>
          </cell>
          <cell r="K777">
            <v>3</v>
          </cell>
        </row>
        <row r="778">
          <cell r="A778" t="str">
            <v>M1</v>
          </cell>
          <cell r="B778" t="str">
            <v>A5C</v>
          </cell>
          <cell r="C778" t="str">
            <v>P</v>
          </cell>
          <cell r="D778" t="str">
            <v>22066</v>
          </cell>
          <cell r="E778" t="str">
            <v>E RED</v>
          </cell>
          <cell r="F778">
            <v>2</v>
          </cell>
          <cell r="G778" t="str">
            <v>CB300604080302</v>
          </cell>
          <cell r="H778">
            <v>3</v>
          </cell>
          <cell r="I778">
            <v>2</v>
          </cell>
          <cell r="J778">
            <v>1</v>
          </cell>
          <cell r="K778">
            <v>2</v>
          </cell>
        </row>
        <row r="779">
          <cell r="A779" t="str">
            <v>M1</v>
          </cell>
          <cell r="B779" t="str">
            <v>A5C</v>
          </cell>
          <cell r="C779" t="str">
            <v>P</v>
          </cell>
          <cell r="D779" t="str">
            <v>22130</v>
          </cell>
          <cell r="E779" t="str">
            <v>E RED</v>
          </cell>
          <cell r="F779">
            <v>2</v>
          </cell>
          <cell r="G779" t="str">
            <v>CB300604080302</v>
          </cell>
          <cell r="H779">
            <v>3</v>
          </cell>
          <cell r="I779">
            <v>2</v>
          </cell>
          <cell r="J779">
            <v>2</v>
          </cell>
          <cell r="K779">
            <v>3</v>
          </cell>
        </row>
        <row r="780">
          <cell r="A780" t="str">
            <v>M1</v>
          </cell>
          <cell r="B780" t="str">
            <v>A5C</v>
          </cell>
          <cell r="C780" t="str">
            <v>P</v>
          </cell>
          <cell r="D780" t="str">
            <v>22140</v>
          </cell>
          <cell r="E780" t="str">
            <v>E RED</v>
          </cell>
          <cell r="F780">
            <v>2</v>
          </cell>
          <cell r="G780" t="str">
            <v>CB300604080302</v>
          </cell>
          <cell r="H780">
            <v>3</v>
          </cell>
          <cell r="I780">
            <v>2</v>
          </cell>
          <cell r="J780">
            <v>2</v>
          </cell>
          <cell r="K780">
            <v>3</v>
          </cell>
        </row>
        <row r="781">
          <cell r="A781" t="str">
            <v>M1</v>
          </cell>
          <cell r="B781" t="str">
            <v>A5C</v>
          </cell>
          <cell r="C781" t="str">
            <v>P</v>
          </cell>
          <cell r="D781" t="str">
            <v>22081</v>
          </cell>
          <cell r="E781" t="str">
            <v>E RED</v>
          </cell>
          <cell r="F781">
            <v>2</v>
          </cell>
          <cell r="G781" t="str">
            <v>CB300604080302</v>
          </cell>
          <cell r="H781">
            <v>3</v>
          </cell>
          <cell r="I781">
            <v>2</v>
          </cell>
          <cell r="J781">
            <v>2</v>
          </cell>
          <cell r="K781">
            <v>3</v>
          </cell>
        </row>
        <row r="782">
          <cell r="A782" t="str">
            <v>M1</v>
          </cell>
          <cell r="B782" t="str">
            <v>A5C</v>
          </cell>
          <cell r="C782" t="str">
            <v>P</v>
          </cell>
          <cell r="D782" t="str">
            <v>22153</v>
          </cell>
          <cell r="E782" t="str">
            <v>SOL</v>
          </cell>
          <cell r="F782">
            <v>2</v>
          </cell>
          <cell r="G782" t="str">
            <v>CB39020000030T</v>
          </cell>
          <cell r="H782">
            <v>3</v>
          </cell>
          <cell r="I782">
            <v>0.75</v>
          </cell>
          <cell r="J782">
            <v>4</v>
          </cell>
          <cell r="K782">
            <v>5</v>
          </cell>
        </row>
        <row r="783">
          <cell r="A783" t="str">
            <v>M1</v>
          </cell>
          <cell r="B783" t="str">
            <v>A5C</v>
          </cell>
          <cell r="C783" t="str">
            <v>TRIM</v>
          </cell>
          <cell r="D783" t="str">
            <v>V-2211</v>
          </cell>
          <cell r="E783" t="str">
            <v>SOL</v>
          </cell>
          <cell r="F783">
            <v>2</v>
          </cell>
          <cell r="G783" t="str">
            <v>CB39020000030T</v>
          </cell>
          <cell r="H783">
            <v>3</v>
          </cell>
          <cell r="I783">
            <v>0.75</v>
          </cell>
          <cell r="J783">
            <v>5</v>
          </cell>
          <cell r="K783">
            <v>6</v>
          </cell>
        </row>
        <row r="784">
          <cell r="A784" t="str">
            <v>M1</v>
          </cell>
          <cell r="B784" t="str">
            <v>A5C</v>
          </cell>
          <cell r="C784" t="str">
            <v>P</v>
          </cell>
          <cell r="D784" t="str">
            <v>22081</v>
          </cell>
          <cell r="E784" t="str">
            <v>SOL</v>
          </cell>
          <cell r="F784">
            <v>2</v>
          </cell>
          <cell r="G784" t="str">
            <v>CB39020000030T</v>
          </cell>
          <cell r="H784">
            <v>3</v>
          </cell>
          <cell r="I784">
            <v>0.75</v>
          </cell>
          <cell r="J784">
            <v>3</v>
          </cell>
          <cell r="K784">
            <v>4</v>
          </cell>
        </row>
        <row r="785">
          <cell r="A785" t="str">
            <v>M1</v>
          </cell>
          <cell r="B785" t="str">
            <v>A5C</v>
          </cell>
          <cell r="C785" t="str">
            <v>P</v>
          </cell>
          <cell r="D785" t="str">
            <v>22153</v>
          </cell>
          <cell r="E785" t="str">
            <v>TEE</v>
          </cell>
          <cell r="F785">
            <v>2</v>
          </cell>
          <cell r="G785" t="str">
            <v>CB300304000300</v>
          </cell>
          <cell r="H785">
            <v>3</v>
          </cell>
          <cell r="I785" t="str">
            <v>--</v>
          </cell>
          <cell r="J785">
            <v>2</v>
          </cell>
          <cell r="K785">
            <v>3</v>
          </cell>
        </row>
        <row r="786">
          <cell r="A786" t="str">
            <v>M1</v>
          </cell>
          <cell r="B786" t="str">
            <v>A5C</v>
          </cell>
          <cell r="C786" t="str">
            <v>P</v>
          </cell>
          <cell r="D786" t="str">
            <v>22134</v>
          </cell>
          <cell r="E786" t="str">
            <v>TEE</v>
          </cell>
          <cell r="F786">
            <v>2</v>
          </cell>
          <cell r="G786" t="str">
            <v>CB300304000300</v>
          </cell>
          <cell r="H786">
            <v>3</v>
          </cell>
          <cell r="I786" t="str">
            <v>--</v>
          </cell>
          <cell r="J786">
            <v>1</v>
          </cell>
          <cell r="K786">
            <v>2</v>
          </cell>
        </row>
        <row r="787">
          <cell r="A787" t="str">
            <v>M1</v>
          </cell>
          <cell r="B787" t="str">
            <v>A5C</v>
          </cell>
          <cell r="C787" t="str">
            <v>P</v>
          </cell>
          <cell r="D787" t="str">
            <v>22100</v>
          </cell>
          <cell r="E787" t="str">
            <v>45 ELL</v>
          </cell>
          <cell r="F787">
            <v>2</v>
          </cell>
          <cell r="G787" t="str">
            <v>CB300204000300</v>
          </cell>
          <cell r="H787">
            <v>3</v>
          </cell>
          <cell r="I787" t="str">
            <v>--</v>
          </cell>
          <cell r="J787">
            <v>1</v>
          </cell>
          <cell r="K787">
            <v>2</v>
          </cell>
        </row>
        <row r="788">
          <cell r="A788" t="str">
            <v>M1</v>
          </cell>
          <cell r="B788" t="str">
            <v>A5C</v>
          </cell>
          <cell r="C788" t="str">
            <v>P</v>
          </cell>
          <cell r="D788" t="str">
            <v>22090</v>
          </cell>
          <cell r="E788" t="str">
            <v>90 ELL</v>
          </cell>
          <cell r="F788">
            <v>2</v>
          </cell>
          <cell r="G788" t="str">
            <v>CB300104000300</v>
          </cell>
          <cell r="H788">
            <v>3</v>
          </cell>
          <cell r="I788" t="str">
            <v>--</v>
          </cell>
          <cell r="J788">
            <v>1</v>
          </cell>
          <cell r="K788">
            <v>2</v>
          </cell>
        </row>
        <row r="789">
          <cell r="A789" t="str">
            <v>M1</v>
          </cell>
          <cell r="B789" t="str">
            <v>A5C</v>
          </cell>
          <cell r="C789" t="str">
            <v>P</v>
          </cell>
          <cell r="D789" t="str">
            <v>22091</v>
          </cell>
          <cell r="E789" t="str">
            <v>90 ELL</v>
          </cell>
          <cell r="F789">
            <v>2</v>
          </cell>
          <cell r="G789" t="str">
            <v>CB300104000300</v>
          </cell>
          <cell r="H789">
            <v>3</v>
          </cell>
          <cell r="I789" t="str">
            <v>--</v>
          </cell>
          <cell r="J789">
            <v>3</v>
          </cell>
          <cell r="K789">
            <v>4</v>
          </cell>
        </row>
        <row r="790">
          <cell r="A790" t="str">
            <v>M1</v>
          </cell>
          <cell r="B790" t="str">
            <v>A5C</v>
          </cell>
          <cell r="C790" t="str">
            <v>P</v>
          </cell>
          <cell r="D790" t="str">
            <v>22094</v>
          </cell>
          <cell r="E790" t="str">
            <v>90 ELL</v>
          </cell>
          <cell r="F790">
            <v>2</v>
          </cell>
          <cell r="G790" t="str">
            <v>CB300104000300</v>
          </cell>
          <cell r="H790">
            <v>3</v>
          </cell>
          <cell r="I790" t="str">
            <v>--</v>
          </cell>
          <cell r="J790">
            <v>4</v>
          </cell>
          <cell r="K790">
            <v>5</v>
          </cell>
        </row>
        <row r="791">
          <cell r="A791" t="str">
            <v>M1</v>
          </cell>
          <cell r="B791" t="str">
            <v>A5C</v>
          </cell>
          <cell r="C791" t="str">
            <v>P</v>
          </cell>
          <cell r="D791" t="str">
            <v>22100</v>
          </cell>
          <cell r="E791" t="str">
            <v>90 ELL</v>
          </cell>
          <cell r="F791">
            <v>2</v>
          </cell>
          <cell r="G791" t="str">
            <v>CB300104000300</v>
          </cell>
          <cell r="H791">
            <v>3</v>
          </cell>
          <cell r="I791" t="str">
            <v>--</v>
          </cell>
          <cell r="J791">
            <v>6</v>
          </cell>
          <cell r="K791">
            <v>7</v>
          </cell>
        </row>
        <row r="792">
          <cell r="A792" t="str">
            <v>M1</v>
          </cell>
          <cell r="B792" t="str">
            <v>A5C</v>
          </cell>
          <cell r="C792" t="str">
            <v>P</v>
          </cell>
          <cell r="D792" t="str">
            <v>22090</v>
          </cell>
          <cell r="E792" t="str">
            <v>90 ELL</v>
          </cell>
          <cell r="F792">
            <v>2</v>
          </cell>
          <cell r="G792" t="str">
            <v>CB300104000300</v>
          </cell>
          <cell r="H792">
            <v>3</v>
          </cell>
          <cell r="I792" t="str">
            <v>--</v>
          </cell>
          <cell r="J792">
            <v>5</v>
          </cell>
          <cell r="K792">
            <v>6</v>
          </cell>
        </row>
        <row r="793">
          <cell r="A793" t="str">
            <v>M1</v>
          </cell>
          <cell r="B793" t="str">
            <v>A5C</v>
          </cell>
          <cell r="C793" t="str">
            <v>P</v>
          </cell>
          <cell r="D793" t="str">
            <v>22095</v>
          </cell>
          <cell r="E793" t="str">
            <v>90 ELL</v>
          </cell>
          <cell r="F793">
            <v>2</v>
          </cell>
          <cell r="G793" t="str">
            <v>CB300104000300</v>
          </cell>
          <cell r="H793">
            <v>3</v>
          </cell>
          <cell r="I793" t="str">
            <v>--</v>
          </cell>
          <cell r="J793">
            <v>4</v>
          </cell>
          <cell r="K793">
            <v>5</v>
          </cell>
        </row>
        <row r="794">
          <cell r="A794" t="str">
            <v>M1</v>
          </cell>
          <cell r="B794" t="str">
            <v>A5C</v>
          </cell>
          <cell r="C794" t="str">
            <v>P</v>
          </cell>
          <cell r="D794" t="str">
            <v>22092</v>
          </cell>
          <cell r="E794" t="str">
            <v>90 ELL</v>
          </cell>
          <cell r="F794">
            <v>2</v>
          </cell>
          <cell r="G794" t="str">
            <v>CB300104000300</v>
          </cell>
          <cell r="H794">
            <v>3</v>
          </cell>
          <cell r="I794" t="str">
            <v>--</v>
          </cell>
          <cell r="J794">
            <v>1</v>
          </cell>
          <cell r="K794">
            <v>2</v>
          </cell>
        </row>
        <row r="795">
          <cell r="A795" t="str">
            <v>M1</v>
          </cell>
          <cell r="B795" t="str">
            <v>A5C</v>
          </cell>
          <cell r="C795" t="str">
            <v>P</v>
          </cell>
          <cell r="D795" t="str">
            <v>22093</v>
          </cell>
          <cell r="E795" t="str">
            <v>90 ELL</v>
          </cell>
          <cell r="F795">
            <v>2</v>
          </cell>
          <cell r="G795" t="str">
            <v>CB300104000300</v>
          </cell>
          <cell r="H795">
            <v>3</v>
          </cell>
          <cell r="I795" t="str">
            <v>--</v>
          </cell>
          <cell r="J795">
            <v>2</v>
          </cell>
          <cell r="K795">
            <v>3</v>
          </cell>
        </row>
        <row r="796">
          <cell r="A796" t="str">
            <v>M1</v>
          </cell>
          <cell r="B796" t="str">
            <v>A5C</v>
          </cell>
          <cell r="C796" t="str">
            <v>P</v>
          </cell>
          <cell r="D796" t="str">
            <v>22094</v>
          </cell>
          <cell r="E796" t="str">
            <v>C SWG</v>
          </cell>
          <cell r="F796">
            <v>2</v>
          </cell>
          <cell r="G796" t="str">
            <v>CB1614040803IH</v>
          </cell>
          <cell r="H796">
            <v>3</v>
          </cell>
          <cell r="I796">
            <v>1.5</v>
          </cell>
          <cell r="J796">
            <v>2</v>
          </cell>
          <cell r="K796">
            <v>3</v>
          </cell>
        </row>
        <row r="797">
          <cell r="A797" t="str">
            <v>M1</v>
          </cell>
          <cell r="B797" t="str">
            <v>A5C</v>
          </cell>
          <cell r="C797" t="str">
            <v>P</v>
          </cell>
          <cell r="D797" t="str">
            <v>22095</v>
          </cell>
          <cell r="E797" t="str">
            <v>C SWG</v>
          </cell>
          <cell r="F797">
            <v>2</v>
          </cell>
          <cell r="G797" t="str">
            <v>CB1614040803IH</v>
          </cell>
          <cell r="H797">
            <v>3</v>
          </cell>
          <cell r="I797">
            <v>1.5</v>
          </cell>
          <cell r="J797">
            <v>2</v>
          </cell>
          <cell r="K797">
            <v>3</v>
          </cell>
        </row>
        <row r="798">
          <cell r="A798" t="str">
            <v>M1</v>
          </cell>
          <cell r="B798" t="str">
            <v>A5C</v>
          </cell>
          <cell r="C798" t="str">
            <v>P</v>
          </cell>
          <cell r="D798" t="str">
            <v>22090</v>
          </cell>
          <cell r="E798" t="str">
            <v>SOL</v>
          </cell>
          <cell r="F798">
            <v>2</v>
          </cell>
          <cell r="G798" t="str">
            <v>CB390200000301</v>
          </cell>
          <cell r="H798">
            <v>3</v>
          </cell>
          <cell r="I798">
            <v>1</v>
          </cell>
          <cell r="J798">
            <v>1</v>
          </cell>
          <cell r="K798">
            <v>2</v>
          </cell>
        </row>
        <row r="799">
          <cell r="A799" t="str">
            <v>M1</v>
          </cell>
          <cell r="B799" t="str">
            <v>A5C</v>
          </cell>
          <cell r="C799" t="str">
            <v>P</v>
          </cell>
          <cell r="D799" t="str">
            <v>22091</v>
          </cell>
          <cell r="E799" t="str">
            <v>SOL</v>
          </cell>
          <cell r="F799">
            <v>2</v>
          </cell>
          <cell r="G799" t="str">
            <v>CB390200000301</v>
          </cell>
          <cell r="H799">
            <v>3</v>
          </cell>
          <cell r="I799">
            <v>1</v>
          </cell>
          <cell r="J799">
            <v>1</v>
          </cell>
          <cell r="K799">
            <v>2</v>
          </cell>
        </row>
        <row r="800">
          <cell r="A800" t="str">
            <v>M1</v>
          </cell>
          <cell r="B800" t="str">
            <v>A5C</v>
          </cell>
          <cell r="C800" t="str">
            <v>P</v>
          </cell>
          <cell r="D800" t="str">
            <v>22092</v>
          </cell>
          <cell r="E800" t="str">
            <v>SOL</v>
          </cell>
          <cell r="F800">
            <v>2</v>
          </cell>
          <cell r="G800" t="str">
            <v>CB390200000301</v>
          </cell>
          <cell r="H800">
            <v>3</v>
          </cell>
          <cell r="I800">
            <v>1</v>
          </cell>
          <cell r="J800">
            <v>1</v>
          </cell>
          <cell r="K800">
            <v>2</v>
          </cell>
        </row>
        <row r="801">
          <cell r="A801" t="str">
            <v>M1</v>
          </cell>
          <cell r="B801" t="str">
            <v>A5C</v>
          </cell>
          <cell r="C801" t="str">
            <v>P</v>
          </cell>
          <cell r="D801" t="str">
            <v>22092</v>
          </cell>
          <cell r="E801" t="str">
            <v>SOL</v>
          </cell>
          <cell r="F801">
            <v>2</v>
          </cell>
          <cell r="G801" t="str">
            <v>CB39020000030T</v>
          </cell>
          <cell r="H801">
            <v>3</v>
          </cell>
          <cell r="I801">
            <v>0.75</v>
          </cell>
          <cell r="J801">
            <v>1</v>
          </cell>
          <cell r="K801">
            <v>2</v>
          </cell>
        </row>
        <row r="802">
          <cell r="A802" t="str">
            <v>M1</v>
          </cell>
          <cell r="B802" t="str">
            <v>A5C</v>
          </cell>
          <cell r="C802" t="str">
            <v>P</v>
          </cell>
          <cell r="D802" t="str">
            <v>22095</v>
          </cell>
          <cell r="E802" t="str">
            <v>SOL</v>
          </cell>
          <cell r="F802">
            <v>2</v>
          </cell>
          <cell r="G802" t="str">
            <v>CB39020000030T</v>
          </cell>
          <cell r="H802">
            <v>3</v>
          </cell>
          <cell r="I802">
            <v>0.75</v>
          </cell>
          <cell r="J802">
            <v>5</v>
          </cell>
          <cell r="K802">
            <v>6</v>
          </cell>
        </row>
        <row r="803">
          <cell r="A803" t="str">
            <v>M1</v>
          </cell>
          <cell r="B803" t="str">
            <v>A5C</v>
          </cell>
          <cell r="C803" t="str">
            <v>P</v>
          </cell>
          <cell r="D803" t="str">
            <v>22090</v>
          </cell>
          <cell r="E803" t="str">
            <v>SOL</v>
          </cell>
          <cell r="F803">
            <v>2</v>
          </cell>
          <cell r="G803" t="str">
            <v>CB39020000030T</v>
          </cell>
          <cell r="H803">
            <v>3</v>
          </cell>
          <cell r="I803">
            <v>0.75</v>
          </cell>
          <cell r="J803">
            <v>1</v>
          </cell>
          <cell r="K803">
            <v>2</v>
          </cell>
        </row>
        <row r="804">
          <cell r="A804" t="str">
            <v>M1</v>
          </cell>
          <cell r="B804" t="str">
            <v>A5C</v>
          </cell>
          <cell r="C804" t="str">
            <v>P</v>
          </cell>
          <cell r="D804" t="str">
            <v>22093</v>
          </cell>
          <cell r="E804" t="str">
            <v>SOL</v>
          </cell>
          <cell r="F804">
            <v>2</v>
          </cell>
          <cell r="G804" t="str">
            <v>CB39020000030T</v>
          </cell>
          <cell r="H804">
            <v>3</v>
          </cell>
          <cell r="I804">
            <v>0.75</v>
          </cell>
          <cell r="J804">
            <v>1</v>
          </cell>
          <cell r="K804">
            <v>2</v>
          </cell>
        </row>
        <row r="805">
          <cell r="A805" t="str">
            <v>M1</v>
          </cell>
          <cell r="B805" t="str">
            <v>A5C</v>
          </cell>
          <cell r="C805" t="str">
            <v>P</v>
          </cell>
          <cell r="D805" t="str">
            <v>22093</v>
          </cell>
          <cell r="E805" t="str">
            <v>SOL</v>
          </cell>
          <cell r="F805">
            <v>2</v>
          </cell>
          <cell r="G805" t="str">
            <v>CB390200000301</v>
          </cell>
          <cell r="H805">
            <v>3</v>
          </cell>
          <cell r="I805">
            <v>1</v>
          </cell>
          <cell r="J805">
            <v>1</v>
          </cell>
          <cell r="K805">
            <v>2</v>
          </cell>
        </row>
        <row r="806">
          <cell r="A806" t="str">
            <v>M1</v>
          </cell>
          <cell r="B806" t="str">
            <v>A5C</v>
          </cell>
          <cell r="C806" t="str">
            <v>P</v>
          </cell>
          <cell r="D806" t="str">
            <v>22094</v>
          </cell>
          <cell r="E806" t="str">
            <v>SOL</v>
          </cell>
          <cell r="F806">
            <v>2</v>
          </cell>
          <cell r="G806" t="str">
            <v>CB39020000030T</v>
          </cell>
          <cell r="H806">
            <v>3</v>
          </cell>
          <cell r="I806">
            <v>0.75</v>
          </cell>
          <cell r="J806">
            <v>5</v>
          </cell>
          <cell r="K806">
            <v>6</v>
          </cell>
        </row>
        <row r="807">
          <cell r="A807" t="str">
            <v>M1</v>
          </cell>
          <cell r="B807" t="str">
            <v>A5C</v>
          </cell>
          <cell r="C807" t="str">
            <v>P</v>
          </cell>
          <cell r="D807" t="str">
            <v>22090</v>
          </cell>
          <cell r="E807" t="str">
            <v>TEE</v>
          </cell>
          <cell r="F807">
            <v>2</v>
          </cell>
          <cell r="G807" t="str">
            <v>CB300304000300</v>
          </cell>
          <cell r="H807">
            <v>3</v>
          </cell>
          <cell r="I807" t="str">
            <v>--</v>
          </cell>
          <cell r="J807">
            <v>1</v>
          </cell>
          <cell r="K807">
            <v>2</v>
          </cell>
        </row>
        <row r="808">
          <cell r="A808" t="str">
            <v>M1</v>
          </cell>
          <cell r="B808" t="str">
            <v>A5C</v>
          </cell>
          <cell r="C808" t="str">
            <v>P</v>
          </cell>
          <cell r="D808" t="str">
            <v>22092</v>
          </cell>
          <cell r="E808" t="str">
            <v>TEE</v>
          </cell>
          <cell r="F808">
            <v>2</v>
          </cell>
          <cell r="G808" t="str">
            <v>CB300304000300</v>
          </cell>
          <cell r="H808">
            <v>3</v>
          </cell>
          <cell r="I808" t="str">
            <v>--</v>
          </cell>
          <cell r="J808">
            <v>1</v>
          </cell>
          <cell r="K808">
            <v>2</v>
          </cell>
        </row>
        <row r="809">
          <cell r="A809" t="str">
            <v>M1</v>
          </cell>
          <cell r="B809" t="str">
            <v>A5C</v>
          </cell>
          <cell r="C809" t="str">
            <v>P</v>
          </cell>
          <cell r="D809" t="str">
            <v>22095</v>
          </cell>
          <cell r="E809" t="str">
            <v>TEE</v>
          </cell>
          <cell r="F809">
            <v>2</v>
          </cell>
          <cell r="G809" t="str">
            <v>CB300304000300</v>
          </cell>
          <cell r="H809">
            <v>3</v>
          </cell>
          <cell r="I809" t="str">
            <v>--</v>
          </cell>
          <cell r="J809">
            <v>1</v>
          </cell>
          <cell r="K809">
            <v>2</v>
          </cell>
        </row>
        <row r="810">
          <cell r="A810" t="str">
            <v>M1</v>
          </cell>
          <cell r="B810" t="str">
            <v>A5C</v>
          </cell>
          <cell r="C810" t="str">
            <v>P</v>
          </cell>
          <cell r="D810" t="str">
            <v>22100</v>
          </cell>
          <cell r="E810" t="str">
            <v>TEE</v>
          </cell>
          <cell r="F810">
            <v>2</v>
          </cell>
          <cell r="G810" t="str">
            <v>CB300304000300</v>
          </cell>
          <cell r="H810">
            <v>3</v>
          </cell>
          <cell r="I810" t="str">
            <v>--</v>
          </cell>
          <cell r="J810">
            <v>1</v>
          </cell>
          <cell r="K810">
            <v>2</v>
          </cell>
        </row>
        <row r="811">
          <cell r="A811" t="str">
            <v>M1</v>
          </cell>
          <cell r="B811" t="str">
            <v>A5C</v>
          </cell>
          <cell r="C811" t="str">
            <v>P</v>
          </cell>
          <cell r="D811" t="str">
            <v>22090</v>
          </cell>
          <cell r="E811" t="str">
            <v>TEE</v>
          </cell>
          <cell r="F811">
            <v>2</v>
          </cell>
          <cell r="G811" t="str">
            <v>CB300304000300</v>
          </cell>
          <cell r="H811">
            <v>3</v>
          </cell>
          <cell r="I811" t="str">
            <v>--</v>
          </cell>
          <cell r="J811">
            <v>1</v>
          </cell>
          <cell r="K811">
            <v>2</v>
          </cell>
        </row>
        <row r="812">
          <cell r="A812" t="str">
            <v>M1</v>
          </cell>
          <cell r="B812" t="str">
            <v>A5C</v>
          </cell>
          <cell r="C812" t="str">
            <v>P</v>
          </cell>
          <cell r="D812" t="str">
            <v>22094</v>
          </cell>
          <cell r="E812" t="str">
            <v>TEE</v>
          </cell>
          <cell r="F812">
            <v>2</v>
          </cell>
          <cell r="G812" t="str">
            <v>CB300304000300</v>
          </cell>
          <cell r="H812">
            <v>3</v>
          </cell>
          <cell r="I812" t="str">
            <v>--</v>
          </cell>
          <cell r="J812">
            <v>1</v>
          </cell>
          <cell r="K812">
            <v>2</v>
          </cell>
        </row>
        <row r="813">
          <cell r="A813" t="str">
            <v>M1</v>
          </cell>
          <cell r="B813" t="str">
            <v>A5C</v>
          </cell>
          <cell r="C813" t="str">
            <v>P</v>
          </cell>
          <cell r="D813" t="str">
            <v>22004</v>
          </cell>
          <cell r="E813" t="str">
            <v>45 ELL</v>
          </cell>
          <cell r="F813">
            <v>2</v>
          </cell>
          <cell r="G813" t="str">
            <v>CB300204000300</v>
          </cell>
          <cell r="H813">
            <v>3</v>
          </cell>
          <cell r="I813" t="str">
            <v>--</v>
          </cell>
          <cell r="J813">
            <v>2</v>
          </cell>
          <cell r="K813">
            <v>3</v>
          </cell>
        </row>
        <row r="814">
          <cell r="A814" t="str">
            <v>M1</v>
          </cell>
          <cell r="B814" t="str">
            <v>A5C</v>
          </cell>
          <cell r="C814" t="str">
            <v>P</v>
          </cell>
          <cell r="D814" t="str">
            <v>22061</v>
          </cell>
          <cell r="E814" t="str">
            <v>45 ELL</v>
          </cell>
          <cell r="F814">
            <v>2</v>
          </cell>
          <cell r="G814" t="str">
            <v>CB300204000300</v>
          </cell>
          <cell r="H814">
            <v>3</v>
          </cell>
          <cell r="I814" t="str">
            <v>--</v>
          </cell>
          <cell r="J814">
            <v>2</v>
          </cell>
          <cell r="K814">
            <v>3</v>
          </cell>
        </row>
        <row r="815">
          <cell r="A815" t="str">
            <v>M1</v>
          </cell>
          <cell r="B815" t="str">
            <v>A5C</v>
          </cell>
          <cell r="C815" t="str">
            <v>P</v>
          </cell>
          <cell r="D815" t="str">
            <v>22026</v>
          </cell>
          <cell r="E815" t="str">
            <v>45 ELL</v>
          </cell>
          <cell r="F815">
            <v>2</v>
          </cell>
          <cell r="G815" t="str">
            <v>CB300204000300</v>
          </cell>
          <cell r="H815">
            <v>3</v>
          </cell>
          <cell r="I815" t="str">
            <v>--</v>
          </cell>
          <cell r="J815">
            <v>1</v>
          </cell>
          <cell r="K815">
            <v>2</v>
          </cell>
        </row>
        <row r="816">
          <cell r="A816" t="str">
            <v>M1</v>
          </cell>
          <cell r="B816" t="str">
            <v>A5C</v>
          </cell>
          <cell r="C816" t="str">
            <v>P</v>
          </cell>
          <cell r="D816" t="str">
            <v>22003</v>
          </cell>
          <cell r="E816" t="str">
            <v>90 ELL</v>
          </cell>
          <cell r="F816">
            <v>2</v>
          </cell>
          <cell r="G816" t="str">
            <v>CB300104000300</v>
          </cell>
          <cell r="H816">
            <v>3</v>
          </cell>
          <cell r="I816" t="str">
            <v>--</v>
          </cell>
          <cell r="J816">
            <v>5</v>
          </cell>
          <cell r="K816">
            <v>6</v>
          </cell>
        </row>
        <row r="817">
          <cell r="A817" t="str">
            <v>M1</v>
          </cell>
          <cell r="B817" t="str">
            <v>A4C</v>
          </cell>
          <cell r="C817" t="str">
            <v>P</v>
          </cell>
          <cell r="D817" t="str">
            <v>22003</v>
          </cell>
          <cell r="E817" t="str">
            <v>90 ELL</v>
          </cell>
          <cell r="F817">
            <v>2</v>
          </cell>
          <cell r="G817" t="str">
            <v>CB300104000300</v>
          </cell>
          <cell r="H817">
            <v>3</v>
          </cell>
          <cell r="I817" t="str">
            <v>--</v>
          </cell>
          <cell r="J817">
            <v>6</v>
          </cell>
          <cell r="K817">
            <v>7</v>
          </cell>
        </row>
        <row r="818">
          <cell r="A818" t="str">
            <v>M1</v>
          </cell>
          <cell r="B818" t="str">
            <v>A5C</v>
          </cell>
          <cell r="C818" t="str">
            <v>P</v>
          </cell>
          <cell r="D818" t="str">
            <v>22004</v>
          </cell>
          <cell r="E818" t="str">
            <v>90 ELL</v>
          </cell>
          <cell r="F818">
            <v>2</v>
          </cell>
          <cell r="G818" t="str">
            <v>CB300104000300</v>
          </cell>
          <cell r="H818">
            <v>3</v>
          </cell>
          <cell r="I818" t="str">
            <v>--</v>
          </cell>
          <cell r="J818">
            <v>3</v>
          </cell>
          <cell r="K818">
            <v>4</v>
          </cell>
        </row>
        <row r="819">
          <cell r="A819" t="str">
            <v>M1</v>
          </cell>
          <cell r="B819" t="str">
            <v>A5C</v>
          </cell>
          <cell r="C819" t="str">
            <v>P</v>
          </cell>
          <cell r="D819" t="str">
            <v>22004</v>
          </cell>
          <cell r="E819" t="str">
            <v>90 ELL</v>
          </cell>
          <cell r="F819">
            <v>2</v>
          </cell>
          <cell r="G819" t="str">
            <v>CB300104000300</v>
          </cell>
          <cell r="H819">
            <v>3</v>
          </cell>
          <cell r="I819" t="str">
            <v>--</v>
          </cell>
          <cell r="J819">
            <v>2</v>
          </cell>
          <cell r="K819">
            <v>3</v>
          </cell>
        </row>
        <row r="820">
          <cell r="A820" t="str">
            <v>M1</v>
          </cell>
          <cell r="B820" t="str">
            <v>A5C</v>
          </cell>
          <cell r="C820" t="str">
            <v>P</v>
          </cell>
          <cell r="D820" t="str">
            <v>22005</v>
          </cell>
          <cell r="E820" t="str">
            <v>90 ELL</v>
          </cell>
          <cell r="F820">
            <v>2</v>
          </cell>
          <cell r="G820" t="str">
            <v>CB300104000300</v>
          </cell>
          <cell r="H820">
            <v>3</v>
          </cell>
          <cell r="I820" t="str">
            <v>--</v>
          </cell>
          <cell r="J820">
            <v>4</v>
          </cell>
          <cell r="K820">
            <v>5</v>
          </cell>
        </row>
        <row r="821">
          <cell r="A821" t="str">
            <v>M1</v>
          </cell>
          <cell r="B821" t="str">
            <v>A5C</v>
          </cell>
          <cell r="C821" t="str">
            <v>P</v>
          </cell>
          <cell r="D821" t="str">
            <v>22001</v>
          </cell>
          <cell r="E821" t="str">
            <v>90 ELL</v>
          </cell>
          <cell r="F821">
            <v>2</v>
          </cell>
          <cell r="G821" t="str">
            <v>CB300104000300</v>
          </cell>
          <cell r="H821">
            <v>3</v>
          </cell>
          <cell r="I821" t="str">
            <v>--</v>
          </cell>
          <cell r="J821">
            <v>14</v>
          </cell>
          <cell r="K821">
            <v>16</v>
          </cell>
        </row>
        <row r="822">
          <cell r="A822" t="str">
            <v>M1</v>
          </cell>
          <cell r="B822" t="str">
            <v>A5C</v>
          </cell>
          <cell r="C822" t="str">
            <v>P</v>
          </cell>
          <cell r="D822" t="str">
            <v>22026</v>
          </cell>
          <cell r="E822" t="str">
            <v>90 ELL</v>
          </cell>
          <cell r="F822">
            <v>2</v>
          </cell>
          <cell r="G822" t="str">
            <v>CB300104000300</v>
          </cell>
          <cell r="H822">
            <v>3</v>
          </cell>
          <cell r="I822" t="str">
            <v>--</v>
          </cell>
          <cell r="J822">
            <v>3</v>
          </cell>
          <cell r="K822">
            <v>4</v>
          </cell>
        </row>
        <row r="823">
          <cell r="A823" t="str">
            <v>M1</v>
          </cell>
          <cell r="B823" t="str">
            <v>A5C</v>
          </cell>
          <cell r="C823" t="str">
            <v>P</v>
          </cell>
          <cell r="D823" t="str">
            <v>22004</v>
          </cell>
          <cell r="E823" t="str">
            <v>C RED</v>
          </cell>
          <cell r="F823">
            <v>2</v>
          </cell>
          <cell r="G823" t="str">
            <v>CB300504080302</v>
          </cell>
          <cell r="H823">
            <v>3</v>
          </cell>
          <cell r="I823">
            <v>2</v>
          </cell>
          <cell r="J823">
            <v>1</v>
          </cell>
          <cell r="K823">
            <v>2</v>
          </cell>
        </row>
        <row r="824">
          <cell r="A824" t="str">
            <v>M1</v>
          </cell>
          <cell r="B824" t="str">
            <v>A5C</v>
          </cell>
          <cell r="C824" t="str">
            <v>P</v>
          </cell>
          <cell r="D824" t="str">
            <v>22004</v>
          </cell>
          <cell r="E824" t="str">
            <v>C RED</v>
          </cell>
          <cell r="F824">
            <v>2</v>
          </cell>
          <cell r="G824" t="str">
            <v>CB300504080302</v>
          </cell>
          <cell r="H824">
            <v>3</v>
          </cell>
          <cell r="I824">
            <v>2</v>
          </cell>
          <cell r="J824">
            <v>1</v>
          </cell>
          <cell r="K824">
            <v>2</v>
          </cell>
        </row>
        <row r="825">
          <cell r="A825" t="str">
            <v>M1</v>
          </cell>
          <cell r="B825" t="str">
            <v>A5C</v>
          </cell>
          <cell r="C825" t="str">
            <v>P</v>
          </cell>
          <cell r="D825" t="str">
            <v>22003</v>
          </cell>
          <cell r="E825" t="str">
            <v>SOL</v>
          </cell>
          <cell r="F825">
            <v>2</v>
          </cell>
          <cell r="G825" t="str">
            <v>CB39020000030T</v>
          </cell>
          <cell r="H825">
            <v>3</v>
          </cell>
          <cell r="I825">
            <v>0.75</v>
          </cell>
          <cell r="J825">
            <v>2</v>
          </cell>
          <cell r="K825">
            <v>3</v>
          </cell>
        </row>
        <row r="826">
          <cell r="A826" t="str">
            <v>M1</v>
          </cell>
          <cell r="B826" t="str">
            <v>A5C</v>
          </cell>
          <cell r="C826" t="str">
            <v>P</v>
          </cell>
          <cell r="D826" t="str">
            <v>22003</v>
          </cell>
          <cell r="E826" t="str">
            <v>SOL</v>
          </cell>
          <cell r="F826">
            <v>2</v>
          </cell>
          <cell r="G826" t="str">
            <v>CB390200000301</v>
          </cell>
          <cell r="H826">
            <v>3</v>
          </cell>
          <cell r="I826">
            <v>1</v>
          </cell>
          <cell r="J826">
            <v>1</v>
          </cell>
          <cell r="K826">
            <v>2</v>
          </cell>
        </row>
        <row r="827">
          <cell r="A827" t="str">
            <v>M1</v>
          </cell>
          <cell r="B827" t="str">
            <v>A5C</v>
          </cell>
          <cell r="C827" t="str">
            <v>P</v>
          </cell>
          <cell r="D827" t="str">
            <v>22004</v>
          </cell>
          <cell r="E827" t="str">
            <v>SOL</v>
          </cell>
          <cell r="F827">
            <v>2</v>
          </cell>
          <cell r="G827" t="str">
            <v>CB39020000030T</v>
          </cell>
          <cell r="H827">
            <v>3</v>
          </cell>
          <cell r="I827">
            <v>0.75</v>
          </cell>
          <cell r="J827">
            <v>1</v>
          </cell>
          <cell r="K827">
            <v>2</v>
          </cell>
        </row>
        <row r="828">
          <cell r="A828" t="str">
            <v>M1</v>
          </cell>
          <cell r="B828" t="str">
            <v>A5C</v>
          </cell>
          <cell r="C828" t="str">
            <v>P</v>
          </cell>
          <cell r="D828" t="str">
            <v>22004</v>
          </cell>
          <cell r="E828" t="str">
            <v>SOL</v>
          </cell>
          <cell r="F828">
            <v>2</v>
          </cell>
          <cell r="G828" t="str">
            <v>CB3902000003IH</v>
          </cell>
          <cell r="H828">
            <v>3</v>
          </cell>
          <cell r="I828">
            <v>1.5</v>
          </cell>
          <cell r="J828">
            <v>1</v>
          </cell>
          <cell r="K828">
            <v>2</v>
          </cell>
        </row>
        <row r="829">
          <cell r="A829" t="str">
            <v>M1</v>
          </cell>
          <cell r="B829" t="str">
            <v>A5C</v>
          </cell>
          <cell r="C829" t="str">
            <v>P</v>
          </cell>
          <cell r="D829" t="str">
            <v>22005</v>
          </cell>
          <cell r="E829" t="str">
            <v>SOL</v>
          </cell>
          <cell r="F829">
            <v>2</v>
          </cell>
          <cell r="G829" t="str">
            <v>CB39020000030T</v>
          </cell>
          <cell r="H829">
            <v>3</v>
          </cell>
          <cell r="I829">
            <v>0.75</v>
          </cell>
          <cell r="J829">
            <v>1</v>
          </cell>
          <cell r="K829">
            <v>2</v>
          </cell>
        </row>
        <row r="830">
          <cell r="A830" t="str">
            <v>M1</v>
          </cell>
          <cell r="B830" t="str">
            <v>A5C</v>
          </cell>
          <cell r="C830" t="str">
            <v>P</v>
          </cell>
          <cell r="D830" t="str">
            <v>22001</v>
          </cell>
          <cell r="E830" t="str">
            <v>SOL</v>
          </cell>
          <cell r="F830">
            <v>2</v>
          </cell>
          <cell r="G830" t="str">
            <v>CB39020000030T</v>
          </cell>
          <cell r="H830">
            <v>3</v>
          </cell>
          <cell r="I830">
            <v>0.75</v>
          </cell>
          <cell r="J830">
            <v>3</v>
          </cell>
          <cell r="K830">
            <v>4</v>
          </cell>
        </row>
        <row r="831">
          <cell r="A831" t="str">
            <v>M1</v>
          </cell>
          <cell r="B831" t="str">
            <v>A5C</v>
          </cell>
          <cell r="C831" t="str">
            <v>P</v>
          </cell>
          <cell r="D831" t="str">
            <v>22001</v>
          </cell>
          <cell r="E831" t="str">
            <v>SOL</v>
          </cell>
          <cell r="F831">
            <v>2</v>
          </cell>
          <cell r="G831" t="str">
            <v>CB390200000301</v>
          </cell>
          <cell r="H831">
            <v>3</v>
          </cell>
          <cell r="I831">
            <v>1</v>
          </cell>
          <cell r="J831">
            <v>1</v>
          </cell>
          <cell r="K831">
            <v>2</v>
          </cell>
        </row>
        <row r="832">
          <cell r="A832" t="str">
            <v>M1</v>
          </cell>
          <cell r="B832" t="str">
            <v>A5C</v>
          </cell>
          <cell r="C832" t="str">
            <v>P</v>
          </cell>
          <cell r="D832" t="str">
            <v>22001</v>
          </cell>
          <cell r="E832" t="str">
            <v>SOL</v>
          </cell>
          <cell r="F832">
            <v>2</v>
          </cell>
          <cell r="G832" t="str">
            <v>CB3902000003IH</v>
          </cell>
          <cell r="H832">
            <v>3</v>
          </cell>
          <cell r="I832">
            <v>1.5</v>
          </cell>
          <cell r="J832">
            <v>1</v>
          </cell>
          <cell r="K832">
            <v>2</v>
          </cell>
        </row>
        <row r="833">
          <cell r="A833" t="str">
            <v>M1</v>
          </cell>
          <cell r="B833" t="str">
            <v>A5C</v>
          </cell>
          <cell r="C833" t="str">
            <v>TRIM</v>
          </cell>
          <cell r="D833" t="str">
            <v>V-2213</v>
          </cell>
          <cell r="E833" t="str">
            <v>SOL</v>
          </cell>
          <cell r="F833">
            <v>2</v>
          </cell>
          <cell r="G833" t="str">
            <v>CB39020000030T</v>
          </cell>
          <cell r="H833">
            <v>3</v>
          </cell>
          <cell r="I833">
            <v>0.75</v>
          </cell>
          <cell r="J833">
            <v>1</v>
          </cell>
          <cell r="K833">
            <v>2</v>
          </cell>
        </row>
        <row r="834">
          <cell r="A834" t="str">
            <v>M1</v>
          </cell>
          <cell r="B834" t="str">
            <v>A5C</v>
          </cell>
          <cell r="C834" t="str">
            <v>P</v>
          </cell>
          <cell r="D834" t="str">
            <v>22003</v>
          </cell>
          <cell r="E834" t="str">
            <v>TEE</v>
          </cell>
          <cell r="F834">
            <v>2</v>
          </cell>
          <cell r="G834" t="str">
            <v>CB300304000300</v>
          </cell>
          <cell r="H834">
            <v>3</v>
          </cell>
          <cell r="I834" t="str">
            <v>--</v>
          </cell>
          <cell r="J834">
            <v>2</v>
          </cell>
          <cell r="K834">
            <v>3</v>
          </cell>
        </row>
        <row r="835">
          <cell r="A835" t="str">
            <v>M1</v>
          </cell>
          <cell r="B835" t="str">
            <v>A5C</v>
          </cell>
          <cell r="C835" t="str">
            <v>P</v>
          </cell>
          <cell r="D835" t="str">
            <v>22004</v>
          </cell>
          <cell r="E835" t="str">
            <v>TEE</v>
          </cell>
          <cell r="F835">
            <v>2</v>
          </cell>
          <cell r="G835" t="str">
            <v>CB300304000300</v>
          </cell>
          <cell r="H835">
            <v>3</v>
          </cell>
          <cell r="I835" t="str">
            <v>--</v>
          </cell>
          <cell r="J835">
            <v>2</v>
          </cell>
          <cell r="K835">
            <v>3</v>
          </cell>
        </row>
        <row r="836">
          <cell r="A836" t="str">
            <v>M1</v>
          </cell>
          <cell r="B836" t="str">
            <v>A5C</v>
          </cell>
          <cell r="C836" t="str">
            <v>P</v>
          </cell>
          <cell r="D836" t="str">
            <v>22026</v>
          </cell>
          <cell r="E836" t="str">
            <v>TEE</v>
          </cell>
          <cell r="F836">
            <v>2</v>
          </cell>
          <cell r="G836" t="str">
            <v>CB300304000300</v>
          </cell>
          <cell r="H836">
            <v>3</v>
          </cell>
          <cell r="I836" t="str">
            <v>--</v>
          </cell>
          <cell r="J836">
            <v>2</v>
          </cell>
          <cell r="K836">
            <v>3</v>
          </cell>
        </row>
        <row r="837">
          <cell r="A837" t="str">
            <v>M1</v>
          </cell>
          <cell r="B837" t="str">
            <v>A4C</v>
          </cell>
          <cell r="C837" t="str">
            <v>P</v>
          </cell>
          <cell r="D837" t="str">
            <v>22003</v>
          </cell>
          <cell r="E837" t="str">
            <v>TOL</v>
          </cell>
          <cell r="F837">
            <v>2</v>
          </cell>
          <cell r="G837" t="str">
            <v>CB39030000030T</v>
          </cell>
          <cell r="H837">
            <v>3</v>
          </cell>
          <cell r="I837">
            <v>0.75</v>
          </cell>
          <cell r="J837">
            <v>1</v>
          </cell>
          <cell r="K837">
            <v>2</v>
          </cell>
        </row>
        <row r="838">
          <cell r="A838" t="str">
            <v>M1</v>
          </cell>
          <cell r="B838" t="str">
            <v>A6C</v>
          </cell>
          <cell r="C838" t="str">
            <v>HOR</v>
          </cell>
          <cell r="D838" t="str">
            <v>65621</v>
          </cell>
          <cell r="E838" t="str">
            <v>90 ELL</v>
          </cell>
          <cell r="F838">
            <v>2</v>
          </cell>
          <cell r="G838" t="str">
            <v>CB300104000300</v>
          </cell>
          <cell r="H838">
            <v>3</v>
          </cell>
          <cell r="I838" t="str">
            <v>--</v>
          </cell>
          <cell r="J838">
            <v>3</v>
          </cell>
          <cell r="K838">
            <v>4</v>
          </cell>
        </row>
        <row r="839">
          <cell r="A839" t="str">
            <v>M1</v>
          </cell>
          <cell r="B839" t="str">
            <v>A6C</v>
          </cell>
          <cell r="C839" t="str">
            <v>HOR</v>
          </cell>
          <cell r="D839" t="str">
            <v>65813</v>
          </cell>
          <cell r="E839" t="str">
            <v>90 ELL</v>
          </cell>
          <cell r="F839">
            <v>2</v>
          </cell>
          <cell r="G839" t="str">
            <v>CB300104000300</v>
          </cell>
          <cell r="H839">
            <v>3</v>
          </cell>
          <cell r="I839" t="str">
            <v>--</v>
          </cell>
          <cell r="J839">
            <v>1</v>
          </cell>
          <cell r="K839">
            <v>2</v>
          </cell>
        </row>
        <row r="840">
          <cell r="A840" t="str">
            <v>M1</v>
          </cell>
          <cell r="B840" t="str">
            <v>A6C</v>
          </cell>
          <cell r="C840" t="str">
            <v>HOS</v>
          </cell>
          <cell r="D840" t="str">
            <v>65612</v>
          </cell>
          <cell r="E840" t="str">
            <v>90 ELL</v>
          </cell>
          <cell r="F840">
            <v>2</v>
          </cell>
          <cell r="G840" t="str">
            <v>CB300104000300</v>
          </cell>
          <cell r="H840">
            <v>3</v>
          </cell>
          <cell r="I840" t="str">
            <v>--</v>
          </cell>
          <cell r="J840">
            <v>5</v>
          </cell>
          <cell r="K840">
            <v>6</v>
          </cell>
        </row>
        <row r="841">
          <cell r="A841" t="str">
            <v>M1</v>
          </cell>
          <cell r="B841" t="str">
            <v>A6C</v>
          </cell>
          <cell r="C841" t="str">
            <v>HOS</v>
          </cell>
          <cell r="D841" t="str">
            <v>65634</v>
          </cell>
          <cell r="E841" t="str">
            <v>90 ELL</v>
          </cell>
          <cell r="F841">
            <v>2</v>
          </cell>
          <cell r="G841" t="str">
            <v>CB300104000300</v>
          </cell>
          <cell r="H841">
            <v>3</v>
          </cell>
          <cell r="I841" t="str">
            <v>--</v>
          </cell>
          <cell r="J841">
            <v>4</v>
          </cell>
          <cell r="K841">
            <v>5</v>
          </cell>
        </row>
        <row r="842">
          <cell r="A842" t="str">
            <v>M1</v>
          </cell>
          <cell r="B842" t="str">
            <v>A5C</v>
          </cell>
          <cell r="C842" t="str">
            <v>P</v>
          </cell>
          <cell r="D842" t="str">
            <v>22088</v>
          </cell>
          <cell r="E842" t="str">
            <v>90 ELL</v>
          </cell>
          <cell r="F842">
            <v>2</v>
          </cell>
          <cell r="G842" t="str">
            <v>CB300104000300</v>
          </cell>
          <cell r="H842">
            <v>3</v>
          </cell>
          <cell r="I842" t="str">
            <v>--</v>
          </cell>
          <cell r="J842">
            <v>11</v>
          </cell>
          <cell r="K842">
            <v>13</v>
          </cell>
        </row>
        <row r="843">
          <cell r="A843" t="str">
            <v>M1</v>
          </cell>
          <cell r="B843" t="str">
            <v>A5C</v>
          </cell>
          <cell r="C843" t="str">
            <v>P</v>
          </cell>
          <cell r="D843" t="str">
            <v>22089</v>
          </cell>
          <cell r="E843" t="str">
            <v>90 ELL</v>
          </cell>
          <cell r="F843">
            <v>2</v>
          </cell>
          <cell r="G843" t="str">
            <v>CB300104000300</v>
          </cell>
          <cell r="H843">
            <v>3</v>
          </cell>
          <cell r="I843" t="str">
            <v>--</v>
          </cell>
          <cell r="J843">
            <v>5</v>
          </cell>
          <cell r="K843">
            <v>6</v>
          </cell>
        </row>
        <row r="844">
          <cell r="A844" t="str">
            <v>M1</v>
          </cell>
          <cell r="B844" t="str">
            <v>A5C</v>
          </cell>
          <cell r="C844" t="str">
            <v>P</v>
          </cell>
          <cell r="D844" t="str">
            <v>22096</v>
          </cell>
          <cell r="E844" t="str">
            <v>90 ELL</v>
          </cell>
          <cell r="F844">
            <v>2</v>
          </cell>
          <cell r="G844" t="str">
            <v>CB300104000300</v>
          </cell>
          <cell r="H844">
            <v>3</v>
          </cell>
          <cell r="I844" t="str">
            <v>--</v>
          </cell>
          <cell r="J844">
            <v>2</v>
          </cell>
          <cell r="K844">
            <v>3</v>
          </cell>
        </row>
        <row r="845">
          <cell r="A845" t="str">
            <v>M1</v>
          </cell>
          <cell r="B845" t="str">
            <v>A5C</v>
          </cell>
          <cell r="C845" t="str">
            <v>TRIM</v>
          </cell>
          <cell r="D845" t="str">
            <v>V-2216A</v>
          </cell>
          <cell r="E845" t="str">
            <v>90 ELL</v>
          </cell>
          <cell r="F845">
            <v>2</v>
          </cell>
          <cell r="G845" t="str">
            <v>CB300104000300</v>
          </cell>
          <cell r="H845">
            <v>3</v>
          </cell>
          <cell r="I845" t="str">
            <v>--</v>
          </cell>
          <cell r="J845">
            <v>1</v>
          </cell>
          <cell r="K845">
            <v>2</v>
          </cell>
        </row>
        <row r="846">
          <cell r="A846" t="str">
            <v>M1</v>
          </cell>
          <cell r="B846" t="str">
            <v>A5C</v>
          </cell>
          <cell r="C846" t="str">
            <v>TRIM</v>
          </cell>
          <cell r="D846" t="str">
            <v>V-2216B</v>
          </cell>
          <cell r="E846" t="str">
            <v>90 ELL</v>
          </cell>
          <cell r="F846">
            <v>2</v>
          </cell>
          <cell r="G846" t="str">
            <v>CB300104000300</v>
          </cell>
          <cell r="H846">
            <v>3</v>
          </cell>
          <cell r="I846" t="str">
            <v>--</v>
          </cell>
          <cell r="J846">
            <v>1</v>
          </cell>
          <cell r="K846">
            <v>2</v>
          </cell>
        </row>
        <row r="847">
          <cell r="A847" t="str">
            <v>M1</v>
          </cell>
          <cell r="B847" t="str">
            <v>A4C</v>
          </cell>
          <cell r="C847" t="str">
            <v>P</v>
          </cell>
          <cell r="D847" t="str">
            <v>22031</v>
          </cell>
          <cell r="E847" t="str">
            <v>C RED</v>
          </cell>
          <cell r="F847">
            <v>2</v>
          </cell>
          <cell r="G847" t="str">
            <v>CB300504080302</v>
          </cell>
          <cell r="H847">
            <v>3</v>
          </cell>
          <cell r="I847">
            <v>2</v>
          </cell>
          <cell r="J847">
            <v>5</v>
          </cell>
          <cell r="K847">
            <v>6</v>
          </cell>
        </row>
        <row r="848">
          <cell r="A848" t="str">
            <v>M1</v>
          </cell>
          <cell r="B848" t="str">
            <v>A4C</v>
          </cell>
          <cell r="C848" t="str">
            <v>P</v>
          </cell>
          <cell r="D848" t="str">
            <v>22031</v>
          </cell>
          <cell r="E848" t="str">
            <v>C RED</v>
          </cell>
          <cell r="F848">
            <v>2</v>
          </cell>
          <cell r="G848" t="str">
            <v>CB300504080302</v>
          </cell>
          <cell r="H848">
            <v>3</v>
          </cell>
          <cell r="I848">
            <v>2</v>
          </cell>
          <cell r="J848">
            <v>1</v>
          </cell>
          <cell r="K848">
            <v>2</v>
          </cell>
        </row>
        <row r="849">
          <cell r="A849" t="str">
            <v>M1</v>
          </cell>
          <cell r="B849" t="str">
            <v>A5C</v>
          </cell>
          <cell r="C849" t="str">
            <v>TRIM</v>
          </cell>
          <cell r="D849" t="str">
            <v>C-2201</v>
          </cell>
          <cell r="E849" t="str">
            <v>CAP</v>
          </cell>
          <cell r="F849">
            <v>2</v>
          </cell>
          <cell r="G849" t="str">
            <v>CB300704000300</v>
          </cell>
          <cell r="H849">
            <v>3</v>
          </cell>
          <cell r="I849" t="str">
            <v>--</v>
          </cell>
          <cell r="J849">
            <v>2</v>
          </cell>
          <cell r="K849">
            <v>3</v>
          </cell>
        </row>
        <row r="850">
          <cell r="A850" t="str">
            <v>M1</v>
          </cell>
          <cell r="B850" t="str">
            <v>A6C</v>
          </cell>
          <cell r="C850" t="str">
            <v>TRIM</v>
          </cell>
          <cell r="D850" t="str">
            <v>V-6501</v>
          </cell>
          <cell r="E850" t="str">
            <v>CAP</v>
          </cell>
          <cell r="F850">
            <v>2</v>
          </cell>
          <cell r="G850" t="str">
            <v>CB300704000300</v>
          </cell>
          <cell r="H850">
            <v>3</v>
          </cell>
          <cell r="I850" t="str">
            <v>--</v>
          </cell>
          <cell r="J850">
            <v>2</v>
          </cell>
          <cell r="K850">
            <v>3</v>
          </cell>
        </row>
        <row r="851">
          <cell r="A851" t="str">
            <v>M1</v>
          </cell>
          <cell r="B851" t="str">
            <v>A5C</v>
          </cell>
          <cell r="C851" t="str">
            <v>P</v>
          </cell>
          <cell r="D851" t="str">
            <v>22096</v>
          </cell>
          <cell r="E851" t="str">
            <v>E RED</v>
          </cell>
          <cell r="F851">
            <v>2</v>
          </cell>
          <cell r="G851" t="str">
            <v>CB300604080302</v>
          </cell>
          <cell r="H851">
            <v>3</v>
          </cell>
          <cell r="I851">
            <v>2</v>
          </cell>
          <cell r="J851">
            <v>1</v>
          </cell>
          <cell r="K851">
            <v>2</v>
          </cell>
        </row>
        <row r="852">
          <cell r="A852" t="str">
            <v>M1</v>
          </cell>
          <cell r="B852" t="str">
            <v>A5C</v>
          </cell>
          <cell r="C852" t="str">
            <v>TRIM</v>
          </cell>
          <cell r="D852" t="str">
            <v>C-2201</v>
          </cell>
          <cell r="E852" t="str">
            <v>SOL</v>
          </cell>
          <cell r="F852">
            <v>2</v>
          </cell>
          <cell r="G852" t="str">
            <v>CB39020000030T</v>
          </cell>
          <cell r="H852">
            <v>3</v>
          </cell>
          <cell r="I852">
            <v>0.75</v>
          </cell>
          <cell r="J852">
            <v>4</v>
          </cell>
          <cell r="K852">
            <v>5</v>
          </cell>
        </row>
        <row r="853">
          <cell r="A853" t="str">
            <v>M1</v>
          </cell>
          <cell r="B853" t="str">
            <v>A6C</v>
          </cell>
          <cell r="C853" t="str">
            <v>TRIM</v>
          </cell>
          <cell r="D853" t="str">
            <v>V-6501</v>
          </cell>
          <cell r="E853" t="str">
            <v>SOL</v>
          </cell>
          <cell r="F853">
            <v>2</v>
          </cell>
          <cell r="G853" t="str">
            <v>CB39020000030T</v>
          </cell>
          <cell r="H853">
            <v>3</v>
          </cell>
          <cell r="I853">
            <v>0.75</v>
          </cell>
          <cell r="J853">
            <v>6</v>
          </cell>
          <cell r="K853">
            <v>7</v>
          </cell>
        </row>
        <row r="854">
          <cell r="A854" t="str">
            <v>M1</v>
          </cell>
          <cell r="B854" t="str">
            <v>A5C</v>
          </cell>
          <cell r="C854" t="str">
            <v>P</v>
          </cell>
          <cell r="D854" t="str">
            <v>22088</v>
          </cell>
          <cell r="E854" t="str">
            <v>SOL</v>
          </cell>
          <cell r="F854">
            <v>2</v>
          </cell>
          <cell r="G854" t="str">
            <v>CB39020000030T</v>
          </cell>
          <cell r="H854">
            <v>3</v>
          </cell>
          <cell r="I854">
            <v>0.75</v>
          </cell>
          <cell r="J854">
            <v>3</v>
          </cell>
          <cell r="K854">
            <v>4</v>
          </cell>
        </row>
        <row r="855">
          <cell r="A855" t="str">
            <v>M1</v>
          </cell>
          <cell r="B855" t="str">
            <v>A5C</v>
          </cell>
          <cell r="C855" t="str">
            <v>P</v>
          </cell>
          <cell r="D855" t="str">
            <v>22089</v>
          </cell>
          <cell r="E855" t="str">
            <v>SOL</v>
          </cell>
          <cell r="F855">
            <v>2</v>
          </cell>
          <cell r="G855" t="str">
            <v>CB39020000030T</v>
          </cell>
          <cell r="H855">
            <v>3</v>
          </cell>
          <cell r="I855">
            <v>0.75</v>
          </cell>
          <cell r="J855">
            <v>1</v>
          </cell>
          <cell r="K855">
            <v>2</v>
          </cell>
        </row>
        <row r="856">
          <cell r="A856" t="str">
            <v>M1</v>
          </cell>
          <cell r="B856" t="str">
            <v>A5C</v>
          </cell>
          <cell r="C856" t="str">
            <v>TRIM</v>
          </cell>
          <cell r="D856" t="str">
            <v>C-2201</v>
          </cell>
          <cell r="E856" t="str">
            <v>TEE</v>
          </cell>
          <cell r="F856">
            <v>2</v>
          </cell>
          <cell r="G856" t="str">
            <v>CB300304000300</v>
          </cell>
          <cell r="H856">
            <v>3</v>
          </cell>
          <cell r="I856" t="str">
            <v>--</v>
          </cell>
          <cell r="J856">
            <v>2</v>
          </cell>
          <cell r="K856">
            <v>3</v>
          </cell>
        </row>
        <row r="857">
          <cell r="A857" t="str">
            <v>M1</v>
          </cell>
          <cell r="B857" t="str">
            <v>A5C</v>
          </cell>
          <cell r="C857" t="str">
            <v>P</v>
          </cell>
          <cell r="D857" t="str">
            <v>22088</v>
          </cell>
          <cell r="E857" t="str">
            <v>TEE</v>
          </cell>
          <cell r="F857">
            <v>2</v>
          </cell>
          <cell r="G857" t="str">
            <v>CB300304000300</v>
          </cell>
          <cell r="H857">
            <v>3</v>
          </cell>
          <cell r="I857" t="str">
            <v>--</v>
          </cell>
          <cell r="J857">
            <v>2</v>
          </cell>
          <cell r="K857">
            <v>3</v>
          </cell>
        </row>
        <row r="858">
          <cell r="A858" t="str">
            <v>M1</v>
          </cell>
          <cell r="B858" t="str">
            <v>A5C</v>
          </cell>
          <cell r="C858" t="str">
            <v>P</v>
          </cell>
          <cell r="D858" t="str">
            <v>21005</v>
          </cell>
          <cell r="E858" t="str">
            <v>12D 90 BEND</v>
          </cell>
          <cell r="F858">
            <v>2</v>
          </cell>
          <cell r="G858" t="str">
            <v>CB309004000400</v>
          </cell>
          <cell r="H858">
            <v>4</v>
          </cell>
          <cell r="I858" t="str">
            <v>--</v>
          </cell>
          <cell r="J858">
            <v>5</v>
          </cell>
          <cell r="K858">
            <v>6</v>
          </cell>
        </row>
        <row r="859">
          <cell r="A859" t="str">
            <v>M1</v>
          </cell>
          <cell r="B859" t="str">
            <v>A5C</v>
          </cell>
          <cell r="C859" t="str">
            <v>P</v>
          </cell>
          <cell r="D859" t="str">
            <v>22057</v>
          </cell>
          <cell r="E859" t="str">
            <v>45 ELL</v>
          </cell>
          <cell r="F859">
            <v>2</v>
          </cell>
          <cell r="G859" t="str">
            <v>CB300204000400</v>
          </cell>
          <cell r="H859">
            <v>4</v>
          </cell>
          <cell r="I859" t="str">
            <v>--</v>
          </cell>
          <cell r="J859">
            <v>2</v>
          </cell>
          <cell r="K859">
            <v>3</v>
          </cell>
        </row>
        <row r="860">
          <cell r="A860" t="str">
            <v>M1</v>
          </cell>
          <cell r="B860" t="str">
            <v>A5C</v>
          </cell>
          <cell r="C860" t="str">
            <v>P</v>
          </cell>
          <cell r="D860" t="str">
            <v>22021</v>
          </cell>
          <cell r="E860" t="str">
            <v>45 ELL</v>
          </cell>
          <cell r="F860">
            <v>2</v>
          </cell>
          <cell r="G860" t="str">
            <v>CB300204000400</v>
          </cell>
          <cell r="H860">
            <v>4</v>
          </cell>
          <cell r="I860" t="str">
            <v>--</v>
          </cell>
          <cell r="J860">
            <v>2</v>
          </cell>
          <cell r="K860">
            <v>3</v>
          </cell>
        </row>
        <row r="861">
          <cell r="A861" t="str">
            <v>M1</v>
          </cell>
          <cell r="B861" t="str">
            <v>A5C</v>
          </cell>
          <cell r="C861" t="str">
            <v>P</v>
          </cell>
          <cell r="D861" t="str">
            <v>22069</v>
          </cell>
          <cell r="E861" t="str">
            <v>45 ELL</v>
          </cell>
          <cell r="F861">
            <v>2</v>
          </cell>
          <cell r="G861" t="str">
            <v>CB300204000400</v>
          </cell>
          <cell r="H861">
            <v>4</v>
          </cell>
          <cell r="I861" t="str">
            <v>--</v>
          </cell>
          <cell r="J861">
            <v>1</v>
          </cell>
          <cell r="K861">
            <v>2</v>
          </cell>
        </row>
        <row r="862">
          <cell r="A862" t="str">
            <v>M1</v>
          </cell>
          <cell r="B862" t="str">
            <v>A4C</v>
          </cell>
          <cell r="C862" t="str">
            <v>N</v>
          </cell>
          <cell r="D862" t="str">
            <v>22611</v>
          </cell>
          <cell r="E862" t="str">
            <v>90 ELL</v>
          </cell>
          <cell r="F862">
            <v>2</v>
          </cell>
          <cell r="G862" t="str">
            <v>CB300104000400</v>
          </cell>
          <cell r="H862">
            <v>4</v>
          </cell>
          <cell r="I862" t="str">
            <v>--</v>
          </cell>
          <cell r="J862">
            <v>2</v>
          </cell>
          <cell r="K862">
            <v>3</v>
          </cell>
        </row>
        <row r="863">
          <cell r="A863" t="str">
            <v>M1</v>
          </cell>
          <cell r="B863" t="str">
            <v>A5C</v>
          </cell>
          <cell r="C863" t="str">
            <v>COMP</v>
          </cell>
          <cell r="D863" t="str">
            <v>005</v>
          </cell>
          <cell r="E863" t="str">
            <v>90 ELL</v>
          </cell>
          <cell r="F863">
            <v>2</v>
          </cell>
          <cell r="G863" t="str">
            <v>CB300104000400</v>
          </cell>
          <cell r="H863">
            <v>4</v>
          </cell>
          <cell r="I863" t="str">
            <v>--</v>
          </cell>
          <cell r="J863">
            <v>3</v>
          </cell>
          <cell r="K863">
            <v>4</v>
          </cell>
        </row>
        <row r="864">
          <cell r="A864" t="str">
            <v>M1</v>
          </cell>
          <cell r="B864" t="str">
            <v>A5C</v>
          </cell>
          <cell r="C864" t="str">
            <v>P</v>
          </cell>
          <cell r="D864" t="str">
            <v>22069</v>
          </cell>
          <cell r="E864" t="str">
            <v>90 ELL</v>
          </cell>
          <cell r="F864">
            <v>2</v>
          </cell>
          <cell r="G864" t="str">
            <v>CB300104000400</v>
          </cell>
          <cell r="H864">
            <v>4</v>
          </cell>
          <cell r="I864" t="str">
            <v>--</v>
          </cell>
          <cell r="J864">
            <v>4</v>
          </cell>
          <cell r="K864">
            <v>5</v>
          </cell>
        </row>
        <row r="865">
          <cell r="A865" t="str">
            <v>M1</v>
          </cell>
          <cell r="B865" t="str">
            <v>A5C</v>
          </cell>
          <cell r="C865" t="str">
            <v>P</v>
          </cell>
          <cell r="D865" t="str">
            <v>22069</v>
          </cell>
          <cell r="E865" t="str">
            <v>90 ELL</v>
          </cell>
          <cell r="F865">
            <v>2</v>
          </cell>
          <cell r="G865" t="str">
            <v>CB300104000400</v>
          </cell>
          <cell r="H865">
            <v>4</v>
          </cell>
          <cell r="I865" t="str">
            <v>--</v>
          </cell>
          <cell r="J865">
            <v>8</v>
          </cell>
          <cell r="K865">
            <v>10</v>
          </cell>
        </row>
        <row r="866">
          <cell r="A866" t="str">
            <v>M1</v>
          </cell>
          <cell r="B866" t="str">
            <v>A5C</v>
          </cell>
          <cell r="C866" t="str">
            <v>P</v>
          </cell>
          <cell r="D866" t="str">
            <v>22139</v>
          </cell>
          <cell r="E866" t="str">
            <v>90 ELL</v>
          </cell>
          <cell r="F866">
            <v>2</v>
          </cell>
          <cell r="G866" t="str">
            <v>CB300104000400</v>
          </cell>
          <cell r="H866">
            <v>4</v>
          </cell>
          <cell r="I866" t="str">
            <v>--</v>
          </cell>
          <cell r="J866">
            <v>2</v>
          </cell>
          <cell r="K866">
            <v>3</v>
          </cell>
        </row>
        <row r="867">
          <cell r="A867" t="str">
            <v>M1</v>
          </cell>
          <cell r="B867" t="str">
            <v>A5C</v>
          </cell>
          <cell r="C867" t="str">
            <v>TRIM</v>
          </cell>
          <cell r="D867" t="str">
            <v>V-2211</v>
          </cell>
          <cell r="E867" t="str">
            <v>90 ELL</v>
          </cell>
          <cell r="F867">
            <v>2</v>
          </cell>
          <cell r="G867" t="str">
            <v>CB300104000400</v>
          </cell>
          <cell r="H867">
            <v>4</v>
          </cell>
          <cell r="I867" t="str">
            <v>--</v>
          </cell>
          <cell r="J867">
            <v>1</v>
          </cell>
          <cell r="K867">
            <v>2</v>
          </cell>
        </row>
        <row r="868">
          <cell r="A868" t="str">
            <v>M1</v>
          </cell>
          <cell r="B868" t="str">
            <v>A5C</v>
          </cell>
          <cell r="C868" t="str">
            <v>TRIM</v>
          </cell>
          <cell r="D868" t="str">
            <v>X-2220</v>
          </cell>
          <cell r="E868" t="str">
            <v>90 ELL</v>
          </cell>
          <cell r="F868">
            <v>2</v>
          </cell>
          <cell r="G868" t="str">
            <v>CB300104000400</v>
          </cell>
          <cell r="H868">
            <v>4</v>
          </cell>
          <cell r="I868" t="str">
            <v>--</v>
          </cell>
          <cell r="J868">
            <v>1</v>
          </cell>
          <cell r="K868">
            <v>2</v>
          </cell>
        </row>
        <row r="869">
          <cell r="A869" t="str">
            <v>M1</v>
          </cell>
          <cell r="B869" t="str">
            <v>A5C</v>
          </cell>
          <cell r="C869" t="str">
            <v>P</v>
          </cell>
          <cell r="D869" t="str">
            <v>22082</v>
          </cell>
          <cell r="E869" t="str">
            <v>90 ELL</v>
          </cell>
          <cell r="F869">
            <v>2</v>
          </cell>
          <cell r="G869" t="str">
            <v>CB300104000400</v>
          </cell>
          <cell r="H869">
            <v>4</v>
          </cell>
          <cell r="I869" t="str">
            <v>--</v>
          </cell>
          <cell r="J869">
            <v>7</v>
          </cell>
          <cell r="K869">
            <v>9</v>
          </cell>
        </row>
        <row r="870">
          <cell r="A870" t="str">
            <v>M1</v>
          </cell>
          <cell r="B870" t="str">
            <v>A5C</v>
          </cell>
          <cell r="C870" t="str">
            <v>P</v>
          </cell>
          <cell r="D870" t="str">
            <v>22069</v>
          </cell>
          <cell r="E870" t="str">
            <v>C RED</v>
          </cell>
          <cell r="F870">
            <v>2</v>
          </cell>
          <cell r="G870" t="str">
            <v>CB300504080402</v>
          </cell>
          <cell r="H870">
            <v>4</v>
          </cell>
          <cell r="I870">
            <v>2</v>
          </cell>
          <cell r="J870">
            <v>1</v>
          </cell>
          <cell r="K870">
            <v>2</v>
          </cell>
        </row>
        <row r="871">
          <cell r="A871" t="str">
            <v>M1</v>
          </cell>
          <cell r="B871" t="str">
            <v>A5C</v>
          </cell>
          <cell r="C871" t="str">
            <v>P</v>
          </cell>
          <cell r="D871" t="str">
            <v>22118</v>
          </cell>
          <cell r="E871" t="str">
            <v>C RED</v>
          </cell>
          <cell r="F871">
            <v>2</v>
          </cell>
          <cell r="G871" t="str">
            <v>CB300504040403</v>
          </cell>
          <cell r="H871">
            <v>4</v>
          </cell>
          <cell r="I871">
            <v>3</v>
          </cell>
          <cell r="J871">
            <v>1</v>
          </cell>
          <cell r="K871">
            <v>2</v>
          </cell>
        </row>
        <row r="872">
          <cell r="A872" t="str">
            <v>M1</v>
          </cell>
          <cell r="B872" t="str">
            <v>A5C</v>
          </cell>
          <cell r="C872" t="str">
            <v>TRIM</v>
          </cell>
          <cell r="D872" t="str">
            <v>V-2211</v>
          </cell>
          <cell r="E872" t="str">
            <v>C RED</v>
          </cell>
          <cell r="F872">
            <v>2</v>
          </cell>
          <cell r="G872" t="str">
            <v>CB300504040403</v>
          </cell>
          <cell r="H872">
            <v>4</v>
          </cell>
          <cell r="I872">
            <v>3</v>
          </cell>
          <cell r="J872">
            <v>1</v>
          </cell>
          <cell r="K872">
            <v>2</v>
          </cell>
        </row>
        <row r="873">
          <cell r="A873" t="str">
            <v>M1</v>
          </cell>
          <cell r="B873" t="str">
            <v>A5C</v>
          </cell>
          <cell r="C873" t="str">
            <v>P</v>
          </cell>
          <cell r="D873" t="str">
            <v>22102</v>
          </cell>
          <cell r="E873" t="str">
            <v>CAP</v>
          </cell>
          <cell r="F873">
            <v>2</v>
          </cell>
          <cell r="G873" t="str">
            <v>CB300704000400</v>
          </cell>
          <cell r="H873">
            <v>4</v>
          </cell>
          <cell r="I873" t="str">
            <v>--</v>
          </cell>
          <cell r="J873">
            <v>2</v>
          </cell>
          <cell r="K873">
            <v>3</v>
          </cell>
        </row>
        <row r="874">
          <cell r="A874" t="str">
            <v>M1</v>
          </cell>
          <cell r="B874" t="str">
            <v>A5C</v>
          </cell>
          <cell r="C874" t="str">
            <v>COMP</v>
          </cell>
          <cell r="D874" t="str">
            <v>005</v>
          </cell>
          <cell r="E874" t="str">
            <v>E RED</v>
          </cell>
          <cell r="F874">
            <v>2</v>
          </cell>
          <cell r="G874" t="str">
            <v>CB300604080402</v>
          </cell>
          <cell r="H874">
            <v>4</v>
          </cell>
          <cell r="I874">
            <v>2</v>
          </cell>
          <cell r="J874">
            <v>1</v>
          </cell>
          <cell r="K874">
            <v>2</v>
          </cell>
        </row>
        <row r="875">
          <cell r="A875" t="str">
            <v>M1</v>
          </cell>
          <cell r="B875" t="str">
            <v>A5C</v>
          </cell>
          <cell r="C875" t="str">
            <v>P</v>
          </cell>
          <cell r="D875" t="str">
            <v>22109</v>
          </cell>
          <cell r="E875" t="str">
            <v>E RED</v>
          </cell>
          <cell r="F875">
            <v>2</v>
          </cell>
          <cell r="G875" t="str">
            <v>CB300604080402</v>
          </cell>
          <cell r="H875">
            <v>4</v>
          </cell>
          <cell r="I875">
            <v>2</v>
          </cell>
          <cell r="J875">
            <v>2</v>
          </cell>
          <cell r="K875">
            <v>3</v>
          </cell>
        </row>
        <row r="876">
          <cell r="A876" t="str">
            <v>M1</v>
          </cell>
          <cell r="B876" t="str">
            <v>A5C</v>
          </cell>
          <cell r="C876" t="str">
            <v>P</v>
          </cell>
          <cell r="D876" t="str">
            <v>22021</v>
          </cell>
          <cell r="E876" t="str">
            <v>SOL</v>
          </cell>
          <cell r="F876">
            <v>2</v>
          </cell>
          <cell r="G876" t="str">
            <v>CB39020000040T</v>
          </cell>
          <cell r="H876">
            <v>4</v>
          </cell>
          <cell r="I876">
            <v>0.75</v>
          </cell>
          <cell r="J876">
            <v>1</v>
          </cell>
          <cell r="K876">
            <v>2</v>
          </cell>
        </row>
        <row r="877">
          <cell r="A877" t="str">
            <v>M1</v>
          </cell>
          <cell r="B877" t="str">
            <v>A5C</v>
          </cell>
          <cell r="C877" t="str">
            <v>P</v>
          </cell>
          <cell r="D877" t="str">
            <v>22024</v>
          </cell>
          <cell r="E877" t="str">
            <v>SOL</v>
          </cell>
          <cell r="F877">
            <v>2</v>
          </cell>
          <cell r="G877" t="str">
            <v>CB39020000040T</v>
          </cell>
          <cell r="H877">
            <v>4</v>
          </cell>
          <cell r="I877">
            <v>0.75</v>
          </cell>
          <cell r="J877">
            <v>1</v>
          </cell>
          <cell r="K877">
            <v>2</v>
          </cell>
        </row>
        <row r="878">
          <cell r="A878" t="str">
            <v>M1</v>
          </cell>
          <cell r="B878" t="str">
            <v>A5C</v>
          </cell>
          <cell r="C878" t="str">
            <v>P</v>
          </cell>
          <cell r="D878" t="str">
            <v>22069</v>
          </cell>
          <cell r="E878" t="str">
            <v>SOL</v>
          </cell>
          <cell r="F878">
            <v>2</v>
          </cell>
          <cell r="G878" t="str">
            <v>CB39020000040T</v>
          </cell>
          <cell r="H878">
            <v>4</v>
          </cell>
          <cell r="I878">
            <v>0.75</v>
          </cell>
          <cell r="J878">
            <v>4</v>
          </cell>
          <cell r="K878">
            <v>5</v>
          </cell>
        </row>
        <row r="879">
          <cell r="A879" t="str">
            <v>M1</v>
          </cell>
          <cell r="B879" t="str">
            <v>A5C</v>
          </cell>
          <cell r="C879" t="str">
            <v>P</v>
          </cell>
          <cell r="D879" t="str">
            <v>22069</v>
          </cell>
          <cell r="E879" t="str">
            <v>SOL</v>
          </cell>
          <cell r="F879">
            <v>2</v>
          </cell>
          <cell r="G879" t="str">
            <v>CB3902000004IH</v>
          </cell>
          <cell r="H879">
            <v>4</v>
          </cell>
          <cell r="I879">
            <v>1.5</v>
          </cell>
          <cell r="J879">
            <v>1</v>
          </cell>
          <cell r="K879">
            <v>2</v>
          </cell>
        </row>
        <row r="880">
          <cell r="A880" t="str">
            <v>M1</v>
          </cell>
          <cell r="B880" t="str">
            <v>A5C</v>
          </cell>
          <cell r="C880" t="str">
            <v>P</v>
          </cell>
          <cell r="D880" t="str">
            <v>22069</v>
          </cell>
          <cell r="E880" t="str">
            <v>SOL</v>
          </cell>
          <cell r="F880">
            <v>2</v>
          </cell>
          <cell r="G880" t="str">
            <v>CB390200000401</v>
          </cell>
          <cell r="H880">
            <v>4</v>
          </cell>
          <cell r="I880">
            <v>1</v>
          </cell>
          <cell r="J880">
            <v>1</v>
          </cell>
          <cell r="K880">
            <v>2</v>
          </cell>
        </row>
        <row r="881">
          <cell r="A881" t="str">
            <v>M1</v>
          </cell>
          <cell r="B881" t="str">
            <v>A5C</v>
          </cell>
          <cell r="C881" t="str">
            <v>P</v>
          </cell>
          <cell r="D881" t="str">
            <v>22069</v>
          </cell>
          <cell r="E881" t="str">
            <v>SOL</v>
          </cell>
          <cell r="F881">
            <v>2</v>
          </cell>
          <cell r="G881" t="str">
            <v>CB39020000040T</v>
          </cell>
          <cell r="H881">
            <v>4</v>
          </cell>
          <cell r="I881">
            <v>0.75</v>
          </cell>
          <cell r="J881">
            <v>1</v>
          </cell>
          <cell r="K881">
            <v>2</v>
          </cell>
        </row>
        <row r="882">
          <cell r="A882" t="str">
            <v>M1</v>
          </cell>
          <cell r="B882" t="str">
            <v>A5C</v>
          </cell>
          <cell r="C882" t="str">
            <v>P</v>
          </cell>
          <cell r="D882" t="str">
            <v>22082</v>
          </cell>
          <cell r="E882" t="str">
            <v>SOL</v>
          </cell>
          <cell r="F882">
            <v>2</v>
          </cell>
          <cell r="G882" t="str">
            <v>CB39020000040T</v>
          </cell>
          <cell r="H882">
            <v>4</v>
          </cell>
          <cell r="I882">
            <v>0.75</v>
          </cell>
          <cell r="J882">
            <v>2</v>
          </cell>
          <cell r="K882">
            <v>3</v>
          </cell>
        </row>
        <row r="883">
          <cell r="A883" t="str">
            <v>M1</v>
          </cell>
          <cell r="B883" t="str">
            <v>A5C</v>
          </cell>
          <cell r="C883" t="str">
            <v>P</v>
          </cell>
          <cell r="D883" t="str">
            <v>22139</v>
          </cell>
          <cell r="E883" t="str">
            <v>SOL</v>
          </cell>
          <cell r="F883">
            <v>2</v>
          </cell>
          <cell r="G883" t="str">
            <v>CB39020000040T</v>
          </cell>
          <cell r="H883">
            <v>4</v>
          </cell>
          <cell r="I883">
            <v>0.75</v>
          </cell>
          <cell r="J883">
            <v>2</v>
          </cell>
          <cell r="K883">
            <v>3</v>
          </cell>
        </row>
        <row r="884">
          <cell r="A884" t="str">
            <v>M1</v>
          </cell>
          <cell r="B884" t="str">
            <v>A5C</v>
          </cell>
          <cell r="C884" t="str">
            <v>TRIM</v>
          </cell>
          <cell r="D884" t="str">
            <v>V-2211</v>
          </cell>
          <cell r="E884" t="str">
            <v>SOL</v>
          </cell>
          <cell r="F884">
            <v>2</v>
          </cell>
          <cell r="G884" t="str">
            <v>CB39020000040T</v>
          </cell>
          <cell r="H884">
            <v>4</v>
          </cell>
          <cell r="I884">
            <v>0.75</v>
          </cell>
          <cell r="J884">
            <v>1</v>
          </cell>
          <cell r="K884">
            <v>2</v>
          </cell>
        </row>
        <row r="885">
          <cell r="A885" t="str">
            <v>M1</v>
          </cell>
          <cell r="B885" t="str">
            <v>A5C</v>
          </cell>
          <cell r="C885" t="str">
            <v>P</v>
          </cell>
          <cell r="D885" t="str">
            <v>22102</v>
          </cell>
          <cell r="E885" t="str">
            <v>SOL</v>
          </cell>
          <cell r="F885">
            <v>2</v>
          </cell>
          <cell r="G885" t="str">
            <v>CB3902000004IH</v>
          </cell>
          <cell r="H885">
            <v>4</v>
          </cell>
          <cell r="I885">
            <v>1.5</v>
          </cell>
          <cell r="J885">
            <v>2</v>
          </cell>
          <cell r="K885">
            <v>3</v>
          </cell>
        </row>
        <row r="886">
          <cell r="A886" t="str">
            <v>M1</v>
          </cell>
          <cell r="B886" t="str">
            <v>A5C</v>
          </cell>
          <cell r="C886" t="str">
            <v>P</v>
          </cell>
          <cell r="D886" t="str">
            <v>22069</v>
          </cell>
          <cell r="E886" t="str">
            <v>TEE</v>
          </cell>
          <cell r="F886">
            <v>2</v>
          </cell>
          <cell r="G886" t="str">
            <v>CB300304000400</v>
          </cell>
          <cell r="H886">
            <v>4</v>
          </cell>
          <cell r="I886" t="str">
            <v>--</v>
          </cell>
          <cell r="J886">
            <v>1</v>
          </cell>
          <cell r="K886">
            <v>2</v>
          </cell>
        </row>
        <row r="887">
          <cell r="A887" t="str">
            <v>M1</v>
          </cell>
          <cell r="B887" t="str">
            <v>A5C</v>
          </cell>
          <cell r="C887" t="str">
            <v>P</v>
          </cell>
          <cell r="D887" t="str">
            <v>22069</v>
          </cell>
          <cell r="E887" t="str">
            <v>TEE</v>
          </cell>
          <cell r="F887">
            <v>2</v>
          </cell>
          <cell r="G887" t="str">
            <v>CB300304000400</v>
          </cell>
          <cell r="H887">
            <v>4</v>
          </cell>
          <cell r="I887" t="str">
            <v>--</v>
          </cell>
          <cell r="J887">
            <v>3</v>
          </cell>
          <cell r="K887">
            <v>4</v>
          </cell>
        </row>
        <row r="888">
          <cell r="A888" t="str">
            <v>M1</v>
          </cell>
          <cell r="B888" t="str">
            <v>A5C</v>
          </cell>
          <cell r="C888" t="str">
            <v>P</v>
          </cell>
          <cell r="D888" t="str">
            <v>22139</v>
          </cell>
          <cell r="E888" t="str">
            <v>TEE</v>
          </cell>
          <cell r="F888">
            <v>2</v>
          </cell>
          <cell r="G888" t="str">
            <v>CB300304000400</v>
          </cell>
          <cell r="H888">
            <v>4</v>
          </cell>
          <cell r="I888" t="str">
            <v>--</v>
          </cell>
          <cell r="J888">
            <v>1</v>
          </cell>
          <cell r="K888">
            <v>2</v>
          </cell>
        </row>
        <row r="889">
          <cell r="A889" t="str">
            <v>M1</v>
          </cell>
          <cell r="B889" t="str">
            <v>A5C</v>
          </cell>
          <cell r="C889" t="str">
            <v>P</v>
          </cell>
          <cell r="D889" t="str">
            <v>22094</v>
          </cell>
          <cell r="E889" t="str">
            <v>90 ELL</v>
          </cell>
          <cell r="F889">
            <v>2</v>
          </cell>
          <cell r="G889" t="str">
            <v>CB300104000400</v>
          </cell>
          <cell r="H889">
            <v>4</v>
          </cell>
          <cell r="I889" t="str">
            <v>--</v>
          </cell>
          <cell r="J889">
            <v>8</v>
          </cell>
          <cell r="K889">
            <v>10</v>
          </cell>
        </row>
        <row r="890">
          <cell r="A890" t="str">
            <v>M1</v>
          </cell>
          <cell r="B890" t="str">
            <v>A5C</v>
          </cell>
          <cell r="C890" t="str">
            <v>P</v>
          </cell>
          <cell r="D890" t="str">
            <v>22099</v>
          </cell>
          <cell r="E890" t="str">
            <v>90 ELL</v>
          </cell>
          <cell r="F890">
            <v>2</v>
          </cell>
          <cell r="G890" t="str">
            <v>CB300104000400</v>
          </cell>
          <cell r="H890">
            <v>4</v>
          </cell>
          <cell r="I890" t="str">
            <v>--</v>
          </cell>
          <cell r="J890">
            <v>5</v>
          </cell>
          <cell r="K890">
            <v>6</v>
          </cell>
        </row>
        <row r="891">
          <cell r="A891" t="str">
            <v>M1</v>
          </cell>
          <cell r="B891" t="str">
            <v>A5C</v>
          </cell>
          <cell r="C891" t="str">
            <v>P</v>
          </cell>
          <cell r="D891" t="str">
            <v>22095</v>
          </cell>
          <cell r="E891" t="str">
            <v>90 ELL</v>
          </cell>
          <cell r="F891">
            <v>2</v>
          </cell>
          <cell r="G891" t="str">
            <v>CB300104000400</v>
          </cell>
          <cell r="H891">
            <v>4</v>
          </cell>
          <cell r="I891" t="str">
            <v>--</v>
          </cell>
          <cell r="J891">
            <v>8</v>
          </cell>
          <cell r="K891">
            <v>10</v>
          </cell>
        </row>
        <row r="892">
          <cell r="A892" t="str">
            <v>M1</v>
          </cell>
          <cell r="B892" t="str">
            <v>A5C</v>
          </cell>
          <cell r="C892" t="str">
            <v>P</v>
          </cell>
          <cell r="D892" t="str">
            <v>22094</v>
          </cell>
          <cell r="E892" t="str">
            <v>E RED</v>
          </cell>
          <cell r="F892">
            <v>2</v>
          </cell>
          <cell r="G892" t="str">
            <v>CB300604040403</v>
          </cell>
          <cell r="H892">
            <v>4</v>
          </cell>
          <cell r="I892">
            <v>3</v>
          </cell>
          <cell r="J892">
            <v>2</v>
          </cell>
          <cell r="K892">
            <v>3</v>
          </cell>
        </row>
        <row r="893">
          <cell r="A893" t="str">
            <v>M1</v>
          </cell>
          <cell r="B893" t="str">
            <v>A5C</v>
          </cell>
          <cell r="C893" t="str">
            <v>P</v>
          </cell>
          <cell r="D893" t="str">
            <v>22095</v>
          </cell>
          <cell r="E893" t="str">
            <v>E RED</v>
          </cell>
          <cell r="F893">
            <v>2</v>
          </cell>
          <cell r="G893" t="str">
            <v>CB300604040403</v>
          </cell>
          <cell r="H893">
            <v>4</v>
          </cell>
          <cell r="I893">
            <v>3</v>
          </cell>
          <cell r="J893">
            <v>2</v>
          </cell>
          <cell r="K893">
            <v>3</v>
          </cell>
        </row>
        <row r="894">
          <cell r="A894" t="str">
            <v>M1</v>
          </cell>
          <cell r="B894" t="str">
            <v>A5C</v>
          </cell>
          <cell r="C894" t="str">
            <v>P</v>
          </cell>
          <cell r="D894" t="str">
            <v>22099</v>
          </cell>
          <cell r="E894" t="str">
            <v>SOL</v>
          </cell>
          <cell r="F894">
            <v>2</v>
          </cell>
          <cell r="G894" t="str">
            <v>CB39020000040T</v>
          </cell>
          <cell r="H894">
            <v>4</v>
          </cell>
          <cell r="I894">
            <v>0.75</v>
          </cell>
          <cell r="J894">
            <v>2</v>
          </cell>
          <cell r="K894">
            <v>3</v>
          </cell>
        </row>
        <row r="895">
          <cell r="A895" t="str">
            <v>M1</v>
          </cell>
          <cell r="B895" t="str">
            <v>A5C</v>
          </cell>
          <cell r="C895" t="str">
            <v>P</v>
          </cell>
          <cell r="D895" t="str">
            <v>22099</v>
          </cell>
          <cell r="E895" t="str">
            <v>SOL</v>
          </cell>
          <cell r="F895">
            <v>2</v>
          </cell>
          <cell r="G895" t="str">
            <v>CB3902000004IH</v>
          </cell>
          <cell r="H895">
            <v>4</v>
          </cell>
          <cell r="I895">
            <v>1.5</v>
          </cell>
          <cell r="J895">
            <v>1</v>
          </cell>
          <cell r="K895">
            <v>2</v>
          </cell>
        </row>
        <row r="896">
          <cell r="A896" t="str">
            <v>M1</v>
          </cell>
          <cell r="B896" t="str">
            <v>A5C</v>
          </cell>
          <cell r="C896" t="str">
            <v>P</v>
          </cell>
          <cell r="D896" t="str">
            <v>22059</v>
          </cell>
          <cell r="E896" t="str">
            <v>45 ELL</v>
          </cell>
          <cell r="F896">
            <v>2</v>
          </cell>
          <cell r="G896" t="str">
            <v>CB300204000400</v>
          </cell>
          <cell r="H896">
            <v>4</v>
          </cell>
          <cell r="I896" t="str">
            <v>--</v>
          </cell>
          <cell r="J896">
            <v>2</v>
          </cell>
          <cell r="K896">
            <v>3</v>
          </cell>
        </row>
        <row r="897">
          <cell r="A897" t="str">
            <v>M1</v>
          </cell>
          <cell r="B897" t="str">
            <v>A5C</v>
          </cell>
          <cell r="C897" t="str">
            <v>P</v>
          </cell>
          <cell r="D897" t="str">
            <v>22003</v>
          </cell>
          <cell r="E897" t="str">
            <v>E RED</v>
          </cell>
          <cell r="F897">
            <v>2</v>
          </cell>
          <cell r="G897" t="str">
            <v>CB300604040403</v>
          </cell>
          <cell r="H897">
            <v>4</v>
          </cell>
          <cell r="I897">
            <v>3</v>
          </cell>
          <cell r="J897">
            <v>2</v>
          </cell>
          <cell r="K897">
            <v>3</v>
          </cell>
        </row>
        <row r="898">
          <cell r="A898" t="str">
            <v>M1</v>
          </cell>
          <cell r="B898" t="str">
            <v>A5C</v>
          </cell>
          <cell r="C898" t="str">
            <v>WW</v>
          </cell>
          <cell r="D898" t="str">
            <v>22601</v>
          </cell>
          <cell r="E898" t="str">
            <v>90 ELL</v>
          </cell>
          <cell r="F898">
            <v>2</v>
          </cell>
          <cell r="G898" t="str">
            <v>CB300104000400</v>
          </cell>
          <cell r="H898">
            <v>4</v>
          </cell>
          <cell r="I898" t="str">
            <v>--</v>
          </cell>
          <cell r="J898">
            <v>2</v>
          </cell>
          <cell r="K898">
            <v>3</v>
          </cell>
        </row>
        <row r="899">
          <cell r="A899" t="str">
            <v>M1</v>
          </cell>
          <cell r="B899" t="str">
            <v>A5C</v>
          </cell>
          <cell r="C899" t="str">
            <v>WW</v>
          </cell>
          <cell r="D899" t="str">
            <v>22613</v>
          </cell>
          <cell r="E899" t="str">
            <v>90 ELL</v>
          </cell>
          <cell r="F899">
            <v>2</v>
          </cell>
          <cell r="G899" t="str">
            <v>CB300104000400</v>
          </cell>
          <cell r="H899">
            <v>4</v>
          </cell>
          <cell r="I899" t="str">
            <v>--</v>
          </cell>
          <cell r="J899">
            <v>4</v>
          </cell>
          <cell r="K899">
            <v>5</v>
          </cell>
        </row>
        <row r="900">
          <cell r="A900" t="str">
            <v>M1</v>
          </cell>
          <cell r="B900" t="str">
            <v>A5C</v>
          </cell>
          <cell r="C900" t="str">
            <v>WW</v>
          </cell>
          <cell r="D900" t="str">
            <v>22601</v>
          </cell>
          <cell r="E900" t="str">
            <v>E RED</v>
          </cell>
          <cell r="F900">
            <v>2</v>
          </cell>
          <cell r="G900" t="str">
            <v>CB300604040403</v>
          </cell>
          <cell r="H900">
            <v>4</v>
          </cell>
          <cell r="I900">
            <v>3</v>
          </cell>
          <cell r="J900">
            <v>2</v>
          </cell>
          <cell r="K900">
            <v>3</v>
          </cell>
        </row>
        <row r="901">
          <cell r="A901" t="str">
            <v>M1</v>
          </cell>
          <cell r="B901" t="str">
            <v>A5C</v>
          </cell>
          <cell r="C901" t="str">
            <v>WW</v>
          </cell>
          <cell r="D901" t="str">
            <v>22601</v>
          </cell>
          <cell r="E901" t="str">
            <v>SOL</v>
          </cell>
          <cell r="F901">
            <v>2</v>
          </cell>
          <cell r="G901" t="str">
            <v>CB39020000040T</v>
          </cell>
          <cell r="H901">
            <v>4</v>
          </cell>
          <cell r="I901">
            <v>0.75</v>
          </cell>
          <cell r="J901">
            <v>4</v>
          </cell>
          <cell r="K901">
            <v>5</v>
          </cell>
        </row>
        <row r="902">
          <cell r="A902" t="str">
            <v>M1</v>
          </cell>
          <cell r="B902" t="str">
            <v>A5C</v>
          </cell>
          <cell r="C902" t="str">
            <v>WW</v>
          </cell>
          <cell r="D902" t="str">
            <v>22613</v>
          </cell>
          <cell r="E902" t="str">
            <v>TEE</v>
          </cell>
          <cell r="F902">
            <v>2</v>
          </cell>
          <cell r="G902" t="str">
            <v>CB300304000400</v>
          </cell>
          <cell r="H902">
            <v>4</v>
          </cell>
          <cell r="I902" t="str">
            <v>--</v>
          </cell>
          <cell r="J902">
            <v>1</v>
          </cell>
          <cell r="K902">
            <v>2</v>
          </cell>
        </row>
        <row r="903">
          <cell r="A903" t="str">
            <v>M1</v>
          </cell>
          <cell r="B903" t="str">
            <v>A6C</v>
          </cell>
          <cell r="C903" t="str">
            <v>HOS</v>
          </cell>
          <cell r="D903" t="str">
            <v>65628</v>
          </cell>
          <cell r="E903" t="str">
            <v>90 ELL</v>
          </cell>
          <cell r="F903">
            <v>2</v>
          </cell>
          <cell r="G903" t="str">
            <v>CB300104000400</v>
          </cell>
          <cell r="H903">
            <v>4</v>
          </cell>
          <cell r="I903" t="str">
            <v>--</v>
          </cell>
          <cell r="J903">
            <v>10</v>
          </cell>
          <cell r="K903">
            <v>12</v>
          </cell>
        </row>
        <row r="904">
          <cell r="A904" t="str">
            <v>M1</v>
          </cell>
          <cell r="B904" t="str">
            <v>A4C</v>
          </cell>
          <cell r="C904" t="str">
            <v>P</v>
          </cell>
          <cell r="D904" t="str">
            <v>22009</v>
          </cell>
          <cell r="E904" t="str">
            <v>90 ELL</v>
          </cell>
          <cell r="F904">
            <v>2</v>
          </cell>
          <cell r="G904" t="str">
            <v>CB300104000400</v>
          </cell>
          <cell r="H904">
            <v>4</v>
          </cell>
          <cell r="I904" t="str">
            <v>--</v>
          </cell>
          <cell r="J904">
            <v>6</v>
          </cell>
          <cell r="K904">
            <v>7</v>
          </cell>
        </row>
        <row r="905">
          <cell r="A905" t="str">
            <v>M1</v>
          </cell>
          <cell r="B905" t="str">
            <v>A6C</v>
          </cell>
          <cell r="C905" t="str">
            <v>HOS</v>
          </cell>
          <cell r="D905" t="str">
            <v>65614</v>
          </cell>
          <cell r="E905" t="str">
            <v>90 ELL</v>
          </cell>
          <cell r="F905">
            <v>2</v>
          </cell>
          <cell r="G905" t="str">
            <v>CB300104000400</v>
          </cell>
          <cell r="H905">
            <v>4</v>
          </cell>
          <cell r="I905" t="str">
            <v>--</v>
          </cell>
          <cell r="J905">
            <v>7</v>
          </cell>
          <cell r="K905">
            <v>9</v>
          </cell>
        </row>
        <row r="906">
          <cell r="A906" t="str">
            <v>M1</v>
          </cell>
          <cell r="B906" t="str">
            <v>A6C</v>
          </cell>
          <cell r="C906" t="str">
            <v>HOS</v>
          </cell>
          <cell r="D906" t="str">
            <v>65634</v>
          </cell>
          <cell r="E906" t="str">
            <v>90 ELL</v>
          </cell>
          <cell r="F906">
            <v>2</v>
          </cell>
          <cell r="G906" t="str">
            <v>CB300104000400</v>
          </cell>
          <cell r="H906">
            <v>4</v>
          </cell>
          <cell r="I906" t="str">
            <v>--</v>
          </cell>
          <cell r="J906">
            <v>1</v>
          </cell>
          <cell r="K906">
            <v>2</v>
          </cell>
        </row>
        <row r="907">
          <cell r="A907" t="str">
            <v>M1</v>
          </cell>
          <cell r="B907" t="str">
            <v>A5C</v>
          </cell>
          <cell r="C907" t="str">
            <v>P</v>
          </cell>
          <cell r="D907" t="str">
            <v>22098</v>
          </cell>
          <cell r="E907" t="str">
            <v>90 ELL</v>
          </cell>
          <cell r="F907">
            <v>2</v>
          </cell>
          <cell r="G907" t="str">
            <v>CB300104000400</v>
          </cell>
          <cell r="H907">
            <v>4</v>
          </cell>
          <cell r="I907" t="str">
            <v>--</v>
          </cell>
          <cell r="J907">
            <v>3</v>
          </cell>
          <cell r="K907">
            <v>4</v>
          </cell>
        </row>
        <row r="908">
          <cell r="A908" t="str">
            <v>M1</v>
          </cell>
          <cell r="B908" t="str">
            <v>A5C</v>
          </cell>
          <cell r="C908" t="str">
            <v>TRIM</v>
          </cell>
          <cell r="D908" t="str">
            <v>V-2216A</v>
          </cell>
          <cell r="E908" t="str">
            <v>C RED</v>
          </cell>
          <cell r="F908">
            <v>2</v>
          </cell>
          <cell r="G908" t="str">
            <v>CB300504040403</v>
          </cell>
          <cell r="H908">
            <v>4</v>
          </cell>
          <cell r="I908">
            <v>3</v>
          </cell>
          <cell r="J908">
            <v>1</v>
          </cell>
          <cell r="K908">
            <v>2</v>
          </cell>
        </row>
        <row r="909">
          <cell r="A909" t="str">
            <v>M1</v>
          </cell>
          <cell r="B909" t="str">
            <v>A5C</v>
          </cell>
          <cell r="C909" t="str">
            <v>TRIM</v>
          </cell>
          <cell r="D909" t="str">
            <v>V-2216B</v>
          </cell>
          <cell r="E909" t="str">
            <v>C RED</v>
          </cell>
          <cell r="F909">
            <v>2</v>
          </cell>
          <cell r="G909" t="str">
            <v>CB300504040403</v>
          </cell>
          <cell r="H909">
            <v>4</v>
          </cell>
          <cell r="I909">
            <v>3</v>
          </cell>
          <cell r="J909">
            <v>1</v>
          </cell>
          <cell r="K909">
            <v>2</v>
          </cell>
        </row>
        <row r="910">
          <cell r="A910" t="str">
            <v>M1</v>
          </cell>
          <cell r="B910" t="str">
            <v>A6C</v>
          </cell>
          <cell r="C910" t="str">
            <v>HOR</v>
          </cell>
          <cell r="D910" t="str">
            <v>65619</v>
          </cell>
          <cell r="E910" t="str">
            <v>E RED</v>
          </cell>
          <cell r="F910">
            <v>2</v>
          </cell>
          <cell r="G910" t="str">
            <v>CB300604040403</v>
          </cell>
          <cell r="H910">
            <v>4</v>
          </cell>
          <cell r="I910">
            <v>3</v>
          </cell>
          <cell r="J910">
            <v>1</v>
          </cell>
          <cell r="K910">
            <v>2</v>
          </cell>
        </row>
        <row r="911">
          <cell r="A911" t="str">
            <v>M1</v>
          </cell>
          <cell r="B911" t="str">
            <v>A6C</v>
          </cell>
          <cell r="C911" t="str">
            <v>HOS</v>
          </cell>
          <cell r="D911" t="str">
            <v>65634</v>
          </cell>
          <cell r="E911" t="str">
            <v>SOL</v>
          </cell>
          <cell r="F911">
            <v>2</v>
          </cell>
          <cell r="G911" t="str">
            <v>CB39020000040T</v>
          </cell>
          <cell r="H911">
            <v>4</v>
          </cell>
          <cell r="I911">
            <v>0.75</v>
          </cell>
          <cell r="J911">
            <v>1</v>
          </cell>
          <cell r="K911">
            <v>2</v>
          </cell>
        </row>
        <row r="912">
          <cell r="A912" t="str">
            <v>M1</v>
          </cell>
          <cell r="B912" t="str">
            <v>A4C</v>
          </cell>
          <cell r="C912" t="str">
            <v>P</v>
          </cell>
          <cell r="D912" t="str">
            <v>22009</v>
          </cell>
          <cell r="E912" t="str">
            <v>SOL</v>
          </cell>
          <cell r="F912">
            <v>2</v>
          </cell>
          <cell r="G912" t="str">
            <v>CB39020000040T</v>
          </cell>
          <cell r="H912">
            <v>4</v>
          </cell>
          <cell r="I912">
            <v>0.75</v>
          </cell>
          <cell r="J912">
            <v>2</v>
          </cell>
          <cell r="K912">
            <v>3</v>
          </cell>
        </row>
        <row r="913">
          <cell r="A913" t="str">
            <v>M1</v>
          </cell>
          <cell r="B913" t="str">
            <v>A5C</v>
          </cell>
          <cell r="C913" t="str">
            <v>P</v>
          </cell>
          <cell r="D913" t="str">
            <v>22098</v>
          </cell>
          <cell r="E913" t="str">
            <v>SOL</v>
          </cell>
          <cell r="F913">
            <v>2</v>
          </cell>
          <cell r="G913" t="str">
            <v>CB39020000040T</v>
          </cell>
          <cell r="H913">
            <v>4</v>
          </cell>
          <cell r="I913">
            <v>0.75</v>
          </cell>
          <cell r="J913">
            <v>1</v>
          </cell>
          <cell r="K913">
            <v>2</v>
          </cell>
        </row>
        <row r="914">
          <cell r="A914" t="str">
            <v>M1</v>
          </cell>
          <cell r="B914" t="str">
            <v>A6C</v>
          </cell>
          <cell r="C914" t="str">
            <v>HOR</v>
          </cell>
          <cell r="D914" t="str">
            <v>65813</v>
          </cell>
          <cell r="E914" t="str">
            <v>SOL</v>
          </cell>
          <cell r="F914">
            <v>2</v>
          </cell>
          <cell r="G914" t="str">
            <v>CB39020000040T</v>
          </cell>
          <cell r="H914">
            <v>4</v>
          </cell>
          <cell r="I914">
            <v>0.75</v>
          </cell>
          <cell r="J914">
            <v>1</v>
          </cell>
          <cell r="K914">
            <v>2</v>
          </cell>
        </row>
        <row r="915">
          <cell r="A915" t="str">
            <v>M1</v>
          </cell>
          <cell r="B915" t="str">
            <v>A6C</v>
          </cell>
          <cell r="C915" t="str">
            <v>HOS</v>
          </cell>
          <cell r="D915" t="str">
            <v>65628</v>
          </cell>
          <cell r="E915" t="str">
            <v>SOL</v>
          </cell>
          <cell r="F915">
            <v>2</v>
          </cell>
          <cell r="G915" t="str">
            <v>CB39020000040T</v>
          </cell>
          <cell r="H915">
            <v>4</v>
          </cell>
          <cell r="I915">
            <v>0.75</v>
          </cell>
          <cell r="J915">
            <v>1</v>
          </cell>
          <cell r="K915">
            <v>2</v>
          </cell>
        </row>
        <row r="916">
          <cell r="A916" t="str">
            <v>M1</v>
          </cell>
          <cell r="B916" t="str">
            <v>A6C</v>
          </cell>
          <cell r="C916" t="str">
            <v>HOS</v>
          </cell>
          <cell r="D916" t="str">
            <v>65628</v>
          </cell>
          <cell r="E916" t="str">
            <v>TEE</v>
          </cell>
          <cell r="F916">
            <v>2</v>
          </cell>
          <cell r="G916" t="str">
            <v>CB300304000400</v>
          </cell>
          <cell r="H916">
            <v>4</v>
          </cell>
          <cell r="I916" t="str">
            <v>--</v>
          </cell>
          <cell r="J916">
            <v>2</v>
          </cell>
          <cell r="K916">
            <v>3</v>
          </cell>
        </row>
        <row r="917">
          <cell r="A917" t="str">
            <v>M1</v>
          </cell>
          <cell r="B917" t="str">
            <v>A6C</v>
          </cell>
          <cell r="C917" t="str">
            <v>HOS</v>
          </cell>
          <cell r="D917" t="str">
            <v>65634</v>
          </cell>
          <cell r="E917" t="str">
            <v>TEE</v>
          </cell>
          <cell r="F917">
            <v>2</v>
          </cell>
          <cell r="G917" t="str">
            <v>CB300304000400</v>
          </cell>
          <cell r="H917">
            <v>4</v>
          </cell>
          <cell r="I917" t="str">
            <v>--</v>
          </cell>
          <cell r="J917">
            <v>1</v>
          </cell>
          <cell r="K917">
            <v>2</v>
          </cell>
        </row>
        <row r="918">
          <cell r="A918" t="str">
            <v>M1</v>
          </cell>
          <cell r="B918" t="str">
            <v>A4C</v>
          </cell>
          <cell r="C918" t="str">
            <v>P</v>
          </cell>
          <cell r="D918" t="str">
            <v>22009</v>
          </cell>
          <cell r="E918" t="str">
            <v>TEE</v>
          </cell>
          <cell r="F918">
            <v>2</v>
          </cell>
          <cell r="G918" t="str">
            <v>CB300304000400</v>
          </cell>
          <cell r="H918">
            <v>4</v>
          </cell>
          <cell r="I918" t="str">
            <v>--</v>
          </cell>
          <cell r="J918">
            <v>1</v>
          </cell>
          <cell r="K918">
            <v>2</v>
          </cell>
        </row>
        <row r="919">
          <cell r="A919" t="str">
            <v>M1</v>
          </cell>
          <cell r="B919" t="str">
            <v>A6C</v>
          </cell>
          <cell r="C919" t="str">
            <v>HOS</v>
          </cell>
          <cell r="D919" t="str">
            <v>65614</v>
          </cell>
          <cell r="E919" t="str">
            <v>TEE</v>
          </cell>
          <cell r="F919">
            <v>2</v>
          </cell>
          <cell r="G919" t="str">
            <v>CB300304000400</v>
          </cell>
          <cell r="H919">
            <v>4</v>
          </cell>
          <cell r="I919" t="str">
            <v>--</v>
          </cell>
          <cell r="J919">
            <v>1</v>
          </cell>
          <cell r="K919">
            <v>2</v>
          </cell>
        </row>
        <row r="920">
          <cell r="A920" t="str">
            <v>M1</v>
          </cell>
          <cell r="B920" t="str">
            <v>A6C</v>
          </cell>
          <cell r="C920" t="str">
            <v>HOR</v>
          </cell>
          <cell r="D920" t="str">
            <v>65813</v>
          </cell>
          <cell r="E920" t="str">
            <v>TEE</v>
          </cell>
          <cell r="F920">
            <v>2</v>
          </cell>
          <cell r="G920" t="str">
            <v>CB300304000400</v>
          </cell>
          <cell r="H920">
            <v>4</v>
          </cell>
          <cell r="I920" t="str">
            <v>--</v>
          </cell>
          <cell r="J920">
            <v>1</v>
          </cell>
          <cell r="K920">
            <v>2</v>
          </cell>
        </row>
        <row r="921">
          <cell r="A921" t="str">
            <v>M1</v>
          </cell>
          <cell r="B921" t="str">
            <v>A6C</v>
          </cell>
          <cell r="C921" t="str">
            <v>HOS</v>
          </cell>
          <cell r="D921" t="str">
            <v>65614</v>
          </cell>
          <cell r="E921" t="str">
            <v>TOL</v>
          </cell>
          <cell r="F921">
            <v>2</v>
          </cell>
          <cell r="G921" t="str">
            <v>CB39030000040T</v>
          </cell>
          <cell r="H921">
            <v>4</v>
          </cell>
          <cell r="I921">
            <v>0.75</v>
          </cell>
          <cell r="J921">
            <v>1</v>
          </cell>
          <cell r="K921">
            <v>2</v>
          </cell>
        </row>
        <row r="922">
          <cell r="A922" t="str">
            <v>M1</v>
          </cell>
          <cell r="B922" t="str">
            <v>A6C</v>
          </cell>
          <cell r="C922" t="str">
            <v>HOS</v>
          </cell>
          <cell r="D922" t="str">
            <v>65628</v>
          </cell>
          <cell r="E922" t="str">
            <v>TOL</v>
          </cell>
          <cell r="F922">
            <v>2</v>
          </cell>
          <cell r="G922" t="str">
            <v>CB39030000040T</v>
          </cell>
          <cell r="H922">
            <v>4</v>
          </cell>
          <cell r="I922">
            <v>0.75</v>
          </cell>
          <cell r="J922">
            <v>1</v>
          </cell>
          <cell r="K922">
            <v>2</v>
          </cell>
        </row>
        <row r="923">
          <cell r="A923" t="str">
            <v>M1</v>
          </cell>
          <cell r="B923" t="str">
            <v>B1C</v>
          </cell>
          <cell r="C923" t="str">
            <v>P</v>
          </cell>
          <cell r="D923" t="str">
            <v>22029</v>
          </cell>
          <cell r="E923" t="str">
            <v>90 ELL</v>
          </cell>
          <cell r="F923">
            <v>2</v>
          </cell>
          <cell r="G923" t="str">
            <v>CB300104000400</v>
          </cell>
          <cell r="H923">
            <v>4</v>
          </cell>
          <cell r="I923" t="str">
            <v>--</v>
          </cell>
          <cell r="J923">
            <v>4</v>
          </cell>
          <cell r="K923">
            <v>5</v>
          </cell>
        </row>
        <row r="924">
          <cell r="A924" t="str">
            <v>M1</v>
          </cell>
          <cell r="B924" t="str">
            <v>B1C</v>
          </cell>
          <cell r="C924" t="str">
            <v>P</v>
          </cell>
          <cell r="D924" t="str">
            <v>22029</v>
          </cell>
          <cell r="E924" t="str">
            <v>SOL</v>
          </cell>
          <cell r="F924">
            <v>2</v>
          </cell>
          <cell r="G924" t="str">
            <v>CB39020000040T</v>
          </cell>
          <cell r="H924">
            <v>4</v>
          </cell>
          <cell r="I924">
            <v>0.75</v>
          </cell>
          <cell r="J924">
            <v>5</v>
          </cell>
          <cell r="K924">
            <v>6</v>
          </cell>
        </row>
        <row r="925">
          <cell r="A925" t="str">
            <v>M1</v>
          </cell>
          <cell r="B925" t="str">
            <v>B1C</v>
          </cell>
          <cell r="C925" t="str">
            <v>P</v>
          </cell>
          <cell r="D925" t="str">
            <v>22029</v>
          </cell>
          <cell r="E925" t="str">
            <v>TEE</v>
          </cell>
          <cell r="F925">
            <v>2</v>
          </cell>
          <cell r="G925" t="str">
            <v>CB300304000400</v>
          </cell>
          <cell r="H925">
            <v>4</v>
          </cell>
          <cell r="I925" t="str">
            <v>--</v>
          </cell>
          <cell r="J925">
            <v>2</v>
          </cell>
          <cell r="K925">
            <v>3</v>
          </cell>
        </row>
        <row r="926">
          <cell r="A926" t="str">
            <v>M1</v>
          </cell>
          <cell r="B926" t="str">
            <v>A5C</v>
          </cell>
          <cell r="C926" t="str">
            <v>P</v>
          </cell>
          <cell r="D926" t="str">
            <v>22020</v>
          </cell>
          <cell r="E926" t="str">
            <v>12D 45 BEND</v>
          </cell>
          <cell r="F926">
            <v>2</v>
          </cell>
          <cell r="G926" t="str">
            <v>CB309104000600</v>
          </cell>
          <cell r="H926">
            <v>6</v>
          </cell>
          <cell r="I926" t="str">
            <v>--</v>
          </cell>
          <cell r="J926">
            <v>1</v>
          </cell>
          <cell r="K926">
            <v>2</v>
          </cell>
        </row>
        <row r="927">
          <cell r="A927" t="str">
            <v>M1</v>
          </cell>
          <cell r="B927" t="str">
            <v>A5C</v>
          </cell>
          <cell r="C927" t="str">
            <v>P</v>
          </cell>
          <cell r="D927" t="str">
            <v>22048</v>
          </cell>
          <cell r="E927" t="str">
            <v>12D 45 BEND</v>
          </cell>
          <cell r="F927">
            <v>2</v>
          </cell>
          <cell r="G927" t="str">
            <v>CB309104000600</v>
          </cell>
          <cell r="H927">
            <v>6</v>
          </cell>
          <cell r="I927" t="str">
            <v>--</v>
          </cell>
          <cell r="J927">
            <v>1</v>
          </cell>
          <cell r="K927">
            <v>2</v>
          </cell>
        </row>
        <row r="928">
          <cell r="A928" t="str">
            <v>M1</v>
          </cell>
          <cell r="B928" t="str">
            <v>A5C</v>
          </cell>
          <cell r="C928" t="str">
            <v>P</v>
          </cell>
          <cell r="D928" t="str">
            <v>22019</v>
          </cell>
          <cell r="E928" t="str">
            <v>12D 90 BEND</v>
          </cell>
          <cell r="F928">
            <v>2</v>
          </cell>
          <cell r="G928" t="str">
            <v>CB309004000600</v>
          </cell>
          <cell r="H928">
            <v>6</v>
          </cell>
          <cell r="I928" t="str">
            <v>--</v>
          </cell>
          <cell r="J928">
            <v>3</v>
          </cell>
          <cell r="K928">
            <v>4</v>
          </cell>
        </row>
        <row r="929">
          <cell r="A929" t="str">
            <v>M1</v>
          </cell>
          <cell r="B929" t="str">
            <v>A5C</v>
          </cell>
          <cell r="C929" t="str">
            <v>P</v>
          </cell>
          <cell r="D929" t="str">
            <v>22048</v>
          </cell>
          <cell r="E929" t="str">
            <v>12D 90 BEND</v>
          </cell>
          <cell r="F929">
            <v>2</v>
          </cell>
          <cell r="G929" t="str">
            <v>CB309004000600</v>
          </cell>
          <cell r="H929">
            <v>6</v>
          </cell>
          <cell r="I929" t="str">
            <v>--</v>
          </cell>
          <cell r="J929">
            <v>3</v>
          </cell>
          <cell r="K929">
            <v>4</v>
          </cell>
        </row>
        <row r="930">
          <cell r="A930" t="str">
            <v>M1</v>
          </cell>
          <cell r="B930" t="str">
            <v>A5C</v>
          </cell>
          <cell r="C930" t="str">
            <v>P</v>
          </cell>
          <cell r="D930" t="str">
            <v>22020</v>
          </cell>
          <cell r="E930" t="str">
            <v>12D 90 BEND</v>
          </cell>
          <cell r="F930">
            <v>2</v>
          </cell>
          <cell r="G930" t="str">
            <v>CB309004000600</v>
          </cell>
          <cell r="H930">
            <v>6</v>
          </cell>
          <cell r="I930" t="str">
            <v>--</v>
          </cell>
          <cell r="J930">
            <v>7</v>
          </cell>
          <cell r="K930">
            <v>9</v>
          </cell>
        </row>
        <row r="931">
          <cell r="A931" t="str">
            <v>M1</v>
          </cell>
          <cell r="B931" t="str">
            <v>A5C</v>
          </cell>
          <cell r="C931" t="str">
            <v>P</v>
          </cell>
          <cell r="D931" t="str">
            <v>22048</v>
          </cell>
          <cell r="E931" t="str">
            <v>12D 90 BEND</v>
          </cell>
          <cell r="F931">
            <v>2</v>
          </cell>
          <cell r="G931" t="str">
            <v>CB309004000600</v>
          </cell>
          <cell r="H931">
            <v>6</v>
          </cell>
          <cell r="I931" t="str">
            <v>--</v>
          </cell>
          <cell r="J931">
            <v>3</v>
          </cell>
          <cell r="K931">
            <v>4</v>
          </cell>
        </row>
        <row r="932">
          <cell r="A932" t="str">
            <v>M1</v>
          </cell>
          <cell r="B932" t="str">
            <v>A5C</v>
          </cell>
          <cell r="C932" t="str">
            <v>P</v>
          </cell>
          <cell r="D932" t="str">
            <v>22055</v>
          </cell>
          <cell r="E932" t="str">
            <v>45 ELL</v>
          </cell>
          <cell r="F932">
            <v>2</v>
          </cell>
          <cell r="G932" t="str">
            <v>CB300204000600</v>
          </cell>
          <cell r="H932">
            <v>6</v>
          </cell>
          <cell r="I932" t="str">
            <v>--</v>
          </cell>
          <cell r="J932">
            <v>2</v>
          </cell>
          <cell r="K932">
            <v>3</v>
          </cell>
        </row>
        <row r="933">
          <cell r="A933" t="str">
            <v>M1</v>
          </cell>
          <cell r="B933" t="str">
            <v>A5C</v>
          </cell>
          <cell r="C933" t="str">
            <v>P</v>
          </cell>
          <cell r="D933" t="str">
            <v>22139</v>
          </cell>
          <cell r="E933" t="str">
            <v>45 ELL</v>
          </cell>
          <cell r="F933">
            <v>2</v>
          </cell>
          <cell r="G933" t="str">
            <v>CB300204000600</v>
          </cell>
          <cell r="H933">
            <v>6</v>
          </cell>
          <cell r="I933" t="str">
            <v>--</v>
          </cell>
          <cell r="J933">
            <v>1</v>
          </cell>
          <cell r="K933">
            <v>2</v>
          </cell>
        </row>
        <row r="934">
          <cell r="A934" t="str">
            <v>M1</v>
          </cell>
          <cell r="B934" t="str">
            <v>A5C</v>
          </cell>
          <cell r="C934" t="str">
            <v>COMP</v>
          </cell>
          <cell r="D934" t="str">
            <v>003</v>
          </cell>
          <cell r="E934" t="str">
            <v>90 ELL</v>
          </cell>
          <cell r="F934">
            <v>2</v>
          </cell>
          <cell r="G934" t="str">
            <v>CB300104000600</v>
          </cell>
          <cell r="H934">
            <v>6</v>
          </cell>
          <cell r="I934" t="str">
            <v>--</v>
          </cell>
          <cell r="J934">
            <v>2</v>
          </cell>
          <cell r="K934">
            <v>3</v>
          </cell>
        </row>
        <row r="935">
          <cell r="A935" t="str">
            <v>M1</v>
          </cell>
          <cell r="B935" t="str">
            <v>A5C</v>
          </cell>
          <cell r="C935" t="str">
            <v>P</v>
          </cell>
          <cell r="D935" t="str">
            <v>22023</v>
          </cell>
          <cell r="E935" t="str">
            <v>90 ELL</v>
          </cell>
          <cell r="F935">
            <v>2</v>
          </cell>
          <cell r="G935" t="str">
            <v>CB300104000600</v>
          </cell>
          <cell r="H935">
            <v>6</v>
          </cell>
          <cell r="I935" t="str">
            <v>--</v>
          </cell>
          <cell r="J935">
            <v>6</v>
          </cell>
          <cell r="K935">
            <v>7</v>
          </cell>
        </row>
        <row r="936">
          <cell r="A936" t="str">
            <v>M1</v>
          </cell>
          <cell r="B936" t="str">
            <v>A5C</v>
          </cell>
          <cell r="C936" t="str">
            <v>P</v>
          </cell>
          <cell r="D936" t="str">
            <v>22028</v>
          </cell>
          <cell r="E936" t="str">
            <v>90 ELL</v>
          </cell>
          <cell r="F936">
            <v>2</v>
          </cell>
          <cell r="G936" t="str">
            <v>CB300104000600</v>
          </cell>
          <cell r="H936">
            <v>6</v>
          </cell>
          <cell r="I936" t="str">
            <v>--</v>
          </cell>
          <cell r="J936">
            <v>4</v>
          </cell>
          <cell r="K936">
            <v>5</v>
          </cell>
        </row>
        <row r="937">
          <cell r="A937" t="str">
            <v>M1</v>
          </cell>
          <cell r="B937" t="str">
            <v>A5C</v>
          </cell>
          <cell r="C937" t="str">
            <v>P</v>
          </cell>
          <cell r="D937" t="str">
            <v>22065</v>
          </cell>
          <cell r="E937" t="str">
            <v>90 ELL</v>
          </cell>
          <cell r="F937">
            <v>2</v>
          </cell>
          <cell r="G937" t="str">
            <v>CB300104000600</v>
          </cell>
          <cell r="H937">
            <v>6</v>
          </cell>
          <cell r="I937" t="str">
            <v>--</v>
          </cell>
          <cell r="J937">
            <v>6</v>
          </cell>
          <cell r="K937">
            <v>7</v>
          </cell>
        </row>
        <row r="938">
          <cell r="A938" t="str">
            <v>M1</v>
          </cell>
          <cell r="B938" t="str">
            <v>A5C</v>
          </cell>
          <cell r="C938" t="str">
            <v>P</v>
          </cell>
          <cell r="D938" t="str">
            <v>22139</v>
          </cell>
          <cell r="E938" t="str">
            <v>90 ELL</v>
          </cell>
          <cell r="F938">
            <v>2</v>
          </cell>
          <cell r="G938" t="str">
            <v>CB300104000600</v>
          </cell>
          <cell r="H938">
            <v>6</v>
          </cell>
          <cell r="I938" t="str">
            <v>--</v>
          </cell>
          <cell r="J938">
            <v>4</v>
          </cell>
          <cell r="K938">
            <v>5</v>
          </cell>
        </row>
        <row r="939">
          <cell r="A939" t="str">
            <v>M1</v>
          </cell>
          <cell r="B939" t="str">
            <v>A5C</v>
          </cell>
          <cell r="C939" t="str">
            <v>P</v>
          </cell>
          <cell r="D939" t="str">
            <v>22065</v>
          </cell>
          <cell r="E939" t="str">
            <v>E RED</v>
          </cell>
          <cell r="F939">
            <v>2</v>
          </cell>
          <cell r="G939" t="str">
            <v>CB300604040604</v>
          </cell>
          <cell r="H939">
            <v>6</v>
          </cell>
          <cell r="I939">
            <v>4</v>
          </cell>
          <cell r="J939">
            <v>2</v>
          </cell>
          <cell r="K939">
            <v>3</v>
          </cell>
        </row>
        <row r="940">
          <cell r="A940" t="str">
            <v>M1</v>
          </cell>
          <cell r="B940" t="str">
            <v>A5C</v>
          </cell>
          <cell r="C940" t="str">
            <v>P</v>
          </cell>
          <cell r="D940" t="str">
            <v>22066</v>
          </cell>
          <cell r="E940" t="str">
            <v>E RED</v>
          </cell>
          <cell r="F940">
            <v>2</v>
          </cell>
          <cell r="G940" t="str">
            <v>CB300604040603</v>
          </cell>
          <cell r="H940">
            <v>6</v>
          </cell>
          <cell r="I940">
            <v>3</v>
          </cell>
          <cell r="J940">
            <v>1</v>
          </cell>
          <cell r="K940">
            <v>2</v>
          </cell>
        </row>
        <row r="941">
          <cell r="A941" t="str">
            <v>M1</v>
          </cell>
          <cell r="B941" t="str">
            <v>A5C</v>
          </cell>
          <cell r="C941" t="str">
            <v>P</v>
          </cell>
          <cell r="D941" t="str">
            <v>22028</v>
          </cell>
          <cell r="E941" t="str">
            <v>SOL</v>
          </cell>
          <cell r="F941">
            <v>2</v>
          </cell>
          <cell r="G941" t="str">
            <v>CB39020000060T</v>
          </cell>
          <cell r="H941">
            <v>6</v>
          </cell>
          <cell r="I941">
            <v>0.75</v>
          </cell>
          <cell r="J941">
            <v>1</v>
          </cell>
          <cell r="K941">
            <v>2</v>
          </cell>
        </row>
        <row r="942">
          <cell r="A942" t="str">
            <v>M1</v>
          </cell>
          <cell r="B942" t="str">
            <v>A5C</v>
          </cell>
          <cell r="C942" t="str">
            <v>P</v>
          </cell>
          <cell r="D942" t="str">
            <v>22022</v>
          </cell>
          <cell r="E942" t="str">
            <v>SOL</v>
          </cell>
          <cell r="F942">
            <v>2</v>
          </cell>
          <cell r="G942" t="str">
            <v>CB39020000060H</v>
          </cell>
          <cell r="H942">
            <v>6</v>
          </cell>
          <cell r="I942">
            <v>0.5</v>
          </cell>
          <cell r="J942">
            <v>1</v>
          </cell>
          <cell r="K942">
            <v>2</v>
          </cell>
        </row>
        <row r="943">
          <cell r="A943" t="str">
            <v>M1</v>
          </cell>
          <cell r="B943" t="str">
            <v>A5C</v>
          </cell>
          <cell r="C943" t="str">
            <v>P</v>
          </cell>
          <cell r="D943" t="str">
            <v>22065</v>
          </cell>
          <cell r="E943" t="str">
            <v>SOL</v>
          </cell>
          <cell r="F943">
            <v>2</v>
          </cell>
          <cell r="G943" t="str">
            <v>CB39020000060T</v>
          </cell>
          <cell r="H943">
            <v>6</v>
          </cell>
          <cell r="I943">
            <v>0.75</v>
          </cell>
          <cell r="J943">
            <v>1</v>
          </cell>
          <cell r="K943">
            <v>2</v>
          </cell>
        </row>
        <row r="944">
          <cell r="A944" t="str">
            <v>M1</v>
          </cell>
          <cell r="B944" t="str">
            <v>A5C</v>
          </cell>
          <cell r="C944" t="str">
            <v>P</v>
          </cell>
          <cell r="D944" t="str">
            <v>22065</v>
          </cell>
          <cell r="E944" t="str">
            <v>TEE</v>
          </cell>
          <cell r="F944">
            <v>2</v>
          </cell>
          <cell r="G944" t="str">
            <v>CB300304000600</v>
          </cell>
          <cell r="H944">
            <v>6</v>
          </cell>
          <cell r="I944" t="str">
            <v>--</v>
          </cell>
          <cell r="J944">
            <v>1</v>
          </cell>
          <cell r="K944">
            <v>2</v>
          </cell>
        </row>
        <row r="945">
          <cell r="A945" t="str">
            <v>M1</v>
          </cell>
          <cell r="B945" t="str">
            <v>A5C</v>
          </cell>
          <cell r="C945" t="str">
            <v>P</v>
          </cell>
          <cell r="D945" t="str">
            <v>22139</v>
          </cell>
          <cell r="E945" t="str">
            <v>TEE</v>
          </cell>
          <cell r="F945">
            <v>2</v>
          </cell>
          <cell r="G945" t="str">
            <v>CB300304000600</v>
          </cell>
          <cell r="H945">
            <v>6</v>
          </cell>
          <cell r="I945" t="str">
            <v>--</v>
          </cell>
          <cell r="J945">
            <v>1</v>
          </cell>
          <cell r="K945">
            <v>2</v>
          </cell>
        </row>
        <row r="946">
          <cell r="A946" t="str">
            <v>M1</v>
          </cell>
          <cell r="B946" t="str">
            <v>A5C</v>
          </cell>
          <cell r="C946" t="str">
            <v>P</v>
          </cell>
          <cell r="D946" t="str">
            <v>22028</v>
          </cell>
          <cell r="E946" t="str">
            <v>TOL</v>
          </cell>
          <cell r="F946">
            <v>2</v>
          </cell>
          <cell r="G946" t="str">
            <v>CB39030000060T</v>
          </cell>
          <cell r="H946">
            <v>6</v>
          </cell>
          <cell r="I946">
            <v>0.75</v>
          </cell>
          <cell r="J946">
            <v>1</v>
          </cell>
          <cell r="K946">
            <v>2</v>
          </cell>
        </row>
        <row r="947">
          <cell r="A947" t="str">
            <v>M1</v>
          </cell>
          <cell r="B947" t="str">
            <v>A5C</v>
          </cell>
          <cell r="C947" t="str">
            <v>P</v>
          </cell>
          <cell r="D947" t="str">
            <v>22048</v>
          </cell>
          <cell r="E947" t="str">
            <v>TOL</v>
          </cell>
          <cell r="F947">
            <v>2</v>
          </cell>
          <cell r="G947" t="str">
            <v>CB39030000060T060T</v>
          </cell>
          <cell r="H947">
            <v>6</v>
          </cell>
          <cell r="I947">
            <v>0.75</v>
          </cell>
          <cell r="J947">
            <v>1</v>
          </cell>
          <cell r="K947">
            <v>2</v>
          </cell>
        </row>
        <row r="948">
          <cell r="A948" t="str">
            <v>M1</v>
          </cell>
          <cell r="B948" t="str">
            <v>A5C</v>
          </cell>
          <cell r="C948" t="str">
            <v>P</v>
          </cell>
          <cell r="D948" t="str">
            <v>22019</v>
          </cell>
          <cell r="E948" t="str">
            <v>TOL</v>
          </cell>
          <cell r="F948">
            <v>2</v>
          </cell>
          <cell r="G948" t="str">
            <v>CB39030000060T060T</v>
          </cell>
          <cell r="H948">
            <v>6</v>
          </cell>
          <cell r="I948">
            <v>0.75</v>
          </cell>
          <cell r="J948">
            <v>1</v>
          </cell>
          <cell r="K948">
            <v>2</v>
          </cell>
        </row>
        <row r="949">
          <cell r="A949" t="str">
            <v>M1</v>
          </cell>
          <cell r="B949" t="str">
            <v>A5C</v>
          </cell>
          <cell r="C949" t="str">
            <v>P</v>
          </cell>
          <cell r="D949" t="str">
            <v>22035</v>
          </cell>
          <cell r="E949" t="str">
            <v>90 ELL</v>
          </cell>
          <cell r="F949">
            <v>2</v>
          </cell>
          <cell r="G949" t="str">
            <v>CB300104000600</v>
          </cell>
          <cell r="H949">
            <v>6</v>
          </cell>
          <cell r="I949" t="str">
            <v>--</v>
          </cell>
          <cell r="J949">
            <v>2</v>
          </cell>
          <cell r="K949">
            <v>3</v>
          </cell>
        </row>
        <row r="950">
          <cell r="A950" t="str">
            <v>M1</v>
          </cell>
          <cell r="B950" t="str">
            <v>A5C</v>
          </cell>
          <cell r="C950" t="str">
            <v>P</v>
          </cell>
          <cell r="D950" t="str">
            <v>22034</v>
          </cell>
          <cell r="E950" t="str">
            <v>SOL</v>
          </cell>
          <cell r="F950">
            <v>2</v>
          </cell>
          <cell r="G950" t="str">
            <v>CB3902000006010601</v>
          </cell>
          <cell r="H950">
            <v>6</v>
          </cell>
          <cell r="I950">
            <v>1</v>
          </cell>
          <cell r="J950">
            <v>2</v>
          </cell>
          <cell r="K950">
            <v>3</v>
          </cell>
        </row>
        <row r="951">
          <cell r="A951" t="str">
            <v>M1</v>
          </cell>
          <cell r="B951" t="str">
            <v>A5C</v>
          </cell>
          <cell r="C951" t="str">
            <v>P</v>
          </cell>
          <cell r="D951" t="str">
            <v>22034</v>
          </cell>
          <cell r="E951" t="str">
            <v>TEE</v>
          </cell>
          <cell r="F951">
            <v>2</v>
          </cell>
          <cell r="G951" t="str">
            <v>CB3003040006000600</v>
          </cell>
          <cell r="H951">
            <v>6</v>
          </cell>
          <cell r="I951" t="str">
            <v>--</v>
          </cell>
          <cell r="J951">
            <v>1</v>
          </cell>
          <cell r="K951">
            <v>2</v>
          </cell>
        </row>
        <row r="952">
          <cell r="A952" t="str">
            <v>M1</v>
          </cell>
          <cell r="B952" t="str">
            <v>A5C</v>
          </cell>
          <cell r="C952" t="str">
            <v>WW</v>
          </cell>
          <cell r="D952" t="str">
            <v>22601</v>
          </cell>
          <cell r="E952" t="str">
            <v>90 ELL</v>
          </cell>
          <cell r="F952">
            <v>2</v>
          </cell>
          <cell r="G952" t="str">
            <v>CB300104000600</v>
          </cell>
          <cell r="H952">
            <v>6</v>
          </cell>
          <cell r="I952" t="str">
            <v>--</v>
          </cell>
          <cell r="J952">
            <v>2</v>
          </cell>
          <cell r="K952">
            <v>3</v>
          </cell>
        </row>
        <row r="953">
          <cell r="A953" t="str">
            <v>M1</v>
          </cell>
          <cell r="B953" t="str">
            <v>A5C</v>
          </cell>
          <cell r="C953" t="str">
            <v>WW</v>
          </cell>
          <cell r="D953" t="str">
            <v>22601</v>
          </cell>
          <cell r="E953" t="str">
            <v>90 ELL</v>
          </cell>
          <cell r="F953">
            <v>2</v>
          </cell>
          <cell r="G953" t="str">
            <v>CB300104000600</v>
          </cell>
          <cell r="H953">
            <v>6</v>
          </cell>
          <cell r="I953" t="str">
            <v>--</v>
          </cell>
          <cell r="J953">
            <v>3</v>
          </cell>
          <cell r="K953">
            <v>4</v>
          </cell>
        </row>
        <row r="954">
          <cell r="A954" t="str">
            <v>M1</v>
          </cell>
          <cell r="B954" t="str">
            <v>A5C</v>
          </cell>
          <cell r="C954" t="str">
            <v>WW</v>
          </cell>
          <cell r="D954" t="str">
            <v>22601</v>
          </cell>
          <cell r="E954" t="str">
            <v>E RED</v>
          </cell>
          <cell r="F954">
            <v>2</v>
          </cell>
          <cell r="G954" t="str">
            <v>CB300604040604</v>
          </cell>
          <cell r="H954">
            <v>6</v>
          </cell>
          <cell r="I954">
            <v>4</v>
          </cell>
          <cell r="J954">
            <v>2</v>
          </cell>
          <cell r="K954">
            <v>3</v>
          </cell>
        </row>
        <row r="955">
          <cell r="A955" t="str">
            <v>M1</v>
          </cell>
          <cell r="B955" t="str">
            <v>A5C</v>
          </cell>
          <cell r="C955" t="str">
            <v>WW</v>
          </cell>
          <cell r="D955" t="str">
            <v>22601</v>
          </cell>
          <cell r="E955" t="str">
            <v>TEE</v>
          </cell>
          <cell r="F955">
            <v>2</v>
          </cell>
          <cell r="G955" t="str">
            <v>CB300304000600</v>
          </cell>
          <cell r="H955">
            <v>6</v>
          </cell>
          <cell r="I955" t="str">
            <v>--</v>
          </cell>
          <cell r="J955">
            <v>1</v>
          </cell>
          <cell r="K955">
            <v>2</v>
          </cell>
        </row>
        <row r="956">
          <cell r="A956" t="str">
            <v>M1</v>
          </cell>
          <cell r="B956" t="str">
            <v>A6C</v>
          </cell>
          <cell r="C956" t="str">
            <v>HOS</v>
          </cell>
          <cell r="D956" t="str">
            <v>65624</v>
          </cell>
          <cell r="E956" t="str">
            <v>45 ELL</v>
          </cell>
          <cell r="F956">
            <v>2</v>
          </cell>
          <cell r="G956" t="str">
            <v>CB300204000600</v>
          </cell>
          <cell r="H956">
            <v>6</v>
          </cell>
          <cell r="I956" t="str">
            <v>--</v>
          </cell>
          <cell r="J956">
            <v>4</v>
          </cell>
          <cell r="K956">
            <v>5</v>
          </cell>
        </row>
        <row r="957">
          <cell r="A957" t="str">
            <v>M1</v>
          </cell>
          <cell r="B957" t="str">
            <v>A6C</v>
          </cell>
          <cell r="C957" t="str">
            <v>HOS</v>
          </cell>
          <cell r="D957" t="str">
            <v>65624</v>
          </cell>
          <cell r="E957" t="str">
            <v>45 ELL</v>
          </cell>
          <cell r="F957">
            <v>2</v>
          </cell>
          <cell r="G957" t="str">
            <v>CB300204000600</v>
          </cell>
          <cell r="H957">
            <v>6</v>
          </cell>
          <cell r="I957" t="str">
            <v>--</v>
          </cell>
          <cell r="J957">
            <v>4</v>
          </cell>
          <cell r="K957">
            <v>5</v>
          </cell>
        </row>
        <row r="958">
          <cell r="A958" t="str">
            <v>M1</v>
          </cell>
          <cell r="B958" t="str">
            <v>A6C</v>
          </cell>
          <cell r="C958" t="str">
            <v>HOR</v>
          </cell>
          <cell r="D958" t="str">
            <v>65611</v>
          </cell>
          <cell r="E958" t="str">
            <v>45 ELL</v>
          </cell>
          <cell r="F958">
            <v>2</v>
          </cell>
          <cell r="G958" t="str">
            <v>CB300204000600</v>
          </cell>
          <cell r="H958">
            <v>6</v>
          </cell>
          <cell r="I958" t="str">
            <v>--</v>
          </cell>
          <cell r="J958">
            <v>4</v>
          </cell>
          <cell r="K958">
            <v>5</v>
          </cell>
        </row>
        <row r="959">
          <cell r="A959" t="str">
            <v>M1</v>
          </cell>
          <cell r="B959" t="str">
            <v>A6C</v>
          </cell>
          <cell r="C959" t="str">
            <v>HOR</v>
          </cell>
          <cell r="D959" t="str">
            <v>65611</v>
          </cell>
          <cell r="E959" t="str">
            <v>45 ELL</v>
          </cell>
          <cell r="F959">
            <v>2</v>
          </cell>
          <cell r="G959" t="str">
            <v>CB300204000600</v>
          </cell>
          <cell r="H959">
            <v>6</v>
          </cell>
          <cell r="I959" t="str">
            <v>--</v>
          </cell>
          <cell r="J959">
            <v>4</v>
          </cell>
          <cell r="K959">
            <v>5</v>
          </cell>
        </row>
        <row r="960">
          <cell r="A960" t="str">
            <v>M1</v>
          </cell>
          <cell r="B960" t="str">
            <v>A6C</v>
          </cell>
          <cell r="C960" t="str">
            <v>HOS</v>
          </cell>
          <cell r="D960" t="str">
            <v>65624</v>
          </cell>
          <cell r="E960" t="str">
            <v>SOL</v>
          </cell>
          <cell r="F960">
            <v>2</v>
          </cell>
          <cell r="G960" t="str">
            <v>CB39020000060T</v>
          </cell>
          <cell r="H960">
            <v>6</v>
          </cell>
          <cell r="I960">
            <v>0.75</v>
          </cell>
          <cell r="J960">
            <v>1</v>
          </cell>
          <cell r="K960">
            <v>2</v>
          </cell>
        </row>
        <row r="961">
          <cell r="A961" t="str">
            <v>M1</v>
          </cell>
          <cell r="B961" t="str">
            <v>A6C</v>
          </cell>
          <cell r="C961" t="str">
            <v>HOS</v>
          </cell>
          <cell r="D961" t="str">
            <v>65624</v>
          </cell>
          <cell r="E961" t="str">
            <v>SOL</v>
          </cell>
          <cell r="F961">
            <v>2</v>
          </cell>
          <cell r="G961" t="str">
            <v>CB39020000060T</v>
          </cell>
          <cell r="H961">
            <v>6</v>
          </cell>
          <cell r="I961">
            <v>0.75</v>
          </cell>
          <cell r="J961">
            <v>1</v>
          </cell>
          <cell r="K961">
            <v>2</v>
          </cell>
        </row>
        <row r="962">
          <cell r="A962" t="str">
            <v>M1</v>
          </cell>
          <cell r="B962" t="str">
            <v>A6C</v>
          </cell>
          <cell r="C962" t="str">
            <v>HOR</v>
          </cell>
          <cell r="D962" t="str">
            <v>65611</v>
          </cell>
          <cell r="E962" t="str">
            <v>SOL</v>
          </cell>
          <cell r="F962">
            <v>2</v>
          </cell>
          <cell r="G962" t="str">
            <v>CB39020000060T</v>
          </cell>
          <cell r="H962">
            <v>6</v>
          </cell>
          <cell r="I962">
            <v>0.75</v>
          </cell>
          <cell r="J962">
            <v>1</v>
          </cell>
          <cell r="K962">
            <v>2</v>
          </cell>
        </row>
        <row r="963">
          <cell r="A963" t="str">
            <v>M1</v>
          </cell>
          <cell r="B963" t="str">
            <v>A6C</v>
          </cell>
          <cell r="C963" t="str">
            <v>HOR</v>
          </cell>
          <cell r="D963" t="str">
            <v>65611</v>
          </cell>
          <cell r="E963" t="str">
            <v>SOL</v>
          </cell>
          <cell r="F963">
            <v>2</v>
          </cell>
          <cell r="G963" t="str">
            <v>CB39020000060T</v>
          </cell>
          <cell r="H963">
            <v>6</v>
          </cell>
          <cell r="I963">
            <v>0.75</v>
          </cell>
          <cell r="J963">
            <v>1</v>
          </cell>
          <cell r="K963">
            <v>2</v>
          </cell>
        </row>
        <row r="964">
          <cell r="A964" t="str">
            <v>M1</v>
          </cell>
          <cell r="B964" t="str">
            <v>A6C</v>
          </cell>
          <cell r="C964" t="str">
            <v>HOS</v>
          </cell>
          <cell r="D964" t="str">
            <v>65624</v>
          </cell>
          <cell r="E964" t="str">
            <v>TEE</v>
          </cell>
          <cell r="F964">
            <v>2</v>
          </cell>
          <cell r="G964" t="str">
            <v>CB300304000600</v>
          </cell>
          <cell r="H964">
            <v>6</v>
          </cell>
          <cell r="I964" t="str">
            <v>--</v>
          </cell>
          <cell r="J964">
            <v>1</v>
          </cell>
          <cell r="K964">
            <v>2</v>
          </cell>
        </row>
        <row r="965">
          <cell r="A965" t="str">
            <v>M1</v>
          </cell>
          <cell r="B965" t="str">
            <v>A6C</v>
          </cell>
          <cell r="C965" t="str">
            <v>HOS</v>
          </cell>
          <cell r="D965" t="str">
            <v>65624</v>
          </cell>
          <cell r="E965" t="str">
            <v>TEE</v>
          </cell>
          <cell r="F965">
            <v>2</v>
          </cell>
          <cell r="G965" t="str">
            <v>CB300304000600</v>
          </cell>
          <cell r="H965">
            <v>6</v>
          </cell>
          <cell r="I965" t="str">
            <v>--</v>
          </cell>
          <cell r="J965">
            <v>1</v>
          </cell>
          <cell r="K965">
            <v>2</v>
          </cell>
        </row>
        <row r="966">
          <cell r="A966" t="str">
            <v>M1</v>
          </cell>
          <cell r="B966" t="str">
            <v>A6C</v>
          </cell>
          <cell r="C966" t="str">
            <v>HOR</v>
          </cell>
          <cell r="D966" t="str">
            <v>65611</v>
          </cell>
          <cell r="E966" t="str">
            <v>TEE</v>
          </cell>
          <cell r="F966">
            <v>2</v>
          </cell>
          <cell r="G966" t="str">
            <v>CB300304000600</v>
          </cell>
          <cell r="H966">
            <v>6</v>
          </cell>
          <cell r="I966" t="str">
            <v>--</v>
          </cell>
          <cell r="J966">
            <v>1</v>
          </cell>
          <cell r="K966">
            <v>2</v>
          </cell>
        </row>
        <row r="967">
          <cell r="A967" t="str">
            <v>M1</v>
          </cell>
          <cell r="B967" t="str">
            <v>A6C</v>
          </cell>
          <cell r="C967" t="str">
            <v>HOR</v>
          </cell>
          <cell r="D967" t="str">
            <v>65611</v>
          </cell>
          <cell r="E967" t="str">
            <v>TEE</v>
          </cell>
          <cell r="F967">
            <v>2</v>
          </cell>
          <cell r="G967" t="str">
            <v>CB300304000600</v>
          </cell>
          <cell r="H967">
            <v>6</v>
          </cell>
          <cell r="I967" t="str">
            <v>--</v>
          </cell>
          <cell r="J967">
            <v>1</v>
          </cell>
          <cell r="K967">
            <v>2</v>
          </cell>
        </row>
        <row r="968">
          <cell r="A968" t="str">
            <v>M1</v>
          </cell>
          <cell r="B968" t="str">
            <v>B1C</v>
          </cell>
          <cell r="C968" t="str">
            <v>P</v>
          </cell>
          <cell r="D968" t="str">
            <v>22029</v>
          </cell>
          <cell r="E968" t="str">
            <v>45 ELL</v>
          </cell>
          <cell r="F968">
            <v>2</v>
          </cell>
          <cell r="G968" t="str">
            <v>CB300204000600</v>
          </cell>
          <cell r="H968">
            <v>6</v>
          </cell>
          <cell r="I968" t="str">
            <v>--</v>
          </cell>
          <cell r="J968">
            <v>1</v>
          </cell>
          <cell r="K968">
            <v>2</v>
          </cell>
        </row>
        <row r="969">
          <cell r="A969" t="str">
            <v>M1</v>
          </cell>
          <cell r="B969" t="str">
            <v>B1C</v>
          </cell>
          <cell r="C969" t="str">
            <v>P</v>
          </cell>
          <cell r="D969" t="str">
            <v>22029</v>
          </cell>
          <cell r="E969" t="str">
            <v>90 ELL</v>
          </cell>
          <cell r="F969">
            <v>2</v>
          </cell>
          <cell r="G969" t="str">
            <v>CB300104000600</v>
          </cell>
          <cell r="H969">
            <v>6</v>
          </cell>
          <cell r="I969" t="str">
            <v>--</v>
          </cell>
          <cell r="J969">
            <v>4</v>
          </cell>
          <cell r="K969">
            <v>5</v>
          </cell>
        </row>
        <row r="970">
          <cell r="A970" t="str">
            <v>M1</v>
          </cell>
          <cell r="B970" t="str">
            <v>B1C</v>
          </cell>
          <cell r="C970" t="str">
            <v>P</v>
          </cell>
          <cell r="D970" t="str">
            <v>22029</v>
          </cell>
          <cell r="E970" t="str">
            <v>TEE</v>
          </cell>
          <cell r="F970">
            <v>2</v>
          </cell>
          <cell r="G970" t="str">
            <v>CB300304000600</v>
          </cell>
          <cell r="H970">
            <v>6</v>
          </cell>
          <cell r="I970" t="str">
            <v>--</v>
          </cell>
          <cell r="J970">
            <v>1</v>
          </cell>
          <cell r="K970">
            <v>2</v>
          </cell>
        </row>
        <row r="971">
          <cell r="A971" t="str">
            <v>M1</v>
          </cell>
          <cell r="B971" t="str">
            <v>A5C</v>
          </cell>
          <cell r="C971" t="str">
            <v>P</v>
          </cell>
          <cell r="D971" t="str">
            <v>22011</v>
          </cell>
          <cell r="E971" t="str">
            <v>45 ELL</v>
          </cell>
          <cell r="F971">
            <v>2</v>
          </cell>
          <cell r="G971" t="str">
            <v>CB300204000800</v>
          </cell>
          <cell r="H971">
            <v>8</v>
          </cell>
          <cell r="I971" t="str">
            <v>--</v>
          </cell>
          <cell r="J971">
            <v>1</v>
          </cell>
          <cell r="K971">
            <v>2</v>
          </cell>
        </row>
        <row r="972">
          <cell r="A972" t="str">
            <v>M1</v>
          </cell>
          <cell r="B972" t="str">
            <v>A5C</v>
          </cell>
          <cell r="C972" t="str">
            <v>COMP</v>
          </cell>
          <cell r="D972" t="str">
            <v>004</v>
          </cell>
          <cell r="E972" t="str">
            <v>90 ELL</v>
          </cell>
          <cell r="F972">
            <v>2</v>
          </cell>
          <cell r="G972" t="str">
            <v>CB300104000800</v>
          </cell>
          <cell r="H972">
            <v>8</v>
          </cell>
          <cell r="I972" t="str">
            <v>--</v>
          </cell>
          <cell r="J972">
            <v>2</v>
          </cell>
          <cell r="K972">
            <v>3</v>
          </cell>
        </row>
        <row r="973">
          <cell r="A973" t="str">
            <v>M1</v>
          </cell>
          <cell r="B973" t="str">
            <v>A5C</v>
          </cell>
          <cell r="C973" t="str">
            <v>P</v>
          </cell>
          <cell r="D973" t="str">
            <v>22011</v>
          </cell>
          <cell r="E973" t="str">
            <v>90 ELL</v>
          </cell>
          <cell r="F973">
            <v>2</v>
          </cell>
          <cell r="G973" t="str">
            <v>CB300104000800</v>
          </cell>
          <cell r="H973">
            <v>8</v>
          </cell>
          <cell r="I973" t="str">
            <v>--</v>
          </cell>
          <cell r="J973">
            <v>5</v>
          </cell>
          <cell r="K973">
            <v>6</v>
          </cell>
        </row>
        <row r="974">
          <cell r="A974" t="str">
            <v>M1</v>
          </cell>
          <cell r="B974" t="str">
            <v>A5C</v>
          </cell>
          <cell r="C974" t="str">
            <v>P</v>
          </cell>
          <cell r="D974" t="str">
            <v>22118</v>
          </cell>
          <cell r="E974" t="str">
            <v>C RED</v>
          </cell>
          <cell r="F974">
            <v>2</v>
          </cell>
          <cell r="G974" t="str">
            <v>CB300504040804</v>
          </cell>
          <cell r="H974">
            <v>8</v>
          </cell>
          <cell r="I974">
            <v>4</v>
          </cell>
          <cell r="J974">
            <v>1</v>
          </cell>
          <cell r="K974">
            <v>2</v>
          </cell>
        </row>
        <row r="975">
          <cell r="A975" t="str">
            <v>M1</v>
          </cell>
          <cell r="B975" t="str">
            <v>A5C</v>
          </cell>
          <cell r="C975" t="str">
            <v>P</v>
          </cell>
          <cell r="D975" t="str">
            <v>22011</v>
          </cell>
          <cell r="E975" t="str">
            <v>SOL</v>
          </cell>
          <cell r="F975">
            <v>2</v>
          </cell>
          <cell r="G975" t="str">
            <v>CB39020000080T</v>
          </cell>
          <cell r="H975">
            <v>8</v>
          </cell>
          <cell r="I975">
            <v>0.75</v>
          </cell>
          <cell r="J975">
            <v>1</v>
          </cell>
          <cell r="K975">
            <v>2</v>
          </cell>
        </row>
        <row r="976">
          <cell r="A976" t="str">
            <v>M1</v>
          </cell>
          <cell r="B976" t="str">
            <v>A5C</v>
          </cell>
          <cell r="C976" t="str">
            <v>COMP</v>
          </cell>
          <cell r="D976" t="str">
            <v>004</v>
          </cell>
          <cell r="E976" t="str">
            <v>TEE</v>
          </cell>
          <cell r="F976">
            <v>2</v>
          </cell>
          <cell r="G976" t="str">
            <v>CB300304000800</v>
          </cell>
          <cell r="H976">
            <v>8</v>
          </cell>
          <cell r="I976" t="str">
            <v>--</v>
          </cell>
          <cell r="J976">
            <v>1</v>
          </cell>
          <cell r="K976">
            <v>2</v>
          </cell>
        </row>
        <row r="977">
          <cell r="A977" t="str">
            <v>M1</v>
          </cell>
          <cell r="B977" t="str">
            <v>A6C</v>
          </cell>
          <cell r="C977" t="str">
            <v>HOS</v>
          </cell>
          <cell r="D977" t="str">
            <v>65617</v>
          </cell>
          <cell r="E977" t="str">
            <v>90 ELL</v>
          </cell>
          <cell r="F977">
            <v>2</v>
          </cell>
          <cell r="G977" t="str">
            <v>CB300104000800</v>
          </cell>
          <cell r="H977">
            <v>8</v>
          </cell>
          <cell r="I977" t="str">
            <v>--</v>
          </cell>
          <cell r="J977">
            <v>4</v>
          </cell>
          <cell r="K977">
            <v>5</v>
          </cell>
        </row>
        <row r="978">
          <cell r="A978" t="str">
            <v>M1</v>
          </cell>
          <cell r="B978" t="str">
            <v>A5C</v>
          </cell>
          <cell r="C978" t="str">
            <v>P</v>
          </cell>
          <cell r="D978" t="str">
            <v>22074</v>
          </cell>
          <cell r="E978" t="str">
            <v>SOL</v>
          </cell>
          <cell r="F978">
            <v>2</v>
          </cell>
          <cell r="G978" t="str">
            <v>CB39020000080T</v>
          </cell>
          <cell r="H978">
            <v>8</v>
          </cell>
          <cell r="I978">
            <v>0.75</v>
          </cell>
          <cell r="J978">
            <v>3</v>
          </cell>
          <cell r="K978">
            <v>4</v>
          </cell>
        </row>
        <row r="979">
          <cell r="A979" t="str">
            <v>M1</v>
          </cell>
          <cell r="B979" t="str">
            <v>A6C</v>
          </cell>
          <cell r="C979" t="str">
            <v>HOS</v>
          </cell>
          <cell r="D979" t="str">
            <v>65624</v>
          </cell>
          <cell r="E979" t="str">
            <v>45 ELL</v>
          </cell>
          <cell r="F979">
            <v>2</v>
          </cell>
          <cell r="G979" t="str">
            <v>CB300204000800</v>
          </cell>
          <cell r="H979">
            <v>8</v>
          </cell>
          <cell r="I979" t="str">
            <v>--</v>
          </cell>
          <cell r="J979">
            <v>1</v>
          </cell>
          <cell r="K979">
            <v>2</v>
          </cell>
        </row>
        <row r="980">
          <cell r="A980" t="str">
            <v>M1</v>
          </cell>
          <cell r="B980" t="str">
            <v>A6C</v>
          </cell>
          <cell r="C980" t="str">
            <v>HOR</v>
          </cell>
          <cell r="D980" t="str">
            <v>65611</v>
          </cell>
          <cell r="E980" t="str">
            <v>45 ELL</v>
          </cell>
          <cell r="F980">
            <v>2</v>
          </cell>
          <cell r="G980" t="str">
            <v>CB300204000800</v>
          </cell>
          <cell r="H980">
            <v>8</v>
          </cell>
          <cell r="I980" t="str">
            <v>--</v>
          </cell>
          <cell r="J980">
            <v>2</v>
          </cell>
          <cell r="K980">
            <v>3</v>
          </cell>
        </row>
        <row r="981">
          <cell r="A981" t="str">
            <v>M1</v>
          </cell>
          <cell r="B981" t="str">
            <v>A6C</v>
          </cell>
          <cell r="C981" t="str">
            <v>HOR</v>
          </cell>
          <cell r="D981" t="str">
            <v>65611</v>
          </cell>
          <cell r="E981" t="str">
            <v>45 ELL</v>
          </cell>
          <cell r="F981">
            <v>2</v>
          </cell>
          <cell r="G981" t="str">
            <v>CB300204000800</v>
          </cell>
          <cell r="H981">
            <v>8</v>
          </cell>
          <cell r="I981" t="str">
            <v>--</v>
          </cell>
          <cell r="J981">
            <v>1</v>
          </cell>
          <cell r="K981">
            <v>2</v>
          </cell>
        </row>
        <row r="982">
          <cell r="A982" t="str">
            <v>M1</v>
          </cell>
          <cell r="B982" t="str">
            <v>A6C</v>
          </cell>
          <cell r="C982" t="str">
            <v>HOR</v>
          </cell>
          <cell r="D982" t="str">
            <v>65615</v>
          </cell>
          <cell r="E982" t="str">
            <v>45 ELL</v>
          </cell>
          <cell r="F982">
            <v>2</v>
          </cell>
          <cell r="G982" t="str">
            <v>CB300204000800</v>
          </cell>
          <cell r="H982">
            <v>8</v>
          </cell>
          <cell r="I982" t="str">
            <v>--</v>
          </cell>
          <cell r="J982">
            <v>1</v>
          </cell>
          <cell r="K982">
            <v>2</v>
          </cell>
        </row>
        <row r="983">
          <cell r="A983" t="str">
            <v>M1</v>
          </cell>
          <cell r="B983" t="str">
            <v>A6C</v>
          </cell>
          <cell r="C983" t="str">
            <v>HOR</v>
          </cell>
          <cell r="D983" t="str">
            <v>65619</v>
          </cell>
          <cell r="E983" t="str">
            <v>45 ELL</v>
          </cell>
          <cell r="F983">
            <v>2</v>
          </cell>
          <cell r="G983" t="str">
            <v>CB300204000800</v>
          </cell>
          <cell r="H983">
            <v>8</v>
          </cell>
          <cell r="I983" t="str">
            <v>--</v>
          </cell>
          <cell r="J983">
            <v>1</v>
          </cell>
          <cell r="K983">
            <v>2</v>
          </cell>
        </row>
        <row r="984">
          <cell r="A984" t="str">
            <v>M1</v>
          </cell>
          <cell r="B984" t="str">
            <v>A6C</v>
          </cell>
          <cell r="C984" t="str">
            <v>HOS</v>
          </cell>
          <cell r="D984" t="str">
            <v>65619</v>
          </cell>
          <cell r="E984" t="str">
            <v>90 ELL</v>
          </cell>
          <cell r="F984">
            <v>2</v>
          </cell>
          <cell r="G984" t="str">
            <v>CB300104000800</v>
          </cell>
          <cell r="H984">
            <v>8</v>
          </cell>
          <cell r="I984" t="str">
            <v>--</v>
          </cell>
          <cell r="J984">
            <v>6</v>
          </cell>
          <cell r="K984">
            <v>7</v>
          </cell>
        </row>
        <row r="985">
          <cell r="A985" t="str">
            <v>M1</v>
          </cell>
          <cell r="B985" t="str">
            <v>A6C</v>
          </cell>
          <cell r="C985" t="str">
            <v>HOR</v>
          </cell>
          <cell r="D985" t="str">
            <v>65621</v>
          </cell>
          <cell r="E985" t="str">
            <v>90 ELL</v>
          </cell>
          <cell r="F985">
            <v>2</v>
          </cell>
          <cell r="G985" t="str">
            <v>CB300104000800</v>
          </cell>
          <cell r="H985">
            <v>8</v>
          </cell>
          <cell r="I985" t="str">
            <v>--</v>
          </cell>
          <cell r="J985">
            <v>3</v>
          </cell>
          <cell r="K985">
            <v>4</v>
          </cell>
        </row>
        <row r="986">
          <cell r="A986" t="str">
            <v>M1</v>
          </cell>
          <cell r="B986" t="str">
            <v>A6C</v>
          </cell>
          <cell r="C986" t="str">
            <v>HOS</v>
          </cell>
          <cell r="D986" t="str">
            <v>65624</v>
          </cell>
          <cell r="E986" t="str">
            <v>90 ELL</v>
          </cell>
          <cell r="F986">
            <v>2</v>
          </cell>
          <cell r="G986" t="str">
            <v>CB300104000800</v>
          </cell>
          <cell r="H986">
            <v>8</v>
          </cell>
          <cell r="I986" t="str">
            <v>--</v>
          </cell>
          <cell r="J986">
            <v>5</v>
          </cell>
          <cell r="K986">
            <v>6</v>
          </cell>
        </row>
        <row r="987">
          <cell r="A987" t="str">
            <v>M1</v>
          </cell>
          <cell r="B987" t="str">
            <v>A6C</v>
          </cell>
          <cell r="C987" t="str">
            <v>HOS</v>
          </cell>
          <cell r="D987" t="str">
            <v>65613</v>
          </cell>
          <cell r="E987" t="str">
            <v>90 ELL</v>
          </cell>
          <cell r="F987">
            <v>2</v>
          </cell>
          <cell r="G987" t="str">
            <v>CB300104000800</v>
          </cell>
          <cell r="H987">
            <v>8</v>
          </cell>
          <cell r="I987" t="str">
            <v>--</v>
          </cell>
          <cell r="J987">
            <v>11</v>
          </cell>
          <cell r="K987">
            <v>13</v>
          </cell>
        </row>
        <row r="988">
          <cell r="A988" t="str">
            <v>M1</v>
          </cell>
          <cell r="B988" t="str">
            <v>A6C</v>
          </cell>
          <cell r="C988" t="str">
            <v>HOS</v>
          </cell>
          <cell r="D988" t="str">
            <v>65627</v>
          </cell>
          <cell r="E988" t="str">
            <v>90 ELL</v>
          </cell>
          <cell r="F988">
            <v>2</v>
          </cell>
          <cell r="G988" t="str">
            <v>CB300104000800</v>
          </cell>
          <cell r="H988">
            <v>8</v>
          </cell>
          <cell r="I988" t="str">
            <v>--</v>
          </cell>
          <cell r="J988">
            <v>6</v>
          </cell>
          <cell r="K988">
            <v>7</v>
          </cell>
        </row>
        <row r="989">
          <cell r="A989" t="str">
            <v>M1</v>
          </cell>
          <cell r="B989" t="str">
            <v>A6C</v>
          </cell>
          <cell r="C989" t="str">
            <v>HOS</v>
          </cell>
          <cell r="D989" t="str">
            <v>65631</v>
          </cell>
          <cell r="E989" t="str">
            <v>90 ELL</v>
          </cell>
          <cell r="F989">
            <v>2</v>
          </cell>
          <cell r="G989" t="str">
            <v>CB300104000800</v>
          </cell>
          <cell r="H989">
            <v>8</v>
          </cell>
          <cell r="I989" t="str">
            <v>--</v>
          </cell>
          <cell r="J989">
            <v>4</v>
          </cell>
          <cell r="K989">
            <v>5</v>
          </cell>
        </row>
        <row r="990">
          <cell r="A990" t="str">
            <v>M1</v>
          </cell>
          <cell r="B990" t="str">
            <v>A6C</v>
          </cell>
          <cell r="C990" t="str">
            <v>HOS</v>
          </cell>
          <cell r="D990" t="str">
            <v>65624</v>
          </cell>
          <cell r="E990" t="str">
            <v>90 ELL</v>
          </cell>
          <cell r="F990">
            <v>2</v>
          </cell>
          <cell r="G990" t="str">
            <v>CB300104000800</v>
          </cell>
          <cell r="H990">
            <v>8</v>
          </cell>
          <cell r="I990" t="str">
            <v>--</v>
          </cell>
          <cell r="J990">
            <v>9</v>
          </cell>
          <cell r="K990">
            <v>11</v>
          </cell>
        </row>
        <row r="991">
          <cell r="A991" t="str">
            <v>M1</v>
          </cell>
          <cell r="B991" t="str">
            <v>A6C</v>
          </cell>
          <cell r="C991" t="str">
            <v>HOS</v>
          </cell>
          <cell r="D991" t="str">
            <v>65624</v>
          </cell>
          <cell r="E991" t="str">
            <v>90 ELL</v>
          </cell>
          <cell r="F991">
            <v>2</v>
          </cell>
          <cell r="G991" t="str">
            <v>CB300104000800</v>
          </cell>
          <cell r="H991">
            <v>8</v>
          </cell>
          <cell r="I991" t="str">
            <v>--</v>
          </cell>
          <cell r="J991">
            <v>1</v>
          </cell>
          <cell r="K991">
            <v>2</v>
          </cell>
        </row>
        <row r="992">
          <cell r="A992" t="str">
            <v>M1</v>
          </cell>
          <cell r="B992" t="str">
            <v>A6C</v>
          </cell>
          <cell r="C992" t="str">
            <v>HOS</v>
          </cell>
          <cell r="D992" t="str">
            <v>65624</v>
          </cell>
          <cell r="E992" t="str">
            <v>90 ELL</v>
          </cell>
          <cell r="F992">
            <v>2</v>
          </cell>
          <cell r="G992" t="str">
            <v>CB300104000800</v>
          </cell>
          <cell r="H992">
            <v>8</v>
          </cell>
          <cell r="I992" t="str">
            <v>--</v>
          </cell>
          <cell r="J992">
            <v>2</v>
          </cell>
          <cell r="K992">
            <v>3</v>
          </cell>
        </row>
        <row r="993">
          <cell r="A993" t="str">
            <v>M1</v>
          </cell>
          <cell r="B993" t="str">
            <v>A6C</v>
          </cell>
          <cell r="C993" t="str">
            <v>HOS</v>
          </cell>
          <cell r="D993" t="str">
            <v>65625</v>
          </cell>
          <cell r="E993" t="str">
            <v>90 ELL</v>
          </cell>
          <cell r="F993">
            <v>2</v>
          </cell>
          <cell r="G993" t="str">
            <v>CB300104000800</v>
          </cell>
          <cell r="H993">
            <v>8</v>
          </cell>
          <cell r="I993" t="str">
            <v>--</v>
          </cell>
          <cell r="J993">
            <v>6</v>
          </cell>
          <cell r="K993">
            <v>7</v>
          </cell>
        </row>
        <row r="994">
          <cell r="A994" t="str">
            <v>M1</v>
          </cell>
          <cell r="B994" t="str">
            <v>A6C</v>
          </cell>
          <cell r="C994" t="str">
            <v>HOR</v>
          </cell>
          <cell r="D994" t="str">
            <v>65611</v>
          </cell>
          <cell r="E994" t="str">
            <v>90 ELL</v>
          </cell>
          <cell r="F994">
            <v>2</v>
          </cell>
          <cell r="G994" t="str">
            <v>CB300104000800</v>
          </cell>
          <cell r="H994">
            <v>8</v>
          </cell>
          <cell r="I994" t="str">
            <v>--</v>
          </cell>
          <cell r="J994">
            <v>4</v>
          </cell>
          <cell r="K994">
            <v>5</v>
          </cell>
        </row>
        <row r="995">
          <cell r="A995" t="str">
            <v>M1</v>
          </cell>
          <cell r="B995" t="str">
            <v>A6C</v>
          </cell>
          <cell r="C995" t="str">
            <v>HOR</v>
          </cell>
          <cell r="D995" t="str">
            <v>65621</v>
          </cell>
          <cell r="E995" t="str">
            <v>90 ELL</v>
          </cell>
          <cell r="F995">
            <v>2</v>
          </cell>
          <cell r="G995" t="str">
            <v>CB300104000800</v>
          </cell>
          <cell r="H995">
            <v>8</v>
          </cell>
          <cell r="I995" t="str">
            <v>--</v>
          </cell>
          <cell r="J995">
            <v>7</v>
          </cell>
          <cell r="K995">
            <v>9</v>
          </cell>
        </row>
        <row r="996">
          <cell r="A996" t="str">
            <v>M1</v>
          </cell>
          <cell r="B996" t="str">
            <v>A6C</v>
          </cell>
          <cell r="C996" t="str">
            <v>HOR</v>
          </cell>
          <cell r="D996" t="str">
            <v>65611</v>
          </cell>
          <cell r="E996" t="str">
            <v>90 ELL</v>
          </cell>
          <cell r="F996">
            <v>2</v>
          </cell>
          <cell r="G996" t="str">
            <v>CB300104000800</v>
          </cell>
          <cell r="H996">
            <v>8</v>
          </cell>
          <cell r="I996" t="str">
            <v>--</v>
          </cell>
          <cell r="J996">
            <v>3</v>
          </cell>
          <cell r="K996">
            <v>4</v>
          </cell>
        </row>
        <row r="997">
          <cell r="A997" t="str">
            <v>M1</v>
          </cell>
          <cell r="B997" t="str">
            <v>A6C</v>
          </cell>
          <cell r="C997" t="str">
            <v>HOS</v>
          </cell>
          <cell r="D997" t="str">
            <v>65613</v>
          </cell>
          <cell r="E997" t="str">
            <v>90 ELL</v>
          </cell>
          <cell r="F997">
            <v>2</v>
          </cell>
          <cell r="G997" t="str">
            <v>CB300104000800</v>
          </cell>
          <cell r="H997">
            <v>8</v>
          </cell>
          <cell r="I997" t="str">
            <v>--</v>
          </cell>
          <cell r="J997">
            <v>2</v>
          </cell>
          <cell r="K997">
            <v>3</v>
          </cell>
        </row>
        <row r="998">
          <cell r="A998" t="str">
            <v>M1</v>
          </cell>
          <cell r="B998" t="str">
            <v>A6C</v>
          </cell>
          <cell r="C998" t="str">
            <v>HOR</v>
          </cell>
          <cell r="D998" t="str">
            <v>65615</v>
          </cell>
          <cell r="E998" t="str">
            <v>90 ELL</v>
          </cell>
          <cell r="F998">
            <v>2</v>
          </cell>
          <cell r="G998" t="str">
            <v>CB300104000800</v>
          </cell>
          <cell r="H998">
            <v>8</v>
          </cell>
          <cell r="I998" t="str">
            <v>--</v>
          </cell>
          <cell r="J998">
            <v>6</v>
          </cell>
          <cell r="K998">
            <v>7</v>
          </cell>
        </row>
        <row r="999">
          <cell r="A999" t="str">
            <v>M1</v>
          </cell>
          <cell r="B999" t="str">
            <v>A6C</v>
          </cell>
          <cell r="C999" t="str">
            <v>HOS</v>
          </cell>
          <cell r="D999" t="str">
            <v>65613</v>
          </cell>
          <cell r="E999" t="str">
            <v>90 ELL</v>
          </cell>
          <cell r="F999">
            <v>2</v>
          </cell>
          <cell r="G999" t="str">
            <v>CB300104000800</v>
          </cell>
          <cell r="H999">
            <v>8</v>
          </cell>
          <cell r="I999" t="str">
            <v>--</v>
          </cell>
          <cell r="J999">
            <v>7</v>
          </cell>
          <cell r="K999">
            <v>9</v>
          </cell>
        </row>
        <row r="1000">
          <cell r="A1000" t="str">
            <v>M1</v>
          </cell>
          <cell r="B1000" t="str">
            <v>A6C</v>
          </cell>
          <cell r="C1000" t="str">
            <v>HOS</v>
          </cell>
          <cell r="D1000" t="str">
            <v>65615</v>
          </cell>
          <cell r="E1000" t="str">
            <v>90 ELL</v>
          </cell>
          <cell r="F1000">
            <v>2</v>
          </cell>
          <cell r="G1000" t="str">
            <v>CB300104000800</v>
          </cell>
          <cell r="H1000">
            <v>8</v>
          </cell>
          <cell r="I1000" t="str">
            <v>--</v>
          </cell>
          <cell r="J1000">
            <v>6</v>
          </cell>
          <cell r="K1000">
            <v>7</v>
          </cell>
        </row>
        <row r="1001">
          <cell r="A1001" t="str">
            <v>M1</v>
          </cell>
          <cell r="B1001" t="str">
            <v>A6C</v>
          </cell>
          <cell r="C1001" t="str">
            <v>HOR</v>
          </cell>
          <cell r="D1001" t="str">
            <v>65619</v>
          </cell>
          <cell r="E1001" t="str">
            <v>90 ELL</v>
          </cell>
          <cell r="F1001">
            <v>2</v>
          </cell>
          <cell r="G1001" t="str">
            <v>CB300104000800</v>
          </cell>
          <cell r="H1001">
            <v>8</v>
          </cell>
          <cell r="I1001" t="str">
            <v>--</v>
          </cell>
          <cell r="J1001">
            <v>7</v>
          </cell>
          <cell r="K1001">
            <v>9</v>
          </cell>
        </row>
        <row r="1002">
          <cell r="A1002" t="str">
            <v>M1</v>
          </cell>
          <cell r="B1002" t="str">
            <v>A6C</v>
          </cell>
          <cell r="C1002" t="str">
            <v>HOR</v>
          </cell>
          <cell r="D1002" t="str">
            <v>65611</v>
          </cell>
          <cell r="E1002" t="str">
            <v>90 ELL</v>
          </cell>
          <cell r="F1002">
            <v>2</v>
          </cell>
          <cell r="G1002" t="str">
            <v>CB300104000800</v>
          </cell>
          <cell r="H1002">
            <v>8</v>
          </cell>
          <cell r="I1002" t="str">
            <v>--</v>
          </cell>
          <cell r="J1002">
            <v>3</v>
          </cell>
          <cell r="K1002">
            <v>4</v>
          </cell>
        </row>
        <row r="1003">
          <cell r="A1003" t="str">
            <v>M1</v>
          </cell>
          <cell r="B1003" t="str">
            <v>A6C</v>
          </cell>
          <cell r="C1003" t="str">
            <v>HOR</v>
          </cell>
          <cell r="D1003" t="str">
            <v>65615</v>
          </cell>
          <cell r="E1003" t="str">
            <v>90 ELL</v>
          </cell>
          <cell r="F1003">
            <v>2</v>
          </cell>
          <cell r="G1003" t="str">
            <v>CB300104000800</v>
          </cell>
          <cell r="H1003">
            <v>8</v>
          </cell>
          <cell r="I1003" t="str">
            <v>--</v>
          </cell>
          <cell r="J1003">
            <v>3</v>
          </cell>
          <cell r="K1003">
            <v>4</v>
          </cell>
        </row>
        <row r="1004">
          <cell r="A1004" t="str">
            <v>M1</v>
          </cell>
          <cell r="B1004" t="str">
            <v>A6C</v>
          </cell>
          <cell r="C1004" t="str">
            <v>HOR</v>
          </cell>
          <cell r="D1004" t="str">
            <v>65619</v>
          </cell>
          <cell r="E1004" t="str">
            <v>90 ELL</v>
          </cell>
          <cell r="F1004">
            <v>2</v>
          </cell>
          <cell r="G1004" t="str">
            <v>CB300104000800</v>
          </cell>
          <cell r="H1004">
            <v>8</v>
          </cell>
          <cell r="I1004" t="str">
            <v>--</v>
          </cell>
          <cell r="J1004">
            <v>4</v>
          </cell>
          <cell r="K1004">
            <v>5</v>
          </cell>
        </row>
        <row r="1005">
          <cell r="A1005" t="str">
            <v>M1</v>
          </cell>
          <cell r="B1005" t="str">
            <v>A6C</v>
          </cell>
          <cell r="C1005" t="str">
            <v>HOS</v>
          </cell>
          <cell r="D1005" t="str">
            <v>65613</v>
          </cell>
          <cell r="E1005" t="str">
            <v>C RED</v>
          </cell>
          <cell r="F1005">
            <v>2</v>
          </cell>
          <cell r="G1005" t="str">
            <v>CB300504040806</v>
          </cell>
          <cell r="H1005">
            <v>8</v>
          </cell>
          <cell r="I1005">
            <v>6</v>
          </cell>
          <cell r="J1005">
            <v>2</v>
          </cell>
          <cell r="K1005">
            <v>3</v>
          </cell>
        </row>
        <row r="1006">
          <cell r="A1006" t="str">
            <v>M1</v>
          </cell>
          <cell r="B1006" t="str">
            <v>A6C</v>
          </cell>
          <cell r="C1006" t="str">
            <v>HOS</v>
          </cell>
          <cell r="D1006" t="str">
            <v>65624</v>
          </cell>
          <cell r="E1006" t="str">
            <v>C RED</v>
          </cell>
          <cell r="F1006">
            <v>2</v>
          </cell>
          <cell r="G1006" t="str">
            <v>CB300504040804</v>
          </cell>
          <cell r="H1006">
            <v>8</v>
          </cell>
          <cell r="I1006">
            <v>4</v>
          </cell>
          <cell r="J1006">
            <v>1</v>
          </cell>
          <cell r="K1006">
            <v>2</v>
          </cell>
        </row>
        <row r="1007">
          <cell r="A1007" t="str">
            <v>M1</v>
          </cell>
          <cell r="B1007" t="str">
            <v>A6C</v>
          </cell>
          <cell r="C1007" t="str">
            <v>HOS</v>
          </cell>
          <cell r="D1007" t="str">
            <v>65624</v>
          </cell>
          <cell r="E1007" t="str">
            <v>C RED</v>
          </cell>
          <cell r="F1007">
            <v>2</v>
          </cell>
          <cell r="G1007" t="str">
            <v>CB300504040806</v>
          </cell>
          <cell r="H1007">
            <v>8</v>
          </cell>
          <cell r="I1007">
            <v>6</v>
          </cell>
          <cell r="J1007">
            <v>1</v>
          </cell>
          <cell r="K1007">
            <v>2</v>
          </cell>
        </row>
        <row r="1008">
          <cell r="A1008" t="str">
            <v>M1</v>
          </cell>
          <cell r="B1008" t="str">
            <v>A6C</v>
          </cell>
          <cell r="C1008" t="str">
            <v>HOS</v>
          </cell>
          <cell r="D1008" t="str">
            <v>65624</v>
          </cell>
          <cell r="E1008" t="str">
            <v>C RED</v>
          </cell>
          <cell r="F1008">
            <v>2</v>
          </cell>
          <cell r="G1008" t="str">
            <v>CB300504040806</v>
          </cell>
          <cell r="H1008">
            <v>8</v>
          </cell>
          <cell r="I1008">
            <v>6</v>
          </cell>
          <cell r="J1008">
            <v>1</v>
          </cell>
          <cell r="K1008">
            <v>2</v>
          </cell>
        </row>
        <row r="1009">
          <cell r="A1009" t="str">
            <v>M1</v>
          </cell>
          <cell r="B1009" t="str">
            <v>A6C</v>
          </cell>
          <cell r="C1009" t="str">
            <v>HOR</v>
          </cell>
          <cell r="D1009" t="str">
            <v>65611</v>
          </cell>
          <cell r="E1009" t="str">
            <v>C RED</v>
          </cell>
          <cell r="F1009">
            <v>2</v>
          </cell>
          <cell r="G1009" t="str">
            <v>CB300504040806</v>
          </cell>
          <cell r="H1009">
            <v>8</v>
          </cell>
          <cell r="I1009">
            <v>6</v>
          </cell>
          <cell r="J1009">
            <v>1</v>
          </cell>
          <cell r="K1009">
            <v>2</v>
          </cell>
        </row>
        <row r="1010">
          <cell r="A1010" t="str">
            <v>M1</v>
          </cell>
          <cell r="B1010" t="str">
            <v>A6C</v>
          </cell>
          <cell r="C1010" t="str">
            <v>HOR</v>
          </cell>
          <cell r="D1010" t="str">
            <v>65611</v>
          </cell>
          <cell r="E1010" t="str">
            <v>C RED</v>
          </cell>
          <cell r="F1010">
            <v>2</v>
          </cell>
          <cell r="G1010" t="str">
            <v>CB300504040806</v>
          </cell>
          <cell r="H1010">
            <v>8</v>
          </cell>
          <cell r="I1010">
            <v>6</v>
          </cell>
          <cell r="J1010">
            <v>1</v>
          </cell>
          <cell r="K1010">
            <v>2</v>
          </cell>
        </row>
        <row r="1011">
          <cell r="A1011" t="str">
            <v>M1</v>
          </cell>
          <cell r="B1011" t="str">
            <v>A6C</v>
          </cell>
          <cell r="C1011" t="str">
            <v>HOR</v>
          </cell>
          <cell r="D1011" t="str">
            <v>65619</v>
          </cell>
          <cell r="E1011" t="str">
            <v>E RED</v>
          </cell>
          <cell r="F1011">
            <v>2</v>
          </cell>
          <cell r="G1011" t="str">
            <v>CB300604040806</v>
          </cell>
          <cell r="H1011">
            <v>8</v>
          </cell>
          <cell r="I1011">
            <v>6</v>
          </cell>
          <cell r="J1011">
            <v>2</v>
          </cell>
          <cell r="K1011">
            <v>3</v>
          </cell>
        </row>
        <row r="1012">
          <cell r="A1012" t="str">
            <v>M1</v>
          </cell>
          <cell r="B1012" t="str">
            <v>A6C</v>
          </cell>
          <cell r="C1012" t="str">
            <v>HOR</v>
          </cell>
          <cell r="D1012" t="str">
            <v>65619</v>
          </cell>
          <cell r="E1012" t="str">
            <v>E RED</v>
          </cell>
          <cell r="F1012">
            <v>2</v>
          </cell>
          <cell r="G1012" t="str">
            <v>CB300604040804</v>
          </cell>
          <cell r="H1012">
            <v>8</v>
          </cell>
          <cell r="I1012">
            <v>4</v>
          </cell>
          <cell r="J1012">
            <v>1</v>
          </cell>
          <cell r="K1012">
            <v>2</v>
          </cell>
        </row>
        <row r="1013">
          <cell r="A1013" t="str">
            <v>M1</v>
          </cell>
          <cell r="B1013" t="str">
            <v>A6C</v>
          </cell>
          <cell r="C1013" t="str">
            <v>HOS</v>
          </cell>
          <cell r="D1013" t="str">
            <v>65613</v>
          </cell>
          <cell r="E1013" t="str">
            <v>SOL</v>
          </cell>
          <cell r="F1013">
            <v>2</v>
          </cell>
          <cell r="G1013" t="str">
            <v>CB39020000080T</v>
          </cell>
          <cell r="H1013">
            <v>8</v>
          </cell>
          <cell r="I1013">
            <v>0.75</v>
          </cell>
          <cell r="J1013">
            <v>3</v>
          </cell>
          <cell r="K1013">
            <v>4</v>
          </cell>
        </row>
        <row r="1014">
          <cell r="A1014" t="str">
            <v>M1</v>
          </cell>
          <cell r="B1014" t="str">
            <v>A6C</v>
          </cell>
          <cell r="C1014" t="str">
            <v>HOS</v>
          </cell>
          <cell r="D1014" t="str">
            <v>65613</v>
          </cell>
          <cell r="E1014" t="str">
            <v>SOL</v>
          </cell>
          <cell r="F1014">
            <v>2</v>
          </cell>
          <cell r="G1014" t="str">
            <v>CB3902000008IH</v>
          </cell>
          <cell r="H1014">
            <v>8</v>
          </cell>
          <cell r="I1014">
            <v>1.5</v>
          </cell>
          <cell r="J1014">
            <v>1</v>
          </cell>
          <cell r="K1014">
            <v>2</v>
          </cell>
        </row>
        <row r="1015">
          <cell r="A1015" t="str">
            <v>M1</v>
          </cell>
          <cell r="B1015" t="str">
            <v>A6C</v>
          </cell>
          <cell r="C1015" t="str">
            <v>HOS</v>
          </cell>
          <cell r="D1015" t="str">
            <v>65619</v>
          </cell>
          <cell r="E1015" t="str">
            <v>SOL</v>
          </cell>
          <cell r="F1015">
            <v>2</v>
          </cell>
          <cell r="G1015" t="str">
            <v>CB39020000080T</v>
          </cell>
          <cell r="H1015">
            <v>8</v>
          </cell>
          <cell r="I1015">
            <v>0.75</v>
          </cell>
          <cell r="J1015">
            <v>1</v>
          </cell>
          <cell r="K1015">
            <v>2</v>
          </cell>
        </row>
        <row r="1016">
          <cell r="A1016" t="str">
            <v>M1</v>
          </cell>
          <cell r="B1016" t="str">
            <v>A6C</v>
          </cell>
          <cell r="C1016" t="str">
            <v>HOS</v>
          </cell>
          <cell r="D1016" t="str">
            <v>65627</v>
          </cell>
          <cell r="E1016" t="str">
            <v>SOL</v>
          </cell>
          <cell r="F1016">
            <v>2</v>
          </cell>
          <cell r="G1016" t="str">
            <v>CB39020000080T</v>
          </cell>
          <cell r="H1016">
            <v>8</v>
          </cell>
          <cell r="I1016">
            <v>0.75</v>
          </cell>
          <cell r="J1016">
            <v>1</v>
          </cell>
          <cell r="K1016">
            <v>2</v>
          </cell>
        </row>
        <row r="1017">
          <cell r="A1017" t="str">
            <v>M1</v>
          </cell>
          <cell r="B1017" t="str">
            <v>A6C</v>
          </cell>
          <cell r="C1017" t="str">
            <v>HOS</v>
          </cell>
          <cell r="D1017" t="str">
            <v>65624</v>
          </cell>
          <cell r="E1017" t="str">
            <v>SOL</v>
          </cell>
          <cell r="F1017">
            <v>2</v>
          </cell>
          <cell r="G1017" t="str">
            <v>CB390200000801</v>
          </cell>
          <cell r="H1017">
            <v>8</v>
          </cell>
          <cell r="I1017">
            <v>1</v>
          </cell>
          <cell r="J1017">
            <v>1</v>
          </cell>
          <cell r="K1017">
            <v>2</v>
          </cell>
        </row>
        <row r="1018">
          <cell r="A1018" t="str">
            <v>M1</v>
          </cell>
          <cell r="B1018" t="str">
            <v>A6C</v>
          </cell>
          <cell r="C1018" t="str">
            <v>HOS</v>
          </cell>
          <cell r="D1018" t="str">
            <v>65624</v>
          </cell>
          <cell r="E1018" t="str">
            <v>SOL</v>
          </cell>
          <cell r="F1018">
            <v>2</v>
          </cell>
          <cell r="G1018" t="str">
            <v>CB39020000080T</v>
          </cell>
          <cell r="H1018">
            <v>8</v>
          </cell>
          <cell r="I1018">
            <v>0.75</v>
          </cell>
          <cell r="J1018">
            <v>4</v>
          </cell>
          <cell r="K1018">
            <v>5</v>
          </cell>
        </row>
        <row r="1019">
          <cell r="A1019" t="str">
            <v>M1</v>
          </cell>
          <cell r="B1019" t="str">
            <v>A6C</v>
          </cell>
          <cell r="C1019" t="str">
            <v>HOS</v>
          </cell>
          <cell r="D1019" t="str">
            <v>65625</v>
          </cell>
          <cell r="E1019" t="str">
            <v>SOL</v>
          </cell>
          <cell r="F1019">
            <v>2</v>
          </cell>
          <cell r="G1019" t="str">
            <v>CB390200000801</v>
          </cell>
          <cell r="H1019">
            <v>8</v>
          </cell>
          <cell r="I1019">
            <v>1</v>
          </cell>
          <cell r="J1019">
            <v>1</v>
          </cell>
          <cell r="K1019">
            <v>2</v>
          </cell>
        </row>
        <row r="1020">
          <cell r="A1020" t="str">
            <v>M1</v>
          </cell>
          <cell r="B1020" t="str">
            <v>A6C</v>
          </cell>
          <cell r="C1020" t="str">
            <v>HOR</v>
          </cell>
          <cell r="D1020" t="str">
            <v>65611</v>
          </cell>
          <cell r="E1020" t="str">
            <v>SOL</v>
          </cell>
          <cell r="F1020">
            <v>2</v>
          </cell>
          <cell r="G1020" t="str">
            <v>CB39020000080T</v>
          </cell>
          <cell r="H1020">
            <v>8</v>
          </cell>
          <cell r="I1020">
            <v>0.75</v>
          </cell>
          <cell r="J1020">
            <v>1</v>
          </cell>
          <cell r="K1020">
            <v>2</v>
          </cell>
        </row>
        <row r="1021">
          <cell r="A1021" t="str">
            <v>M1</v>
          </cell>
          <cell r="B1021" t="str">
            <v>A6C</v>
          </cell>
          <cell r="C1021" t="str">
            <v>HOS</v>
          </cell>
          <cell r="D1021" t="str">
            <v>65613</v>
          </cell>
          <cell r="E1021" t="str">
            <v>SOL</v>
          </cell>
          <cell r="F1021">
            <v>2</v>
          </cell>
          <cell r="G1021" t="str">
            <v>CB390200000801</v>
          </cell>
          <cell r="H1021">
            <v>8</v>
          </cell>
          <cell r="I1021">
            <v>1</v>
          </cell>
          <cell r="J1021">
            <v>1</v>
          </cell>
          <cell r="K1021">
            <v>2</v>
          </cell>
        </row>
        <row r="1022">
          <cell r="A1022" t="str">
            <v>M1</v>
          </cell>
          <cell r="B1022" t="str">
            <v>A6C</v>
          </cell>
          <cell r="C1022" t="str">
            <v>HOS</v>
          </cell>
          <cell r="D1022" t="str">
            <v>65613</v>
          </cell>
          <cell r="E1022" t="str">
            <v>SOL</v>
          </cell>
          <cell r="F1022">
            <v>2</v>
          </cell>
          <cell r="G1022" t="str">
            <v>CB3902000008IH</v>
          </cell>
          <cell r="H1022">
            <v>8</v>
          </cell>
          <cell r="I1022">
            <v>1.5</v>
          </cell>
          <cell r="J1022">
            <v>1</v>
          </cell>
          <cell r="K1022">
            <v>2</v>
          </cell>
        </row>
        <row r="1023">
          <cell r="A1023" t="str">
            <v>M1</v>
          </cell>
          <cell r="B1023" t="str">
            <v>A6C</v>
          </cell>
          <cell r="C1023" t="str">
            <v>HOS</v>
          </cell>
          <cell r="D1023" t="str">
            <v>65613</v>
          </cell>
          <cell r="E1023" t="str">
            <v>SOL</v>
          </cell>
          <cell r="F1023">
            <v>2</v>
          </cell>
          <cell r="G1023" t="str">
            <v>CB390200000801</v>
          </cell>
          <cell r="H1023">
            <v>8</v>
          </cell>
          <cell r="I1023">
            <v>1</v>
          </cell>
          <cell r="J1023">
            <v>1</v>
          </cell>
          <cell r="K1023">
            <v>2</v>
          </cell>
        </row>
        <row r="1024">
          <cell r="A1024" t="str">
            <v>M1</v>
          </cell>
          <cell r="B1024" t="str">
            <v>A6C</v>
          </cell>
          <cell r="C1024" t="str">
            <v>HOR</v>
          </cell>
          <cell r="D1024" t="str">
            <v>65619</v>
          </cell>
          <cell r="E1024" t="str">
            <v>SOL</v>
          </cell>
          <cell r="F1024">
            <v>2</v>
          </cell>
          <cell r="G1024" t="str">
            <v>CB39020000080T</v>
          </cell>
          <cell r="H1024">
            <v>8</v>
          </cell>
          <cell r="I1024">
            <v>0.75</v>
          </cell>
          <cell r="J1024">
            <v>1</v>
          </cell>
          <cell r="K1024">
            <v>2</v>
          </cell>
        </row>
        <row r="1025">
          <cell r="A1025" t="str">
            <v>M1</v>
          </cell>
          <cell r="B1025" t="str">
            <v>A6C</v>
          </cell>
          <cell r="C1025" t="str">
            <v>HOR</v>
          </cell>
          <cell r="D1025" t="str">
            <v>65619</v>
          </cell>
          <cell r="E1025" t="str">
            <v>SOL</v>
          </cell>
          <cell r="F1025">
            <v>2</v>
          </cell>
          <cell r="G1025" t="str">
            <v>CB39020000080T</v>
          </cell>
          <cell r="H1025">
            <v>8</v>
          </cell>
          <cell r="I1025">
            <v>0.75</v>
          </cell>
          <cell r="J1025">
            <v>2</v>
          </cell>
          <cell r="K1025">
            <v>3</v>
          </cell>
        </row>
        <row r="1026">
          <cell r="A1026" t="str">
            <v>M1</v>
          </cell>
          <cell r="B1026" t="str">
            <v>A6C</v>
          </cell>
          <cell r="C1026" t="str">
            <v>HOS</v>
          </cell>
          <cell r="D1026" t="str">
            <v>65613</v>
          </cell>
          <cell r="E1026" t="str">
            <v>SOL</v>
          </cell>
          <cell r="F1026">
            <v>2</v>
          </cell>
          <cell r="G1026" t="str">
            <v>CB390200000801</v>
          </cell>
          <cell r="H1026">
            <v>8</v>
          </cell>
          <cell r="I1026">
            <v>1</v>
          </cell>
          <cell r="J1026">
            <v>6</v>
          </cell>
          <cell r="K1026">
            <v>7</v>
          </cell>
        </row>
        <row r="1027">
          <cell r="A1027" t="str">
            <v>M1</v>
          </cell>
          <cell r="B1027" t="str">
            <v>A6C</v>
          </cell>
          <cell r="C1027" t="str">
            <v>HOR</v>
          </cell>
          <cell r="D1027" t="str">
            <v>65619</v>
          </cell>
          <cell r="E1027" t="str">
            <v>TEE</v>
          </cell>
          <cell r="F1027">
            <v>2</v>
          </cell>
          <cell r="G1027" t="str">
            <v>CB300304000800</v>
          </cell>
          <cell r="H1027">
            <v>8</v>
          </cell>
          <cell r="I1027" t="str">
            <v>--</v>
          </cell>
          <cell r="J1027">
            <v>2</v>
          </cell>
          <cell r="K1027">
            <v>3</v>
          </cell>
        </row>
        <row r="1028">
          <cell r="A1028" t="str">
            <v>M1</v>
          </cell>
          <cell r="B1028" t="str">
            <v>A6C</v>
          </cell>
          <cell r="C1028" t="str">
            <v>HOS</v>
          </cell>
          <cell r="D1028" t="str">
            <v>65613</v>
          </cell>
          <cell r="E1028" t="str">
            <v>TEE</v>
          </cell>
          <cell r="F1028">
            <v>2</v>
          </cell>
          <cell r="G1028" t="str">
            <v>CB300304000800</v>
          </cell>
          <cell r="H1028">
            <v>8</v>
          </cell>
          <cell r="I1028" t="str">
            <v>--</v>
          </cell>
          <cell r="J1028">
            <v>1</v>
          </cell>
          <cell r="K1028">
            <v>2</v>
          </cell>
        </row>
        <row r="1029">
          <cell r="A1029" t="str">
            <v>M1</v>
          </cell>
          <cell r="B1029" t="str">
            <v>A6C</v>
          </cell>
          <cell r="C1029" t="str">
            <v>HOS</v>
          </cell>
          <cell r="D1029" t="str">
            <v>65625</v>
          </cell>
          <cell r="E1029" t="str">
            <v>TEE</v>
          </cell>
          <cell r="F1029">
            <v>2</v>
          </cell>
          <cell r="G1029" t="str">
            <v>CB300304000800</v>
          </cell>
          <cell r="H1029">
            <v>8</v>
          </cell>
          <cell r="I1029" t="str">
            <v>--</v>
          </cell>
          <cell r="J1029">
            <v>1</v>
          </cell>
          <cell r="K1029">
            <v>2</v>
          </cell>
        </row>
        <row r="1030">
          <cell r="A1030" t="str">
            <v>M1</v>
          </cell>
          <cell r="B1030" t="str">
            <v>A6C</v>
          </cell>
          <cell r="C1030" t="str">
            <v>HOS</v>
          </cell>
          <cell r="D1030" t="str">
            <v>65613</v>
          </cell>
          <cell r="E1030" t="str">
            <v>TEE</v>
          </cell>
          <cell r="F1030">
            <v>2</v>
          </cell>
          <cell r="G1030" t="str">
            <v>CB300304000800</v>
          </cell>
          <cell r="H1030">
            <v>8</v>
          </cell>
          <cell r="I1030" t="str">
            <v>--</v>
          </cell>
          <cell r="J1030">
            <v>3</v>
          </cell>
          <cell r="K1030">
            <v>4</v>
          </cell>
        </row>
        <row r="1031">
          <cell r="A1031" t="str">
            <v>M1</v>
          </cell>
          <cell r="B1031" t="str">
            <v>A6C</v>
          </cell>
          <cell r="C1031" t="str">
            <v>HOS</v>
          </cell>
          <cell r="D1031" t="str">
            <v>65624</v>
          </cell>
          <cell r="E1031" t="str">
            <v>TEE</v>
          </cell>
          <cell r="F1031">
            <v>2</v>
          </cell>
          <cell r="G1031" t="str">
            <v>CB300304000800</v>
          </cell>
          <cell r="H1031">
            <v>8</v>
          </cell>
          <cell r="I1031" t="str">
            <v>--</v>
          </cell>
          <cell r="J1031">
            <v>1</v>
          </cell>
          <cell r="K1031">
            <v>2</v>
          </cell>
        </row>
        <row r="1032">
          <cell r="A1032" t="str">
            <v>M1</v>
          </cell>
          <cell r="B1032" t="str">
            <v>A6C</v>
          </cell>
          <cell r="C1032" t="str">
            <v>HOS</v>
          </cell>
          <cell r="D1032" t="str">
            <v>65627</v>
          </cell>
          <cell r="E1032" t="str">
            <v>TEE</v>
          </cell>
          <cell r="F1032">
            <v>2</v>
          </cell>
          <cell r="G1032" t="str">
            <v>CB300304000800</v>
          </cell>
          <cell r="H1032">
            <v>8</v>
          </cell>
          <cell r="I1032" t="str">
            <v>--</v>
          </cell>
          <cell r="J1032">
            <v>4</v>
          </cell>
          <cell r="K1032">
            <v>5</v>
          </cell>
        </row>
        <row r="1033">
          <cell r="A1033" t="str">
            <v>M1</v>
          </cell>
          <cell r="B1033" t="str">
            <v>A6C</v>
          </cell>
          <cell r="C1033" t="str">
            <v>HOS</v>
          </cell>
          <cell r="D1033" t="str">
            <v>65624</v>
          </cell>
          <cell r="E1033" t="str">
            <v>TEE</v>
          </cell>
          <cell r="F1033">
            <v>2</v>
          </cell>
          <cell r="G1033" t="str">
            <v>CB300304000800</v>
          </cell>
          <cell r="H1033">
            <v>8</v>
          </cell>
          <cell r="I1033" t="str">
            <v>--</v>
          </cell>
          <cell r="J1033">
            <v>1</v>
          </cell>
          <cell r="K1033">
            <v>2</v>
          </cell>
        </row>
        <row r="1034">
          <cell r="A1034" t="str">
            <v>M1</v>
          </cell>
          <cell r="B1034" t="str">
            <v>A6C</v>
          </cell>
          <cell r="C1034" t="str">
            <v>HOS</v>
          </cell>
          <cell r="D1034" t="str">
            <v>65624</v>
          </cell>
          <cell r="E1034" t="str">
            <v>TEE</v>
          </cell>
          <cell r="F1034">
            <v>2</v>
          </cell>
          <cell r="G1034" t="str">
            <v>CB300304000800</v>
          </cell>
          <cell r="H1034">
            <v>8</v>
          </cell>
          <cell r="I1034" t="str">
            <v>--</v>
          </cell>
          <cell r="J1034">
            <v>4</v>
          </cell>
          <cell r="K1034">
            <v>5</v>
          </cell>
        </row>
        <row r="1035">
          <cell r="A1035" t="str">
            <v>M1</v>
          </cell>
          <cell r="B1035" t="str">
            <v>A6C</v>
          </cell>
          <cell r="C1035" t="str">
            <v>HOR</v>
          </cell>
          <cell r="D1035" t="str">
            <v>65619</v>
          </cell>
          <cell r="E1035" t="str">
            <v>TEE</v>
          </cell>
          <cell r="F1035">
            <v>2</v>
          </cell>
          <cell r="G1035" t="str">
            <v>CB300304000800</v>
          </cell>
          <cell r="H1035">
            <v>8</v>
          </cell>
          <cell r="I1035" t="str">
            <v>--</v>
          </cell>
          <cell r="J1035">
            <v>2</v>
          </cell>
          <cell r="K1035">
            <v>3</v>
          </cell>
        </row>
        <row r="1036">
          <cell r="A1036" t="str">
            <v>M1</v>
          </cell>
          <cell r="B1036" t="str">
            <v>A6C</v>
          </cell>
          <cell r="C1036" t="str">
            <v>HOS</v>
          </cell>
          <cell r="D1036" t="str">
            <v>65613</v>
          </cell>
          <cell r="E1036" t="str">
            <v>TOL</v>
          </cell>
          <cell r="F1036">
            <v>2</v>
          </cell>
          <cell r="G1036" t="str">
            <v>CB39030000080T</v>
          </cell>
          <cell r="H1036">
            <v>8</v>
          </cell>
          <cell r="I1036">
            <v>0.75</v>
          </cell>
          <cell r="J1036">
            <v>2</v>
          </cell>
          <cell r="K1036">
            <v>3</v>
          </cell>
        </row>
        <row r="1037">
          <cell r="A1037" t="str">
            <v>M1</v>
          </cell>
          <cell r="B1037" t="str">
            <v>A6C</v>
          </cell>
          <cell r="C1037" t="str">
            <v>HOS</v>
          </cell>
          <cell r="D1037" t="str">
            <v>65625</v>
          </cell>
          <cell r="E1037" t="str">
            <v>TOL</v>
          </cell>
          <cell r="F1037">
            <v>2</v>
          </cell>
          <cell r="G1037" t="str">
            <v>CB39030000080T</v>
          </cell>
          <cell r="H1037">
            <v>8</v>
          </cell>
          <cell r="I1037">
            <v>0.75</v>
          </cell>
          <cell r="J1037">
            <v>2</v>
          </cell>
          <cell r="K1037">
            <v>3</v>
          </cell>
        </row>
        <row r="1038">
          <cell r="A1038" t="str">
            <v>M1</v>
          </cell>
          <cell r="B1038" t="str">
            <v>A6C</v>
          </cell>
          <cell r="C1038" t="str">
            <v>HOS</v>
          </cell>
          <cell r="D1038" t="str">
            <v>65615</v>
          </cell>
          <cell r="E1038" t="str">
            <v>TOL</v>
          </cell>
          <cell r="F1038">
            <v>2</v>
          </cell>
          <cell r="G1038" t="str">
            <v>CB39030000080T</v>
          </cell>
          <cell r="H1038">
            <v>8</v>
          </cell>
          <cell r="I1038">
            <v>0.75</v>
          </cell>
          <cell r="J1038">
            <v>1</v>
          </cell>
          <cell r="K1038">
            <v>2</v>
          </cell>
        </row>
        <row r="1039">
          <cell r="A1039" t="str">
            <v>M1</v>
          </cell>
          <cell r="B1039" t="str">
            <v>A6C</v>
          </cell>
          <cell r="C1039" t="str">
            <v>HOS</v>
          </cell>
          <cell r="D1039" t="str">
            <v>65619</v>
          </cell>
          <cell r="E1039" t="str">
            <v>TOL</v>
          </cell>
          <cell r="F1039">
            <v>2</v>
          </cell>
          <cell r="G1039" t="str">
            <v>CB39030000080T</v>
          </cell>
          <cell r="H1039">
            <v>8</v>
          </cell>
          <cell r="I1039">
            <v>0.75</v>
          </cell>
          <cell r="J1039">
            <v>1</v>
          </cell>
          <cell r="K1039">
            <v>2</v>
          </cell>
        </row>
        <row r="1040">
          <cell r="A1040" t="str">
            <v>M1</v>
          </cell>
          <cell r="B1040" t="str">
            <v>A5C</v>
          </cell>
          <cell r="C1040" t="str">
            <v>P</v>
          </cell>
          <cell r="D1040" t="str">
            <v>22078</v>
          </cell>
          <cell r="E1040" t="str">
            <v>SOL</v>
          </cell>
          <cell r="F1040">
            <v>2</v>
          </cell>
          <cell r="G1040" t="str">
            <v>CB3902000010IH</v>
          </cell>
          <cell r="H1040">
            <v>10</v>
          </cell>
          <cell r="I1040">
            <v>1.5</v>
          </cell>
          <cell r="J1040">
            <v>1</v>
          </cell>
          <cell r="K1040">
            <v>2</v>
          </cell>
        </row>
        <row r="1041">
          <cell r="A1041" t="str">
            <v>M1</v>
          </cell>
          <cell r="B1041" t="str">
            <v>A5C</v>
          </cell>
          <cell r="C1041" t="str">
            <v>P</v>
          </cell>
          <cell r="D1041" t="str">
            <v>22062</v>
          </cell>
          <cell r="E1041" t="str">
            <v>90 ELL</v>
          </cell>
          <cell r="F1041">
            <v>2</v>
          </cell>
          <cell r="G1041" t="str">
            <v>CB300104001000</v>
          </cell>
          <cell r="H1041">
            <v>10</v>
          </cell>
          <cell r="I1041" t="str">
            <v>--</v>
          </cell>
          <cell r="J1041">
            <v>5</v>
          </cell>
          <cell r="K1041">
            <v>6</v>
          </cell>
        </row>
        <row r="1042">
          <cell r="A1042" t="str">
            <v>M1</v>
          </cell>
          <cell r="B1042" t="str">
            <v>A5C</v>
          </cell>
          <cell r="C1042" t="str">
            <v>P</v>
          </cell>
          <cell r="D1042" t="str">
            <v>22060</v>
          </cell>
          <cell r="E1042" t="str">
            <v>90 ELL</v>
          </cell>
          <cell r="F1042">
            <v>2</v>
          </cell>
          <cell r="G1042" t="str">
            <v>CB300104001000</v>
          </cell>
          <cell r="H1042">
            <v>10</v>
          </cell>
          <cell r="I1042" t="str">
            <v>--</v>
          </cell>
          <cell r="J1042">
            <v>5</v>
          </cell>
          <cell r="K1042">
            <v>6</v>
          </cell>
        </row>
        <row r="1043">
          <cell r="A1043" t="str">
            <v>M1</v>
          </cell>
          <cell r="B1043" t="str">
            <v>A5C</v>
          </cell>
          <cell r="C1043" t="str">
            <v>P</v>
          </cell>
          <cell r="D1043" t="str">
            <v>22074</v>
          </cell>
          <cell r="E1043" t="str">
            <v>90 ELL</v>
          </cell>
          <cell r="F1043">
            <v>2</v>
          </cell>
          <cell r="G1043" t="str">
            <v>CB300104001000</v>
          </cell>
          <cell r="H1043">
            <v>10</v>
          </cell>
          <cell r="I1043" t="str">
            <v>--</v>
          </cell>
          <cell r="J1043">
            <v>3</v>
          </cell>
          <cell r="K1043">
            <v>4</v>
          </cell>
        </row>
        <row r="1044">
          <cell r="A1044" t="str">
            <v>M1</v>
          </cell>
          <cell r="B1044" t="str">
            <v>A5C</v>
          </cell>
          <cell r="C1044" t="str">
            <v>P</v>
          </cell>
          <cell r="D1044" t="str">
            <v>22077</v>
          </cell>
          <cell r="E1044" t="str">
            <v>90 ELL</v>
          </cell>
          <cell r="F1044">
            <v>2</v>
          </cell>
          <cell r="G1044" t="str">
            <v>CB300104001000</v>
          </cell>
          <cell r="H1044">
            <v>10</v>
          </cell>
          <cell r="I1044" t="str">
            <v>--</v>
          </cell>
          <cell r="J1044">
            <v>5</v>
          </cell>
          <cell r="K1044">
            <v>6</v>
          </cell>
        </row>
        <row r="1045">
          <cell r="A1045" t="str">
            <v>M1</v>
          </cell>
          <cell r="B1045" t="str">
            <v>A5C</v>
          </cell>
          <cell r="C1045" t="str">
            <v>P</v>
          </cell>
          <cell r="D1045" t="str">
            <v>22077</v>
          </cell>
          <cell r="E1045" t="str">
            <v>90 ELL</v>
          </cell>
          <cell r="F1045">
            <v>2</v>
          </cell>
          <cell r="G1045" t="str">
            <v>CB300104001000</v>
          </cell>
          <cell r="H1045">
            <v>10</v>
          </cell>
          <cell r="I1045" t="str">
            <v>--</v>
          </cell>
          <cell r="J1045">
            <v>6</v>
          </cell>
          <cell r="K1045">
            <v>7</v>
          </cell>
        </row>
        <row r="1046">
          <cell r="A1046" t="str">
            <v>M1</v>
          </cell>
          <cell r="B1046" t="str">
            <v>A5C</v>
          </cell>
          <cell r="C1046" t="str">
            <v>P</v>
          </cell>
          <cell r="D1046" t="str">
            <v>22062</v>
          </cell>
          <cell r="E1046" t="str">
            <v>90 ELL</v>
          </cell>
          <cell r="F1046">
            <v>2</v>
          </cell>
          <cell r="G1046" t="str">
            <v>CB300104001000</v>
          </cell>
          <cell r="H1046">
            <v>10</v>
          </cell>
          <cell r="I1046" t="str">
            <v>--</v>
          </cell>
          <cell r="J1046">
            <v>8</v>
          </cell>
          <cell r="K1046">
            <v>9</v>
          </cell>
        </row>
        <row r="1047">
          <cell r="A1047" t="str">
            <v>M1</v>
          </cell>
          <cell r="B1047" t="str">
            <v>A5C</v>
          </cell>
          <cell r="C1047" t="str">
            <v>P</v>
          </cell>
          <cell r="D1047" t="str">
            <v>22073</v>
          </cell>
          <cell r="E1047" t="str">
            <v>90 ELL</v>
          </cell>
          <cell r="F1047">
            <v>2</v>
          </cell>
          <cell r="G1047" t="str">
            <v>CB300104001000</v>
          </cell>
          <cell r="H1047">
            <v>10</v>
          </cell>
          <cell r="I1047" t="str">
            <v>--</v>
          </cell>
          <cell r="J1047">
            <v>7</v>
          </cell>
          <cell r="K1047">
            <v>8</v>
          </cell>
        </row>
        <row r="1048">
          <cell r="A1048" t="str">
            <v>M1</v>
          </cell>
          <cell r="B1048" t="str">
            <v>A5C</v>
          </cell>
          <cell r="C1048" t="str">
            <v>P</v>
          </cell>
          <cell r="D1048" t="str">
            <v>22062</v>
          </cell>
          <cell r="E1048" t="str">
            <v>C RED</v>
          </cell>
          <cell r="F1048">
            <v>2</v>
          </cell>
          <cell r="G1048" t="str">
            <v>CB300504041004</v>
          </cell>
          <cell r="H1048">
            <v>10</v>
          </cell>
          <cell r="I1048">
            <v>4</v>
          </cell>
          <cell r="J1048">
            <v>1</v>
          </cell>
          <cell r="K1048">
            <v>2</v>
          </cell>
        </row>
        <row r="1049">
          <cell r="A1049" t="str">
            <v>M1</v>
          </cell>
          <cell r="B1049" t="str">
            <v>A5C</v>
          </cell>
          <cell r="C1049" t="str">
            <v>P</v>
          </cell>
          <cell r="D1049" t="str">
            <v>22077</v>
          </cell>
          <cell r="E1049" t="str">
            <v>E RED</v>
          </cell>
          <cell r="F1049">
            <v>2</v>
          </cell>
          <cell r="G1049" t="str">
            <v>CB300604041008</v>
          </cell>
          <cell r="H1049">
            <v>10</v>
          </cell>
          <cell r="I1049">
            <v>8</v>
          </cell>
          <cell r="J1049">
            <v>2</v>
          </cell>
          <cell r="K1049">
            <v>3</v>
          </cell>
        </row>
        <row r="1050">
          <cell r="A1050" t="str">
            <v>M1</v>
          </cell>
          <cell r="B1050" t="str">
            <v>A5C</v>
          </cell>
          <cell r="C1050" t="str">
            <v>P</v>
          </cell>
          <cell r="D1050" t="str">
            <v>22060</v>
          </cell>
          <cell r="E1050" t="str">
            <v>SOL</v>
          </cell>
          <cell r="F1050">
            <v>2</v>
          </cell>
          <cell r="G1050" t="str">
            <v>CB39020000100T</v>
          </cell>
          <cell r="H1050">
            <v>10</v>
          </cell>
          <cell r="I1050">
            <v>0.75</v>
          </cell>
          <cell r="J1050">
            <v>1</v>
          </cell>
          <cell r="K1050">
            <v>2</v>
          </cell>
        </row>
        <row r="1051">
          <cell r="A1051" t="str">
            <v>M1</v>
          </cell>
          <cell r="B1051" t="str">
            <v>A5C</v>
          </cell>
          <cell r="C1051" t="str">
            <v>P</v>
          </cell>
          <cell r="D1051" t="str">
            <v>22062</v>
          </cell>
          <cell r="E1051" t="str">
            <v>SOL</v>
          </cell>
          <cell r="F1051">
            <v>2</v>
          </cell>
          <cell r="G1051" t="str">
            <v>CB39020000100T</v>
          </cell>
          <cell r="H1051">
            <v>10</v>
          </cell>
          <cell r="I1051">
            <v>0.75</v>
          </cell>
          <cell r="J1051">
            <v>2</v>
          </cell>
          <cell r="K1051">
            <v>3</v>
          </cell>
        </row>
        <row r="1052">
          <cell r="A1052" t="str">
            <v>M1</v>
          </cell>
          <cell r="B1052" t="str">
            <v>A5C</v>
          </cell>
          <cell r="C1052" t="str">
            <v>P</v>
          </cell>
          <cell r="D1052" t="str">
            <v>22062</v>
          </cell>
          <cell r="E1052" t="str">
            <v>SOL</v>
          </cell>
          <cell r="F1052">
            <v>2</v>
          </cell>
          <cell r="G1052" t="str">
            <v>CB390200001001</v>
          </cell>
          <cell r="H1052">
            <v>10</v>
          </cell>
          <cell r="I1052">
            <v>1</v>
          </cell>
          <cell r="J1052">
            <v>2</v>
          </cell>
          <cell r="K1052">
            <v>3</v>
          </cell>
        </row>
        <row r="1053">
          <cell r="A1053" t="str">
            <v>M1</v>
          </cell>
          <cell r="B1053" t="str">
            <v>A5C</v>
          </cell>
          <cell r="C1053" t="str">
            <v>P</v>
          </cell>
          <cell r="D1053" t="str">
            <v>22062</v>
          </cell>
          <cell r="E1053" t="str">
            <v>SOL</v>
          </cell>
          <cell r="F1053">
            <v>2</v>
          </cell>
          <cell r="G1053" t="str">
            <v>CB39020000100T</v>
          </cell>
          <cell r="H1053">
            <v>10</v>
          </cell>
          <cell r="I1053">
            <v>0.75</v>
          </cell>
          <cell r="J1053">
            <v>1</v>
          </cell>
          <cell r="K1053">
            <v>2</v>
          </cell>
        </row>
        <row r="1054">
          <cell r="A1054" t="str">
            <v>M1</v>
          </cell>
          <cell r="B1054" t="str">
            <v>A5C</v>
          </cell>
          <cell r="C1054" t="str">
            <v>P</v>
          </cell>
          <cell r="D1054" t="str">
            <v>22077</v>
          </cell>
          <cell r="E1054" t="str">
            <v>SOL</v>
          </cell>
          <cell r="F1054">
            <v>2</v>
          </cell>
          <cell r="G1054" t="str">
            <v>CB39020000100T</v>
          </cell>
          <cell r="H1054">
            <v>10</v>
          </cell>
          <cell r="I1054">
            <v>0.75</v>
          </cell>
          <cell r="J1054">
            <v>1</v>
          </cell>
          <cell r="K1054">
            <v>2</v>
          </cell>
        </row>
        <row r="1055">
          <cell r="A1055" t="str">
            <v>M1</v>
          </cell>
          <cell r="B1055" t="str">
            <v>A5C</v>
          </cell>
          <cell r="C1055" t="str">
            <v>P</v>
          </cell>
          <cell r="D1055" t="str">
            <v>22073</v>
          </cell>
          <cell r="E1055" t="str">
            <v>SOL</v>
          </cell>
          <cell r="F1055">
            <v>2</v>
          </cell>
          <cell r="G1055" t="str">
            <v>CB390200001001</v>
          </cell>
          <cell r="H1055">
            <v>10</v>
          </cell>
          <cell r="I1055">
            <v>1</v>
          </cell>
          <cell r="J1055">
            <v>2</v>
          </cell>
          <cell r="K1055">
            <v>3</v>
          </cell>
        </row>
        <row r="1056">
          <cell r="A1056" t="str">
            <v>M1</v>
          </cell>
          <cell r="B1056" t="str">
            <v>A5C</v>
          </cell>
          <cell r="C1056" t="str">
            <v>P</v>
          </cell>
          <cell r="D1056" t="str">
            <v>22077</v>
          </cell>
          <cell r="E1056" t="str">
            <v>SOL</v>
          </cell>
          <cell r="F1056">
            <v>2</v>
          </cell>
          <cell r="G1056" t="str">
            <v>CB39020000100T</v>
          </cell>
          <cell r="H1056">
            <v>10</v>
          </cell>
          <cell r="I1056">
            <v>0.75</v>
          </cell>
          <cell r="J1056">
            <v>1</v>
          </cell>
          <cell r="K1056">
            <v>2</v>
          </cell>
        </row>
        <row r="1057">
          <cell r="A1057" t="str">
            <v>M1</v>
          </cell>
          <cell r="B1057" t="str">
            <v>A5C</v>
          </cell>
          <cell r="C1057" t="str">
            <v>P</v>
          </cell>
          <cell r="D1057" t="str">
            <v>22077</v>
          </cell>
          <cell r="E1057" t="str">
            <v>SOL</v>
          </cell>
          <cell r="F1057">
            <v>2</v>
          </cell>
          <cell r="G1057" t="str">
            <v>CB3902000010IH</v>
          </cell>
          <cell r="H1057">
            <v>10</v>
          </cell>
          <cell r="I1057">
            <v>1.5</v>
          </cell>
          <cell r="J1057">
            <v>1</v>
          </cell>
          <cell r="K1057">
            <v>2</v>
          </cell>
        </row>
        <row r="1058">
          <cell r="A1058" t="str">
            <v>M1</v>
          </cell>
          <cell r="B1058" t="str">
            <v>A5C</v>
          </cell>
          <cell r="C1058" t="str">
            <v>P</v>
          </cell>
          <cell r="D1058" t="str">
            <v>22073</v>
          </cell>
          <cell r="E1058" t="str">
            <v>SOL</v>
          </cell>
          <cell r="F1058">
            <v>2</v>
          </cell>
          <cell r="G1058" t="str">
            <v>CB39020000100T</v>
          </cell>
          <cell r="H1058">
            <v>10</v>
          </cell>
          <cell r="I1058">
            <v>0.75</v>
          </cell>
          <cell r="J1058">
            <v>2</v>
          </cell>
          <cell r="K1058">
            <v>3</v>
          </cell>
        </row>
        <row r="1059">
          <cell r="A1059" t="str">
            <v>M1</v>
          </cell>
          <cell r="B1059" t="str">
            <v>A5C</v>
          </cell>
          <cell r="C1059" t="str">
            <v>P</v>
          </cell>
          <cell r="D1059" t="str">
            <v>22062</v>
          </cell>
          <cell r="E1059" t="str">
            <v>TEE</v>
          </cell>
          <cell r="F1059">
            <v>2</v>
          </cell>
          <cell r="G1059" t="str">
            <v>CB300304001000</v>
          </cell>
          <cell r="H1059">
            <v>10</v>
          </cell>
          <cell r="I1059" t="str">
            <v>--</v>
          </cell>
          <cell r="J1059">
            <v>1</v>
          </cell>
          <cell r="K1059">
            <v>2</v>
          </cell>
        </row>
        <row r="1060">
          <cell r="A1060" t="str">
            <v>M1</v>
          </cell>
          <cell r="B1060" t="str">
            <v>A5C</v>
          </cell>
          <cell r="C1060" t="str">
            <v>P</v>
          </cell>
          <cell r="D1060" t="str">
            <v>22062</v>
          </cell>
          <cell r="E1060" t="str">
            <v>TEE</v>
          </cell>
          <cell r="F1060">
            <v>2</v>
          </cell>
          <cell r="G1060" t="str">
            <v>CB300304001000</v>
          </cell>
          <cell r="H1060">
            <v>10</v>
          </cell>
          <cell r="I1060" t="str">
            <v>--</v>
          </cell>
          <cell r="J1060">
            <v>1</v>
          </cell>
          <cell r="K1060">
            <v>2</v>
          </cell>
        </row>
        <row r="1061">
          <cell r="A1061" t="str">
            <v>M1</v>
          </cell>
          <cell r="B1061" t="str">
            <v>A5C</v>
          </cell>
          <cell r="C1061" t="str">
            <v>P</v>
          </cell>
          <cell r="D1061" t="str">
            <v>22073</v>
          </cell>
          <cell r="E1061" t="str">
            <v>TEE</v>
          </cell>
          <cell r="F1061">
            <v>2</v>
          </cell>
          <cell r="G1061" t="str">
            <v>CB300304001000</v>
          </cell>
          <cell r="H1061">
            <v>10</v>
          </cell>
          <cell r="I1061" t="str">
            <v>--</v>
          </cell>
          <cell r="J1061">
            <v>1</v>
          </cell>
          <cell r="K1061">
            <v>2</v>
          </cell>
        </row>
        <row r="1062">
          <cell r="A1062" t="str">
            <v>M1</v>
          </cell>
          <cell r="B1062" t="str">
            <v>A5C</v>
          </cell>
          <cell r="C1062" t="str">
            <v>P</v>
          </cell>
          <cell r="D1062" t="str">
            <v>22073</v>
          </cell>
          <cell r="E1062" t="str">
            <v>TOL</v>
          </cell>
          <cell r="F1062">
            <v>2</v>
          </cell>
          <cell r="G1062" t="str">
            <v>CB39030000100T</v>
          </cell>
          <cell r="H1062">
            <v>10</v>
          </cell>
          <cell r="I1062">
            <v>0.75</v>
          </cell>
          <cell r="J1062">
            <v>2</v>
          </cell>
          <cell r="K1062">
            <v>3</v>
          </cell>
        </row>
        <row r="1063">
          <cell r="A1063" t="str">
            <v>M1</v>
          </cell>
          <cell r="B1063" t="str">
            <v>A5C</v>
          </cell>
          <cell r="C1063" t="str">
            <v>P</v>
          </cell>
          <cell r="D1063" t="str">
            <v>22074</v>
          </cell>
          <cell r="E1063" t="str">
            <v>TOL</v>
          </cell>
          <cell r="F1063">
            <v>2</v>
          </cell>
          <cell r="G1063" t="str">
            <v>CB39030000100T</v>
          </cell>
          <cell r="H1063">
            <v>10</v>
          </cell>
          <cell r="I1063">
            <v>0.75</v>
          </cell>
          <cell r="J1063">
            <v>1</v>
          </cell>
          <cell r="K1063">
            <v>2</v>
          </cell>
        </row>
        <row r="1064">
          <cell r="A1064" t="str">
            <v>M1</v>
          </cell>
          <cell r="B1064" t="str">
            <v>A5C</v>
          </cell>
          <cell r="C1064" t="str">
            <v>P</v>
          </cell>
          <cell r="D1064" t="str">
            <v>22062</v>
          </cell>
          <cell r="E1064" t="str">
            <v>TOL</v>
          </cell>
          <cell r="F1064">
            <v>2</v>
          </cell>
          <cell r="G1064" t="str">
            <v>CB39030000100T</v>
          </cell>
          <cell r="H1064">
            <v>10</v>
          </cell>
          <cell r="I1064">
            <v>0.75</v>
          </cell>
          <cell r="J1064">
            <v>1</v>
          </cell>
          <cell r="K1064">
            <v>2</v>
          </cell>
        </row>
        <row r="1065">
          <cell r="A1065" t="str">
            <v>M1</v>
          </cell>
          <cell r="B1065" t="str">
            <v>A5C</v>
          </cell>
          <cell r="C1065" t="str">
            <v>P</v>
          </cell>
          <cell r="D1065" t="str">
            <v>22077</v>
          </cell>
          <cell r="E1065" t="str">
            <v>TOL</v>
          </cell>
          <cell r="F1065">
            <v>2</v>
          </cell>
          <cell r="G1065" t="str">
            <v>CB39030000100T</v>
          </cell>
          <cell r="H1065">
            <v>10</v>
          </cell>
          <cell r="I1065">
            <v>0.75</v>
          </cell>
          <cell r="J1065">
            <v>1</v>
          </cell>
          <cell r="K1065">
            <v>2</v>
          </cell>
        </row>
        <row r="1066">
          <cell r="A1066" t="str">
            <v>M1</v>
          </cell>
          <cell r="B1066" t="str">
            <v>A4C</v>
          </cell>
          <cell r="C1066" t="str">
            <v>P</v>
          </cell>
          <cell r="D1066" t="str">
            <v>22008</v>
          </cell>
          <cell r="E1066" t="str">
            <v>45 ELL</v>
          </cell>
          <cell r="F1066">
            <v>2</v>
          </cell>
          <cell r="G1066" t="str">
            <v>CB300204001000</v>
          </cell>
          <cell r="H1066">
            <v>10</v>
          </cell>
          <cell r="I1066" t="str">
            <v>--</v>
          </cell>
          <cell r="J1066">
            <v>1</v>
          </cell>
          <cell r="K1066">
            <v>2</v>
          </cell>
        </row>
        <row r="1067">
          <cell r="A1067" t="str">
            <v>M1</v>
          </cell>
          <cell r="B1067" t="str">
            <v>A4C</v>
          </cell>
          <cell r="C1067" t="str">
            <v>P</v>
          </cell>
          <cell r="D1067" t="str">
            <v>22008</v>
          </cell>
          <cell r="E1067" t="str">
            <v>90 ELL</v>
          </cell>
          <cell r="F1067">
            <v>2</v>
          </cell>
          <cell r="G1067" t="str">
            <v>CB300104001000</v>
          </cell>
          <cell r="H1067">
            <v>10</v>
          </cell>
          <cell r="I1067" t="str">
            <v>--</v>
          </cell>
          <cell r="J1067">
            <v>1</v>
          </cell>
          <cell r="K1067">
            <v>2</v>
          </cell>
        </row>
        <row r="1068">
          <cell r="A1068" t="str">
            <v>M1</v>
          </cell>
          <cell r="B1068" t="str">
            <v>A4C</v>
          </cell>
          <cell r="C1068" t="str">
            <v>P</v>
          </cell>
          <cell r="D1068" t="str">
            <v>22008</v>
          </cell>
          <cell r="E1068" t="str">
            <v>90 ELL</v>
          </cell>
          <cell r="F1068">
            <v>2</v>
          </cell>
          <cell r="G1068" t="str">
            <v>CB300104001000</v>
          </cell>
          <cell r="H1068">
            <v>10</v>
          </cell>
          <cell r="I1068" t="str">
            <v>--</v>
          </cell>
          <cell r="J1068">
            <v>6</v>
          </cell>
          <cell r="K1068">
            <v>7</v>
          </cell>
        </row>
        <row r="1069">
          <cell r="A1069" t="str">
            <v>M1</v>
          </cell>
          <cell r="B1069" t="str">
            <v>A4C</v>
          </cell>
          <cell r="C1069" t="str">
            <v>P</v>
          </cell>
          <cell r="D1069" t="str">
            <v>22008</v>
          </cell>
          <cell r="E1069" t="str">
            <v>90 ELL</v>
          </cell>
          <cell r="F1069">
            <v>2</v>
          </cell>
          <cell r="G1069" t="str">
            <v>CB300104001000</v>
          </cell>
          <cell r="H1069">
            <v>10</v>
          </cell>
          <cell r="I1069" t="str">
            <v>--</v>
          </cell>
          <cell r="J1069">
            <v>8</v>
          </cell>
          <cell r="K1069">
            <v>9</v>
          </cell>
        </row>
        <row r="1070">
          <cell r="A1070" t="str">
            <v>M1</v>
          </cell>
          <cell r="B1070" t="str">
            <v>A5C</v>
          </cell>
          <cell r="C1070" t="str">
            <v>P</v>
          </cell>
          <cell r="D1070" t="str">
            <v>22075</v>
          </cell>
          <cell r="E1070" t="str">
            <v>90 ELL</v>
          </cell>
          <cell r="F1070">
            <v>2</v>
          </cell>
          <cell r="G1070" t="str">
            <v>CB300104001000</v>
          </cell>
          <cell r="H1070">
            <v>10</v>
          </cell>
          <cell r="I1070" t="str">
            <v>--</v>
          </cell>
          <cell r="J1070">
            <v>7</v>
          </cell>
          <cell r="K1070">
            <v>8</v>
          </cell>
        </row>
        <row r="1071">
          <cell r="A1071" t="str">
            <v>M1</v>
          </cell>
          <cell r="B1071" t="str">
            <v>A4C</v>
          </cell>
          <cell r="C1071" t="str">
            <v>P</v>
          </cell>
          <cell r="D1071" t="str">
            <v>22080</v>
          </cell>
          <cell r="E1071" t="str">
            <v>90 ELL</v>
          </cell>
          <cell r="F1071">
            <v>2</v>
          </cell>
          <cell r="G1071" t="str">
            <v>CB300104001000</v>
          </cell>
          <cell r="H1071">
            <v>10</v>
          </cell>
          <cell r="I1071" t="str">
            <v>--</v>
          </cell>
          <cell r="J1071">
            <v>5</v>
          </cell>
          <cell r="K1071">
            <v>6</v>
          </cell>
        </row>
        <row r="1072">
          <cell r="A1072" t="str">
            <v>M1</v>
          </cell>
          <cell r="B1072" t="str">
            <v>A4C</v>
          </cell>
          <cell r="C1072" t="str">
            <v>P</v>
          </cell>
          <cell r="D1072" t="str">
            <v>22008</v>
          </cell>
          <cell r="E1072" t="str">
            <v>SOL</v>
          </cell>
          <cell r="F1072">
            <v>2</v>
          </cell>
          <cell r="G1072" t="str">
            <v>CB39020000100T</v>
          </cell>
          <cell r="H1072">
            <v>10</v>
          </cell>
          <cell r="I1072">
            <v>0.75</v>
          </cell>
          <cell r="J1072">
            <v>1</v>
          </cell>
          <cell r="K1072">
            <v>2</v>
          </cell>
        </row>
        <row r="1073">
          <cell r="A1073" t="str">
            <v>M1</v>
          </cell>
          <cell r="B1073" t="str">
            <v>A4C</v>
          </cell>
          <cell r="C1073" t="str">
            <v>P</v>
          </cell>
          <cell r="D1073" t="str">
            <v>22008</v>
          </cell>
          <cell r="E1073" t="str">
            <v>SOL</v>
          </cell>
          <cell r="F1073">
            <v>2</v>
          </cell>
          <cell r="G1073" t="str">
            <v>CB390200001001</v>
          </cell>
          <cell r="H1073">
            <v>10</v>
          </cell>
          <cell r="I1073">
            <v>1</v>
          </cell>
          <cell r="J1073">
            <v>2</v>
          </cell>
          <cell r="K1073">
            <v>3</v>
          </cell>
        </row>
        <row r="1074">
          <cell r="A1074" t="str">
            <v>M1</v>
          </cell>
          <cell r="B1074" t="str">
            <v>A4C</v>
          </cell>
          <cell r="C1074" t="str">
            <v>P</v>
          </cell>
          <cell r="D1074" t="str">
            <v>22008</v>
          </cell>
          <cell r="E1074" t="str">
            <v>SOL</v>
          </cell>
          <cell r="F1074">
            <v>2</v>
          </cell>
          <cell r="G1074" t="str">
            <v>CB39020000100T</v>
          </cell>
          <cell r="H1074">
            <v>10</v>
          </cell>
          <cell r="I1074">
            <v>0.75</v>
          </cell>
          <cell r="J1074">
            <v>1</v>
          </cell>
          <cell r="K1074">
            <v>2</v>
          </cell>
        </row>
        <row r="1075">
          <cell r="A1075" t="str">
            <v>M1</v>
          </cell>
          <cell r="B1075" t="str">
            <v>A4C</v>
          </cell>
          <cell r="C1075" t="str">
            <v>P</v>
          </cell>
          <cell r="D1075" t="str">
            <v>22008</v>
          </cell>
          <cell r="E1075" t="str">
            <v>SOL</v>
          </cell>
          <cell r="F1075">
            <v>2</v>
          </cell>
          <cell r="G1075" t="str">
            <v>CB3902000010IH</v>
          </cell>
          <cell r="H1075">
            <v>10</v>
          </cell>
          <cell r="I1075">
            <v>1.5</v>
          </cell>
          <cell r="J1075">
            <v>2</v>
          </cell>
          <cell r="K1075">
            <v>3</v>
          </cell>
        </row>
        <row r="1076">
          <cell r="A1076" t="str">
            <v>M1</v>
          </cell>
          <cell r="B1076" t="str">
            <v>A4C</v>
          </cell>
          <cell r="C1076" t="str">
            <v>P</v>
          </cell>
          <cell r="D1076" t="str">
            <v>22008</v>
          </cell>
          <cell r="E1076" t="str">
            <v>SOL</v>
          </cell>
          <cell r="F1076">
            <v>2</v>
          </cell>
          <cell r="G1076" t="str">
            <v>CB39020000100T</v>
          </cell>
          <cell r="H1076">
            <v>10</v>
          </cell>
          <cell r="I1076">
            <v>0.75</v>
          </cell>
          <cell r="J1076">
            <v>2</v>
          </cell>
          <cell r="K1076">
            <v>3</v>
          </cell>
        </row>
        <row r="1077">
          <cell r="A1077" t="str">
            <v>M1</v>
          </cell>
          <cell r="B1077" t="str">
            <v>A4C</v>
          </cell>
          <cell r="C1077" t="str">
            <v>P</v>
          </cell>
          <cell r="D1077" t="str">
            <v>22008</v>
          </cell>
          <cell r="E1077" t="str">
            <v>SOL</v>
          </cell>
          <cell r="F1077">
            <v>2</v>
          </cell>
          <cell r="G1077" t="str">
            <v>CB390200001001</v>
          </cell>
          <cell r="H1077">
            <v>10</v>
          </cell>
          <cell r="I1077">
            <v>1</v>
          </cell>
          <cell r="J1077">
            <v>2</v>
          </cell>
          <cell r="K1077">
            <v>3</v>
          </cell>
        </row>
        <row r="1078">
          <cell r="A1078" t="str">
            <v>M1</v>
          </cell>
          <cell r="B1078" t="str">
            <v>A4C</v>
          </cell>
          <cell r="C1078" t="str">
            <v>P</v>
          </cell>
          <cell r="D1078" t="str">
            <v>22008</v>
          </cell>
          <cell r="E1078" t="str">
            <v>TEE</v>
          </cell>
          <cell r="F1078">
            <v>2</v>
          </cell>
          <cell r="G1078" t="str">
            <v>CB300304001000</v>
          </cell>
          <cell r="H1078">
            <v>10</v>
          </cell>
          <cell r="I1078" t="str">
            <v>--</v>
          </cell>
          <cell r="J1078">
            <v>1</v>
          </cell>
          <cell r="K1078">
            <v>2</v>
          </cell>
        </row>
        <row r="1079">
          <cell r="A1079" t="str">
            <v>M1</v>
          </cell>
          <cell r="B1079" t="str">
            <v>A4C</v>
          </cell>
          <cell r="C1079" t="str">
            <v>P</v>
          </cell>
          <cell r="D1079" t="str">
            <v>22008</v>
          </cell>
          <cell r="E1079" t="str">
            <v>TEE</v>
          </cell>
          <cell r="F1079">
            <v>2</v>
          </cell>
          <cell r="G1079" t="str">
            <v>CB300304001000</v>
          </cell>
          <cell r="H1079">
            <v>10</v>
          </cell>
          <cell r="I1079" t="str">
            <v>--</v>
          </cell>
          <cell r="J1079">
            <v>1</v>
          </cell>
          <cell r="K1079">
            <v>2</v>
          </cell>
        </row>
        <row r="1080">
          <cell r="A1080" t="str">
            <v>M1</v>
          </cell>
          <cell r="B1080" t="str">
            <v>A5C</v>
          </cell>
          <cell r="C1080" t="str">
            <v>P</v>
          </cell>
          <cell r="D1080" t="str">
            <v>22075</v>
          </cell>
          <cell r="E1080" t="str">
            <v>TOL</v>
          </cell>
          <cell r="F1080">
            <v>2</v>
          </cell>
          <cell r="G1080" t="str">
            <v>CB39030000100T</v>
          </cell>
          <cell r="H1080">
            <v>10</v>
          </cell>
          <cell r="I1080">
            <v>0.75</v>
          </cell>
          <cell r="J1080">
            <v>1</v>
          </cell>
          <cell r="K1080">
            <v>2</v>
          </cell>
        </row>
        <row r="1081">
          <cell r="A1081" t="str">
            <v>M1</v>
          </cell>
          <cell r="B1081" t="str">
            <v>A4C</v>
          </cell>
          <cell r="C1081" t="str">
            <v>P</v>
          </cell>
          <cell r="D1081" t="str">
            <v>22080</v>
          </cell>
          <cell r="E1081" t="str">
            <v>TOL</v>
          </cell>
          <cell r="F1081">
            <v>2</v>
          </cell>
          <cell r="G1081" t="str">
            <v>CB39030000100T</v>
          </cell>
          <cell r="H1081">
            <v>10</v>
          </cell>
          <cell r="I1081">
            <v>0.75</v>
          </cell>
          <cell r="J1081">
            <v>1</v>
          </cell>
          <cell r="K1081">
            <v>2</v>
          </cell>
        </row>
        <row r="1082">
          <cell r="A1082" t="str">
            <v>M1</v>
          </cell>
          <cell r="B1082" t="str">
            <v>A5C</v>
          </cell>
          <cell r="C1082" t="str">
            <v>COMP</v>
          </cell>
          <cell r="D1082" t="str">
            <v>001</v>
          </cell>
          <cell r="E1082" t="str">
            <v>90 ELL</v>
          </cell>
          <cell r="F1082">
            <v>2</v>
          </cell>
          <cell r="G1082" t="str">
            <v>CB300104001200</v>
          </cell>
          <cell r="H1082">
            <v>12</v>
          </cell>
          <cell r="I1082" t="str">
            <v>--</v>
          </cell>
          <cell r="J1082">
            <v>2</v>
          </cell>
          <cell r="K1082">
            <v>3</v>
          </cell>
        </row>
        <row r="1083">
          <cell r="A1083" t="str">
            <v>M1</v>
          </cell>
          <cell r="B1083" t="str">
            <v>A5C</v>
          </cell>
          <cell r="C1083" t="str">
            <v>COMP</v>
          </cell>
          <cell r="D1083" t="str">
            <v>002</v>
          </cell>
          <cell r="E1083" t="str">
            <v>90 ELL</v>
          </cell>
          <cell r="F1083">
            <v>2</v>
          </cell>
          <cell r="G1083" t="str">
            <v>CB300104001200</v>
          </cell>
          <cell r="H1083">
            <v>12</v>
          </cell>
          <cell r="I1083" t="str">
            <v>--</v>
          </cell>
          <cell r="J1083">
            <v>2</v>
          </cell>
          <cell r="K1083">
            <v>3</v>
          </cell>
        </row>
        <row r="1084">
          <cell r="A1084" t="str">
            <v>M1</v>
          </cell>
          <cell r="B1084" t="str">
            <v>B1X</v>
          </cell>
          <cell r="C1084" t="str">
            <v>P</v>
          </cell>
          <cell r="D1084" t="str">
            <v>22042</v>
          </cell>
          <cell r="E1084" t="str">
            <v>90 ELL</v>
          </cell>
          <cell r="F1084">
            <v>2</v>
          </cell>
          <cell r="G1084" t="str">
            <v>LN300100001200</v>
          </cell>
          <cell r="H1084">
            <v>12</v>
          </cell>
          <cell r="I1084" t="str">
            <v>--</v>
          </cell>
          <cell r="J1084">
            <v>2</v>
          </cell>
          <cell r="K1084">
            <v>3</v>
          </cell>
        </row>
        <row r="1085">
          <cell r="A1085" t="str">
            <v>M1</v>
          </cell>
          <cell r="B1085" t="str">
            <v>B1X</v>
          </cell>
          <cell r="C1085" t="str">
            <v>P</v>
          </cell>
          <cell r="D1085" t="str">
            <v>22042</v>
          </cell>
          <cell r="E1085" t="str">
            <v>SOL</v>
          </cell>
          <cell r="F1085">
            <v>2</v>
          </cell>
          <cell r="G1085" t="str">
            <v>CB39020000120T</v>
          </cell>
          <cell r="H1085">
            <v>12</v>
          </cell>
          <cell r="I1085">
            <v>0.75</v>
          </cell>
          <cell r="J1085">
            <v>2</v>
          </cell>
          <cell r="K1085">
            <v>3</v>
          </cell>
        </row>
        <row r="1086">
          <cell r="A1086" t="str">
            <v>M1</v>
          </cell>
          <cell r="B1086" t="str">
            <v>B1X</v>
          </cell>
          <cell r="C1086" t="str">
            <v>P</v>
          </cell>
          <cell r="D1086" t="str">
            <v>22042</v>
          </cell>
          <cell r="E1086" t="str">
            <v>TOL</v>
          </cell>
          <cell r="F1086">
            <v>2</v>
          </cell>
          <cell r="G1086" t="str">
            <v>CB39030000120T</v>
          </cell>
          <cell r="H1086">
            <v>12</v>
          </cell>
          <cell r="I1086">
            <v>0.75</v>
          </cell>
          <cell r="J1086">
            <v>1</v>
          </cell>
          <cell r="K1086">
            <v>2</v>
          </cell>
        </row>
        <row r="1087">
          <cell r="A1087" t="str">
            <v>M1</v>
          </cell>
          <cell r="B1087" t="str">
            <v>A5C</v>
          </cell>
          <cell r="C1087" t="str">
            <v>P</v>
          </cell>
          <cell r="D1087" t="str">
            <v>22054</v>
          </cell>
          <cell r="E1087" t="str">
            <v>90 ELL</v>
          </cell>
          <cell r="F1087">
            <v>2</v>
          </cell>
          <cell r="G1087" t="str">
            <v>CB300104001400</v>
          </cell>
          <cell r="H1087">
            <v>14</v>
          </cell>
          <cell r="I1087" t="str">
            <v>--</v>
          </cell>
          <cell r="J1087">
            <v>2</v>
          </cell>
          <cell r="K1087">
            <v>2</v>
          </cell>
        </row>
        <row r="1088">
          <cell r="A1088" t="str">
            <v>M1</v>
          </cell>
          <cell r="B1088" t="str">
            <v>A5C</v>
          </cell>
          <cell r="C1088" t="str">
            <v>P</v>
          </cell>
          <cell r="D1088" t="str">
            <v>22056</v>
          </cell>
          <cell r="E1088" t="str">
            <v>90 ELL</v>
          </cell>
          <cell r="F1088">
            <v>2</v>
          </cell>
          <cell r="G1088" t="str">
            <v>CB300104001400</v>
          </cell>
          <cell r="H1088">
            <v>14</v>
          </cell>
          <cell r="I1088" t="str">
            <v>--</v>
          </cell>
          <cell r="J1088">
            <v>2</v>
          </cell>
          <cell r="K1088">
            <v>2</v>
          </cell>
        </row>
        <row r="1089">
          <cell r="A1089" t="str">
            <v>M1</v>
          </cell>
          <cell r="B1089" t="str">
            <v>A5C</v>
          </cell>
          <cell r="C1089" t="str">
            <v>P</v>
          </cell>
          <cell r="D1089" t="str">
            <v>22054</v>
          </cell>
          <cell r="E1089" t="str">
            <v>TOL</v>
          </cell>
          <cell r="F1089">
            <v>2</v>
          </cell>
          <cell r="G1089" t="str">
            <v>CB39030000140T</v>
          </cell>
          <cell r="H1089">
            <v>14</v>
          </cell>
          <cell r="I1089">
            <v>0.75</v>
          </cell>
          <cell r="J1089">
            <v>1</v>
          </cell>
          <cell r="K1089">
            <v>1</v>
          </cell>
        </row>
        <row r="1090">
          <cell r="A1090" t="str">
            <v>M1</v>
          </cell>
          <cell r="B1090" t="str">
            <v>A5C</v>
          </cell>
          <cell r="C1090" t="str">
            <v>P</v>
          </cell>
          <cell r="D1090" t="str">
            <v>22058</v>
          </cell>
          <cell r="E1090" t="str">
            <v>90 ELL</v>
          </cell>
          <cell r="F1090">
            <v>2</v>
          </cell>
          <cell r="G1090" t="str">
            <v>CB300104001400</v>
          </cell>
          <cell r="H1090">
            <v>14</v>
          </cell>
          <cell r="I1090" t="str">
            <v>--</v>
          </cell>
          <cell r="J1090">
            <v>2</v>
          </cell>
          <cell r="K1090">
            <v>2</v>
          </cell>
        </row>
        <row r="1091">
          <cell r="A1091" t="str">
            <v>M1</v>
          </cell>
          <cell r="B1091" t="str">
            <v>A5C</v>
          </cell>
          <cell r="C1091" t="str">
            <v>P</v>
          </cell>
          <cell r="D1091" t="str">
            <v>22058</v>
          </cell>
          <cell r="E1091" t="str">
            <v>SOL</v>
          </cell>
          <cell r="F1091">
            <v>2</v>
          </cell>
          <cell r="G1091" t="str">
            <v>CB39020000140T</v>
          </cell>
          <cell r="H1091">
            <v>14</v>
          </cell>
          <cell r="I1091">
            <v>0.75</v>
          </cell>
          <cell r="J1091">
            <v>1</v>
          </cell>
          <cell r="K1091">
            <v>1</v>
          </cell>
        </row>
        <row r="1092">
          <cell r="A1092" t="str">
            <v>M1</v>
          </cell>
          <cell r="B1092" t="str">
            <v>B1C</v>
          </cell>
          <cell r="C1092" t="str">
            <v>P</v>
          </cell>
          <cell r="D1092" t="str">
            <v>22027</v>
          </cell>
          <cell r="E1092" t="str">
            <v>5D 90 BEND</v>
          </cell>
          <cell r="F1092">
            <v>2</v>
          </cell>
          <cell r="G1092" t="str">
            <v>CB308804001400</v>
          </cell>
          <cell r="H1092">
            <v>14</v>
          </cell>
          <cell r="I1092" t="str">
            <v>--</v>
          </cell>
          <cell r="J1092">
            <v>3</v>
          </cell>
          <cell r="K1092">
            <v>3</v>
          </cell>
        </row>
        <row r="1093">
          <cell r="A1093" t="str">
            <v>M1</v>
          </cell>
          <cell r="B1093" t="str">
            <v>B1C</v>
          </cell>
          <cell r="C1093" t="str">
            <v>P</v>
          </cell>
          <cell r="D1093" t="str">
            <v>22027</v>
          </cell>
          <cell r="E1093" t="str">
            <v>SOL</v>
          </cell>
          <cell r="F1093">
            <v>2</v>
          </cell>
          <cell r="G1093" t="str">
            <v>CB39020000140T</v>
          </cell>
          <cell r="H1093">
            <v>14</v>
          </cell>
          <cell r="I1093">
            <v>0.75</v>
          </cell>
          <cell r="J1093">
            <v>1</v>
          </cell>
          <cell r="K1093">
            <v>1</v>
          </cell>
        </row>
        <row r="1094">
          <cell r="A1094" t="str">
            <v>M1</v>
          </cell>
          <cell r="B1094" t="str">
            <v>B1C</v>
          </cell>
          <cell r="C1094" t="str">
            <v>P</v>
          </cell>
          <cell r="D1094" t="str">
            <v>22027</v>
          </cell>
          <cell r="E1094" t="str">
            <v>TOL</v>
          </cell>
          <cell r="F1094">
            <v>2</v>
          </cell>
          <cell r="G1094" t="str">
            <v>CB39030000140T</v>
          </cell>
          <cell r="H1094">
            <v>14</v>
          </cell>
          <cell r="I1094">
            <v>0.75</v>
          </cell>
          <cell r="J1094">
            <v>1</v>
          </cell>
          <cell r="K1094">
            <v>1</v>
          </cell>
        </row>
        <row r="1095">
          <cell r="A1095" t="str">
            <v>M1</v>
          </cell>
          <cell r="B1095" t="str">
            <v>A5C</v>
          </cell>
          <cell r="C1095" t="str">
            <v>P</v>
          </cell>
          <cell r="D1095" t="str">
            <v>22074</v>
          </cell>
          <cell r="E1095" t="str">
            <v>CAP</v>
          </cell>
          <cell r="F1095">
            <v>2</v>
          </cell>
          <cell r="G1095" t="str">
            <v>CB300704001600</v>
          </cell>
          <cell r="H1095">
            <v>16</v>
          </cell>
          <cell r="I1095" t="str">
            <v>--</v>
          </cell>
          <cell r="J1095">
            <v>2</v>
          </cell>
          <cell r="K1095">
            <v>2</v>
          </cell>
        </row>
        <row r="1096">
          <cell r="A1096" t="str">
            <v>M1</v>
          </cell>
          <cell r="B1096" t="str">
            <v>A5C</v>
          </cell>
          <cell r="C1096" t="str">
            <v>COMP</v>
          </cell>
          <cell r="D1096" t="str">
            <v>006</v>
          </cell>
          <cell r="E1096" t="str">
            <v>SW FLG</v>
          </cell>
          <cell r="F1096">
            <v>3</v>
          </cell>
          <cell r="G1096" t="str">
            <v>CB240108000H00</v>
          </cell>
          <cell r="H1096">
            <v>0.5</v>
          </cell>
          <cell r="I1096" t="str">
            <v>--</v>
          </cell>
          <cell r="J1096">
            <v>10</v>
          </cell>
          <cell r="K1096">
            <v>10</v>
          </cell>
        </row>
        <row r="1097">
          <cell r="A1097" t="str">
            <v>M1</v>
          </cell>
          <cell r="B1097" t="str">
            <v>A5C</v>
          </cell>
          <cell r="C1097" t="str">
            <v>P</v>
          </cell>
          <cell r="D1097" t="str">
            <v>22107</v>
          </cell>
          <cell r="E1097" t="str">
            <v>SW FLG</v>
          </cell>
          <cell r="F1097">
            <v>3</v>
          </cell>
          <cell r="G1097" t="str">
            <v>CB240108000H00</v>
          </cell>
          <cell r="H1097">
            <v>0.5</v>
          </cell>
          <cell r="I1097" t="str">
            <v>--</v>
          </cell>
          <cell r="J1097">
            <v>20</v>
          </cell>
          <cell r="K1097">
            <v>20</v>
          </cell>
        </row>
        <row r="1098">
          <cell r="A1098" t="str">
            <v>M1</v>
          </cell>
          <cell r="B1098" t="str">
            <v>A5C</v>
          </cell>
          <cell r="C1098" t="str">
            <v>P</v>
          </cell>
          <cell r="D1098" t="str">
            <v>22157</v>
          </cell>
          <cell r="E1098" t="str">
            <v>SW FLG</v>
          </cell>
          <cell r="F1098">
            <v>3</v>
          </cell>
          <cell r="G1098" t="str">
            <v>CB240108000H00</v>
          </cell>
          <cell r="H1098">
            <v>0.5</v>
          </cell>
          <cell r="I1098" t="str">
            <v>--</v>
          </cell>
          <cell r="J1098">
            <v>2</v>
          </cell>
          <cell r="K1098">
            <v>2</v>
          </cell>
        </row>
        <row r="1099">
          <cell r="A1099" t="str">
            <v>M1</v>
          </cell>
          <cell r="B1099" t="str">
            <v>A5C</v>
          </cell>
          <cell r="C1099" t="str">
            <v>P</v>
          </cell>
          <cell r="D1099" t="str">
            <v>22158</v>
          </cell>
          <cell r="E1099" t="str">
            <v>SW FLG</v>
          </cell>
          <cell r="F1099">
            <v>3</v>
          </cell>
          <cell r="G1099" t="str">
            <v>CB240108000H00</v>
          </cell>
          <cell r="H1099">
            <v>0.5</v>
          </cell>
          <cell r="I1099" t="str">
            <v>--</v>
          </cell>
          <cell r="J1099">
            <v>2</v>
          </cell>
          <cell r="K1099">
            <v>2</v>
          </cell>
        </row>
        <row r="1100">
          <cell r="A1100" t="str">
            <v>M1</v>
          </cell>
          <cell r="B1100" t="str">
            <v>A5C</v>
          </cell>
          <cell r="C1100" t="str">
            <v>SCC</v>
          </cell>
          <cell r="D1100" t="str">
            <v>HOLD1</v>
          </cell>
          <cell r="E1100" t="str">
            <v>SW FLG</v>
          </cell>
          <cell r="F1100">
            <v>3</v>
          </cell>
          <cell r="G1100" t="str">
            <v>CB240108000H00</v>
          </cell>
          <cell r="H1100">
            <v>0.5</v>
          </cell>
          <cell r="I1100" t="str">
            <v>--</v>
          </cell>
          <cell r="J1100">
            <v>6</v>
          </cell>
          <cell r="K1100">
            <v>6</v>
          </cell>
        </row>
        <row r="1101">
          <cell r="A1101" t="str">
            <v>M1</v>
          </cell>
          <cell r="B1101" t="str">
            <v>A5C</v>
          </cell>
          <cell r="C1101" t="str">
            <v>SCD</v>
          </cell>
          <cell r="D1101" t="str">
            <v>HOLD1</v>
          </cell>
          <cell r="E1101" t="str">
            <v>SW FLG</v>
          </cell>
          <cell r="F1101">
            <v>3</v>
          </cell>
          <cell r="G1101" t="str">
            <v>CB240108000H00</v>
          </cell>
          <cell r="H1101">
            <v>0.5</v>
          </cell>
          <cell r="I1101" t="str">
            <v>--</v>
          </cell>
          <cell r="J1101">
            <v>4</v>
          </cell>
          <cell r="K1101">
            <v>4</v>
          </cell>
        </row>
        <row r="1102">
          <cell r="A1102" t="str">
            <v>M1</v>
          </cell>
          <cell r="B1102" t="str">
            <v>A5C</v>
          </cell>
          <cell r="C1102" t="str">
            <v>P</v>
          </cell>
          <cell r="D1102" t="str">
            <v>22039</v>
          </cell>
          <cell r="E1102" t="str">
            <v>SW FLG</v>
          </cell>
          <cell r="F1102">
            <v>3</v>
          </cell>
          <cell r="G1102" t="str">
            <v>CB240108000H00</v>
          </cell>
          <cell r="H1102">
            <v>0.5</v>
          </cell>
          <cell r="I1102" t="str">
            <v>--</v>
          </cell>
          <cell r="J1102">
            <v>2</v>
          </cell>
          <cell r="K1102">
            <v>2</v>
          </cell>
        </row>
        <row r="1103">
          <cell r="A1103" t="str">
            <v>M1</v>
          </cell>
          <cell r="B1103" t="str">
            <v>A5C</v>
          </cell>
          <cell r="C1103" t="str">
            <v>P</v>
          </cell>
          <cell r="D1103" t="str">
            <v>22041</v>
          </cell>
          <cell r="E1103" t="str">
            <v>SW FLG</v>
          </cell>
          <cell r="F1103">
            <v>3</v>
          </cell>
          <cell r="G1103" t="str">
            <v>CB240108000H00</v>
          </cell>
          <cell r="H1103">
            <v>0.5</v>
          </cell>
          <cell r="I1103" t="str">
            <v>--</v>
          </cell>
          <cell r="J1103">
            <v>2</v>
          </cell>
          <cell r="K1103">
            <v>2</v>
          </cell>
        </row>
        <row r="1104">
          <cell r="A1104" t="str">
            <v>M1</v>
          </cell>
          <cell r="B1104" t="str">
            <v>A5C</v>
          </cell>
          <cell r="C1104" t="str">
            <v>P</v>
          </cell>
          <cell r="D1104" t="str">
            <v>22040</v>
          </cell>
          <cell r="E1104" t="str">
            <v>SW FLG</v>
          </cell>
          <cell r="F1104">
            <v>3</v>
          </cell>
          <cell r="G1104" t="str">
            <v>CB240108000H00</v>
          </cell>
          <cell r="H1104">
            <v>0.5</v>
          </cell>
          <cell r="I1104" t="str">
            <v>--</v>
          </cell>
          <cell r="J1104">
            <v>2</v>
          </cell>
          <cell r="K1104">
            <v>2</v>
          </cell>
        </row>
        <row r="1105">
          <cell r="A1105" t="str">
            <v>M1</v>
          </cell>
          <cell r="B1105" t="str">
            <v>A4C</v>
          </cell>
          <cell r="C1105" t="str">
            <v>P</v>
          </cell>
          <cell r="D1105" t="str">
            <v>22031</v>
          </cell>
          <cell r="E1105" t="str">
            <v>SW FLG</v>
          </cell>
          <cell r="F1105">
            <v>3</v>
          </cell>
          <cell r="G1105" t="str">
            <v>CB240108000H00</v>
          </cell>
          <cell r="H1105">
            <v>0.5</v>
          </cell>
          <cell r="I1105" t="str">
            <v>--</v>
          </cell>
          <cell r="J1105">
            <v>6</v>
          </cell>
          <cell r="K1105">
            <v>6</v>
          </cell>
        </row>
        <row r="1106">
          <cell r="A1106" t="str">
            <v>M1</v>
          </cell>
          <cell r="B1106" t="str">
            <v>A5C</v>
          </cell>
          <cell r="C1106" t="str">
            <v>N</v>
          </cell>
          <cell r="D1106" t="str">
            <v>25613</v>
          </cell>
          <cell r="E1106" t="str">
            <v>SW FLG</v>
          </cell>
          <cell r="F1106">
            <v>3</v>
          </cell>
          <cell r="G1106" t="str">
            <v>CB240108000T00</v>
          </cell>
          <cell r="H1106">
            <v>0.75</v>
          </cell>
          <cell r="I1106" t="str">
            <v>--</v>
          </cell>
          <cell r="J1106">
            <v>1</v>
          </cell>
          <cell r="K1106">
            <v>1</v>
          </cell>
        </row>
        <row r="1107">
          <cell r="A1107" t="str">
            <v>M1</v>
          </cell>
          <cell r="B1107" t="str">
            <v>A5C</v>
          </cell>
          <cell r="C1107" t="str">
            <v>N</v>
          </cell>
          <cell r="D1107" t="str">
            <v>25618</v>
          </cell>
          <cell r="E1107" t="str">
            <v>SW FLG</v>
          </cell>
          <cell r="F1107">
            <v>3</v>
          </cell>
          <cell r="G1107" t="str">
            <v>CB240108000T00</v>
          </cell>
          <cell r="H1107">
            <v>0.75</v>
          </cell>
          <cell r="I1107" t="str">
            <v>--</v>
          </cell>
          <cell r="J1107">
            <v>1</v>
          </cell>
          <cell r="K1107">
            <v>1</v>
          </cell>
        </row>
        <row r="1108">
          <cell r="A1108" t="str">
            <v>M1</v>
          </cell>
          <cell r="B1108" t="str">
            <v>A5C</v>
          </cell>
          <cell r="C1108" t="str">
            <v>P</v>
          </cell>
          <cell r="D1108" t="str">
            <v>22101</v>
          </cell>
          <cell r="E1108" t="str">
            <v>SW FLG</v>
          </cell>
          <cell r="F1108">
            <v>3</v>
          </cell>
          <cell r="G1108" t="str">
            <v>CB240108000T00</v>
          </cell>
          <cell r="H1108">
            <v>0.75</v>
          </cell>
          <cell r="I1108" t="str">
            <v>--</v>
          </cell>
          <cell r="J1108">
            <v>2</v>
          </cell>
          <cell r="K1108">
            <v>2</v>
          </cell>
        </row>
        <row r="1109">
          <cell r="A1109" t="str">
            <v>M1</v>
          </cell>
          <cell r="B1109" t="str">
            <v>A5C</v>
          </cell>
          <cell r="C1109" t="str">
            <v>IA</v>
          </cell>
          <cell r="D1109" t="str">
            <v>22611</v>
          </cell>
          <cell r="E1109" t="str">
            <v>SW FLG</v>
          </cell>
          <cell r="F1109">
            <v>3</v>
          </cell>
          <cell r="G1109" t="str">
            <v>CB240108000T00</v>
          </cell>
          <cell r="H1109">
            <v>0.75</v>
          </cell>
          <cell r="I1109" t="str">
            <v>--</v>
          </cell>
          <cell r="J1109">
            <v>2</v>
          </cell>
          <cell r="K1109">
            <v>2</v>
          </cell>
        </row>
        <row r="1110">
          <cell r="A1110" t="str">
            <v>M1</v>
          </cell>
          <cell r="B1110" t="str">
            <v>A5C</v>
          </cell>
          <cell r="C1110" t="str">
            <v>N</v>
          </cell>
          <cell r="D1110" t="str">
            <v>22617</v>
          </cell>
          <cell r="E1110" t="str">
            <v>SW FLG</v>
          </cell>
          <cell r="F1110">
            <v>3</v>
          </cell>
          <cell r="G1110" t="str">
            <v>CB240108000T00</v>
          </cell>
          <cell r="H1110">
            <v>0.75</v>
          </cell>
          <cell r="I1110" t="str">
            <v>--</v>
          </cell>
          <cell r="J1110">
            <v>3</v>
          </cell>
          <cell r="K1110">
            <v>3</v>
          </cell>
        </row>
        <row r="1111">
          <cell r="A1111" t="str">
            <v>M1</v>
          </cell>
          <cell r="B1111" t="str">
            <v>A5C</v>
          </cell>
          <cell r="C1111" t="str">
            <v>P</v>
          </cell>
          <cell r="D1111" t="str">
            <v>22102</v>
          </cell>
          <cell r="E1111" t="str">
            <v>SW FLG</v>
          </cell>
          <cell r="F1111">
            <v>3</v>
          </cell>
          <cell r="G1111" t="str">
            <v>CB240108000T00</v>
          </cell>
          <cell r="H1111">
            <v>0.75</v>
          </cell>
          <cell r="I1111" t="str">
            <v>--</v>
          </cell>
          <cell r="J1111">
            <v>2</v>
          </cell>
          <cell r="K1111">
            <v>2</v>
          </cell>
        </row>
        <row r="1112">
          <cell r="A1112" t="str">
            <v>M1</v>
          </cell>
          <cell r="B1112" t="str">
            <v>A5C</v>
          </cell>
          <cell r="C1112" t="str">
            <v>SCD</v>
          </cell>
          <cell r="D1112" t="str">
            <v>HOLD1</v>
          </cell>
          <cell r="E1112" t="str">
            <v>SW FLG</v>
          </cell>
          <cell r="F1112">
            <v>3</v>
          </cell>
          <cell r="G1112" t="str">
            <v>CB240108000T00</v>
          </cell>
          <cell r="H1112">
            <v>0.75</v>
          </cell>
          <cell r="I1112" t="str">
            <v>--</v>
          </cell>
          <cell r="J1112">
            <v>6</v>
          </cell>
          <cell r="K1112">
            <v>6</v>
          </cell>
        </row>
        <row r="1113">
          <cell r="A1113" t="str">
            <v>M1</v>
          </cell>
          <cell r="B1113" t="str">
            <v>A5C</v>
          </cell>
          <cell r="C1113" t="str">
            <v>TRIM</v>
          </cell>
          <cell r="D1113" t="str">
            <v>V-2214</v>
          </cell>
          <cell r="E1113" t="str">
            <v>SW FLG</v>
          </cell>
          <cell r="F1113">
            <v>3</v>
          </cell>
          <cell r="G1113" t="str">
            <v>CB240108000T00</v>
          </cell>
          <cell r="H1113">
            <v>0.75</v>
          </cell>
          <cell r="I1113" t="str">
            <v>--</v>
          </cell>
          <cell r="J1113">
            <v>4</v>
          </cell>
          <cell r="K1113">
            <v>4</v>
          </cell>
        </row>
        <row r="1114">
          <cell r="A1114" t="str">
            <v>M1</v>
          </cell>
          <cell r="B1114" t="str">
            <v>A5C</v>
          </cell>
          <cell r="C1114" t="str">
            <v>TRIM</v>
          </cell>
          <cell r="D1114" t="str">
            <v>V-2213</v>
          </cell>
          <cell r="E1114" t="str">
            <v>SW FLG</v>
          </cell>
          <cell r="F1114">
            <v>3</v>
          </cell>
          <cell r="G1114" t="str">
            <v>CB240108000T00</v>
          </cell>
          <cell r="H1114">
            <v>0.75</v>
          </cell>
          <cell r="I1114" t="str">
            <v>--</v>
          </cell>
          <cell r="J1114">
            <v>2</v>
          </cell>
          <cell r="K1114">
            <v>2</v>
          </cell>
        </row>
        <row r="1115">
          <cell r="A1115" t="str">
            <v>M1</v>
          </cell>
          <cell r="B1115" t="str">
            <v>A6C</v>
          </cell>
          <cell r="C1115" t="str">
            <v>HOS</v>
          </cell>
          <cell r="D1115" t="str">
            <v>65634</v>
          </cell>
          <cell r="E1115" t="str">
            <v>SW FLG</v>
          </cell>
          <cell r="F1115">
            <v>3</v>
          </cell>
          <cell r="G1115" t="str">
            <v>CB240108000T00</v>
          </cell>
          <cell r="H1115">
            <v>0.75</v>
          </cell>
          <cell r="I1115" t="str">
            <v>--</v>
          </cell>
          <cell r="J1115">
            <v>1</v>
          </cell>
          <cell r="K1115">
            <v>1</v>
          </cell>
        </row>
        <row r="1116">
          <cell r="A1116" t="str">
            <v>M1</v>
          </cell>
          <cell r="B1116" t="str">
            <v>A6C</v>
          </cell>
          <cell r="C1116" t="str">
            <v>TRIM</v>
          </cell>
          <cell r="D1116" t="str">
            <v>H-6501</v>
          </cell>
          <cell r="E1116" t="str">
            <v>SW FLG</v>
          </cell>
          <cell r="F1116">
            <v>3</v>
          </cell>
          <cell r="G1116" t="str">
            <v>CB240108000T00</v>
          </cell>
          <cell r="H1116">
            <v>0.75</v>
          </cell>
          <cell r="I1116" t="str">
            <v>--</v>
          </cell>
          <cell r="J1116">
            <v>1</v>
          </cell>
          <cell r="K1116">
            <v>1</v>
          </cell>
        </row>
        <row r="1117">
          <cell r="A1117" t="str">
            <v>M1</v>
          </cell>
          <cell r="B1117" t="str">
            <v>A6C</v>
          </cell>
          <cell r="C1117" t="str">
            <v>TRIM</v>
          </cell>
          <cell r="D1117" t="str">
            <v>V-6502</v>
          </cell>
          <cell r="E1117" t="str">
            <v>SW FLG</v>
          </cell>
          <cell r="F1117">
            <v>3</v>
          </cell>
          <cell r="G1117" t="str">
            <v>CB240108000T00</v>
          </cell>
          <cell r="H1117">
            <v>0.75</v>
          </cell>
          <cell r="I1117" t="str">
            <v>--</v>
          </cell>
          <cell r="J1117">
            <v>2</v>
          </cell>
          <cell r="K1117">
            <v>2</v>
          </cell>
        </row>
        <row r="1118">
          <cell r="A1118" t="str">
            <v>M1</v>
          </cell>
          <cell r="B1118" t="str">
            <v>A6C</v>
          </cell>
          <cell r="C1118" t="str">
            <v>HOR</v>
          </cell>
          <cell r="D1118" t="str">
            <v>65620</v>
          </cell>
          <cell r="E1118" t="str">
            <v>SW FLG</v>
          </cell>
          <cell r="F1118">
            <v>3</v>
          </cell>
          <cell r="G1118" t="str">
            <v>CB240108000T00</v>
          </cell>
          <cell r="H1118">
            <v>0.75</v>
          </cell>
          <cell r="I1118" t="str">
            <v>--</v>
          </cell>
          <cell r="J1118">
            <v>1</v>
          </cell>
          <cell r="K1118">
            <v>1</v>
          </cell>
        </row>
        <row r="1119">
          <cell r="A1119" t="str">
            <v>M1</v>
          </cell>
          <cell r="B1119" t="str">
            <v>A6C</v>
          </cell>
          <cell r="C1119" t="str">
            <v>HOR</v>
          </cell>
          <cell r="D1119" t="str">
            <v>65622</v>
          </cell>
          <cell r="E1119" t="str">
            <v>SW FLG</v>
          </cell>
          <cell r="F1119">
            <v>3</v>
          </cell>
          <cell r="G1119" t="str">
            <v>CB240108000T00</v>
          </cell>
          <cell r="H1119">
            <v>0.75</v>
          </cell>
          <cell r="I1119" t="str">
            <v>--</v>
          </cell>
          <cell r="J1119">
            <v>4</v>
          </cell>
          <cell r="K1119">
            <v>4</v>
          </cell>
        </row>
        <row r="1120">
          <cell r="A1120" t="str">
            <v>M1</v>
          </cell>
          <cell r="B1120" t="str">
            <v>B1X</v>
          </cell>
          <cell r="C1120" t="str">
            <v>P</v>
          </cell>
          <cell r="D1120" t="str">
            <v>22042</v>
          </cell>
          <cell r="E1120" t="str">
            <v>WN FLG</v>
          </cell>
          <cell r="F1120">
            <v>3</v>
          </cell>
          <cell r="G1120" t="str">
            <v>CB200208000T00</v>
          </cell>
          <cell r="H1120">
            <v>0.75</v>
          </cell>
          <cell r="I1120" t="str">
            <v>--</v>
          </cell>
          <cell r="J1120">
            <v>2</v>
          </cell>
          <cell r="K1120">
            <v>2</v>
          </cell>
        </row>
        <row r="1121">
          <cell r="A1121" t="str">
            <v>M1</v>
          </cell>
          <cell r="B1121" t="str">
            <v>B2C</v>
          </cell>
          <cell r="C1121" t="str">
            <v>SH</v>
          </cell>
          <cell r="D1121" t="str">
            <v>22614</v>
          </cell>
          <cell r="E1121" t="str">
            <v>SW FLG</v>
          </cell>
          <cell r="F1121">
            <v>3</v>
          </cell>
          <cell r="G1121" t="str">
            <v>CB240208000100</v>
          </cell>
          <cell r="H1121">
            <v>1</v>
          </cell>
          <cell r="I1121" t="str">
            <v>--</v>
          </cell>
          <cell r="J1121">
            <v>1</v>
          </cell>
          <cell r="K1121">
            <v>1</v>
          </cell>
        </row>
        <row r="1122">
          <cell r="A1122" t="str">
            <v>M1</v>
          </cell>
          <cell r="B1122" t="str">
            <v>B2C</v>
          </cell>
          <cell r="C1122" t="str">
            <v>SH</v>
          </cell>
          <cell r="D1122" t="str">
            <v>22611</v>
          </cell>
          <cell r="E1122" t="str">
            <v>SW FLG</v>
          </cell>
          <cell r="F1122">
            <v>3</v>
          </cell>
          <cell r="G1122" t="str">
            <v>CB240208000100</v>
          </cell>
          <cell r="H1122">
            <v>1</v>
          </cell>
          <cell r="I1122" t="str">
            <v>--</v>
          </cell>
          <cell r="J1122">
            <v>2</v>
          </cell>
          <cell r="K1122">
            <v>2</v>
          </cell>
        </row>
        <row r="1123">
          <cell r="A1123" t="str">
            <v>M1</v>
          </cell>
          <cell r="B1123" t="str">
            <v>B2C</v>
          </cell>
          <cell r="C1123" t="str">
            <v>TRIM</v>
          </cell>
          <cell r="D1123" t="str">
            <v>E-2204</v>
          </cell>
          <cell r="E1123" t="str">
            <v>SW FLG</v>
          </cell>
          <cell r="F1123">
            <v>3</v>
          </cell>
          <cell r="G1123" t="str">
            <v>CB240208000100</v>
          </cell>
          <cell r="H1123">
            <v>1</v>
          </cell>
          <cell r="I1123" t="str">
            <v>--</v>
          </cell>
          <cell r="J1123">
            <v>1</v>
          </cell>
          <cell r="K1123">
            <v>1</v>
          </cell>
        </row>
        <row r="1124">
          <cell r="A1124" t="str">
            <v>M1</v>
          </cell>
          <cell r="B1124" t="str">
            <v>A5C</v>
          </cell>
          <cell r="C1124" t="str">
            <v>P</v>
          </cell>
          <cell r="D1124" t="str">
            <v>22109</v>
          </cell>
          <cell r="E1124" t="str">
            <v>LWN FLG</v>
          </cell>
          <cell r="F1124">
            <v>3</v>
          </cell>
          <cell r="G1124" t="str">
            <v>CB2901000001WL</v>
          </cell>
          <cell r="H1124">
            <v>1</v>
          </cell>
          <cell r="I1124" t="str">
            <v>150mm</v>
          </cell>
          <cell r="J1124">
            <v>1</v>
          </cell>
          <cell r="K1124">
            <v>1</v>
          </cell>
        </row>
        <row r="1125">
          <cell r="A1125" t="str">
            <v>M1</v>
          </cell>
          <cell r="B1125" t="str">
            <v>A5C</v>
          </cell>
          <cell r="C1125" t="str">
            <v>P</v>
          </cell>
          <cell r="D1125" t="str">
            <v>22102</v>
          </cell>
          <cell r="E1125" t="str">
            <v>LWN FLG</v>
          </cell>
          <cell r="F1125">
            <v>3</v>
          </cell>
          <cell r="G1125" t="str">
            <v>CB2901000001WL</v>
          </cell>
          <cell r="H1125">
            <v>1</v>
          </cell>
          <cell r="I1125" t="str">
            <v>150mm</v>
          </cell>
          <cell r="J1125">
            <v>1</v>
          </cell>
          <cell r="K1125">
            <v>1</v>
          </cell>
        </row>
        <row r="1126">
          <cell r="A1126" t="str">
            <v>M1</v>
          </cell>
          <cell r="B1126" t="str">
            <v>A5C</v>
          </cell>
          <cell r="C1126" t="str">
            <v>P</v>
          </cell>
          <cell r="D1126" t="str">
            <v>22054</v>
          </cell>
          <cell r="E1126" t="str">
            <v>LWN FLG</v>
          </cell>
          <cell r="F1126">
            <v>3</v>
          </cell>
          <cell r="G1126" t="str">
            <v>CB2901000001WL</v>
          </cell>
          <cell r="H1126">
            <v>1</v>
          </cell>
          <cell r="I1126" t="str">
            <v>150mm</v>
          </cell>
          <cell r="J1126">
            <v>1</v>
          </cell>
          <cell r="K1126">
            <v>1</v>
          </cell>
        </row>
        <row r="1127">
          <cell r="A1127" t="str">
            <v>M1</v>
          </cell>
          <cell r="B1127" t="str">
            <v>A5C</v>
          </cell>
          <cell r="C1127" t="str">
            <v>P</v>
          </cell>
          <cell r="D1127" t="str">
            <v>22056</v>
          </cell>
          <cell r="E1127" t="str">
            <v>LWN FLG</v>
          </cell>
          <cell r="F1127">
            <v>3</v>
          </cell>
          <cell r="G1127" t="str">
            <v>CB2901000001WL</v>
          </cell>
          <cell r="H1127">
            <v>1</v>
          </cell>
          <cell r="I1127" t="str">
            <v>150mm</v>
          </cell>
          <cell r="J1127">
            <v>1</v>
          </cell>
          <cell r="K1127">
            <v>1</v>
          </cell>
        </row>
        <row r="1128">
          <cell r="A1128" t="str">
            <v>M1</v>
          </cell>
          <cell r="B1128" t="str">
            <v>A5C</v>
          </cell>
          <cell r="C1128" t="str">
            <v>N</v>
          </cell>
          <cell r="D1128" t="str">
            <v>22630</v>
          </cell>
          <cell r="E1128" t="str">
            <v>SW FLG</v>
          </cell>
          <cell r="F1128">
            <v>3</v>
          </cell>
          <cell r="G1128" t="str">
            <v>CB240108000100</v>
          </cell>
          <cell r="H1128">
            <v>1</v>
          </cell>
          <cell r="I1128" t="str">
            <v>--</v>
          </cell>
          <cell r="J1128">
            <v>1</v>
          </cell>
          <cell r="K1128">
            <v>1</v>
          </cell>
        </row>
        <row r="1129">
          <cell r="A1129" t="str">
            <v>M1</v>
          </cell>
          <cell r="B1129" t="str">
            <v>A5C</v>
          </cell>
          <cell r="C1129" t="str">
            <v>N</v>
          </cell>
          <cell r="D1129" t="str">
            <v>22670</v>
          </cell>
          <cell r="E1129" t="str">
            <v>SW FLG</v>
          </cell>
          <cell r="F1129">
            <v>3</v>
          </cell>
          <cell r="G1129" t="str">
            <v>CB240108000100</v>
          </cell>
          <cell r="H1129">
            <v>1</v>
          </cell>
          <cell r="I1129" t="str">
            <v>--</v>
          </cell>
          <cell r="J1129">
            <v>4</v>
          </cell>
          <cell r="K1129">
            <v>4</v>
          </cell>
        </row>
        <row r="1130">
          <cell r="A1130" t="str">
            <v>M1</v>
          </cell>
          <cell r="B1130" t="str">
            <v>A5C</v>
          </cell>
          <cell r="C1130" t="str">
            <v>N</v>
          </cell>
          <cell r="D1130" t="str">
            <v>22682</v>
          </cell>
          <cell r="E1130" t="str">
            <v>SW FLG</v>
          </cell>
          <cell r="F1130">
            <v>3</v>
          </cell>
          <cell r="G1130" t="str">
            <v>CB240208000100</v>
          </cell>
          <cell r="H1130">
            <v>1</v>
          </cell>
          <cell r="I1130" t="str">
            <v>--</v>
          </cell>
          <cell r="J1130">
            <v>2</v>
          </cell>
          <cell r="K1130">
            <v>2</v>
          </cell>
        </row>
        <row r="1131">
          <cell r="A1131" t="str">
            <v>M1</v>
          </cell>
          <cell r="B1131" t="str">
            <v>A5C</v>
          </cell>
          <cell r="C1131" t="str">
            <v>N</v>
          </cell>
          <cell r="D1131" t="str">
            <v>22681</v>
          </cell>
          <cell r="E1131" t="str">
            <v>SW FLG</v>
          </cell>
          <cell r="F1131">
            <v>3</v>
          </cell>
          <cell r="G1131" t="str">
            <v>CB240208000100</v>
          </cell>
          <cell r="H1131">
            <v>1</v>
          </cell>
          <cell r="I1131" t="str">
            <v>--</v>
          </cell>
          <cell r="J1131">
            <v>2</v>
          </cell>
          <cell r="K1131">
            <v>2</v>
          </cell>
        </row>
        <row r="1132">
          <cell r="A1132" t="str">
            <v>M1</v>
          </cell>
          <cell r="B1132" t="str">
            <v>A5C</v>
          </cell>
          <cell r="C1132" t="str">
            <v>N</v>
          </cell>
          <cell r="D1132" t="str">
            <v>25611</v>
          </cell>
          <cell r="E1132" t="str">
            <v>SW FLG</v>
          </cell>
          <cell r="F1132">
            <v>3</v>
          </cell>
          <cell r="G1132" t="str">
            <v>CB240108000100</v>
          </cell>
          <cell r="H1132">
            <v>1</v>
          </cell>
          <cell r="I1132" t="str">
            <v>--</v>
          </cell>
          <cell r="J1132">
            <v>1</v>
          </cell>
          <cell r="K1132">
            <v>1</v>
          </cell>
        </row>
        <row r="1133">
          <cell r="A1133" t="str">
            <v>M1</v>
          </cell>
          <cell r="B1133" t="str">
            <v>A5C</v>
          </cell>
          <cell r="C1133" t="str">
            <v>N</v>
          </cell>
          <cell r="D1133" t="str">
            <v>25614</v>
          </cell>
          <cell r="E1133" t="str">
            <v>SW FLG</v>
          </cell>
          <cell r="F1133">
            <v>3</v>
          </cell>
          <cell r="G1133" t="str">
            <v>CB240108000100</v>
          </cell>
          <cell r="H1133">
            <v>1</v>
          </cell>
          <cell r="I1133" t="str">
            <v>--</v>
          </cell>
          <cell r="J1133">
            <v>1</v>
          </cell>
          <cell r="K1133">
            <v>1</v>
          </cell>
        </row>
        <row r="1134">
          <cell r="A1134" t="str">
            <v>M1</v>
          </cell>
          <cell r="B1134" t="str">
            <v>A5C</v>
          </cell>
          <cell r="C1134" t="str">
            <v>P</v>
          </cell>
          <cell r="D1134" t="str">
            <v>21004</v>
          </cell>
          <cell r="E1134" t="str">
            <v>SW FLG</v>
          </cell>
          <cell r="F1134">
            <v>3</v>
          </cell>
          <cell r="G1134" t="str">
            <v>CB240108000100</v>
          </cell>
          <cell r="H1134">
            <v>1</v>
          </cell>
          <cell r="I1134" t="str">
            <v>--</v>
          </cell>
          <cell r="J1134">
            <v>1</v>
          </cell>
          <cell r="K1134">
            <v>1</v>
          </cell>
        </row>
        <row r="1135">
          <cell r="A1135" t="str">
            <v>M1</v>
          </cell>
          <cell r="B1135" t="str">
            <v>A5C</v>
          </cell>
          <cell r="C1135" t="str">
            <v>P</v>
          </cell>
          <cell r="D1135" t="str">
            <v>22011</v>
          </cell>
          <cell r="E1135" t="str">
            <v>SW FLG</v>
          </cell>
          <cell r="F1135">
            <v>3</v>
          </cell>
          <cell r="G1135" t="str">
            <v>CB240108000100</v>
          </cell>
          <cell r="H1135">
            <v>1</v>
          </cell>
          <cell r="I1135" t="str">
            <v>--</v>
          </cell>
          <cell r="J1135">
            <v>1</v>
          </cell>
          <cell r="K1135">
            <v>1</v>
          </cell>
        </row>
        <row r="1136">
          <cell r="A1136" t="str">
            <v>M1</v>
          </cell>
          <cell r="B1136" t="str">
            <v>A5C</v>
          </cell>
          <cell r="C1136" t="str">
            <v>P</v>
          </cell>
          <cell r="D1136" t="str">
            <v>22066</v>
          </cell>
          <cell r="E1136" t="str">
            <v>SW FLG</v>
          </cell>
          <cell r="F1136">
            <v>3</v>
          </cell>
          <cell r="G1136" t="str">
            <v>CB240108000100</v>
          </cell>
          <cell r="H1136">
            <v>1</v>
          </cell>
          <cell r="I1136" t="str">
            <v>--</v>
          </cell>
          <cell r="J1136">
            <v>2</v>
          </cell>
          <cell r="K1136">
            <v>2</v>
          </cell>
        </row>
        <row r="1137">
          <cell r="A1137" t="str">
            <v>M1</v>
          </cell>
          <cell r="B1137" t="str">
            <v>A5C</v>
          </cell>
          <cell r="C1137" t="str">
            <v>P</v>
          </cell>
          <cell r="D1137" t="str">
            <v>22103</v>
          </cell>
          <cell r="E1137" t="str">
            <v>SW FLG</v>
          </cell>
          <cell r="F1137">
            <v>3</v>
          </cell>
          <cell r="G1137" t="str">
            <v>CB240208000100</v>
          </cell>
          <cell r="H1137">
            <v>1</v>
          </cell>
          <cell r="I1137" t="str">
            <v>--</v>
          </cell>
          <cell r="J1137">
            <v>2</v>
          </cell>
          <cell r="K1137">
            <v>2</v>
          </cell>
        </row>
        <row r="1138">
          <cell r="A1138" t="str">
            <v>M1</v>
          </cell>
          <cell r="B1138" t="str">
            <v>A5C</v>
          </cell>
          <cell r="C1138" t="str">
            <v>P</v>
          </cell>
          <cell r="D1138" t="str">
            <v>22106</v>
          </cell>
          <cell r="E1138" t="str">
            <v>SW FLG</v>
          </cell>
          <cell r="F1138">
            <v>3</v>
          </cell>
          <cell r="G1138" t="str">
            <v>CB240108000100</v>
          </cell>
          <cell r="H1138">
            <v>1</v>
          </cell>
          <cell r="I1138" t="str">
            <v>--</v>
          </cell>
          <cell r="J1138">
            <v>1</v>
          </cell>
          <cell r="K1138">
            <v>1</v>
          </cell>
        </row>
        <row r="1139">
          <cell r="A1139" t="str">
            <v>M1</v>
          </cell>
          <cell r="B1139" t="str">
            <v>A5C</v>
          </cell>
          <cell r="C1139" t="str">
            <v>P</v>
          </cell>
          <cell r="D1139" t="str">
            <v>22140</v>
          </cell>
          <cell r="E1139" t="str">
            <v>SW FLG</v>
          </cell>
          <cell r="F1139">
            <v>3</v>
          </cell>
          <cell r="G1139" t="str">
            <v>CB240108000100</v>
          </cell>
          <cell r="H1139">
            <v>1</v>
          </cell>
          <cell r="I1139" t="str">
            <v>--</v>
          </cell>
          <cell r="J1139">
            <v>2</v>
          </cell>
          <cell r="K1139">
            <v>2</v>
          </cell>
        </row>
        <row r="1140">
          <cell r="A1140" t="str">
            <v>M1</v>
          </cell>
          <cell r="B1140" t="str">
            <v>A5C</v>
          </cell>
          <cell r="C1140" t="str">
            <v>P</v>
          </cell>
          <cell r="D1140" t="str">
            <v>99002</v>
          </cell>
          <cell r="E1140" t="str">
            <v>SW FLG</v>
          </cell>
          <cell r="F1140">
            <v>3</v>
          </cell>
          <cell r="G1140" t="str">
            <v>CB240108000100</v>
          </cell>
          <cell r="H1140">
            <v>1</v>
          </cell>
          <cell r="I1140" t="str">
            <v>--</v>
          </cell>
          <cell r="J1140">
            <v>3</v>
          </cell>
          <cell r="K1140">
            <v>3</v>
          </cell>
        </row>
        <row r="1141">
          <cell r="A1141" t="str">
            <v>M1</v>
          </cell>
          <cell r="B1141" t="str">
            <v>A5C</v>
          </cell>
          <cell r="C1141" t="str">
            <v>N</v>
          </cell>
          <cell r="D1141" t="str">
            <v>22670</v>
          </cell>
          <cell r="E1141" t="str">
            <v>SW FLG</v>
          </cell>
          <cell r="F1141">
            <v>3</v>
          </cell>
          <cell r="G1141" t="str">
            <v>CB240108000100</v>
          </cell>
          <cell r="H1141">
            <v>1</v>
          </cell>
          <cell r="I1141" t="str">
            <v>--</v>
          </cell>
          <cell r="J1141">
            <v>2</v>
          </cell>
          <cell r="K1141">
            <v>2</v>
          </cell>
        </row>
        <row r="1142">
          <cell r="A1142" t="str">
            <v>M1</v>
          </cell>
          <cell r="B1142" t="str">
            <v>A5C</v>
          </cell>
          <cell r="C1142" t="str">
            <v>N</v>
          </cell>
          <cell r="D1142" t="str">
            <v>25614</v>
          </cell>
          <cell r="E1142" t="str">
            <v>SW FLG</v>
          </cell>
          <cell r="F1142">
            <v>3</v>
          </cell>
          <cell r="G1142" t="str">
            <v>CB240208000100</v>
          </cell>
          <cell r="H1142">
            <v>1</v>
          </cell>
          <cell r="I1142" t="str">
            <v>--</v>
          </cell>
          <cell r="J1142">
            <v>2</v>
          </cell>
          <cell r="K1142">
            <v>2</v>
          </cell>
        </row>
        <row r="1143">
          <cell r="A1143" t="str">
            <v>M1</v>
          </cell>
          <cell r="B1143" t="str">
            <v>A5C</v>
          </cell>
          <cell r="C1143" t="str">
            <v>P</v>
          </cell>
          <cell r="D1143" t="str">
            <v>22102</v>
          </cell>
          <cell r="E1143" t="str">
            <v>SW FLG</v>
          </cell>
          <cell r="F1143">
            <v>3</v>
          </cell>
          <cell r="G1143" t="str">
            <v>CB240108000100</v>
          </cell>
          <cell r="H1143">
            <v>1</v>
          </cell>
          <cell r="I1143" t="str">
            <v>--</v>
          </cell>
          <cell r="J1143">
            <v>1</v>
          </cell>
          <cell r="K1143">
            <v>1</v>
          </cell>
        </row>
        <row r="1144">
          <cell r="A1144" t="str">
            <v>M1</v>
          </cell>
          <cell r="B1144" t="str">
            <v>A5C</v>
          </cell>
          <cell r="C1144" t="str">
            <v>P</v>
          </cell>
          <cell r="D1144" t="str">
            <v>22130</v>
          </cell>
          <cell r="E1144" t="str">
            <v>SW FLG</v>
          </cell>
          <cell r="F1144">
            <v>3</v>
          </cell>
          <cell r="G1144" t="str">
            <v>CB240108000100</v>
          </cell>
          <cell r="H1144">
            <v>1</v>
          </cell>
          <cell r="I1144" t="str">
            <v>--</v>
          </cell>
          <cell r="J1144">
            <v>2</v>
          </cell>
          <cell r="K1144">
            <v>2</v>
          </cell>
        </row>
        <row r="1145">
          <cell r="A1145" t="str">
            <v>M1</v>
          </cell>
          <cell r="B1145" t="str">
            <v>A5C</v>
          </cell>
          <cell r="C1145" t="str">
            <v>TRIM</v>
          </cell>
          <cell r="D1145" t="str">
            <v>V-2202</v>
          </cell>
          <cell r="E1145" t="str">
            <v>SW FLG</v>
          </cell>
          <cell r="F1145">
            <v>3</v>
          </cell>
          <cell r="G1145" t="str">
            <v>CB240108000100</v>
          </cell>
          <cell r="H1145">
            <v>1</v>
          </cell>
          <cell r="I1145" t="str">
            <v>--</v>
          </cell>
          <cell r="J1145">
            <v>3</v>
          </cell>
          <cell r="K1145">
            <v>3</v>
          </cell>
        </row>
        <row r="1146">
          <cell r="A1146" t="str">
            <v>M1</v>
          </cell>
          <cell r="B1146" t="str">
            <v>A5C</v>
          </cell>
          <cell r="C1146" t="str">
            <v>TRIM</v>
          </cell>
          <cell r="D1146" t="str">
            <v>V-2206</v>
          </cell>
          <cell r="E1146" t="str">
            <v>SW FLG</v>
          </cell>
          <cell r="F1146">
            <v>3</v>
          </cell>
          <cell r="G1146" t="str">
            <v>CB240108000100</v>
          </cell>
          <cell r="H1146">
            <v>1</v>
          </cell>
          <cell r="I1146" t="str">
            <v>--</v>
          </cell>
          <cell r="J1146">
            <v>1</v>
          </cell>
          <cell r="K1146">
            <v>1</v>
          </cell>
        </row>
        <row r="1147">
          <cell r="A1147" t="str">
            <v>M1</v>
          </cell>
          <cell r="B1147" t="str">
            <v>A5C</v>
          </cell>
          <cell r="C1147" t="str">
            <v>P</v>
          </cell>
          <cell r="D1147" t="str">
            <v>22099</v>
          </cell>
          <cell r="E1147" t="str">
            <v>LWN FLG</v>
          </cell>
          <cell r="F1147">
            <v>3</v>
          </cell>
          <cell r="G1147" t="str">
            <v>CB2901000001WL</v>
          </cell>
          <cell r="H1147">
            <v>1</v>
          </cell>
          <cell r="I1147" t="str">
            <v>150mm</v>
          </cell>
          <cell r="J1147">
            <v>1</v>
          </cell>
          <cell r="K1147">
            <v>1</v>
          </cell>
        </row>
        <row r="1148">
          <cell r="A1148" t="str">
            <v>M1</v>
          </cell>
          <cell r="B1148" t="str">
            <v>A6C</v>
          </cell>
          <cell r="C1148" t="str">
            <v>HOS</v>
          </cell>
          <cell r="D1148" t="str">
            <v>65621</v>
          </cell>
          <cell r="E1148" t="str">
            <v>SW FLG</v>
          </cell>
          <cell r="F1148">
            <v>3</v>
          </cell>
          <cell r="G1148" t="str">
            <v>CB240108000100</v>
          </cell>
          <cell r="H1148">
            <v>1</v>
          </cell>
          <cell r="I1148" t="str">
            <v>--</v>
          </cell>
          <cell r="J1148">
            <v>3</v>
          </cell>
          <cell r="K1148">
            <v>3</v>
          </cell>
        </row>
        <row r="1149">
          <cell r="A1149" t="str">
            <v>M1</v>
          </cell>
          <cell r="B1149" t="str">
            <v>A6C</v>
          </cell>
          <cell r="C1149" t="str">
            <v>HOR</v>
          </cell>
          <cell r="D1149" t="str">
            <v>65612</v>
          </cell>
          <cell r="E1149" t="str">
            <v>SW FLG</v>
          </cell>
          <cell r="F1149">
            <v>3</v>
          </cell>
          <cell r="G1149" t="str">
            <v>CB240108000100</v>
          </cell>
          <cell r="H1149">
            <v>1</v>
          </cell>
          <cell r="I1149" t="str">
            <v>--</v>
          </cell>
          <cell r="J1149">
            <v>2</v>
          </cell>
          <cell r="K1149">
            <v>2</v>
          </cell>
        </row>
        <row r="1150">
          <cell r="A1150" t="str">
            <v>M1</v>
          </cell>
          <cell r="B1150" t="str">
            <v>A5C</v>
          </cell>
          <cell r="C1150" t="str">
            <v>P</v>
          </cell>
          <cell r="D1150" t="str">
            <v>22003</v>
          </cell>
          <cell r="E1150" t="str">
            <v>LWN FLG</v>
          </cell>
          <cell r="F1150">
            <v>3</v>
          </cell>
          <cell r="G1150" t="str">
            <v>CB2901000001WL</v>
          </cell>
          <cell r="H1150">
            <v>1</v>
          </cell>
          <cell r="I1150" t="str">
            <v>150mm</v>
          </cell>
          <cell r="J1150">
            <v>1</v>
          </cell>
          <cell r="K1150">
            <v>1</v>
          </cell>
        </row>
        <row r="1151">
          <cell r="A1151" t="str">
            <v>M1</v>
          </cell>
          <cell r="B1151" t="str">
            <v>A5C</v>
          </cell>
          <cell r="C1151" t="str">
            <v>P</v>
          </cell>
          <cell r="D1151" t="str">
            <v>22058</v>
          </cell>
          <cell r="E1151" t="str">
            <v>LWN FLG</v>
          </cell>
          <cell r="F1151">
            <v>3</v>
          </cell>
          <cell r="G1151" t="str">
            <v>CB2901000001WL</v>
          </cell>
          <cell r="H1151">
            <v>1</v>
          </cell>
          <cell r="I1151" t="str">
            <v>150mm</v>
          </cell>
          <cell r="J1151">
            <v>1</v>
          </cell>
          <cell r="K1151">
            <v>1</v>
          </cell>
        </row>
        <row r="1152">
          <cell r="A1152" t="str">
            <v>M1</v>
          </cell>
          <cell r="B1152" t="str">
            <v>A5C</v>
          </cell>
          <cell r="C1152" t="str">
            <v>P</v>
          </cell>
          <cell r="D1152" t="str">
            <v>22060</v>
          </cell>
          <cell r="E1152" t="str">
            <v>LWN FLG</v>
          </cell>
          <cell r="F1152">
            <v>3</v>
          </cell>
          <cell r="G1152" t="str">
            <v>CB2901000001WL</v>
          </cell>
          <cell r="H1152">
            <v>1</v>
          </cell>
          <cell r="I1152" t="str">
            <v>150mm</v>
          </cell>
          <cell r="J1152">
            <v>1</v>
          </cell>
          <cell r="K1152">
            <v>1</v>
          </cell>
        </row>
        <row r="1153">
          <cell r="A1153" t="str">
            <v>M1</v>
          </cell>
          <cell r="B1153" t="str">
            <v>A6C</v>
          </cell>
          <cell r="C1153" t="str">
            <v>HOS</v>
          </cell>
          <cell r="D1153" t="str">
            <v>65624</v>
          </cell>
          <cell r="E1153" t="str">
            <v>LWN FLG</v>
          </cell>
          <cell r="F1153">
            <v>3</v>
          </cell>
          <cell r="G1153" t="str">
            <v>CB2901000001WL</v>
          </cell>
          <cell r="H1153">
            <v>1</v>
          </cell>
          <cell r="I1153" t="str">
            <v>150mm</v>
          </cell>
          <cell r="J1153">
            <v>1</v>
          </cell>
          <cell r="K1153">
            <v>1</v>
          </cell>
        </row>
        <row r="1154">
          <cell r="A1154" t="str">
            <v>M1</v>
          </cell>
          <cell r="B1154" t="str">
            <v>A6C</v>
          </cell>
          <cell r="C1154" t="str">
            <v>HOS</v>
          </cell>
          <cell r="D1154" t="str">
            <v>65613</v>
          </cell>
          <cell r="E1154" t="str">
            <v>LWN FLG</v>
          </cell>
          <cell r="F1154">
            <v>3</v>
          </cell>
          <cell r="G1154" t="str">
            <v>CB2901000001WL</v>
          </cell>
          <cell r="H1154">
            <v>1</v>
          </cell>
          <cell r="I1154" t="str">
            <v>150mm</v>
          </cell>
          <cell r="J1154">
            <v>1</v>
          </cell>
          <cell r="K1154">
            <v>1</v>
          </cell>
        </row>
        <row r="1155">
          <cell r="A1155" t="str">
            <v>M1</v>
          </cell>
          <cell r="B1155" t="str">
            <v>A6C</v>
          </cell>
          <cell r="C1155" t="str">
            <v>HOS</v>
          </cell>
          <cell r="D1155" t="str">
            <v>65631</v>
          </cell>
          <cell r="E1155" t="str">
            <v>LWN FLG</v>
          </cell>
          <cell r="F1155">
            <v>3</v>
          </cell>
          <cell r="G1155" t="str">
            <v>CB2901000001WL</v>
          </cell>
          <cell r="H1155">
            <v>1</v>
          </cell>
          <cell r="I1155" t="str">
            <v>150mm</v>
          </cell>
          <cell r="J1155">
            <v>1</v>
          </cell>
          <cell r="K1155">
            <v>1</v>
          </cell>
        </row>
        <row r="1156">
          <cell r="A1156" t="str">
            <v>M1</v>
          </cell>
          <cell r="B1156" t="str">
            <v>A5C</v>
          </cell>
          <cell r="C1156" t="str">
            <v>P</v>
          </cell>
          <cell r="D1156" t="str">
            <v>22096</v>
          </cell>
          <cell r="E1156" t="str">
            <v>LWN FLG</v>
          </cell>
          <cell r="F1156">
            <v>3</v>
          </cell>
          <cell r="G1156" t="str">
            <v>CB2901000001WL</v>
          </cell>
          <cell r="H1156">
            <v>1</v>
          </cell>
          <cell r="I1156" t="str">
            <v>150mm</v>
          </cell>
          <cell r="J1156">
            <v>1</v>
          </cell>
          <cell r="K1156">
            <v>1</v>
          </cell>
        </row>
        <row r="1157">
          <cell r="A1157" t="str">
            <v>M1</v>
          </cell>
          <cell r="B1157" t="str">
            <v>A6C</v>
          </cell>
          <cell r="C1157" t="str">
            <v>HOR</v>
          </cell>
          <cell r="D1157" t="str">
            <v>65813</v>
          </cell>
          <cell r="E1157" t="str">
            <v>LWN FLG</v>
          </cell>
          <cell r="F1157">
            <v>3</v>
          </cell>
          <cell r="G1157" t="str">
            <v>CB2901000001WL</v>
          </cell>
          <cell r="H1157">
            <v>1</v>
          </cell>
          <cell r="I1157" t="str">
            <v>150mm</v>
          </cell>
          <cell r="J1157">
            <v>1</v>
          </cell>
          <cell r="K1157">
            <v>1</v>
          </cell>
        </row>
        <row r="1158">
          <cell r="A1158" t="str">
            <v>M1</v>
          </cell>
          <cell r="B1158" t="str">
            <v>A6C</v>
          </cell>
          <cell r="C1158" t="str">
            <v>HOR</v>
          </cell>
          <cell r="D1158" t="str">
            <v>65611</v>
          </cell>
          <cell r="E1158" t="str">
            <v>LWN FLG</v>
          </cell>
          <cell r="F1158">
            <v>3</v>
          </cell>
          <cell r="G1158" t="str">
            <v>CB2901000001WL</v>
          </cell>
          <cell r="H1158">
            <v>1</v>
          </cell>
          <cell r="I1158" t="str">
            <v>150mm</v>
          </cell>
          <cell r="J1158">
            <v>1</v>
          </cell>
          <cell r="K1158">
            <v>1</v>
          </cell>
        </row>
        <row r="1159">
          <cell r="A1159" t="str">
            <v>M1</v>
          </cell>
          <cell r="B1159" t="str">
            <v>A6C</v>
          </cell>
          <cell r="C1159" t="str">
            <v>HOR</v>
          </cell>
          <cell r="D1159" t="str">
            <v>65619</v>
          </cell>
          <cell r="E1159" t="str">
            <v>LWN FLG</v>
          </cell>
          <cell r="F1159">
            <v>3</v>
          </cell>
          <cell r="G1159" t="str">
            <v>CB2901000001WL</v>
          </cell>
          <cell r="H1159">
            <v>1</v>
          </cell>
          <cell r="I1159" t="str">
            <v>150mm</v>
          </cell>
          <cell r="J1159">
            <v>1</v>
          </cell>
          <cell r="K1159">
            <v>1</v>
          </cell>
        </row>
        <row r="1160">
          <cell r="A1160" t="str">
            <v>M1</v>
          </cell>
          <cell r="B1160" t="str">
            <v>A6C</v>
          </cell>
          <cell r="C1160" t="str">
            <v>HOS</v>
          </cell>
          <cell r="D1160" t="str">
            <v>65624</v>
          </cell>
          <cell r="E1160" t="str">
            <v>LWN FLG</v>
          </cell>
          <cell r="F1160">
            <v>3</v>
          </cell>
          <cell r="G1160" t="str">
            <v>CB2901000001WL</v>
          </cell>
          <cell r="H1160">
            <v>1</v>
          </cell>
          <cell r="I1160" t="str">
            <v>150mm</v>
          </cell>
          <cell r="J1160">
            <v>1</v>
          </cell>
          <cell r="K1160">
            <v>1</v>
          </cell>
        </row>
        <row r="1161">
          <cell r="A1161" t="str">
            <v>M1</v>
          </cell>
          <cell r="B1161" t="str">
            <v>A4C</v>
          </cell>
          <cell r="C1161" t="str">
            <v>P</v>
          </cell>
          <cell r="D1161" t="str">
            <v>22008</v>
          </cell>
          <cell r="E1161" t="str">
            <v>LWN FLG</v>
          </cell>
          <cell r="F1161">
            <v>3</v>
          </cell>
          <cell r="G1161" t="str">
            <v>CB2901000001WL</v>
          </cell>
          <cell r="H1161">
            <v>1</v>
          </cell>
          <cell r="I1161" t="str">
            <v>150mm</v>
          </cell>
          <cell r="J1161">
            <v>1</v>
          </cell>
          <cell r="K1161">
            <v>1</v>
          </cell>
        </row>
        <row r="1162">
          <cell r="A1162" t="str">
            <v>M1</v>
          </cell>
          <cell r="B1162" t="str">
            <v>A4C</v>
          </cell>
          <cell r="C1162" t="str">
            <v>P</v>
          </cell>
          <cell r="D1162" t="str">
            <v>22008</v>
          </cell>
          <cell r="E1162" t="str">
            <v>LWN FLG</v>
          </cell>
          <cell r="F1162">
            <v>3</v>
          </cell>
          <cell r="G1162" t="str">
            <v>CB2901000001WL</v>
          </cell>
          <cell r="H1162">
            <v>1</v>
          </cell>
          <cell r="I1162" t="str">
            <v>150mm</v>
          </cell>
          <cell r="J1162">
            <v>1</v>
          </cell>
          <cell r="K1162">
            <v>1</v>
          </cell>
        </row>
        <row r="1163">
          <cell r="A1163" t="str">
            <v>M1</v>
          </cell>
          <cell r="B1163" t="str">
            <v>A4C</v>
          </cell>
          <cell r="C1163" t="str">
            <v>P</v>
          </cell>
          <cell r="D1163" t="str">
            <v>22080</v>
          </cell>
          <cell r="E1163" t="str">
            <v>LWN FLG</v>
          </cell>
          <cell r="F1163">
            <v>3</v>
          </cell>
          <cell r="G1163" t="str">
            <v>CB2901000001WL</v>
          </cell>
          <cell r="H1163">
            <v>1</v>
          </cell>
          <cell r="I1163" t="str">
            <v>150mm</v>
          </cell>
          <cell r="J1163">
            <v>2</v>
          </cell>
          <cell r="K1163">
            <v>2</v>
          </cell>
        </row>
        <row r="1164">
          <cell r="A1164" t="str">
            <v>M1</v>
          </cell>
          <cell r="B1164" t="str">
            <v>A6C</v>
          </cell>
          <cell r="C1164" t="str">
            <v>HOS</v>
          </cell>
          <cell r="D1164" t="str">
            <v>65613</v>
          </cell>
          <cell r="E1164" t="str">
            <v>SW FLG</v>
          </cell>
          <cell r="F1164">
            <v>3</v>
          </cell>
          <cell r="G1164" t="str">
            <v>CB240108000100</v>
          </cell>
          <cell r="H1164">
            <v>1</v>
          </cell>
          <cell r="I1164" t="str">
            <v>--</v>
          </cell>
          <cell r="J1164">
            <v>4</v>
          </cell>
          <cell r="K1164">
            <v>4</v>
          </cell>
        </row>
        <row r="1165">
          <cell r="A1165" t="str">
            <v>M1</v>
          </cell>
          <cell r="B1165" t="str">
            <v>A5C</v>
          </cell>
          <cell r="C1165" t="str">
            <v>TRIM</v>
          </cell>
          <cell r="D1165" t="str">
            <v>C-2201</v>
          </cell>
          <cell r="E1165" t="str">
            <v>SW FLG</v>
          </cell>
          <cell r="F1165">
            <v>3</v>
          </cell>
          <cell r="G1165" t="str">
            <v>CB240108000100</v>
          </cell>
          <cell r="H1165">
            <v>1</v>
          </cell>
          <cell r="I1165" t="str">
            <v>--</v>
          </cell>
          <cell r="J1165">
            <v>2</v>
          </cell>
          <cell r="K1165">
            <v>2</v>
          </cell>
        </row>
        <row r="1166">
          <cell r="A1166" t="str">
            <v>M1</v>
          </cell>
          <cell r="B1166" t="str">
            <v>A5C</v>
          </cell>
          <cell r="C1166" t="str">
            <v>TRIM</v>
          </cell>
          <cell r="D1166" t="str">
            <v>V-2209</v>
          </cell>
          <cell r="E1166" t="str">
            <v>SW FLG</v>
          </cell>
          <cell r="F1166">
            <v>3</v>
          </cell>
          <cell r="G1166" t="str">
            <v>CB240108000100</v>
          </cell>
          <cell r="H1166">
            <v>1</v>
          </cell>
          <cell r="I1166" t="str">
            <v>--</v>
          </cell>
          <cell r="J1166">
            <v>1</v>
          </cell>
          <cell r="K1166">
            <v>1</v>
          </cell>
        </row>
        <row r="1167">
          <cell r="A1167" t="str">
            <v>M1</v>
          </cell>
          <cell r="B1167" t="str">
            <v>A6C</v>
          </cell>
          <cell r="C1167" t="str">
            <v>HOR</v>
          </cell>
          <cell r="D1167" t="str">
            <v>65622</v>
          </cell>
          <cell r="E1167" t="str">
            <v>SW FLG</v>
          </cell>
          <cell r="F1167">
            <v>3</v>
          </cell>
          <cell r="G1167" t="str">
            <v>CB240108000100</v>
          </cell>
          <cell r="H1167">
            <v>1</v>
          </cell>
          <cell r="I1167" t="str">
            <v>--</v>
          </cell>
          <cell r="J1167">
            <v>1</v>
          </cell>
          <cell r="K1167">
            <v>1</v>
          </cell>
        </row>
        <row r="1168">
          <cell r="A1168" t="str">
            <v>M1</v>
          </cell>
          <cell r="B1168" t="str">
            <v>A5C</v>
          </cell>
          <cell r="C1168" t="str">
            <v>TRIM</v>
          </cell>
          <cell r="D1168" t="str">
            <v>V-2208</v>
          </cell>
          <cell r="E1168" t="str">
            <v>SW FLG</v>
          </cell>
          <cell r="F1168">
            <v>3</v>
          </cell>
          <cell r="G1168" t="str">
            <v>CB240108000100</v>
          </cell>
          <cell r="H1168">
            <v>1</v>
          </cell>
          <cell r="I1168" t="str">
            <v>--</v>
          </cell>
          <cell r="J1168">
            <v>1</v>
          </cell>
          <cell r="K1168">
            <v>1</v>
          </cell>
        </row>
        <row r="1169">
          <cell r="A1169" t="str">
            <v>M1</v>
          </cell>
          <cell r="B1169" t="str">
            <v>B2C</v>
          </cell>
          <cell r="C1169" t="str">
            <v>SH</v>
          </cell>
          <cell r="D1169" t="str">
            <v>22614</v>
          </cell>
          <cell r="E1169" t="str">
            <v>SW FLG</v>
          </cell>
          <cell r="F1169">
            <v>3</v>
          </cell>
          <cell r="G1169" t="str">
            <v>CB240208001H00</v>
          </cell>
          <cell r="H1169">
            <v>1.5</v>
          </cell>
          <cell r="I1169" t="str">
            <v>--</v>
          </cell>
          <cell r="J1169">
            <v>2</v>
          </cell>
          <cell r="K1169">
            <v>2</v>
          </cell>
        </row>
        <row r="1170">
          <cell r="A1170" t="str">
            <v>M1</v>
          </cell>
          <cell r="B1170" t="str">
            <v>B2C</v>
          </cell>
          <cell r="C1170" t="str">
            <v>SH</v>
          </cell>
          <cell r="D1170" t="str">
            <v>22613</v>
          </cell>
          <cell r="E1170" t="str">
            <v>SW FLG</v>
          </cell>
          <cell r="F1170">
            <v>3</v>
          </cell>
          <cell r="G1170" t="str">
            <v>CB240208001H00</v>
          </cell>
          <cell r="H1170">
            <v>1.5</v>
          </cell>
          <cell r="I1170" t="str">
            <v>--</v>
          </cell>
          <cell r="J1170">
            <v>2</v>
          </cell>
          <cell r="K1170">
            <v>2</v>
          </cell>
        </row>
        <row r="1171">
          <cell r="A1171" t="str">
            <v>M1</v>
          </cell>
          <cell r="B1171" t="str">
            <v>A5C</v>
          </cell>
          <cell r="C1171" t="str">
            <v>P</v>
          </cell>
          <cell r="D1171" t="str">
            <v>22036</v>
          </cell>
          <cell r="E1171" t="str">
            <v>SW FLG</v>
          </cell>
          <cell r="F1171">
            <v>3</v>
          </cell>
          <cell r="G1171" t="str">
            <v>CB240108001H00</v>
          </cell>
          <cell r="H1171">
            <v>1.5</v>
          </cell>
          <cell r="I1171" t="str">
            <v>--</v>
          </cell>
          <cell r="J1171">
            <v>1</v>
          </cell>
          <cell r="K1171">
            <v>1</v>
          </cell>
        </row>
        <row r="1172">
          <cell r="A1172" t="str">
            <v>M1</v>
          </cell>
          <cell r="B1172" t="str">
            <v>A5C</v>
          </cell>
          <cell r="C1172" t="str">
            <v>P</v>
          </cell>
          <cell r="D1172" t="str">
            <v>22045</v>
          </cell>
          <cell r="E1172" t="str">
            <v>SW FLG</v>
          </cell>
          <cell r="F1172">
            <v>3</v>
          </cell>
          <cell r="G1172" t="str">
            <v>CB240108001H00</v>
          </cell>
          <cell r="H1172">
            <v>1.5</v>
          </cell>
          <cell r="I1172" t="str">
            <v>--</v>
          </cell>
          <cell r="J1172">
            <v>5</v>
          </cell>
          <cell r="K1172">
            <v>5</v>
          </cell>
        </row>
        <row r="1173">
          <cell r="A1173" t="str">
            <v>M1</v>
          </cell>
          <cell r="B1173" t="str">
            <v>A5C</v>
          </cell>
          <cell r="C1173" t="str">
            <v>P</v>
          </cell>
          <cell r="D1173" t="str">
            <v>22078</v>
          </cell>
          <cell r="E1173" t="str">
            <v>SW FLG</v>
          </cell>
          <cell r="F1173">
            <v>3</v>
          </cell>
          <cell r="G1173" t="str">
            <v>CB240108001H00</v>
          </cell>
          <cell r="H1173">
            <v>1.5</v>
          </cell>
          <cell r="I1173" t="str">
            <v>--</v>
          </cell>
          <cell r="J1173">
            <v>1</v>
          </cell>
          <cell r="K1173">
            <v>1</v>
          </cell>
        </row>
        <row r="1174">
          <cell r="A1174" t="str">
            <v>M1</v>
          </cell>
          <cell r="B1174" t="str">
            <v>A5C</v>
          </cell>
          <cell r="C1174" t="str">
            <v>P</v>
          </cell>
          <cell r="D1174" t="str">
            <v>22078</v>
          </cell>
          <cell r="E1174" t="str">
            <v>SW FLG</v>
          </cell>
          <cell r="F1174">
            <v>3</v>
          </cell>
          <cell r="G1174" t="str">
            <v>CB240208001H00</v>
          </cell>
          <cell r="H1174">
            <v>1.5</v>
          </cell>
          <cell r="I1174" t="str">
            <v>--</v>
          </cell>
          <cell r="J1174">
            <v>2</v>
          </cell>
          <cell r="K1174">
            <v>2</v>
          </cell>
        </row>
        <row r="1175">
          <cell r="A1175" t="str">
            <v>M1</v>
          </cell>
          <cell r="B1175" t="str">
            <v>A5C</v>
          </cell>
          <cell r="C1175" t="str">
            <v>P</v>
          </cell>
          <cell r="D1175" t="str">
            <v>22071</v>
          </cell>
          <cell r="E1175" t="str">
            <v>SW FLG</v>
          </cell>
          <cell r="F1175">
            <v>3</v>
          </cell>
          <cell r="G1175" t="str">
            <v>CB240208001H00</v>
          </cell>
          <cell r="H1175">
            <v>1.5</v>
          </cell>
          <cell r="I1175" t="str">
            <v>--</v>
          </cell>
          <cell r="J1175">
            <v>2</v>
          </cell>
          <cell r="K1175">
            <v>2</v>
          </cell>
        </row>
        <row r="1176">
          <cell r="A1176" t="str">
            <v>M1</v>
          </cell>
          <cell r="B1176" t="str">
            <v>A5C</v>
          </cell>
          <cell r="C1176" t="str">
            <v>P</v>
          </cell>
          <cell r="D1176" t="str">
            <v>22071</v>
          </cell>
          <cell r="E1176" t="str">
            <v>SW FLG</v>
          </cell>
          <cell r="F1176">
            <v>3</v>
          </cell>
          <cell r="G1176" t="str">
            <v>CB240108001H00</v>
          </cell>
          <cell r="H1176">
            <v>1.5</v>
          </cell>
          <cell r="I1176" t="str">
            <v>--</v>
          </cell>
          <cell r="J1176">
            <v>4</v>
          </cell>
          <cell r="K1176">
            <v>4</v>
          </cell>
        </row>
        <row r="1177">
          <cell r="A1177" t="str">
            <v>M1</v>
          </cell>
          <cell r="B1177" t="str">
            <v>A5C</v>
          </cell>
          <cell r="C1177" t="str">
            <v>P</v>
          </cell>
          <cell r="D1177" t="str">
            <v>22079</v>
          </cell>
          <cell r="E1177" t="str">
            <v>SW FLG</v>
          </cell>
          <cell r="F1177">
            <v>3</v>
          </cell>
          <cell r="G1177" t="str">
            <v>CB240108001H00</v>
          </cell>
          <cell r="H1177">
            <v>1.5</v>
          </cell>
          <cell r="I1177" t="str">
            <v>--</v>
          </cell>
          <cell r="J1177">
            <v>1</v>
          </cell>
          <cell r="K1177">
            <v>1</v>
          </cell>
        </row>
        <row r="1178">
          <cell r="A1178" t="str">
            <v>M1</v>
          </cell>
          <cell r="B1178" t="str">
            <v>A5C</v>
          </cell>
          <cell r="C1178" t="str">
            <v>P</v>
          </cell>
          <cell r="D1178" t="str">
            <v>22101</v>
          </cell>
          <cell r="E1178" t="str">
            <v>SW FLG</v>
          </cell>
          <cell r="F1178">
            <v>3</v>
          </cell>
          <cell r="G1178" t="str">
            <v>CB240108001H00</v>
          </cell>
          <cell r="H1178">
            <v>1.5</v>
          </cell>
          <cell r="I1178" t="str">
            <v>--</v>
          </cell>
          <cell r="J1178">
            <v>1</v>
          </cell>
          <cell r="K1178">
            <v>1</v>
          </cell>
        </row>
        <row r="1179">
          <cell r="A1179" t="str">
            <v>M1</v>
          </cell>
          <cell r="B1179" t="str">
            <v>A5C</v>
          </cell>
          <cell r="C1179" t="str">
            <v>P</v>
          </cell>
          <cell r="D1179" t="str">
            <v>22102</v>
          </cell>
          <cell r="E1179" t="str">
            <v>SW FLG</v>
          </cell>
          <cell r="F1179">
            <v>3</v>
          </cell>
          <cell r="G1179" t="str">
            <v>CB240108001H00</v>
          </cell>
          <cell r="H1179">
            <v>1.5</v>
          </cell>
          <cell r="I1179" t="str">
            <v>--</v>
          </cell>
          <cell r="J1179">
            <v>2</v>
          </cell>
          <cell r="K1179">
            <v>2</v>
          </cell>
        </row>
        <row r="1180">
          <cell r="A1180" t="str">
            <v>M1</v>
          </cell>
          <cell r="B1180" t="str">
            <v>A5C</v>
          </cell>
          <cell r="C1180" t="str">
            <v>P</v>
          </cell>
          <cell r="D1180" t="str">
            <v>22109</v>
          </cell>
          <cell r="E1180" t="str">
            <v>SW FLG</v>
          </cell>
          <cell r="F1180">
            <v>3</v>
          </cell>
          <cell r="G1180" t="str">
            <v>CB240108001H00</v>
          </cell>
          <cell r="H1180">
            <v>1.5</v>
          </cell>
          <cell r="I1180" t="str">
            <v>--</v>
          </cell>
          <cell r="J1180">
            <v>6</v>
          </cell>
          <cell r="K1180">
            <v>6</v>
          </cell>
        </row>
        <row r="1181">
          <cell r="A1181" t="str">
            <v>M1</v>
          </cell>
          <cell r="B1181" t="str">
            <v>A5C</v>
          </cell>
          <cell r="C1181" t="str">
            <v>P</v>
          </cell>
          <cell r="D1181" t="str">
            <v>22102</v>
          </cell>
          <cell r="E1181" t="str">
            <v>SW FLG</v>
          </cell>
          <cell r="F1181">
            <v>3</v>
          </cell>
          <cell r="G1181" t="str">
            <v>CB240208001H00</v>
          </cell>
          <cell r="H1181">
            <v>1.5</v>
          </cell>
          <cell r="I1181" t="str">
            <v>--</v>
          </cell>
          <cell r="J1181">
            <v>2</v>
          </cell>
          <cell r="K1181">
            <v>2</v>
          </cell>
        </row>
        <row r="1182">
          <cell r="A1182" t="str">
            <v>M1</v>
          </cell>
          <cell r="B1182" t="str">
            <v>A5C</v>
          </cell>
          <cell r="C1182" t="str">
            <v>P</v>
          </cell>
          <cell r="D1182" t="str">
            <v>22102</v>
          </cell>
          <cell r="E1182" t="str">
            <v>SW FLG</v>
          </cell>
          <cell r="F1182">
            <v>3</v>
          </cell>
          <cell r="G1182" t="str">
            <v>CB240108001H00</v>
          </cell>
          <cell r="H1182">
            <v>1.5</v>
          </cell>
          <cell r="I1182" t="str">
            <v>--</v>
          </cell>
          <cell r="J1182">
            <v>8</v>
          </cell>
          <cell r="K1182">
            <v>8</v>
          </cell>
        </row>
        <row r="1183">
          <cell r="A1183" t="str">
            <v>M1</v>
          </cell>
          <cell r="B1183" t="str">
            <v>A5C</v>
          </cell>
          <cell r="C1183" t="str">
            <v>P</v>
          </cell>
          <cell r="D1183" t="str">
            <v>22104</v>
          </cell>
          <cell r="E1183" t="str">
            <v>SW FLG</v>
          </cell>
          <cell r="F1183">
            <v>3</v>
          </cell>
          <cell r="G1183" t="str">
            <v>CB240208001H00</v>
          </cell>
          <cell r="H1183">
            <v>1.5</v>
          </cell>
          <cell r="I1183" t="str">
            <v>--</v>
          </cell>
          <cell r="J1183">
            <v>2</v>
          </cell>
          <cell r="K1183">
            <v>2</v>
          </cell>
        </row>
        <row r="1184">
          <cell r="A1184" t="str">
            <v>M1</v>
          </cell>
          <cell r="B1184" t="str">
            <v>A5C</v>
          </cell>
          <cell r="C1184" t="str">
            <v>P</v>
          </cell>
          <cell r="D1184" t="str">
            <v>22104</v>
          </cell>
          <cell r="E1184" t="str">
            <v>SW FLG</v>
          </cell>
          <cell r="F1184">
            <v>3</v>
          </cell>
          <cell r="G1184" t="str">
            <v>CB240108001H00</v>
          </cell>
          <cell r="H1184">
            <v>1.5</v>
          </cell>
          <cell r="I1184" t="str">
            <v>--</v>
          </cell>
          <cell r="J1184">
            <v>1</v>
          </cell>
          <cell r="K1184">
            <v>1</v>
          </cell>
        </row>
        <row r="1185">
          <cell r="A1185" t="str">
            <v>M1</v>
          </cell>
          <cell r="B1185" t="str">
            <v>A5C</v>
          </cell>
          <cell r="C1185" t="str">
            <v>P</v>
          </cell>
          <cell r="D1185" t="str">
            <v>22113</v>
          </cell>
          <cell r="E1185" t="str">
            <v>SW FLG</v>
          </cell>
          <cell r="F1185">
            <v>3</v>
          </cell>
          <cell r="G1185" t="str">
            <v>CB240108001H00</v>
          </cell>
          <cell r="H1185">
            <v>1.5</v>
          </cell>
          <cell r="I1185" t="str">
            <v>--</v>
          </cell>
          <cell r="J1185">
            <v>3</v>
          </cell>
          <cell r="K1185">
            <v>3</v>
          </cell>
        </row>
        <row r="1186">
          <cell r="A1186" t="str">
            <v>M1</v>
          </cell>
          <cell r="B1186" t="str">
            <v>A5C</v>
          </cell>
          <cell r="C1186" t="str">
            <v>P</v>
          </cell>
          <cell r="D1186" t="str">
            <v>22157</v>
          </cell>
          <cell r="E1186" t="str">
            <v>SW FLG</v>
          </cell>
          <cell r="F1186">
            <v>3</v>
          </cell>
          <cell r="G1186" t="str">
            <v>CB240108001H00</v>
          </cell>
          <cell r="H1186">
            <v>1.5</v>
          </cell>
          <cell r="I1186" t="str">
            <v>--</v>
          </cell>
          <cell r="J1186">
            <v>5</v>
          </cell>
          <cell r="K1186">
            <v>5</v>
          </cell>
        </row>
        <row r="1187">
          <cell r="A1187" t="str">
            <v>M1</v>
          </cell>
          <cell r="B1187" t="str">
            <v>A5C</v>
          </cell>
          <cell r="C1187" t="str">
            <v>P</v>
          </cell>
          <cell r="D1187" t="str">
            <v>22158</v>
          </cell>
          <cell r="E1187" t="str">
            <v>SW FLG</v>
          </cell>
          <cell r="F1187">
            <v>3</v>
          </cell>
          <cell r="G1187" t="str">
            <v>CB240108001H00</v>
          </cell>
          <cell r="H1187">
            <v>1.5</v>
          </cell>
          <cell r="I1187" t="str">
            <v>--</v>
          </cell>
          <cell r="J1187">
            <v>5</v>
          </cell>
          <cell r="K1187">
            <v>5</v>
          </cell>
        </row>
        <row r="1188">
          <cell r="A1188" t="str">
            <v>M1</v>
          </cell>
          <cell r="B1188" t="str">
            <v>A5C</v>
          </cell>
          <cell r="C1188" t="str">
            <v>P</v>
          </cell>
          <cell r="D1188" t="str">
            <v>22087</v>
          </cell>
          <cell r="E1188" t="str">
            <v>SW FLG</v>
          </cell>
          <cell r="F1188">
            <v>3</v>
          </cell>
          <cell r="G1188" t="str">
            <v>CB240108001H00</v>
          </cell>
          <cell r="H1188">
            <v>1.5</v>
          </cell>
          <cell r="I1188" t="str">
            <v>--</v>
          </cell>
          <cell r="J1188">
            <v>1</v>
          </cell>
          <cell r="K1188">
            <v>1</v>
          </cell>
        </row>
        <row r="1189">
          <cell r="A1189" t="str">
            <v>M1</v>
          </cell>
          <cell r="B1189" t="str">
            <v>A5C</v>
          </cell>
          <cell r="C1189" t="str">
            <v>P</v>
          </cell>
          <cell r="D1189" t="str">
            <v>22087</v>
          </cell>
          <cell r="E1189" t="str">
            <v>SW FLG</v>
          </cell>
          <cell r="F1189">
            <v>3</v>
          </cell>
          <cell r="G1189" t="str">
            <v>CB240208001H00</v>
          </cell>
          <cell r="H1189">
            <v>1.5</v>
          </cell>
          <cell r="I1189" t="str">
            <v>--</v>
          </cell>
          <cell r="J1189">
            <v>2</v>
          </cell>
          <cell r="K1189">
            <v>2</v>
          </cell>
        </row>
        <row r="1190">
          <cell r="A1190" t="str">
            <v>M1</v>
          </cell>
          <cell r="B1190" t="str">
            <v>A5C</v>
          </cell>
          <cell r="C1190" t="str">
            <v>P</v>
          </cell>
          <cell r="D1190" t="str">
            <v>22102</v>
          </cell>
          <cell r="E1190" t="str">
            <v>SW FLG</v>
          </cell>
          <cell r="F1190">
            <v>3</v>
          </cell>
          <cell r="G1190" t="str">
            <v>CB240108001H00</v>
          </cell>
          <cell r="H1190">
            <v>1.5</v>
          </cell>
          <cell r="I1190" t="str">
            <v>--</v>
          </cell>
          <cell r="J1190">
            <v>2</v>
          </cell>
          <cell r="K1190">
            <v>2</v>
          </cell>
        </row>
        <row r="1191">
          <cell r="A1191" t="str">
            <v>M1</v>
          </cell>
          <cell r="B1191" t="str">
            <v>A5C</v>
          </cell>
          <cell r="C1191" t="str">
            <v>P</v>
          </cell>
          <cell r="D1191" t="str">
            <v>22114</v>
          </cell>
          <cell r="E1191" t="str">
            <v>SW FLG</v>
          </cell>
          <cell r="F1191">
            <v>3</v>
          </cell>
          <cell r="G1191" t="str">
            <v>CB240108001H00</v>
          </cell>
          <cell r="H1191">
            <v>1.5</v>
          </cell>
          <cell r="I1191" t="str">
            <v>--</v>
          </cell>
          <cell r="J1191">
            <v>1</v>
          </cell>
          <cell r="K1191">
            <v>1</v>
          </cell>
        </row>
        <row r="1192">
          <cell r="A1192" t="str">
            <v>M1</v>
          </cell>
          <cell r="B1192" t="str">
            <v>A5C</v>
          </cell>
          <cell r="C1192" t="str">
            <v>P</v>
          </cell>
          <cell r="D1192" t="str">
            <v>22094</v>
          </cell>
          <cell r="E1192" t="str">
            <v>SW FLG</v>
          </cell>
          <cell r="F1192">
            <v>3</v>
          </cell>
          <cell r="G1192" t="str">
            <v>CB240208001H00</v>
          </cell>
          <cell r="H1192">
            <v>1.5</v>
          </cell>
          <cell r="I1192" t="str">
            <v>--</v>
          </cell>
          <cell r="J1192">
            <v>2</v>
          </cell>
          <cell r="K1192">
            <v>2</v>
          </cell>
        </row>
        <row r="1193">
          <cell r="A1193" t="str">
            <v>M1</v>
          </cell>
          <cell r="B1193" t="str">
            <v>A5C</v>
          </cell>
          <cell r="C1193" t="str">
            <v>P</v>
          </cell>
          <cell r="D1193" t="str">
            <v>22095</v>
          </cell>
          <cell r="E1193" t="str">
            <v>SW FLG</v>
          </cell>
          <cell r="F1193">
            <v>3</v>
          </cell>
          <cell r="G1193" t="str">
            <v>CB240208001H00</v>
          </cell>
          <cell r="H1193">
            <v>1.5</v>
          </cell>
          <cell r="I1193" t="str">
            <v>--</v>
          </cell>
          <cell r="J1193">
            <v>2</v>
          </cell>
          <cell r="K1193">
            <v>2</v>
          </cell>
        </row>
        <row r="1194">
          <cell r="A1194" t="str">
            <v>M1</v>
          </cell>
          <cell r="B1194" t="str">
            <v>A5C</v>
          </cell>
          <cell r="C1194" t="str">
            <v>P</v>
          </cell>
          <cell r="D1194" t="str">
            <v>22099</v>
          </cell>
          <cell r="E1194" t="str">
            <v>SW FLG</v>
          </cell>
          <cell r="F1194">
            <v>3</v>
          </cell>
          <cell r="G1194" t="str">
            <v>CB240108001H00</v>
          </cell>
          <cell r="H1194">
            <v>1.5</v>
          </cell>
          <cell r="I1194" t="str">
            <v>--</v>
          </cell>
          <cell r="J1194">
            <v>1</v>
          </cell>
          <cell r="K1194">
            <v>1</v>
          </cell>
        </row>
        <row r="1195">
          <cell r="A1195" t="str">
            <v>M1</v>
          </cell>
          <cell r="B1195" t="str">
            <v>A5C</v>
          </cell>
          <cell r="C1195" t="str">
            <v>P</v>
          </cell>
          <cell r="D1195" t="str">
            <v>22100</v>
          </cell>
          <cell r="E1195" t="str">
            <v>SW FLG</v>
          </cell>
          <cell r="F1195">
            <v>3</v>
          </cell>
          <cell r="G1195" t="str">
            <v>CB240208001H00</v>
          </cell>
          <cell r="H1195">
            <v>1.5</v>
          </cell>
          <cell r="I1195" t="str">
            <v>--</v>
          </cell>
          <cell r="J1195">
            <v>2</v>
          </cell>
          <cell r="K1195">
            <v>2</v>
          </cell>
        </row>
        <row r="1196">
          <cell r="A1196" t="str">
            <v>M1</v>
          </cell>
          <cell r="B1196" t="str">
            <v>A6C</v>
          </cell>
          <cell r="C1196" t="str">
            <v>HOS</v>
          </cell>
          <cell r="D1196" t="str">
            <v>65622</v>
          </cell>
          <cell r="E1196" t="str">
            <v>SW FLG</v>
          </cell>
          <cell r="F1196">
            <v>3</v>
          </cell>
          <cell r="G1196" t="str">
            <v>CB240108001H00</v>
          </cell>
          <cell r="H1196">
            <v>1.5</v>
          </cell>
          <cell r="I1196" t="str">
            <v>--</v>
          </cell>
          <cell r="J1196">
            <v>2</v>
          </cell>
          <cell r="K1196">
            <v>2</v>
          </cell>
        </row>
        <row r="1197">
          <cell r="A1197" t="str">
            <v>M1</v>
          </cell>
          <cell r="B1197" t="str">
            <v>A6C</v>
          </cell>
          <cell r="C1197" t="str">
            <v>HOS</v>
          </cell>
          <cell r="D1197" t="str">
            <v>65623</v>
          </cell>
          <cell r="E1197" t="str">
            <v>SW FLG</v>
          </cell>
          <cell r="F1197">
            <v>3</v>
          </cell>
          <cell r="G1197" t="str">
            <v>CB240108001H00</v>
          </cell>
          <cell r="H1197">
            <v>1.5</v>
          </cell>
          <cell r="I1197" t="str">
            <v>--</v>
          </cell>
          <cell r="J1197">
            <v>2</v>
          </cell>
          <cell r="K1197">
            <v>2</v>
          </cell>
        </row>
        <row r="1198">
          <cell r="A1198" t="str">
            <v>M1</v>
          </cell>
          <cell r="B1198" t="str">
            <v>A5C</v>
          </cell>
          <cell r="C1198" t="str">
            <v>P</v>
          </cell>
          <cell r="D1198" t="str">
            <v>22039</v>
          </cell>
          <cell r="E1198" t="str">
            <v>SW FLG</v>
          </cell>
          <cell r="F1198">
            <v>3</v>
          </cell>
          <cell r="G1198" t="str">
            <v>CB240108001H00</v>
          </cell>
          <cell r="H1198">
            <v>1.5</v>
          </cell>
          <cell r="I1198" t="str">
            <v>--</v>
          </cell>
          <cell r="J1198">
            <v>5</v>
          </cell>
          <cell r="K1198">
            <v>5</v>
          </cell>
        </row>
        <row r="1199">
          <cell r="A1199" t="str">
            <v>M1</v>
          </cell>
          <cell r="B1199" t="str">
            <v>A5C</v>
          </cell>
          <cell r="C1199" t="str">
            <v>P</v>
          </cell>
          <cell r="D1199" t="str">
            <v>22041</v>
          </cell>
          <cell r="E1199" t="str">
            <v>SW FLG</v>
          </cell>
          <cell r="F1199">
            <v>3</v>
          </cell>
          <cell r="G1199" t="str">
            <v>CB240108001H00</v>
          </cell>
          <cell r="H1199">
            <v>1.5</v>
          </cell>
          <cell r="I1199" t="str">
            <v>--</v>
          </cell>
          <cell r="J1199">
            <v>5</v>
          </cell>
          <cell r="K1199">
            <v>5</v>
          </cell>
        </row>
        <row r="1200">
          <cell r="A1200" t="str">
            <v>M1</v>
          </cell>
          <cell r="B1200" t="str">
            <v>A6C</v>
          </cell>
          <cell r="C1200" t="str">
            <v>HOR</v>
          </cell>
          <cell r="D1200" t="str">
            <v>65618</v>
          </cell>
          <cell r="E1200" t="str">
            <v>SW FLG</v>
          </cell>
          <cell r="F1200">
            <v>3</v>
          </cell>
          <cell r="G1200" t="str">
            <v>CB240108001H00</v>
          </cell>
          <cell r="H1200">
            <v>1.5</v>
          </cell>
          <cell r="I1200" t="str">
            <v>--</v>
          </cell>
          <cell r="J1200">
            <v>3</v>
          </cell>
          <cell r="K1200">
            <v>3</v>
          </cell>
        </row>
        <row r="1201">
          <cell r="A1201" t="str">
            <v>M1</v>
          </cell>
          <cell r="B1201" t="str">
            <v>A6C</v>
          </cell>
          <cell r="C1201" t="str">
            <v>HOR</v>
          </cell>
          <cell r="D1201" t="str">
            <v>65612</v>
          </cell>
          <cell r="E1201" t="str">
            <v>SW FLG</v>
          </cell>
          <cell r="F1201">
            <v>3</v>
          </cell>
          <cell r="G1201" t="str">
            <v>CB240108001H00</v>
          </cell>
          <cell r="H1201">
            <v>1.5</v>
          </cell>
          <cell r="I1201" t="str">
            <v>--</v>
          </cell>
          <cell r="J1201">
            <v>1</v>
          </cell>
          <cell r="K1201">
            <v>1</v>
          </cell>
        </row>
        <row r="1202">
          <cell r="A1202" t="str">
            <v>M1</v>
          </cell>
          <cell r="B1202" t="str">
            <v>A5C</v>
          </cell>
          <cell r="C1202" t="str">
            <v>P</v>
          </cell>
          <cell r="D1202" t="str">
            <v>22040</v>
          </cell>
          <cell r="E1202" t="str">
            <v>SW FLG</v>
          </cell>
          <cell r="F1202">
            <v>3</v>
          </cell>
          <cell r="G1202" t="str">
            <v>CB240108001H00</v>
          </cell>
          <cell r="H1202">
            <v>1.5</v>
          </cell>
          <cell r="I1202" t="str">
            <v>--</v>
          </cell>
          <cell r="J1202">
            <v>5</v>
          </cell>
          <cell r="K1202">
            <v>5</v>
          </cell>
        </row>
        <row r="1203">
          <cell r="A1203" t="str">
            <v>M1</v>
          </cell>
          <cell r="B1203" t="str">
            <v>A6C</v>
          </cell>
          <cell r="C1203" t="str">
            <v>HOS</v>
          </cell>
          <cell r="D1203" t="str">
            <v>65632</v>
          </cell>
          <cell r="E1203" t="str">
            <v>SW FLG</v>
          </cell>
          <cell r="F1203">
            <v>3</v>
          </cell>
          <cell r="G1203" t="str">
            <v>CB240108001H00</v>
          </cell>
          <cell r="H1203">
            <v>1.5</v>
          </cell>
          <cell r="I1203" t="str">
            <v>--</v>
          </cell>
          <cell r="J1203">
            <v>4</v>
          </cell>
          <cell r="K1203">
            <v>4</v>
          </cell>
        </row>
        <row r="1204">
          <cell r="A1204" t="str">
            <v>M1</v>
          </cell>
          <cell r="B1204" t="str">
            <v>A6C</v>
          </cell>
          <cell r="C1204" t="str">
            <v>HOS</v>
          </cell>
          <cell r="D1204" t="str">
            <v>65633</v>
          </cell>
          <cell r="E1204" t="str">
            <v>SW FLG</v>
          </cell>
          <cell r="F1204">
            <v>3</v>
          </cell>
          <cell r="G1204" t="str">
            <v>CB240108001H00</v>
          </cell>
          <cell r="H1204">
            <v>1.5</v>
          </cell>
          <cell r="I1204" t="str">
            <v>--</v>
          </cell>
          <cell r="J1204">
            <v>1</v>
          </cell>
          <cell r="K1204">
            <v>1</v>
          </cell>
        </row>
        <row r="1205">
          <cell r="A1205" t="str">
            <v>M1</v>
          </cell>
          <cell r="B1205" t="str">
            <v>A6C</v>
          </cell>
          <cell r="C1205" t="str">
            <v>HOS</v>
          </cell>
          <cell r="D1205" t="str">
            <v>65633</v>
          </cell>
          <cell r="E1205" t="str">
            <v>SW FLG</v>
          </cell>
          <cell r="F1205">
            <v>3</v>
          </cell>
          <cell r="G1205" t="str">
            <v>CB240108001H00</v>
          </cell>
          <cell r="H1205">
            <v>1.5</v>
          </cell>
          <cell r="I1205" t="str">
            <v>--</v>
          </cell>
          <cell r="J1205">
            <v>1</v>
          </cell>
          <cell r="K1205">
            <v>1</v>
          </cell>
        </row>
        <row r="1206">
          <cell r="A1206" t="str">
            <v>M1</v>
          </cell>
          <cell r="B1206" t="str">
            <v>A5C</v>
          </cell>
          <cell r="C1206" t="str">
            <v>P</v>
          </cell>
          <cell r="D1206" t="str">
            <v>22002</v>
          </cell>
          <cell r="E1206" t="str">
            <v>SW FLG</v>
          </cell>
          <cell r="F1206">
            <v>3</v>
          </cell>
          <cell r="G1206" t="str">
            <v>CB240108001H00</v>
          </cell>
          <cell r="H1206">
            <v>1.5</v>
          </cell>
          <cell r="I1206" t="str">
            <v>--</v>
          </cell>
          <cell r="J1206">
            <v>4</v>
          </cell>
          <cell r="K1206">
            <v>4</v>
          </cell>
        </row>
        <row r="1207">
          <cell r="A1207" t="str">
            <v>M1</v>
          </cell>
          <cell r="B1207" t="str">
            <v>A5C</v>
          </cell>
          <cell r="C1207" t="str">
            <v>P</v>
          </cell>
          <cell r="D1207" t="str">
            <v>22002</v>
          </cell>
          <cell r="E1207" t="str">
            <v>SW FLG</v>
          </cell>
          <cell r="F1207">
            <v>3</v>
          </cell>
          <cell r="G1207" t="str">
            <v>CB240208001H00</v>
          </cell>
          <cell r="H1207">
            <v>1.5</v>
          </cell>
          <cell r="I1207" t="str">
            <v>--</v>
          </cell>
          <cell r="J1207">
            <v>2</v>
          </cell>
          <cell r="K1207">
            <v>2</v>
          </cell>
        </row>
        <row r="1208">
          <cell r="A1208" t="str">
            <v>M1</v>
          </cell>
          <cell r="B1208" t="str">
            <v>A5C</v>
          </cell>
          <cell r="C1208" t="str">
            <v>P</v>
          </cell>
          <cell r="D1208" t="str">
            <v>22064</v>
          </cell>
          <cell r="E1208" t="str">
            <v>SW FLG</v>
          </cell>
          <cell r="F1208">
            <v>3</v>
          </cell>
          <cell r="G1208" t="str">
            <v>CB240108001H00</v>
          </cell>
          <cell r="H1208">
            <v>1.5</v>
          </cell>
          <cell r="I1208" t="str">
            <v>--</v>
          </cell>
          <cell r="J1208">
            <v>2</v>
          </cell>
          <cell r="K1208">
            <v>2</v>
          </cell>
        </row>
        <row r="1209">
          <cell r="A1209" t="str">
            <v>M1</v>
          </cell>
          <cell r="B1209" t="str">
            <v>A5C</v>
          </cell>
          <cell r="C1209" t="str">
            <v>P</v>
          </cell>
          <cell r="D1209" t="str">
            <v>22111</v>
          </cell>
          <cell r="E1209" t="str">
            <v>SW FLG</v>
          </cell>
          <cell r="F1209">
            <v>3</v>
          </cell>
          <cell r="G1209" t="str">
            <v>CB240208001H00</v>
          </cell>
          <cell r="H1209">
            <v>1.5</v>
          </cell>
          <cell r="I1209" t="str">
            <v>--</v>
          </cell>
          <cell r="J1209">
            <v>6</v>
          </cell>
          <cell r="K1209">
            <v>6</v>
          </cell>
        </row>
        <row r="1210">
          <cell r="A1210" t="str">
            <v>M1</v>
          </cell>
          <cell r="B1210" t="str">
            <v>A5C</v>
          </cell>
          <cell r="C1210" t="str">
            <v>P</v>
          </cell>
          <cell r="D1210" t="str">
            <v>22111</v>
          </cell>
          <cell r="E1210" t="str">
            <v>SW FLG</v>
          </cell>
          <cell r="F1210">
            <v>3</v>
          </cell>
          <cell r="G1210" t="str">
            <v>CB240108001H00</v>
          </cell>
          <cell r="H1210">
            <v>1.5</v>
          </cell>
          <cell r="I1210" t="str">
            <v>--</v>
          </cell>
          <cell r="J1210">
            <v>3</v>
          </cell>
          <cell r="K1210">
            <v>3</v>
          </cell>
        </row>
        <row r="1211">
          <cell r="A1211" t="str">
            <v>M1</v>
          </cell>
          <cell r="B1211" t="str">
            <v>A6C</v>
          </cell>
          <cell r="C1211" t="str">
            <v>HOS</v>
          </cell>
          <cell r="D1211" t="str">
            <v>65611</v>
          </cell>
          <cell r="E1211" t="str">
            <v>SW FLG</v>
          </cell>
          <cell r="F1211">
            <v>3</v>
          </cell>
          <cell r="G1211" t="str">
            <v>CB240108001H00</v>
          </cell>
          <cell r="H1211">
            <v>1.5</v>
          </cell>
          <cell r="I1211" t="str">
            <v>--</v>
          </cell>
          <cell r="J1211">
            <v>1</v>
          </cell>
          <cell r="K1211">
            <v>1</v>
          </cell>
        </row>
        <row r="1212">
          <cell r="A1212" t="str">
            <v>M1</v>
          </cell>
          <cell r="B1212" t="str">
            <v>A5C</v>
          </cell>
          <cell r="C1212" t="str">
            <v>RW</v>
          </cell>
          <cell r="D1212" t="str">
            <v>25611</v>
          </cell>
          <cell r="E1212" t="str">
            <v>SW FLG</v>
          </cell>
          <cell r="F1212">
            <v>3</v>
          </cell>
          <cell r="G1212" t="str">
            <v>CB240108001H00</v>
          </cell>
          <cell r="H1212">
            <v>1.5</v>
          </cell>
          <cell r="I1212" t="str">
            <v>--</v>
          </cell>
          <cell r="J1212">
            <v>3</v>
          </cell>
          <cell r="K1212">
            <v>3</v>
          </cell>
        </row>
        <row r="1213">
          <cell r="A1213" t="str">
            <v>M1</v>
          </cell>
          <cell r="B1213" t="str">
            <v>A4C</v>
          </cell>
          <cell r="C1213" t="str">
            <v>P</v>
          </cell>
          <cell r="D1213" t="str">
            <v>22031</v>
          </cell>
          <cell r="E1213" t="str">
            <v>SW FLG</v>
          </cell>
          <cell r="F1213">
            <v>3</v>
          </cell>
          <cell r="G1213" t="str">
            <v>CB240108001H00</v>
          </cell>
          <cell r="H1213">
            <v>1.5</v>
          </cell>
          <cell r="I1213" t="str">
            <v>--</v>
          </cell>
          <cell r="J1213">
            <v>6</v>
          </cell>
          <cell r="K1213">
            <v>6</v>
          </cell>
        </row>
        <row r="1214">
          <cell r="A1214" t="str">
            <v>M1</v>
          </cell>
          <cell r="B1214" t="str">
            <v>A5C</v>
          </cell>
          <cell r="C1214" t="str">
            <v>TRIM</v>
          </cell>
          <cell r="D1214" t="str">
            <v>X-2207</v>
          </cell>
          <cell r="E1214" t="str">
            <v>SW FLG</v>
          </cell>
          <cell r="F1214">
            <v>3</v>
          </cell>
          <cell r="G1214" t="str">
            <v>CB240108001H00</v>
          </cell>
          <cell r="H1214">
            <v>1.5</v>
          </cell>
          <cell r="I1214" t="str">
            <v>--</v>
          </cell>
          <cell r="J1214">
            <v>2</v>
          </cell>
          <cell r="K1214">
            <v>2</v>
          </cell>
        </row>
        <row r="1215">
          <cell r="A1215" t="str">
            <v>M1</v>
          </cell>
          <cell r="B1215" t="str">
            <v>A5C</v>
          </cell>
          <cell r="C1215" t="str">
            <v>TRIM</v>
          </cell>
          <cell r="D1215" t="str">
            <v>V-2201</v>
          </cell>
          <cell r="E1215" t="str">
            <v>SW FLG</v>
          </cell>
          <cell r="F1215">
            <v>3</v>
          </cell>
          <cell r="G1215" t="str">
            <v>CB240108001H00</v>
          </cell>
          <cell r="H1215">
            <v>1.5</v>
          </cell>
          <cell r="I1215" t="str">
            <v>--</v>
          </cell>
          <cell r="J1215">
            <v>1</v>
          </cell>
          <cell r="K1215">
            <v>1</v>
          </cell>
        </row>
        <row r="1216">
          <cell r="A1216" t="str">
            <v>M1</v>
          </cell>
          <cell r="B1216" t="str">
            <v>B2C</v>
          </cell>
          <cell r="C1216" t="str">
            <v>CWR</v>
          </cell>
          <cell r="D1216" t="str">
            <v>22620</v>
          </cell>
          <cell r="E1216" t="str">
            <v>WN FLG</v>
          </cell>
          <cell r="F1216">
            <v>3</v>
          </cell>
          <cell r="G1216" t="str">
            <v>CB200208000200</v>
          </cell>
          <cell r="H1216">
            <v>2</v>
          </cell>
          <cell r="I1216" t="str">
            <v>--</v>
          </cell>
          <cell r="J1216">
            <v>2</v>
          </cell>
          <cell r="K1216">
            <v>3</v>
          </cell>
        </row>
        <row r="1217">
          <cell r="A1217" t="str">
            <v>M1</v>
          </cell>
          <cell r="B1217" t="str">
            <v>B2C</v>
          </cell>
          <cell r="C1217" t="str">
            <v>CWR</v>
          </cell>
          <cell r="D1217" t="str">
            <v>22619</v>
          </cell>
          <cell r="E1217" t="str">
            <v>WN FLG</v>
          </cell>
          <cell r="F1217">
            <v>3</v>
          </cell>
          <cell r="G1217" t="str">
            <v>CB200208000200</v>
          </cell>
          <cell r="H1217">
            <v>2</v>
          </cell>
          <cell r="I1217" t="str">
            <v>--</v>
          </cell>
          <cell r="J1217">
            <v>2</v>
          </cell>
          <cell r="K1217">
            <v>3</v>
          </cell>
        </row>
        <row r="1218">
          <cell r="A1218" t="str">
            <v>M1</v>
          </cell>
          <cell r="B1218" t="str">
            <v>B2C</v>
          </cell>
          <cell r="C1218" t="str">
            <v>SH</v>
          </cell>
          <cell r="D1218" t="str">
            <v>22612</v>
          </cell>
          <cell r="E1218" t="str">
            <v>WN FLG</v>
          </cell>
          <cell r="F1218">
            <v>3</v>
          </cell>
          <cell r="G1218" t="str">
            <v>CB200208000200</v>
          </cell>
          <cell r="H1218">
            <v>2</v>
          </cell>
          <cell r="I1218" t="str">
            <v>--</v>
          </cell>
          <cell r="J1218">
            <v>15</v>
          </cell>
          <cell r="K1218">
            <v>17</v>
          </cell>
        </row>
        <row r="1219">
          <cell r="A1219" t="str">
            <v>M1</v>
          </cell>
          <cell r="B1219" t="str">
            <v>B2C</v>
          </cell>
          <cell r="C1219" t="str">
            <v>SH</v>
          </cell>
          <cell r="D1219" t="str">
            <v>22613</v>
          </cell>
          <cell r="E1219" t="str">
            <v>WN FLG</v>
          </cell>
          <cell r="F1219">
            <v>3</v>
          </cell>
          <cell r="G1219" t="str">
            <v>CB200208000200</v>
          </cell>
          <cell r="H1219">
            <v>2</v>
          </cell>
          <cell r="I1219" t="str">
            <v>--</v>
          </cell>
          <cell r="J1219">
            <v>15</v>
          </cell>
          <cell r="K1219">
            <v>17</v>
          </cell>
        </row>
        <row r="1220">
          <cell r="A1220" t="str">
            <v>M1</v>
          </cell>
          <cell r="B1220" t="str">
            <v>B2C</v>
          </cell>
          <cell r="C1220" t="str">
            <v>SH</v>
          </cell>
          <cell r="D1220" t="str">
            <v>22614</v>
          </cell>
          <cell r="E1220" t="str">
            <v>WN FLG</v>
          </cell>
          <cell r="F1220">
            <v>3</v>
          </cell>
          <cell r="G1220" t="str">
            <v>CB200208000200</v>
          </cell>
          <cell r="H1220">
            <v>2</v>
          </cell>
          <cell r="I1220" t="str">
            <v>--</v>
          </cell>
          <cell r="J1220">
            <v>9</v>
          </cell>
          <cell r="K1220">
            <v>10</v>
          </cell>
        </row>
        <row r="1221">
          <cell r="A1221" t="str">
            <v>M1</v>
          </cell>
          <cell r="B1221" t="str">
            <v>B2C</v>
          </cell>
          <cell r="C1221" t="str">
            <v>SH</v>
          </cell>
          <cell r="D1221" t="str">
            <v>22611</v>
          </cell>
          <cell r="E1221" t="str">
            <v>WN FLG</v>
          </cell>
          <cell r="F1221">
            <v>3</v>
          </cell>
          <cell r="G1221" t="str">
            <v>CB200208000200</v>
          </cell>
          <cell r="H1221">
            <v>2</v>
          </cell>
          <cell r="I1221" t="str">
            <v>--</v>
          </cell>
          <cell r="J1221">
            <v>7</v>
          </cell>
          <cell r="K1221">
            <v>8</v>
          </cell>
        </row>
        <row r="1222">
          <cell r="A1222" t="str">
            <v>M1</v>
          </cell>
          <cell r="B1222" t="str">
            <v>B2C</v>
          </cell>
          <cell r="C1222" t="str">
            <v>SH</v>
          </cell>
          <cell r="D1222" t="str">
            <v>22611</v>
          </cell>
          <cell r="E1222" t="str">
            <v>WN FLG</v>
          </cell>
          <cell r="F1222">
            <v>3</v>
          </cell>
          <cell r="G1222" t="str">
            <v>CB200208000200</v>
          </cell>
          <cell r="H1222">
            <v>2</v>
          </cell>
          <cell r="I1222" t="str">
            <v>--</v>
          </cell>
          <cell r="J1222">
            <v>2</v>
          </cell>
          <cell r="K1222">
            <v>3</v>
          </cell>
        </row>
        <row r="1223">
          <cell r="A1223" t="str">
            <v>M1</v>
          </cell>
          <cell r="B1223" t="str">
            <v>B2C</v>
          </cell>
          <cell r="C1223" t="str">
            <v>SH</v>
          </cell>
          <cell r="D1223" t="str">
            <v>22612</v>
          </cell>
          <cell r="E1223" t="str">
            <v>WN FLG</v>
          </cell>
          <cell r="F1223">
            <v>3</v>
          </cell>
          <cell r="G1223" t="str">
            <v>CB200208000200</v>
          </cell>
          <cell r="H1223">
            <v>2</v>
          </cell>
          <cell r="I1223" t="str">
            <v>--</v>
          </cell>
          <cell r="J1223">
            <v>2</v>
          </cell>
          <cell r="K1223">
            <v>3</v>
          </cell>
        </row>
        <row r="1224">
          <cell r="A1224" t="str">
            <v>M1</v>
          </cell>
          <cell r="B1224" t="str">
            <v>B2C</v>
          </cell>
          <cell r="C1224" t="str">
            <v>TRIM</v>
          </cell>
          <cell r="D1224" t="str">
            <v>V-2218</v>
          </cell>
          <cell r="E1224" t="str">
            <v>WN FLG</v>
          </cell>
          <cell r="F1224">
            <v>3</v>
          </cell>
          <cell r="G1224" t="str">
            <v>CB200208000200</v>
          </cell>
          <cell r="H1224">
            <v>2</v>
          </cell>
          <cell r="I1224" t="str">
            <v>--</v>
          </cell>
          <cell r="J1224">
            <v>2</v>
          </cell>
          <cell r="K1224">
            <v>3</v>
          </cell>
        </row>
        <row r="1225">
          <cell r="A1225" t="str">
            <v>M1</v>
          </cell>
          <cell r="B1225" t="str">
            <v>A5C</v>
          </cell>
          <cell r="C1225" t="str">
            <v>COMP</v>
          </cell>
          <cell r="D1225" t="str">
            <v>005</v>
          </cell>
          <cell r="E1225" t="str">
            <v>WN FLG</v>
          </cell>
          <cell r="F1225">
            <v>3</v>
          </cell>
          <cell r="G1225" t="str">
            <v>CB200108000200</v>
          </cell>
          <cell r="H1225">
            <v>2</v>
          </cell>
          <cell r="I1225" t="str">
            <v>--</v>
          </cell>
          <cell r="J1225">
            <v>2</v>
          </cell>
          <cell r="K1225">
            <v>3</v>
          </cell>
        </row>
        <row r="1226">
          <cell r="A1226" t="str">
            <v>M1</v>
          </cell>
          <cell r="B1226" t="str">
            <v>A5C</v>
          </cell>
          <cell r="C1226" t="str">
            <v>N</v>
          </cell>
          <cell r="D1226" t="str">
            <v>25611</v>
          </cell>
          <cell r="E1226" t="str">
            <v>WN FLG</v>
          </cell>
          <cell r="F1226">
            <v>3</v>
          </cell>
          <cell r="G1226" t="str">
            <v>CB200108000200</v>
          </cell>
          <cell r="H1226">
            <v>2</v>
          </cell>
          <cell r="I1226" t="str">
            <v>--</v>
          </cell>
          <cell r="J1226">
            <v>3</v>
          </cell>
          <cell r="K1226">
            <v>4</v>
          </cell>
        </row>
        <row r="1227">
          <cell r="A1227" t="str">
            <v>M1</v>
          </cell>
          <cell r="B1227" t="str">
            <v>A5C</v>
          </cell>
          <cell r="C1227" t="str">
            <v>N</v>
          </cell>
          <cell r="D1227" t="str">
            <v>25611</v>
          </cell>
          <cell r="E1227" t="str">
            <v>WN FLG</v>
          </cell>
          <cell r="F1227">
            <v>3</v>
          </cell>
          <cell r="G1227" t="str">
            <v>CB200208000200</v>
          </cell>
          <cell r="H1227">
            <v>2</v>
          </cell>
          <cell r="I1227" t="str">
            <v>--</v>
          </cell>
          <cell r="J1227">
            <v>1</v>
          </cell>
          <cell r="K1227">
            <v>2</v>
          </cell>
        </row>
        <row r="1228">
          <cell r="A1228" t="str">
            <v>M1</v>
          </cell>
          <cell r="B1228" t="str">
            <v>A5C</v>
          </cell>
          <cell r="C1228" t="str">
            <v>N</v>
          </cell>
          <cell r="D1228" t="str">
            <v>25617</v>
          </cell>
          <cell r="E1228" t="str">
            <v>WN FLG</v>
          </cell>
          <cell r="F1228">
            <v>3</v>
          </cell>
          <cell r="G1228" t="str">
            <v>CB200108000200</v>
          </cell>
          <cell r="H1228">
            <v>2</v>
          </cell>
          <cell r="I1228" t="str">
            <v>--</v>
          </cell>
          <cell r="J1228">
            <v>2</v>
          </cell>
          <cell r="K1228">
            <v>3</v>
          </cell>
        </row>
        <row r="1229">
          <cell r="A1229" t="str">
            <v>M1</v>
          </cell>
          <cell r="B1229" t="str">
            <v>A5C</v>
          </cell>
          <cell r="C1229" t="str">
            <v>N</v>
          </cell>
          <cell r="D1229" t="str">
            <v>25617</v>
          </cell>
          <cell r="E1229" t="str">
            <v>WN FLG</v>
          </cell>
          <cell r="F1229">
            <v>3</v>
          </cell>
          <cell r="G1229" t="str">
            <v>CB200208000200</v>
          </cell>
          <cell r="H1229">
            <v>2</v>
          </cell>
          <cell r="I1229" t="str">
            <v>--</v>
          </cell>
          <cell r="J1229">
            <v>2</v>
          </cell>
          <cell r="K1229">
            <v>3</v>
          </cell>
        </row>
        <row r="1230">
          <cell r="A1230" t="str">
            <v>M1</v>
          </cell>
          <cell r="B1230" t="str">
            <v>A5C</v>
          </cell>
          <cell r="C1230" t="str">
            <v>P</v>
          </cell>
          <cell r="D1230" t="str">
            <v>21006</v>
          </cell>
          <cell r="E1230" t="str">
            <v>WN FLG</v>
          </cell>
          <cell r="F1230">
            <v>3</v>
          </cell>
          <cell r="G1230" t="str">
            <v>CB200108000200</v>
          </cell>
          <cell r="H1230">
            <v>2</v>
          </cell>
          <cell r="I1230" t="str">
            <v>--</v>
          </cell>
          <cell r="J1230">
            <v>2</v>
          </cell>
          <cell r="K1230">
            <v>3</v>
          </cell>
        </row>
        <row r="1231">
          <cell r="A1231" t="str">
            <v>M1</v>
          </cell>
          <cell r="B1231" t="str">
            <v>A5C</v>
          </cell>
          <cell r="C1231" t="str">
            <v>P</v>
          </cell>
          <cell r="D1231" t="str">
            <v>22066</v>
          </cell>
          <cell r="E1231" t="str">
            <v>WN FLG</v>
          </cell>
          <cell r="F1231">
            <v>3</v>
          </cell>
          <cell r="G1231" t="str">
            <v>CB200108000200</v>
          </cell>
          <cell r="H1231">
            <v>2</v>
          </cell>
          <cell r="I1231" t="str">
            <v>--</v>
          </cell>
          <cell r="J1231">
            <v>8</v>
          </cell>
          <cell r="K1231">
            <v>9</v>
          </cell>
        </row>
        <row r="1232">
          <cell r="A1232" t="str">
            <v>M1</v>
          </cell>
          <cell r="B1232" t="str">
            <v>A5C</v>
          </cell>
          <cell r="C1232" t="str">
            <v>P</v>
          </cell>
          <cell r="D1232" t="str">
            <v>22069</v>
          </cell>
          <cell r="E1232" t="str">
            <v>WN FLG</v>
          </cell>
          <cell r="F1232">
            <v>3</v>
          </cell>
          <cell r="G1232" t="str">
            <v>CB200108000200</v>
          </cell>
          <cell r="H1232">
            <v>2</v>
          </cell>
          <cell r="I1232" t="str">
            <v>--</v>
          </cell>
          <cell r="J1232">
            <v>1</v>
          </cell>
          <cell r="K1232">
            <v>2</v>
          </cell>
        </row>
        <row r="1233">
          <cell r="A1233" t="str">
            <v>M1</v>
          </cell>
          <cell r="B1233" t="str">
            <v>A5C</v>
          </cell>
          <cell r="C1233" t="str">
            <v>P</v>
          </cell>
          <cell r="D1233" t="str">
            <v>22068</v>
          </cell>
          <cell r="E1233" t="str">
            <v>WN FLG</v>
          </cell>
          <cell r="F1233">
            <v>3</v>
          </cell>
          <cell r="G1233" t="str">
            <v>CB200108000200</v>
          </cell>
          <cell r="H1233">
            <v>2</v>
          </cell>
          <cell r="I1233" t="str">
            <v>--</v>
          </cell>
          <cell r="J1233">
            <v>3</v>
          </cell>
          <cell r="K1233">
            <v>4</v>
          </cell>
        </row>
        <row r="1234">
          <cell r="A1234" t="str">
            <v>M1</v>
          </cell>
          <cell r="B1234" t="str">
            <v>A5C</v>
          </cell>
          <cell r="C1234" t="str">
            <v>P</v>
          </cell>
          <cell r="D1234" t="str">
            <v>22081</v>
          </cell>
          <cell r="E1234" t="str">
            <v>WN FLG</v>
          </cell>
          <cell r="F1234">
            <v>3</v>
          </cell>
          <cell r="G1234" t="str">
            <v>CB200208000200</v>
          </cell>
          <cell r="H1234">
            <v>2</v>
          </cell>
          <cell r="I1234" t="str">
            <v>--</v>
          </cell>
          <cell r="J1234">
            <v>2</v>
          </cell>
          <cell r="K1234">
            <v>3</v>
          </cell>
        </row>
        <row r="1235">
          <cell r="A1235" t="str">
            <v>M1</v>
          </cell>
          <cell r="B1235" t="str">
            <v>A5C</v>
          </cell>
          <cell r="C1235" t="str">
            <v>P</v>
          </cell>
          <cell r="D1235" t="str">
            <v>22101</v>
          </cell>
          <cell r="E1235" t="str">
            <v>WN FLG</v>
          </cell>
          <cell r="F1235">
            <v>3</v>
          </cell>
          <cell r="G1235" t="str">
            <v>CB200108000200</v>
          </cell>
          <cell r="H1235">
            <v>2</v>
          </cell>
          <cell r="I1235" t="str">
            <v>--</v>
          </cell>
          <cell r="J1235">
            <v>3</v>
          </cell>
          <cell r="K1235">
            <v>4</v>
          </cell>
        </row>
        <row r="1236">
          <cell r="A1236" t="str">
            <v>M1</v>
          </cell>
          <cell r="B1236" t="str">
            <v>A5C</v>
          </cell>
          <cell r="C1236" t="str">
            <v>P</v>
          </cell>
          <cell r="D1236" t="str">
            <v>22110</v>
          </cell>
          <cell r="E1236" t="str">
            <v>WN FLG</v>
          </cell>
          <cell r="F1236">
            <v>3</v>
          </cell>
          <cell r="G1236" t="str">
            <v>CB200108000200</v>
          </cell>
          <cell r="H1236">
            <v>2</v>
          </cell>
          <cell r="I1236" t="str">
            <v>--</v>
          </cell>
          <cell r="J1236">
            <v>2</v>
          </cell>
          <cell r="K1236">
            <v>3</v>
          </cell>
        </row>
        <row r="1237">
          <cell r="A1237" t="str">
            <v>M1</v>
          </cell>
          <cell r="B1237" t="str">
            <v>A5C</v>
          </cell>
          <cell r="C1237" t="str">
            <v>P</v>
          </cell>
          <cell r="D1237" t="str">
            <v>22117</v>
          </cell>
          <cell r="E1237" t="str">
            <v>WN FLG</v>
          </cell>
          <cell r="F1237">
            <v>3</v>
          </cell>
          <cell r="G1237" t="str">
            <v>CB200108000200</v>
          </cell>
          <cell r="H1237">
            <v>2</v>
          </cell>
          <cell r="I1237" t="str">
            <v>--</v>
          </cell>
          <cell r="J1237">
            <v>2</v>
          </cell>
          <cell r="K1237">
            <v>3</v>
          </cell>
        </row>
        <row r="1238">
          <cell r="A1238" t="str">
            <v>M1</v>
          </cell>
          <cell r="B1238" t="str">
            <v>A5C</v>
          </cell>
          <cell r="C1238" t="str">
            <v>P</v>
          </cell>
          <cell r="D1238" t="str">
            <v>22153</v>
          </cell>
          <cell r="E1238" t="str">
            <v>WN FLG</v>
          </cell>
          <cell r="F1238">
            <v>3</v>
          </cell>
          <cell r="G1238" t="str">
            <v>CB200108000200</v>
          </cell>
          <cell r="H1238">
            <v>2</v>
          </cell>
          <cell r="I1238" t="str">
            <v>--</v>
          </cell>
          <cell r="J1238">
            <v>2</v>
          </cell>
          <cell r="K1238">
            <v>3</v>
          </cell>
        </row>
        <row r="1239">
          <cell r="A1239" t="str">
            <v>M1</v>
          </cell>
          <cell r="B1239" t="str">
            <v>A5C</v>
          </cell>
          <cell r="C1239" t="str">
            <v>P</v>
          </cell>
          <cell r="D1239" t="str">
            <v>22130</v>
          </cell>
          <cell r="E1239" t="str">
            <v>WN FLG</v>
          </cell>
          <cell r="F1239">
            <v>3</v>
          </cell>
          <cell r="G1239" t="str">
            <v>CB200108000200</v>
          </cell>
          <cell r="H1239">
            <v>2</v>
          </cell>
          <cell r="I1239" t="str">
            <v>--</v>
          </cell>
          <cell r="J1239">
            <v>11</v>
          </cell>
          <cell r="K1239">
            <v>13</v>
          </cell>
        </row>
        <row r="1240">
          <cell r="A1240" t="str">
            <v>M1</v>
          </cell>
          <cell r="B1240" t="str">
            <v>A5C</v>
          </cell>
          <cell r="C1240" t="str">
            <v>P</v>
          </cell>
          <cell r="D1240" t="str">
            <v>22140</v>
          </cell>
          <cell r="E1240" t="str">
            <v>WN FLG</v>
          </cell>
          <cell r="F1240">
            <v>3</v>
          </cell>
          <cell r="G1240" t="str">
            <v>CB200108000200</v>
          </cell>
          <cell r="H1240">
            <v>2</v>
          </cell>
          <cell r="I1240" t="str">
            <v>--</v>
          </cell>
          <cell r="J1240">
            <v>11</v>
          </cell>
          <cell r="K1240">
            <v>13</v>
          </cell>
        </row>
        <row r="1241">
          <cell r="A1241" t="str">
            <v>M1</v>
          </cell>
          <cell r="B1241" t="str">
            <v>A5C</v>
          </cell>
          <cell r="C1241" t="str">
            <v>P</v>
          </cell>
          <cell r="D1241" t="str">
            <v>22091</v>
          </cell>
          <cell r="E1241" t="str">
            <v>WN FLG</v>
          </cell>
          <cell r="F1241">
            <v>3</v>
          </cell>
          <cell r="G1241" t="str">
            <v>CB200108000200</v>
          </cell>
          <cell r="H1241">
            <v>2</v>
          </cell>
          <cell r="I1241" t="str">
            <v>--</v>
          </cell>
          <cell r="J1241">
            <v>1</v>
          </cell>
          <cell r="K1241">
            <v>2</v>
          </cell>
        </row>
        <row r="1242">
          <cell r="A1242" t="str">
            <v>M1</v>
          </cell>
          <cell r="B1242" t="str">
            <v>A5C</v>
          </cell>
          <cell r="C1242" t="str">
            <v>P</v>
          </cell>
          <cell r="D1242" t="str">
            <v>22090</v>
          </cell>
          <cell r="E1242" t="str">
            <v>WN FLG</v>
          </cell>
          <cell r="F1242">
            <v>3</v>
          </cell>
          <cell r="G1242" t="str">
            <v>CB200108000200</v>
          </cell>
          <cell r="H1242">
            <v>2</v>
          </cell>
          <cell r="I1242" t="str">
            <v>--</v>
          </cell>
          <cell r="J1242">
            <v>1</v>
          </cell>
          <cell r="K1242">
            <v>2</v>
          </cell>
        </row>
        <row r="1243">
          <cell r="A1243" t="str">
            <v>M1</v>
          </cell>
          <cell r="B1243" t="str">
            <v>A5C</v>
          </cell>
          <cell r="C1243" t="str">
            <v>P</v>
          </cell>
          <cell r="D1243" t="str">
            <v>22100</v>
          </cell>
          <cell r="E1243" t="str">
            <v>WN FLG</v>
          </cell>
          <cell r="F1243">
            <v>3</v>
          </cell>
          <cell r="G1243" t="str">
            <v>CB200108000200</v>
          </cell>
          <cell r="H1243">
            <v>2</v>
          </cell>
          <cell r="I1243" t="str">
            <v>--</v>
          </cell>
          <cell r="J1243">
            <v>11</v>
          </cell>
          <cell r="K1243">
            <v>13</v>
          </cell>
        </row>
        <row r="1244">
          <cell r="A1244" t="str">
            <v>M1</v>
          </cell>
          <cell r="B1244" t="str">
            <v>A5C</v>
          </cell>
          <cell r="C1244" t="str">
            <v>P</v>
          </cell>
          <cell r="D1244" t="str">
            <v>22115</v>
          </cell>
          <cell r="E1244" t="str">
            <v>WN FLG</v>
          </cell>
          <cell r="F1244">
            <v>3</v>
          </cell>
          <cell r="G1244" t="str">
            <v>CB200108000200</v>
          </cell>
          <cell r="H1244">
            <v>2</v>
          </cell>
          <cell r="I1244" t="str">
            <v>--</v>
          </cell>
          <cell r="J1244">
            <v>2</v>
          </cell>
          <cell r="K1244">
            <v>3</v>
          </cell>
        </row>
        <row r="1245">
          <cell r="A1245" t="str">
            <v>M1</v>
          </cell>
          <cell r="B1245" t="str">
            <v>A6C</v>
          </cell>
          <cell r="C1245" t="str">
            <v>HOS</v>
          </cell>
          <cell r="D1245" t="str">
            <v>65620</v>
          </cell>
          <cell r="E1245" t="str">
            <v>WN FLG</v>
          </cell>
          <cell r="F1245">
            <v>3</v>
          </cell>
          <cell r="G1245" t="str">
            <v>CB200108000200</v>
          </cell>
          <cell r="H1245">
            <v>2</v>
          </cell>
          <cell r="I1245" t="str">
            <v>--</v>
          </cell>
          <cell r="J1245">
            <v>3</v>
          </cell>
          <cell r="K1245">
            <v>4</v>
          </cell>
        </row>
        <row r="1246">
          <cell r="A1246" t="str">
            <v>M1</v>
          </cell>
          <cell r="B1246" t="str">
            <v>A5C</v>
          </cell>
          <cell r="C1246" t="str">
            <v>P</v>
          </cell>
          <cell r="D1246" t="str">
            <v>22004</v>
          </cell>
          <cell r="E1246" t="str">
            <v>WN FLG</v>
          </cell>
          <cell r="F1246">
            <v>3</v>
          </cell>
          <cell r="G1246" t="str">
            <v>CB200108000200</v>
          </cell>
          <cell r="H1246">
            <v>2</v>
          </cell>
          <cell r="I1246" t="str">
            <v>--</v>
          </cell>
          <cell r="J1246">
            <v>4</v>
          </cell>
          <cell r="K1246">
            <v>5</v>
          </cell>
        </row>
        <row r="1247">
          <cell r="A1247" t="str">
            <v>M1</v>
          </cell>
          <cell r="B1247" t="str">
            <v>A5C</v>
          </cell>
          <cell r="C1247" t="str">
            <v>P</v>
          </cell>
          <cell r="D1247" t="str">
            <v>22004</v>
          </cell>
          <cell r="E1247" t="str">
            <v>WN FLG</v>
          </cell>
          <cell r="F1247">
            <v>3</v>
          </cell>
          <cell r="G1247" t="str">
            <v>CB200108000200</v>
          </cell>
          <cell r="H1247">
            <v>2</v>
          </cell>
          <cell r="I1247" t="str">
            <v>--</v>
          </cell>
          <cell r="J1247">
            <v>6</v>
          </cell>
          <cell r="K1247">
            <v>7</v>
          </cell>
        </row>
        <row r="1248">
          <cell r="A1248" t="str">
            <v>M1</v>
          </cell>
          <cell r="B1248" t="str">
            <v>A5C</v>
          </cell>
          <cell r="C1248" t="str">
            <v>P</v>
          </cell>
          <cell r="D1248" t="str">
            <v>22004</v>
          </cell>
          <cell r="E1248" t="str">
            <v>WN FLG</v>
          </cell>
          <cell r="F1248">
            <v>3</v>
          </cell>
          <cell r="G1248" t="str">
            <v>CB200208000200</v>
          </cell>
          <cell r="H1248">
            <v>2</v>
          </cell>
          <cell r="I1248" t="str">
            <v>--</v>
          </cell>
          <cell r="J1248">
            <v>4</v>
          </cell>
          <cell r="K1248">
            <v>5</v>
          </cell>
        </row>
        <row r="1249">
          <cell r="A1249" t="str">
            <v>M1</v>
          </cell>
          <cell r="B1249" t="str">
            <v>A5C</v>
          </cell>
          <cell r="C1249" t="str">
            <v>P</v>
          </cell>
          <cell r="D1249" t="str">
            <v>22004</v>
          </cell>
          <cell r="E1249" t="str">
            <v>WN FLG</v>
          </cell>
          <cell r="F1249">
            <v>3</v>
          </cell>
          <cell r="G1249" t="str">
            <v>CB200208000200</v>
          </cell>
          <cell r="H1249">
            <v>2</v>
          </cell>
          <cell r="I1249" t="str">
            <v>--</v>
          </cell>
          <cell r="J1249">
            <v>2</v>
          </cell>
          <cell r="K1249">
            <v>3</v>
          </cell>
        </row>
        <row r="1250">
          <cell r="A1250" t="str">
            <v>M1</v>
          </cell>
          <cell r="B1250" t="str">
            <v>A5C</v>
          </cell>
          <cell r="C1250" t="str">
            <v>TRIM</v>
          </cell>
          <cell r="D1250" t="str">
            <v>V-2214</v>
          </cell>
          <cell r="E1250" t="str">
            <v>WN FLG</v>
          </cell>
          <cell r="F1250">
            <v>3</v>
          </cell>
          <cell r="G1250" t="str">
            <v>CB200108000200</v>
          </cell>
          <cell r="H1250">
            <v>2</v>
          </cell>
          <cell r="I1250" t="str">
            <v>--</v>
          </cell>
          <cell r="J1250">
            <v>1</v>
          </cell>
          <cell r="K1250">
            <v>2</v>
          </cell>
        </row>
        <row r="1251">
          <cell r="A1251" t="str">
            <v>M1</v>
          </cell>
          <cell r="B1251" t="str">
            <v>A6C</v>
          </cell>
          <cell r="C1251" t="str">
            <v>HOS</v>
          </cell>
          <cell r="D1251" t="str">
            <v>65624</v>
          </cell>
          <cell r="E1251" t="str">
            <v>WN FLG</v>
          </cell>
          <cell r="F1251">
            <v>3</v>
          </cell>
          <cell r="G1251" t="str">
            <v>CB200108000200</v>
          </cell>
          <cell r="H1251">
            <v>2</v>
          </cell>
          <cell r="I1251" t="str">
            <v>--</v>
          </cell>
          <cell r="J1251">
            <v>21</v>
          </cell>
          <cell r="K1251">
            <v>24</v>
          </cell>
        </row>
        <row r="1252">
          <cell r="A1252" t="str">
            <v>M1</v>
          </cell>
          <cell r="B1252" t="str">
            <v>A6C</v>
          </cell>
          <cell r="C1252" t="str">
            <v>HOS</v>
          </cell>
          <cell r="D1252" t="str">
            <v>65624</v>
          </cell>
          <cell r="E1252" t="str">
            <v>WN FLG</v>
          </cell>
          <cell r="F1252">
            <v>3</v>
          </cell>
          <cell r="G1252" t="str">
            <v>CB200108000200</v>
          </cell>
          <cell r="H1252">
            <v>2</v>
          </cell>
          <cell r="I1252" t="str">
            <v>--</v>
          </cell>
          <cell r="J1252">
            <v>21</v>
          </cell>
          <cell r="K1252">
            <v>24</v>
          </cell>
        </row>
        <row r="1253">
          <cell r="A1253" t="str">
            <v>M1</v>
          </cell>
          <cell r="B1253" t="str">
            <v>A5C</v>
          </cell>
          <cell r="C1253" t="str">
            <v>P</v>
          </cell>
          <cell r="D1253" t="str">
            <v>22097</v>
          </cell>
          <cell r="E1253" t="str">
            <v>WN FLG</v>
          </cell>
          <cell r="F1253">
            <v>3</v>
          </cell>
          <cell r="G1253" t="str">
            <v>CB200108000200</v>
          </cell>
          <cell r="H1253">
            <v>2</v>
          </cell>
          <cell r="I1253" t="str">
            <v>--</v>
          </cell>
          <cell r="J1253">
            <v>1</v>
          </cell>
          <cell r="K1253">
            <v>2</v>
          </cell>
        </row>
        <row r="1254">
          <cell r="A1254" t="str">
            <v>M1</v>
          </cell>
          <cell r="B1254" t="str">
            <v>A5C</v>
          </cell>
          <cell r="C1254" t="str">
            <v>TRIM</v>
          </cell>
          <cell r="D1254" t="str">
            <v>C-2201</v>
          </cell>
          <cell r="E1254" t="str">
            <v>WN FLG</v>
          </cell>
          <cell r="F1254">
            <v>3</v>
          </cell>
          <cell r="G1254" t="str">
            <v>CB200108000200</v>
          </cell>
          <cell r="H1254">
            <v>2</v>
          </cell>
          <cell r="I1254" t="str">
            <v>--</v>
          </cell>
          <cell r="J1254">
            <v>2</v>
          </cell>
          <cell r="K1254">
            <v>3</v>
          </cell>
        </row>
        <row r="1255">
          <cell r="A1255" t="str">
            <v>M1</v>
          </cell>
          <cell r="B1255" t="str">
            <v>A6C</v>
          </cell>
          <cell r="C1255" t="str">
            <v>TRIM</v>
          </cell>
          <cell r="D1255" t="str">
            <v>V-6501</v>
          </cell>
          <cell r="E1255" t="str">
            <v>WN FLG</v>
          </cell>
          <cell r="F1255">
            <v>3</v>
          </cell>
          <cell r="G1255" t="str">
            <v>CB200108000200</v>
          </cell>
          <cell r="H1255">
            <v>2</v>
          </cell>
          <cell r="I1255" t="str">
            <v>--</v>
          </cell>
          <cell r="J1255">
            <v>6</v>
          </cell>
          <cell r="K1255">
            <v>7</v>
          </cell>
        </row>
        <row r="1256">
          <cell r="A1256" t="str">
            <v>M1</v>
          </cell>
          <cell r="B1256" t="str">
            <v>A6C</v>
          </cell>
          <cell r="C1256" t="str">
            <v>HOR</v>
          </cell>
          <cell r="D1256" t="str">
            <v>65611</v>
          </cell>
          <cell r="E1256" t="str">
            <v>WN FLG</v>
          </cell>
          <cell r="F1256">
            <v>3</v>
          </cell>
          <cell r="G1256" t="str">
            <v>CB200108000200</v>
          </cell>
          <cell r="H1256">
            <v>2</v>
          </cell>
          <cell r="I1256" t="str">
            <v>--</v>
          </cell>
          <cell r="J1256">
            <v>7</v>
          </cell>
          <cell r="K1256">
            <v>8</v>
          </cell>
        </row>
        <row r="1257">
          <cell r="A1257" t="str">
            <v>M1</v>
          </cell>
          <cell r="B1257" t="str">
            <v>A6C</v>
          </cell>
          <cell r="C1257" t="str">
            <v>HOR</v>
          </cell>
          <cell r="D1257" t="str">
            <v>65611</v>
          </cell>
          <cell r="E1257" t="str">
            <v>WN FLG</v>
          </cell>
          <cell r="F1257">
            <v>3</v>
          </cell>
          <cell r="G1257" t="str">
            <v>CB200108000200</v>
          </cell>
          <cell r="H1257">
            <v>2</v>
          </cell>
          <cell r="I1257" t="str">
            <v>--</v>
          </cell>
          <cell r="J1257">
            <v>7</v>
          </cell>
          <cell r="K1257">
            <v>8</v>
          </cell>
        </row>
        <row r="1258">
          <cell r="A1258" t="str">
            <v>M1</v>
          </cell>
          <cell r="B1258" t="str">
            <v>A5C</v>
          </cell>
          <cell r="C1258" t="str">
            <v>P</v>
          </cell>
          <cell r="D1258" t="str">
            <v>22096</v>
          </cell>
          <cell r="E1258" t="str">
            <v>WN FLG</v>
          </cell>
          <cell r="F1258">
            <v>3</v>
          </cell>
          <cell r="G1258" t="str">
            <v>CB200108000200</v>
          </cell>
          <cell r="H1258">
            <v>2</v>
          </cell>
          <cell r="I1258" t="str">
            <v>--</v>
          </cell>
          <cell r="J1258">
            <v>6</v>
          </cell>
          <cell r="K1258">
            <v>7</v>
          </cell>
        </row>
        <row r="1259">
          <cell r="A1259" t="str">
            <v>M1</v>
          </cell>
          <cell r="B1259" t="str">
            <v>B2C</v>
          </cell>
          <cell r="C1259" t="str">
            <v>SH</v>
          </cell>
          <cell r="D1259" t="str">
            <v>22601</v>
          </cell>
          <cell r="E1259" t="str">
            <v>WN FLG</v>
          </cell>
          <cell r="F1259">
            <v>3</v>
          </cell>
          <cell r="G1259" t="str">
            <v>CB200204000300</v>
          </cell>
          <cell r="H1259">
            <v>3</v>
          </cell>
          <cell r="I1259" t="str">
            <v>--</v>
          </cell>
          <cell r="J1259">
            <v>3</v>
          </cell>
          <cell r="K1259">
            <v>4</v>
          </cell>
        </row>
        <row r="1260">
          <cell r="A1260" t="str">
            <v>M1</v>
          </cell>
          <cell r="B1260" t="str">
            <v>B2C</v>
          </cell>
          <cell r="C1260" t="str">
            <v>SH</v>
          </cell>
          <cell r="D1260" t="str">
            <v>22625</v>
          </cell>
          <cell r="E1260" t="str">
            <v>WN FLG</v>
          </cell>
          <cell r="F1260">
            <v>3</v>
          </cell>
          <cell r="G1260" t="str">
            <v>CB200204000300</v>
          </cell>
          <cell r="H1260">
            <v>3</v>
          </cell>
          <cell r="I1260" t="str">
            <v>--</v>
          </cell>
          <cell r="J1260">
            <v>2</v>
          </cell>
          <cell r="K1260">
            <v>3</v>
          </cell>
        </row>
        <row r="1261">
          <cell r="A1261" t="str">
            <v>M1</v>
          </cell>
          <cell r="B1261" t="str">
            <v>B2C</v>
          </cell>
          <cell r="C1261" t="str">
            <v>TRIM</v>
          </cell>
          <cell r="D1261" t="str">
            <v>V-2218</v>
          </cell>
          <cell r="E1261" t="str">
            <v>WN FLG</v>
          </cell>
          <cell r="F1261">
            <v>3</v>
          </cell>
          <cell r="G1261" t="str">
            <v>CB200204000300</v>
          </cell>
          <cell r="H1261">
            <v>3</v>
          </cell>
          <cell r="I1261" t="str">
            <v>--</v>
          </cell>
          <cell r="J1261">
            <v>3</v>
          </cell>
          <cell r="K1261">
            <v>4</v>
          </cell>
        </row>
        <row r="1262">
          <cell r="A1262" t="str">
            <v>M1</v>
          </cell>
          <cell r="B1262" t="str">
            <v>A5C</v>
          </cell>
          <cell r="C1262" t="str">
            <v>P</v>
          </cell>
          <cell r="D1262" t="str">
            <v>22025</v>
          </cell>
          <cell r="E1262" t="str">
            <v>WN FLG</v>
          </cell>
          <cell r="F1262">
            <v>3</v>
          </cell>
          <cell r="G1262" t="str">
            <v>CB200104000300</v>
          </cell>
          <cell r="H1262">
            <v>3</v>
          </cell>
          <cell r="I1262" t="str">
            <v>--</v>
          </cell>
          <cell r="J1262">
            <v>2</v>
          </cell>
          <cell r="K1262">
            <v>3</v>
          </cell>
        </row>
        <row r="1263">
          <cell r="A1263" t="str">
            <v>M1</v>
          </cell>
          <cell r="B1263" t="str">
            <v>A5C</v>
          </cell>
          <cell r="C1263" t="str">
            <v>P</v>
          </cell>
          <cell r="D1263" t="str">
            <v>22025</v>
          </cell>
          <cell r="E1263" t="str">
            <v>WN FLG</v>
          </cell>
          <cell r="F1263">
            <v>3</v>
          </cell>
          <cell r="G1263" t="str">
            <v>CB200204000300</v>
          </cell>
          <cell r="H1263">
            <v>3</v>
          </cell>
          <cell r="I1263" t="str">
            <v>--</v>
          </cell>
          <cell r="J1263">
            <v>2</v>
          </cell>
          <cell r="K1263">
            <v>3</v>
          </cell>
        </row>
        <row r="1264">
          <cell r="A1264" t="str">
            <v>M1</v>
          </cell>
          <cell r="B1264" t="str">
            <v>A5C</v>
          </cell>
          <cell r="C1264" t="str">
            <v>P</v>
          </cell>
          <cell r="D1264" t="str">
            <v>22081</v>
          </cell>
          <cell r="E1264" t="str">
            <v>WN FLG</v>
          </cell>
          <cell r="F1264">
            <v>3</v>
          </cell>
          <cell r="G1264" t="str">
            <v>CB200104000300</v>
          </cell>
          <cell r="H1264">
            <v>3</v>
          </cell>
          <cell r="I1264" t="str">
            <v>--</v>
          </cell>
          <cell r="J1264">
            <v>8</v>
          </cell>
          <cell r="K1264">
            <v>9</v>
          </cell>
        </row>
        <row r="1265">
          <cell r="A1265" t="str">
            <v>M1</v>
          </cell>
          <cell r="B1265" t="str">
            <v>A5C</v>
          </cell>
          <cell r="C1265" t="str">
            <v>P</v>
          </cell>
          <cell r="D1265" t="str">
            <v>22133</v>
          </cell>
          <cell r="E1265" t="str">
            <v>WN FLG</v>
          </cell>
          <cell r="F1265">
            <v>3</v>
          </cell>
          <cell r="G1265" t="str">
            <v>CB200104000300</v>
          </cell>
          <cell r="H1265">
            <v>3</v>
          </cell>
          <cell r="I1265" t="str">
            <v>--</v>
          </cell>
          <cell r="J1265">
            <v>1</v>
          </cell>
          <cell r="K1265">
            <v>2</v>
          </cell>
        </row>
        <row r="1266">
          <cell r="A1266" t="str">
            <v>M1</v>
          </cell>
          <cell r="B1266" t="str">
            <v>A5C</v>
          </cell>
          <cell r="C1266" t="str">
            <v>P</v>
          </cell>
          <cell r="D1266" t="str">
            <v>22118</v>
          </cell>
          <cell r="E1266" t="str">
            <v>WN FLG</v>
          </cell>
          <cell r="F1266">
            <v>3</v>
          </cell>
          <cell r="G1266" t="str">
            <v>CB200104000300</v>
          </cell>
          <cell r="H1266">
            <v>3</v>
          </cell>
          <cell r="I1266" t="str">
            <v>--</v>
          </cell>
          <cell r="J1266">
            <v>1</v>
          </cell>
          <cell r="K1266">
            <v>2</v>
          </cell>
        </row>
        <row r="1267">
          <cell r="A1267" t="str">
            <v>M1</v>
          </cell>
          <cell r="B1267" t="str">
            <v>A5C</v>
          </cell>
          <cell r="C1267" t="str">
            <v>P</v>
          </cell>
          <cell r="D1267" t="str">
            <v>22118</v>
          </cell>
          <cell r="E1267" t="str">
            <v>WN FLG</v>
          </cell>
          <cell r="F1267">
            <v>3</v>
          </cell>
          <cell r="G1267" t="str">
            <v>CB200204000300</v>
          </cell>
          <cell r="H1267">
            <v>3</v>
          </cell>
          <cell r="I1267" t="str">
            <v>--</v>
          </cell>
          <cell r="J1267">
            <v>2</v>
          </cell>
          <cell r="K1267">
            <v>3</v>
          </cell>
        </row>
        <row r="1268">
          <cell r="A1268" t="str">
            <v>M1</v>
          </cell>
          <cell r="B1268" t="str">
            <v>A5C</v>
          </cell>
          <cell r="C1268" t="str">
            <v>P</v>
          </cell>
          <cell r="D1268" t="str">
            <v>22134</v>
          </cell>
          <cell r="E1268" t="str">
            <v>WN FLG</v>
          </cell>
          <cell r="F1268">
            <v>3</v>
          </cell>
          <cell r="G1268" t="str">
            <v>CB200104000300</v>
          </cell>
          <cell r="H1268">
            <v>3</v>
          </cell>
          <cell r="I1268" t="str">
            <v>--</v>
          </cell>
          <cell r="J1268">
            <v>1</v>
          </cell>
          <cell r="K1268">
            <v>2</v>
          </cell>
        </row>
        <row r="1269">
          <cell r="A1269" t="str">
            <v>M1</v>
          </cell>
          <cell r="B1269" t="str">
            <v>A5C</v>
          </cell>
          <cell r="C1269" t="str">
            <v>P</v>
          </cell>
          <cell r="D1269" t="str">
            <v>25002</v>
          </cell>
          <cell r="E1269" t="str">
            <v>WN FLG</v>
          </cell>
          <cell r="F1269">
            <v>3</v>
          </cell>
          <cell r="G1269" t="str">
            <v>CB200204000300</v>
          </cell>
          <cell r="H1269">
            <v>3</v>
          </cell>
          <cell r="I1269" t="str">
            <v>--</v>
          </cell>
          <cell r="J1269">
            <v>2</v>
          </cell>
          <cell r="K1269">
            <v>3</v>
          </cell>
        </row>
        <row r="1270">
          <cell r="A1270" t="str">
            <v>M1</v>
          </cell>
          <cell r="B1270" t="str">
            <v>A5C</v>
          </cell>
          <cell r="C1270" t="str">
            <v>TRIM</v>
          </cell>
          <cell r="D1270" t="str">
            <v>V-2211</v>
          </cell>
          <cell r="E1270" t="str">
            <v>WN FLG</v>
          </cell>
          <cell r="F1270">
            <v>3</v>
          </cell>
          <cell r="G1270" t="str">
            <v>CB200104000300</v>
          </cell>
          <cell r="H1270">
            <v>3</v>
          </cell>
          <cell r="I1270" t="str">
            <v>--</v>
          </cell>
          <cell r="J1270">
            <v>3</v>
          </cell>
          <cell r="K1270">
            <v>4</v>
          </cell>
        </row>
        <row r="1271">
          <cell r="A1271" t="str">
            <v>M1</v>
          </cell>
          <cell r="B1271" t="str">
            <v>A5C</v>
          </cell>
          <cell r="C1271" t="str">
            <v>P</v>
          </cell>
          <cell r="D1271" t="str">
            <v>22153</v>
          </cell>
          <cell r="E1271" t="str">
            <v>WN FLG</v>
          </cell>
          <cell r="F1271">
            <v>3</v>
          </cell>
          <cell r="G1271" t="str">
            <v>CB200104000300</v>
          </cell>
          <cell r="H1271">
            <v>3</v>
          </cell>
          <cell r="I1271" t="str">
            <v>--</v>
          </cell>
          <cell r="J1271">
            <v>2</v>
          </cell>
          <cell r="K1271">
            <v>3</v>
          </cell>
        </row>
        <row r="1272">
          <cell r="A1272" t="str">
            <v>M1</v>
          </cell>
          <cell r="B1272" t="str">
            <v>A5C</v>
          </cell>
          <cell r="C1272" t="str">
            <v>P</v>
          </cell>
          <cell r="D1272" t="str">
            <v>22090</v>
          </cell>
          <cell r="E1272" t="str">
            <v>WN FLG</v>
          </cell>
          <cell r="F1272">
            <v>3</v>
          </cell>
          <cell r="G1272" t="str">
            <v>CB200104000300</v>
          </cell>
          <cell r="H1272">
            <v>3</v>
          </cell>
          <cell r="I1272" t="str">
            <v>--</v>
          </cell>
          <cell r="J1272">
            <v>5</v>
          </cell>
          <cell r="K1272">
            <v>6</v>
          </cell>
        </row>
        <row r="1273">
          <cell r="A1273" t="str">
            <v>M1</v>
          </cell>
          <cell r="B1273" t="str">
            <v>A5C</v>
          </cell>
          <cell r="C1273" t="str">
            <v>P</v>
          </cell>
          <cell r="D1273" t="str">
            <v>22090</v>
          </cell>
          <cell r="E1273" t="str">
            <v>WN FLG</v>
          </cell>
          <cell r="F1273">
            <v>3</v>
          </cell>
          <cell r="G1273" t="str">
            <v>CB200104000300</v>
          </cell>
          <cell r="H1273">
            <v>3</v>
          </cell>
          <cell r="I1273" t="str">
            <v>--</v>
          </cell>
          <cell r="J1273">
            <v>6</v>
          </cell>
          <cell r="K1273">
            <v>7</v>
          </cell>
        </row>
        <row r="1274">
          <cell r="A1274" t="str">
            <v>M1</v>
          </cell>
          <cell r="B1274" t="str">
            <v>A5C</v>
          </cell>
          <cell r="C1274" t="str">
            <v>P</v>
          </cell>
          <cell r="D1274" t="str">
            <v>22091</v>
          </cell>
          <cell r="E1274" t="str">
            <v>WN FLG</v>
          </cell>
          <cell r="F1274">
            <v>3</v>
          </cell>
          <cell r="G1274" t="str">
            <v>CB200104000300</v>
          </cell>
          <cell r="H1274">
            <v>3</v>
          </cell>
          <cell r="I1274" t="str">
            <v>--</v>
          </cell>
          <cell r="J1274">
            <v>1</v>
          </cell>
          <cell r="K1274">
            <v>2</v>
          </cell>
        </row>
        <row r="1275">
          <cell r="A1275" t="str">
            <v>M1</v>
          </cell>
          <cell r="B1275" t="str">
            <v>A5C</v>
          </cell>
          <cell r="C1275" t="str">
            <v>P</v>
          </cell>
          <cell r="D1275" t="str">
            <v>22092</v>
          </cell>
          <cell r="E1275" t="str">
            <v>WN FLG</v>
          </cell>
          <cell r="F1275">
            <v>3</v>
          </cell>
          <cell r="G1275" t="str">
            <v>CB200104000300</v>
          </cell>
          <cell r="H1275">
            <v>3</v>
          </cell>
          <cell r="I1275" t="str">
            <v>--</v>
          </cell>
          <cell r="J1275">
            <v>3</v>
          </cell>
          <cell r="K1275">
            <v>4</v>
          </cell>
        </row>
        <row r="1276">
          <cell r="A1276" t="str">
            <v>M1</v>
          </cell>
          <cell r="B1276" t="str">
            <v>A5C</v>
          </cell>
          <cell r="C1276" t="str">
            <v>P</v>
          </cell>
          <cell r="D1276" t="str">
            <v>22094</v>
          </cell>
          <cell r="E1276" t="str">
            <v>WN FLG</v>
          </cell>
          <cell r="F1276">
            <v>3</v>
          </cell>
          <cell r="G1276" t="str">
            <v>CB200104000300</v>
          </cell>
          <cell r="H1276">
            <v>3</v>
          </cell>
          <cell r="I1276" t="str">
            <v>--</v>
          </cell>
          <cell r="J1276">
            <v>11</v>
          </cell>
          <cell r="K1276">
            <v>13</v>
          </cell>
        </row>
        <row r="1277">
          <cell r="A1277" t="str">
            <v>M1</v>
          </cell>
          <cell r="B1277" t="str">
            <v>A5C</v>
          </cell>
          <cell r="C1277" t="str">
            <v>P</v>
          </cell>
          <cell r="D1277" t="str">
            <v>22095</v>
          </cell>
          <cell r="E1277" t="str">
            <v>WN FLG</v>
          </cell>
          <cell r="F1277">
            <v>3</v>
          </cell>
          <cell r="G1277" t="str">
            <v>CB200104000300</v>
          </cell>
          <cell r="H1277">
            <v>3</v>
          </cell>
          <cell r="I1277" t="str">
            <v>--</v>
          </cell>
          <cell r="J1277">
            <v>11</v>
          </cell>
          <cell r="K1277">
            <v>13</v>
          </cell>
        </row>
        <row r="1278">
          <cell r="A1278" t="str">
            <v>M1</v>
          </cell>
          <cell r="B1278" t="str">
            <v>A5C</v>
          </cell>
          <cell r="C1278" t="str">
            <v>P</v>
          </cell>
          <cell r="D1278" t="str">
            <v>22100</v>
          </cell>
          <cell r="E1278" t="str">
            <v>WN FLG</v>
          </cell>
          <cell r="F1278">
            <v>3</v>
          </cell>
          <cell r="G1278" t="str">
            <v>CB200104000300</v>
          </cell>
          <cell r="H1278">
            <v>3</v>
          </cell>
          <cell r="I1278" t="str">
            <v>--</v>
          </cell>
          <cell r="J1278">
            <v>2</v>
          </cell>
          <cell r="K1278">
            <v>3</v>
          </cell>
        </row>
        <row r="1279">
          <cell r="A1279" t="str">
            <v>M1</v>
          </cell>
          <cell r="B1279" t="str">
            <v>A5C</v>
          </cell>
          <cell r="C1279" t="str">
            <v>P</v>
          </cell>
          <cell r="D1279" t="str">
            <v>22090</v>
          </cell>
          <cell r="E1279" t="str">
            <v>WN FLG</v>
          </cell>
          <cell r="F1279">
            <v>3</v>
          </cell>
          <cell r="G1279" t="str">
            <v>CB200204000300</v>
          </cell>
          <cell r="H1279">
            <v>3</v>
          </cell>
          <cell r="I1279" t="str">
            <v>--</v>
          </cell>
          <cell r="J1279">
            <v>2</v>
          </cell>
          <cell r="K1279">
            <v>3</v>
          </cell>
        </row>
        <row r="1280">
          <cell r="A1280" t="str">
            <v>M1</v>
          </cell>
          <cell r="B1280" t="str">
            <v>A5C</v>
          </cell>
          <cell r="C1280" t="str">
            <v>P</v>
          </cell>
          <cell r="D1280" t="str">
            <v>22093</v>
          </cell>
          <cell r="E1280" t="str">
            <v>WN FLG</v>
          </cell>
          <cell r="F1280">
            <v>3</v>
          </cell>
          <cell r="G1280" t="str">
            <v>CB200104000300</v>
          </cell>
          <cell r="H1280">
            <v>3</v>
          </cell>
          <cell r="I1280" t="str">
            <v>--</v>
          </cell>
          <cell r="J1280">
            <v>3</v>
          </cell>
          <cell r="K1280">
            <v>4</v>
          </cell>
        </row>
        <row r="1281">
          <cell r="A1281" t="str">
            <v>M1</v>
          </cell>
          <cell r="B1281" t="str">
            <v>A5C</v>
          </cell>
          <cell r="C1281" t="str">
            <v>WW</v>
          </cell>
          <cell r="D1281" t="str">
            <v>22601</v>
          </cell>
          <cell r="E1281" t="str">
            <v>WN FLG</v>
          </cell>
          <cell r="F1281">
            <v>3</v>
          </cell>
          <cell r="G1281" t="str">
            <v>CB200104000300</v>
          </cell>
          <cell r="H1281">
            <v>3</v>
          </cell>
          <cell r="I1281" t="str">
            <v>--</v>
          </cell>
          <cell r="J1281">
            <v>2</v>
          </cell>
          <cell r="K1281">
            <v>3</v>
          </cell>
        </row>
        <row r="1282">
          <cell r="A1282" t="str">
            <v>M1</v>
          </cell>
          <cell r="B1282" t="str">
            <v>A5C</v>
          </cell>
          <cell r="C1282" t="str">
            <v>P</v>
          </cell>
          <cell r="D1282" t="str">
            <v>22003</v>
          </cell>
          <cell r="E1282" t="str">
            <v>WN FLG</v>
          </cell>
          <cell r="F1282">
            <v>3</v>
          </cell>
          <cell r="G1282" t="str">
            <v>CB200204000300</v>
          </cell>
          <cell r="H1282">
            <v>3</v>
          </cell>
          <cell r="I1282" t="str">
            <v>--</v>
          </cell>
          <cell r="J1282">
            <v>2</v>
          </cell>
          <cell r="K1282">
            <v>3</v>
          </cell>
        </row>
        <row r="1283">
          <cell r="A1283" t="str">
            <v>M1</v>
          </cell>
          <cell r="B1283" t="str">
            <v>A5C</v>
          </cell>
          <cell r="C1283" t="str">
            <v>P</v>
          </cell>
          <cell r="D1283" t="str">
            <v>22003</v>
          </cell>
          <cell r="E1283" t="str">
            <v>WN FLG</v>
          </cell>
          <cell r="F1283">
            <v>3</v>
          </cell>
          <cell r="G1283" t="str">
            <v>CB200104000300</v>
          </cell>
          <cell r="H1283">
            <v>3</v>
          </cell>
          <cell r="I1283" t="str">
            <v>--</v>
          </cell>
          <cell r="J1283">
            <v>11</v>
          </cell>
          <cell r="K1283">
            <v>13</v>
          </cell>
        </row>
        <row r="1284">
          <cell r="A1284" t="str">
            <v>M1</v>
          </cell>
          <cell r="B1284" t="str">
            <v>A5C</v>
          </cell>
          <cell r="C1284" t="str">
            <v>P</v>
          </cell>
          <cell r="D1284" t="str">
            <v>22004</v>
          </cell>
          <cell r="E1284" t="str">
            <v>WN FLG</v>
          </cell>
          <cell r="F1284">
            <v>3</v>
          </cell>
          <cell r="G1284" t="str">
            <v>CB200204000300</v>
          </cell>
          <cell r="H1284">
            <v>3</v>
          </cell>
          <cell r="I1284" t="str">
            <v>--</v>
          </cell>
          <cell r="J1284">
            <v>2</v>
          </cell>
          <cell r="K1284">
            <v>3</v>
          </cell>
        </row>
        <row r="1285">
          <cell r="A1285" t="str">
            <v>M1</v>
          </cell>
          <cell r="B1285" t="str">
            <v>A5C</v>
          </cell>
          <cell r="C1285" t="str">
            <v>P</v>
          </cell>
          <cell r="D1285" t="str">
            <v>22005</v>
          </cell>
          <cell r="E1285" t="str">
            <v>WN FLG</v>
          </cell>
          <cell r="F1285">
            <v>3</v>
          </cell>
          <cell r="G1285" t="str">
            <v>CB200204000300</v>
          </cell>
          <cell r="H1285">
            <v>3</v>
          </cell>
          <cell r="I1285" t="str">
            <v>--</v>
          </cell>
          <cell r="J1285">
            <v>2</v>
          </cell>
          <cell r="K1285">
            <v>3</v>
          </cell>
        </row>
        <row r="1286">
          <cell r="A1286" t="str">
            <v>M1</v>
          </cell>
          <cell r="B1286" t="str">
            <v>A5C</v>
          </cell>
          <cell r="C1286" t="str">
            <v>P</v>
          </cell>
          <cell r="D1286" t="str">
            <v>22005</v>
          </cell>
          <cell r="E1286" t="str">
            <v>WN FLG</v>
          </cell>
          <cell r="F1286">
            <v>3</v>
          </cell>
          <cell r="G1286" t="str">
            <v>CB200104000300</v>
          </cell>
          <cell r="H1286">
            <v>3</v>
          </cell>
          <cell r="I1286" t="str">
            <v>--</v>
          </cell>
          <cell r="J1286">
            <v>2</v>
          </cell>
          <cell r="K1286">
            <v>3</v>
          </cell>
        </row>
        <row r="1287">
          <cell r="A1287" t="str">
            <v>M1</v>
          </cell>
          <cell r="B1287" t="str">
            <v>A5C</v>
          </cell>
          <cell r="C1287" t="str">
            <v>P</v>
          </cell>
          <cell r="D1287" t="str">
            <v>22026</v>
          </cell>
          <cell r="E1287" t="str">
            <v>WN FLG</v>
          </cell>
          <cell r="F1287">
            <v>3</v>
          </cell>
          <cell r="G1287" t="str">
            <v>CB200204000300</v>
          </cell>
          <cell r="H1287">
            <v>3</v>
          </cell>
          <cell r="I1287" t="str">
            <v>--</v>
          </cell>
          <cell r="J1287">
            <v>2</v>
          </cell>
          <cell r="K1287">
            <v>3</v>
          </cell>
        </row>
        <row r="1288">
          <cell r="A1288" t="str">
            <v>M1</v>
          </cell>
          <cell r="B1288" t="str">
            <v>A5C</v>
          </cell>
          <cell r="C1288" t="str">
            <v>P</v>
          </cell>
          <cell r="D1288" t="str">
            <v>22026</v>
          </cell>
          <cell r="E1288" t="str">
            <v>WN FLG</v>
          </cell>
          <cell r="F1288">
            <v>3</v>
          </cell>
          <cell r="G1288" t="str">
            <v>CB200104000300</v>
          </cell>
          <cell r="H1288">
            <v>3</v>
          </cell>
          <cell r="I1288" t="str">
            <v>--</v>
          </cell>
          <cell r="J1288">
            <v>8</v>
          </cell>
          <cell r="K1288">
            <v>9</v>
          </cell>
        </row>
        <row r="1289">
          <cell r="A1289" t="str">
            <v>M1</v>
          </cell>
          <cell r="B1289" t="str">
            <v>A5C</v>
          </cell>
          <cell r="C1289" t="str">
            <v>P</v>
          </cell>
          <cell r="D1289" t="str">
            <v>22073</v>
          </cell>
          <cell r="E1289" t="str">
            <v>WN FLG</v>
          </cell>
          <cell r="F1289">
            <v>3</v>
          </cell>
          <cell r="G1289" t="str">
            <v>CB200104000300</v>
          </cell>
          <cell r="H1289">
            <v>3</v>
          </cell>
          <cell r="I1289" t="str">
            <v>--</v>
          </cell>
          <cell r="J1289">
            <v>1</v>
          </cell>
          <cell r="K1289">
            <v>2</v>
          </cell>
        </row>
        <row r="1290">
          <cell r="A1290" t="str">
            <v>M1</v>
          </cell>
          <cell r="B1290" t="str">
            <v>A5C</v>
          </cell>
          <cell r="C1290" t="str">
            <v>P</v>
          </cell>
          <cell r="D1290" t="str">
            <v>22061</v>
          </cell>
          <cell r="E1290" t="str">
            <v>WN FLG</v>
          </cell>
          <cell r="F1290">
            <v>3</v>
          </cell>
          <cell r="G1290" t="str">
            <v>CB200104000300</v>
          </cell>
          <cell r="H1290">
            <v>3</v>
          </cell>
          <cell r="I1290" t="str">
            <v>--</v>
          </cell>
          <cell r="J1290">
            <v>2</v>
          </cell>
          <cell r="K1290">
            <v>3</v>
          </cell>
        </row>
        <row r="1291">
          <cell r="A1291" t="str">
            <v>M1</v>
          </cell>
          <cell r="B1291" t="str">
            <v>A5C</v>
          </cell>
          <cell r="C1291" t="str">
            <v>P</v>
          </cell>
          <cell r="D1291" t="str">
            <v>22062</v>
          </cell>
          <cell r="E1291" t="str">
            <v>WN FLG</v>
          </cell>
          <cell r="F1291">
            <v>3</v>
          </cell>
          <cell r="G1291" t="str">
            <v>CB200104000300</v>
          </cell>
          <cell r="H1291">
            <v>3</v>
          </cell>
          <cell r="I1291" t="str">
            <v>--</v>
          </cell>
          <cell r="J1291">
            <v>1</v>
          </cell>
          <cell r="K1291">
            <v>2</v>
          </cell>
        </row>
        <row r="1292">
          <cell r="A1292" t="str">
            <v>M1</v>
          </cell>
          <cell r="B1292" t="str">
            <v>A5C</v>
          </cell>
          <cell r="C1292" t="str">
            <v>TRIM</v>
          </cell>
          <cell r="D1292" t="str">
            <v>V-2213</v>
          </cell>
          <cell r="E1292" t="str">
            <v>WN FLG</v>
          </cell>
          <cell r="F1292">
            <v>3</v>
          </cell>
          <cell r="G1292" t="str">
            <v>CB200104000300</v>
          </cell>
          <cell r="H1292">
            <v>3</v>
          </cell>
          <cell r="I1292" t="str">
            <v>--</v>
          </cell>
          <cell r="J1292">
            <v>1</v>
          </cell>
          <cell r="K1292">
            <v>2</v>
          </cell>
        </row>
        <row r="1293">
          <cell r="A1293" t="str">
            <v>M1</v>
          </cell>
          <cell r="B1293" t="str">
            <v>A5C</v>
          </cell>
          <cell r="C1293" t="str">
            <v>P</v>
          </cell>
          <cell r="D1293" t="str">
            <v>22001</v>
          </cell>
          <cell r="E1293" t="str">
            <v>WN FLG</v>
          </cell>
          <cell r="F1293">
            <v>3</v>
          </cell>
          <cell r="G1293" t="str">
            <v>CB200104000300</v>
          </cell>
          <cell r="H1293">
            <v>3</v>
          </cell>
          <cell r="I1293" t="str">
            <v>--</v>
          </cell>
          <cell r="J1293">
            <v>2</v>
          </cell>
          <cell r="K1293">
            <v>3</v>
          </cell>
        </row>
        <row r="1294">
          <cell r="A1294" t="str">
            <v>M1</v>
          </cell>
          <cell r="B1294" t="str">
            <v>A6C</v>
          </cell>
          <cell r="C1294" t="str">
            <v>HOS</v>
          </cell>
          <cell r="D1294" t="str">
            <v>65634</v>
          </cell>
          <cell r="E1294" t="str">
            <v>WN FLG</v>
          </cell>
          <cell r="F1294">
            <v>3</v>
          </cell>
          <cell r="G1294" t="str">
            <v>CB200104000300</v>
          </cell>
          <cell r="H1294">
            <v>3</v>
          </cell>
          <cell r="I1294" t="str">
            <v>--</v>
          </cell>
          <cell r="J1294">
            <v>4</v>
          </cell>
          <cell r="K1294">
            <v>5</v>
          </cell>
        </row>
        <row r="1295">
          <cell r="A1295" t="str">
            <v>M1</v>
          </cell>
          <cell r="B1295" t="str">
            <v>A4C</v>
          </cell>
          <cell r="C1295" t="str">
            <v>P</v>
          </cell>
          <cell r="D1295" t="str">
            <v>22031</v>
          </cell>
          <cell r="E1295" t="str">
            <v>WN FLG</v>
          </cell>
          <cell r="F1295">
            <v>3</v>
          </cell>
          <cell r="G1295" t="str">
            <v>CB200104000300</v>
          </cell>
          <cell r="H1295">
            <v>3</v>
          </cell>
          <cell r="I1295" t="str">
            <v>--</v>
          </cell>
          <cell r="J1295">
            <v>5</v>
          </cell>
          <cell r="K1295">
            <v>6</v>
          </cell>
        </row>
        <row r="1296">
          <cell r="A1296" t="str">
            <v>M1</v>
          </cell>
          <cell r="B1296" t="str">
            <v>A4C</v>
          </cell>
          <cell r="C1296" t="str">
            <v>P</v>
          </cell>
          <cell r="D1296" t="str">
            <v>22031</v>
          </cell>
          <cell r="E1296" t="str">
            <v>WN FLG</v>
          </cell>
          <cell r="F1296">
            <v>3</v>
          </cell>
          <cell r="G1296" t="str">
            <v>CB200104000300</v>
          </cell>
          <cell r="H1296">
            <v>3</v>
          </cell>
          <cell r="I1296" t="str">
            <v>--</v>
          </cell>
          <cell r="J1296">
            <v>1</v>
          </cell>
          <cell r="K1296">
            <v>2</v>
          </cell>
        </row>
        <row r="1297">
          <cell r="A1297" t="str">
            <v>M1</v>
          </cell>
          <cell r="B1297" t="str">
            <v>A5C</v>
          </cell>
          <cell r="C1297" t="str">
            <v>P</v>
          </cell>
          <cell r="D1297" t="str">
            <v>22088</v>
          </cell>
          <cell r="E1297" t="str">
            <v>WN FLG</v>
          </cell>
          <cell r="F1297">
            <v>3</v>
          </cell>
          <cell r="G1297" t="str">
            <v>CB200104000300</v>
          </cell>
          <cell r="H1297">
            <v>3</v>
          </cell>
          <cell r="I1297" t="str">
            <v>--</v>
          </cell>
          <cell r="J1297">
            <v>4</v>
          </cell>
          <cell r="K1297">
            <v>5</v>
          </cell>
        </row>
        <row r="1298">
          <cell r="A1298" t="str">
            <v>M1</v>
          </cell>
          <cell r="B1298" t="str">
            <v>A5C</v>
          </cell>
          <cell r="C1298" t="str">
            <v>P</v>
          </cell>
          <cell r="D1298" t="str">
            <v>22088</v>
          </cell>
          <cell r="E1298" t="str">
            <v>WN FLG</v>
          </cell>
          <cell r="F1298">
            <v>3</v>
          </cell>
          <cell r="G1298" t="str">
            <v>CB200204000300</v>
          </cell>
          <cell r="H1298">
            <v>3</v>
          </cell>
          <cell r="I1298" t="str">
            <v>--</v>
          </cell>
          <cell r="J1298">
            <v>2</v>
          </cell>
          <cell r="K1298">
            <v>3</v>
          </cell>
        </row>
        <row r="1299">
          <cell r="A1299" t="str">
            <v>M1</v>
          </cell>
          <cell r="B1299" t="str">
            <v>A5C</v>
          </cell>
          <cell r="C1299" t="str">
            <v>P</v>
          </cell>
          <cell r="D1299" t="str">
            <v>22089</v>
          </cell>
          <cell r="E1299" t="str">
            <v>WN FLG</v>
          </cell>
          <cell r="F1299">
            <v>3</v>
          </cell>
          <cell r="G1299" t="str">
            <v>CB200104000300</v>
          </cell>
          <cell r="H1299">
            <v>3</v>
          </cell>
          <cell r="I1299" t="str">
            <v>--</v>
          </cell>
          <cell r="J1299">
            <v>1</v>
          </cell>
          <cell r="K1299">
            <v>2</v>
          </cell>
        </row>
        <row r="1300">
          <cell r="A1300" t="str">
            <v>M1</v>
          </cell>
          <cell r="B1300" t="str">
            <v>A5C</v>
          </cell>
          <cell r="C1300" t="str">
            <v>TRIM</v>
          </cell>
          <cell r="D1300" t="str">
            <v>C-2201</v>
          </cell>
          <cell r="E1300" t="str">
            <v>WN FLG</v>
          </cell>
          <cell r="F1300">
            <v>3</v>
          </cell>
          <cell r="G1300" t="str">
            <v>CB200104000300</v>
          </cell>
          <cell r="H1300">
            <v>3</v>
          </cell>
          <cell r="I1300" t="str">
            <v>--</v>
          </cell>
          <cell r="J1300">
            <v>2</v>
          </cell>
          <cell r="K1300">
            <v>3</v>
          </cell>
        </row>
        <row r="1301">
          <cell r="A1301" t="str">
            <v>M1</v>
          </cell>
          <cell r="B1301" t="str">
            <v>A5C</v>
          </cell>
          <cell r="C1301" t="str">
            <v>TRIM</v>
          </cell>
          <cell r="D1301" t="str">
            <v>V-2216A</v>
          </cell>
          <cell r="E1301" t="str">
            <v>WN FLG</v>
          </cell>
          <cell r="F1301">
            <v>3</v>
          </cell>
          <cell r="G1301" t="str">
            <v>CB200104000300</v>
          </cell>
          <cell r="H1301">
            <v>3</v>
          </cell>
          <cell r="I1301" t="str">
            <v>--</v>
          </cell>
          <cell r="J1301">
            <v>3</v>
          </cell>
          <cell r="K1301">
            <v>4</v>
          </cell>
        </row>
        <row r="1302">
          <cell r="A1302" t="str">
            <v>M1</v>
          </cell>
          <cell r="B1302" t="str">
            <v>A5C</v>
          </cell>
          <cell r="C1302" t="str">
            <v>TRIM</v>
          </cell>
          <cell r="D1302" t="str">
            <v>V-2216B</v>
          </cell>
          <cell r="E1302" t="str">
            <v>WN FLG</v>
          </cell>
          <cell r="F1302">
            <v>3</v>
          </cell>
          <cell r="G1302" t="str">
            <v>CB200104000300</v>
          </cell>
          <cell r="H1302">
            <v>3</v>
          </cell>
          <cell r="I1302" t="str">
            <v>--</v>
          </cell>
          <cell r="J1302">
            <v>3</v>
          </cell>
          <cell r="K1302">
            <v>4</v>
          </cell>
        </row>
        <row r="1303">
          <cell r="A1303" t="str">
            <v>M1</v>
          </cell>
          <cell r="B1303" t="str">
            <v>A6C</v>
          </cell>
          <cell r="C1303" t="str">
            <v>HOR</v>
          </cell>
          <cell r="D1303" t="str">
            <v>65621</v>
          </cell>
          <cell r="E1303" t="str">
            <v>WN FLG</v>
          </cell>
          <cell r="F1303">
            <v>3</v>
          </cell>
          <cell r="G1303" t="str">
            <v>CB200104000300</v>
          </cell>
          <cell r="H1303">
            <v>3</v>
          </cell>
          <cell r="I1303" t="str">
            <v>--</v>
          </cell>
          <cell r="J1303">
            <v>2</v>
          </cell>
          <cell r="K1303">
            <v>3</v>
          </cell>
        </row>
        <row r="1304">
          <cell r="A1304" t="str">
            <v>M1</v>
          </cell>
          <cell r="B1304" t="str">
            <v>A6C</v>
          </cell>
          <cell r="C1304" t="str">
            <v>HOR</v>
          </cell>
          <cell r="D1304" t="str">
            <v>65813</v>
          </cell>
          <cell r="E1304" t="str">
            <v>WN FLG</v>
          </cell>
          <cell r="F1304">
            <v>3</v>
          </cell>
          <cell r="G1304" t="str">
            <v>CB200104000300</v>
          </cell>
          <cell r="H1304">
            <v>3</v>
          </cell>
          <cell r="I1304" t="str">
            <v>--</v>
          </cell>
          <cell r="J1304">
            <v>1</v>
          </cell>
          <cell r="K1304">
            <v>2</v>
          </cell>
        </row>
        <row r="1305">
          <cell r="A1305" t="str">
            <v>M1</v>
          </cell>
          <cell r="B1305" t="str">
            <v>A6C</v>
          </cell>
          <cell r="C1305" t="str">
            <v>HOS</v>
          </cell>
          <cell r="D1305" t="str">
            <v>65612</v>
          </cell>
          <cell r="E1305" t="str">
            <v>WN FLG</v>
          </cell>
          <cell r="F1305">
            <v>3</v>
          </cell>
          <cell r="G1305" t="str">
            <v>CB200104000300</v>
          </cell>
          <cell r="H1305">
            <v>3</v>
          </cell>
          <cell r="I1305" t="str">
            <v>--</v>
          </cell>
          <cell r="J1305">
            <v>1</v>
          </cell>
          <cell r="K1305">
            <v>2</v>
          </cell>
        </row>
        <row r="1306">
          <cell r="A1306" t="str">
            <v>M1</v>
          </cell>
          <cell r="B1306" t="str">
            <v>A5C</v>
          </cell>
          <cell r="C1306" t="str">
            <v>P</v>
          </cell>
          <cell r="D1306" t="str">
            <v>22089</v>
          </cell>
          <cell r="E1306" t="str">
            <v>WN FLG</v>
          </cell>
          <cell r="F1306">
            <v>3</v>
          </cell>
          <cell r="G1306" t="str">
            <v>CB200204000300</v>
          </cell>
          <cell r="H1306">
            <v>3</v>
          </cell>
          <cell r="I1306" t="str">
            <v>--</v>
          </cell>
          <cell r="J1306">
            <v>2</v>
          </cell>
          <cell r="K1306">
            <v>3</v>
          </cell>
        </row>
        <row r="1307">
          <cell r="A1307" t="str">
            <v>M1</v>
          </cell>
          <cell r="B1307" t="str">
            <v>A5C</v>
          </cell>
          <cell r="C1307" t="str">
            <v>P</v>
          </cell>
          <cell r="D1307" t="str">
            <v>22096</v>
          </cell>
          <cell r="E1307" t="str">
            <v>WN FLG</v>
          </cell>
          <cell r="F1307">
            <v>3</v>
          </cell>
          <cell r="G1307" t="str">
            <v>CB200104000300</v>
          </cell>
          <cell r="H1307">
            <v>3</v>
          </cell>
          <cell r="I1307" t="str">
            <v>--</v>
          </cell>
          <cell r="J1307">
            <v>1</v>
          </cell>
          <cell r="K1307">
            <v>2</v>
          </cell>
        </row>
        <row r="1308">
          <cell r="A1308" t="str">
            <v>M1</v>
          </cell>
          <cell r="B1308" t="str">
            <v>A5C</v>
          </cell>
          <cell r="C1308" t="str">
            <v>TRIM</v>
          </cell>
          <cell r="D1308" t="str">
            <v>X-2207</v>
          </cell>
          <cell r="E1308" t="str">
            <v>WN FLG</v>
          </cell>
          <cell r="F1308">
            <v>3</v>
          </cell>
          <cell r="G1308" t="str">
            <v>CB200104000300</v>
          </cell>
          <cell r="H1308">
            <v>3</v>
          </cell>
          <cell r="I1308" t="str">
            <v>--</v>
          </cell>
          <cell r="J1308">
            <v>2</v>
          </cell>
          <cell r="K1308">
            <v>3</v>
          </cell>
        </row>
        <row r="1309">
          <cell r="A1309" t="str">
            <v>M1</v>
          </cell>
          <cell r="B1309" t="str">
            <v>A4C</v>
          </cell>
          <cell r="C1309" t="str">
            <v>N</v>
          </cell>
          <cell r="D1309" t="str">
            <v>22611</v>
          </cell>
          <cell r="E1309" t="str">
            <v>WN FLG</v>
          </cell>
          <cell r="F1309">
            <v>3</v>
          </cell>
          <cell r="G1309" t="str">
            <v>CB200104000400</v>
          </cell>
          <cell r="H1309">
            <v>4</v>
          </cell>
          <cell r="I1309" t="str">
            <v>--</v>
          </cell>
          <cell r="J1309">
            <v>2</v>
          </cell>
          <cell r="K1309">
            <v>3</v>
          </cell>
        </row>
        <row r="1310">
          <cell r="A1310" t="str">
            <v>M1</v>
          </cell>
          <cell r="B1310" t="str">
            <v>A5C</v>
          </cell>
          <cell r="C1310" t="str">
            <v>COMP</v>
          </cell>
          <cell r="D1310" t="str">
            <v>005</v>
          </cell>
          <cell r="E1310" t="str">
            <v>WN FLG</v>
          </cell>
          <cell r="F1310">
            <v>3</v>
          </cell>
          <cell r="G1310" t="str">
            <v>CB200104000400</v>
          </cell>
          <cell r="H1310">
            <v>4</v>
          </cell>
          <cell r="I1310" t="str">
            <v>--</v>
          </cell>
          <cell r="J1310">
            <v>1</v>
          </cell>
          <cell r="K1310">
            <v>2</v>
          </cell>
        </row>
        <row r="1311">
          <cell r="A1311" t="str">
            <v>M1</v>
          </cell>
          <cell r="B1311" t="str">
            <v>A5C</v>
          </cell>
          <cell r="C1311" t="str">
            <v>P</v>
          </cell>
          <cell r="D1311" t="str">
            <v>22024</v>
          </cell>
          <cell r="E1311" t="str">
            <v>WN FLG</v>
          </cell>
          <cell r="F1311">
            <v>3</v>
          </cell>
          <cell r="G1311" t="str">
            <v>CB200104000400</v>
          </cell>
          <cell r="H1311">
            <v>4</v>
          </cell>
          <cell r="I1311" t="str">
            <v>--</v>
          </cell>
          <cell r="J1311">
            <v>2</v>
          </cell>
          <cell r="K1311">
            <v>3</v>
          </cell>
        </row>
        <row r="1312">
          <cell r="A1312" t="str">
            <v>M1</v>
          </cell>
          <cell r="B1312" t="str">
            <v>A5C</v>
          </cell>
          <cell r="C1312" t="str">
            <v>P</v>
          </cell>
          <cell r="D1312" t="str">
            <v>22057</v>
          </cell>
          <cell r="E1312" t="str">
            <v>WN FLG</v>
          </cell>
          <cell r="F1312">
            <v>3</v>
          </cell>
          <cell r="G1312" t="str">
            <v>CB200104000400</v>
          </cell>
          <cell r="H1312">
            <v>4</v>
          </cell>
          <cell r="I1312" t="str">
            <v>--</v>
          </cell>
          <cell r="J1312">
            <v>2</v>
          </cell>
          <cell r="K1312">
            <v>3</v>
          </cell>
        </row>
        <row r="1313">
          <cell r="A1313" t="str">
            <v>M1</v>
          </cell>
          <cell r="B1313" t="str">
            <v>A5C</v>
          </cell>
          <cell r="C1313" t="str">
            <v>P</v>
          </cell>
          <cell r="D1313" t="str">
            <v>22069</v>
          </cell>
          <cell r="E1313" t="str">
            <v>WN FLG</v>
          </cell>
          <cell r="F1313">
            <v>3</v>
          </cell>
          <cell r="G1313" t="str">
            <v>CB200104000400</v>
          </cell>
          <cell r="H1313">
            <v>4</v>
          </cell>
          <cell r="I1313" t="str">
            <v>--</v>
          </cell>
          <cell r="J1313">
            <v>10</v>
          </cell>
          <cell r="K1313">
            <v>12</v>
          </cell>
        </row>
        <row r="1314">
          <cell r="A1314" t="str">
            <v>M1</v>
          </cell>
          <cell r="B1314" t="str">
            <v>A5C</v>
          </cell>
          <cell r="C1314" t="str">
            <v>P</v>
          </cell>
          <cell r="D1314" t="str">
            <v>22069</v>
          </cell>
          <cell r="E1314" t="str">
            <v>WN FLG</v>
          </cell>
          <cell r="F1314">
            <v>3</v>
          </cell>
          <cell r="G1314" t="str">
            <v>CB200104000400</v>
          </cell>
          <cell r="H1314">
            <v>4</v>
          </cell>
          <cell r="I1314" t="str">
            <v>--</v>
          </cell>
          <cell r="J1314">
            <v>7</v>
          </cell>
          <cell r="K1314">
            <v>9</v>
          </cell>
        </row>
        <row r="1315">
          <cell r="A1315" t="str">
            <v>M1</v>
          </cell>
          <cell r="B1315" t="str">
            <v>A5C</v>
          </cell>
          <cell r="C1315" t="str">
            <v>P</v>
          </cell>
          <cell r="D1315" t="str">
            <v>22082</v>
          </cell>
          <cell r="E1315" t="str">
            <v>WN FLG</v>
          </cell>
          <cell r="F1315">
            <v>3</v>
          </cell>
          <cell r="G1315" t="str">
            <v>CB200104000400</v>
          </cell>
          <cell r="H1315">
            <v>4</v>
          </cell>
          <cell r="I1315" t="str">
            <v>--</v>
          </cell>
          <cell r="J1315">
            <v>2</v>
          </cell>
          <cell r="K1315">
            <v>3</v>
          </cell>
        </row>
        <row r="1316">
          <cell r="A1316" t="str">
            <v>M1</v>
          </cell>
          <cell r="B1316" t="str">
            <v>A5C</v>
          </cell>
          <cell r="C1316" t="str">
            <v>P</v>
          </cell>
          <cell r="D1316" t="str">
            <v>22139</v>
          </cell>
          <cell r="E1316" t="str">
            <v>WN FLG</v>
          </cell>
          <cell r="F1316">
            <v>3</v>
          </cell>
          <cell r="G1316" t="str">
            <v>CB200104000400</v>
          </cell>
          <cell r="H1316">
            <v>4</v>
          </cell>
          <cell r="I1316" t="str">
            <v>--</v>
          </cell>
          <cell r="J1316">
            <v>10</v>
          </cell>
          <cell r="K1316">
            <v>12</v>
          </cell>
        </row>
        <row r="1317">
          <cell r="A1317" t="str">
            <v>M1</v>
          </cell>
          <cell r="B1317" t="str">
            <v>A5C</v>
          </cell>
          <cell r="C1317" t="str">
            <v>VENT</v>
          </cell>
          <cell r="D1317" t="str">
            <v>X2220</v>
          </cell>
          <cell r="E1317" t="str">
            <v>WN FLG</v>
          </cell>
          <cell r="F1317">
            <v>3</v>
          </cell>
          <cell r="G1317" t="str">
            <v>CB200104000400</v>
          </cell>
          <cell r="H1317">
            <v>4</v>
          </cell>
          <cell r="I1317" t="str">
            <v>--</v>
          </cell>
          <cell r="J1317">
            <v>1</v>
          </cell>
          <cell r="K1317">
            <v>2</v>
          </cell>
        </row>
        <row r="1318">
          <cell r="A1318" t="str">
            <v>M1</v>
          </cell>
          <cell r="B1318" t="str">
            <v>A5C</v>
          </cell>
          <cell r="C1318" t="str">
            <v>TRIM</v>
          </cell>
          <cell r="D1318" t="str">
            <v>V-2211</v>
          </cell>
          <cell r="E1318" t="str">
            <v>WN FLG</v>
          </cell>
          <cell r="F1318">
            <v>3</v>
          </cell>
          <cell r="G1318" t="str">
            <v>CB200104000400</v>
          </cell>
          <cell r="H1318">
            <v>4</v>
          </cell>
          <cell r="I1318" t="str">
            <v>--</v>
          </cell>
          <cell r="J1318">
            <v>3</v>
          </cell>
          <cell r="K1318">
            <v>4</v>
          </cell>
        </row>
        <row r="1319">
          <cell r="A1319" t="str">
            <v>M1</v>
          </cell>
          <cell r="B1319" t="str">
            <v>A5C</v>
          </cell>
          <cell r="C1319" t="str">
            <v>P</v>
          </cell>
          <cell r="D1319" t="str">
            <v>22021</v>
          </cell>
          <cell r="E1319" t="str">
            <v>WN FLG</v>
          </cell>
          <cell r="F1319">
            <v>3</v>
          </cell>
          <cell r="G1319" t="str">
            <v>CB200104000400</v>
          </cell>
          <cell r="H1319">
            <v>4</v>
          </cell>
          <cell r="I1319" t="str">
            <v>--</v>
          </cell>
          <cell r="J1319">
            <v>2</v>
          </cell>
          <cell r="K1319">
            <v>3</v>
          </cell>
        </row>
        <row r="1320">
          <cell r="A1320" t="str">
            <v>M1</v>
          </cell>
          <cell r="B1320" t="str">
            <v>A5C</v>
          </cell>
          <cell r="C1320" t="str">
            <v>P</v>
          </cell>
          <cell r="D1320" t="str">
            <v>22065</v>
          </cell>
          <cell r="E1320" t="str">
            <v>WN FLG</v>
          </cell>
          <cell r="F1320">
            <v>3</v>
          </cell>
          <cell r="G1320" t="str">
            <v>CB200104000400</v>
          </cell>
          <cell r="H1320">
            <v>4</v>
          </cell>
          <cell r="I1320" t="str">
            <v>--</v>
          </cell>
          <cell r="J1320">
            <v>2</v>
          </cell>
          <cell r="K1320">
            <v>3</v>
          </cell>
        </row>
        <row r="1321">
          <cell r="A1321" t="str">
            <v>M1</v>
          </cell>
          <cell r="B1321" t="str">
            <v>A5C</v>
          </cell>
          <cell r="C1321" t="str">
            <v>P</v>
          </cell>
          <cell r="D1321" t="str">
            <v>22069</v>
          </cell>
          <cell r="E1321" t="str">
            <v>WN FLG</v>
          </cell>
          <cell r="F1321">
            <v>3</v>
          </cell>
          <cell r="G1321" t="str">
            <v>CB200204000400</v>
          </cell>
          <cell r="H1321">
            <v>4</v>
          </cell>
          <cell r="I1321" t="str">
            <v>--</v>
          </cell>
          <cell r="J1321">
            <v>2</v>
          </cell>
          <cell r="K1321">
            <v>3</v>
          </cell>
        </row>
        <row r="1322">
          <cell r="A1322" t="str">
            <v>M1</v>
          </cell>
          <cell r="B1322" t="str">
            <v>A5C</v>
          </cell>
          <cell r="C1322" t="str">
            <v>P</v>
          </cell>
          <cell r="D1322" t="str">
            <v>21005</v>
          </cell>
          <cell r="E1322" t="str">
            <v>WN FLG</v>
          </cell>
          <cell r="F1322">
            <v>3</v>
          </cell>
          <cell r="G1322" t="str">
            <v>CB2001040004000400</v>
          </cell>
          <cell r="H1322">
            <v>4</v>
          </cell>
          <cell r="I1322" t="str">
            <v>--</v>
          </cell>
          <cell r="J1322">
            <v>26</v>
          </cell>
          <cell r="K1322">
            <v>30</v>
          </cell>
        </row>
        <row r="1323">
          <cell r="A1323" t="str">
            <v>M1</v>
          </cell>
          <cell r="B1323" t="str">
            <v>A5C</v>
          </cell>
          <cell r="C1323" t="str">
            <v>P</v>
          </cell>
          <cell r="D1323" t="str">
            <v>21005</v>
          </cell>
          <cell r="E1323" t="str">
            <v>WN FLG</v>
          </cell>
          <cell r="F1323">
            <v>3</v>
          </cell>
          <cell r="G1323" t="str">
            <v>CB2002040004000400</v>
          </cell>
          <cell r="H1323">
            <v>4</v>
          </cell>
          <cell r="I1323" t="str">
            <v>--</v>
          </cell>
          <cell r="J1323">
            <v>2</v>
          </cell>
          <cell r="K1323">
            <v>3</v>
          </cell>
        </row>
        <row r="1324">
          <cell r="A1324" t="str">
            <v>M1</v>
          </cell>
          <cell r="B1324" t="str">
            <v>A5C</v>
          </cell>
          <cell r="C1324" t="str">
            <v>P</v>
          </cell>
          <cell r="D1324" t="str">
            <v>22099</v>
          </cell>
          <cell r="E1324" t="str">
            <v>WN FLG</v>
          </cell>
          <cell r="F1324">
            <v>3</v>
          </cell>
          <cell r="G1324" t="str">
            <v>CB200104000400</v>
          </cell>
          <cell r="H1324">
            <v>4</v>
          </cell>
          <cell r="I1324" t="str">
            <v>--</v>
          </cell>
          <cell r="J1324">
            <v>2</v>
          </cell>
          <cell r="K1324">
            <v>3</v>
          </cell>
        </row>
        <row r="1325">
          <cell r="A1325" t="str">
            <v>M1</v>
          </cell>
          <cell r="B1325" t="str">
            <v>A5C</v>
          </cell>
          <cell r="C1325" t="str">
            <v>P</v>
          </cell>
          <cell r="D1325" t="str">
            <v>22094</v>
          </cell>
          <cell r="E1325" t="str">
            <v>WN FLG</v>
          </cell>
          <cell r="F1325">
            <v>3</v>
          </cell>
          <cell r="G1325" t="str">
            <v>CB200104000400</v>
          </cell>
          <cell r="H1325">
            <v>4</v>
          </cell>
          <cell r="I1325" t="str">
            <v>--</v>
          </cell>
          <cell r="J1325">
            <v>4</v>
          </cell>
          <cell r="K1325">
            <v>5</v>
          </cell>
        </row>
        <row r="1326">
          <cell r="A1326" t="str">
            <v>M1</v>
          </cell>
          <cell r="B1326" t="str">
            <v>A5C</v>
          </cell>
          <cell r="C1326" t="str">
            <v>P</v>
          </cell>
          <cell r="D1326" t="str">
            <v>22095</v>
          </cell>
          <cell r="E1326" t="str">
            <v>WN FLG</v>
          </cell>
          <cell r="F1326">
            <v>3</v>
          </cell>
          <cell r="G1326" t="str">
            <v>CB200104000400</v>
          </cell>
          <cell r="H1326">
            <v>4</v>
          </cell>
          <cell r="I1326" t="str">
            <v>--</v>
          </cell>
          <cell r="J1326">
            <v>4</v>
          </cell>
          <cell r="K1326">
            <v>5</v>
          </cell>
        </row>
        <row r="1327">
          <cell r="A1327" t="str">
            <v>M1</v>
          </cell>
          <cell r="B1327" t="str">
            <v>A5C</v>
          </cell>
          <cell r="C1327" t="str">
            <v>P</v>
          </cell>
          <cell r="D1327" t="str">
            <v>22059</v>
          </cell>
          <cell r="E1327" t="str">
            <v>WN FLG</v>
          </cell>
          <cell r="F1327">
            <v>3</v>
          </cell>
          <cell r="G1327" t="str">
            <v>CB200104000400</v>
          </cell>
          <cell r="H1327">
            <v>4</v>
          </cell>
          <cell r="I1327" t="str">
            <v>--</v>
          </cell>
          <cell r="J1327">
            <v>2</v>
          </cell>
          <cell r="K1327">
            <v>3</v>
          </cell>
        </row>
        <row r="1328">
          <cell r="A1328" t="str">
            <v>M1</v>
          </cell>
          <cell r="B1328" t="str">
            <v>A5C</v>
          </cell>
          <cell r="C1328" t="str">
            <v>WW</v>
          </cell>
          <cell r="D1328" t="str">
            <v>22613</v>
          </cell>
          <cell r="E1328" t="str">
            <v>WN FLG</v>
          </cell>
          <cell r="F1328">
            <v>3</v>
          </cell>
          <cell r="G1328" t="str">
            <v>CB200104000400</v>
          </cell>
          <cell r="H1328">
            <v>4</v>
          </cell>
          <cell r="I1328" t="str">
            <v>--</v>
          </cell>
          <cell r="J1328">
            <v>4</v>
          </cell>
          <cell r="K1328">
            <v>5</v>
          </cell>
        </row>
        <row r="1329">
          <cell r="A1329" t="str">
            <v>M1</v>
          </cell>
          <cell r="B1329" t="str">
            <v>A5C</v>
          </cell>
          <cell r="C1329" t="str">
            <v>WW</v>
          </cell>
          <cell r="D1329" t="str">
            <v>22601</v>
          </cell>
          <cell r="E1329" t="str">
            <v>WN FLG</v>
          </cell>
          <cell r="F1329">
            <v>3</v>
          </cell>
          <cell r="G1329" t="str">
            <v>CB200104000400</v>
          </cell>
          <cell r="H1329">
            <v>4</v>
          </cell>
          <cell r="I1329" t="str">
            <v>--</v>
          </cell>
          <cell r="J1329">
            <v>8</v>
          </cell>
          <cell r="K1329">
            <v>10</v>
          </cell>
        </row>
        <row r="1330">
          <cell r="A1330" t="str">
            <v>M1</v>
          </cell>
          <cell r="B1330" t="str">
            <v>A6C</v>
          </cell>
          <cell r="C1330" t="str">
            <v>HOS</v>
          </cell>
          <cell r="D1330" t="str">
            <v>65628</v>
          </cell>
          <cell r="E1330" t="str">
            <v>WN FLG</v>
          </cell>
          <cell r="F1330">
            <v>3</v>
          </cell>
          <cell r="G1330" t="str">
            <v>CB200204000400</v>
          </cell>
          <cell r="H1330">
            <v>4</v>
          </cell>
          <cell r="I1330" t="str">
            <v>--</v>
          </cell>
          <cell r="J1330">
            <v>2</v>
          </cell>
          <cell r="K1330">
            <v>3</v>
          </cell>
        </row>
        <row r="1331">
          <cell r="A1331" t="str">
            <v>M1</v>
          </cell>
          <cell r="B1331" t="str">
            <v>A6C</v>
          </cell>
          <cell r="C1331" t="str">
            <v>HOS</v>
          </cell>
          <cell r="D1331" t="str">
            <v>65628</v>
          </cell>
          <cell r="E1331" t="str">
            <v>WN FLG</v>
          </cell>
          <cell r="F1331">
            <v>3</v>
          </cell>
          <cell r="G1331" t="str">
            <v>CB200104000400</v>
          </cell>
          <cell r="H1331">
            <v>4</v>
          </cell>
          <cell r="I1331" t="str">
            <v>--</v>
          </cell>
          <cell r="J1331">
            <v>7</v>
          </cell>
          <cell r="K1331">
            <v>9</v>
          </cell>
        </row>
        <row r="1332">
          <cell r="A1332" t="str">
            <v>M1</v>
          </cell>
          <cell r="B1332" t="str">
            <v>A6C</v>
          </cell>
          <cell r="C1332" t="str">
            <v>HOS</v>
          </cell>
          <cell r="D1332" t="str">
            <v>65634</v>
          </cell>
          <cell r="E1332" t="str">
            <v>WN FLG</v>
          </cell>
          <cell r="F1332">
            <v>3</v>
          </cell>
          <cell r="G1332" t="str">
            <v>CB200104000400</v>
          </cell>
          <cell r="H1332">
            <v>4</v>
          </cell>
          <cell r="I1332" t="str">
            <v>--</v>
          </cell>
          <cell r="J1332">
            <v>3</v>
          </cell>
          <cell r="K1332">
            <v>4</v>
          </cell>
        </row>
        <row r="1333">
          <cell r="A1333" t="str">
            <v>M1</v>
          </cell>
          <cell r="B1333" t="str">
            <v>A4C</v>
          </cell>
          <cell r="C1333" t="str">
            <v>P</v>
          </cell>
          <cell r="D1333" t="str">
            <v>22009</v>
          </cell>
          <cell r="E1333" t="str">
            <v>WN FLG</v>
          </cell>
          <cell r="F1333">
            <v>3</v>
          </cell>
          <cell r="G1333" t="str">
            <v>CB200204000400</v>
          </cell>
          <cell r="H1333">
            <v>4</v>
          </cell>
          <cell r="I1333" t="str">
            <v>--</v>
          </cell>
          <cell r="J1333">
            <v>2</v>
          </cell>
          <cell r="K1333">
            <v>3</v>
          </cell>
        </row>
        <row r="1334">
          <cell r="A1334" t="str">
            <v>M1</v>
          </cell>
          <cell r="B1334" t="str">
            <v>A5C</v>
          </cell>
          <cell r="C1334" t="str">
            <v>P</v>
          </cell>
          <cell r="D1334" t="str">
            <v>22098</v>
          </cell>
          <cell r="E1334" t="str">
            <v>WN FLG</v>
          </cell>
          <cell r="F1334">
            <v>3</v>
          </cell>
          <cell r="G1334" t="str">
            <v>CB200104000400</v>
          </cell>
          <cell r="H1334">
            <v>4</v>
          </cell>
          <cell r="I1334" t="str">
            <v>--</v>
          </cell>
          <cell r="J1334">
            <v>2</v>
          </cell>
          <cell r="K1334">
            <v>3</v>
          </cell>
        </row>
        <row r="1335">
          <cell r="A1335" t="str">
            <v>M1</v>
          </cell>
          <cell r="B1335" t="str">
            <v>A5C</v>
          </cell>
          <cell r="C1335" t="str">
            <v>TRIM</v>
          </cell>
          <cell r="D1335" t="str">
            <v>V-2216B</v>
          </cell>
          <cell r="E1335" t="str">
            <v>WN FLG</v>
          </cell>
          <cell r="F1335">
            <v>3</v>
          </cell>
          <cell r="G1335" t="str">
            <v>CB200104000400</v>
          </cell>
          <cell r="H1335">
            <v>4</v>
          </cell>
          <cell r="I1335" t="str">
            <v>--</v>
          </cell>
          <cell r="J1335">
            <v>1</v>
          </cell>
          <cell r="K1335">
            <v>2</v>
          </cell>
        </row>
        <row r="1336">
          <cell r="A1336" t="str">
            <v>M1</v>
          </cell>
          <cell r="B1336" t="str">
            <v>A5C</v>
          </cell>
          <cell r="C1336" t="str">
            <v>TRIM</v>
          </cell>
          <cell r="D1336" t="str">
            <v>V-2216A</v>
          </cell>
          <cell r="E1336" t="str">
            <v>WN FLG</v>
          </cell>
          <cell r="F1336">
            <v>3</v>
          </cell>
          <cell r="G1336" t="str">
            <v>CB200104000400</v>
          </cell>
          <cell r="H1336">
            <v>4</v>
          </cell>
          <cell r="I1336" t="str">
            <v>--</v>
          </cell>
          <cell r="J1336">
            <v>1</v>
          </cell>
          <cell r="K1336">
            <v>2</v>
          </cell>
        </row>
        <row r="1337">
          <cell r="A1337" t="str">
            <v>M1</v>
          </cell>
          <cell r="B1337" t="str">
            <v>A6C</v>
          </cell>
          <cell r="C1337" t="str">
            <v>HOR</v>
          </cell>
          <cell r="D1337" t="str">
            <v>65813</v>
          </cell>
          <cell r="E1337" t="str">
            <v>WN FLG</v>
          </cell>
          <cell r="F1337">
            <v>3</v>
          </cell>
          <cell r="G1337" t="str">
            <v>CB200104000400</v>
          </cell>
          <cell r="H1337">
            <v>4</v>
          </cell>
          <cell r="I1337" t="str">
            <v>--</v>
          </cell>
          <cell r="J1337">
            <v>2</v>
          </cell>
          <cell r="K1337">
            <v>3</v>
          </cell>
        </row>
        <row r="1338">
          <cell r="A1338" t="str">
            <v>M1</v>
          </cell>
          <cell r="B1338" t="str">
            <v>A6C</v>
          </cell>
          <cell r="C1338" t="str">
            <v>HOS</v>
          </cell>
          <cell r="D1338" t="str">
            <v>65614</v>
          </cell>
          <cell r="E1338" t="str">
            <v>WN FLG</v>
          </cell>
          <cell r="F1338">
            <v>3</v>
          </cell>
          <cell r="G1338" t="str">
            <v>CB200104000400</v>
          </cell>
          <cell r="H1338">
            <v>4</v>
          </cell>
          <cell r="I1338" t="str">
            <v>--</v>
          </cell>
          <cell r="J1338">
            <v>5</v>
          </cell>
          <cell r="K1338">
            <v>6</v>
          </cell>
        </row>
        <row r="1339">
          <cell r="A1339" t="str">
            <v>M1</v>
          </cell>
          <cell r="B1339" t="str">
            <v>A4C</v>
          </cell>
          <cell r="C1339" t="str">
            <v>P</v>
          </cell>
          <cell r="D1339" t="str">
            <v>22009</v>
          </cell>
          <cell r="E1339" t="str">
            <v>WN FLG</v>
          </cell>
          <cell r="F1339">
            <v>3</v>
          </cell>
          <cell r="G1339" t="str">
            <v>CB200104000400</v>
          </cell>
          <cell r="H1339">
            <v>4</v>
          </cell>
          <cell r="I1339" t="str">
            <v>--</v>
          </cell>
          <cell r="J1339">
            <v>8</v>
          </cell>
          <cell r="K1339">
            <v>10</v>
          </cell>
        </row>
        <row r="1340">
          <cell r="A1340" t="str">
            <v>M1</v>
          </cell>
          <cell r="B1340" t="str">
            <v>B1C</v>
          </cell>
          <cell r="C1340" t="str">
            <v>P</v>
          </cell>
          <cell r="D1340" t="str">
            <v>22029</v>
          </cell>
          <cell r="E1340" t="str">
            <v>WN FLG</v>
          </cell>
          <cell r="F1340">
            <v>3</v>
          </cell>
          <cell r="G1340" t="str">
            <v>CB200204000400</v>
          </cell>
          <cell r="H1340">
            <v>4</v>
          </cell>
          <cell r="I1340" t="str">
            <v>--</v>
          </cell>
          <cell r="J1340">
            <v>10</v>
          </cell>
          <cell r="K1340">
            <v>12</v>
          </cell>
        </row>
        <row r="1341">
          <cell r="A1341" t="str">
            <v>M1</v>
          </cell>
          <cell r="B1341" t="str">
            <v>A5C</v>
          </cell>
          <cell r="C1341" t="str">
            <v>P</v>
          </cell>
          <cell r="D1341" t="str">
            <v>25002</v>
          </cell>
          <cell r="E1341" t="str">
            <v>RWN FLG</v>
          </cell>
          <cell r="F1341">
            <v>3</v>
          </cell>
          <cell r="G1341" t="str">
            <v>CB190104040603</v>
          </cell>
          <cell r="H1341">
            <v>6</v>
          </cell>
          <cell r="I1341">
            <v>3</v>
          </cell>
          <cell r="J1341">
            <v>1</v>
          </cell>
          <cell r="K1341">
            <v>2</v>
          </cell>
        </row>
        <row r="1342">
          <cell r="A1342" t="str">
            <v>M1</v>
          </cell>
          <cell r="B1342" t="str">
            <v>A5C</v>
          </cell>
          <cell r="C1342" t="str">
            <v>COMP</v>
          </cell>
          <cell r="D1342" t="str">
            <v>003</v>
          </cell>
          <cell r="E1342" t="str">
            <v>WN FLG</v>
          </cell>
          <cell r="F1342">
            <v>3</v>
          </cell>
          <cell r="G1342" t="str">
            <v>CB200104000600</v>
          </cell>
          <cell r="H1342">
            <v>6</v>
          </cell>
          <cell r="I1342" t="str">
            <v>--</v>
          </cell>
          <cell r="J1342">
            <v>2</v>
          </cell>
          <cell r="K1342">
            <v>3</v>
          </cell>
        </row>
        <row r="1343">
          <cell r="A1343" t="str">
            <v>M1</v>
          </cell>
          <cell r="B1343" t="str">
            <v>A5C</v>
          </cell>
          <cell r="C1343" t="str">
            <v>P</v>
          </cell>
          <cell r="D1343" t="str">
            <v>22028</v>
          </cell>
          <cell r="E1343" t="str">
            <v>WN FLG</v>
          </cell>
          <cell r="F1343">
            <v>3</v>
          </cell>
          <cell r="G1343" t="str">
            <v>CB200204000600</v>
          </cell>
          <cell r="H1343">
            <v>6</v>
          </cell>
          <cell r="I1343" t="str">
            <v>--</v>
          </cell>
          <cell r="J1343">
            <v>2</v>
          </cell>
          <cell r="K1343">
            <v>3</v>
          </cell>
        </row>
        <row r="1344">
          <cell r="A1344" t="str">
            <v>M1</v>
          </cell>
          <cell r="B1344" t="str">
            <v>A5C</v>
          </cell>
          <cell r="C1344" t="str">
            <v>P</v>
          </cell>
          <cell r="D1344" t="str">
            <v>22022</v>
          </cell>
          <cell r="E1344" t="str">
            <v>WN FLG</v>
          </cell>
          <cell r="F1344">
            <v>3</v>
          </cell>
          <cell r="G1344" t="str">
            <v>CB200204000600</v>
          </cell>
          <cell r="H1344">
            <v>6</v>
          </cell>
          <cell r="I1344" t="str">
            <v>--</v>
          </cell>
          <cell r="J1344">
            <v>2</v>
          </cell>
          <cell r="K1344">
            <v>3</v>
          </cell>
        </row>
        <row r="1345">
          <cell r="A1345" t="str">
            <v>M1</v>
          </cell>
          <cell r="B1345" t="str">
            <v>A5C</v>
          </cell>
          <cell r="C1345" t="str">
            <v>P</v>
          </cell>
          <cell r="D1345" t="str">
            <v>22023</v>
          </cell>
          <cell r="E1345" t="str">
            <v>WN FLG</v>
          </cell>
          <cell r="F1345">
            <v>3</v>
          </cell>
          <cell r="G1345" t="str">
            <v>CB200104000600</v>
          </cell>
          <cell r="H1345">
            <v>6</v>
          </cell>
          <cell r="I1345" t="str">
            <v>--</v>
          </cell>
          <cell r="J1345">
            <v>4</v>
          </cell>
          <cell r="K1345">
            <v>5</v>
          </cell>
        </row>
        <row r="1346">
          <cell r="A1346" t="str">
            <v>M1</v>
          </cell>
          <cell r="B1346" t="str">
            <v>A5C</v>
          </cell>
          <cell r="C1346" t="str">
            <v>P</v>
          </cell>
          <cell r="D1346" t="str">
            <v>22028</v>
          </cell>
          <cell r="E1346" t="str">
            <v>WN FLG</v>
          </cell>
          <cell r="F1346">
            <v>3</v>
          </cell>
          <cell r="G1346" t="str">
            <v>CB200104000600</v>
          </cell>
          <cell r="H1346">
            <v>6</v>
          </cell>
          <cell r="I1346" t="str">
            <v>--</v>
          </cell>
          <cell r="J1346">
            <v>2</v>
          </cell>
          <cell r="K1346">
            <v>3</v>
          </cell>
        </row>
        <row r="1347">
          <cell r="A1347" t="str">
            <v>M1</v>
          </cell>
          <cell r="B1347" t="str">
            <v>A5C</v>
          </cell>
          <cell r="C1347" t="str">
            <v>P</v>
          </cell>
          <cell r="D1347" t="str">
            <v>22055</v>
          </cell>
          <cell r="E1347" t="str">
            <v>WN FLG</v>
          </cell>
          <cell r="F1347">
            <v>3</v>
          </cell>
          <cell r="G1347" t="str">
            <v>CB200104000600</v>
          </cell>
          <cell r="H1347">
            <v>6</v>
          </cell>
          <cell r="I1347" t="str">
            <v>--</v>
          </cell>
          <cell r="J1347">
            <v>2</v>
          </cell>
          <cell r="K1347">
            <v>3</v>
          </cell>
        </row>
        <row r="1348">
          <cell r="A1348" t="str">
            <v>M1</v>
          </cell>
          <cell r="B1348" t="str">
            <v>A5C</v>
          </cell>
          <cell r="C1348" t="str">
            <v>P</v>
          </cell>
          <cell r="D1348" t="str">
            <v>22065</v>
          </cell>
          <cell r="E1348" t="str">
            <v>WN FLG</v>
          </cell>
          <cell r="F1348">
            <v>3</v>
          </cell>
          <cell r="G1348" t="str">
            <v>CB200104000600</v>
          </cell>
          <cell r="H1348">
            <v>6</v>
          </cell>
          <cell r="I1348" t="str">
            <v>--</v>
          </cell>
          <cell r="J1348">
            <v>9</v>
          </cell>
          <cell r="K1348">
            <v>11</v>
          </cell>
        </row>
        <row r="1349">
          <cell r="A1349" t="str">
            <v>M1</v>
          </cell>
          <cell r="B1349" t="str">
            <v>A5C</v>
          </cell>
          <cell r="C1349" t="str">
            <v>P</v>
          </cell>
          <cell r="D1349" t="str">
            <v>22139</v>
          </cell>
          <cell r="E1349" t="str">
            <v>WN FLG</v>
          </cell>
          <cell r="F1349">
            <v>3</v>
          </cell>
          <cell r="G1349" t="str">
            <v>CB200104000600</v>
          </cell>
          <cell r="H1349">
            <v>6</v>
          </cell>
          <cell r="I1349" t="str">
            <v>--</v>
          </cell>
          <cell r="J1349">
            <v>2</v>
          </cell>
          <cell r="K1349">
            <v>3</v>
          </cell>
        </row>
        <row r="1350">
          <cell r="A1350" t="str">
            <v>M1</v>
          </cell>
          <cell r="B1350" t="str">
            <v>A5C</v>
          </cell>
          <cell r="C1350" t="str">
            <v>P</v>
          </cell>
          <cell r="D1350" t="str">
            <v>22022</v>
          </cell>
          <cell r="E1350" t="str">
            <v>WN FLG</v>
          </cell>
          <cell r="F1350">
            <v>3</v>
          </cell>
          <cell r="G1350" t="str">
            <v>CB200104000600</v>
          </cell>
          <cell r="H1350">
            <v>6</v>
          </cell>
          <cell r="I1350" t="str">
            <v>--</v>
          </cell>
          <cell r="J1350">
            <v>4</v>
          </cell>
          <cell r="K1350">
            <v>5</v>
          </cell>
        </row>
        <row r="1351">
          <cell r="A1351" t="str">
            <v>M1</v>
          </cell>
          <cell r="B1351" t="str">
            <v>A5C</v>
          </cell>
          <cell r="C1351" t="str">
            <v>P</v>
          </cell>
          <cell r="D1351" t="str">
            <v>22019</v>
          </cell>
          <cell r="E1351" t="str">
            <v>WN FLG</v>
          </cell>
          <cell r="F1351">
            <v>3</v>
          </cell>
          <cell r="G1351" t="str">
            <v>CB2001040006000600</v>
          </cell>
          <cell r="H1351">
            <v>6</v>
          </cell>
          <cell r="I1351" t="str">
            <v>--</v>
          </cell>
          <cell r="J1351">
            <v>7</v>
          </cell>
          <cell r="K1351">
            <v>9</v>
          </cell>
        </row>
        <row r="1352">
          <cell r="A1352" t="str">
            <v>M1</v>
          </cell>
          <cell r="B1352" t="str">
            <v>A5C</v>
          </cell>
          <cell r="C1352" t="str">
            <v>P</v>
          </cell>
          <cell r="D1352" t="str">
            <v>22020</v>
          </cell>
          <cell r="E1352" t="str">
            <v>WN FLG</v>
          </cell>
          <cell r="F1352">
            <v>3</v>
          </cell>
          <cell r="G1352" t="str">
            <v>CB2001040006000600</v>
          </cell>
          <cell r="H1352">
            <v>6</v>
          </cell>
          <cell r="I1352" t="str">
            <v>--</v>
          </cell>
          <cell r="J1352">
            <v>24</v>
          </cell>
          <cell r="K1352">
            <v>28</v>
          </cell>
        </row>
        <row r="1353">
          <cell r="A1353" t="str">
            <v>M1</v>
          </cell>
          <cell r="B1353" t="str">
            <v>A5C</v>
          </cell>
          <cell r="C1353" t="str">
            <v>P</v>
          </cell>
          <cell r="D1353" t="str">
            <v>22048</v>
          </cell>
          <cell r="E1353" t="str">
            <v>WN FLG</v>
          </cell>
          <cell r="F1353">
            <v>3</v>
          </cell>
          <cell r="G1353" t="str">
            <v>CB2002040006000600</v>
          </cell>
          <cell r="H1353">
            <v>6</v>
          </cell>
          <cell r="I1353" t="str">
            <v>--</v>
          </cell>
          <cell r="J1353">
            <v>4</v>
          </cell>
          <cell r="K1353">
            <v>5</v>
          </cell>
        </row>
        <row r="1354">
          <cell r="A1354" t="str">
            <v>M1</v>
          </cell>
          <cell r="B1354" t="str">
            <v>A5C</v>
          </cell>
          <cell r="C1354" t="str">
            <v>P</v>
          </cell>
          <cell r="D1354" t="str">
            <v>22048</v>
          </cell>
          <cell r="E1354" t="str">
            <v>WN FLG</v>
          </cell>
          <cell r="F1354">
            <v>3</v>
          </cell>
          <cell r="G1354" t="str">
            <v>CB2001040006000600</v>
          </cell>
          <cell r="H1354">
            <v>6</v>
          </cell>
          <cell r="I1354" t="str">
            <v>--</v>
          </cell>
          <cell r="J1354">
            <v>16</v>
          </cell>
          <cell r="K1354">
            <v>19</v>
          </cell>
        </row>
        <row r="1355">
          <cell r="A1355" t="str">
            <v>M1</v>
          </cell>
          <cell r="B1355" t="str">
            <v>A5C</v>
          </cell>
          <cell r="C1355" t="str">
            <v>P</v>
          </cell>
          <cell r="D1355" t="str">
            <v>22048</v>
          </cell>
          <cell r="E1355" t="str">
            <v>WN FLG</v>
          </cell>
          <cell r="F1355">
            <v>3</v>
          </cell>
          <cell r="G1355" t="str">
            <v>CB2001040006000600</v>
          </cell>
          <cell r="H1355">
            <v>6</v>
          </cell>
          <cell r="I1355" t="str">
            <v>--</v>
          </cell>
          <cell r="J1355">
            <v>13</v>
          </cell>
          <cell r="K1355">
            <v>15</v>
          </cell>
        </row>
        <row r="1356">
          <cell r="A1356" t="str">
            <v>M1</v>
          </cell>
          <cell r="B1356" t="str">
            <v>A5C</v>
          </cell>
          <cell r="C1356" t="str">
            <v>P</v>
          </cell>
          <cell r="D1356" t="str">
            <v>22019</v>
          </cell>
          <cell r="E1356" t="str">
            <v>WN FLG</v>
          </cell>
          <cell r="F1356">
            <v>3</v>
          </cell>
          <cell r="G1356" t="str">
            <v>CB2002040006000600</v>
          </cell>
          <cell r="H1356">
            <v>6</v>
          </cell>
          <cell r="I1356" t="str">
            <v>--</v>
          </cell>
          <cell r="J1356">
            <v>4</v>
          </cell>
          <cell r="K1356">
            <v>5</v>
          </cell>
        </row>
        <row r="1357">
          <cell r="A1357" t="str">
            <v>M1</v>
          </cell>
          <cell r="B1357" t="str">
            <v>A5C</v>
          </cell>
          <cell r="C1357" t="str">
            <v>P</v>
          </cell>
          <cell r="D1357" t="str">
            <v>22020</v>
          </cell>
          <cell r="E1357" t="str">
            <v>WN FLG</v>
          </cell>
          <cell r="F1357">
            <v>3</v>
          </cell>
          <cell r="G1357" t="str">
            <v>CB2002040006000600</v>
          </cell>
          <cell r="H1357">
            <v>6</v>
          </cell>
          <cell r="I1357" t="str">
            <v>--</v>
          </cell>
          <cell r="J1357">
            <v>2</v>
          </cell>
          <cell r="K1357">
            <v>3</v>
          </cell>
        </row>
        <row r="1358">
          <cell r="A1358" t="str">
            <v>M1</v>
          </cell>
          <cell r="B1358" t="str">
            <v>A5C</v>
          </cell>
          <cell r="C1358" t="str">
            <v>P</v>
          </cell>
          <cell r="D1358" t="str">
            <v>22035</v>
          </cell>
          <cell r="E1358" t="str">
            <v>WN FLG</v>
          </cell>
          <cell r="F1358">
            <v>3</v>
          </cell>
          <cell r="G1358" t="str">
            <v>CB200104000600</v>
          </cell>
          <cell r="H1358">
            <v>6</v>
          </cell>
          <cell r="I1358" t="str">
            <v>--</v>
          </cell>
          <cell r="J1358">
            <v>7</v>
          </cell>
          <cell r="K1358">
            <v>9</v>
          </cell>
        </row>
        <row r="1359">
          <cell r="A1359" t="str">
            <v>M1</v>
          </cell>
          <cell r="B1359" t="str">
            <v>A5C</v>
          </cell>
          <cell r="C1359" t="str">
            <v>P</v>
          </cell>
          <cell r="D1359" t="str">
            <v>22034</v>
          </cell>
          <cell r="E1359" t="str">
            <v>WN FLG</v>
          </cell>
          <cell r="F1359">
            <v>3</v>
          </cell>
          <cell r="G1359" t="str">
            <v>CB2001040006000600</v>
          </cell>
          <cell r="H1359">
            <v>6</v>
          </cell>
          <cell r="I1359" t="str">
            <v>--</v>
          </cell>
          <cell r="J1359">
            <v>6</v>
          </cell>
          <cell r="K1359">
            <v>7</v>
          </cell>
        </row>
        <row r="1360">
          <cell r="A1360" t="str">
            <v>M1</v>
          </cell>
          <cell r="B1360" t="str">
            <v>A6C</v>
          </cell>
          <cell r="C1360" t="str">
            <v>HOS</v>
          </cell>
          <cell r="D1360" t="str">
            <v>65624</v>
          </cell>
          <cell r="E1360" t="str">
            <v>WN FLG</v>
          </cell>
          <cell r="F1360">
            <v>3</v>
          </cell>
          <cell r="G1360" t="str">
            <v>CB200104000600</v>
          </cell>
          <cell r="H1360">
            <v>6</v>
          </cell>
          <cell r="I1360" t="str">
            <v>--</v>
          </cell>
          <cell r="J1360">
            <v>2</v>
          </cell>
          <cell r="K1360">
            <v>3</v>
          </cell>
        </row>
        <row r="1361">
          <cell r="A1361" t="str">
            <v>M1</v>
          </cell>
          <cell r="B1361" t="str">
            <v>A6C</v>
          </cell>
          <cell r="C1361" t="str">
            <v>HOS</v>
          </cell>
          <cell r="D1361" t="str">
            <v>65613</v>
          </cell>
          <cell r="E1361" t="str">
            <v>WN FLG</v>
          </cell>
          <cell r="F1361">
            <v>3</v>
          </cell>
          <cell r="G1361" t="str">
            <v>CB200104000600</v>
          </cell>
          <cell r="H1361">
            <v>6</v>
          </cell>
          <cell r="I1361" t="str">
            <v>--</v>
          </cell>
          <cell r="J1361">
            <v>2</v>
          </cell>
          <cell r="K1361">
            <v>3</v>
          </cell>
        </row>
        <row r="1362">
          <cell r="A1362" t="str">
            <v>M1</v>
          </cell>
          <cell r="B1362" t="str">
            <v>A6C</v>
          </cell>
          <cell r="C1362" t="str">
            <v>HOS</v>
          </cell>
          <cell r="D1362" t="str">
            <v>65624</v>
          </cell>
          <cell r="E1362" t="str">
            <v>WN FLG</v>
          </cell>
          <cell r="F1362">
            <v>3</v>
          </cell>
          <cell r="G1362" t="str">
            <v>CB200104000600</v>
          </cell>
          <cell r="H1362">
            <v>6</v>
          </cell>
          <cell r="I1362" t="str">
            <v>--</v>
          </cell>
          <cell r="J1362">
            <v>2</v>
          </cell>
          <cell r="K1362">
            <v>3</v>
          </cell>
        </row>
        <row r="1363">
          <cell r="A1363" t="str">
            <v>M1</v>
          </cell>
          <cell r="B1363" t="str">
            <v>A6C</v>
          </cell>
          <cell r="C1363" t="str">
            <v>HOR</v>
          </cell>
          <cell r="D1363" t="str">
            <v>65611</v>
          </cell>
          <cell r="E1363" t="str">
            <v>WN FLG</v>
          </cell>
          <cell r="F1363">
            <v>3</v>
          </cell>
          <cell r="G1363" t="str">
            <v>CB200104000600</v>
          </cell>
          <cell r="H1363">
            <v>6</v>
          </cell>
          <cell r="I1363" t="str">
            <v>--</v>
          </cell>
          <cell r="J1363">
            <v>2</v>
          </cell>
          <cell r="K1363">
            <v>3</v>
          </cell>
        </row>
        <row r="1364">
          <cell r="A1364" t="str">
            <v>M1</v>
          </cell>
          <cell r="B1364" t="str">
            <v>A6C</v>
          </cell>
          <cell r="C1364" t="str">
            <v>HOR</v>
          </cell>
          <cell r="D1364" t="str">
            <v>65611</v>
          </cell>
          <cell r="E1364" t="str">
            <v>WN FLG</v>
          </cell>
          <cell r="F1364">
            <v>3</v>
          </cell>
          <cell r="G1364" t="str">
            <v>CB200104000600</v>
          </cell>
          <cell r="H1364">
            <v>6</v>
          </cell>
          <cell r="I1364" t="str">
            <v>--</v>
          </cell>
          <cell r="J1364">
            <v>2</v>
          </cell>
          <cell r="K1364">
            <v>3</v>
          </cell>
        </row>
        <row r="1365">
          <cell r="A1365" t="str">
            <v>M1</v>
          </cell>
          <cell r="B1365" t="str">
            <v>A6C</v>
          </cell>
          <cell r="C1365" t="str">
            <v>HOR</v>
          </cell>
          <cell r="D1365" t="str">
            <v>65619</v>
          </cell>
          <cell r="E1365" t="str">
            <v>WN FLG</v>
          </cell>
          <cell r="F1365">
            <v>3</v>
          </cell>
          <cell r="G1365" t="str">
            <v>CB200104000600</v>
          </cell>
          <cell r="H1365">
            <v>6</v>
          </cell>
          <cell r="I1365" t="str">
            <v>--</v>
          </cell>
          <cell r="J1365">
            <v>2</v>
          </cell>
          <cell r="K1365">
            <v>3</v>
          </cell>
        </row>
        <row r="1366">
          <cell r="A1366" t="str">
            <v>M1</v>
          </cell>
          <cell r="B1366" t="str">
            <v>A6C</v>
          </cell>
          <cell r="C1366" t="str">
            <v>HOR</v>
          </cell>
          <cell r="D1366" t="str">
            <v>65635</v>
          </cell>
          <cell r="E1366" t="str">
            <v>WN FLG</v>
          </cell>
          <cell r="F1366">
            <v>3</v>
          </cell>
          <cell r="G1366" t="str">
            <v>CB200104000600</v>
          </cell>
          <cell r="H1366">
            <v>6</v>
          </cell>
          <cell r="I1366" t="str">
            <v>--</v>
          </cell>
          <cell r="J1366">
            <v>2</v>
          </cell>
          <cell r="K1366">
            <v>3</v>
          </cell>
        </row>
        <row r="1367">
          <cell r="A1367" t="str">
            <v>M1</v>
          </cell>
          <cell r="B1367" t="str">
            <v>B1C</v>
          </cell>
          <cell r="C1367" t="str">
            <v>P</v>
          </cell>
          <cell r="D1367" t="str">
            <v>22029</v>
          </cell>
          <cell r="E1367" t="str">
            <v>WN FLG</v>
          </cell>
          <cell r="F1367">
            <v>3</v>
          </cell>
          <cell r="G1367" t="str">
            <v>CB200204000600</v>
          </cell>
          <cell r="H1367">
            <v>6</v>
          </cell>
          <cell r="I1367" t="str">
            <v>--</v>
          </cell>
          <cell r="J1367">
            <v>2</v>
          </cell>
          <cell r="K1367">
            <v>3</v>
          </cell>
        </row>
        <row r="1368">
          <cell r="A1368" t="str">
            <v>M1</v>
          </cell>
          <cell r="B1368" t="str">
            <v>A5C</v>
          </cell>
          <cell r="C1368" t="str">
            <v>P</v>
          </cell>
          <cell r="D1368" t="str">
            <v>25002</v>
          </cell>
          <cell r="E1368" t="str">
            <v>RWN FLG</v>
          </cell>
          <cell r="F1368">
            <v>3</v>
          </cell>
          <cell r="G1368" t="str">
            <v>CB190104040803</v>
          </cell>
          <cell r="H1368">
            <v>8</v>
          </cell>
          <cell r="I1368">
            <v>3</v>
          </cell>
          <cell r="J1368">
            <v>1</v>
          </cell>
          <cell r="K1368">
            <v>2</v>
          </cell>
        </row>
        <row r="1369">
          <cell r="A1369" t="str">
            <v>M1</v>
          </cell>
          <cell r="B1369" t="str">
            <v>A5C</v>
          </cell>
          <cell r="C1369" t="str">
            <v>COMP</v>
          </cell>
          <cell r="D1369" t="str">
            <v>004</v>
          </cell>
          <cell r="E1369" t="str">
            <v>WN FLG</v>
          </cell>
          <cell r="F1369">
            <v>3</v>
          </cell>
          <cell r="G1369" t="str">
            <v>CB200104000800</v>
          </cell>
          <cell r="H1369">
            <v>8</v>
          </cell>
          <cell r="I1369" t="str">
            <v>--</v>
          </cell>
          <cell r="J1369">
            <v>4</v>
          </cell>
          <cell r="K1369">
            <v>5</v>
          </cell>
        </row>
        <row r="1370">
          <cell r="A1370" t="str">
            <v>M1</v>
          </cell>
          <cell r="B1370" t="str">
            <v>A5C</v>
          </cell>
          <cell r="C1370" t="str">
            <v>P</v>
          </cell>
          <cell r="D1370" t="str">
            <v>22011</v>
          </cell>
          <cell r="E1370" t="str">
            <v>WN FLG</v>
          </cell>
          <cell r="F1370">
            <v>3</v>
          </cell>
          <cell r="G1370" t="str">
            <v>CB200204000800</v>
          </cell>
          <cell r="H1370">
            <v>8</v>
          </cell>
          <cell r="I1370" t="str">
            <v>--</v>
          </cell>
          <cell r="J1370">
            <v>2</v>
          </cell>
          <cell r="K1370">
            <v>3</v>
          </cell>
        </row>
        <row r="1371">
          <cell r="A1371" t="str">
            <v>M1</v>
          </cell>
          <cell r="B1371" t="str">
            <v>A5C</v>
          </cell>
          <cell r="C1371" t="str">
            <v>P</v>
          </cell>
          <cell r="D1371" t="str">
            <v>22011</v>
          </cell>
          <cell r="E1371" t="str">
            <v>WN FLG</v>
          </cell>
          <cell r="F1371">
            <v>3</v>
          </cell>
          <cell r="G1371" t="str">
            <v>CB200104000800</v>
          </cell>
          <cell r="H1371">
            <v>8</v>
          </cell>
          <cell r="I1371" t="str">
            <v>--</v>
          </cell>
          <cell r="J1371">
            <v>2</v>
          </cell>
          <cell r="K1371">
            <v>3</v>
          </cell>
        </row>
        <row r="1372">
          <cell r="A1372" t="str">
            <v>M1</v>
          </cell>
          <cell r="B1372" t="str">
            <v>A5C</v>
          </cell>
          <cell r="C1372" t="str">
            <v>P</v>
          </cell>
          <cell r="D1372" t="str">
            <v>22118</v>
          </cell>
          <cell r="E1372" t="str">
            <v>WN FLG</v>
          </cell>
          <cell r="F1372">
            <v>3</v>
          </cell>
          <cell r="G1372" t="str">
            <v>CB200104000800</v>
          </cell>
          <cell r="H1372">
            <v>8</v>
          </cell>
          <cell r="I1372" t="str">
            <v>--</v>
          </cell>
          <cell r="J1372">
            <v>1</v>
          </cell>
          <cell r="K1372">
            <v>2</v>
          </cell>
        </row>
        <row r="1373">
          <cell r="A1373" t="str">
            <v>M1</v>
          </cell>
          <cell r="B1373" t="str">
            <v>A5C</v>
          </cell>
          <cell r="C1373" t="str">
            <v>P</v>
          </cell>
          <cell r="D1373" t="str">
            <v>25002</v>
          </cell>
          <cell r="E1373" t="str">
            <v>WN FLG</v>
          </cell>
          <cell r="F1373">
            <v>3</v>
          </cell>
          <cell r="G1373" t="str">
            <v>CB200104000800</v>
          </cell>
          <cell r="H1373">
            <v>8</v>
          </cell>
          <cell r="I1373" t="str">
            <v>--</v>
          </cell>
          <cell r="J1373">
            <v>1</v>
          </cell>
          <cell r="K1373">
            <v>2</v>
          </cell>
        </row>
        <row r="1374">
          <cell r="A1374" t="str">
            <v>M1</v>
          </cell>
          <cell r="B1374" t="str">
            <v>A5C</v>
          </cell>
          <cell r="C1374" t="str">
            <v>P</v>
          </cell>
          <cell r="D1374" t="str">
            <v>22018</v>
          </cell>
          <cell r="E1374" t="str">
            <v>WN FLG</v>
          </cell>
          <cell r="F1374">
            <v>3</v>
          </cell>
          <cell r="G1374" t="str">
            <v>CB2001040008000800</v>
          </cell>
          <cell r="H1374">
            <v>8</v>
          </cell>
          <cell r="I1374" t="str">
            <v>--</v>
          </cell>
          <cell r="J1374">
            <v>1</v>
          </cell>
          <cell r="K1374">
            <v>2</v>
          </cell>
        </row>
        <row r="1375">
          <cell r="A1375" t="str">
            <v>M1</v>
          </cell>
          <cell r="B1375" t="str">
            <v>A6C</v>
          </cell>
          <cell r="C1375" t="str">
            <v>HOS</v>
          </cell>
          <cell r="D1375" t="str">
            <v>65617</v>
          </cell>
          <cell r="E1375" t="str">
            <v>WN FLG</v>
          </cell>
          <cell r="F1375">
            <v>3</v>
          </cell>
          <cell r="G1375" t="str">
            <v>CB200204000800</v>
          </cell>
          <cell r="H1375">
            <v>8</v>
          </cell>
          <cell r="I1375" t="str">
            <v>--</v>
          </cell>
          <cell r="J1375">
            <v>2</v>
          </cell>
          <cell r="K1375">
            <v>3</v>
          </cell>
        </row>
        <row r="1376">
          <cell r="A1376" t="str">
            <v>M1</v>
          </cell>
          <cell r="B1376" t="str">
            <v>A5C</v>
          </cell>
          <cell r="C1376" t="str">
            <v>P</v>
          </cell>
          <cell r="D1376" t="str">
            <v>22044</v>
          </cell>
          <cell r="E1376" t="str">
            <v>WN FLG</v>
          </cell>
          <cell r="F1376">
            <v>3</v>
          </cell>
          <cell r="G1376" t="str">
            <v>CB200104000800</v>
          </cell>
          <cell r="H1376">
            <v>8</v>
          </cell>
          <cell r="I1376" t="str">
            <v>--</v>
          </cell>
          <cell r="J1376">
            <v>2</v>
          </cell>
          <cell r="K1376">
            <v>3</v>
          </cell>
        </row>
        <row r="1377">
          <cell r="A1377" t="str">
            <v>M1</v>
          </cell>
          <cell r="B1377" t="str">
            <v>A5C</v>
          </cell>
          <cell r="C1377" t="str">
            <v>P</v>
          </cell>
          <cell r="D1377" t="str">
            <v>22074</v>
          </cell>
          <cell r="E1377" t="str">
            <v>WN FLG</v>
          </cell>
          <cell r="F1377">
            <v>3</v>
          </cell>
          <cell r="G1377" t="str">
            <v>CB200104000800</v>
          </cell>
          <cell r="H1377">
            <v>8</v>
          </cell>
          <cell r="I1377" t="str">
            <v>--</v>
          </cell>
          <cell r="J1377">
            <v>9</v>
          </cell>
          <cell r="K1377">
            <v>11</v>
          </cell>
        </row>
        <row r="1378">
          <cell r="A1378" t="str">
            <v>M1</v>
          </cell>
          <cell r="B1378" t="str">
            <v>A5C</v>
          </cell>
          <cell r="C1378" t="str">
            <v>P</v>
          </cell>
          <cell r="D1378" t="str">
            <v>22074</v>
          </cell>
          <cell r="E1378" t="str">
            <v>WN FLG</v>
          </cell>
          <cell r="F1378">
            <v>3</v>
          </cell>
          <cell r="G1378" t="str">
            <v>CB200204000800</v>
          </cell>
          <cell r="H1378">
            <v>8</v>
          </cell>
          <cell r="I1378" t="str">
            <v>--</v>
          </cell>
          <cell r="J1378">
            <v>6</v>
          </cell>
          <cell r="K1378">
            <v>7</v>
          </cell>
        </row>
        <row r="1379">
          <cell r="A1379" t="str">
            <v>M1</v>
          </cell>
          <cell r="B1379" t="str">
            <v>A5C</v>
          </cell>
          <cell r="C1379" t="str">
            <v>P</v>
          </cell>
          <cell r="D1379" t="str">
            <v>22077</v>
          </cell>
          <cell r="E1379" t="str">
            <v>WN FLG</v>
          </cell>
          <cell r="F1379">
            <v>3</v>
          </cell>
          <cell r="G1379" t="str">
            <v>CB200204000800</v>
          </cell>
          <cell r="H1379">
            <v>8</v>
          </cell>
          <cell r="I1379" t="str">
            <v>--</v>
          </cell>
          <cell r="J1379">
            <v>2</v>
          </cell>
          <cell r="K1379">
            <v>3</v>
          </cell>
        </row>
        <row r="1380">
          <cell r="A1380" t="str">
            <v>M1</v>
          </cell>
          <cell r="B1380" t="str">
            <v>A5C</v>
          </cell>
          <cell r="C1380" t="str">
            <v>P</v>
          </cell>
          <cell r="D1380" t="str">
            <v>22077</v>
          </cell>
          <cell r="E1380" t="str">
            <v>WN FLG</v>
          </cell>
          <cell r="F1380">
            <v>3</v>
          </cell>
          <cell r="G1380" t="str">
            <v>CB200104000800</v>
          </cell>
          <cell r="H1380">
            <v>8</v>
          </cell>
          <cell r="I1380" t="str">
            <v>--</v>
          </cell>
          <cell r="J1380">
            <v>2</v>
          </cell>
          <cell r="K1380">
            <v>3</v>
          </cell>
        </row>
        <row r="1381">
          <cell r="A1381" t="str">
            <v>M1</v>
          </cell>
          <cell r="B1381" t="str">
            <v>A6C</v>
          </cell>
          <cell r="C1381" t="str">
            <v>HOS</v>
          </cell>
          <cell r="D1381" t="str">
            <v>65619</v>
          </cell>
          <cell r="E1381" t="str">
            <v>WN FLG</v>
          </cell>
          <cell r="F1381">
            <v>3</v>
          </cell>
          <cell r="G1381" t="str">
            <v>CB200104000800</v>
          </cell>
          <cell r="H1381">
            <v>8</v>
          </cell>
          <cell r="I1381" t="str">
            <v>--</v>
          </cell>
          <cell r="J1381">
            <v>1</v>
          </cell>
          <cell r="K1381">
            <v>2</v>
          </cell>
        </row>
        <row r="1382">
          <cell r="A1382" t="str">
            <v>M1</v>
          </cell>
          <cell r="B1382" t="str">
            <v>A6C</v>
          </cell>
          <cell r="C1382" t="str">
            <v>HOR</v>
          </cell>
          <cell r="D1382" t="str">
            <v>65621</v>
          </cell>
          <cell r="E1382" t="str">
            <v>WN FLG</v>
          </cell>
          <cell r="F1382">
            <v>3</v>
          </cell>
          <cell r="G1382" t="str">
            <v>CB200104000800</v>
          </cell>
          <cell r="H1382">
            <v>8</v>
          </cell>
          <cell r="I1382" t="str">
            <v>--</v>
          </cell>
          <cell r="J1382">
            <v>3</v>
          </cell>
          <cell r="K1382">
            <v>4</v>
          </cell>
        </row>
        <row r="1383">
          <cell r="A1383" t="str">
            <v>M1</v>
          </cell>
          <cell r="B1383" t="str">
            <v>A6C</v>
          </cell>
          <cell r="C1383" t="str">
            <v>HOS</v>
          </cell>
          <cell r="D1383" t="str">
            <v>65613</v>
          </cell>
          <cell r="E1383" t="str">
            <v>WN FLG</v>
          </cell>
          <cell r="F1383">
            <v>3</v>
          </cell>
          <cell r="G1383" t="str">
            <v>CB200104000800</v>
          </cell>
          <cell r="H1383">
            <v>8</v>
          </cell>
          <cell r="I1383" t="str">
            <v>--</v>
          </cell>
          <cell r="J1383">
            <v>8</v>
          </cell>
          <cell r="K1383">
            <v>10</v>
          </cell>
        </row>
        <row r="1384">
          <cell r="A1384" t="str">
            <v>M1</v>
          </cell>
          <cell r="B1384" t="str">
            <v>A6C</v>
          </cell>
          <cell r="C1384" t="str">
            <v>HOS</v>
          </cell>
          <cell r="D1384" t="str">
            <v>65613</v>
          </cell>
          <cell r="E1384" t="str">
            <v>WN FLG</v>
          </cell>
          <cell r="F1384">
            <v>3</v>
          </cell>
          <cell r="G1384" t="str">
            <v>CB200204000800</v>
          </cell>
          <cell r="H1384">
            <v>8</v>
          </cell>
          <cell r="I1384" t="str">
            <v>--</v>
          </cell>
          <cell r="J1384">
            <v>2</v>
          </cell>
          <cell r="K1384">
            <v>3</v>
          </cell>
        </row>
        <row r="1385">
          <cell r="A1385" t="str">
            <v>M1</v>
          </cell>
          <cell r="B1385" t="str">
            <v>A6C</v>
          </cell>
          <cell r="C1385" t="str">
            <v>HOS</v>
          </cell>
          <cell r="D1385" t="str">
            <v>65613</v>
          </cell>
          <cell r="E1385" t="str">
            <v>WN FLG</v>
          </cell>
          <cell r="F1385">
            <v>3</v>
          </cell>
          <cell r="G1385" t="str">
            <v>CB200104000800</v>
          </cell>
          <cell r="H1385">
            <v>8</v>
          </cell>
          <cell r="I1385" t="str">
            <v>--</v>
          </cell>
          <cell r="J1385">
            <v>1</v>
          </cell>
          <cell r="K1385">
            <v>2</v>
          </cell>
        </row>
        <row r="1386">
          <cell r="A1386" t="str">
            <v>M1</v>
          </cell>
          <cell r="B1386" t="str">
            <v>A6C</v>
          </cell>
          <cell r="C1386" t="str">
            <v>HOS</v>
          </cell>
          <cell r="D1386" t="str">
            <v>65615</v>
          </cell>
          <cell r="E1386" t="str">
            <v>WN FLG</v>
          </cell>
          <cell r="F1386">
            <v>3</v>
          </cell>
          <cell r="G1386" t="str">
            <v>CB200104000800</v>
          </cell>
          <cell r="H1386">
            <v>8</v>
          </cell>
          <cell r="I1386" t="str">
            <v>--</v>
          </cell>
          <cell r="J1386">
            <v>1</v>
          </cell>
          <cell r="K1386">
            <v>2</v>
          </cell>
        </row>
        <row r="1387">
          <cell r="A1387" t="str">
            <v>M1</v>
          </cell>
          <cell r="B1387" t="str">
            <v>A6C</v>
          </cell>
          <cell r="C1387" t="str">
            <v>HOS</v>
          </cell>
          <cell r="D1387" t="str">
            <v>65627</v>
          </cell>
          <cell r="E1387" t="str">
            <v>WN FLG</v>
          </cell>
          <cell r="F1387">
            <v>3</v>
          </cell>
          <cell r="G1387" t="str">
            <v>CB200104000800</v>
          </cell>
          <cell r="H1387">
            <v>8</v>
          </cell>
          <cell r="I1387" t="str">
            <v>--</v>
          </cell>
          <cell r="J1387">
            <v>6</v>
          </cell>
          <cell r="K1387">
            <v>7</v>
          </cell>
        </row>
        <row r="1388">
          <cell r="A1388" t="str">
            <v>M1</v>
          </cell>
          <cell r="B1388" t="str">
            <v>A6C</v>
          </cell>
          <cell r="C1388" t="str">
            <v>HOS</v>
          </cell>
          <cell r="D1388" t="str">
            <v>65627</v>
          </cell>
          <cell r="E1388" t="str">
            <v>WN FLG</v>
          </cell>
          <cell r="F1388">
            <v>3</v>
          </cell>
          <cell r="G1388" t="str">
            <v>CB200204000800</v>
          </cell>
          <cell r="H1388">
            <v>8</v>
          </cell>
          <cell r="I1388" t="str">
            <v>--</v>
          </cell>
          <cell r="J1388">
            <v>2</v>
          </cell>
          <cell r="K1388">
            <v>3</v>
          </cell>
        </row>
        <row r="1389">
          <cell r="A1389" t="str">
            <v>M1</v>
          </cell>
          <cell r="B1389" t="str">
            <v>A6C</v>
          </cell>
          <cell r="C1389" t="str">
            <v>HOS</v>
          </cell>
          <cell r="D1389" t="str">
            <v>65624</v>
          </cell>
          <cell r="E1389" t="str">
            <v>WN FLG</v>
          </cell>
          <cell r="F1389">
            <v>3</v>
          </cell>
          <cell r="G1389" t="str">
            <v>CB200204000800</v>
          </cell>
          <cell r="H1389">
            <v>8</v>
          </cell>
          <cell r="I1389" t="str">
            <v>--</v>
          </cell>
          <cell r="J1389">
            <v>2</v>
          </cell>
          <cell r="K1389">
            <v>3</v>
          </cell>
        </row>
        <row r="1390">
          <cell r="A1390" t="str">
            <v>M1</v>
          </cell>
          <cell r="B1390" t="str">
            <v>A6C</v>
          </cell>
          <cell r="C1390" t="str">
            <v>HOS</v>
          </cell>
          <cell r="D1390" t="str">
            <v>65624</v>
          </cell>
          <cell r="E1390" t="str">
            <v>WN FLG</v>
          </cell>
          <cell r="F1390">
            <v>3</v>
          </cell>
          <cell r="G1390" t="str">
            <v>CB200104000800</v>
          </cell>
          <cell r="H1390">
            <v>8</v>
          </cell>
          <cell r="I1390" t="str">
            <v>--</v>
          </cell>
          <cell r="J1390">
            <v>1</v>
          </cell>
          <cell r="K1390">
            <v>2</v>
          </cell>
        </row>
        <row r="1391">
          <cell r="A1391" t="str">
            <v>M1</v>
          </cell>
          <cell r="B1391" t="str">
            <v>A6C</v>
          </cell>
          <cell r="C1391" t="str">
            <v>HOS</v>
          </cell>
          <cell r="D1391" t="str">
            <v>65631</v>
          </cell>
          <cell r="E1391" t="str">
            <v>WN FLG</v>
          </cell>
          <cell r="F1391">
            <v>3</v>
          </cell>
          <cell r="G1391" t="str">
            <v>CB200104000800</v>
          </cell>
          <cell r="H1391">
            <v>8</v>
          </cell>
          <cell r="I1391" t="str">
            <v>--</v>
          </cell>
          <cell r="J1391">
            <v>1</v>
          </cell>
          <cell r="K1391">
            <v>2</v>
          </cell>
        </row>
        <row r="1392">
          <cell r="A1392" t="str">
            <v>M1</v>
          </cell>
          <cell r="B1392" t="str">
            <v>A6C</v>
          </cell>
          <cell r="C1392" t="str">
            <v>HOS</v>
          </cell>
          <cell r="D1392" t="str">
            <v>65624</v>
          </cell>
          <cell r="E1392" t="str">
            <v>WN FLG</v>
          </cell>
          <cell r="F1392">
            <v>3</v>
          </cell>
          <cell r="G1392" t="str">
            <v>CB200104000800</v>
          </cell>
          <cell r="H1392">
            <v>8</v>
          </cell>
          <cell r="I1392" t="str">
            <v>--</v>
          </cell>
          <cell r="J1392">
            <v>6</v>
          </cell>
          <cell r="K1392">
            <v>7</v>
          </cell>
        </row>
        <row r="1393">
          <cell r="A1393" t="str">
            <v>M1</v>
          </cell>
          <cell r="B1393" t="str">
            <v>A6C</v>
          </cell>
          <cell r="C1393" t="str">
            <v>HOR</v>
          </cell>
          <cell r="D1393" t="str">
            <v>65611</v>
          </cell>
          <cell r="E1393" t="str">
            <v>WN FLG</v>
          </cell>
          <cell r="F1393">
            <v>3</v>
          </cell>
          <cell r="G1393" t="str">
            <v>CB200104000800</v>
          </cell>
          <cell r="H1393">
            <v>8</v>
          </cell>
          <cell r="I1393" t="str">
            <v>--</v>
          </cell>
          <cell r="J1393">
            <v>2</v>
          </cell>
          <cell r="K1393">
            <v>3</v>
          </cell>
        </row>
        <row r="1394">
          <cell r="A1394" t="str">
            <v>M1</v>
          </cell>
          <cell r="B1394" t="str">
            <v>A6C</v>
          </cell>
          <cell r="C1394" t="str">
            <v>HOS</v>
          </cell>
          <cell r="D1394" t="str">
            <v>65613</v>
          </cell>
          <cell r="E1394" t="str">
            <v>WN FLG</v>
          </cell>
          <cell r="F1394">
            <v>3</v>
          </cell>
          <cell r="G1394" t="str">
            <v>CB200204000800</v>
          </cell>
          <cell r="H1394">
            <v>8</v>
          </cell>
          <cell r="I1394" t="str">
            <v>--</v>
          </cell>
          <cell r="J1394">
            <v>2</v>
          </cell>
          <cell r="K1394">
            <v>3</v>
          </cell>
        </row>
        <row r="1395">
          <cell r="A1395" t="str">
            <v>M1</v>
          </cell>
          <cell r="B1395" t="str">
            <v>A6C</v>
          </cell>
          <cell r="C1395" t="str">
            <v>HOR</v>
          </cell>
          <cell r="D1395" t="str">
            <v>65615</v>
          </cell>
          <cell r="E1395" t="str">
            <v>WN FLG</v>
          </cell>
          <cell r="F1395">
            <v>3</v>
          </cell>
          <cell r="G1395" t="str">
            <v>CB200104000800</v>
          </cell>
          <cell r="H1395">
            <v>8</v>
          </cell>
          <cell r="I1395" t="str">
            <v>--</v>
          </cell>
          <cell r="J1395">
            <v>3</v>
          </cell>
          <cell r="K1395">
            <v>4</v>
          </cell>
        </row>
        <row r="1396">
          <cell r="A1396" t="str">
            <v>M1</v>
          </cell>
          <cell r="B1396" t="str">
            <v>A6C</v>
          </cell>
          <cell r="C1396" t="str">
            <v>HOR</v>
          </cell>
          <cell r="D1396" t="str">
            <v>65619</v>
          </cell>
          <cell r="E1396" t="str">
            <v>WN FLG</v>
          </cell>
          <cell r="F1396">
            <v>3</v>
          </cell>
          <cell r="G1396" t="str">
            <v>CB200104000800</v>
          </cell>
          <cell r="H1396">
            <v>8</v>
          </cell>
          <cell r="I1396" t="str">
            <v>--</v>
          </cell>
          <cell r="J1396">
            <v>7</v>
          </cell>
          <cell r="K1396">
            <v>9</v>
          </cell>
        </row>
        <row r="1397">
          <cell r="A1397" t="str">
            <v>M1</v>
          </cell>
          <cell r="B1397" t="str">
            <v>A6C</v>
          </cell>
          <cell r="C1397" t="str">
            <v>HOR</v>
          </cell>
          <cell r="D1397" t="str">
            <v>65611</v>
          </cell>
          <cell r="E1397" t="str">
            <v>WN FLG</v>
          </cell>
          <cell r="F1397">
            <v>3</v>
          </cell>
          <cell r="G1397" t="str">
            <v>CB200104000800</v>
          </cell>
          <cell r="H1397">
            <v>8</v>
          </cell>
          <cell r="I1397" t="str">
            <v>--</v>
          </cell>
          <cell r="J1397">
            <v>1</v>
          </cell>
          <cell r="K1397">
            <v>2</v>
          </cell>
        </row>
        <row r="1398">
          <cell r="A1398" t="str">
            <v>M1</v>
          </cell>
          <cell r="B1398" t="str">
            <v>A6C</v>
          </cell>
          <cell r="C1398" t="str">
            <v>HOR</v>
          </cell>
          <cell r="D1398" t="str">
            <v>65619</v>
          </cell>
          <cell r="E1398" t="str">
            <v>WN FLG</v>
          </cell>
          <cell r="F1398">
            <v>3</v>
          </cell>
          <cell r="G1398" t="str">
            <v>CB200104000800</v>
          </cell>
          <cell r="H1398">
            <v>8</v>
          </cell>
          <cell r="I1398" t="str">
            <v>--</v>
          </cell>
          <cell r="J1398">
            <v>8</v>
          </cell>
          <cell r="K1398">
            <v>10</v>
          </cell>
        </row>
        <row r="1399">
          <cell r="A1399" t="str">
            <v>M1</v>
          </cell>
          <cell r="B1399" t="str">
            <v>A6C</v>
          </cell>
          <cell r="C1399" t="str">
            <v>HOS</v>
          </cell>
          <cell r="D1399" t="str">
            <v>65619</v>
          </cell>
          <cell r="E1399" t="str">
            <v>WN FLG</v>
          </cell>
          <cell r="F1399">
            <v>3</v>
          </cell>
          <cell r="G1399" t="str">
            <v>CB200204000800</v>
          </cell>
          <cell r="H1399">
            <v>8</v>
          </cell>
          <cell r="I1399" t="str">
            <v>--</v>
          </cell>
          <cell r="J1399">
            <v>2</v>
          </cell>
          <cell r="K1399">
            <v>3</v>
          </cell>
        </row>
        <row r="1400">
          <cell r="A1400" t="str">
            <v>M1</v>
          </cell>
          <cell r="B1400" t="str">
            <v>A6C</v>
          </cell>
          <cell r="C1400" t="str">
            <v>HOS</v>
          </cell>
          <cell r="D1400" t="str">
            <v>65624</v>
          </cell>
          <cell r="E1400" t="str">
            <v>WN FLG</v>
          </cell>
          <cell r="F1400">
            <v>3</v>
          </cell>
          <cell r="G1400" t="str">
            <v>CB200204000800</v>
          </cell>
          <cell r="H1400">
            <v>8</v>
          </cell>
          <cell r="I1400" t="str">
            <v>--</v>
          </cell>
          <cell r="J1400">
            <v>2</v>
          </cell>
          <cell r="K1400">
            <v>3</v>
          </cell>
        </row>
        <row r="1401">
          <cell r="A1401" t="str">
            <v>M1</v>
          </cell>
          <cell r="B1401" t="str">
            <v>A6C</v>
          </cell>
          <cell r="C1401" t="str">
            <v>HOS</v>
          </cell>
          <cell r="D1401" t="str">
            <v>65625</v>
          </cell>
          <cell r="E1401" t="str">
            <v>WN FLG</v>
          </cell>
          <cell r="F1401">
            <v>3</v>
          </cell>
          <cell r="G1401" t="str">
            <v>CB200104000800</v>
          </cell>
          <cell r="H1401">
            <v>8</v>
          </cell>
          <cell r="I1401" t="str">
            <v>--</v>
          </cell>
          <cell r="J1401">
            <v>1</v>
          </cell>
          <cell r="K1401">
            <v>2</v>
          </cell>
        </row>
        <row r="1402">
          <cell r="A1402" t="str">
            <v>M1</v>
          </cell>
          <cell r="B1402" t="str">
            <v>A6C</v>
          </cell>
          <cell r="C1402" t="str">
            <v>HOS</v>
          </cell>
          <cell r="D1402" t="str">
            <v>65625</v>
          </cell>
          <cell r="E1402" t="str">
            <v>WN FLG</v>
          </cell>
          <cell r="F1402">
            <v>3</v>
          </cell>
          <cell r="G1402" t="str">
            <v>CB200204000800</v>
          </cell>
          <cell r="H1402">
            <v>8</v>
          </cell>
          <cell r="I1402" t="str">
            <v>--</v>
          </cell>
          <cell r="J1402">
            <v>2</v>
          </cell>
          <cell r="K1402">
            <v>3</v>
          </cell>
        </row>
        <row r="1403">
          <cell r="A1403" t="str">
            <v>M1</v>
          </cell>
          <cell r="B1403" t="str">
            <v>A5C</v>
          </cell>
          <cell r="C1403" t="str">
            <v>P</v>
          </cell>
          <cell r="D1403" t="str">
            <v>22015</v>
          </cell>
          <cell r="E1403" t="str">
            <v>WN FLG</v>
          </cell>
          <cell r="F1403">
            <v>3</v>
          </cell>
          <cell r="G1403" t="str">
            <v>CB200104001000</v>
          </cell>
          <cell r="H1403">
            <v>10</v>
          </cell>
          <cell r="I1403" t="str">
            <v>--</v>
          </cell>
          <cell r="J1403">
            <v>1</v>
          </cell>
          <cell r="K1403">
            <v>2</v>
          </cell>
        </row>
        <row r="1404">
          <cell r="A1404" t="str">
            <v>M1</v>
          </cell>
          <cell r="B1404" t="str">
            <v>A5C</v>
          </cell>
          <cell r="C1404" t="str">
            <v>P</v>
          </cell>
          <cell r="D1404" t="str">
            <v>22062</v>
          </cell>
          <cell r="E1404" t="str">
            <v>WN FLG</v>
          </cell>
          <cell r="F1404">
            <v>3</v>
          </cell>
          <cell r="G1404" t="str">
            <v>CB200104001000</v>
          </cell>
          <cell r="H1404">
            <v>10</v>
          </cell>
          <cell r="I1404" t="str">
            <v>--</v>
          </cell>
          <cell r="J1404">
            <v>3</v>
          </cell>
          <cell r="K1404">
            <v>4</v>
          </cell>
        </row>
        <row r="1405">
          <cell r="A1405" t="str">
            <v>M1</v>
          </cell>
          <cell r="B1405" t="str">
            <v>A5C</v>
          </cell>
          <cell r="C1405" t="str">
            <v>P</v>
          </cell>
          <cell r="D1405" t="str">
            <v>22073</v>
          </cell>
          <cell r="E1405" t="str">
            <v>WN FLG</v>
          </cell>
          <cell r="F1405">
            <v>3</v>
          </cell>
          <cell r="G1405" t="str">
            <v>CB200104001000</v>
          </cell>
          <cell r="H1405">
            <v>10</v>
          </cell>
          <cell r="I1405" t="str">
            <v>--</v>
          </cell>
          <cell r="J1405">
            <v>7</v>
          </cell>
          <cell r="K1405">
            <v>8</v>
          </cell>
        </row>
        <row r="1406">
          <cell r="A1406" t="str">
            <v>M1</v>
          </cell>
          <cell r="B1406" t="str">
            <v>A5C</v>
          </cell>
          <cell r="C1406" t="str">
            <v>P</v>
          </cell>
          <cell r="D1406" t="str">
            <v>22074</v>
          </cell>
          <cell r="E1406" t="str">
            <v>WN FLG</v>
          </cell>
          <cell r="F1406">
            <v>3</v>
          </cell>
          <cell r="G1406" t="str">
            <v>CB200104001000</v>
          </cell>
          <cell r="H1406">
            <v>10</v>
          </cell>
          <cell r="I1406" t="str">
            <v>--</v>
          </cell>
          <cell r="J1406">
            <v>1</v>
          </cell>
          <cell r="K1406">
            <v>2</v>
          </cell>
        </row>
        <row r="1407">
          <cell r="A1407" t="str">
            <v>M1</v>
          </cell>
          <cell r="B1407" t="str">
            <v>A5C</v>
          </cell>
          <cell r="C1407" t="str">
            <v>P</v>
          </cell>
          <cell r="D1407" t="str">
            <v>22060</v>
          </cell>
          <cell r="E1407" t="str">
            <v>WN FLG</v>
          </cell>
          <cell r="F1407">
            <v>3</v>
          </cell>
          <cell r="G1407" t="str">
            <v>CB200104001000</v>
          </cell>
          <cell r="H1407">
            <v>10</v>
          </cell>
          <cell r="I1407" t="str">
            <v>--</v>
          </cell>
          <cell r="J1407">
            <v>2</v>
          </cell>
          <cell r="K1407">
            <v>3</v>
          </cell>
        </row>
        <row r="1408">
          <cell r="A1408" t="str">
            <v>M1</v>
          </cell>
          <cell r="B1408" t="str">
            <v>A5C</v>
          </cell>
          <cell r="C1408" t="str">
            <v>P</v>
          </cell>
          <cell r="D1408" t="str">
            <v>22062</v>
          </cell>
          <cell r="E1408" t="str">
            <v>WN FLG</v>
          </cell>
          <cell r="F1408">
            <v>3</v>
          </cell>
          <cell r="G1408" t="str">
            <v>CB200104001000</v>
          </cell>
          <cell r="H1408">
            <v>10</v>
          </cell>
          <cell r="I1408" t="str">
            <v>--</v>
          </cell>
          <cell r="J1408">
            <v>6</v>
          </cell>
          <cell r="K1408">
            <v>7</v>
          </cell>
        </row>
        <row r="1409">
          <cell r="A1409" t="str">
            <v>M1</v>
          </cell>
          <cell r="B1409" t="str">
            <v>A5C</v>
          </cell>
          <cell r="C1409" t="str">
            <v>P</v>
          </cell>
          <cell r="D1409" t="str">
            <v>22077</v>
          </cell>
          <cell r="E1409" t="str">
            <v>WN FLG</v>
          </cell>
          <cell r="F1409">
            <v>3</v>
          </cell>
          <cell r="G1409" t="str">
            <v>CB200104001000</v>
          </cell>
          <cell r="H1409">
            <v>10</v>
          </cell>
          <cell r="I1409" t="str">
            <v>--</v>
          </cell>
          <cell r="J1409">
            <v>1</v>
          </cell>
          <cell r="K1409">
            <v>2</v>
          </cell>
        </row>
        <row r="1410">
          <cell r="A1410" t="str">
            <v>M1</v>
          </cell>
          <cell r="B1410" t="str">
            <v>A5C</v>
          </cell>
          <cell r="C1410" t="str">
            <v>P</v>
          </cell>
          <cell r="D1410" t="str">
            <v>22077</v>
          </cell>
          <cell r="E1410" t="str">
            <v>WN FLG</v>
          </cell>
          <cell r="F1410">
            <v>3</v>
          </cell>
          <cell r="G1410" t="str">
            <v>CB200104001000</v>
          </cell>
          <cell r="H1410">
            <v>10</v>
          </cell>
          <cell r="I1410" t="str">
            <v>--</v>
          </cell>
          <cell r="J1410">
            <v>5</v>
          </cell>
          <cell r="K1410">
            <v>6</v>
          </cell>
        </row>
        <row r="1411">
          <cell r="A1411" t="str">
            <v>M1</v>
          </cell>
          <cell r="B1411" t="str">
            <v>A4C</v>
          </cell>
          <cell r="C1411" t="str">
            <v>P</v>
          </cell>
          <cell r="D1411" t="str">
            <v>22008</v>
          </cell>
          <cell r="E1411" t="str">
            <v>WN FLG</v>
          </cell>
          <cell r="F1411">
            <v>3</v>
          </cell>
          <cell r="G1411" t="str">
            <v>CB200104001000</v>
          </cell>
          <cell r="H1411">
            <v>10</v>
          </cell>
          <cell r="I1411" t="str">
            <v>--</v>
          </cell>
          <cell r="J1411">
            <v>7</v>
          </cell>
          <cell r="K1411">
            <v>8</v>
          </cell>
        </row>
        <row r="1412">
          <cell r="A1412" t="str">
            <v>M1</v>
          </cell>
          <cell r="B1412" t="str">
            <v>A4C</v>
          </cell>
          <cell r="C1412" t="str">
            <v>P</v>
          </cell>
          <cell r="D1412" t="str">
            <v>22008</v>
          </cell>
          <cell r="E1412" t="str">
            <v>WN FLG</v>
          </cell>
          <cell r="F1412">
            <v>3</v>
          </cell>
          <cell r="G1412" t="str">
            <v>CB200104001000</v>
          </cell>
          <cell r="H1412">
            <v>10</v>
          </cell>
          <cell r="I1412" t="str">
            <v>--</v>
          </cell>
          <cell r="J1412">
            <v>6</v>
          </cell>
          <cell r="K1412">
            <v>7</v>
          </cell>
        </row>
        <row r="1413">
          <cell r="A1413" t="str">
            <v>M1</v>
          </cell>
          <cell r="B1413" t="str">
            <v>A5C</v>
          </cell>
          <cell r="C1413" t="str">
            <v>P</v>
          </cell>
          <cell r="D1413" t="str">
            <v>22075</v>
          </cell>
          <cell r="E1413" t="str">
            <v>WN FLG</v>
          </cell>
          <cell r="F1413">
            <v>3</v>
          </cell>
          <cell r="G1413" t="str">
            <v>CB200104001000</v>
          </cell>
          <cell r="H1413">
            <v>10</v>
          </cell>
          <cell r="I1413" t="str">
            <v>--</v>
          </cell>
          <cell r="J1413">
            <v>2</v>
          </cell>
          <cell r="K1413">
            <v>3</v>
          </cell>
        </row>
        <row r="1414">
          <cell r="A1414" t="str">
            <v>M1</v>
          </cell>
          <cell r="B1414" t="str">
            <v>A4C</v>
          </cell>
          <cell r="C1414" t="str">
            <v>P</v>
          </cell>
          <cell r="D1414" t="str">
            <v>22008</v>
          </cell>
          <cell r="E1414" t="str">
            <v>WN FLG</v>
          </cell>
          <cell r="F1414">
            <v>3</v>
          </cell>
          <cell r="G1414" t="str">
            <v>CB200104001000</v>
          </cell>
          <cell r="H1414">
            <v>10</v>
          </cell>
          <cell r="I1414" t="str">
            <v>--</v>
          </cell>
          <cell r="J1414">
            <v>1</v>
          </cell>
          <cell r="K1414">
            <v>2</v>
          </cell>
        </row>
        <row r="1415">
          <cell r="A1415" t="str">
            <v>M1</v>
          </cell>
          <cell r="B1415" t="str">
            <v>A4C</v>
          </cell>
          <cell r="C1415" t="str">
            <v>P</v>
          </cell>
          <cell r="D1415" t="str">
            <v>22080</v>
          </cell>
          <cell r="E1415" t="str">
            <v>WN FLG</v>
          </cell>
          <cell r="F1415">
            <v>3</v>
          </cell>
          <cell r="G1415" t="str">
            <v>CB200104001000</v>
          </cell>
          <cell r="H1415">
            <v>10</v>
          </cell>
          <cell r="I1415" t="str">
            <v>--</v>
          </cell>
          <cell r="J1415">
            <v>4</v>
          </cell>
          <cell r="K1415">
            <v>5</v>
          </cell>
        </row>
        <row r="1416">
          <cell r="A1416" t="str">
            <v>M1</v>
          </cell>
          <cell r="B1416" t="str">
            <v>A5C</v>
          </cell>
          <cell r="C1416" t="str">
            <v>COMP</v>
          </cell>
          <cell r="D1416" t="str">
            <v>001</v>
          </cell>
          <cell r="E1416" t="str">
            <v>WN FLG</v>
          </cell>
          <cell r="F1416">
            <v>3</v>
          </cell>
          <cell r="G1416" t="str">
            <v>CB200104001200</v>
          </cell>
          <cell r="H1416">
            <v>12</v>
          </cell>
          <cell r="I1416" t="str">
            <v>--</v>
          </cell>
          <cell r="J1416">
            <v>2</v>
          </cell>
          <cell r="K1416">
            <v>3</v>
          </cell>
        </row>
        <row r="1417">
          <cell r="A1417" t="str">
            <v>M1</v>
          </cell>
          <cell r="B1417" t="str">
            <v>A5C</v>
          </cell>
          <cell r="C1417" t="str">
            <v>COMP</v>
          </cell>
          <cell r="D1417" t="str">
            <v>002</v>
          </cell>
          <cell r="E1417" t="str">
            <v>WN FLG</v>
          </cell>
          <cell r="F1417">
            <v>3</v>
          </cell>
          <cell r="G1417" t="str">
            <v>CB200104001200</v>
          </cell>
          <cell r="H1417">
            <v>12</v>
          </cell>
          <cell r="I1417" t="str">
            <v>--</v>
          </cell>
          <cell r="J1417">
            <v>2</v>
          </cell>
          <cell r="K1417">
            <v>3</v>
          </cell>
        </row>
        <row r="1418">
          <cell r="A1418" t="str">
            <v>M1</v>
          </cell>
          <cell r="B1418" t="str">
            <v>B1X</v>
          </cell>
          <cell r="C1418" t="str">
            <v>P</v>
          </cell>
          <cell r="D1418" t="str">
            <v>22042</v>
          </cell>
          <cell r="E1418" t="str">
            <v>WN FLG</v>
          </cell>
          <cell r="F1418">
            <v>3</v>
          </cell>
          <cell r="G1418" t="str">
            <v>CB200204001200</v>
          </cell>
          <cell r="H1418">
            <v>12</v>
          </cell>
          <cell r="I1418" t="str">
            <v>--</v>
          </cell>
          <cell r="J1418">
            <v>4</v>
          </cell>
          <cell r="K1418">
            <v>5</v>
          </cell>
        </row>
        <row r="1419">
          <cell r="A1419" t="str">
            <v>M1</v>
          </cell>
          <cell r="B1419" t="str">
            <v>A5C</v>
          </cell>
          <cell r="C1419" t="str">
            <v>P</v>
          </cell>
          <cell r="D1419" t="str">
            <v>22054</v>
          </cell>
          <cell r="E1419" t="str">
            <v>WN FLG</v>
          </cell>
          <cell r="F1419">
            <v>3</v>
          </cell>
          <cell r="G1419" t="str">
            <v>CB200104001400</v>
          </cell>
          <cell r="H1419">
            <v>14</v>
          </cell>
          <cell r="I1419" t="str">
            <v>--</v>
          </cell>
          <cell r="J1419">
            <v>2</v>
          </cell>
          <cell r="K1419">
            <v>2</v>
          </cell>
        </row>
        <row r="1420">
          <cell r="A1420" t="str">
            <v>M1</v>
          </cell>
          <cell r="B1420" t="str">
            <v>A5C</v>
          </cell>
          <cell r="C1420" t="str">
            <v>P</v>
          </cell>
          <cell r="D1420" t="str">
            <v>22056</v>
          </cell>
          <cell r="E1420" t="str">
            <v>WN FLG</v>
          </cell>
          <cell r="F1420">
            <v>3</v>
          </cell>
          <cell r="G1420" t="str">
            <v>CB200104001400</v>
          </cell>
          <cell r="H1420">
            <v>14</v>
          </cell>
          <cell r="I1420" t="str">
            <v>--</v>
          </cell>
          <cell r="J1420">
            <v>2</v>
          </cell>
          <cell r="K1420">
            <v>2</v>
          </cell>
        </row>
        <row r="1421">
          <cell r="A1421" t="str">
            <v>M1</v>
          </cell>
          <cell r="B1421" t="str">
            <v>A5C</v>
          </cell>
          <cell r="C1421" t="str">
            <v>P</v>
          </cell>
          <cell r="D1421" t="str">
            <v>22058</v>
          </cell>
          <cell r="E1421" t="str">
            <v>WN FLG</v>
          </cell>
          <cell r="F1421">
            <v>3</v>
          </cell>
          <cell r="G1421" t="str">
            <v>CB200104001400</v>
          </cell>
          <cell r="H1421">
            <v>14</v>
          </cell>
          <cell r="I1421" t="str">
            <v>--</v>
          </cell>
          <cell r="J1421">
            <v>2</v>
          </cell>
          <cell r="K1421">
            <v>2</v>
          </cell>
        </row>
        <row r="1422">
          <cell r="A1422" t="str">
            <v>M1</v>
          </cell>
          <cell r="B1422" t="str">
            <v>B1C</v>
          </cell>
          <cell r="C1422" t="str">
            <v>P</v>
          </cell>
          <cell r="D1422" t="str">
            <v>22027</v>
          </cell>
          <cell r="E1422" t="str">
            <v>WN FLG</v>
          </cell>
          <cell r="F1422">
            <v>3</v>
          </cell>
          <cell r="G1422" t="str">
            <v>CB200204001400</v>
          </cell>
          <cell r="H1422">
            <v>14</v>
          </cell>
          <cell r="I1422" t="str">
            <v>--</v>
          </cell>
          <cell r="J1422">
            <v>2</v>
          </cell>
          <cell r="K1422">
            <v>2</v>
          </cell>
        </row>
        <row r="1423">
          <cell r="A1423" t="str">
            <v>M1</v>
          </cell>
          <cell r="B1423" t="str">
            <v>A5C</v>
          </cell>
          <cell r="C1423" t="str">
            <v>P</v>
          </cell>
          <cell r="D1423" t="str">
            <v>22034</v>
          </cell>
          <cell r="E1423" t="str">
            <v>SW FLG</v>
          </cell>
          <cell r="F1423">
            <v>3</v>
          </cell>
          <cell r="G1423" t="str">
            <v>CB2401080001000100</v>
          </cell>
          <cell r="H1423">
            <v>1</v>
          </cell>
          <cell r="I1423" t="str">
            <v>--</v>
          </cell>
          <cell r="J1423">
            <v>3</v>
          </cell>
          <cell r="K1423">
            <v>3</v>
          </cell>
        </row>
        <row r="1424">
          <cell r="A1424" t="str">
            <v>M1</v>
          </cell>
          <cell r="B1424" t="str">
            <v>A5C</v>
          </cell>
          <cell r="C1424" t="str">
            <v>P</v>
          </cell>
          <cell r="D1424" t="str">
            <v>21002</v>
          </cell>
          <cell r="E1424" t="str">
            <v>WN FLG</v>
          </cell>
          <cell r="F1424">
            <v>3</v>
          </cell>
          <cell r="G1424" t="str">
            <v>CB2001040010001000</v>
          </cell>
          <cell r="H1424">
            <v>10</v>
          </cell>
          <cell r="I1424" t="str">
            <v>--</v>
          </cell>
          <cell r="J1424">
            <v>2</v>
          </cell>
          <cell r="K1424">
            <v>3</v>
          </cell>
        </row>
        <row r="1425">
          <cell r="A1425" t="str">
            <v>M1</v>
          </cell>
          <cell r="B1425" t="str">
            <v>A5C</v>
          </cell>
          <cell r="C1425" t="str">
            <v>P</v>
          </cell>
          <cell r="D1425" t="str">
            <v>22046</v>
          </cell>
          <cell r="E1425" t="str">
            <v>WN FLG</v>
          </cell>
          <cell r="F1425">
            <v>3</v>
          </cell>
          <cell r="G1425" t="str">
            <v>CB2002040010001000</v>
          </cell>
          <cell r="H1425">
            <v>10</v>
          </cell>
          <cell r="I1425" t="str">
            <v>--</v>
          </cell>
          <cell r="J1425">
            <v>2</v>
          </cell>
          <cell r="K1425">
            <v>3</v>
          </cell>
        </row>
        <row r="1426">
          <cell r="A1426" t="str">
            <v>M1</v>
          </cell>
          <cell r="B1426" t="str">
            <v>A5C</v>
          </cell>
          <cell r="C1426" t="str">
            <v>P</v>
          </cell>
          <cell r="D1426" t="str">
            <v>22046</v>
          </cell>
          <cell r="E1426" t="str">
            <v>WN FLG</v>
          </cell>
          <cell r="F1426">
            <v>3</v>
          </cell>
          <cell r="G1426" t="str">
            <v>CB2001040010001000</v>
          </cell>
          <cell r="H1426">
            <v>10</v>
          </cell>
          <cell r="I1426" t="str">
            <v>--</v>
          </cell>
          <cell r="J1426">
            <v>2</v>
          </cell>
          <cell r="K1426">
            <v>3</v>
          </cell>
        </row>
        <row r="1427">
          <cell r="A1427" t="str">
            <v>M1</v>
          </cell>
          <cell r="B1427" t="str">
            <v>B2C</v>
          </cell>
          <cell r="C1427" t="str">
            <v>SH</v>
          </cell>
          <cell r="D1427" t="str">
            <v>22611</v>
          </cell>
          <cell r="E1427" t="str">
            <v>GATE VA</v>
          </cell>
          <cell r="F1427">
            <v>6</v>
          </cell>
          <cell r="G1427" t="str">
            <v>VG8010400000H00</v>
          </cell>
          <cell r="H1427">
            <v>0.5</v>
          </cell>
          <cell r="I1427" t="str">
            <v>--</v>
          </cell>
          <cell r="J1427">
            <v>2</v>
          </cell>
          <cell r="K1427">
            <v>2</v>
          </cell>
        </row>
        <row r="1428">
          <cell r="A1428" t="str">
            <v>M1</v>
          </cell>
          <cell r="B1428" t="str">
            <v>B2C</v>
          </cell>
          <cell r="C1428" t="str">
            <v>SH</v>
          </cell>
          <cell r="D1428" t="str">
            <v>22614</v>
          </cell>
          <cell r="E1428" t="str">
            <v>GATE VA</v>
          </cell>
          <cell r="F1428">
            <v>6</v>
          </cell>
          <cell r="G1428" t="str">
            <v>VG8010100000H00</v>
          </cell>
          <cell r="H1428">
            <v>0.5</v>
          </cell>
          <cell r="I1428" t="str">
            <v>--</v>
          </cell>
          <cell r="J1428">
            <v>2</v>
          </cell>
          <cell r="K1428">
            <v>2</v>
          </cell>
        </row>
        <row r="1429">
          <cell r="A1429" t="str">
            <v>M1</v>
          </cell>
          <cell r="B1429" t="str">
            <v>B2C</v>
          </cell>
          <cell r="C1429" t="str">
            <v>SH</v>
          </cell>
          <cell r="D1429" t="str">
            <v>22601</v>
          </cell>
          <cell r="E1429" t="str">
            <v>GATE VA</v>
          </cell>
          <cell r="F1429">
            <v>6</v>
          </cell>
          <cell r="G1429" t="str">
            <v>VG8010400000H00</v>
          </cell>
          <cell r="H1429">
            <v>0.5</v>
          </cell>
          <cell r="I1429" t="str">
            <v>--</v>
          </cell>
          <cell r="J1429">
            <v>2</v>
          </cell>
          <cell r="K1429">
            <v>2</v>
          </cell>
        </row>
        <row r="1430">
          <cell r="A1430" t="str">
            <v>M1</v>
          </cell>
          <cell r="B1430" t="str">
            <v>A5C</v>
          </cell>
          <cell r="C1430" t="str">
            <v>P</v>
          </cell>
          <cell r="D1430" t="str">
            <v>22065</v>
          </cell>
          <cell r="E1430" t="str">
            <v>BALL VA</v>
          </cell>
          <cell r="F1430">
            <v>6</v>
          </cell>
          <cell r="G1430" t="str">
            <v>VB8010600000H00</v>
          </cell>
          <cell r="H1430">
            <v>0.5</v>
          </cell>
          <cell r="I1430" t="str">
            <v>--</v>
          </cell>
          <cell r="J1430">
            <v>2</v>
          </cell>
          <cell r="K1430">
            <v>2</v>
          </cell>
        </row>
        <row r="1431">
          <cell r="A1431" t="str">
            <v>M1</v>
          </cell>
          <cell r="B1431" t="str">
            <v>A5C</v>
          </cell>
          <cell r="C1431" t="str">
            <v>P</v>
          </cell>
          <cell r="D1431" t="str">
            <v>22070</v>
          </cell>
          <cell r="E1431" t="str">
            <v>BALL VA</v>
          </cell>
          <cell r="F1431">
            <v>6</v>
          </cell>
          <cell r="G1431" t="str">
            <v>VB8010600000H00</v>
          </cell>
          <cell r="H1431">
            <v>0.5</v>
          </cell>
          <cell r="I1431" t="str">
            <v>--</v>
          </cell>
          <cell r="J1431">
            <v>2</v>
          </cell>
          <cell r="K1431">
            <v>2</v>
          </cell>
        </row>
        <row r="1432">
          <cell r="A1432" t="str">
            <v>M1</v>
          </cell>
          <cell r="B1432" t="str">
            <v>A5C</v>
          </cell>
          <cell r="C1432" t="str">
            <v>P</v>
          </cell>
          <cell r="D1432" t="str">
            <v>22078</v>
          </cell>
          <cell r="E1432" t="str">
            <v>BALL VA</v>
          </cell>
          <cell r="F1432">
            <v>6</v>
          </cell>
          <cell r="G1432" t="str">
            <v>VB8010600000H00</v>
          </cell>
          <cell r="H1432">
            <v>0.5</v>
          </cell>
          <cell r="I1432" t="str">
            <v>--</v>
          </cell>
          <cell r="J1432">
            <v>2</v>
          </cell>
          <cell r="K1432">
            <v>2</v>
          </cell>
        </row>
        <row r="1433">
          <cell r="A1433" t="str">
            <v>M1</v>
          </cell>
          <cell r="B1433" t="str">
            <v>A5C</v>
          </cell>
          <cell r="C1433" t="str">
            <v>P</v>
          </cell>
          <cell r="D1433" t="str">
            <v>22104</v>
          </cell>
          <cell r="E1433" t="str">
            <v>BALL VA</v>
          </cell>
          <cell r="F1433">
            <v>6</v>
          </cell>
          <cell r="G1433" t="str">
            <v>VB8010600000H00</v>
          </cell>
          <cell r="H1433">
            <v>0.5</v>
          </cell>
          <cell r="I1433" t="str">
            <v>--</v>
          </cell>
          <cell r="J1433">
            <v>2</v>
          </cell>
          <cell r="K1433">
            <v>2</v>
          </cell>
        </row>
        <row r="1434">
          <cell r="A1434" t="str">
            <v>M1</v>
          </cell>
          <cell r="B1434" t="str">
            <v>A5C</v>
          </cell>
          <cell r="C1434" t="str">
            <v>P</v>
          </cell>
          <cell r="D1434" t="str">
            <v>22107</v>
          </cell>
          <cell r="E1434" t="str">
            <v>BALL VA</v>
          </cell>
          <cell r="F1434">
            <v>6</v>
          </cell>
          <cell r="G1434" t="str">
            <v>VB8010600000H00</v>
          </cell>
          <cell r="H1434">
            <v>0.5</v>
          </cell>
          <cell r="I1434" t="str">
            <v>--</v>
          </cell>
          <cell r="J1434">
            <v>20</v>
          </cell>
          <cell r="K1434">
            <v>20</v>
          </cell>
        </row>
        <row r="1435">
          <cell r="A1435" t="str">
            <v>M1</v>
          </cell>
          <cell r="B1435" t="str">
            <v>A5C</v>
          </cell>
          <cell r="C1435" t="str">
            <v>P</v>
          </cell>
          <cell r="D1435" t="str">
            <v>22157</v>
          </cell>
          <cell r="E1435" t="str">
            <v>BALL VA</v>
          </cell>
          <cell r="F1435">
            <v>6</v>
          </cell>
          <cell r="G1435" t="str">
            <v>VB8010600000H00</v>
          </cell>
          <cell r="H1435">
            <v>0.5</v>
          </cell>
          <cell r="I1435" t="str">
            <v>--</v>
          </cell>
          <cell r="J1435">
            <v>1</v>
          </cell>
          <cell r="K1435">
            <v>1</v>
          </cell>
        </row>
        <row r="1436">
          <cell r="A1436" t="str">
            <v>M1</v>
          </cell>
          <cell r="B1436" t="str">
            <v>A5C</v>
          </cell>
          <cell r="C1436" t="str">
            <v>P</v>
          </cell>
          <cell r="D1436" t="str">
            <v>22158</v>
          </cell>
          <cell r="E1436" t="str">
            <v>BALL VA</v>
          </cell>
          <cell r="F1436">
            <v>6</v>
          </cell>
          <cell r="G1436" t="str">
            <v>VB8010600000H00</v>
          </cell>
          <cell r="H1436">
            <v>0.5</v>
          </cell>
          <cell r="I1436" t="str">
            <v>--</v>
          </cell>
          <cell r="J1436">
            <v>1</v>
          </cell>
          <cell r="K1436">
            <v>1</v>
          </cell>
        </row>
        <row r="1437">
          <cell r="A1437" t="str">
            <v>M1</v>
          </cell>
          <cell r="B1437" t="str">
            <v>A5C</v>
          </cell>
          <cell r="C1437" t="str">
            <v>N</v>
          </cell>
          <cell r="D1437" t="str">
            <v>22670</v>
          </cell>
          <cell r="E1437" t="str">
            <v>BALL VA</v>
          </cell>
          <cell r="F1437">
            <v>6</v>
          </cell>
          <cell r="G1437" t="str">
            <v>VB8010600000H00</v>
          </cell>
          <cell r="H1437">
            <v>0.5</v>
          </cell>
          <cell r="I1437" t="str">
            <v>--</v>
          </cell>
          <cell r="J1437">
            <v>4</v>
          </cell>
          <cell r="K1437">
            <v>4</v>
          </cell>
        </row>
        <row r="1438">
          <cell r="A1438" t="str">
            <v>M1</v>
          </cell>
          <cell r="B1438" t="str">
            <v>A5C</v>
          </cell>
          <cell r="C1438" t="str">
            <v>N</v>
          </cell>
          <cell r="D1438" t="str">
            <v>22670</v>
          </cell>
          <cell r="E1438" t="str">
            <v>CHECK VA</v>
          </cell>
          <cell r="F1438">
            <v>6</v>
          </cell>
          <cell r="G1438" t="str">
            <v>VCB8010400000H00</v>
          </cell>
          <cell r="H1438">
            <v>0.5</v>
          </cell>
          <cell r="I1438" t="str">
            <v>--</v>
          </cell>
          <cell r="J1438">
            <v>4</v>
          </cell>
          <cell r="K1438">
            <v>4</v>
          </cell>
        </row>
        <row r="1439">
          <cell r="A1439" t="str">
            <v>M1</v>
          </cell>
          <cell r="B1439" t="str">
            <v>A5C</v>
          </cell>
          <cell r="C1439" t="str">
            <v>P</v>
          </cell>
          <cell r="D1439" t="str">
            <v>22157</v>
          </cell>
          <cell r="E1439" t="str">
            <v>CHECK VA</v>
          </cell>
          <cell r="F1439">
            <v>6</v>
          </cell>
          <cell r="G1439" t="str">
            <v>VCB8010400000H00</v>
          </cell>
          <cell r="H1439">
            <v>0.5</v>
          </cell>
          <cell r="I1439" t="str">
            <v>--</v>
          </cell>
          <cell r="J1439">
            <v>1</v>
          </cell>
          <cell r="K1439">
            <v>1</v>
          </cell>
        </row>
        <row r="1440">
          <cell r="A1440" t="str">
            <v>M1</v>
          </cell>
          <cell r="B1440" t="str">
            <v>A5C</v>
          </cell>
          <cell r="C1440" t="str">
            <v>COMP</v>
          </cell>
          <cell r="D1440" t="str">
            <v>006</v>
          </cell>
          <cell r="E1440" t="str">
            <v>GATE VA</v>
          </cell>
          <cell r="F1440">
            <v>6</v>
          </cell>
          <cell r="G1440" t="str">
            <v>VG8010400000H00</v>
          </cell>
          <cell r="H1440">
            <v>0.5</v>
          </cell>
          <cell r="I1440" t="str">
            <v>--</v>
          </cell>
          <cell r="J1440">
            <v>2</v>
          </cell>
          <cell r="K1440">
            <v>2</v>
          </cell>
        </row>
        <row r="1441">
          <cell r="A1441" t="str">
            <v>M1</v>
          </cell>
          <cell r="B1441" t="str">
            <v>A5C</v>
          </cell>
          <cell r="C1441" t="str">
            <v>SCD</v>
          </cell>
          <cell r="D1441" t="str">
            <v>HOLD1</v>
          </cell>
          <cell r="E1441" t="str">
            <v>GATE VA</v>
          </cell>
          <cell r="F1441">
            <v>6</v>
          </cell>
          <cell r="G1441" t="str">
            <v>VG8010100000H00</v>
          </cell>
          <cell r="H1441">
            <v>0.5</v>
          </cell>
          <cell r="I1441" t="str">
            <v>--</v>
          </cell>
          <cell r="J1441">
            <v>2</v>
          </cell>
          <cell r="K1441">
            <v>2</v>
          </cell>
        </row>
        <row r="1442">
          <cell r="A1442" t="str">
            <v>M1</v>
          </cell>
          <cell r="B1442" t="str">
            <v>A5C</v>
          </cell>
          <cell r="C1442" t="str">
            <v>SCC</v>
          </cell>
          <cell r="D1442" t="str">
            <v>HOLD1</v>
          </cell>
          <cell r="E1442" t="str">
            <v>GATE VA</v>
          </cell>
          <cell r="F1442">
            <v>6</v>
          </cell>
          <cell r="G1442" t="str">
            <v>VG8010100000H00</v>
          </cell>
          <cell r="H1442">
            <v>0.5</v>
          </cell>
          <cell r="I1442" t="str">
            <v>--</v>
          </cell>
          <cell r="J1442">
            <v>3</v>
          </cell>
          <cell r="K1442">
            <v>3</v>
          </cell>
        </row>
        <row r="1443">
          <cell r="A1443" t="str">
            <v>M1</v>
          </cell>
          <cell r="B1443" t="str">
            <v>A5C</v>
          </cell>
          <cell r="C1443" t="str">
            <v>COMP</v>
          </cell>
          <cell r="D1443" t="str">
            <v>006</v>
          </cell>
          <cell r="E1443" t="str">
            <v>GLOBE VA</v>
          </cell>
          <cell r="F1443">
            <v>6</v>
          </cell>
          <cell r="G1443" t="str">
            <v>VL8010100000H00</v>
          </cell>
          <cell r="H1443">
            <v>0.5</v>
          </cell>
          <cell r="I1443" t="str">
            <v>--</v>
          </cell>
          <cell r="J1443">
            <v>4</v>
          </cell>
          <cell r="K1443">
            <v>4</v>
          </cell>
        </row>
        <row r="1444">
          <cell r="A1444" t="str">
            <v>M1</v>
          </cell>
          <cell r="B1444" t="str">
            <v>A5C</v>
          </cell>
          <cell r="C1444" t="str">
            <v>SCC</v>
          </cell>
          <cell r="D1444" t="str">
            <v>HOLD1</v>
          </cell>
          <cell r="E1444" t="str">
            <v>GLOBE VA</v>
          </cell>
          <cell r="F1444">
            <v>6</v>
          </cell>
          <cell r="G1444" t="str">
            <v>VL8010100000H00</v>
          </cell>
          <cell r="H1444">
            <v>0.5</v>
          </cell>
          <cell r="I1444" t="str">
            <v>--</v>
          </cell>
          <cell r="J1444">
            <v>3</v>
          </cell>
          <cell r="K1444">
            <v>3</v>
          </cell>
        </row>
        <row r="1445">
          <cell r="A1445" t="str">
            <v>M1</v>
          </cell>
          <cell r="B1445" t="str">
            <v>A5C</v>
          </cell>
          <cell r="C1445" t="str">
            <v>SCD</v>
          </cell>
          <cell r="D1445" t="str">
            <v>HOLD1</v>
          </cell>
          <cell r="E1445" t="str">
            <v>GLOBE VA</v>
          </cell>
          <cell r="F1445">
            <v>6</v>
          </cell>
          <cell r="G1445" t="str">
            <v>VL8010100000H00</v>
          </cell>
          <cell r="H1445">
            <v>0.5</v>
          </cell>
          <cell r="I1445" t="str">
            <v>--</v>
          </cell>
          <cell r="J1445">
            <v>2</v>
          </cell>
          <cell r="K1445">
            <v>2</v>
          </cell>
        </row>
        <row r="1446">
          <cell r="A1446" t="str">
            <v>M1</v>
          </cell>
          <cell r="B1446" t="str">
            <v>A5C</v>
          </cell>
          <cell r="C1446" t="str">
            <v>P</v>
          </cell>
          <cell r="D1446" t="str">
            <v>22039</v>
          </cell>
          <cell r="E1446" t="str">
            <v>BALL VA</v>
          </cell>
          <cell r="F1446">
            <v>6</v>
          </cell>
          <cell r="G1446" t="str">
            <v>VB8010600000H00</v>
          </cell>
          <cell r="H1446">
            <v>0.5</v>
          </cell>
          <cell r="I1446" t="str">
            <v>--</v>
          </cell>
          <cell r="J1446">
            <v>1</v>
          </cell>
          <cell r="K1446">
            <v>1</v>
          </cell>
        </row>
        <row r="1447">
          <cell r="A1447" t="str">
            <v>M1</v>
          </cell>
          <cell r="B1447" t="str">
            <v>A5C</v>
          </cell>
          <cell r="C1447" t="str">
            <v>P</v>
          </cell>
          <cell r="D1447" t="str">
            <v>22040</v>
          </cell>
          <cell r="E1447" t="str">
            <v>BALL VA</v>
          </cell>
          <cell r="F1447">
            <v>6</v>
          </cell>
          <cell r="G1447" t="str">
            <v>VB8010600000H00</v>
          </cell>
          <cell r="H1447">
            <v>0.5</v>
          </cell>
          <cell r="I1447" t="str">
            <v>--</v>
          </cell>
          <cell r="J1447">
            <v>1</v>
          </cell>
          <cell r="K1447">
            <v>1</v>
          </cell>
        </row>
        <row r="1448">
          <cell r="A1448" t="str">
            <v>M1</v>
          </cell>
          <cell r="B1448" t="str">
            <v>A5C</v>
          </cell>
          <cell r="C1448" t="str">
            <v>P</v>
          </cell>
          <cell r="D1448" t="str">
            <v>22041</v>
          </cell>
          <cell r="E1448" t="str">
            <v>BALL VA</v>
          </cell>
          <cell r="F1448">
            <v>6</v>
          </cell>
          <cell r="G1448" t="str">
            <v>VB8010600000H00</v>
          </cell>
          <cell r="H1448">
            <v>0.5</v>
          </cell>
          <cell r="I1448" t="str">
            <v>--</v>
          </cell>
          <cell r="J1448">
            <v>1</v>
          </cell>
          <cell r="K1448">
            <v>1</v>
          </cell>
        </row>
        <row r="1449">
          <cell r="A1449" t="str">
            <v>M1</v>
          </cell>
          <cell r="B1449" t="str">
            <v>A5C</v>
          </cell>
          <cell r="C1449" t="str">
            <v>P</v>
          </cell>
          <cell r="D1449" t="str">
            <v>22039</v>
          </cell>
          <cell r="E1449" t="str">
            <v>CHECK VA</v>
          </cell>
          <cell r="F1449">
            <v>6</v>
          </cell>
          <cell r="G1449" t="str">
            <v>VCB8010400000H00</v>
          </cell>
          <cell r="H1449">
            <v>0.5</v>
          </cell>
          <cell r="I1449" t="str">
            <v>--</v>
          </cell>
          <cell r="J1449">
            <v>1</v>
          </cell>
          <cell r="K1449">
            <v>1</v>
          </cell>
        </row>
        <row r="1450">
          <cell r="A1450" t="str">
            <v>M1</v>
          </cell>
          <cell r="B1450" t="str">
            <v>A5C</v>
          </cell>
          <cell r="C1450" t="str">
            <v>P</v>
          </cell>
          <cell r="D1450" t="str">
            <v>22040</v>
          </cell>
          <cell r="E1450" t="str">
            <v>CHECK VA</v>
          </cell>
          <cell r="F1450">
            <v>6</v>
          </cell>
          <cell r="G1450" t="str">
            <v>VCB8010400000H00</v>
          </cell>
          <cell r="H1450">
            <v>0.5</v>
          </cell>
          <cell r="I1450" t="str">
            <v>--</v>
          </cell>
          <cell r="J1450">
            <v>1</v>
          </cell>
          <cell r="K1450">
            <v>1</v>
          </cell>
        </row>
        <row r="1451">
          <cell r="A1451" t="str">
            <v>M1</v>
          </cell>
          <cell r="B1451" t="str">
            <v>A5C</v>
          </cell>
          <cell r="C1451" t="str">
            <v>P</v>
          </cell>
          <cell r="D1451" t="str">
            <v>22041</v>
          </cell>
          <cell r="E1451" t="str">
            <v>CHECK VA</v>
          </cell>
          <cell r="F1451">
            <v>6</v>
          </cell>
          <cell r="G1451" t="str">
            <v>VCB8010400000H00</v>
          </cell>
          <cell r="H1451">
            <v>0.5</v>
          </cell>
          <cell r="I1451" t="str">
            <v>--</v>
          </cell>
          <cell r="J1451">
            <v>1</v>
          </cell>
          <cell r="K1451">
            <v>1</v>
          </cell>
        </row>
        <row r="1452">
          <cell r="A1452" t="str">
            <v>M1</v>
          </cell>
          <cell r="B1452" t="str">
            <v>A5C</v>
          </cell>
          <cell r="C1452" t="str">
            <v>P</v>
          </cell>
          <cell r="D1452" t="str">
            <v>22003</v>
          </cell>
          <cell r="E1452" t="str">
            <v>BALL VA</v>
          </cell>
          <cell r="F1452">
            <v>6</v>
          </cell>
          <cell r="G1452" t="str">
            <v>VB8010600000H00</v>
          </cell>
          <cell r="H1452">
            <v>0.5</v>
          </cell>
          <cell r="I1452" t="str">
            <v>--</v>
          </cell>
          <cell r="J1452">
            <v>2</v>
          </cell>
          <cell r="K1452">
            <v>2</v>
          </cell>
        </row>
        <row r="1453">
          <cell r="A1453" t="str">
            <v>M1</v>
          </cell>
          <cell r="B1453" t="str">
            <v>A5C</v>
          </cell>
          <cell r="C1453" t="str">
            <v>P</v>
          </cell>
          <cell r="D1453" t="str">
            <v>22111</v>
          </cell>
          <cell r="E1453" t="str">
            <v>BALL VA</v>
          </cell>
          <cell r="F1453">
            <v>6</v>
          </cell>
          <cell r="G1453" t="str">
            <v>VB8010600000H00</v>
          </cell>
          <cell r="H1453">
            <v>0.5</v>
          </cell>
          <cell r="I1453" t="str">
            <v>--</v>
          </cell>
          <cell r="J1453">
            <v>2</v>
          </cell>
          <cell r="K1453">
            <v>2</v>
          </cell>
        </row>
        <row r="1454">
          <cell r="A1454" t="str">
            <v>M1</v>
          </cell>
          <cell r="B1454" t="str">
            <v>A5C</v>
          </cell>
          <cell r="C1454" t="str">
            <v>P</v>
          </cell>
          <cell r="D1454" t="str">
            <v>22004</v>
          </cell>
          <cell r="E1454" t="str">
            <v>GATE VA</v>
          </cell>
          <cell r="F1454">
            <v>6</v>
          </cell>
          <cell r="G1454" t="str">
            <v>VG8010400000H00</v>
          </cell>
          <cell r="H1454">
            <v>0.5</v>
          </cell>
          <cell r="I1454" t="str">
            <v>--</v>
          </cell>
          <cell r="J1454">
            <v>2</v>
          </cell>
          <cell r="K1454">
            <v>2</v>
          </cell>
        </row>
        <row r="1455">
          <cell r="A1455" t="str">
            <v>M1</v>
          </cell>
          <cell r="B1455" t="str">
            <v>A4C</v>
          </cell>
          <cell r="C1455" t="str">
            <v>P</v>
          </cell>
          <cell r="D1455" t="str">
            <v>22031</v>
          </cell>
          <cell r="E1455" t="str">
            <v>BALL VA</v>
          </cell>
          <cell r="F1455">
            <v>6</v>
          </cell>
          <cell r="G1455" t="str">
            <v>VB8010300000H00</v>
          </cell>
          <cell r="H1455">
            <v>0.5</v>
          </cell>
          <cell r="I1455" t="str">
            <v>--</v>
          </cell>
          <cell r="J1455">
            <v>3</v>
          </cell>
          <cell r="K1455">
            <v>3</v>
          </cell>
        </row>
        <row r="1456">
          <cell r="A1456" t="str">
            <v>M1</v>
          </cell>
          <cell r="B1456" t="str">
            <v>A4C</v>
          </cell>
          <cell r="C1456" t="str">
            <v>P</v>
          </cell>
          <cell r="D1456" t="str">
            <v>22008</v>
          </cell>
          <cell r="E1456" t="str">
            <v>BALL VA</v>
          </cell>
          <cell r="F1456">
            <v>6</v>
          </cell>
          <cell r="G1456" t="str">
            <v>VB8010300000H00</v>
          </cell>
          <cell r="H1456">
            <v>0.5</v>
          </cell>
          <cell r="I1456" t="str">
            <v>--</v>
          </cell>
          <cell r="J1456">
            <v>2</v>
          </cell>
          <cell r="K1456">
            <v>2</v>
          </cell>
        </row>
        <row r="1457">
          <cell r="A1457" t="str">
            <v>M1</v>
          </cell>
          <cell r="B1457" t="str">
            <v>A6C</v>
          </cell>
          <cell r="C1457" t="str">
            <v>HOS</v>
          </cell>
          <cell r="D1457" t="str">
            <v>65624</v>
          </cell>
          <cell r="E1457" t="str">
            <v>BELLOWS VA</v>
          </cell>
          <cell r="F1457">
            <v>6</v>
          </cell>
          <cell r="G1457" t="str">
            <v>VBE8010700000H00</v>
          </cell>
          <cell r="H1457">
            <v>0.5</v>
          </cell>
          <cell r="I1457" t="str">
            <v>--</v>
          </cell>
          <cell r="J1457">
            <v>2</v>
          </cell>
          <cell r="K1457">
            <v>2</v>
          </cell>
        </row>
        <row r="1458">
          <cell r="A1458" t="str">
            <v>M1</v>
          </cell>
          <cell r="B1458" t="str">
            <v>A6C</v>
          </cell>
          <cell r="C1458" t="str">
            <v>HOS</v>
          </cell>
          <cell r="D1458" t="str">
            <v>65628</v>
          </cell>
          <cell r="E1458" t="str">
            <v>BELLOWS VA</v>
          </cell>
          <cell r="F1458">
            <v>6</v>
          </cell>
          <cell r="G1458" t="str">
            <v>VBE8010700000H00</v>
          </cell>
          <cell r="H1458">
            <v>0.5</v>
          </cell>
          <cell r="I1458" t="str">
            <v>--</v>
          </cell>
          <cell r="J1458">
            <v>2</v>
          </cell>
          <cell r="K1458">
            <v>2</v>
          </cell>
        </row>
        <row r="1459">
          <cell r="A1459" t="str">
            <v>M1</v>
          </cell>
          <cell r="B1459" t="str">
            <v>A6C</v>
          </cell>
          <cell r="C1459" t="str">
            <v>HOS</v>
          </cell>
          <cell r="D1459" t="str">
            <v>65615</v>
          </cell>
          <cell r="E1459" t="str">
            <v>BELLOWS VA</v>
          </cell>
          <cell r="F1459">
            <v>6</v>
          </cell>
          <cell r="G1459" t="str">
            <v>VBE8010600000H00</v>
          </cell>
          <cell r="H1459">
            <v>0.5</v>
          </cell>
          <cell r="I1459" t="str">
            <v>--</v>
          </cell>
          <cell r="J1459">
            <v>2</v>
          </cell>
          <cell r="K1459">
            <v>2</v>
          </cell>
        </row>
        <row r="1460">
          <cell r="A1460" t="str">
            <v>M1</v>
          </cell>
          <cell r="B1460" t="str">
            <v>B2C</v>
          </cell>
          <cell r="C1460" t="str">
            <v>SH</v>
          </cell>
          <cell r="D1460" t="str">
            <v>22612</v>
          </cell>
          <cell r="E1460" t="str">
            <v>GATE VA</v>
          </cell>
          <cell r="F1460">
            <v>6</v>
          </cell>
          <cell r="G1460" t="str">
            <v>VG8010100000T00</v>
          </cell>
          <cell r="H1460">
            <v>0.75</v>
          </cell>
          <cell r="I1460" t="str">
            <v>--</v>
          </cell>
          <cell r="J1460">
            <v>1</v>
          </cell>
          <cell r="K1460">
            <v>1</v>
          </cell>
        </row>
        <row r="1461">
          <cell r="A1461" t="str">
            <v>M1</v>
          </cell>
          <cell r="B1461" t="str">
            <v>B2C</v>
          </cell>
          <cell r="C1461" t="str">
            <v>SH</v>
          </cell>
          <cell r="D1461" t="str">
            <v>22613</v>
          </cell>
          <cell r="E1461" t="str">
            <v>GATE VA</v>
          </cell>
          <cell r="F1461">
            <v>6</v>
          </cell>
          <cell r="G1461" t="str">
            <v>VG8010100000T00</v>
          </cell>
          <cell r="H1461">
            <v>0.75</v>
          </cell>
          <cell r="I1461" t="str">
            <v>--</v>
          </cell>
          <cell r="J1461">
            <v>1</v>
          </cell>
          <cell r="K1461">
            <v>1</v>
          </cell>
        </row>
        <row r="1462">
          <cell r="A1462" t="str">
            <v>M1</v>
          </cell>
          <cell r="B1462" t="str">
            <v>B2C</v>
          </cell>
          <cell r="C1462" t="str">
            <v>SH</v>
          </cell>
          <cell r="D1462" t="str">
            <v>22614</v>
          </cell>
          <cell r="E1462" t="str">
            <v>GATE VA</v>
          </cell>
          <cell r="F1462">
            <v>6</v>
          </cell>
          <cell r="G1462" t="str">
            <v>VG8010100000T00</v>
          </cell>
          <cell r="H1462">
            <v>0.75</v>
          </cell>
          <cell r="I1462" t="str">
            <v>--</v>
          </cell>
          <cell r="J1462">
            <v>1</v>
          </cell>
          <cell r="K1462">
            <v>1</v>
          </cell>
        </row>
        <row r="1463">
          <cell r="A1463" t="str">
            <v>M1</v>
          </cell>
          <cell r="B1463" t="str">
            <v>B2C</v>
          </cell>
          <cell r="C1463" t="str">
            <v>SH</v>
          </cell>
          <cell r="D1463" t="str">
            <v>22601</v>
          </cell>
          <cell r="E1463" t="str">
            <v>GATE VA</v>
          </cell>
          <cell r="F1463">
            <v>6</v>
          </cell>
          <cell r="G1463" t="str">
            <v>VG8010100000T00</v>
          </cell>
          <cell r="H1463">
            <v>0.75</v>
          </cell>
          <cell r="I1463" t="str">
            <v>--</v>
          </cell>
          <cell r="J1463">
            <v>2</v>
          </cell>
          <cell r="K1463">
            <v>2</v>
          </cell>
        </row>
        <row r="1464">
          <cell r="A1464" t="str">
            <v>M1</v>
          </cell>
          <cell r="B1464" t="str">
            <v>B2C</v>
          </cell>
          <cell r="C1464" t="str">
            <v>TRIM</v>
          </cell>
          <cell r="D1464" t="str">
            <v>V-2218</v>
          </cell>
          <cell r="E1464" t="str">
            <v>GATE VA</v>
          </cell>
          <cell r="F1464">
            <v>6</v>
          </cell>
          <cell r="G1464" t="str">
            <v>VG8010400000T00</v>
          </cell>
          <cell r="H1464">
            <v>0.75</v>
          </cell>
          <cell r="I1464" t="str">
            <v>--</v>
          </cell>
          <cell r="J1464">
            <v>4</v>
          </cell>
          <cell r="K1464">
            <v>4</v>
          </cell>
        </row>
        <row r="1465">
          <cell r="A1465" t="str">
            <v>M1</v>
          </cell>
          <cell r="B1465" t="str">
            <v>B2C</v>
          </cell>
          <cell r="C1465" t="str">
            <v>TRIM</v>
          </cell>
          <cell r="D1465" t="str">
            <v>V-2218</v>
          </cell>
          <cell r="E1465" t="str">
            <v>GATE VA</v>
          </cell>
          <cell r="F1465">
            <v>6</v>
          </cell>
          <cell r="G1465" t="str">
            <v>VG8010100000T00</v>
          </cell>
          <cell r="H1465">
            <v>0.75</v>
          </cell>
          <cell r="I1465" t="str">
            <v>--</v>
          </cell>
          <cell r="J1465">
            <v>2</v>
          </cell>
          <cell r="K1465">
            <v>2</v>
          </cell>
        </row>
        <row r="1466">
          <cell r="A1466" t="str">
            <v>M1</v>
          </cell>
          <cell r="B1466" t="str">
            <v>B2C</v>
          </cell>
          <cell r="C1466" t="str">
            <v>SH</v>
          </cell>
          <cell r="D1466" t="str">
            <v>22612</v>
          </cell>
          <cell r="E1466" t="str">
            <v>GLOBE VA</v>
          </cell>
          <cell r="F1466">
            <v>6</v>
          </cell>
          <cell r="G1466" t="str">
            <v>VL8010400000T00</v>
          </cell>
          <cell r="H1466">
            <v>0.75</v>
          </cell>
          <cell r="I1466" t="str">
            <v>--</v>
          </cell>
          <cell r="J1466">
            <v>1</v>
          </cell>
          <cell r="K1466">
            <v>1</v>
          </cell>
        </row>
        <row r="1467">
          <cell r="A1467" t="str">
            <v>M1</v>
          </cell>
          <cell r="B1467" t="str">
            <v>B2C</v>
          </cell>
          <cell r="C1467" t="str">
            <v>SH</v>
          </cell>
          <cell r="D1467" t="str">
            <v>22613</v>
          </cell>
          <cell r="E1467" t="str">
            <v>GLOBE VA</v>
          </cell>
          <cell r="F1467">
            <v>6</v>
          </cell>
          <cell r="G1467" t="str">
            <v>VL8010400000T00</v>
          </cell>
          <cell r="H1467">
            <v>0.75</v>
          </cell>
          <cell r="I1467" t="str">
            <v>--</v>
          </cell>
          <cell r="J1467">
            <v>1</v>
          </cell>
          <cell r="K1467">
            <v>1</v>
          </cell>
        </row>
        <row r="1468">
          <cell r="A1468" t="str">
            <v>M1</v>
          </cell>
          <cell r="B1468" t="str">
            <v>A5C</v>
          </cell>
          <cell r="C1468" t="str">
            <v>N</v>
          </cell>
          <cell r="D1468" t="str">
            <v>22670</v>
          </cell>
          <cell r="E1468" t="str">
            <v>BALL VA</v>
          </cell>
          <cell r="F1468">
            <v>6</v>
          </cell>
          <cell r="G1468" t="str">
            <v>VB8010600000T00</v>
          </cell>
          <cell r="H1468">
            <v>0.75</v>
          </cell>
          <cell r="I1468" t="str">
            <v>--</v>
          </cell>
          <cell r="J1468">
            <v>1</v>
          </cell>
          <cell r="K1468">
            <v>1</v>
          </cell>
        </row>
        <row r="1469">
          <cell r="A1469" t="str">
            <v>M1</v>
          </cell>
          <cell r="B1469" t="str">
            <v>A5C</v>
          </cell>
          <cell r="C1469" t="str">
            <v>N</v>
          </cell>
          <cell r="D1469" t="str">
            <v>25611</v>
          </cell>
          <cell r="E1469" t="str">
            <v>BALL VA</v>
          </cell>
          <cell r="F1469">
            <v>6</v>
          </cell>
          <cell r="G1469" t="str">
            <v>VB8010600000T00</v>
          </cell>
          <cell r="H1469">
            <v>0.75</v>
          </cell>
          <cell r="I1469" t="str">
            <v>--</v>
          </cell>
          <cell r="J1469">
            <v>1</v>
          </cell>
          <cell r="K1469">
            <v>1</v>
          </cell>
        </row>
        <row r="1470">
          <cell r="A1470" t="str">
            <v>M1</v>
          </cell>
          <cell r="B1470" t="str">
            <v>A5C</v>
          </cell>
          <cell r="C1470" t="str">
            <v>N</v>
          </cell>
          <cell r="D1470" t="str">
            <v>25611</v>
          </cell>
          <cell r="E1470" t="str">
            <v>BALL VA</v>
          </cell>
          <cell r="F1470">
            <v>6</v>
          </cell>
          <cell r="G1470" t="str">
            <v>VB8010600000T00</v>
          </cell>
          <cell r="H1470">
            <v>0.75</v>
          </cell>
          <cell r="I1470" t="str">
            <v>--</v>
          </cell>
          <cell r="J1470">
            <v>1</v>
          </cell>
          <cell r="K1470">
            <v>1</v>
          </cell>
        </row>
        <row r="1471">
          <cell r="A1471" t="str">
            <v>M1</v>
          </cell>
          <cell r="B1471" t="str">
            <v>A5C</v>
          </cell>
          <cell r="C1471" t="str">
            <v>P</v>
          </cell>
          <cell r="D1471" t="str">
            <v>22069</v>
          </cell>
          <cell r="E1471" t="str">
            <v>BALL VA</v>
          </cell>
          <cell r="F1471">
            <v>6</v>
          </cell>
          <cell r="G1471" t="str">
            <v>VB8010600000T00</v>
          </cell>
          <cell r="H1471">
            <v>0.75</v>
          </cell>
          <cell r="I1471" t="str">
            <v>--</v>
          </cell>
          <cell r="J1471">
            <v>1</v>
          </cell>
          <cell r="K1471">
            <v>1</v>
          </cell>
        </row>
        <row r="1472">
          <cell r="A1472" t="str">
            <v>M1</v>
          </cell>
          <cell r="B1472" t="str">
            <v>A5C</v>
          </cell>
          <cell r="C1472" t="str">
            <v>P</v>
          </cell>
          <cell r="D1472" t="str">
            <v>22071</v>
          </cell>
          <cell r="E1472" t="str">
            <v>BALL VA</v>
          </cell>
          <cell r="F1472">
            <v>6</v>
          </cell>
          <cell r="G1472" t="str">
            <v>VB8010600000T00</v>
          </cell>
          <cell r="H1472">
            <v>0.75</v>
          </cell>
          <cell r="I1472" t="str">
            <v>--</v>
          </cell>
          <cell r="J1472">
            <v>1</v>
          </cell>
          <cell r="K1472">
            <v>1</v>
          </cell>
        </row>
        <row r="1473">
          <cell r="A1473" t="str">
            <v>M1</v>
          </cell>
          <cell r="B1473" t="str">
            <v>A5C</v>
          </cell>
          <cell r="C1473" t="str">
            <v>P</v>
          </cell>
          <cell r="D1473" t="str">
            <v>22065</v>
          </cell>
          <cell r="E1473" t="str">
            <v>BALL VA</v>
          </cell>
          <cell r="F1473">
            <v>6</v>
          </cell>
          <cell r="G1473" t="str">
            <v>VB8010600000T00</v>
          </cell>
          <cell r="H1473">
            <v>0.75</v>
          </cell>
          <cell r="I1473" t="str">
            <v>--</v>
          </cell>
          <cell r="J1473">
            <v>5</v>
          </cell>
          <cell r="K1473">
            <v>5</v>
          </cell>
        </row>
        <row r="1474">
          <cell r="A1474" t="str">
            <v>M1</v>
          </cell>
          <cell r="B1474" t="str">
            <v>A5C</v>
          </cell>
          <cell r="C1474" t="str">
            <v>P</v>
          </cell>
          <cell r="D1474" t="str">
            <v>22065</v>
          </cell>
          <cell r="E1474" t="str">
            <v>BALL VA</v>
          </cell>
          <cell r="F1474">
            <v>6</v>
          </cell>
          <cell r="G1474" t="str">
            <v>VB8010600000T00</v>
          </cell>
          <cell r="H1474">
            <v>0.75</v>
          </cell>
          <cell r="I1474" t="str">
            <v>--</v>
          </cell>
          <cell r="J1474">
            <v>2</v>
          </cell>
          <cell r="K1474">
            <v>2</v>
          </cell>
        </row>
        <row r="1475">
          <cell r="A1475" t="str">
            <v>M1</v>
          </cell>
          <cell r="B1475" t="str">
            <v>A5C</v>
          </cell>
          <cell r="C1475" t="str">
            <v>P</v>
          </cell>
          <cell r="D1475" t="str">
            <v>22078</v>
          </cell>
          <cell r="E1475" t="str">
            <v>BALL VA</v>
          </cell>
          <cell r="F1475">
            <v>6</v>
          </cell>
          <cell r="G1475" t="str">
            <v>VB8010600000T00</v>
          </cell>
          <cell r="H1475">
            <v>0.75</v>
          </cell>
          <cell r="I1475" t="str">
            <v>--</v>
          </cell>
          <cell r="J1475">
            <v>1</v>
          </cell>
          <cell r="K1475">
            <v>1</v>
          </cell>
        </row>
        <row r="1476">
          <cell r="A1476" t="str">
            <v>M1</v>
          </cell>
          <cell r="B1476" t="str">
            <v>A5C</v>
          </cell>
          <cell r="C1476" t="str">
            <v>P</v>
          </cell>
          <cell r="D1476" t="str">
            <v>22087</v>
          </cell>
          <cell r="E1476" t="str">
            <v>BALL VA</v>
          </cell>
          <cell r="F1476">
            <v>6</v>
          </cell>
          <cell r="G1476" t="str">
            <v>VB8010600000T00</v>
          </cell>
          <cell r="H1476">
            <v>0.75</v>
          </cell>
          <cell r="I1476" t="str">
            <v>--</v>
          </cell>
          <cell r="J1476">
            <v>1</v>
          </cell>
          <cell r="K1476">
            <v>1</v>
          </cell>
        </row>
        <row r="1477">
          <cell r="A1477" t="str">
            <v>M1</v>
          </cell>
          <cell r="B1477" t="str">
            <v>A5C</v>
          </cell>
          <cell r="C1477" t="str">
            <v>P</v>
          </cell>
          <cell r="D1477" t="str">
            <v>22071</v>
          </cell>
          <cell r="E1477" t="str">
            <v>BALL VA</v>
          </cell>
          <cell r="F1477">
            <v>6</v>
          </cell>
          <cell r="G1477" t="str">
            <v>VB8010600000T00</v>
          </cell>
          <cell r="H1477">
            <v>0.75</v>
          </cell>
          <cell r="I1477" t="str">
            <v>--</v>
          </cell>
          <cell r="J1477">
            <v>2</v>
          </cell>
          <cell r="K1477">
            <v>2</v>
          </cell>
        </row>
        <row r="1478">
          <cell r="A1478" t="str">
            <v>M1</v>
          </cell>
          <cell r="B1478" t="str">
            <v>A5C</v>
          </cell>
          <cell r="C1478" t="str">
            <v>P</v>
          </cell>
          <cell r="D1478" t="str">
            <v>22101</v>
          </cell>
          <cell r="E1478" t="str">
            <v>BALL VA</v>
          </cell>
          <cell r="F1478">
            <v>6</v>
          </cell>
          <cell r="G1478" t="str">
            <v>VB8010600000T00</v>
          </cell>
          <cell r="H1478">
            <v>0.75</v>
          </cell>
          <cell r="I1478" t="str">
            <v>--</v>
          </cell>
          <cell r="J1478">
            <v>2</v>
          </cell>
          <cell r="K1478">
            <v>2</v>
          </cell>
        </row>
        <row r="1479">
          <cell r="A1479" t="str">
            <v>M1</v>
          </cell>
          <cell r="B1479" t="str">
            <v>A5C</v>
          </cell>
          <cell r="C1479" t="str">
            <v>P</v>
          </cell>
          <cell r="D1479" t="str">
            <v>22102</v>
          </cell>
          <cell r="E1479" t="str">
            <v>BALL VA</v>
          </cell>
          <cell r="F1479">
            <v>6</v>
          </cell>
          <cell r="G1479" t="str">
            <v>VB8010600000T00</v>
          </cell>
          <cell r="H1479">
            <v>0.75</v>
          </cell>
          <cell r="I1479" t="str">
            <v>--</v>
          </cell>
          <cell r="J1479">
            <v>2</v>
          </cell>
          <cell r="K1479">
            <v>2</v>
          </cell>
        </row>
        <row r="1480">
          <cell r="A1480" t="str">
            <v>M1</v>
          </cell>
          <cell r="B1480" t="str">
            <v>A5C</v>
          </cell>
          <cell r="C1480" t="str">
            <v>P</v>
          </cell>
          <cell r="D1480" t="str">
            <v>22102</v>
          </cell>
          <cell r="E1480" t="str">
            <v>BALL VA</v>
          </cell>
          <cell r="F1480">
            <v>6</v>
          </cell>
          <cell r="G1480" t="str">
            <v>VB8010600000T00</v>
          </cell>
          <cell r="H1480">
            <v>0.75</v>
          </cell>
          <cell r="I1480" t="str">
            <v>--</v>
          </cell>
          <cell r="J1480">
            <v>3</v>
          </cell>
          <cell r="K1480">
            <v>3</v>
          </cell>
        </row>
        <row r="1481">
          <cell r="A1481" t="str">
            <v>M1</v>
          </cell>
          <cell r="B1481" t="str">
            <v>A5C</v>
          </cell>
          <cell r="C1481" t="str">
            <v>P</v>
          </cell>
          <cell r="D1481" t="str">
            <v>22102</v>
          </cell>
          <cell r="E1481" t="str">
            <v>BALL VA</v>
          </cell>
          <cell r="F1481">
            <v>6</v>
          </cell>
          <cell r="G1481" t="str">
            <v>VB8010600000T00</v>
          </cell>
          <cell r="H1481">
            <v>0.75</v>
          </cell>
          <cell r="I1481" t="str">
            <v>--</v>
          </cell>
          <cell r="J1481">
            <v>2</v>
          </cell>
          <cell r="K1481">
            <v>2</v>
          </cell>
        </row>
        <row r="1482">
          <cell r="A1482" t="str">
            <v>M1</v>
          </cell>
          <cell r="B1482" t="str">
            <v>A5C</v>
          </cell>
          <cell r="C1482" t="str">
            <v>P</v>
          </cell>
          <cell r="D1482" t="str">
            <v>22102</v>
          </cell>
          <cell r="E1482" t="str">
            <v>BALL VA</v>
          </cell>
          <cell r="F1482">
            <v>6</v>
          </cell>
          <cell r="G1482" t="str">
            <v>VB8010600000T00</v>
          </cell>
          <cell r="H1482">
            <v>0.75</v>
          </cell>
          <cell r="I1482" t="str">
            <v>--</v>
          </cell>
          <cell r="J1482">
            <v>2</v>
          </cell>
          <cell r="K1482">
            <v>2</v>
          </cell>
        </row>
        <row r="1483">
          <cell r="A1483" t="str">
            <v>M1</v>
          </cell>
          <cell r="B1483" t="str">
            <v>A5C</v>
          </cell>
          <cell r="C1483" t="str">
            <v>P</v>
          </cell>
          <cell r="D1483" t="str">
            <v>22104</v>
          </cell>
          <cell r="E1483" t="str">
            <v>BALL VA</v>
          </cell>
          <cell r="F1483">
            <v>6</v>
          </cell>
          <cell r="G1483" t="str">
            <v>VB8010600000T00</v>
          </cell>
          <cell r="H1483">
            <v>0.75</v>
          </cell>
          <cell r="I1483" t="str">
            <v>--</v>
          </cell>
          <cell r="J1483">
            <v>1</v>
          </cell>
          <cell r="K1483">
            <v>1</v>
          </cell>
        </row>
        <row r="1484">
          <cell r="A1484" t="str">
            <v>M1</v>
          </cell>
          <cell r="B1484" t="str">
            <v>A5C</v>
          </cell>
          <cell r="C1484" t="str">
            <v>P</v>
          </cell>
          <cell r="D1484" t="str">
            <v>22114</v>
          </cell>
          <cell r="E1484" t="str">
            <v>BALL VA</v>
          </cell>
          <cell r="F1484">
            <v>6</v>
          </cell>
          <cell r="G1484" t="str">
            <v>VB8010600000T00</v>
          </cell>
          <cell r="H1484">
            <v>0.75</v>
          </cell>
          <cell r="I1484" t="str">
            <v>--</v>
          </cell>
          <cell r="J1484">
            <v>1</v>
          </cell>
          <cell r="K1484">
            <v>1</v>
          </cell>
        </row>
        <row r="1485">
          <cell r="A1485" t="str">
            <v>M1</v>
          </cell>
          <cell r="B1485" t="str">
            <v>A5C</v>
          </cell>
          <cell r="C1485" t="str">
            <v>P</v>
          </cell>
          <cell r="D1485" t="str">
            <v>22106</v>
          </cell>
          <cell r="E1485" t="str">
            <v>BALL VA</v>
          </cell>
          <cell r="F1485">
            <v>6</v>
          </cell>
          <cell r="G1485" t="str">
            <v>VB8010600000T00</v>
          </cell>
          <cell r="H1485">
            <v>0.75</v>
          </cell>
          <cell r="I1485" t="str">
            <v>--</v>
          </cell>
          <cell r="J1485">
            <v>2</v>
          </cell>
          <cell r="K1485">
            <v>2</v>
          </cell>
        </row>
        <row r="1486">
          <cell r="A1486" t="str">
            <v>M1</v>
          </cell>
          <cell r="B1486" t="str">
            <v>A5C</v>
          </cell>
          <cell r="C1486" t="str">
            <v>P</v>
          </cell>
          <cell r="D1486" t="str">
            <v>22113</v>
          </cell>
          <cell r="E1486" t="str">
            <v>BALL VA</v>
          </cell>
          <cell r="F1486">
            <v>6</v>
          </cell>
          <cell r="G1486" t="str">
            <v>VB8010600000T00</v>
          </cell>
          <cell r="H1486">
            <v>0.75</v>
          </cell>
          <cell r="I1486" t="str">
            <v>--</v>
          </cell>
          <cell r="J1486">
            <v>1</v>
          </cell>
          <cell r="K1486">
            <v>1</v>
          </cell>
        </row>
        <row r="1487">
          <cell r="A1487" t="str">
            <v>M1</v>
          </cell>
          <cell r="B1487" t="str">
            <v>A5C</v>
          </cell>
          <cell r="C1487" t="str">
            <v>P</v>
          </cell>
          <cell r="D1487" t="str">
            <v>22130</v>
          </cell>
          <cell r="E1487" t="str">
            <v>BALL VA</v>
          </cell>
          <cell r="F1487">
            <v>6</v>
          </cell>
          <cell r="G1487" t="str">
            <v>VB8010600000T00</v>
          </cell>
          <cell r="H1487">
            <v>0.75</v>
          </cell>
          <cell r="I1487" t="str">
            <v>--</v>
          </cell>
          <cell r="J1487">
            <v>2</v>
          </cell>
          <cell r="K1487">
            <v>2</v>
          </cell>
        </row>
        <row r="1488">
          <cell r="A1488" t="str">
            <v>M1</v>
          </cell>
          <cell r="B1488" t="str">
            <v>A5C</v>
          </cell>
          <cell r="C1488" t="str">
            <v>P</v>
          </cell>
          <cell r="D1488" t="str">
            <v>22140</v>
          </cell>
          <cell r="E1488" t="str">
            <v>BALL VA</v>
          </cell>
          <cell r="F1488">
            <v>6</v>
          </cell>
          <cell r="G1488" t="str">
            <v>VB8010600000T00</v>
          </cell>
          <cell r="H1488">
            <v>0.75</v>
          </cell>
          <cell r="I1488" t="str">
            <v>--</v>
          </cell>
          <cell r="J1488">
            <v>2</v>
          </cell>
          <cell r="K1488">
            <v>2</v>
          </cell>
        </row>
        <row r="1489">
          <cell r="A1489" t="str">
            <v>M1</v>
          </cell>
          <cell r="B1489" t="str">
            <v>A5C</v>
          </cell>
          <cell r="C1489" t="str">
            <v>TRIM</v>
          </cell>
          <cell r="D1489" t="str">
            <v>V-2206</v>
          </cell>
          <cell r="E1489" t="str">
            <v>BALL VA</v>
          </cell>
          <cell r="F1489">
            <v>6</v>
          </cell>
          <cell r="G1489" t="str">
            <v>VB8010600000T00</v>
          </cell>
          <cell r="H1489">
            <v>0.75</v>
          </cell>
          <cell r="I1489" t="str">
            <v>--</v>
          </cell>
          <cell r="J1489">
            <v>2</v>
          </cell>
          <cell r="K1489">
            <v>2</v>
          </cell>
        </row>
        <row r="1490">
          <cell r="A1490" t="str">
            <v>M1</v>
          </cell>
          <cell r="B1490" t="str">
            <v>A5C</v>
          </cell>
          <cell r="C1490" t="str">
            <v>TRIM</v>
          </cell>
          <cell r="D1490" t="str">
            <v>V-2211</v>
          </cell>
          <cell r="E1490" t="str">
            <v>BALL VA</v>
          </cell>
          <cell r="F1490">
            <v>6</v>
          </cell>
          <cell r="G1490" t="str">
            <v>VB8010600000T00</v>
          </cell>
          <cell r="H1490">
            <v>0.75</v>
          </cell>
          <cell r="I1490" t="str">
            <v>--</v>
          </cell>
          <cell r="J1490">
            <v>2</v>
          </cell>
          <cell r="K1490">
            <v>2</v>
          </cell>
        </row>
        <row r="1491">
          <cell r="A1491" t="str">
            <v>M1</v>
          </cell>
          <cell r="B1491" t="str">
            <v>A5C</v>
          </cell>
          <cell r="C1491" t="str">
            <v>TRIM</v>
          </cell>
          <cell r="D1491" t="str">
            <v>V-2211</v>
          </cell>
          <cell r="E1491" t="str">
            <v>BALL VA</v>
          </cell>
          <cell r="F1491">
            <v>6</v>
          </cell>
          <cell r="G1491" t="str">
            <v>VB8010600000T00</v>
          </cell>
          <cell r="H1491">
            <v>0.75</v>
          </cell>
          <cell r="I1491" t="str">
            <v>--</v>
          </cell>
          <cell r="J1491">
            <v>4</v>
          </cell>
          <cell r="K1491">
            <v>4</v>
          </cell>
        </row>
        <row r="1492">
          <cell r="A1492" t="str">
            <v>M1</v>
          </cell>
          <cell r="B1492" t="str">
            <v>A5C</v>
          </cell>
          <cell r="C1492" t="str">
            <v>N</v>
          </cell>
          <cell r="D1492" t="str">
            <v>25613</v>
          </cell>
          <cell r="E1492" t="str">
            <v>BALL VA</v>
          </cell>
          <cell r="F1492">
            <v>6</v>
          </cell>
          <cell r="G1492" t="str">
            <v>VB8010600000T00</v>
          </cell>
          <cell r="H1492">
            <v>0.75</v>
          </cell>
          <cell r="I1492" t="str">
            <v>--</v>
          </cell>
          <cell r="J1492">
            <v>1</v>
          </cell>
          <cell r="K1492">
            <v>1</v>
          </cell>
        </row>
        <row r="1493">
          <cell r="A1493" t="str">
            <v>M1</v>
          </cell>
          <cell r="B1493" t="str">
            <v>A5C</v>
          </cell>
          <cell r="C1493" t="str">
            <v>N</v>
          </cell>
          <cell r="D1493" t="str">
            <v>25618</v>
          </cell>
          <cell r="E1493" t="str">
            <v>BALL VA</v>
          </cell>
          <cell r="F1493">
            <v>6</v>
          </cell>
          <cell r="G1493" t="str">
            <v>VB8010600000T00</v>
          </cell>
          <cell r="H1493">
            <v>0.75</v>
          </cell>
          <cell r="I1493" t="str">
            <v>--</v>
          </cell>
          <cell r="J1493">
            <v>1</v>
          </cell>
          <cell r="K1493">
            <v>1</v>
          </cell>
        </row>
        <row r="1494">
          <cell r="A1494" t="str">
            <v>M1</v>
          </cell>
          <cell r="B1494" t="str">
            <v>A5C</v>
          </cell>
          <cell r="C1494" t="str">
            <v>P</v>
          </cell>
          <cell r="D1494" t="str">
            <v>22028</v>
          </cell>
          <cell r="E1494" t="str">
            <v>BALL VA</v>
          </cell>
          <cell r="F1494">
            <v>6</v>
          </cell>
          <cell r="G1494" t="str">
            <v>VB8010600000T00</v>
          </cell>
          <cell r="H1494">
            <v>0.75</v>
          </cell>
          <cell r="I1494" t="str">
            <v>--</v>
          </cell>
          <cell r="J1494">
            <v>1</v>
          </cell>
          <cell r="K1494">
            <v>1</v>
          </cell>
        </row>
        <row r="1495">
          <cell r="A1495" t="str">
            <v>M1</v>
          </cell>
          <cell r="B1495" t="str">
            <v>A5C</v>
          </cell>
          <cell r="C1495" t="str">
            <v>P</v>
          </cell>
          <cell r="D1495" t="str">
            <v>22066</v>
          </cell>
          <cell r="E1495" t="str">
            <v>BALL VA</v>
          </cell>
          <cell r="F1495">
            <v>6</v>
          </cell>
          <cell r="G1495" t="str">
            <v>VB8010600000T00</v>
          </cell>
          <cell r="H1495">
            <v>0.75</v>
          </cell>
          <cell r="I1495" t="str">
            <v>--</v>
          </cell>
          <cell r="J1495">
            <v>4</v>
          </cell>
          <cell r="K1495">
            <v>4</v>
          </cell>
        </row>
        <row r="1496">
          <cell r="A1496" t="str">
            <v>M1</v>
          </cell>
          <cell r="B1496" t="str">
            <v>A5C</v>
          </cell>
          <cell r="C1496" t="str">
            <v>P</v>
          </cell>
          <cell r="D1496" t="str">
            <v>22068</v>
          </cell>
          <cell r="E1496" t="str">
            <v>BALL VA</v>
          </cell>
          <cell r="F1496">
            <v>6</v>
          </cell>
          <cell r="G1496" t="str">
            <v>VB8010600000T00</v>
          </cell>
          <cell r="H1496">
            <v>0.75</v>
          </cell>
          <cell r="I1496" t="str">
            <v>--</v>
          </cell>
          <cell r="J1496">
            <v>2</v>
          </cell>
          <cell r="K1496">
            <v>2</v>
          </cell>
        </row>
        <row r="1497">
          <cell r="A1497" t="str">
            <v>M1</v>
          </cell>
          <cell r="B1497" t="str">
            <v>A5C</v>
          </cell>
          <cell r="C1497" t="str">
            <v>P</v>
          </cell>
          <cell r="D1497" t="str">
            <v>22069</v>
          </cell>
          <cell r="E1497" t="str">
            <v>BALL VA</v>
          </cell>
          <cell r="F1497">
            <v>6</v>
          </cell>
          <cell r="G1497" t="str">
            <v>VB8010600000T00</v>
          </cell>
          <cell r="H1497">
            <v>0.75</v>
          </cell>
          <cell r="I1497" t="str">
            <v>--</v>
          </cell>
          <cell r="J1497">
            <v>2</v>
          </cell>
          <cell r="K1497">
            <v>2</v>
          </cell>
        </row>
        <row r="1498">
          <cell r="A1498" t="str">
            <v>M1</v>
          </cell>
          <cell r="B1498" t="str">
            <v>A5C</v>
          </cell>
          <cell r="C1498" t="str">
            <v>P</v>
          </cell>
          <cell r="D1498" t="str">
            <v>22069</v>
          </cell>
          <cell r="E1498" t="str">
            <v>BALL VA</v>
          </cell>
          <cell r="F1498">
            <v>6</v>
          </cell>
          <cell r="G1498" t="str">
            <v>VB8010600000T00</v>
          </cell>
          <cell r="H1498">
            <v>0.75</v>
          </cell>
          <cell r="I1498" t="str">
            <v>--</v>
          </cell>
          <cell r="J1498">
            <v>2</v>
          </cell>
          <cell r="K1498">
            <v>2</v>
          </cell>
        </row>
        <row r="1499">
          <cell r="A1499" t="str">
            <v>M1</v>
          </cell>
          <cell r="B1499" t="str">
            <v>A5C</v>
          </cell>
          <cell r="C1499" t="str">
            <v>P</v>
          </cell>
          <cell r="D1499" t="str">
            <v>22071</v>
          </cell>
          <cell r="E1499" t="str">
            <v>BALL VA</v>
          </cell>
          <cell r="F1499">
            <v>6</v>
          </cell>
          <cell r="G1499" t="str">
            <v>VB8010600000T00</v>
          </cell>
          <cell r="H1499">
            <v>0.75</v>
          </cell>
          <cell r="I1499" t="str">
            <v>--</v>
          </cell>
          <cell r="J1499">
            <v>2</v>
          </cell>
          <cell r="K1499">
            <v>2</v>
          </cell>
        </row>
        <row r="1500">
          <cell r="A1500" t="str">
            <v>M1</v>
          </cell>
          <cell r="B1500" t="str">
            <v>A5C</v>
          </cell>
          <cell r="C1500" t="str">
            <v>P</v>
          </cell>
          <cell r="D1500" t="str">
            <v>22071</v>
          </cell>
          <cell r="E1500" t="str">
            <v>BALL VA</v>
          </cell>
          <cell r="F1500">
            <v>6</v>
          </cell>
          <cell r="G1500" t="str">
            <v>VB8010600000T00</v>
          </cell>
          <cell r="H1500">
            <v>0.75</v>
          </cell>
          <cell r="I1500" t="str">
            <v>--</v>
          </cell>
          <cell r="J1500">
            <v>4</v>
          </cell>
          <cell r="K1500">
            <v>4</v>
          </cell>
        </row>
        <row r="1501">
          <cell r="A1501" t="str">
            <v>M1</v>
          </cell>
          <cell r="B1501" t="str">
            <v>A5C</v>
          </cell>
          <cell r="C1501" t="str">
            <v>P</v>
          </cell>
          <cell r="D1501" t="str">
            <v>22082</v>
          </cell>
          <cell r="E1501" t="str">
            <v>BALL VA</v>
          </cell>
          <cell r="F1501">
            <v>6</v>
          </cell>
          <cell r="G1501" t="str">
            <v>VB8010600000T00</v>
          </cell>
          <cell r="H1501">
            <v>0.75</v>
          </cell>
          <cell r="I1501" t="str">
            <v>--</v>
          </cell>
          <cell r="J1501">
            <v>2</v>
          </cell>
          <cell r="K1501">
            <v>2</v>
          </cell>
        </row>
        <row r="1502">
          <cell r="A1502" t="str">
            <v>M1</v>
          </cell>
          <cell r="B1502" t="str">
            <v>A5C</v>
          </cell>
          <cell r="C1502" t="str">
            <v>P</v>
          </cell>
          <cell r="D1502" t="str">
            <v>22103</v>
          </cell>
          <cell r="E1502" t="str">
            <v>BALL VA</v>
          </cell>
          <cell r="F1502">
            <v>6</v>
          </cell>
          <cell r="G1502" t="str">
            <v>VB8010600000T00</v>
          </cell>
          <cell r="H1502">
            <v>0.75</v>
          </cell>
          <cell r="I1502" t="str">
            <v>--</v>
          </cell>
          <cell r="J1502">
            <v>1</v>
          </cell>
          <cell r="K1502">
            <v>1</v>
          </cell>
        </row>
        <row r="1503">
          <cell r="A1503" t="str">
            <v>M1</v>
          </cell>
          <cell r="B1503" t="str">
            <v>A5C</v>
          </cell>
          <cell r="C1503" t="str">
            <v>P</v>
          </cell>
          <cell r="D1503" t="str">
            <v>22139</v>
          </cell>
          <cell r="E1503" t="str">
            <v>BALL VA</v>
          </cell>
          <cell r="F1503">
            <v>6</v>
          </cell>
          <cell r="G1503" t="str">
            <v>VB8010600000T00</v>
          </cell>
          <cell r="H1503">
            <v>0.75</v>
          </cell>
          <cell r="I1503" t="str">
            <v>--</v>
          </cell>
          <cell r="J1503">
            <v>2</v>
          </cell>
          <cell r="K1503">
            <v>2</v>
          </cell>
        </row>
        <row r="1504">
          <cell r="A1504" t="str">
            <v>M1</v>
          </cell>
          <cell r="B1504" t="str">
            <v>A5C</v>
          </cell>
          <cell r="C1504" t="str">
            <v>P</v>
          </cell>
          <cell r="D1504" t="str">
            <v>22081</v>
          </cell>
          <cell r="E1504" t="str">
            <v>BALL VA</v>
          </cell>
          <cell r="F1504">
            <v>6</v>
          </cell>
          <cell r="G1504" t="str">
            <v>VB8010600000T00</v>
          </cell>
          <cell r="H1504">
            <v>0.75</v>
          </cell>
          <cell r="I1504" t="str">
            <v>--</v>
          </cell>
          <cell r="J1504">
            <v>3</v>
          </cell>
          <cell r="K1504">
            <v>3</v>
          </cell>
        </row>
        <row r="1505">
          <cell r="A1505" t="str">
            <v>M1</v>
          </cell>
          <cell r="B1505" t="str">
            <v>A5C</v>
          </cell>
          <cell r="C1505" t="str">
            <v>P</v>
          </cell>
          <cell r="D1505" t="str">
            <v>22153</v>
          </cell>
          <cell r="E1505" t="str">
            <v>BELLOWS VA</v>
          </cell>
          <cell r="F1505">
            <v>6</v>
          </cell>
          <cell r="G1505" t="str">
            <v>VBE8010200000T00</v>
          </cell>
          <cell r="H1505">
            <v>0.75</v>
          </cell>
          <cell r="I1505" t="str">
            <v>--</v>
          </cell>
          <cell r="J1505">
            <v>4</v>
          </cell>
          <cell r="K1505">
            <v>4</v>
          </cell>
        </row>
        <row r="1506">
          <cell r="A1506" t="str">
            <v>M1</v>
          </cell>
          <cell r="B1506" t="str">
            <v>A5C</v>
          </cell>
          <cell r="C1506" t="str">
            <v>N</v>
          </cell>
          <cell r="D1506" t="str">
            <v>22617</v>
          </cell>
          <cell r="E1506" t="str">
            <v>CHECK VA</v>
          </cell>
          <cell r="F1506">
            <v>6</v>
          </cell>
          <cell r="G1506" t="str">
            <v>VCB8010400000T00</v>
          </cell>
          <cell r="H1506">
            <v>0.75</v>
          </cell>
          <cell r="I1506" t="str">
            <v>--</v>
          </cell>
          <cell r="J1506">
            <v>1</v>
          </cell>
          <cell r="K1506">
            <v>1</v>
          </cell>
        </row>
        <row r="1507">
          <cell r="A1507" t="str">
            <v>M1</v>
          </cell>
          <cell r="B1507" t="str">
            <v>A5C</v>
          </cell>
          <cell r="C1507" t="str">
            <v>SCC</v>
          </cell>
          <cell r="D1507" t="str">
            <v>HOLD1</v>
          </cell>
          <cell r="E1507" t="str">
            <v>GATE VA</v>
          </cell>
          <cell r="F1507">
            <v>6</v>
          </cell>
          <cell r="G1507" t="str">
            <v>VG8010100000T00</v>
          </cell>
          <cell r="H1507">
            <v>0.75</v>
          </cell>
          <cell r="I1507" t="str">
            <v>--</v>
          </cell>
          <cell r="J1507">
            <v>6</v>
          </cell>
          <cell r="K1507">
            <v>6</v>
          </cell>
        </row>
        <row r="1508">
          <cell r="A1508" t="str">
            <v>M1</v>
          </cell>
          <cell r="B1508" t="str">
            <v>A5C</v>
          </cell>
          <cell r="C1508" t="str">
            <v>SCD</v>
          </cell>
          <cell r="D1508" t="str">
            <v>HOLD1</v>
          </cell>
          <cell r="E1508" t="str">
            <v>GATE VA</v>
          </cell>
          <cell r="F1508">
            <v>6</v>
          </cell>
          <cell r="G1508" t="str">
            <v>VG8010100000T00</v>
          </cell>
          <cell r="H1508">
            <v>0.75</v>
          </cell>
          <cell r="I1508" t="str">
            <v>--</v>
          </cell>
          <cell r="J1508">
            <v>6</v>
          </cell>
          <cell r="K1508">
            <v>6</v>
          </cell>
        </row>
        <row r="1509">
          <cell r="A1509" t="str">
            <v>M1</v>
          </cell>
          <cell r="B1509" t="str">
            <v>A5C</v>
          </cell>
          <cell r="C1509" t="str">
            <v>N</v>
          </cell>
          <cell r="D1509" t="str">
            <v>22617</v>
          </cell>
          <cell r="E1509" t="str">
            <v>GLOBE VA</v>
          </cell>
          <cell r="F1509">
            <v>6</v>
          </cell>
          <cell r="G1509" t="str">
            <v>VL8010100000T00</v>
          </cell>
          <cell r="H1509">
            <v>0.75</v>
          </cell>
          <cell r="I1509" t="str">
            <v>--</v>
          </cell>
          <cell r="J1509">
            <v>2</v>
          </cell>
          <cell r="K1509">
            <v>2</v>
          </cell>
        </row>
        <row r="1510">
          <cell r="A1510" t="str">
            <v>M1</v>
          </cell>
          <cell r="B1510" t="str">
            <v>A5C</v>
          </cell>
          <cell r="C1510" t="str">
            <v>P</v>
          </cell>
          <cell r="D1510" t="str">
            <v>22090</v>
          </cell>
          <cell r="E1510" t="str">
            <v>BALL VA</v>
          </cell>
          <cell r="F1510">
            <v>6</v>
          </cell>
          <cell r="G1510" t="str">
            <v>VB8010600000T00</v>
          </cell>
          <cell r="H1510">
            <v>0.75</v>
          </cell>
          <cell r="I1510" t="str">
            <v>--</v>
          </cell>
          <cell r="J1510">
            <v>1</v>
          </cell>
          <cell r="K1510">
            <v>1</v>
          </cell>
        </row>
        <row r="1511">
          <cell r="A1511" t="str">
            <v>M1</v>
          </cell>
          <cell r="B1511" t="str">
            <v>A5C</v>
          </cell>
          <cell r="C1511" t="str">
            <v>P</v>
          </cell>
          <cell r="D1511" t="str">
            <v>22100</v>
          </cell>
          <cell r="E1511" t="str">
            <v>BALL VA</v>
          </cell>
          <cell r="F1511">
            <v>6</v>
          </cell>
          <cell r="G1511" t="str">
            <v>VB8010600000T00</v>
          </cell>
          <cell r="H1511">
            <v>0.75</v>
          </cell>
          <cell r="I1511" t="str">
            <v>--</v>
          </cell>
          <cell r="J1511">
            <v>2</v>
          </cell>
          <cell r="K1511">
            <v>2</v>
          </cell>
        </row>
        <row r="1512">
          <cell r="A1512" t="str">
            <v>M1</v>
          </cell>
          <cell r="B1512" t="str">
            <v>A5C</v>
          </cell>
          <cell r="C1512" t="str">
            <v>P</v>
          </cell>
          <cell r="D1512" t="str">
            <v>22092</v>
          </cell>
          <cell r="E1512" t="str">
            <v>BALL VA</v>
          </cell>
          <cell r="F1512">
            <v>6</v>
          </cell>
          <cell r="G1512" t="str">
            <v>VB8010600000T00</v>
          </cell>
          <cell r="H1512">
            <v>0.75</v>
          </cell>
          <cell r="I1512" t="str">
            <v>--</v>
          </cell>
          <cell r="J1512">
            <v>1</v>
          </cell>
          <cell r="K1512">
            <v>1</v>
          </cell>
        </row>
        <row r="1513">
          <cell r="A1513" t="str">
            <v>M1</v>
          </cell>
          <cell r="B1513" t="str">
            <v>A5C</v>
          </cell>
          <cell r="C1513" t="str">
            <v>P</v>
          </cell>
          <cell r="D1513" t="str">
            <v>22093</v>
          </cell>
          <cell r="E1513" t="str">
            <v>BALL VA</v>
          </cell>
          <cell r="F1513">
            <v>6</v>
          </cell>
          <cell r="G1513" t="str">
            <v>VB8010600000T00</v>
          </cell>
          <cell r="H1513">
            <v>0.75</v>
          </cell>
          <cell r="I1513" t="str">
            <v>--</v>
          </cell>
          <cell r="J1513">
            <v>1</v>
          </cell>
          <cell r="K1513">
            <v>1</v>
          </cell>
        </row>
        <row r="1514">
          <cell r="A1514" t="str">
            <v>M1</v>
          </cell>
          <cell r="B1514" t="str">
            <v>A5C</v>
          </cell>
          <cell r="C1514" t="str">
            <v>P</v>
          </cell>
          <cell r="D1514" t="str">
            <v>22099</v>
          </cell>
          <cell r="E1514" t="str">
            <v>BALL VA</v>
          </cell>
          <cell r="F1514">
            <v>6</v>
          </cell>
          <cell r="G1514" t="str">
            <v>VB8010600000T00</v>
          </cell>
          <cell r="H1514">
            <v>0.75</v>
          </cell>
          <cell r="I1514" t="str">
            <v>--</v>
          </cell>
          <cell r="J1514">
            <v>2</v>
          </cell>
          <cell r="K1514">
            <v>2</v>
          </cell>
        </row>
        <row r="1515">
          <cell r="A1515" t="str">
            <v>M1</v>
          </cell>
          <cell r="B1515" t="str">
            <v>A6C</v>
          </cell>
          <cell r="C1515" t="str">
            <v>HOR</v>
          </cell>
          <cell r="D1515" t="str">
            <v>65612</v>
          </cell>
          <cell r="E1515" t="str">
            <v>BELLOWS VA</v>
          </cell>
          <cell r="F1515">
            <v>6</v>
          </cell>
          <cell r="G1515" t="str">
            <v>VBE8010800000T00</v>
          </cell>
          <cell r="H1515">
            <v>0.75</v>
          </cell>
          <cell r="I1515" t="str">
            <v>--</v>
          </cell>
          <cell r="J1515">
            <v>2</v>
          </cell>
          <cell r="K1515">
            <v>2</v>
          </cell>
        </row>
        <row r="1516">
          <cell r="A1516" t="str">
            <v>M1</v>
          </cell>
          <cell r="B1516" t="str">
            <v>A6C</v>
          </cell>
          <cell r="C1516" t="str">
            <v>HOR</v>
          </cell>
          <cell r="D1516" t="str">
            <v>65612</v>
          </cell>
          <cell r="E1516" t="str">
            <v>BELLOWS VA</v>
          </cell>
          <cell r="F1516">
            <v>6</v>
          </cell>
          <cell r="G1516" t="str">
            <v>VBE8010800000T00</v>
          </cell>
          <cell r="H1516">
            <v>0.75</v>
          </cell>
          <cell r="I1516" t="str">
            <v>--</v>
          </cell>
          <cell r="J1516">
            <v>4</v>
          </cell>
          <cell r="K1516">
            <v>4</v>
          </cell>
        </row>
        <row r="1517">
          <cell r="A1517" t="str">
            <v>M1</v>
          </cell>
          <cell r="B1517" t="str">
            <v>A5C</v>
          </cell>
          <cell r="C1517" t="str">
            <v>WW</v>
          </cell>
          <cell r="D1517" t="str">
            <v>22601</v>
          </cell>
          <cell r="E1517" t="str">
            <v>BALL VA</v>
          </cell>
          <cell r="F1517">
            <v>6</v>
          </cell>
          <cell r="G1517" t="str">
            <v>VB8010600000T00</v>
          </cell>
          <cell r="H1517">
            <v>0.75</v>
          </cell>
          <cell r="I1517" t="str">
            <v>--</v>
          </cell>
          <cell r="J1517">
            <v>2</v>
          </cell>
          <cell r="K1517">
            <v>2</v>
          </cell>
        </row>
        <row r="1518">
          <cell r="A1518" t="str">
            <v>M1</v>
          </cell>
          <cell r="B1518" t="str">
            <v>A5C</v>
          </cell>
          <cell r="C1518" t="str">
            <v>WW</v>
          </cell>
          <cell r="D1518" t="str">
            <v>22601</v>
          </cell>
          <cell r="E1518" t="str">
            <v>BALL VA</v>
          </cell>
          <cell r="F1518">
            <v>6</v>
          </cell>
          <cell r="G1518" t="str">
            <v>VB8010600000T00</v>
          </cell>
          <cell r="H1518">
            <v>0.75</v>
          </cell>
          <cell r="I1518" t="str">
            <v>--</v>
          </cell>
          <cell r="J1518">
            <v>2</v>
          </cell>
          <cell r="K1518">
            <v>2</v>
          </cell>
        </row>
        <row r="1519">
          <cell r="A1519" t="str">
            <v>M1</v>
          </cell>
          <cell r="B1519" t="str">
            <v>A5C</v>
          </cell>
          <cell r="C1519" t="str">
            <v>P</v>
          </cell>
          <cell r="D1519" t="str">
            <v>22062</v>
          </cell>
          <cell r="E1519" t="str">
            <v>BALL VA</v>
          </cell>
          <cell r="F1519">
            <v>6</v>
          </cell>
          <cell r="G1519" t="str">
            <v>VB8010600000T00</v>
          </cell>
          <cell r="H1519">
            <v>0.75</v>
          </cell>
          <cell r="I1519" t="str">
            <v>--</v>
          </cell>
          <cell r="J1519">
            <v>2</v>
          </cell>
          <cell r="K1519">
            <v>2</v>
          </cell>
        </row>
        <row r="1520">
          <cell r="A1520" t="str">
            <v>M1</v>
          </cell>
          <cell r="B1520" t="str">
            <v>A5C</v>
          </cell>
          <cell r="C1520" t="str">
            <v>P</v>
          </cell>
          <cell r="D1520" t="str">
            <v>22073</v>
          </cell>
          <cell r="E1520" t="str">
            <v>BALL VA</v>
          </cell>
          <cell r="F1520">
            <v>6</v>
          </cell>
          <cell r="G1520" t="str">
            <v>VB8010600000T00</v>
          </cell>
          <cell r="H1520">
            <v>0.75</v>
          </cell>
          <cell r="I1520" t="str">
            <v>--</v>
          </cell>
          <cell r="J1520">
            <v>2</v>
          </cell>
          <cell r="K1520">
            <v>2</v>
          </cell>
        </row>
        <row r="1521">
          <cell r="A1521" t="str">
            <v>M1</v>
          </cell>
          <cell r="B1521" t="str">
            <v>A5C</v>
          </cell>
          <cell r="C1521" t="str">
            <v>P</v>
          </cell>
          <cell r="D1521" t="str">
            <v>22074</v>
          </cell>
          <cell r="E1521" t="str">
            <v>BALL VA</v>
          </cell>
          <cell r="F1521">
            <v>6</v>
          </cell>
          <cell r="G1521" t="str">
            <v>VB8010600000T00</v>
          </cell>
          <cell r="H1521">
            <v>0.75</v>
          </cell>
          <cell r="I1521" t="str">
            <v>--</v>
          </cell>
          <cell r="J1521">
            <v>3</v>
          </cell>
          <cell r="K1521">
            <v>3</v>
          </cell>
        </row>
        <row r="1522">
          <cell r="A1522" t="str">
            <v>M1</v>
          </cell>
          <cell r="B1522" t="str">
            <v>A5C</v>
          </cell>
          <cell r="C1522" t="str">
            <v>P</v>
          </cell>
          <cell r="D1522" t="str">
            <v>22062</v>
          </cell>
          <cell r="E1522" t="str">
            <v>BALL VA</v>
          </cell>
          <cell r="F1522">
            <v>6</v>
          </cell>
          <cell r="G1522" t="str">
            <v>VB8010600000T00</v>
          </cell>
          <cell r="H1522">
            <v>0.75</v>
          </cell>
          <cell r="I1522" t="str">
            <v>--</v>
          </cell>
          <cell r="J1522">
            <v>1</v>
          </cell>
          <cell r="K1522">
            <v>1</v>
          </cell>
        </row>
        <row r="1523">
          <cell r="A1523" t="str">
            <v>M1</v>
          </cell>
          <cell r="B1523" t="str">
            <v>A5C</v>
          </cell>
          <cell r="C1523" t="str">
            <v>P</v>
          </cell>
          <cell r="D1523" t="str">
            <v>22077</v>
          </cell>
          <cell r="E1523" t="str">
            <v>BALL VA</v>
          </cell>
          <cell r="F1523">
            <v>6</v>
          </cell>
          <cell r="G1523" t="str">
            <v>VB8010600000T00</v>
          </cell>
          <cell r="H1523">
            <v>0.75</v>
          </cell>
          <cell r="I1523" t="str">
            <v>--</v>
          </cell>
          <cell r="J1523">
            <v>1</v>
          </cell>
          <cell r="K1523">
            <v>1</v>
          </cell>
        </row>
        <row r="1524">
          <cell r="A1524" t="str">
            <v>M1</v>
          </cell>
          <cell r="B1524" t="str">
            <v>A5C</v>
          </cell>
          <cell r="C1524" t="str">
            <v>P</v>
          </cell>
          <cell r="D1524" t="str">
            <v>22077</v>
          </cell>
          <cell r="E1524" t="str">
            <v>BALL VA</v>
          </cell>
          <cell r="F1524">
            <v>6</v>
          </cell>
          <cell r="G1524" t="str">
            <v>VB8010600000T00</v>
          </cell>
          <cell r="H1524">
            <v>0.75</v>
          </cell>
          <cell r="I1524" t="str">
            <v>--</v>
          </cell>
          <cell r="J1524">
            <v>1</v>
          </cell>
          <cell r="K1524">
            <v>1</v>
          </cell>
        </row>
        <row r="1525">
          <cell r="A1525" t="str">
            <v>M1</v>
          </cell>
          <cell r="B1525" t="str">
            <v>A5C</v>
          </cell>
          <cell r="C1525" t="str">
            <v>P</v>
          </cell>
          <cell r="D1525" t="str">
            <v>22077</v>
          </cell>
          <cell r="E1525" t="str">
            <v>BALL VA</v>
          </cell>
          <cell r="F1525">
            <v>6</v>
          </cell>
          <cell r="G1525" t="str">
            <v>VB8010600000T00</v>
          </cell>
          <cell r="H1525">
            <v>0.75</v>
          </cell>
          <cell r="I1525" t="str">
            <v>--</v>
          </cell>
          <cell r="J1525">
            <v>2</v>
          </cell>
          <cell r="K1525">
            <v>2</v>
          </cell>
        </row>
        <row r="1526">
          <cell r="A1526" t="str">
            <v>M1</v>
          </cell>
          <cell r="B1526" t="str">
            <v>A5C</v>
          </cell>
          <cell r="C1526" t="str">
            <v>P</v>
          </cell>
          <cell r="D1526" t="str">
            <v>22111</v>
          </cell>
          <cell r="E1526" t="str">
            <v>BALL VA</v>
          </cell>
          <cell r="F1526">
            <v>6</v>
          </cell>
          <cell r="G1526" t="str">
            <v>VB8010600000T00</v>
          </cell>
          <cell r="H1526">
            <v>0.75</v>
          </cell>
          <cell r="I1526" t="str">
            <v>--</v>
          </cell>
          <cell r="J1526">
            <v>3</v>
          </cell>
          <cell r="K1526">
            <v>3</v>
          </cell>
        </row>
        <row r="1527">
          <cell r="A1527" t="str">
            <v>M1</v>
          </cell>
          <cell r="B1527" t="str">
            <v>A5C</v>
          </cell>
          <cell r="C1527" t="str">
            <v>P</v>
          </cell>
          <cell r="D1527" t="str">
            <v>22111</v>
          </cell>
          <cell r="E1527" t="str">
            <v>BALL VA</v>
          </cell>
          <cell r="F1527">
            <v>6</v>
          </cell>
          <cell r="G1527" t="str">
            <v>VB8010600000T00</v>
          </cell>
          <cell r="H1527">
            <v>0.75</v>
          </cell>
          <cell r="I1527" t="str">
            <v>--</v>
          </cell>
          <cell r="J1527">
            <v>3</v>
          </cell>
          <cell r="K1527">
            <v>3</v>
          </cell>
        </row>
        <row r="1528">
          <cell r="A1528" t="str">
            <v>M1</v>
          </cell>
          <cell r="B1528" t="str">
            <v>A5C</v>
          </cell>
          <cell r="C1528" t="str">
            <v>TRIM</v>
          </cell>
          <cell r="D1528" t="str">
            <v>V-2214</v>
          </cell>
          <cell r="E1528" t="str">
            <v>BALL VA</v>
          </cell>
          <cell r="F1528">
            <v>6</v>
          </cell>
          <cell r="G1528" t="str">
            <v>VB8010600000T00</v>
          </cell>
          <cell r="H1528">
            <v>0.75</v>
          </cell>
          <cell r="I1528" t="str">
            <v>--</v>
          </cell>
          <cell r="J1528">
            <v>4</v>
          </cell>
          <cell r="K1528">
            <v>4</v>
          </cell>
        </row>
        <row r="1529">
          <cell r="A1529" t="str">
            <v>M1</v>
          </cell>
          <cell r="B1529" t="str">
            <v>A5C</v>
          </cell>
          <cell r="C1529" t="str">
            <v>TRIM</v>
          </cell>
          <cell r="D1529" t="str">
            <v>V-2214</v>
          </cell>
          <cell r="E1529" t="str">
            <v>BALL VA</v>
          </cell>
          <cell r="F1529">
            <v>6</v>
          </cell>
          <cell r="G1529" t="str">
            <v>VB8010600000T00</v>
          </cell>
          <cell r="H1529">
            <v>0.75</v>
          </cell>
          <cell r="I1529" t="str">
            <v>--</v>
          </cell>
          <cell r="J1529">
            <v>1</v>
          </cell>
          <cell r="K1529">
            <v>1</v>
          </cell>
        </row>
        <row r="1530">
          <cell r="A1530" t="str">
            <v>M1</v>
          </cell>
          <cell r="B1530" t="str">
            <v>A5C</v>
          </cell>
          <cell r="C1530" t="str">
            <v>P</v>
          </cell>
          <cell r="D1530" t="str">
            <v>22060</v>
          </cell>
          <cell r="E1530" t="str">
            <v>BALL VA</v>
          </cell>
          <cell r="F1530">
            <v>6</v>
          </cell>
          <cell r="G1530" t="str">
            <v>VB8010600000T00</v>
          </cell>
          <cell r="H1530">
            <v>0.75</v>
          </cell>
          <cell r="I1530" t="str">
            <v>--</v>
          </cell>
          <cell r="J1530">
            <v>1</v>
          </cell>
          <cell r="K1530">
            <v>1</v>
          </cell>
        </row>
        <row r="1531">
          <cell r="A1531" t="str">
            <v>M1</v>
          </cell>
          <cell r="B1531" t="str">
            <v>A5C</v>
          </cell>
          <cell r="C1531" t="str">
            <v>TRIM</v>
          </cell>
          <cell r="D1531" t="str">
            <v>V-2213</v>
          </cell>
          <cell r="E1531" t="str">
            <v>BALL VA</v>
          </cell>
          <cell r="F1531">
            <v>6</v>
          </cell>
          <cell r="G1531" t="str">
            <v>VB8010600000T00</v>
          </cell>
          <cell r="H1531">
            <v>0.75</v>
          </cell>
          <cell r="I1531" t="str">
            <v>--</v>
          </cell>
          <cell r="J1531">
            <v>1</v>
          </cell>
          <cell r="K1531">
            <v>1</v>
          </cell>
        </row>
        <row r="1532">
          <cell r="A1532" t="str">
            <v>M1</v>
          </cell>
          <cell r="B1532" t="str">
            <v>A5C</v>
          </cell>
          <cell r="C1532" t="str">
            <v>TRIM</v>
          </cell>
          <cell r="D1532" t="str">
            <v>V-2213</v>
          </cell>
          <cell r="E1532" t="str">
            <v>BALL VA</v>
          </cell>
          <cell r="F1532">
            <v>6</v>
          </cell>
          <cell r="G1532" t="str">
            <v>VB8010600000T00</v>
          </cell>
          <cell r="H1532">
            <v>0.75</v>
          </cell>
          <cell r="I1532" t="str">
            <v>--</v>
          </cell>
          <cell r="J1532">
            <v>2</v>
          </cell>
          <cell r="K1532">
            <v>2</v>
          </cell>
        </row>
        <row r="1533">
          <cell r="A1533" t="str">
            <v>M1</v>
          </cell>
          <cell r="B1533" t="str">
            <v>A6C</v>
          </cell>
          <cell r="C1533" t="str">
            <v>HOS</v>
          </cell>
          <cell r="D1533" t="str">
            <v>65632</v>
          </cell>
          <cell r="E1533" t="str">
            <v>BELLOWS VA</v>
          </cell>
          <cell r="F1533">
            <v>6</v>
          </cell>
          <cell r="G1533" t="str">
            <v>VBE8010700000T00</v>
          </cell>
          <cell r="H1533">
            <v>0.75</v>
          </cell>
          <cell r="I1533" t="str">
            <v>--</v>
          </cell>
          <cell r="J1533">
            <v>2</v>
          </cell>
          <cell r="K1533">
            <v>2</v>
          </cell>
        </row>
        <row r="1534">
          <cell r="A1534" t="str">
            <v>M1</v>
          </cell>
          <cell r="B1534" t="str">
            <v>A6C</v>
          </cell>
          <cell r="C1534" t="str">
            <v>HOS</v>
          </cell>
          <cell r="D1534" t="str">
            <v>65633</v>
          </cell>
          <cell r="E1534" t="str">
            <v>BELLOWS VA</v>
          </cell>
          <cell r="F1534">
            <v>6</v>
          </cell>
          <cell r="G1534" t="str">
            <v>VBE8010700000T00</v>
          </cell>
          <cell r="H1534">
            <v>0.75</v>
          </cell>
          <cell r="I1534" t="str">
            <v>--</v>
          </cell>
          <cell r="J1534">
            <v>2</v>
          </cell>
          <cell r="K1534">
            <v>2</v>
          </cell>
        </row>
        <row r="1535">
          <cell r="A1535" t="str">
            <v>M1</v>
          </cell>
          <cell r="B1535" t="str">
            <v>A5C</v>
          </cell>
          <cell r="C1535" t="str">
            <v>P</v>
          </cell>
          <cell r="D1535" t="str">
            <v>22001</v>
          </cell>
          <cell r="E1535" t="str">
            <v>BELLOWS VA</v>
          </cell>
          <cell r="F1535">
            <v>6</v>
          </cell>
          <cell r="G1535" t="str">
            <v>VBE8010200000T00</v>
          </cell>
          <cell r="H1535">
            <v>0.75</v>
          </cell>
          <cell r="I1535" t="str">
            <v>--</v>
          </cell>
          <cell r="J1535">
            <v>3</v>
          </cell>
          <cell r="K1535">
            <v>3</v>
          </cell>
        </row>
        <row r="1536">
          <cell r="A1536" t="str">
            <v>M1</v>
          </cell>
          <cell r="B1536" t="str">
            <v>A5C</v>
          </cell>
          <cell r="C1536" t="str">
            <v>P</v>
          </cell>
          <cell r="D1536" t="str">
            <v>22003</v>
          </cell>
          <cell r="E1536" t="str">
            <v>BELLOWS VA</v>
          </cell>
          <cell r="F1536">
            <v>6</v>
          </cell>
          <cell r="G1536" t="str">
            <v>VBE8010100000T00</v>
          </cell>
          <cell r="H1536">
            <v>0.75</v>
          </cell>
          <cell r="I1536" t="str">
            <v>--</v>
          </cell>
          <cell r="J1536">
            <v>1</v>
          </cell>
          <cell r="K1536">
            <v>1</v>
          </cell>
        </row>
        <row r="1537">
          <cell r="A1537" t="str">
            <v>M1</v>
          </cell>
          <cell r="B1537" t="str">
            <v>A5C</v>
          </cell>
          <cell r="C1537" t="str">
            <v>P</v>
          </cell>
          <cell r="D1537" t="str">
            <v>22003</v>
          </cell>
          <cell r="E1537" t="str">
            <v>BELLOWS VA</v>
          </cell>
          <cell r="F1537">
            <v>6</v>
          </cell>
          <cell r="G1537" t="str">
            <v>VBE8010200000T00</v>
          </cell>
          <cell r="H1537">
            <v>0.75</v>
          </cell>
          <cell r="I1537" t="str">
            <v>--</v>
          </cell>
          <cell r="J1537">
            <v>1</v>
          </cell>
          <cell r="K1537">
            <v>1</v>
          </cell>
        </row>
        <row r="1538">
          <cell r="A1538" t="str">
            <v>M1</v>
          </cell>
          <cell r="B1538" t="str">
            <v>A5C</v>
          </cell>
          <cell r="C1538" t="str">
            <v>P</v>
          </cell>
          <cell r="D1538" t="str">
            <v>22004</v>
          </cell>
          <cell r="E1538" t="str">
            <v>BELLOWS VA</v>
          </cell>
          <cell r="F1538">
            <v>6</v>
          </cell>
          <cell r="G1538" t="str">
            <v>VBE8010100000T00</v>
          </cell>
          <cell r="H1538">
            <v>0.75</v>
          </cell>
          <cell r="I1538" t="str">
            <v>--</v>
          </cell>
          <cell r="J1538">
            <v>2</v>
          </cell>
          <cell r="K1538">
            <v>2</v>
          </cell>
        </row>
        <row r="1539">
          <cell r="A1539" t="str">
            <v>M1</v>
          </cell>
          <cell r="B1539" t="str">
            <v>A5C</v>
          </cell>
          <cell r="C1539" t="str">
            <v>P</v>
          </cell>
          <cell r="D1539" t="str">
            <v>22004</v>
          </cell>
          <cell r="E1539" t="str">
            <v>BELLOWS VA</v>
          </cell>
          <cell r="F1539">
            <v>6</v>
          </cell>
          <cell r="G1539" t="str">
            <v>VBE8010100000T00</v>
          </cell>
          <cell r="H1539">
            <v>0.75</v>
          </cell>
          <cell r="I1539" t="str">
            <v>--</v>
          </cell>
          <cell r="J1539">
            <v>1</v>
          </cell>
          <cell r="K1539">
            <v>1</v>
          </cell>
        </row>
        <row r="1540">
          <cell r="A1540" t="str">
            <v>M1</v>
          </cell>
          <cell r="B1540" t="str">
            <v>A5C</v>
          </cell>
          <cell r="C1540" t="str">
            <v>P</v>
          </cell>
          <cell r="D1540" t="str">
            <v>22002</v>
          </cell>
          <cell r="E1540" t="str">
            <v>BELLOWS VA</v>
          </cell>
          <cell r="F1540">
            <v>6</v>
          </cell>
          <cell r="G1540" t="str">
            <v>VBE8010200000T00</v>
          </cell>
          <cell r="H1540">
            <v>0.75</v>
          </cell>
          <cell r="I1540" t="str">
            <v>--</v>
          </cell>
          <cell r="J1540">
            <v>2</v>
          </cell>
          <cell r="K1540">
            <v>2</v>
          </cell>
        </row>
        <row r="1541">
          <cell r="A1541" t="str">
            <v>M1</v>
          </cell>
          <cell r="B1541" t="str">
            <v>A5C</v>
          </cell>
          <cell r="C1541" t="str">
            <v>P</v>
          </cell>
          <cell r="D1541" t="str">
            <v>22005</v>
          </cell>
          <cell r="E1541" t="str">
            <v>BELLOWS VA</v>
          </cell>
          <cell r="F1541">
            <v>6</v>
          </cell>
          <cell r="G1541" t="str">
            <v>VBE8010100000T00</v>
          </cell>
          <cell r="H1541">
            <v>0.75</v>
          </cell>
          <cell r="I1541" t="str">
            <v>--</v>
          </cell>
          <cell r="J1541">
            <v>2</v>
          </cell>
          <cell r="K1541">
            <v>2</v>
          </cell>
        </row>
        <row r="1542">
          <cell r="A1542" t="str">
            <v>M1</v>
          </cell>
          <cell r="B1542" t="str">
            <v>A4C</v>
          </cell>
          <cell r="C1542" t="str">
            <v>P</v>
          </cell>
          <cell r="D1542" t="str">
            <v>22008</v>
          </cell>
          <cell r="E1542" t="str">
            <v>BALL VA</v>
          </cell>
          <cell r="F1542">
            <v>6</v>
          </cell>
          <cell r="G1542" t="str">
            <v>VB8010300000T00</v>
          </cell>
          <cell r="H1542">
            <v>0.75</v>
          </cell>
          <cell r="I1542" t="str">
            <v>--</v>
          </cell>
          <cell r="J1542">
            <v>1</v>
          </cell>
          <cell r="K1542">
            <v>1</v>
          </cell>
        </row>
        <row r="1543">
          <cell r="A1543" t="str">
            <v>M1</v>
          </cell>
          <cell r="B1543" t="str">
            <v>A4C</v>
          </cell>
          <cell r="C1543" t="str">
            <v>P</v>
          </cell>
          <cell r="D1543" t="str">
            <v>22008</v>
          </cell>
          <cell r="E1543" t="str">
            <v>BALL VA</v>
          </cell>
          <cell r="F1543">
            <v>6</v>
          </cell>
          <cell r="G1543" t="str">
            <v>VB8010300000T00</v>
          </cell>
          <cell r="H1543">
            <v>0.75</v>
          </cell>
          <cell r="I1543" t="str">
            <v>--</v>
          </cell>
          <cell r="J1543">
            <v>1</v>
          </cell>
          <cell r="K1543">
            <v>1</v>
          </cell>
        </row>
        <row r="1544">
          <cell r="A1544" t="str">
            <v>M1</v>
          </cell>
          <cell r="B1544" t="str">
            <v>A4C</v>
          </cell>
          <cell r="C1544" t="str">
            <v>P</v>
          </cell>
          <cell r="D1544" t="str">
            <v>22031</v>
          </cell>
          <cell r="E1544" t="str">
            <v>BALL VA</v>
          </cell>
          <cell r="F1544">
            <v>6</v>
          </cell>
          <cell r="G1544" t="str">
            <v>VB8010300000T00</v>
          </cell>
          <cell r="H1544">
            <v>0.75</v>
          </cell>
          <cell r="I1544" t="str">
            <v>--</v>
          </cell>
          <cell r="J1544">
            <v>1</v>
          </cell>
          <cell r="K1544">
            <v>1</v>
          </cell>
        </row>
        <row r="1545">
          <cell r="A1545" t="str">
            <v>M1</v>
          </cell>
          <cell r="B1545" t="str">
            <v>A5C</v>
          </cell>
          <cell r="C1545" t="str">
            <v>P</v>
          </cell>
          <cell r="D1545" t="str">
            <v>22088</v>
          </cell>
          <cell r="E1545" t="str">
            <v>BALL VA</v>
          </cell>
          <cell r="F1545">
            <v>6</v>
          </cell>
          <cell r="G1545" t="str">
            <v>VB8010600000T00</v>
          </cell>
          <cell r="H1545">
            <v>0.75</v>
          </cell>
          <cell r="I1545" t="str">
            <v>--</v>
          </cell>
          <cell r="J1545">
            <v>1</v>
          </cell>
          <cell r="K1545">
            <v>1</v>
          </cell>
        </row>
        <row r="1546">
          <cell r="A1546" t="str">
            <v>M1</v>
          </cell>
          <cell r="B1546" t="str">
            <v>A5C</v>
          </cell>
          <cell r="C1546" t="str">
            <v>P</v>
          </cell>
          <cell r="D1546" t="str">
            <v>22088</v>
          </cell>
          <cell r="E1546" t="str">
            <v>BALL VA</v>
          </cell>
          <cell r="F1546">
            <v>6</v>
          </cell>
          <cell r="G1546" t="str">
            <v>VB8010600000T00</v>
          </cell>
          <cell r="H1546">
            <v>0.75</v>
          </cell>
          <cell r="I1546" t="str">
            <v>--</v>
          </cell>
          <cell r="J1546">
            <v>2</v>
          </cell>
          <cell r="K1546">
            <v>2</v>
          </cell>
        </row>
        <row r="1547">
          <cell r="A1547" t="str">
            <v>M1</v>
          </cell>
          <cell r="B1547" t="str">
            <v>A5C</v>
          </cell>
          <cell r="C1547" t="str">
            <v>TRIM</v>
          </cell>
          <cell r="D1547" t="str">
            <v>C-2201</v>
          </cell>
          <cell r="E1547" t="str">
            <v>BALL VA</v>
          </cell>
          <cell r="F1547">
            <v>6</v>
          </cell>
          <cell r="G1547" t="str">
            <v>VB8010600000T00</v>
          </cell>
          <cell r="H1547">
            <v>0.75</v>
          </cell>
          <cell r="I1547" t="str">
            <v>--</v>
          </cell>
          <cell r="J1547">
            <v>2</v>
          </cell>
          <cell r="K1547">
            <v>2</v>
          </cell>
        </row>
        <row r="1548">
          <cell r="A1548" t="str">
            <v>M1</v>
          </cell>
          <cell r="B1548" t="str">
            <v>A5C</v>
          </cell>
          <cell r="C1548" t="str">
            <v>TRIM</v>
          </cell>
          <cell r="D1548" t="str">
            <v>C-2201</v>
          </cell>
          <cell r="E1548" t="str">
            <v>BALL VA</v>
          </cell>
          <cell r="F1548">
            <v>6</v>
          </cell>
          <cell r="G1548" t="str">
            <v>VB8010600000T00</v>
          </cell>
          <cell r="H1548">
            <v>0.75</v>
          </cell>
          <cell r="I1548" t="str">
            <v>--</v>
          </cell>
          <cell r="J1548">
            <v>2</v>
          </cell>
          <cell r="K1548">
            <v>2</v>
          </cell>
        </row>
        <row r="1549">
          <cell r="A1549" t="str">
            <v>M1</v>
          </cell>
          <cell r="B1549" t="str">
            <v>A5C</v>
          </cell>
          <cell r="C1549" t="str">
            <v>TRIM</v>
          </cell>
          <cell r="D1549" t="str">
            <v>V-2208</v>
          </cell>
          <cell r="E1549" t="str">
            <v>BALL VA</v>
          </cell>
          <cell r="F1549">
            <v>6</v>
          </cell>
          <cell r="G1549" t="str">
            <v>VB8010600000T00</v>
          </cell>
          <cell r="H1549">
            <v>0.75</v>
          </cell>
          <cell r="I1549" t="str">
            <v>--</v>
          </cell>
          <cell r="J1549">
            <v>1</v>
          </cell>
          <cell r="K1549">
            <v>1</v>
          </cell>
        </row>
        <row r="1550">
          <cell r="A1550" t="str">
            <v>M1</v>
          </cell>
          <cell r="B1550" t="str">
            <v>A4C</v>
          </cell>
          <cell r="C1550" t="str">
            <v>P</v>
          </cell>
          <cell r="D1550" t="str">
            <v>22008</v>
          </cell>
          <cell r="E1550" t="str">
            <v>BALL VA</v>
          </cell>
          <cell r="F1550">
            <v>6</v>
          </cell>
          <cell r="G1550" t="str">
            <v>VB8010300000T00</v>
          </cell>
          <cell r="H1550">
            <v>0.75</v>
          </cell>
          <cell r="I1550" t="str">
            <v>--</v>
          </cell>
          <cell r="J1550">
            <v>3</v>
          </cell>
          <cell r="K1550">
            <v>3</v>
          </cell>
        </row>
        <row r="1551">
          <cell r="A1551" t="str">
            <v>M1</v>
          </cell>
          <cell r="B1551" t="str">
            <v>A4C</v>
          </cell>
          <cell r="C1551" t="str">
            <v>P</v>
          </cell>
          <cell r="D1551" t="str">
            <v>22009</v>
          </cell>
          <cell r="E1551" t="str">
            <v>BALL VA</v>
          </cell>
          <cell r="F1551">
            <v>6</v>
          </cell>
          <cell r="G1551" t="str">
            <v>VB8010300000T00</v>
          </cell>
          <cell r="H1551">
            <v>0.75</v>
          </cell>
          <cell r="I1551" t="str">
            <v>--</v>
          </cell>
          <cell r="J1551">
            <v>2</v>
          </cell>
          <cell r="K1551">
            <v>2</v>
          </cell>
        </row>
        <row r="1552">
          <cell r="A1552" t="str">
            <v>M1</v>
          </cell>
          <cell r="B1552" t="str">
            <v>A5C</v>
          </cell>
          <cell r="C1552" t="str">
            <v>P</v>
          </cell>
          <cell r="D1552" t="str">
            <v>22089</v>
          </cell>
          <cell r="E1552" t="str">
            <v>BALL VA</v>
          </cell>
          <cell r="F1552">
            <v>6</v>
          </cell>
          <cell r="G1552" t="str">
            <v>VB8010600000T00</v>
          </cell>
          <cell r="H1552">
            <v>0.75</v>
          </cell>
          <cell r="I1552" t="str">
            <v>--</v>
          </cell>
          <cell r="J1552">
            <v>1</v>
          </cell>
          <cell r="K1552">
            <v>1</v>
          </cell>
        </row>
        <row r="1553">
          <cell r="A1553" t="str">
            <v>M1</v>
          </cell>
          <cell r="B1553" t="str">
            <v>A5C</v>
          </cell>
          <cell r="C1553" t="str">
            <v>P</v>
          </cell>
          <cell r="D1553" t="str">
            <v>22098</v>
          </cell>
          <cell r="E1553" t="str">
            <v>BALL VA</v>
          </cell>
          <cell r="F1553">
            <v>6</v>
          </cell>
          <cell r="G1553" t="str">
            <v>VB8010600000T00</v>
          </cell>
          <cell r="H1553">
            <v>0.75</v>
          </cell>
          <cell r="I1553" t="str">
            <v>--</v>
          </cell>
          <cell r="J1553">
            <v>1</v>
          </cell>
          <cell r="K1553">
            <v>1</v>
          </cell>
        </row>
        <row r="1554">
          <cell r="A1554" t="str">
            <v>M1</v>
          </cell>
          <cell r="B1554" t="str">
            <v>A5C</v>
          </cell>
          <cell r="C1554" t="str">
            <v>TRIM</v>
          </cell>
          <cell r="D1554" t="str">
            <v>V-2209</v>
          </cell>
          <cell r="E1554" t="str">
            <v>BALL VA</v>
          </cell>
          <cell r="F1554">
            <v>6</v>
          </cell>
          <cell r="G1554" t="str">
            <v>VB8010600000T00</v>
          </cell>
          <cell r="H1554">
            <v>0.75</v>
          </cell>
          <cell r="I1554" t="str">
            <v>--</v>
          </cell>
          <cell r="J1554">
            <v>1</v>
          </cell>
          <cell r="K1554">
            <v>1</v>
          </cell>
        </row>
        <row r="1555">
          <cell r="A1555" t="str">
            <v>M1</v>
          </cell>
          <cell r="B1555" t="str">
            <v>A6C</v>
          </cell>
          <cell r="C1555" t="str">
            <v>HOR</v>
          </cell>
          <cell r="D1555" t="str">
            <v>65620</v>
          </cell>
          <cell r="E1555" t="str">
            <v>BELLOWS VA</v>
          </cell>
          <cell r="F1555">
            <v>6</v>
          </cell>
          <cell r="G1555" t="str">
            <v>VBE8010600000T00</v>
          </cell>
          <cell r="H1555">
            <v>0.75</v>
          </cell>
          <cell r="I1555" t="str">
            <v>--</v>
          </cell>
          <cell r="J1555">
            <v>1</v>
          </cell>
          <cell r="K1555">
            <v>1</v>
          </cell>
        </row>
        <row r="1556">
          <cell r="A1556" t="str">
            <v>M1</v>
          </cell>
          <cell r="B1556" t="str">
            <v>A6C</v>
          </cell>
          <cell r="C1556" t="str">
            <v>HOS</v>
          </cell>
          <cell r="D1556" t="str">
            <v>65613</v>
          </cell>
          <cell r="E1556" t="str">
            <v>BELLOWS VA</v>
          </cell>
          <cell r="F1556">
            <v>6</v>
          </cell>
          <cell r="G1556" t="str">
            <v>VBE8010600000T00</v>
          </cell>
          <cell r="H1556">
            <v>0.75</v>
          </cell>
          <cell r="I1556" t="str">
            <v>--</v>
          </cell>
          <cell r="J1556">
            <v>4</v>
          </cell>
          <cell r="K1556">
            <v>4</v>
          </cell>
        </row>
        <row r="1557">
          <cell r="A1557" t="str">
            <v>M1</v>
          </cell>
          <cell r="B1557" t="str">
            <v>A6C</v>
          </cell>
          <cell r="C1557" t="str">
            <v>HOS</v>
          </cell>
          <cell r="D1557" t="str">
            <v>65629</v>
          </cell>
          <cell r="E1557" t="str">
            <v>BELLOWS VA</v>
          </cell>
          <cell r="F1557">
            <v>6</v>
          </cell>
          <cell r="G1557" t="str">
            <v>VBE8010800000T00</v>
          </cell>
          <cell r="H1557">
            <v>0.75</v>
          </cell>
          <cell r="I1557" t="str">
            <v>--</v>
          </cell>
          <cell r="J1557">
            <v>1</v>
          </cell>
          <cell r="K1557">
            <v>1</v>
          </cell>
        </row>
        <row r="1558">
          <cell r="A1558" t="str">
            <v>M1</v>
          </cell>
          <cell r="B1558" t="str">
            <v>A6C</v>
          </cell>
          <cell r="C1558" t="str">
            <v>HOS</v>
          </cell>
          <cell r="D1558" t="str">
            <v>65624</v>
          </cell>
          <cell r="E1558" t="str">
            <v>BELLOWS VA</v>
          </cell>
          <cell r="F1558">
            <v>6</v>
          </cell>
          <cell r="G1558" t="str">
            <v>VBE8010800000T00</v>
          </cell>
          <cell r="H1558">
            <v>0.75</v>
          </cell>
          <cell r="I1558" t="str">
            <v>--</v>
          </cell>
          <cell r="J1558">
            <v>1</v>
          </cell>
          <cell r="K1558">
            <v>1</v>
          </cell>
        </row>
        <row r="1559">
          <cell r="A1559" t="str">
            <v>M1</v>
          </cell>
          <cell r="B1559" t="str">
            <v>A6C</v>
          </cell>
          <cell r="C1559" t="str">
            <v>HOS</v>
          </cell>
          <cell r="D1559" t="str">
            <v>65624</v>
          </cell>
          <cell r="E1559" t="str">
            <v>BELLOWS VA</v>
          </cell>
          <cell r="F1559">
            <v>6</v>
          </cell>
          <cell r="G1559" t="str">
            <v>VBE8010600000T00</v>
          </cell>
          <cell r="H1559">
            <v>0.75</v>
          </cell>
          <cell r="I1559" t="str">
            <v>--</v>
          </cell>
          <cell r="J1559">
            <v>2</v>
          </cell>
          <cell r="K1559">
            <v>2</v>
          </cell>
        </row>
        <row r="1560">
          <cell r="A1560" t="str">
            <v>M1</v>
          </cell>
          <cell r="B1560" t="str">
            <v>A6C</v>
          </cell>
          <cell r="C1560" t="str">
            <v>HOS</v>
          </cell>
          <cell r="D1560" t="str">
            <v>65628</v>
          </cell>
          <cell r="E1560" t="str">
            <v>BELLOWS VA</v>
          </cell>
          <cell r="F1560">
            <v>6</v>
          </cell>
          <cell r="G1560" t="str">
            <v>VBE8010600000T00</v>
          </cell>
          <cell r="H1560">
            <v>0.75</v>
          </cell>
          <cell r="I1560" t="str">
            <v>--</v>
          </cell>
          <cell r="J1560">
            <v>1</v>
          </cell>
          <cell r="K1560">
            <v>1</v>
          </cell>
        </row>
        <row r="1561">
          <cell r="A1561" t="str">
            <v>M1</v>
          </cell>
          <cell r="B1561" t="str">
            <v>A6C</v>
          </cell>
          <cell r="C1561" t="str">
            <v>HOS</v>
          </cell>
          <cell r="D1561" t="str">
            <v>65634</v>
          </cell>
          <cell r="E1561" t="str">
            <v>BELLOWS VA</v>
          </cell>
          <cell r="F1561">
            <v>6</v>
          </cell>
          <cell r="G1561" t="str">
            <v>VBE8010800000T00</v>
          </cell>
          <cell r="H1561">
            <v>0.75</v>
          </cell>
          <cell r="I1561" t="str">
            <v>--</v>
          </cell>
          <cell r="J1561">
            <v>1</v>
          </cell>
          <cell r="K1561">
            <v>1</v>
          </cell>
        </row>
        <row r="1562">
          <cell r="A1562" t="str">
            <v>M1</v>
          </cell>
          <cell r="B1562" t="str">
            <v>A6C</v>
          </cell>
          <cell r="C1562" t="str">
            <v>TRIM</v>
          </cell>
          <cell r="D1562" t="str">
            <v>V-6501</v>
          </cell>
          <cell r="E1562" t="str">
            <v>BELLOWS VA</v>
          </cell>
          <cell r="F1562">
            <v>6</v>
          </cell>
          <cell r="G1562" t="str">
            <v>VBE8010700000T00</v>
          </cell>
          <cell r="H1562">
            <v>0.75</v>
          </cell>
          <cell r="I1562" t="str">
            <v>--</v>
          </cell>
          <cell r="J1562">
            <v>2</v>
          </cell>
          <cell r="K1562">
            <v>2</v>
          </cell>
        </row>
        <row r="1563">
          <cell r="A1563" t="str">
            <v>M1</v>
          </cell>
          <cell r="B1563" t="str">
            <v>A6C</v>
          </cell>
          <cell r="C1563" t="str">
            <v>HOR</v>
          </cell>
          <cell r="D1563" t="str">
            <v>65611</v>
          </cell>
          <cell r="E1563" t="str">
            <v>BELLOWS VA</v>
          </cell>
          <cell r="F1563">
            <v>6</v>
          </cell>
          <cell r="G1563" t="str">
            <v>VBE8010700000T00</v>
          </cell>
          <cell r="H1563">
            <v>0.75</v>
          </cell>
          <cell r="I1563" t="str">
            <v>--</v>
          </cell>
          <cell r="J1563">
            <v>1</v>
          </cell>
          <cell r="K1563">
            <v>1</v>
          </cell>
        </row>
        <row r="1564">
          <cell r="A1564" t="str">
            <v>M1</v>
          </cell>
          <cell r="B1564" t="str">
            <v>A6C</v>
          </cell>
          <cell r="C1564" t="str">
            <v>HOR</v>
          </cell>
          <cell r="D1564" t="str">
            <v>65619</v>
          </cell>
          <cell r="E1564" t="str">
            <v>BELLOWS VA</v>
          </cell>
          <cell r="F1564">
            <v>6</v>
          </cell>
          <cell r="G1564" t="str">
            <v>VBE8010700000T00</v>
          </cell>
          <cell r="H1564">
            <v>0.75</v>
          </cell>
          <cell r="I1564" t="str">
            <v>--</v>
          </cell>
          <cell r="J1564">
            <v>6</v>
          </cell>
          <cell r="K1564">
            <v>6</v>
          </cell>
        </row>
        <row r="1565">
          <cell r="A1565" t="str">
            <v>M1</v>
          </cell>
          <cell r="B1565" t="str">
            <v>A6C</v>
          </cell>
          <cell r="C1565" t="str">
            <v>HOR</v>
          </cell>
          <cell r="D1565" t="str">
            <v>65619</v>
          </cell>
          <cell r="E1565" t="str">
            <v>BELLOWS VA</v>
          </cell>
          <cell r="F1565">
            <v>6</v>
          </cell>
          <cell r="G1565" t="str">
            <v>VBE8010700000T00</v>
          </cell>
          <cell r="H1565">
            <v>0.75</v>
          </cell>
          <cell r="I1565" t="str">
            <v>--</v>
          </cell>
          <cell r="J1565">
            <v>1</v>
          </cell>
          <cell r="K1565">
            <v>1</v>
          </cell>
        </row>
        <row r="1566">
          <cell r="A1566" t="str">
            <v>M1</v>
          </cell>
          <cell r="B1566" t="str">
            <v>A6C</v>
          </cell>
          <cell r="C1566" t="str">
            <v>HOS</v>
          </cell>
          <cell r="D1566" t="str">
            <v>65634</v>
          </cell>
          <cell r="E1566" t="str">
            <v>BELLOWS VA</v>
          </cell>
          <cell r="F1566">
            <v>6</v>
          </cell>
          <cell r="G1566" t="str">
            <v>VBE8010700000T00</v>
          </cell>
          <cell r="H1566">
            <v>0.75</v>
          </cell>
          <cell r="I1566" t="str">
            <v>--</v>
          </cell>
          <cell r="J1566">
            <v>1</v>
          </cell>
          <cell r="K1566">
            <v>1</v>
          </cell>
        </row>
        <row r="1567">
          <cell r="A1567" t="str">
            <v>M1</v>
          </cell>
          <cell r="B1567" t="str">
            <v>A6C</v>
          </cell>
          <cell r="C1567" t="str">
            <v>TRIM</v>
          </cell>
          <cell r="D1567" t="str">
            <v>H-6501</v>
          </cell>
          <cell r="E1567" t="str">
            <v>BELLOWS VA</v>
          </cell>
          <cell r="F1567">
            <v>6</v>
          </cell>
          <cell r="G1567" t="str">
            <v>VBE8010700000T00</v>
          </cell>
          <cell r="H1567">
            <v>0.75</v>
          </cell>
          <cell r="I1567" t="str">
            <v>--</v>
          </cell>
          <cell r="J1567">
            <v>1</v>
          </cell>
          <cell r="K1567">
            <v>1</v>
          </cell>
        </row>
        <row r="1568">
          <cell r="A1568" t="str">
            <v>M1</v>
          </cell>
          <cell r="B1568" t="str">
            <v>A6C</v>
          </cell>
          <cell r="C1568" t="str">
            <v>TRIM</v>
          </cell>
          <cell r="D1568" t="str">
            <v>H-6501</v>
          </cell>
          <cell r="E1568" t="str">
            <v>BELLOWS VA</v>
          </cell>
          <cell r="F1568">
            <v>6</v>
          </cell>
          <cell r="G1568" t="str">
            <v>VBE8010600000T00</v>
          </cell>
          <cell r="H1568">
            <v>0.75</v>
          </cell>
          <cell r="I1568" t="str">
            <v>--</v>
          </cell>
          <cell r="J1568">
            <v>2</v>
          </cell>
          <cell r="K1568">
            <v>2</v>
          </cell>
        </row>
        <row r="1569">
          <cell r="A1569" t="str">
            <v>M1</v>
          </cell>
          <cell r="B1569" t="str">
            <v>A6C</v>
          </cell>
          <cell r="C1569" t="str">
            <v>TRIM</v>
          </cell>
          <cell r="D1569" t="str">
            <v>V-6501</v>
          </cell>
          <cell r="E1569" t="str">
            <v>BELLOWS VA</v>
          </cell>
          <cell r="F1569">
            <v>6</v>
          </cell>
          <cell r="G1569" t="str">
            <v>VBE8010600000T00</v>
          </cell>
          <cell r="H1569">
            <v>0.75</v>
          </cell>
          <cell r="I1569" t="str">
            <v>--</v>
          </cell>
          <cell r="J1569">
            <v>4</v>
          </cell>
          <cell r="K1569">
            <v>4</v>
          </cell>
        </row>
        <row r="1570">
          <cell r="A1570" t="str">
            <v>M1</v>
          </cell>
          <cell r="B1570" t="str">
            <v>B1C</v>
          </cell>
          <cell r="C1570" t="str">
            <v>P</v>
          </cell>
          <cell r="D1570" t="str">
            <v>22029</v>
          </cell>
          <cell r="E1570" t="str">
            <v>BALL VA</v>
          </cell>
          <cell r="F1570">
            <v>6</v>
          </cell>
          <cell r="G1570" t="str">
            <v>VB8010400000T00</v>
          </cell>
          <cell r="H1570">
            <v>0.75</v>
          </cell>
          <cell r="I1570" t="str">
            <v>--</v>
          </cell>
          <cell r="J1570">
            <v>5</v>
          </cell>
          <cell r="K1570">
            <v>5</v>
          </cell>
        </row>
        <row r="1571">
          <cell r="A1571" t="str">
            <v>M1</v>
          </cell>
          <cell r="B1571" t="str">
            <v>B1C</v>
          </cell>
          <cell r="C1571" t="str">
            <v>P</v>
          </cell>
          <cell r="D1571" t="str">
            <v>22027</v>
          </cell>
          <cell r="E1571" t="str">
            <v>BALL VA</v>
          </cell>
          <cell r="F1571">
            <v>6</v>
          </cell>
          <cell r="G1571" t="str">
            <v>VB8010400000T00</v>
          </cell>
          <cell r="H1571">
            <v>0.75</v>
          </cell>
          <cell r="I1571" t="str">
            <v>--</v>
          </cell>
          <cell r="J1571">
            <v>1</v>
          </cell>
          <cell r="K1571">
            <v>1</v>
          </cell>
        </row>
        <row r="1572">
          <cell r="A1572" t="str">
            <v>M1</v>
          </cell>
          <cell r="B1572" t="str">
            <v>B1X</v>
          </cell>
          <cell r="C1572" t="str">
            <v>P</v>
          </cell>
          <cell r="D1572" t="str">
            <v>22042</v>
          </cell>
          <cell r="E1572" t="str">
            <v>BALL VA</v>
          </cell>
          <cell r="F1572">
            <v>6</v>
          </cell>
          <cell r="G1572" t="str">
            <v>VB3010100000T00</v>
          </cell>
          <cell r="H1572">
            <v>0.75</v>
          </cell>
          <cell r="I1572" t="str">
            <v>--</v>
          </cell>
          <cell r="J1572">
            <v>3</v>
          </cell>
          <cell r="K1572">
            <v>3</v>
          </cell>
        </row>
        <row r="1573">
          <cell r="A1573" t="str">
            <v>M1</v>
          </cell>
          <cell r="B1573" t="str">
            <v>B2C</v>
          </cell>
          <cell r="C1573" t="str">
            <v>TRIM</v>
          </cell>
          <cell r="D1573" t="str">
            <v>E-2204</v>
          </cell>
          <cell r="E1573" t="str">
            <v>GATE VA</v>
          </cell>
          <cell r="F1573">
            <v>6</v>
          </cell>
          <cell r="G1573" t="str">
            <v>VG8010100000100</v>
          </cell>
          <cell r="H1573">
            <v>1</v>
          </cell>
          <cell r="I1573" t="str">
            <v>--</v>
          </cell>
          <cell r="J1573">
            <v>1</v>
          </cell>
          <cell r="K1573">
            <v>1</v>
          </cell>
        </row>
        <row r="1574">
          <cell r="A1574" t="str">
            <v>M1</v>
          </cell>
          <cell r="B1574" t="str">
            <v>A5C</v>
          </cell>
          <cell r="C1574" t="str">
            <v>N</v>
          </cell>
          <cell r="D1574" t="str">
            <v>22670</v>
          </cell>
          <cell r="E1574" t="str">
            <v>BALL VA</v>
          </cell>
          <cell r="F1574">
            <v>6</v>
          </cell>
          <cell r="G1574" t="str">
            <v>VB8010600000100</v>
          </cell>
          <cell r="H1574">
            <v>1</v>
          </cell>
          <cell r="I1574" t="str">
            <v>--</v>
          </cell>
          <cell r="J1574">
            <v>1</v>
          </cell>
          <cell r="K1574">
            <v>1</v>
          </cell>
        </row>
        <row r="1575">
          <cell r="A1575" t="str">
            <v>M1</v>
          </cell>
          <cell r="B1575" t="str">
            <v>A5C</v>
          </cell>
          <cell r="C1575" t="str">
            <v>N</v>
          </cell>
          <cell r="D1575" t="str">
            <v>22679</v>
          </cell>
          <cell r="E1575" t="str">
            <v>BALL VA</v>
          </cell>
          <cell r="F1575">
            <v>6</v>
          </cell>
          <cell r="G1575" t="str">
            <v>VB8010600000100</v>
          </cell>
          <cell r="H1575">
            <v>1</v>
          </cell>
          <cell r="I1575" t="str">
            <v>--</v>
          </cell>
          <cell r="J1575">
            <v>2</v>
          </cell>
          <cell r="K1575">
            <v>2</v>
          </cell>
        </row>
        <row r="1576">
          <cell r="A1576" t="str">
            <v>M1</v>
          </cell>
          <cell r="B1576" t="str">
            <v>A4C</v>
          </cell>
          <cell r="C1576" t="str">
            <v>N</v>
          </cell>
          <cell r="D1576" t="str">
            <v>22661</v>
          </cell>
          <cell r="E1576" t="str">
            <v>BALL VA</v>
          </cell>
          <cell r="F1576">
            <v>6</v>
          </cell>
          <cell r="G1576" t="str">
            <v>VB8010300000100</v>
          </cell>
          <cell r="H1576">
            <v>1</v>
          </cell>
          <cell r="I1576" t="str">
            <v>--</v>
          </cell>
          <cell r="J1576">
            <v>2</v>
          </cell>
          <cell r="K1576">
            <v>2</v>
          </cell>
        </row>
        <row r="1577">
          <cell r="A1577" t="str">
            <v>M1</v>
          </cell>
          <cell r="B1577" t="str">
            <v>A5C</v>
          </cell>
          <cell r="C1577" t="str">
            <v>N</v>
          </cell>
          <cell r="D1577" t="str">
            <v>22683</v>
          </cell>
          <cell r="E1577" t="str">
            <v>BALL VA</v>
          </cell>
          <cell r="F1577">
            <v>6</v>
          </cell>
          <cell r="G1577" t="str">
            <v>VB8010600000100</v>
          </cell>
          <cell r="H1577">
            <v>1</v>
          </cell>
          <cell r="I1577" t="str">
            <v>--</v>
          </cell>
          <cell r="J1577">
            <v>1</v>
          </cell>
          <cell r="K1577">
            <v>1</v>
          </cell>
        </row>
        <row r="1578">
          <cell r="A1578" t="str">
            <v>M1</v>
          </cell>
          <cell r="B1578" t="str">
            <v>A5C</v>
          </cell>
          <cell r="C1578" t="str">
            <v>N</v>
          </cell>
          <cell r="D1578" t="str">
            <v>22731</v>
          </cell>
          <cell r="E1578" t="str">
            <v>BALL VA</v>
          </cell>
          <cell r="F1578">
            <v>6</v>
          </cell>
          <cell r="G1578" t="str">
            <v>VB8010600000100</v>
          </cell>
          <cell r="H1578">
            <v>1</v>
          </cell>
          <cell r="I1578" t="str">
            <v>--</v>
          </cell>
          <cell r="J1578">
            <v>1</v>
          </cell>
          <cell r="K1578">
            <v>1</v>
          </cell>
        </row>
        <row r="1579">
          <cell r="A1579" t="str">
            <v>M1</v>
          </cell>
          <cell r="B1579" t="str">
            <v>A5C</v>
          </cell>
          <cell r="C1579" t="str">
            <v>N</v>
          </cell>
          <cell r="D1579" t="str">
            <v>25614</v>
          </cell>
          <cell r="E1579" t="str">
            <v>BALL VA</v>
          </cell>
          <cell r="F1579">
            <v>6</v>
          </cell>
          <cell r="G1579" t="str">
            <v>VB8010600000100</v>
          </cell>
          <cell r="H1579">
            <v>1</v>
          </cell>
          <cell r="I1579" t="str">
            <v>--</v>
          </cell>
          <cell r="J1579">
            <v>1</v>
          </cell>
          <cell r="K1579">
            <v>1</v>
          </cell>
        </row>
        <row r="1580">
          <cell r="A1580" t="str">
            <v>M1</v>
          </cell>
          <cell r="B1580" t="str">
            <v>A5C</v>
          </cell>
          <cell r="C1580" t="str">
            <v>P</v>
          </cell>
          <cell r="D1580" t="str">
            <v>22063</v>
          </cell>
          <cell r="E1580" t="str">
            <v>BALL VA</v>
          </cell>
          <cell r="F1580">
            <v>6</v>
          </cell>
          <cell r="G1580" t="str">
            <v>VB8010600000100</v>
          </cell>
          <cell r="H1580">
            <v>1</v>
          </cell>
          <cell r="I1580" t="str">
            <v>--</v>
          </cell>
          <cell r="J1580">
            <v>2</v>
          </cell>
          <cell r="K1580">
            <v>2</v>
          </cell>
        </row>
        <row r="1581">
          <cell r="A1581" t="str">
            <v>M1</v>
          </cell>
          <cell r="B1581" t="str">
            <v>A5C</v>
          </cell>
          <cell r="C1581" t="str">
            <v>P</v>
          </cell>
          <cell r="D1581" t="str">
            <v>22109</v>
          </cell>
          <cell r="E1581" t="str">
            <v>BALL VA</v>
          </cell>
          <cell r="F1581">
            <v>6</v>
          </cell>
          <cell r="G1581" t="str">
            <v>VB8010600000100</v>
          </cell>
          <cell r="H1581">
            <v>1</v>
          </cell>
          <cell r="I1581" t="str">
            <v>--</v>
          </cell>
          <cell r="J1581">
            <v>1</v>
          </cell>
          <cell r="K1581">
            <v>1</v>
          </cell>
        </row>
        <row r="1582">
          <cell r="A1582" t="str">
            <v>M1</v>
          </cell>
          <cell r="B1582" t="str">
            <v>A5C</v>
          </cell>
          <cell r="C1582" t="str">
            <v>P</v>
          </cell>
          <cell r="D1582" t="str">
            <v>22105</v>
          </cell>
          <cell r="E1582" t="str">
            <v>BALL VA</v>
          </cell>
          <cell r="F1582">
            <v>6</v>
          </cell>
          <cell r="G1582" t="str">
            <v>VB8010600000100</v>
          </cell>
          <cell r="H1582">
            <v>1</v>
          </cell>
          <cell r="I1582" t="str">
            <v>--</v>
          </cell>
          <cell r="J1582">
            <v>1</v>
          </cell>
          <cell r="K1582">
            <v>1</v>
          </cell>
        </row>
        <row r="1583">
          <cell r="A1583" t="str">
            <v>M1</v>
          </cell>
          <cell r="B1583" t="str">
            <v>A5C</v>
          </cell>
          <cell r="C1583" t="str">
            <v>P</v>
          </cell>
          <cell r="D1583" t="str">
            <v>22157</v>
          </cell>
          <cell r="E1583" t="str">
            <v>BALL VA</v>
          </cell>
          <cell r="F1583">
            <v>6</v>
          </cell>
          <cell r="G1583" t="str">
            <v>VB8010600000100</v>
          </cell>
          <cell r="H1583">
            <v>1</v>
          </cell>
          <cell r="I1583" t="str">
            <v>--</v>
          </cell>
          <cell r="J1583">
            <v>1</v>
          </cell>
          <cell r="K1583">
            <v>1</v>
          </cell>
        </row>
        <row r="1584">
          <cell r="A1584" t="str">
            <v>M1</v>
          </cell>
          <cell r="B1584" t="str">
            <v>A5C</v>
          </cell>
          <cell r="C1584" t="str">
            <v>P</v>
          </cell>
          <cell r="D1584" t="str">
            <v>22158</v>
          </cell>
          <cell r="E1584" t="str">
            <v>BALL VA</v>
          </cell>
          <cell r="F1584">
            <v>6</v>
          </cell>
          <cell r="G1584" t="str">
            <v>VB8010600000100</v>
          </cell>
          <cell r="H1584">
            <v>1</v>
          </cell>
          <cell r="I1584" t="str">
            <v>--</v>
          </cell>
          <cell r="J1584">
            <v>1</v>
          </cell>
          <cell r="K1584">
            <v>1</v>
          </cell>
        </row>
        <row r="1585">
          <cell r="A1585" t="str">
            <v>M1</v>
          </cell>
          <cell r="B1585" t="str">
            <v>A5C</v>
          </cell>
          <cell r="C1585" t="str">
            <v>P</v>
          </cell>
          <cell r="D1585" t="str">
            <v>22103</v>
          </cell>
          <cell r="E1585" t="str">
            <v>BALL VA</v>
          </cell>
          <cell r="F1585">
            <v>6</v>
          </cell>
          <cell r="G1585" t="str">
            <v>VB8010600000100</v>
          </cell>
          <cell r="H1585">
            <v>1</v>
          </cell>
          <cell r="I1585" t="str">
            <v>--</v>
          </cell>
          <cell r="J1585">
            <v>2</v>
          </cell>
          <cell r="K1585">
            <v>2</v>
          </cell>
        </row>
        <row r="1586">
          <cell r="A1586" t="str">
            <v>M1</v>
          </cell>
          <cell r="B1586" t="str">
            <v>A5C</v>
          </cell>
          <cell r="C1586" t="str">
            <v>P</v>
          </cell>
          <cell r="D1586" t="str">
            <v>22106</v>
          </cell>
          <cell r="E1586" t="str">
            <v>BALL VA</v>
          </cell>
          <cell r="F1586">
            <v>6</v>
          </cell>
          <cell r="G1586" t="str">
            <v>VB8010600000100</v>
          </cell>
          <cell r="H1586">
            <v>1</v>
          </cell>
          <cell r="I1586" t="str">
            <v>--</v>
          </cell>
          <cell r="J1586">
            <v>1</v>
          </cell>
          <cell r="K1586">
            <v>1</v>
          </cell>
        </row>
        <row r="1587">
          <cell r="A1587" t="str">
            <v>M1</v>
          </cell>
          <cell r="B1587" t="str">
            <v>A5C</v>
          </cell>
          <cell r="C1587" t="str">
            <v>P</v>
          </cell>
          <cell r="D1587" t="str">
            <v>99002</v>
          </cell>
          <cell r="E1587" t="str">
            <v>BELLOWS VA</v>
          </cell>
          <cell r="F1587">
            <v>6</v>
          </cell>
          <cell r="G1587" t="str">
            <v>VBE8010100000100</v>
          </cell>
          <cell r="H1587">
            <v>1</v>
          </cell>
          <cell r="I1587" t="str">
            <v>--</v>
          </cell>
          <cell r="J1587">
            <v>1</v>
          </cell>
          <cell r="K1587">
            <v>1</v>
          </cell>
        </row>
        <row r="1588">
          <cell r="A1588" t="str">
            <v>M1</v>
          </cell>
          <cell r="B1588" t="str">
            <v>A5C</v>
          </cell>
          <cell r="C1588" t="str">
            <v>N</v>
          </cell>
          <cell r="D1588" t="str">
            <v>22630</v>
          </cell>
          <cell r="E1588" t="str">
            <v>CHECK VA</v>
          </cell>
          <cell r="F1588">
            <v>6</v>
          </cell>
          <cell r="G1588" t="str">
            <v>VCB8010400000100</v>
          </cell>
          <cell r="H1588">
            <v>1</v>
          </cell>
          <cell r="I1588" t="str">
            <v>--</v>
          </cell>
          <cell r="J1588">
            <v>1</v>
          </cell>
          <cell r="K1588">
            <v>1</v>
          </cell>
        </row>
        <row r="1589">
          <cell r="A1589" t="str">
            <v>M1</v>
          </cell>
          <cell r="B1589" t="str">
            <v>A4C</v>
          </cell>
          <cell r="C1589" t="str">
            <v>N</v>
          </cell>
          <cell r="D1589" t="str">
            <v>22661</v>
          </cell>
          <cell r="E1589" t="str">
            <v>CHECK VA</v>
          </cell>
          <cell r="F1589">
            <v>6</v>
          </cell>
          <cell r="G1589" t="str">
            <v>VCB8010200000100</v>
          </cell>
          <cell r="H1589">
            <v>1</v>
          </cell>
          <cell r="I1589" t="str">
            <v>--</v>
          </cell>
          <cell r="J1589">
            <v>1</v>
          </cell>
          <cell r="K1589">
            <v>1</v>
          </cell>
        </row>
        <row r="1590">
          <cell r="A1590" t="str">
            <v>M1</v>
          </cell>
          <cell r="B1590" t="str">
            <v>A5C</v>
          </cell>
          <cell r="C1590" t="str">
            <v>N</v>
          </cell>
          <cell r="D1590" t="str">
            <v>22681</v>
          </cell>
          <cell r="E1590" t="str">
            <v>CHECK VA</v>
          </cell>
          <cell r="F1590">
            <v>6</v>
          </cell>
          <cell r="G1590" t="str">
            <v>VCB8010400000100</v>
          </cell>
          <cell r="H1590">
            <v>1</v>
          </cell>
          <cell r="I1590" t="str">
            <v>--</v>
          </cell>
          <cell r="J1590">
            <v>1</v>
          </cell>
          <cell r="K1590">
            <v>1</v>
          </cell>
        </row>
        <row r="1591">
          <cell r="A1591" t="str">
            <v>M1</v>
          </cell>
          <cell r="B1591" t="str">
            <v>A5C</v>
          </cell>
          <cell r="C1591" t="str">
            <v>N</v>
          </cell>
          <cell r="D1591" t="str">
            <v>22686</v>
          </cell>
          <cell r="E1591" t="str">
            <v>CHECK VA</v>
          </cell>
          <cell r="F1591">
            <v>6</v>
          </cell>
          <cell r="G1591" t="str">
            <v>VCB8010400000100</v>
          </cell>
          <cell r="H1591">
            <v>1</v>
          </cell>
          <cell r="I1591" t="str">
            <v>--</v>
          </cell>
          <cell r="J1591">
            <v>1</v>
          </cell>
          <cell r="K1591">
            <v>1</v>
          </cell>
        </row>
        <row r="1592">
          <cell r="A1592" t="str">
            <v>M1</v>
          </cell>
          <cell r="B1592" t="str">
            <v>A5C</v>
          </cell>
          <cell r="C1592" t="str">
            <v>N</v>
          </cell>
          <cell r="D1592" t="str">
            <v>22683</v>
          </cell>
          <cell r="E1592" t="str">
            <v>CHECK VA</v>
          </cell>
          <cell r="F1592">
            <v>6</v>
          </cell>
          <cell r="G1592" t="str">
            <v>VCB8010400000100</v>
          </cell>
          <cell r="H1592">
            <v>1</v>
          </cell>
          <cell r="I1592" t="str">
            <v>--</v>
          </cell>
          <cell r="J1592">
            <v>1</v>
          </cell>
          <cell r="K1592">
            <v>1</v>
          </cell>
        </row>
        <row r="1593">
          <cell r="A1593" t="str">
            <v>M1</v>
          </cell>
          <cell r="B1593" t="str">
            <v>A5C</v>
          </cell>
          <cell r="C1593" t="str">
            <v>N</v>
          </cell>
          <cell r="D1593" t="str">
            <v>22685</v>
          </cell>
          <cell r="E1593" t="str">
            <v>CHECK VA</v>
          </cell>
          <cell r="F1593">
            <v>6</v>
          </cell>
          <cell r="G1593" t="str">
            <v>VCB8010400000100</v>
          </cell>
          <cell r="H1593">
            <v>1</v>
          </cell>
          <cell r="I1593" t="str">
            <v>--</v>
          </cell>
          <cell r="J1593">
            <v>1</v>
          </cell>
          <cell r="K1593">
            <v>1</v>
          </cell>
        </row>
        <row r="1594">
          <cell r="A1594" t="str">
            <v>M1</v>
          </cell>
          <cell r="B1594" t="str">
            <v>A5C</v>
          </cell>
          <cell r="C1594" t="str">
            <v>N</v>
          </cell>
          <cell r="D1594" t="str">
            <v>22731</v>
          </cell>
          <cell r="E1594" t="str">
            <v>CHECK VA</v>
          </cell>
          <cell r="F1594">
            <v>6</v>
          </cell>
          <cell r="G1594" t="str">
            <v>VCB8010400000100</v>
          </cell>
          <cell r="H1594">
            <v>1</v>
          </cell>
          <cell r="I1594" t="str">
            <v>--</v>
          </cell>
          <cell r="J1594">
            <v>1</v>
          </cell>
          <cell r="K1594">
            <v>1</v>
          </cell>
        </row>
        <row r="1595">
          <cell r="A1595" t="str">
            <v>M1</v>
          </cell>
          <cell r="B1595" t="str">
            <v>A5C</v>
          </cell>
          <cell r="C1595" t="str">
            <v>P</v>
          </cell>
          <cell r="D1595" t="str">
            <v>22103</v>
          </cell>
          <cell r="E1595" t="str">
            <v>CHECK VA</v>
          </cell>
          <cell r="F1595">
            <v>6</v>
          </cell>
          <cell r="G1595" t="str">
            <v>VCB8010400000100</v>
          </cell>
          <cell r="H1595">
            <v>1</v>
          </cell>
          <cell r="I1595" t="str">
            <v>--</v>
          </cell>
          <cell r="J1595">
            <v>1</v>
          </cell>
          <cell r="K1595">
            <v>1</v>
          </cell>
        </row>
        <row r="1596">
          <cell r="A1596" t="str">
            <v>M1</v>
          </cell>
          <cell r="B1596" t="str">
            <v>A5C</v>
          </cell>
          <cell r="C1596" t="str">
            <v>N</v>
          </cell>
          <cell r="D1596" t="str">
            <v>22679</v>
          </cell>
          <cell r="E1596" t="str">
            <v>CHECK VA</v>
          </cell>
          <cell r="F1596">
            <v>6</v>
          </cell>
          <cell r="G1596" t="str">
            <v>VCB8010400000100</v>
          </cell>
          <cell r="H1596">
            <v>1</v>
          </cell>
          <cell r="I1596" t="str">
            <v>--</v>
          </cell>
          <cell r="J1596">
            <v>2</v>
          </cell>
          <cell r="K1596">
            <v>2</v>
          </cell>
        </row>
        <row r="1597">
          <cell r="A1597" t="str">
            <v>M1</v>
          </cell>
          <cell r="B1597" t="str">
            <v>A5C</v>
          </cell>
          <cell r="C1597" t="str">
            <v>N</v>
          </cell>
          <cell r="D1597" t="str">
            <v>22682</v>
          </cell>
          <cell r="E1597" t="str">
            <v>CHECK VA</v>
          </cell>
          <cell r="F1597">
            <v>6</v>
          </cell>
          <cell r="G1597" t="str">
            <v>VCB8010400000100</v>
          </cell>
          <cell r="H1597">
            <v>1</v>
          </cell>
          <cell r="I1597" t="str">
            <v>--</v>
          </cell>
          <cell r="J1597">
            <v>1</v>
          </cell>
          <cell r="K1597">
            <v>1</v>
          </cell>
        </row>
        <row r="1598">
          <cell r="A1598" t="str">
            <v>M1</v>
          </cell>
          <cell r="B1598" t="str">
            <v>A5C</v>
          </cell>
          <cell r="C1598" t="str">
            <v>N</v>
          </cell>
          <cell r="D1598" t="str">
            <v>22684</v>
          </cell>
          <cell r="E1598" t="str">
            <v>CHECK VA</v>
          </cell>
          <cell r="F1598">
            <v>6</v>
          </cell>
          <cell r="G1598" t="str">
            <v>VCB8010400000100</v>
          </cell>
          <cell r="H1598">
            <v>1</v>
          </cell>
          <cell r="I1598" t="str">
            <v>--</v>
          </cell>
          <cell r="J1598">
            <v>1</v>
          </cell>
          <cell r="K1598">
            <v>1</v>
          </cell>
        </row>
        <row r="1599">
          <cell r="A1599" t="str">
            <v>M1</v>
          </cell>
          <cell r="B1599" t="str">
            <v>A5C</v>
          </cell>
          <cell r="C1599" t="str">
            <v>P</v>
          </cell>
          <cell r="D1599" t="str">
            <v>99002</v>
          </cell>
          <cell r="E1599" t="str">
            <v>CHECK VA</v>
          </cell>
          <cell r="F1599">
            <v>6</v>
          </cell>
          <cell r="G1599" t="str">
            <v>VCB8010400000100</v>
          </cell>
          <cell r="H1599">
            <v>1</v>
          </cell>
          <cell r="I1599" t="str">
            <v>--</v>
          </cell>
          <cell r="J1599">
            <v>1</v>
          </cell>
          <cell r="K1599">
            <v>1</v>
          </cell>
        </row>
        <row r="1600">
          <cell r="A1600" t="str">
            <v>M1</v>
          </cell>
          <cell r="B1600" t="str">
            <v>A5C</v>
          </cell>
          <cell r="C1600" t="str">
            <v>P</v>
          </cell>
          <cell r="D1600" t="str">
            <v>21004</v>
          </cell>
          <cell r="E1600" t="str">
            <v>GATE VA</v>
          </cell>
          <cell r="F1600">
            <v>6</v>
          </cell>
          <cell r="G1600" t="str">
            <v>VG8010100000100</v>
          </cell>
          <cell r="H1600">
            <v>1</v>
          </cell>
          <cell r="I1600" t="str">
            <v>--</v>
          </cell>
          <cell r="J1600">
            <v>1</v>
          </cell>
          <cell r="K1600">
            <v>1</v>
          </cell>
        </row>
        <row r="1601">
          <cell r="A1601" t="str">
            <v>M1</v>
          </cell>
          <cell r="B1601" t="str">
            <v>A5C</v>
          </cell>
          <cell r="C1601" t="str">
            <v>N</v>
          </cell>
          <cell r="D1601" t="str">
            <v>22630</v>
          </cell>
          <cell r="E1601" t="str">
            <v>GLOBE VA</v>
          </cell>
          <cell r="F1601">
            <v>6</v>
          </cell>
          <cell r="G1601" t="str">
            <v>VL8010100000100</v>
          </cell>
          <cell r="H1601">
            <v>1</v>
          </cell>
          <cell r="I1601" t="str">
            <v>--</v>
          </cell>
          <cell r="J1601">
            <v>1</v>
          </cell>
          <cell r="K1601">
            <v>1</v>
          </cell>
        </row>
        <row r="1602">
          <cell r="A1602" t="str">
            <v>M1</v>
          </cell>
          <cell r="B1602" t="str">
            <v>A5C</v>
          </cell>
          <cell r="C1602" t="str">
            <v>N</v>
          </cell>
          <cell r="D1602" t="str">
            <v>22685</v>
          </cell>
          <cell r="E1602" t="str">
            <v>GLOBE VA</v>
          </cell>
          <cell r="F1602">
            <v>6</v>
          </cell>
          <cell r="G1602" t="str">
            <v>VL8010100000100</v>
          </cell>
          <cell r="H1602">
            <v>1</v>
          </cell>
          <cell r="I1602" t="str">
            <v>--</v>
          </cell>
          <cell r="J1602">
            <v>1</v>
          </cell>
          <cell r="K1602">
            <v>1</v>
          </cell>
        </row>
        <row r="1603">
          <cell r="A1603" t="str">
            <v>M1</v>
          </cell>
          <cell r="B1603" t="str">
            <v>A5C</v>
          </cell>
          <cell r="C1603" t="str">
            <v>N</v>
          </cell>
          <cell r="D1603" t="str">
            <v>22686</v>
          </cell>
          <cell r="E1603" t="str">
            <v>GLOBE VA</v>
          </cell>
          <cell r="F1603">
            <v>6</v>
          </cell>
          <cell r="G1603" t="str">
            <v>VL8010100000100</v>
          </cell>
          <cell r="H1603">
            <v>1</v>
          </cell>
          <cell r="I1603" t="str">
            <v>--</v>
          </cell>
          <cell r="J1603">
            <v>1</v>
          </cell>
          <cell r="K1603">
            <v>1</v>
          </cell>
        </row>
        <row r="1604">
          <cell r="A1604" t="str">
            <v>M1</v>
          </cell>
          <cell r="B1604" t="str">
            <v>A5C</v>
          </cell>
          <cell r="C1604" t="str">
            <v>N</v>
          </cell>
          <cell r="D1604" t="str">
            <v>22684</v>
          </cell>
          <cell r="E1604" t="str">
            <v>GLOBE VA</v>
          </cell>
          <cell r="F1604">
            <v>6</v>
          </cell>
          <cell r="G1604" t="str">
            <v>VL8010100000100</v>
          </cell>
          <cell r="H1604">
            <v>1</v>
          </cell>
          <cell r="I1604" t="str">
            <v>--</v>
          </cell>
          <cell r="J1604">
            <v>1</v>
          </cell>
          <cell r="K1604">
            <v>1</v>
          </cell>
        </row>
        <row r="1605">
          <cell r="A1605" t="str">
            <v>M1</v>
          </cell>
          <cell r="B1605" t="str">
            <v>A5C</v>
          </cell>
          <cell r="C1605" t="str">
            <v>P</v>
          </cell>
          <cell r="D1605" t="str">
            <v>22039</v>
          </cell>
          <cell r="E1605" t="str">
            <v>BALL VA</v>
          </cell>
          <cell r="F1605">
            <v>6</v>
          </cell>
          <cell r="G1605" t="str">
            <v>VB8010600000100</v>
          </cell>
          <cell r="H1605">
            <v>1</v>
          </cell>
          <cell r="I1605" t="str">
            <v>--</v>
          </cell>
          <cell r="J1605">
            <v>1</v>
          </cell>
          <cell r="K1605">
            <v>1</v>
          </cell>
        </row>
        <row r="1606">
          <cell r="A1606" t="str">
            <v>M1</v>
          </cell>
          <cell r="B1606" t="str">
            <v>A5C</v>
          </cell>
          <cell r="C1606" t="str">
            <v>P</v>
          </cell>
          <cell r="D1606" t="str">
            <v>22040</v>
          </cell>
          <cell r="E1606" t="str">
            <v>BALL VA</v>
          </cell>
          <cell r="F1606">
            <v>6</v>
          </cell>
          <cell r="G1606" t="str">
            <v>VB8010600000100</v>
          </cell>
          <cell r="H1606">
            <v>1</v>
          </cell>
          <cell r="I1606" t="str">
            <v>--</v>
          </cell>
          <cell r="J1606">
            <v>1</v>
          </cell>
          <cell r="K1606">
            <v>1</v>
          </cell>
        </row>
        <row r="1607">
          <cell r="A1607" t="str">
            <v>M1</v>
          </cell>
          <cell r="B1607" t="str">
            <v>A5C</v>
          </cell>
          <cell r="C1607" t="str">
            <v>P</v>
          </cell>
          <cell r="D1607" t="str">
            <v>22041</v>
          </cell>
          <cell r="E1607" t="str">
            <v>BALL VA</v>
          </cell>
          <cell r="F1607">
            <v>6</v>
          </cell>
          <cell r="G1607" t="str">
            <v>VB8010600000100</v>
          </cell>
          <cell r="H1607">
            <v>1</v>
          </cell>
          <cell r="I1607" t="str">
            <v>--</v>
          </cell>
          <cell r="J1607">
            <v>1</v>
          </cell>
          <cell r="K1607">
            <v>1</v>
          </cell>
        </row>
        <row r="1608">
          <cell r="A1608" t="str">
            <v>M1</v>
          </cell>
          <cell r="B1608" t="str">
            <v>A6C</v>
          </cell>
          <cell r="C1608" t="str">
            <v>HOS</v>
          </cell>
          <cell r="D1608" t="str">
            <v>65616</v>
          </cell>
          <cell r="E1608" t="str">
            <v>BELLOWS VA</v>
          </cell>
          <cell r="F1608">
            <v>6</v>
          </cell>
          <cell r="G1608" t="str">
            <v>VBE8010600000100</v>
          </cell>
          <cell r="H1608">
            <v>1</v>
          </cell>
          <cell r="I1608" t="str">
            <v>--</v>
          </cell>
          <cell r="J1608">
            <v>1</v>
          </cell>
          <cell r="K1608">
            <v>1</v>
          </cell>
        </row>
        <row r="1609">
          <cell r="A1609" t="str">
            <v>M1</v>
          </cell>
          <cell r="B1609" t="str">
            <v>A6C</v>
          </cell>
          <cell r="C1609" t="str">
            <v>HOS</v>
          </cell>
          <cell r="D1609" t="str">
            <v>65621</v>
          </cell>
          <cell r="E1609" t="str">
            <v>BELLOWS VA</v>
          </cell>
          <cell r="F1609">
            <v>6</v>
          </cell>
          <cell r="G1609" t="str">
            <v>VBE8010700000100</v>
          </cell>
          <cell r="H1609">
            <v>1</v>
          </cell>
          <cell r="I1609" t="str">
            <v>--</v>
          </cell>
          <cell r="J1609">
            <v>2</v>
          </cell>
          <cell r="K1609">
            <v>2</v>
          </cell>
        </row>
        <row r="1610">
          <cell r="A1610" t="str">
            <v>M1</v>
          </cell>
          <cell r="B1610" t="str">
            <v>A5C</v>
          </cell>
          <cell r="C1610" t="str">
            <v>P</v>
          </cell>
          <cell r="D1610" t="str">
            <v>22001</v>
          </cell>
          <cell r="E1610" t="str">
            <v>BELLOWS VA</v>
          </cell>
          <cell r="F1610">
            <v>6</v>
          </cell>
          <cell r="G1610" t="str">
            <v>VBE8010200000100</v>
          </cell>
          <cell r="H1610">
            <v>1</v>
          </cell>
          <cell r="I1610" t="str">
            <v>--</v>
          </cell>
          <cell r="J1610">
            <v>1</v>
          </cell>
          <cell r="K1610">
            <v>1</v>
          </cell>
        </row>
        <row r="1611">
          <cell r="A1611" t="str">
            <v>M1</v>
          </cell>
          <cell r="B1611" t="str">
            <v>A5C</v>
          </cell>
          <cell r="C1611" t="str">
            <v>P</v>
          </cell>
          <cell r="D1611" t="str">
            <v>22003</v>
          </cell>
          <cell r="E1611" t="str">
            <v>BELLOWS VA</v>
          </cell>
          <cell r="F1611">
            <v>6</v>
          </cell>
          <cell r="G1611" t="str">
            <v>VBE8010100000100</v>
          </cell>
          <cell r="H1611">
            <v>1</v>
          </cell>
          <cell r="I1611" t="str">
            <v>--</v>
          </cell>
          <cell r="J1611">
            <v>1</v>
          </cell>
          <cell r="K1611">
            <v>1</v>
          </cell>
        </row>
        <row r="1612">
          <cell r="A1612" t="str">
            <v>M1</v>
          </cell>
          <cell r="B1612" t="str">
            <v>A4C</v>
          </cell>
          <cell r="C1612" t="str">
            <v>P</v>
          </cell>
          <cell r="D1612" t="str">
            <v>22008</v>
          </cell>
          <cell r="E1612" t="str">
            <v>BALL VA</v>
          </cell>
          <cell r="F1612">
            <v>6</v>
          </cell>
          <cell r="G1612" t="str">
            <v>VB8010300000100</v>
          </cell>
          <cell r="H1612">
            <v>1</v>
          </cell>
          <cell r="I1612" t="str">
            <v>--</v>
          </cell>
          <cell r="J1612">
            <v>2</v>
          </cell>
          <cell r="K1612">
            <v>2</v>
          </cell>
        </row>
        <row r="1613">
          <cell r="A1613" t="str">
            <v>M1</v>
          </cell>
          <cell r="B1613" t="str">
            <v>A5C</v>
          </cell>
          <cell r="C1613" t="str">
            <v>TRIM</v>
          </cell>
          <cell r="D1613" t="str">
            <v>C-2201</v>
          </cell>
          <cell r="E1613" t="str">
            <v>BALL VA</v>
          </cell>
          <cell r="F1613">
            <v>6</v>
          </cell>
          <cell r="G1613" t="str">
            <v>VB8010600000100</v>
          </cell>
          <cell r="H1613">
            <v>1</v>
          </cell>
          <cell r="I1613" t="str">
            <v>--</v>
          </cell>
          <cell r="J1613">
            <v>2</v>
          </cell>
          <cell r="K1613">
            <v>2</v>
          </cell>
        </row>
        <row r="1614">
          <cell r="A1614" t="str">
            <v>M1</v>
          </cell>
          <cell r="B1614" t="str">
            <v>A6C</v>
          </cell>
          <cell r="C1614" t="str">
            <v>HOR</v>
          </cell>
          <cell r="D1614" t="str">
            <v>65622</v>
          </cell>
          <cell r="E1614" t="str">
            <v>BELLOWS VA</v>
          </cell>
          <cell r="F1614">
            <v>6</v>
          </cell>
          <cell r="G1614" t="str">
            <v>VBE8010700000100</v>
          </cell>
          <cell r="H1614">
            <v>1</v>
          </cell>
          <cell r="I1614" t="str">
            <v>--</v>
          </cell>
          <cell r="J1614">
            <v>2</v>
          </cell>
          <cell r="K1614">
            <v>2</v>
          </cell>
        </row>
        <row r="1615">
          <cell r="A1615" t="str">
            <v>M1</v>
          </cell>
          <cell r="B1615" t="str">
            <v>A6C</v>
          </cell>
          <cell r="C1615" t="str">
            <v>HOS</v>
          </cell>
          <cell r="D1615" t="str">
            <v>65613</v>
          </cell>
          <cell r="E1615" t="str">
            <v>BELLOWS VA</v>
          </cell>
          <cell r="F1615">
            <v>6</v>
          </cell>
          <cell r="G1615" t="str">
            <v>VBE8010800000100</v>
          </cell>
          <cell r="H1615">
            <v>1</v>
          </cell>
          <cell r="I1615" t="str">
            <v>--</v>
          </cell>
          <cell r="J1615">
            <v>2</v>
          </cell>
          <cell r="K1615">
            <v>2</v>
          </cell>
        </row>
        <row r="1616">
          <cell r="A1616" t="str">
            <v>M1</v>
          </cell>
          <cell r="B1616" t="str">
            <v>A6C</v>
          </cell>
          <cell r="C1616" t="str">
            <v>HOS</v>
          </cell>
          <cell r="D1616" t="str">
            <v>65613</v>
          </cell>
          <cell r="E1616" t="str">
            <v>BELLOWS VA</v>
          </cell>
          <cell r="F1616">
            <v>6</v>
          </cell>
          <cell r="G1616" t="str">
            <v>VBE8010700000100</v>
          </cell>
          <cell r="H1616">
            <v>1</v>
          </cell>
          <cell r="I1616" t="str">
            <v>--</v>
          </cell>
          <cell r="J1616">
            <v>1</v>
          </cell>
          <cell r="K1616">
            <v>1</v>
          </cell>
        </row>
        <row r="1617">
          <cell r="A1617" t="str">
            <v>M1</v>
          </cell>
          <cell r="B1617" t="str">
            <v>A6C</v>
          </cell>
          <cell r="C1617" t="str">
            <v>HOS</v>
          </cell>
          <cell r="D1617" t="str">
            <v>65624</v>
          </cell>
          <cell r="E1617" t="str">
            <v>BELLOWS VA</v>
          </cell>
          <cell r="F1617">
            <v>6</v>
          </cell>
          <cell r="G1617" t="str">
            <v>VBE8010700000100</v>
          </cell>
          <cell r="H1617">
            <v>1</v>
          </cell>
          <cell r="I1617" t="str">
            <v>--</v>
          </cell>
          <cell r="J1617">
            <v>1</v>
          </cell>
          <cell r="K1617">
            <v>1</v>
          </cell>
        </row>
        <row r="1618">
          <cell r="A1618" t="str">
            <v>M1</v>
          </cell>
          <cell r="B1618" t="str">
            <v>A6C</v>
          </cell>
          <cell r="C1618" t="str">
            <v>HOS</v>
          </cell>
          <cell r="D1618" t="str">
            <v>65625</v>
          </cell>
          <cell r="E1618" t="str">
            <v>BELLOWS VA</v>
          </cell>
          <cell r="F1618">
            <v>6</v>
          </cell>
          <cell r="G1618" t="str">
            <v>VBE8010700000100</v>
          </cell>
          <cell r="H1618">
            <v>1</v>
          </cell>
          <cell r="I1618" t="str">
            <v>--</v>
          </cell>
          <cell r="J1618">
            <v>1</v>
          </cell>
          <cell r="K1618">
            <v>1</v>
          </cell>
        </row>
        <row r="1619">
          <cell r="A1619" t="str">
            <v>M1</v>
          </cell>
          <cell r="B1619" t="str">
            <v>A4C</v>
          </cell>
          <cell r="C1619" t="str">
            <v>N</v>
          </cell>
          <cell r="D1619" t="str">
            <v>22662</v>
          </cell>
          <cell r="E1619" t="str">
            <v>BALL VA</v>
          </cell>
          <cell r="F1619">
            <v>6</v>
          </cell>
          <cell r="G1619" t="str">
            <v>VB8010300001H00</v>
          </cell>
          <cell r="H1619">
            <v>1.5</v>
          </cell>
          <cell r="I1619" t="str">
            <v>--</v>
          </cell>
          <cell r="J1619">
            <v>1</v>
          </cell>
          <cell r="K1619">
            <v>1</v>
          </cell>
        </row>
        <row r="1620">
          <cell r="A1620" t="str">
            <v>M1</v>
          </cell>
          <cell r="B1620" t="str">
            <v>A5C</v>
          </cell>
          <cell r="C1620" t="str">
            <v>P</v>
          </cell>
          <cell r="D1620" t="str">
            <v>22036</v>
          </cell>
          <cell r="E1620" t="str">
            <v>BALL VA</v>
          </cell>
          <cell r="F1620">
            <v>6</v>
          </cell>
          <cell r="G1620" t="str">
            <v>VB8010600001H00</v>
          </cell>
          <cell r="H1620">
            <v>1.5</v>
          </cell>
          <cell r="I1620" t="str">
            <v>--</v>
          </cell>
          <cell r="J1620">
            <v>2</v>
          </cell>
          <cell r="K1620">
            <v>2</v>
          </cell>
        </row>
        <row r="1621">
          <cell r="A1621" t="str">
            <v>M1</v>
          </cell>
          <cell r="B1621" t="str">
            <v>A5C</v>
          </cell>
          <cell r="C1621" t="str">
            <v>P</v>
          </cell>
          <cell r="D1621" t="str">
            <v>22045</v>
          </cell>
          <cell r="E1621" t="str">
            <v>BALL VA</v>
          </cell>
          <cell r="F1621">
            <v>6</v>
          </cell>
          <cell r="G1621" t="str">
            <v>VB8010600001H00</v>
          </cell>
          <cell r="H1621">
            <v>1.5</v>
          </cell>
          <cell r="I1621" t="str">
            <v>--</v>
          </cell>
          <cell r="J1621">
            <v>4</v>
          </cell>
          <cell r="K1621">
            <v>4</v>
          </cell>
        </row>
        <row r="1622">
          <cell r="A1622" t="str">
            <v>M1</v>
          </cell>
          <cell r="B1622" t="str">
            <v>A5C</v>
          </cell>
          <cell r="C1622" t="str">
            <v>P</v>
          </cell>
          <cell r="D1622" t="str">
            <v>22070</v>
          </cell>
          <cell r="E1622" t="str">
            <v>BALL VA</v>
          </cell>
          <cell r="F1622">
            <v>6</v>
          </cell>
          <cell r="G1622" t="str">
            <v>VB8010600001H00</v>
          </cell>
          <cell r="H1622">
            <v>1.5</v>
          </cell>
          <cell r="I1622" t="str">
            <v>--</v>
          </cell>
          <cell r="J1622">
            <v>1</v>
          </cell>
          <cell r="K1622">
            <v>1</v>
          </cell>
        </row>
        <row r="1623">
          <cell r="A1623" t="str">
            <v>M1</v>
          </cell>
          <cell r="B1623" t="str">
            <v>A5C</v>
          </cell>
          <cell r="C1623" t="str">
            <v>P</v>
          </cell>
          <cell r="D1623" t="str">
            <v>22071</v>
          </cell>
          <cell r="E1623" t="str">
            <v>BALL VA</v>
          </cell>
          <cell r="F1623">
            <v>6</v>
          </cell>
          <cell r="G1623" t="str">
            <v>VB8010600001H00</v>
          </cell>
          <cell r="H1623">
            <v>1.5</v>
          </cell>
          <cell r="I1623" t="str">
            <v>--</v>
          </cell>
          <cell r="J1623">
            <v>1</v>
          </cell>
          <cell r="K1623">
            <v>1</v>
          </cell>
        </row>
        <row r="1624">
          <cell r="A1624" t="str">
            <v>M1</v>
          </cell>
          <cell r="B1624" t="str">
            <v>A5C</v>
          </cell>
          <cell r="C1624" t="str">
            <v>P</v>
          </cell>
          <cell r="D1624" t="str">
            <v>22078</v>
          </cell>
          <cell r="E1624" t="str">
            <v>BALL VA</v>
          </cell>
          <cell r="F1624">
            <v>6</v>
          </cell>
          <cell r="G1624" t="str">
            <v>VB8010600001H00</v>
          </cell>
          <cell r="H1624">
            <v>1.5</v>
          </cell>
          <cell r="I1624" t="str">
            <v>--</v>
          </cell>
          <cell r="J1624">
            <v>3</v>
          </cell>
          <cell r="K1624">
            <v>3</v>
          </cell>
        </row>
        <row r="1625">
          <cell r="A1625" t="str">
            <v>M1</v>
          </cell>
          <cell r="B1625" t="str">
            <v>A5C</v>
          </cell>
          <cell r="C1625" t="str">
            <v>P</v>
          </cell>
          <cell r="D1625" t="str">
            <v>22087</v>
          </cell>
          <cell r="E1625" t="str">
            <v>BALL VA</v>
          </cell>
          <cell r="F1625">
            <v>6</v>
          </cell>
          <cell r="G1625" t="str">
            <v>VB8010600001H00</v>
          </cell>
          <cell r="H1625">
            <v>1.5</v>
          </cell>
          <cell r="I1625" t="str">
            <v>--</v>
          </cell>
          <cell r="J1625">
            <v>1</v>
          </cell>
          <cell r="K1625">
            <v>1</v>
          </cell>
        </row>
        <row r="1626">
          <cell r="A1626" t="str">
            <v>M1</v>
          </cell>
          <cell r="B1626" t="str">
            <v>A5C</v>
          </cell>
          <cell r="C1626" t="str">
            <v>P</v>
          </cell>
          <cell r="D1626" t="str">
            <v>22071</v>
          </cell>
          <cell r="E1626" t="str">
            <v>BALL VA</v>
          </cell>
          <cell r="F1626">
            <v>6</v>
          </cell>
          <cell r="G1626" t="str">
            <v>VB8010600001H00</v>
          </cell>
          <cell r="H1626">
            <v>1.5</v>
          </cell>
          <cell r="I1626" t="str">
            <v>--</v>
          </cell>
          <cell r="J1626">
            <v>2</v>
          </cell>
          <cell r="K1626">
            <v>2</v>
          </cell>
        </row>
        <row r="1627">
          <cell r="A1627" t="str">
            <v>M1</v>
          </cell>
          <cell r="B1627" t="str">
            <v>A5C</v>
          </cell>
          <cell r="C1627" t="str">
            <v>P</v>
          </cell>
          <cell r="D1627" t="str">
            <v>22079</v>
          </cell>
          <cell r="E1627" t="str">
            <v>BALL VA</v>
          </cell>
          <cell r="F1627">
            <v>6</v>
          </cell>
          <cell r="G1627" t="str">
            <v>VB8010600001H00</v>
          </cell>
          <cell r="H1627">
            <v>1.5</v>
          </cell>
          <cell r="I1627" t="str">
            <v>--</v>
          </cell>
          <cell r="J1627">
            <v>1</v>
          </cell>
          <cell r="K1627">
            <v>1</v>
          </cell>
        </row>
        <row r="1628">
          <cell r="A1628" t="str">
            <v>M1</v>
          </cell>
          <cell r="B1628" t="str">
            <v>A5C</v>
          </cell>
          <cell r="C1628" t="str">
            <v>P</v>
          </cell>
          <cell r="D1628" t="str">
            <v>22102</v>
          </cell>
          <cell r="E1628" t="str">
            <v>BALL VA</v>
          </cell>
          <cell r="F1628">
            <v>6</v>
          </cell>
          <cell r="G1628" t="str">
            <v>VB8010600001H00</v>
          </cell>
          <cell r="H1628">
            <v>1.5</v>
          </cell>
          <cell r="I1628" t="str">
            <v>--</v>
          </cell>
          <cell r="J1628">
            <v>4</v>
          </cell>
          <cell r="K1628">
            <v>4</v>
          </cell>
        </row>
        <row r="1629">
          <cell r="A1629" t="str">
            <v>M1</v>
          </cell>
          <cell r="B1629" t="str">
            <v>A5C</v>
          </cell>
          <cell r="C1629" t="str">
            <v>P</v>
          </cell>
          <cell r="D1629" t="str">
            <v>22102</v>
          </cell>
          <cell r="E1629" t="str">
            <v>BALL VA</v>
          </cell>
          <cell r="F1629">
            <v>6</v>
          </cell>
          <cell r="G1629" t="str">
            <v>VB8010600001H00</v>
          </cell>
          <cell r="H1629">
            <v>1.5</v>
          </cell>
          <cell r="I1629" t="str">
            <v>--</v>
          </cell>
          <cell r="J1629">
            <v>5</v>
          </cell>
          <cell r="K1629">
            <v>5</v>
          </cell>
        </row>
        <row r="1630">
          <cell r="A1630" t="str">
            <v>M1</v>
          </cell>
          <cell r="B1630" t="str">
            <v>A5C</v>
          </cell>
          <cell r="C1630" t="str">
            <v>P</v>
          </cell>
          <cell r="D1630" t="str">
            <v>22108</v>
          </cell>
          <cell r="E1630" t="str">
            <v>BALL VA</v>
          </cell>
          <cell r="F1630">
            <v>6</v>
          </cell>
          <cell r="G1630" t="str">
            <v>VB8010600001H00</v>
          </cell>
          <cell r="H1630">
            <v>1.5</v>
          </cell>
          <cell r="I1630" t="str">
            <v>--</v>
          </cell>
          <cell r="J1630">
            <v>1</v>
          </cell>
          <cell r="K1630">
            <v>1</v>
          </cell>
        </row>
        <row r="1631">
          <cell r="A1631" t="str">
            <v>M1</v>
          </cell>
          <cell r="B1631" t="str">
            <v>A5C</v>
          </cell>
          <cell r="C1631" t="str">
            <v>P</v>
          </cell>
          <cell r="D1631" t="str">
            <v>22109</v>
          </cell>
          <cell r="E1631" t="str">
            <v>BALL VA</v>
          </cell>
          <cell r="F1631">
            <v>6</v>
          </cell>
          <cell r="G1631" t="str">
            <v>VB8010600001H00</v>
          </cell>
          <cell r="H1631">
            <v>1.5</v>
          </cell>
          <cell r="I1631" t="str">
            <v>--</v>
          </cell>
          <cell r="J1631">
            <v>3</v>
          </cell>
          <cell r="K1631">
            <v>3</v>
          </cell>
        </row>
        <row r="1632">
          <cell r="A1632" t="str">
            <v>M1</v>
          </cell>
          <cell r="B1632" t="str">
            <v>A5C</v>
          </cell>
          <cell r="C1632" t="str">
            <v>P</v>
          </cell>
          <cell r="D1632" t="str">
            <v>22114</v>
          </cell>
          <cell r="E1632" t="str">
            <v>BALL VA</v>
          </cell>
          <cell r="F1632">
            <v>6</v>
          </cell>
          <cell r="G1632" t="str">
            <v>VB8010600001H00</v>
          </cell>
          <cell r="H1632">
            <v>1.5</v>
          </cell>
          <cell r="I1632" t="str">
            <v>--</v>
          </cell>
          <cell r="J1632">
            <v>1</v>
          </cell>
          <cell r="K1632">
            <v>1</v>
          </cell>
        </row>
        <row r="1633">
          <cell r="A1633" t="str">
            <v>M1</v>
          </cell>
          <cell r="B1633" t="str">
            <v>A5C</v>
          </cell>
          <cell r="C1633" t="str">
            <v>P</v>
          </cell>
          <cell r="D1633" t="str">
            <v>22157</v>
          </cell>
          <cell r="E1633" t="str">
            <v>BALL VA</v>
          </cell>
          <cell r="F1633">
            <v>6</v>
          </cell>
          <cell r="G1633" t="str">
            <v>VB8010600001H00</v>
          </cell>
          <cell r="H1633">
            <v>1.5</v>
          </cell>
          <cell r="I1633" t="str">
            <v>--</v>
          </cell>
          <cell r="J1633">
            <v>3</v>
          </cell>
          <cell r="K1633">
            <v>3</v>
          </cell>
        </row>
        <row r="1634">
          <cell r="A1634" t="str">
            <v>M1</v>
          </cell>
          <cell r="B1634" t="str">
            <v>A5C</v>
          </cell>
          <cell r="C1634" t="str">
            <v>P</v>
          </cell>
          <cell r="D1634" t="str">
            <v>22158</v>
          </cell>
          <cell r="E1634" t="str">
            <v>BALL VA</v>
          </cell>
          <cell r="F1634">
            <v>6</v>
          </cell>
          <cell r="G1634" t="str">
            <v>VB8010600001H00</v>
          </cell>
          <cell r="H1634">
            <v>1.5</v>
          </cell>
          <cell r="I1634" t="str">
            <v>--</v>
          </cell>
          <cell r="J1634">
            <v>1</v>
          </cell>
          <cell r="K1634">
            <v>1</v>
          </cell>
        </row>
        <row r="1635">
          <cell r="A1635" t="str">
            <v>M1</v>
          </cell>
          <cell r="B1635" t="str">
            <v>A5C</v>
          </cell>
          <cell r="C1635" t="str">
            <v>P</v>
          </cell>
          <cell r="D1635" t="str">
            <v>22071</v>
          </cell>
          <cell r="E1635" t="str">
            <v>BALL VA</v>
          </cell>
          <cell r="F1635">
            <v>6</v>
          </cell>
          <cell r="G1635" t="str">
            <v>VB8010600001H00</v>
          </cell>
          <cell r="H1635">
            <v>1.5</v>
          </cell>
          <cell r="I1635" t="str">
            <v>--</v>
          </cell>
          <cell r="J1635">
            <v>3</v>
          </cell>
          <cell r="K1635">
            <v>3</v>
          </cell>
        </row>
        <row r="1636">
          <cell r="A1636" t="str">
            <v>M1</v>
          </cell>
          <cell r="B1636" t="str">
            <v>A5C</v>
          </cell>
          <cell r="C1636" t="str">
            <v>P</v>
          </cell>
          <cell r="D1636" t="str">
            <v>22104</v>
          </cell>
          <cell r="E1636" t="str">
            <v>BALL VA</v>
          </cell>
          <cell r="F1636">
            <v>6</v>
          </cell>
          <cell r="G1636" t="str">
            <v>VB8010600001H00</v>
          </cell>
          <cell r="H1636">
            <v>1.5</v>
          </cell>
          <cell r="I1636" t="str">
            <v>--</v>
          </cell>
          <cell r="J1636">
            <v>2</v>
          </cell>
          <cell r="K1636">
            <v>2</v>
          </cell>
        </row>
        <row r="1637">
          <cell r="A1637" t="str">
            <v>M1</v>
          </cell>
          <cell r="B1637" t="str">
            <v>A4C</v>
          </cell>
          <cell r="C1637" t="str">
            <v>N</v>
          </cell>
          <cell r="D1637" t="str">
            <v>22662</v>
          </cell>
          <cell r="E1637" t="str">
            <v>CHECK VA</v>
          </cell>
          <cell r="F1637">
            <v>6</v>
          </cell>
          <cell r="G1637" t="str">
            <v>VCB8010200001H00</v>
          </cell>
          <cell r="H1637">
            <v>1.5</v>
          </cell>
          <cell r="I1637" t="str">
            <v>--</v>
          </cell>
          <cell r="J1637">
            <v>1</v>
          </cell>
          <cell r="K1637">
            <v>1</v>
          </cell>
        </row>
        <row r="1638">
          <cell r="A1638" t="str">
            <v>M1</v>
          </cell>
          <cell r="B1638" t="str">
            <v>A5C</v>
          </cell>
          <cell r="C1638" t="str">
            <v>P</v>
          </cell>
          <cell r="D1638" t="str">
            <v>22071</v>
          </cell>
          <cell r="E1638" t="str">
            <v>CHECK VA</v>
          </cell>
          <cell r="F1638">
            <v>6</v>
          </cell>
          <cell r="G1638" t="str">
            <v>VCB8010400001H00</v>
          </cell>
          <cell r="H1638">
            <v>1.5</v>
          </cell>
          <cell r="I1638" t="str">
            <v>--</v>
          </cell>
          <cell r="J1638">
            <v>2</v>
          </cell>
          <cell r="K1638">
            <v>2</v>
          </cell>
        </row>
        <row r="1639">
          <cell r="A1639" t="str">
            <v>M1</v>
          </cell>
          <cell r="B1639" t="str">
            <v>A5C</v>
          </cell>
          <cell r="C1639" t="str">
            <v>P</v>
          </cell>
          <cell r="D1639" t="str">
            <v>22158</v>
          </cell>
          <cell r="E1639" t="str">
            <v>GLOBE VA</v>
          </cell>
          <cell r="F1639">
            <v>6</v>
          </cell>
          <cell r="G1639" t="str">
            <v>VL8010100001H00</v>
          </cell>
          <cell r="H1639">
            <v>1.5</v>
          </cell>
          <cell r="I1639" t="str">
            <v>--</v>
          </cell>
          <cell r="J1639">
            <v>1</v>
          </cell>
          <cell r="K1639">
            <v>1</v>
          </cell>
        </row>
        <row r="1640">
          <cell r="A1640" t="str">
            <v>M1</v>
          </cell>
          <cell r="B1640" t="str">
            <v>A5C</v>
          </cell>
          <cell r="C1640" t="str">
            <v>P</v>
          </cell>
          <cell r="D1640" t="str">
            <v>22099</v>
          </cell>
          <cell r="E1640" t="str">
            <v>BALL VA</v>
          </cell>
          <cell r="F1640">
            <v>6</v>
          </cell>
          <cell r="G1640" t="str">
            <v>VB8010600001H00</v>
          </cell>
          <cell r="H1640">
            <v>1.5</v>
          </cell>
          <cell r="I1640" t="str">
            <v>--</v>
          </cell>
          <cell r="J1640">
            <v>1</v>
          </cell>
          <cell r="K1640">
            <v>1</v>
          </cell>
        </row>
        <row r="1641">
          <cell r="A1641" t="str">
            <v>M1</v>
          </cell>
          <cell r="B1641" t="str">
            <v>A5C</v>
          </cell>
          <cell r="C1641" t="str">
            <v>P</v>
          </cell>
          <cell r="D1641" t="str">
            <v>22039</v>
          </cell>
          <cell r="E1641" t="str">
            <v>BALL VA</v>
          </cell>
          <cell r="F1641">
            <v>6</v>
          </cell>
          <cell r="G1641" t="str">
            <v>VB8010600001H00</v>
          </cell>
          <cell r="H1641">
            <v>1.5</v>
          </cell>
          <cell r="I1641" t="str">
            <v>--</v>
          </cell>
          <cell r="J1641">
            <v>1</v>
          </cell>
          <cell r="K1641">
            <v>1</v>
          </cell>
        </row>
        <row r="1642">
          <cell r="A1642" t="str">
            <v>M1</v>
          </cell>
          <cell r="B1642" t="str">
            <v>A5C</v>
          </cell>
          <cell r="C1642" t="str">
            <v>P</v>
          </cell>
          <cell r="D1642" t="str">
            <v>22040</v>
          </cell>
          <cell r="E1642" t="str">
            <v>BALL VA</v>
          </cell>
          <cell r="F1642">
            <v>6</v>
          </cell>
          <cell r="G1642" t="str">
            <v>VB8010600001H00</v>
          </cell>
          <cell r="H1642">
            <v>1.5</v>
          </cell>
          <cell r="I1642" t="str">
            <v>--</v>
          </cell>
          <cell r="J1642">
            <v>1</v>
          </cell>
          <cell r="K1642">
            <v>1</v>
          </cell>
        </row>
        <row r="1643">
          <cell r="A1643" t="str">
            <v>M1</v>
          </cell>
          <cell r="B1643" t="str">
            <v>A5C</v>
          </cell>
          <cell r="C1643" t="str">
            <v>P</v>
          </cell>
          <cell r="D1643" t="str">
            <v>22041</v>
          </cell>
          <cell r="E1643" t="str">
            <v>BALL VA</v>
          </cell>
          <cell r="F1643">
            <v>6</v>
          </cell>
          <cell r="G1643" t="str">
            <v>VB8010600001H00</v>
          </cell>
          <cell r="H1643">
            <v>1.5</v>
          </cell>
          <cell r="I1643" t="str">
            <v>--</v>
          </cell>
          <cell r="J1643">
            <v>1</v>
          </cell>
          <cell r="K1643">
            <v>1</v>
          </cell>
        </row>
        <row r="1644">
          <cell r="A1644" t="str">
            <v>M1</v>
          </cell>
          <cell r="B1644" t="str">
            <v>A6C</v>
          </cell>
          <cell r="C1644" t="str">
            <v>HOS</v>
          </cell>
          <cell r="D1644" t="str">
            <v>65618</v>
          </cell>
          <cell r="E1644" t="str">
            <v>BELLOWS VA</v>
          </cell>
          <cell r="F1644">
            <v>6</v>
          </cell>
          <cell r="G1644" t="str">
            <v>VBE8010700001H00</v>
          </cell>
          <cell r="H1644">
            <v>1.5</v>
          </cell>
          <cell r="I1644" t="str">
            <v>--</v>
          </cell>
          <cell r="J1644">
            <v>1</v>
          </cell>
          <cell r="K1644">
            <v>1</v>
          </cell>
        </row>
        <row r="1645">
          <cell r="A1645" t="str">
            <v>M1</v>
          </cell>
          <cell r="B1645" t="str">
            <v>A6C</v>
          </cell>
          <cell r="C1645" t="str">
            <v>HOS</v>
          </cell>
          <cell r="D1645" t="str">
            <v>65623</v>
          </cell>
          <cell r="E1645" t="str">
            <v>BELLOWS VA</v>
          </cell>
          <cell r="F1645">
            <v>6</v>
          </cell>
          <cell r="G1645" t="str">
            <v>VBE8010600001H00</v>
          </cell>
          <cell r="H1645">
            <v>1.5</v>
          </cell>
          <cell r="I1645" t="str">
            <v>--</v>
          </cell>
          <cell r="J1645">
            <v>1</v>
          </cell>
          <cell r="K1645">
            <v>1</v>
          </cell>
        </row>
        <row r="1646">
          <cell r="A1646" t="str">
            <v>M1</v>
          </cell>
          <cell r="B1646" t="str">
            <v>A5C</v>
          </cell>
          <cell r="C1646" t="str">
            <v>P</v>
          </cell>
          <cell r="D1646" t="str">
            <v>22040</v>
          </cell>
          <cell r="E1646" t="str">
            <v>GLOBE VA</v>
          </cell>
          <cell r="F1646">
            <v>6</v>
          </cell>
          <cell r="G1646" t="str">
            <v>VL8010100001H00</v>
          </cell>
          <cell r="H1646">
            <v>1.5</v>
          </cell>
          <cell r="I1646" t="str">
            <v>--</v>
          </cell>
          <cell r="J1646">
            <v>1</v>
          </cell>
          <cell r="K1646">
            <v>1</v>
          </cell>
        </row>
        <row r="1647">
          <cell r="A1647" t="str">
            <v>M1</v>
          </cell>
          <cell r="B1647" t="str">
            <v>A5C</v>
          </cell>
          <cell r="C1647" t="str">
            <v>P</v>
          </cell>
          <cell r="D1647" t="str">
            <v>22041</v>
          </cell>
          <cell r="E1647" t="str">
            <v>GLOBE VA</v>
          </cell>
          <cell r="F1647">
            <v>6</v>
          </cell>
          <cell r="G1647" t="str">
            <v>VL8010100001H00</v>
          </cell>
          <cell r="H1647">
            <v>1.5</v>
          </cell>
          <cell r="I1647" t="str">
            <v>--</v>
          </cell>
          <cell r="J1647">
            <v>1</v>
          </cell>
          <cell r="K1647">
            <v>1</v>
          </cell>
        </row>
        <row r="1648">
          <cell r="A1648" t="str">
            <v>M1</v>
          </cell>
          <cell r="B1648" t="str">
            <v>A5C</v>
          </cell>
          <cell r="C1648" t="str">
            <v>P</v>
          </cell>
          <cell r="D1648" t="str">
            <v>22039</v>
          </cell>
          <cell r="E1648" t="str">
            <v>GLOBE VA</v>
          </cell>
          <cell r="F1648">
            <v>6</v>
          </cell>
          <cell r="G1648" t="str">
            <v>VL8010100001H00</v>
          </cell>
          <cell r="H1648">
            <v>1.5</v>
          </cell>
          <cell r="I1648" t="str">
            <v>--</v>
          </cell>
          <cell r="J1648">
            <v>1</v>
          </cell>
          <cell r="K1648">
            <v>1</v>
          </cell>
        </row>
        <row r="1649">
          <cell r="A1649" t="str">
            <v>M1</v>
          </cell>
          <cell r="B1649" t="str">
            <v>A5C</v>
          </cell>
          <cell r="C1649" t="str">
            <v>P</v>
          </cell>
          <cell r="D1649" t="str">
            <v>22064</v>
          </cell>
          <cell r="E1649" t="str">
            <v>BALL VA</v>
          </cell>
          <cell r="F1649">
            <v>6</v>
          </cell>
          <cell r="G1649" t="str">
            <v>VB8010600001H00</v>
          </cell>
          <cell r="H1649">
            <v>1.5</v>
          </cell>
          <cell r="I1649" t="str">
            <v>--</v>
          </cell>
          <cell r="J1649">
            <v>1</v>
          </cell>
          <cell r="K1649">
            <v>1</v>
          </cell>
        </row>
        <row r="1650">
          <cell r="A1650" t="str">
            <v>M1</v>
          </cell>
          <cell r="B1650" t="str">
            <v>A5C</v>
          </cell>
          <cell r="C1650" t="str">
            <v>P</v>
          </cell>
          <cell r="D1650" t="str">
            <v>22085</v>
          </cell>
          <cell r="E1650" t="str">
            <v>BALL VA</v>
          </cell>
          <cell r="F1650">
            <v>6</v>
          </cell>
          <cell r="G1650" t="str">
            <v>VB8010600001H00</v>
          </cell>
          <cell r="H1650">
            <v>1.5</v>
          </cell>
          <cell r="I1650" t="str">
            <v>--</v>
          </cell>
          <cell r="J1650">
            <v>1</v>
          </cell>
          <cell r="K1650">
            <v>1</v>
          </cell>
        </row>
        <row r="1651">
          <cell r="A1651" t="str">
            <v>M1</v>
          </cell>
          <cell r="B1651" t="str">
            <v>A5C</v>
          </cell>
          <cell r="C1651" t="str">
            <v>P</v>
          </cell>
          <cell r="D1651" t="str">
            <v>22111</v>
          </cell>
          <cell r="E1651" t="str">
            <v>BALL VA</v>
          </cell>
          <cell r="F1651">
            <v>6</v>
          </cell>
          <cell r="G1651" t="str">
            <v>VB8010600001H00</v>
          </cell>
          <cell r="H1651">
            <v>1.5</v>
          </cell>
          <cell r="I1651" t="str">
            <v>--</v>
          </cell>
          <cell r="J1651">
            <v>5</v>
          </cell>
          <cell r="K1651">
            <v>5</v>
          </cell>
        </row>
        <row r="1652">
          <cell r="A1652" t="str">
            <v>M1</v>
          </cell>
          <cell r="B1652" t="str">
            <v>A6C</v>
          </cell>
          <cell r="C1652" t="str">
            <v>HOS</v>
          </cell>
          <cell r="D1652" t="str">
            <v>65632</v>
          </cell>
          <cell r="E1652" t="str">
            <v>BELLOWS VA</v>
          </cell>
          <cell r="F1652">
            <v>6</v>
          </cell>
          <cell r="G1652" t="str">
            <v>VBE8010700001H00</v>
          </cell>
          <cell r="H1652">
            <v>1.5</v>
          </cell>
          <cell r="I1652" t="str">
            <v>--</v>
          </cell>
          <cell r="J1652">
            <v>4</v>
          </cell>
          <cell r="K1652">
            <v>4</v>
          </cell>
        </row>
        <row r="1653">
          <cell r="A1653" t="str">
            <v>M1</v>
          </cell>
          <cell r="B1653" t="str">
            <v>A6C</v>
          </cell>
          <cell r="C1653" t="str">
            <v>HOS</v>
          </cell>
          <cell r="D1653" t="str">
            <v>65633</v>
          </cell>
          <cell r="E1653" t="str">
            <v>BELLOWS VA</v>
          </cell>
          <cell r="F1653">
            <v>6</v>
          </cell>
          <cell r="G1653" t="str">
            <v>VBE8010600001H00</v>
          </cell>
          <cell r="H1653">
            <v>1.5</v>
          </cell>
          <cell r="I1653" t="str">
            <v>--</v>
          </cell>
          <cell r="J1653">
            <v>1</v>
          </cell>
          <cell r="K1653">
            <v>1</v>
          </cell>
        </row>
        <row r="1654">
          <cell r="A1654" t="str">
            <v>M1</v>
          </cell>
          <cell r="B1654" t="str">
            <v>A6C</v>
          </cell>
          <cell r="C1654" t="str">
            <v>HOS</v>
          </cell>
          <cell r="D1654" t="str">
            <v>65611</v>
          </cell>
          <cell r="E1654" t="str">
            <v>BELLOWS VA</v>
          </cell>
          <cell r="F1654">
            <v>6</v>
          </cell>
          <cell r="G1654" t="str">
            <v>VBE8010700001H00</v>
          </cell>
          <cell r="H1654">
            <v>1.5</v>
          </cell>
          <cell r="I1654" t="str">
            <v>--</v>
          </cell>
          <cell r="J1654">
            <v>1</v>
          </cell>
          <cell r="K1654">
            <v>1</v>
          </cell>
        </row>
        <row r="1655">
          <cell r="A1655" t="str">
            <v>M1</v>
          </cell>
          <cell r="B1655" t="str">
            <v>A5C</v>
          </cell>
          <cell r="C1655" t="str">
            <v>P</v>
          </cell>
          <cell r="D1655" t="str">
            <v>22002</v>
          </cell>
          <cell r="E1655" t="str">
            <v>BELLOWS VA</v>
          </cell>
          <cell r="F1655">
            <v>6</v>
          </cell>
          <cell r="G1655" t="str">
            <v>VBE8010100001H00</v>
          </cell>
          <cell r="H1655">
            <v>1.5</v>
          </cell>
          <cell r="I1655" t="str">
            <v>--</v>
          </cell>
          <cell r="J1655">
            <v>2</v>
          </cell>
          <cell r="K1655">
            <v>2</v>
          </cell>
        </row>
        <row r="1656">
          <cell r="A1656" t="str">
            <v>M1</v>
          </cell>
          <cell r="B1656" t="str">
            <v>A6C</v>
          </cell>
          <cell r="C1656" t="str">
            <v>HOS</v>
          </cell>
          <cell r="D1656" t="str">
            <v>65633</v>
          </cell>
          <cell r="E1656" t="str">
            <v>CHECK VA</v>
          </cell>
          <cell r="F1656">
            <v>6</v>
          </cell>
          <cell r="G1656" t="str">
            <v>VCB8010300001H00</v>
          </cell>
          <cell r="H1656">
            <v>1.5</v>
          </cell>
          <cell r="I1656" t="str">
            <v>--</v>
          </cell>
          <cell r="J1656">
            <v>1</v>
          </cell>
          <cell r="K1656">
            <v>1</v>
          </cell>
        </row>
        <row r="1657">
          <cell r="A1657" t="str">
            <v>M1</v>
          </cell>
          <cell r="B1657" t="str">
            <v>A5C</v>
          </cell>
          <cell r="C1657" t="str">
            <v>P</v>
          </cell>
          <cell r="D1657" t="str">
            <v>22004</v>
          </cell>
          <cell r="E1657" t="str">
            <v>CHECK VA</v>
          </cell>
          <cell r="F1657">
            <v>6</v>
          </cell>
          <cell r="G1657" t="str">
            <v>VCB8010400001H00</v>
          </cell>
          <cell r="H1657">
            <v>1.5</v>
          </cell>
          <cell r="I1657" t="str">
            <v>--</v>
          </cell>
          <cell r="J1657">
            <v>1</v>
          </cell>
          <cell r="K1657">
            <v>1</v>
          </cell>
        </row>
        <row r="1658">
          <cell r="A1658" t="str">
            <v>M1</v>
          </cell>
          <cell r="B1658" t="str">
            <v>A5C</v>
          </cell>
          <cell r="C1658" t="str">
            <v>P</v>
          </cell>
          <cell r="D1658" t="str">
            <v>22085</v>
          </cell>
          <cell r="E1658" t="str">
            <v>CHECK VA</v>
          </cell>
          <cell r="F1658">
            <v>6</v>
          </cell>
          <cell r="G1658" t="str">
            <v>VCB8010400001H00</v>
          </cell>
          <cell r="H1658">
            <v>1.5</v>
          </cell>
          <cell r="I1658" t="str">
            <v>--</v>
          </cell>
          <cell r="J1658">
            <v>1</v>
          </cell>
          <cell r="K1658">
            <v>1</v>
          </cell>
        </row>
        <row r="1659">
          <cell r="A1659" t="str">
            <v>M1</v>
          </cell>
          <cell r="B1659" t="str">
            <v>A5C</v>
          </cell>
          <cell r="C1659" t="str">
            <v>RW</v>
          </cell>
          <cell r="D1659" t="str">
            <v>25611</v>
          </cell>
          <cell r="E1659" t="str">
            <v>GLOBE VA</v>
          </cell>
          <cell r="F1659">
            <v>6</v>
          </cell>
          <cell r="G1659" t="str">
            <v>VL8010100001H00</v>
          </cell>
          <cell r="H1659">
            <v>1.5</v>
          </cell>
          <cell r="I1659" t="str">
            <v>--</v>
          </cell>
          <cell r="J1659">
            <v>1</v>
          </cell>
          <cell r="K1659">
            <v>1</v>
          </cell>
        </row>
        <row r="1660">
          <cell r="A1660" t="str">
            <v>M1</v>
          </cell>
          <cell r="B1660" t="str">
            <v>A4C</v>
          </cell>
          <cell r="C1660" t="str">
            <v>P</v>
          </cell>
          <cell r="D1660" t="str">
            <v>22031</v>
          </cell>
          <cell r="E1660" t="str">
            <v>BALL VA</v>
          </cell>
          <cell r="F1660">
            <v>6</v>
          </cell>
          <cell r="G1660" t="str">
            <v>VB8010300001H00</v>
          </cell>
          <cell r="H1660">
            <v>1.5</v>
          </cell>
          <cell r="I1660" t="str">
            <v>--</v>
          </cell>
          <cell r="J1660">
            <v>7</v>
          </cell>
          <cell r="K1660">
            <v>7</v>
          </cell>
        </row>
        <row r="1661">
          <cell r="A1661" t="str">
            <v>M1</v>
          </cell>
          <cell r="B1661" t="str">
            <v>A4C</v>
          </cell>
          <cell r="C1661" t="str">
            <v>P</v>
          </cell>
          <cell r="D1661" t="str">
            <v>22031</v>
          </cell>
          <cell r="E1661" t="str">
            <v>BALL VA</v>
          </cell>
          <cell r="F1661">
            <v>6</v>
          </cell>
          <cell r="G1661" t="str">
            <v>VB8010300001H00</v>
          </cell>
          <cell r="H1661">
            <v>1.5</v>
          </cell>
          <cell r="I1661" t="str">
            <v>--</v>
          </cell>
          <cell r="J1661">
            <v>1</v>
          </cell>
          <cell r="K1661">
            <v>1</v>
          </cell>
        </row>
        <row r="1662">
          <cell r="A1662" t="str">
            <v>M1</v>
          </cell>
          <cell r="B1662" t="str">
            <v>A5C</v>
          </cell>
          <cell r="C1662" t="str">
            <v>TRIM</v>
          </cell>
          <cell r="D1662" t="str">
            <v>X-2207</v>
          </cell>
          <cell r="E1662" t="str">
            <v>BALL VA</v>
          </cell>
          <cell r="F1662">
            <v>6</v>
          </cell>
          <cell r="G1662" t="str">
            <v>VB8010600001H00</v>
          </cell>
          <cell r="H1662">
            <v>1.5</v>
          </cell>
          <cell r="I1662" t="str">
            <v>--</v>
          </cell>
          <cell r="J1662">
            <v>1</v>
          </cell>
          <cell r="K1662">
            <v>1</v>
          </cell>
        </row>
        <row r="1663">
          <cell r="A1663" t="str">
            <v>M1</v>
          </cell>
          <cell r="B1663" t="str">
            <v>A5C</v>
          </cell>
          <cell r="C1663" t="str">
            <v>TRIM</v>
          </cell>
          <cell r="D1663" t="str">
            <v>V-2201</v>
          </cell>
          <cell r="E1663" t="str">
            <v>BELLOWS VA</v>
          </cell>
          <cell r="F1663">
            <v>6</v>
          </cell>
          <cell r="G1663" t="str">
            <v>VBE8010100001H00</v>
          </cell>
          <cell r="H1663">
            <v>1.5</v>
          </cell>
          <cell r="I1663" t="str">
            <v>--</v>
          </cell>
          <cell r="J1663">
            <v>1</v>
          </cell>
          <cell r="K1663">
            <v>1</v>
          </cell>
        </row>
        <row r="1664">
          <cell r="A1664" t="str">
            <v>M1</v>
          </cell>
          <cell r="B1664" t="str">
            <v>A4C</v>
          </cell>
          <cell r="C1664" t="str">
            <v>P</v>
          </cell>
          <cell r="D1664" t="str">
            <v>22031</v>
          </cell>
          <cell r="E1664" t="str">
            <v>CHECK VA</v>
          </cell>
          <cell r="F1664">
            <v>6</v>
          </cell>
          <cell r="G1664" t="str">
            <v>VCB8010200001H00</v>
          </cell>
          <cell r="H1664">
            <v>1.5</v>
          </cell>
          <cell r="I1664" t="str">
            <v>--</v>
          </cell>
          <cell r="J1664">
            <v>1</v>
          </cell>
          <cell r="K1664">
            <v>1</v>
          </cell>
        </row>
        <row r="1665">
          <cell r="A1665" t="str">
            <v>M2</v>
          </cell>
          <cell r="B1665" t="str">
            <v>A5C</v>
          </cell>
          <cell r="C1665" t="str">
            <v>P</v>
          </cell>
          <cell r="D1665" t="str">
            <v>23094</v>
          </cell>
          <cell r="E1665" t="str">
            <v>PIPE</v>
          </cell>
          <cell r="F1665">
            <v>1</v>
          </cell>
          <cell r="G1665" t="str">
            <v>CB100508000H00</v>
          </cell>
          <cell r="H1665">
            <v>0.5</v>
          </cell>
          <cell r="I1665" t="str">
            <v>--</v>
          </cell>
          <cell r="J1665">
            <v>2</v>
          </cell>
          <cell r="K1665">
            <v>2</v>
          </cell>
        </row>
        <row r="1666">
          <cell r="A1666" t="str">
            <v>M2</v>
          </cell>
          <cell r="B1666" t="str">
            <v>A5C</v>
          </cell>
          <cell r="C1666" t="str">
            <v>P</v>
          </cell>
          <cell r="D1666" t="str">
            <v>23113</v>
          </cell>
          <cell r="E1666" t="str">
            <v>PIPE</v>
          </cell>
          <cell r="F1666">
            <v>1</v>
          </cell>
          <cell r="G1666" t="str">
            <v>CB100508000H00</v>
          </cell>
          <cell r="H1666">
            <v>0.5</v>
          </cell>
          <cell r="I1666" t="str">
            <v>--</v>
          </cell>
          <cell r="J1666">
            <v>2</v>
          </cell>
          <cell r="K1666">
            <v>2</v>
          </cell>
        </row>
        <row r="1667">
          <cell r="A1667" t="str">
            <v>M2</v>
          </cell>
          <cell r="B1667" t="str">
            <v>A5C</v>
          </cell>
          <cell r="C1667" t="str">
            <v>P</v>
          </cell>
          <cell r="D1667" t="str">
            <v>23214</v>
          </cell>
          <cell r="E1667" t="str">
            <v>PIPE</v>
          </cell>
          <cell r="F1667">
            <v>1</v>
          </cell>
          <cell r="G1667" t="str">
            <v>CB100508000T00</v>
          </cell>
          <cell r="H1667">
            <v>0.75</v>
          </cell>
          <cell r="I1667" t="str">
            <v>--</v>
          </cell>
          <cell r="J1667">
            <v>0.1</v>
          </cell>
          <cell r="K1667">
            <v>0.1</v>
          </cell>
        </row>
        <row r="1668">
          <cell r="A1668" t="str">
            <v>M2</v>
          </cell>
          <cell r="B1668" t="str">
            <v>A5C</v>
          </cell>
          <cell r="C1668" t="str">
            <v>P</v>
          </cell>
          <cell r="D1668" t="str">
            <v>23212</v>
          </cell>
          <cell r="E1668" t="str">
            <v>PIPE</v>
          </cell>
          <cell r="F1668">
            <v>1</v>
          </cell>
          <cell r="G1668" t="str">
            <v>CB100508000T00</v>
          </cell>
          <cell r="H1668">
            <v>0.75</v>
          </cell>
          <cell r="I1668" t="str">
            <v>--</v>
          </cell>
          <cell r="J1668">
            <v>0.1</v>
          </cell>
          <cell r="K1668">
            <v>0.1</v>
          </cell>
        </row>
        <row r="1669">
          <cell r="A1669" t="str">
            <v>M2</v>
          </cell>
          <cell r="B1669" t="str">
            <v>A5C</v>
          </cell>
          <cell r="C1669" t="str">
            <v>P</v>
          </cell>
          <cell r="D1669" t="str">
            <v>23226</v>
          </cell>
          <cell r="E1669" t="str">
            <v>PIPE</v>
          </cell>
          <cell r="F1669">
            <v>1</v>
          </cell>
          <cell r="G1669" t="str">
            <v>CB100508000T00</v>
          </cell>
          <cell r="H1669">
            <v>0.75</v>
          </cell>
          <cell r="I1669" t="str">
            <v>--</v>
          </cell>
          <cell r="J1669">
            <v>0.1</v>
          </cell>
          <cell r="K1669">
            <v>0.1</v>
          </cell>
        </row>
        <row r="1670">
          <cell r="A1670" t="str">
            <v>M2</v>
          </cell>
          <cell r="B1670" t="str">
            <v>A5C</v>
          </cell>
          <cell r="C1670" t="str">
            <v>P</v>
          </cell>
          <cell r="D1670" t="str">
            <v>23248</v>
          </cell>
          <cell r="E1670" t="str">
            <v>PIPE</v>
          </cell>
          <cell r="F1670">
            <v>1</v>
          </cell>
          <cell r="G1670" t="str">
            <v>CB100508000T00</v>
          </cell>
          <cell r="H1670">
            <v>0.75</v>
          </cell>
          <cell r="I1670" t="str">
            <v>--</v>
          </cell>
          <cell r="J1670">
            <v>0.1</v>
          </cell>
          <cell r="K1670">
            <v>0.1</v>
          </cell>
        </row>
        <row r="1671">
          <cell r="A1671" t="str">
            <v>M2</v>
          </cell>
          <cell r="B1671" t="str">
            <v>A5C</v>
          </cell>
          <cell r="C1671" t="str">
            <v>P</v>
          </cell>
          <cell r="D1671" t="str">
            <v>24006</v>
          </cell>
          <cell r="E1671" t="str">
            <v>PIPE</v>
          </cell>
          <cell r="F1671">
            <v>1</v>
          </cell>
          <cell r="G1671" t="str">
            <v>CB100508000T00</v>
          </cell>
          <cell r="H1671">
            <v>0.75</v>
          </cell>
          <cell r="I1671" t="str">
            <v>--</v>
          </cell>
          <cell r="J1671">
            <v>0.1</v>
          </cell>
          <cell r="K1671">
            <v>0.1</v>
          </cell>
        </row>
        <row r="1672">
          <cell r="A1672" t="str">
            <v>M2</v>
          </cell>
          <cell r="B1672" t="str">
            <v>A5C</v>
          </cell>
          <cell r="C1672" t="str">
            <v>P</v>
          </cell>
          <cell r="D1672" t="str">
            <v>23264</v>
          </cell>
          <cell r="E1672" t="str">
            <v>PIPE</v>
          </cell>
          <cell r="F1672">
            <v>1</v>
          </cell>
          <cell r="G1672" t="str">
            <v>CB100508000T00</v>
          </cell>
          <cell r="H1672">
            <v>0.75</v>
          </cell>
          <cell r="I1672" t="str">
            <v>--</v>
          </cell>
          <cell r="J1672">
            <v>0.1</v>
          </cell>
          <cell r="K1672">
            <v>0.1</v>
          </cell>
        </row>
        <row r="1673">
          <cell r="A1673" t="str">
            <v>M2</v>
          </cell>
          <cell r="B1673" t="str">
            <v>B2C</v>
          </cell>
          <cell r="C1673" t="str">
            <v>SH</v>
          </cell>
          <cell r="D1673" t="str">
            <v>23601</v>
          </cell>
          <cell r="E1673" t="str">
            <v>PIPE</v>
          </cell>
          <cell r="F1673">
            <v>1</v>
          </cell>
          <cell r="G1673" t="str">
            <v>CB100508000T00</v>
          </cell>
          <cell r="H1673">
            <v>0.75</v>
          </cell>
          <cell r="I1673" t="str">
            <v>--</v>
          </cell>
          <cell r="J1673">
            <v>0.2</v>
          </cell>
          <cell r="K1673">
            <v>0.2</v>
          </cell>
        </row>
        <row r="1674">
          <cell r="A1674" t="str">
            <v>M2</v>
          </cell>
          <cell r="B1674" t="str">
            <v>A5C</v>
          </cell>
          <cell r="C1674" t="str">
            <v>P</v>
          </cell>
          <cell r="D1674" t="str">
            <v>23022</v>
          </cell>
          <cell r="E1674" t="str">
            <v>PIPE</v>
          </cell>
          <cell r="F1674">
            <v>1</v>
          </cell>
          <cell r="G1674" t="str">
            <v>CB100508000T00</v>
          </cell>
          <cell r="H1674">
            <v>0.75</v>
          </cell>
          <cell r="I1674" t="str">
            <v>--</v>
          </cell>
          <cell r="J1674">
            <v>0.2</v>
          </cell>
          <cell r="K1674">
            <v>0.2</v>
          </cell>
        </row>
        <row r="1675">
          <cell r="A1675" t="str">
            <v>M2</v>
          </cell>
          <cell r="B1675" t="str">
            <v>A5C</v>
          </cell>
          <cell r="C1675" t="str">
            <v>P</v>
          </cell>
          <cell r="D1675" t="str">
            <v>23121</v>
          </cell>
          <cell r="E1675" t="str">
            <v>PIPE</v>
          </cell>
          <cell r="F1675">
            <v>1</v>
          </cell>
          <cell r="G1675" t="str">
            <v>CB100508000T00</v>
          </cell>
          <cell r="H1675">
            <v>0.75</v>
          </cell>
          <cell r="I1675" t="str">
            <v>--</v>
          </cell>
          <cell r="J1675">
            <v>0.2</v>
          </cell>
          <cell r="K1675">
            <v>0.2</v>
          </cell>
        </row>
        <row r="1676">
          <cell r="A1676" t="str">
            <v>M2</v>
          </cell>
          <cell r="B1676" t="str">
            <v>A5C</v>
          </cell>
          <cell r="C1676" t="str">
            <v>P</v>
          </cell>
          <cell r="D1676" t="str">
            <v>23082</v>
          </cell>
          <cell r="E1676" t="str">
            <v>PIPE</v>
          </cell>
          <cell r="F1676">
            <v>1</v>
          </cell>
          <cell r="G1676" t="str">
            <v>CB100508000T00</v>
          </cell>
          <cell r="H1676">
            <v>0.75</v>
          </cell>
          <cell r="I1676" t="str">
            <v>--</v>
          </cell>
          <cell r="J1676">
            <v>0.2</v>
          </cell>
          <cell r="K1676">
            <v>0.2</v>
          </cell>
        </row>
        <row r="1677">
          <cell r="A1677" t="str">
            <v>M2</v>
          </cell>
          <cell r="B1677" t="str">
            <v>A5C</v>
          </cell>
          <cell r="C1677" t="str">
            <v>P</v>
          </cell>
          <cell r="D1677" t="str">
            <v>23089</v>
          </cell>
          <cell r="E1677" t="str">
            <v>PIPE</v>
          </cell>
          <cell r="F1677">
            <v>1</v>
          </cell>
          <cell r="G1677" t="str">
            <v>CB100508000T00</v>
          </cell>
          <cell r="H1677">
            <v>0.75</v>
          </cell>
          <cell r="I1677" t="str">
            <v>--</v>
          </cell>
          <cell r="J1677">
            <v>0.2</v>
          </cell>
          <cell r="K1677">
            <v>0.2</v>
          </cell>
        </row>
        <row r="1678">
          <cell r="A1678" t="str">
            <v>M2</v>
          </cell>
          <cell r="B1678" t="str">
            <v>A5C</v>
          </cell>
          <cell r="C1678" t="str">
            <v>P</v>
          </cell>
          <cell r="D1678" t="str">
            <v>23128</v>
          </cell>
          <cell r="E1678" t="str">
            <v>PIPE</v>
          </cell>
          <cell r="F1678">
            <v>1</v>
          </cell>
          <cell r="G1678" t="str">
            <v>CB100508000T00</v>
          </cell>
          <cell r="H1678">
            <v>0.75</v>
          </cell>
          <cell r="I1678" t="str">
            <v>--</v>
          </cell>
          <cell r="J1678">
            <v>0.2</v>
          </cell>
          <cell r="K1678">
            <v>0.2</v>
          </cell>
        </row>
        <row r="1679">
          <cell r="A1679" t="str">
            <v>M2</v>
          </cell>
          <cell r="B1679" t="str">
            <v>A5C</v>
          </cell>
          <cell r="C1679" t="str">
            <v>P</v>
          </cell>
          <cell r="D1679" t="str">
            <v>23057</v>
          </cell>
          <cell r="E1679" t="str">
            <v>PIPE</v>
          </cell>
          <cell r="F1679">
            <v>1</v>
          </cell>
          <cell r="G1679" t="str">
            <v>CB100508000T00</v>
          </cell>
          <cell r="H1679">
            <v>0.75</v>
          </cell>
          <cell r="I1679" t="str">
            <v>--</v>
          </cell>
          <cell r="J1679">
            <v>0.3</v>
          </cell>
          <cell r="K1679">
            <v>0.3</v>
          </cell>
        </row>
        <row r="1680">
          <cell r="A1680" t="str">
            <v>M2</v>
          </cell>
          <cell r="B1680" t="str">
            <v>A5C</v>
          </cell>
          <cell r="C1680" t="str">
            <v>P</v>
          </cell>
          <cell r="D1680" t="str">
            <v>23018</v>
          </cell>
          <cell r="E1680" t="str">
            <v>PIPE</v>
          </cell>
          <cell r="F1680">
            <v>1</v>
          </cell>
          <cell r="G1680" t="str">
            <v>CB100508000T00</v>
          </cell>
          <cell r="H1680">
            <v>0.75</v>
          </cell>
          <cell r="I1680" t="str">
            <v>--</v>
          </cell>
          <cell r="J1680">
            <v>0.3</v>
          </cell>
          <cell r="K1680">
            <v>0.3</v>
          </cell>
        </row>
        <row r="1681">
          <cell r="A1681" t="str">
            <v>M2</v>
          </cell>
          <cell r="B1681" t="str">
            <v>A5C</v>
          </cell>
          <cell r="C1681" t="str">
            <v>P</v>
          </cell>
          <cell r="D1681" t="str">
            <v>23005</v>
          </cell>
          <cell r="E1681" t="str">
            <v>PIPE</v>
          </cell>
          <cell r="F1681">
            <v>1</v>
          </cell>
          <cell r="G1681" t="str">
            <v>CB100508000T00</v>
          </cell>
          <cell r="H1681">
            <v>0.75</v>
          </cell>
          <cell r="I1681" t="str">
            <v>--</v>
          </cell>
          <cell r="J1681">
            <v>0.4</v>
          </cell>
          <cell r="K1681">
            <v>0.4</v>
          </cell>
        </row>
        <row r="1682">
          <cell r="A1682" t="str">
            <v>M2</v>
          </cell>
          <cell r="B1682" t="str">
            <v>A5C</v>
          </cell>
          <cell r="C1682" t="str">
            <v>P</v>
          </cell>
          <cell r="D1682" t="str">
            <v>23052</v>
          </cell>
          <cell r="E1682" t="str">
            <v>PIPE</v>
          </cell>
          <cell r="F1682">
            <v>1</v>
          </cell>
          <cell r="G1682" t="str">
            <v>CB100508000T00</v>
          </cell>
          <cell r="H1682">
            <v>0.75</v>
          </cell>
          <cell r="I1682" t="str">
            <v>--</v>
          </cell>
          <cell r="J1682">
            <v>0.4</v>
          </cell>
          <cell r="K1682">
            <v>0.4</v>
          </cell>
        </row>
        <row r="1683">
          <cell r="A1683" t="str">
            <v>M2</v>
          </cell>
          <cell r="B1683" t="str">
            <v>A5C</v>
          </cell>
          <cell r="C1683" t="str">
            <v>P</v>
          </cell>
          <cell r="D1683" t="str">
            <v>23110</v>
          </cell>
          <cell r="E1683" t="str">
            <v>PIPE</v>
          </cell>
          <cell r="F1683">
            <v>1</v>
          </cell>
          <cell r="G1683" t="str">
            <v>CB100508000T00</v>
          </cell>
          <cell r="H1683">
            <v>0.75</v>
          </cell>
          <cell r="I1683" t="str">
            <v>--</v>
          </cell>
          <cell r="J1683">
            <v>0.4</v>
          </cell>
          <cell r="K1683">
            <v>0.4</v>
          </cell>
        </row>
        <row r="1684">
          <cell r="A1684" t="str">
            <v>M2</v>
          </cell>
          <cell r="B1684" t="str">
            <v>A5C</v>
          </cell>
          <cell r="C1684" t="str">
            <v>P</v>
          </cell>
          <cell r="D1684" t="str">
            <v>23114</v>
          </cell>
          <cell r="E1684" t="str">
            <v>PIPE</v>
          </cell>
          <cell r="F1684">
            <v>1</v>
          </cell>
          <cell r="G1684" t="str">
            <v>CB100508000T00</v>
          </cell>
          <cell r="H1684">
            <v>0.75</v>
          </cell>
          <cell r="I1684" t="str">
            <v>--</v>
          </cell>
          <cell r="J1684">
            <v>0.4</v>
          </cell>
          <cell r="K1684">
            <v>0.4</v>
          </cell>
        </row>
        <row r="1685">
          <cell r="A1685" t="str">
            <v>M2</v>
          </cell>
          <cell r="B1685" t="str">
            <v>A5C</v>
          </cell>
          <cell r="C1685" t="str">
            <v>P</v>
          </cell>
          <cell r="D1685" t="str">
            <v>23152</v>
          </cell>
          <cell r="E1685" t="str">
            <v>PIPE</v>
          </cell>
          <cell r="F1685">
            <v>1</v>
          </cell>
          <cell r="G1685" t="str">
            <v>CB100508000T00</v>
          </cell>
          <cell r="H1685">
            <v>0.75</v>
          </cell>
          <cell r="I1685" t="str">
            <v>--</v>
          </cell>
          <cell r="J1685">
            <v>0.4</v>
          </cell>
          <cell r="K1685">
            <v>0.4</v>
          </cell>
        </row>
        <row r="1686">
          <cell r="A1686" t="str">
            <v>M2</v>
          </cell>
          <cell r="B1686" t="str">
            <v>A5C</v>
          </cell>
          <cell r="C1686" t="str">
            <v>P</v>
          </cell>
          <cell r="D1686" t="str">
            <v>23160</v>
          </cell>
          <cell r="E1686" t="str">
            <v>PIPE</v>
          </cell>
          <cell r="F1686">
            <v>1</v>
          </cell>
          <cell r="G1686" t="str">
            <v>CB100508000T00</v>
          </cell>
          <cell r="H1686">
            <v>0.75</v>
          </cell>
          <cell r="I1686" t="str">
            <v>--</v>
          </cell>
          <cell r="J1686">
            <v>0.4</v>
          </cell>
          <cell r="K1686">
            <v>0.4</v>
          </cell>
        </row>
        <row r="1687">
          <cell r="A1687" t="str">
            <v>M2</v>
          </cell>
          <cell r="B1687" t="str">
            <v>A5C</v>
          </cell>
          <cell r="C1687" t="str">
            <v>P</v>
          </cell>
          <cell r="D1687" t="str">
            <v>23164</v>
          </cell>
          <cell r="E1687" t="str">
            <v>PIPE</v>
          </cell>
          <cell r="F1687">
            <v>1</v>
          </cell>
          <cell r="G1687" t="str">
            <v>CB100508000T00</v>
          </cell>
          <cell r="H1687">
            <v>0.75</v>
          </cell>
          <cell r="I1687" t="str">
            <v>--</v>
          </cell>
          <cell r="J1687">
            <v>0.4</v>
          </cell>
          <cell r="K1687">
            <v>0.4</v>
          </cell>
        </row>
        <row r="1688">
          <cell r="A1688" t="str">
            <v>M2</v>
          </cell>
          <cell r="B1688" t="str">
            <v>A5C</v>
          </cell>
          <cell r="C1688" t="str">
            <v>P</v>
          </cell>
          <cell r="D1688" t="str">
            <v>23185</v>
          </cell>
          <cell r="E1688" t="str">
            <v>PIPE</v>
          </cell>
          <cell r="F1688">
            <v>1</v>
          </cell>
          <cell r="G1688" t="str">
            <v>CB100508000T00</v>
          </cell>
          <cell r="H1688">
            <v>0.75</v>
          </cell>
          <cell r="I1688" t="str">
            <v>--</v>
          </cell>
          <cell r="J1688">
            <v>0.4</v>
          </cell>
          <cell r="K1688">
            <v>0.4</v>
          </cell>
        </row>
        <row r="1689">
          <cell r="A1689" t="str">
            <v>M2</v>
          </cell>
          <cell r="B1689" t="str">
            <v>A5C</v>
          </cell>
          <cell r="C1689" t="str">
            <v>P</v>
          </cell>
          <cell r="D1689" t="str">
            <v>23240</v>
          </cell>
          <cell r="E1689" t="str">
            <v>PIPE</v>
          </cell>
          <cell r="F1689">
            <v>1</v>
          </cell>
          <cell r="G1689" t="str">
            <v>CB100508000T00</v>
          </cell>
          <cell r="H1689">
            <v>0.75</v>
          </cell>
          <cell r="I1689" t="str">
            <v>--</v>
          </cell>
          <cell r="J1689">
            <v>0.4</v>
          </cell>
          <cell r="K1689">
            <v>0.4</v>
          </cell>
        </row>
        <row r="1690">
          <cell r="A1690" t="str">
            <v>M2</v>
          </cell>
          <cell r="B1690" t="str">
            <v>A5C</v>
          </cell>
          <cell r="C1690" t="str">
            <v>P</v>
          </cell>
          <cell r="D1690" t="str">
            <v>24014</v>
          </cell>
          <cell r="E1690" t="str">
            <v>PIPE</v>
          </cell>
          <cell r="F1690">
            <v>1</v>
          </cell>
          <cell r="G1690" t="str">
            <v>CB100508000T00</v>
          </cell>
          <cell r="H1690">
            <v>0.75</v>
          </cell>
          <cell r="I1690" t="str">
            <v>--</v>
          </cell>
          <cell r="J1690">
            <v>0.4</v>
          </cell>
          <cell r="K1690">
            <v>0.4</v>
          </cell>
        </row>
        <row r="1691">
          <cell r="A1691" t="str">
            <v>M2</v>
          </cell>
          <cell r="B1691" t="str">
            <v>A5C</v>
          </cell>
          <cell r="C1691" t="str">
            <v>P</v>
          </cell>
          <cell r="D1691" t="str">
            <v>24021</v>
          </cell>
          <cell r="E1691" t="str">
            <v>PIPE</v>
          </cell>
          <cell r="F1691">
            <v>1</v>
          </cell>
          <cell r="G1691" t="str">
            <v>CB100508000T00</v>
          </cell>
          <cell r="H1691">
            <v>0.75</v>
          </cell>
          <cell r="I1691" t="str">
            <v>--</v>
          </cell>
          <cell r="J1691">
            <v>0.4</v>
          </cell>
          <cell r="K1691">
            <v>0.4</v>
          </cell>
        </row>
        <row r="1692">
          <cell r="A1692" t="str">
            <v>M2</v>
          </cell>
          <cell r="B1692" t="str">
            <v>A5C</v>
          </cell>
          <cell r="C1692" t="str">
            <v>P</v>
          </cell>
          <cell r="D1692" t="str">
            <v>23011</v>
          </cell>
          <cell r="E1692" t="str">
            <v>PIPE</v>
          </cell>
          <cell r="F1692">
            <v>1</v>
          </cell>
          <cell r="G1692" t="str">
            <v>CB100508000T00</v>
          </cell>
          <cell r="H1692">
            <v>0.75</v>
          </cell>
          <cell r="I1692" t="str">
            <v>--</v>
          </cell>
          <cell r="J1692">
            <v>0.4</v>
          </cell>
          <cell r="K1692">
            <v>0.4</v>
          </cell>
        </row>
        <row r="1693">
          <cell r="A1693" t="str">
            <v>M2</v>
          </cell>
          <cell r="B1693" t="str">
            <v>A5C</v>
          </cell>
          <cell r="C1693" t="str">
            <v>P</v>
          </cell>
          <cell r="D1693" t="str">
            <v>23037</v>
          </cell>
          <cell r="E1693" t="str">
            <v>PIPE</v>
          </cell>
          <cell r="F1693">
            <v>1</v>
          </cell>
          <cell r="G1693" t="str">
            <v>CB100508000T00</v>
          </cell>
          <cell r="H1693">
            <v>0.75</v>
          </cell>
          <cell r="I1693" t="str">
            <v>--</v>
          </cell>
          <cell r="J1693">
            <v>0.4</v>
          </cell>
          <cell r="K1693">
            <v>0.4</v>
          </cell>
        </row>
        <row r="1694">
          <cell r="A1694" t="str">
            <v>M2</v>
          </cell>
          <cell r="B1694" t="str">
            <v>A5C</v>
          </cell>
          <cell r="C1694" t="str">
            <v>P</v>
          </cell>
          <cell r="D1694" t="str">
            <v>23095</v>
          </cell>
          <cell r="E1694" t="str">
            <v>PIPE</v>
          </cell>
          <cell r="F1694">
            <v>1</v>
          </cell>
          <cell r="G1694" t="str">
            <v>CB100508000T00</v>
          </cell>
          <cell r="H1694">
            <v>0.75</v>
          </cell>
          <cell r="I1694" t="str">
            <v>--</v>
          </cell>
          <cell r="J1694">
            <v>0.4</v>
          </cell>
          <cell r="K1694">
            <v>0.4</v>
          </cell>
        </row>
        <row r="1695">
          <cell r="A1695" t="str">
            <v>M2</v>
          </cell>
          <cell r="B1695" t="str">
            <v>A5C</v>
          </cell>
          <cell r="C1695" t="str">
            <v>P</v>
          </cell>
          <cell r="D1695" t="str">
            <v>23102</v>
          </cell>
          <cell r="E1695" t="str">
            <v>PIPE</v>
          </cell>
          <cell r="F1695">
            <v>1</v>
          </cell>
          <cell r="G1695" t="str">
            <v>CB100508000T00</v>
          </cell>
          <cell r="H1695">
            <v>0.75</v>
          </cell>
          <cell r="I1695" t="str">
            <v>--</v>
          </cell>
          <cell r="J1695">
            <v>0.4</v>
          </cell>
          <cell r="K1695">
            <v>0.4</v>
          </cell>
        </row>
        <row r="1696">
          <cell r="A1696" t="str">
            <v>M2</v>
          </cell>
          <cell r="B1696" t="str">
            <v>A5C</v>
          </cell>
          <cell r="C1696" t="str">
            <v>P</v>
          </cell>
          <cell r="D1696" t="str">
            <v>23106</v>
          </cell>
          <cell r="E1696" t="str">
            <v>PIPE</v>
          </cell>
          <cell r="F1696">
            <v>1</v>
          </cell>
          <cell r="G1696" t="str">
            <v>CB100508000T00</v>
          </cell>
          <cell r="H1696">
            <v>0.75</v>
          </cell>
          <cell r="I1696" t="str">
            <v>--</v>
          </cell>
          <cell r="J1696">
            <v>0.4</v>
          </cell>
          <cell r="K1696">
            <v>0.4</v>
          </cell>
        </row>
        <row r="1697">
          <cell r="A1697" t="str">
            <v>M2</v>
          </cell>
          <cell r="B1697" t="str">
            <v>A5C</v>
          </cell>
          <cell r="C1697" t="str">
            <v>P</v>
          </cell>
          <cell r="D1697" t="str">
            <v>23236</v>
          </cell>
          <cell r="E1697" t="str">
            <v>PIPE</v>
          </cell>
          <cell r="F1697">
            <v>1</v>
          </cell>
          <cell r="G1697" t="str">
            <v>CB100508000T00</v>
          </cell>
          <cell r="H1697">
            <v>0.75</v>
          </cell>
          <cell r="I1697" t="str">
            <v>--</v>
          </cell>
          <cell r="J1697">
            <v>0.4</v>
          </cell>
          <cell r="K1697">
            <v>0.4</v>
          </cell>
        </row>
        <row r="1698">
          <cell r="A1698" t="str">
            <v>M2</v>
          </cell>
          <cell r="B1698" t="str">
            <v>A5C</v>
          </cell>
          <cell r="C1698" t="str">
            <v>P</v>
          </cell>
          <cell r="D1698" t="str">
            <v>23018</v>
          </cell>
          <cell r="E1698" t="str">
            <v>PIPE</v>
          </cell>
          <cell r="F1698">
            <v>1</v>
          </cell>
          <cell r="G1698" t="str">
            <v>CB100508000T00</v>
          </cell>
          <cell r="H1698">
            <v>0.75</v>
          </cell>
          <cell r="I1698" t="str">
            <v>--</v>
          </cell>
          <cell r="J1698">
            <v>0.4</v>
          </cell>
          <cell r="K1698">
            <v>0.4</v>
          </cell>
        </row>
        <row r="1699">
          <cell r="A1699" t="str">
            <v>M2</v>
          </cell>
          <cell r="B1699" t="str">
            <v>A5C</v>
          </cell>
          <cell r="C1699" t="str">
            <v>P</v>
          </cell>
          <cell r="D1699" t="str">
            <v>23032</v>
          </cell>
          <cell r="E1699" t="str">
            <v>PIPE</v>
          </cell>
          <cell r="F1699">
            <v>1</v>
          </cell>
          <cell r="G1699" t="str">
            <v>CB100508000T00</v>
          </cell>
          <cell r="H1699">
            <v>0.75</v>
          </cell>
          <cell r="I1699" t="str">
            <v>--</v>
          </cell>
          <cell r="J1699">
            <v>0.4</v>
          </cell>
          <cell r="K1699">
            <v>0.4</v>
          </cell>
        </row>
        <row r="1700">
          <cell r="A1700" t="str">
            <v>M2</v>
          </cell>
          <cell r="B1700" t="str">
            <v>A5C</v>
          </cell>
          <cell r="C1700" t="str">
            <v>P</v>
          </cell>
          <cell r="D1700" t="str">
            <v>24027</v>
          </cell>
          <cell r="E1700" t="str">
            <v>PIPE</v>
          </cell>
          <cell r="F1700">
            <v>1</v>
          </cell>
          <cell r="G1700" t="str">
            <v>CB100508000T00</v>
          </cell>
          <cell r="H1700">
            <v>0.75</v>
          </cell>
          <cell r="I1700" t="str">
            <v>--</v>
          </cell>
          <cell r="J1700">
            <v>0.4</v>
          </cell>
          <cell r="K1700">
            <v>0.4</v>
          </cell>
        </row>
        <row r="1701">
          <cell r="A1701" t="str">
            <v>M2</v>
          </cell>
          <cell r="B1701" t="str">
            <v>A5C</v>
          </cell>
          <cell r="C1701" t="str">
            <v>N</v>
          </cell>
          <cell r="D1701" t="str">
            <v>23628</v>
          </cell>
          <cell r="E1701" t="str">
            <v>PIPE</v>
          </cell>
          <cell r="F1701">
            <v>1</v>
          </cell>
          <cell r="G1701" t="str">
            <v>CB100508000T00</v>
          </cell>
          <cell r="H1701">
            <v>0.75</v>
          </cell>
          <cell r="I1701" t="str">
            <v>--</v>
          </cell>
          <cell r="J1701">
            <v>0.5</v>
          </cell>
          <cell r="K1701">
            <v>0.5</v>
          </cell>
        </row>
        <row r="1702">
          <cell r="A1702" t="str">
            <v>M2</v>
          </cell>
          <cell r="B1702" t="str">
            <v>A5C</v>
          </cell>
          <cell r="C1702" t="str">
            <v>N</v>
          </cell>
          <cell r="D1702" t="str">
            <v>23629</v>
          </cell>
          <cell r="E1702" t="str">
            <v>PIPE</v>
          </cell>
          <cell r="F1702">
            <v>1</v>
          </cell>
          <cell r="G1702" t="str">
            <v>CB100508000T00</v>
          </cell>
          <cell r="H1702">
            <v>0.75</v>
          </cell>
          <cell r="I1702" t="str">
            <v>--</v>
          </cell>
          <cell r="J1702">
            <v>0.5</v>
          </cell>
          <cell r="K1702">
            <v>0.5</v>
          </cell>
        </row>
        <row r="1703">
          <cell r="A1703" t="str">
            <v>M2</v>
          </cell>
          <cell r="B1703" t="str">
            <v>A5C</v>
          </cell>
          <cell r="C1703" t="str">
            <v>N</v>
          </cell>
          <cell r="D1703" t="str">
            <v>23630</v>
          </cell>
          <cell r="E1703" t="str">
            <v>PIPE</v>
          </cell>
          <cell r="F1703">
            <v>1</v>
          </cell>
          <cell r="G1703" t="str">
            <v>CB100508000T00</v>
          </cell>
          <cell r="H1703">
            <v>0.75</v>
          </cell>
          <cell r="I1703" t="str">
            <v>--</v>
          </cell>
          <cell r="J1703">
            <v>0.5</v>
          </cell>
          <cell r="K1703">
            <v>0.5</v>
          </cell>
        </row>
        <row r="1704">
          <cell r="A1704" t="str">
            <v>M2</v>
          </cell>
          <cell r="B1704" t="str">
            <v>A5C</v>
          </cell>
          <cell r="C1704" t="str">
            <v>N</v>
          </cell>
          <cell r="D1704" t="str">
            <v>23641</v>
          </cell>
          <cell r="E1704" t="str">
            <v>PIPE</v>
          </cell>
          <cell r="F1704">
            <v>1</v>
          </cell>
          <cell r="G1704" t="str">
            <v>CB100508000T00</v>
          </cell>
          <cell r="H1704">
            <v>0.75</v>
          </cell>
          <cell r="I1704" t="str">
            <v>--</v>
          </cell>
          <cell r="J1704">
            <v>0.5</v>
          </cell>
          <cell r="K1704">
            <v>0.5</v>
          </cell>
        </row>
        <row r="1705">
          <cell r="A1705" t="str">
            <v>M2</v>
          </cell>
          <cell r="B1705" t="str">
            <v>A5C</v>
          </cell>
          <cell r="C1705" t="str">
            <v>P</v>
          </cell>
          <cell r="D1705" t="str">
            <v>23058</v>
          </cell>
          <cell r="E1705" t="str">
            <v>PIPE</v>
          </cell>
          <cell r="F1705">
            <v>1</v>
          </cell>
          <cell r="G1705" t="str">
            <v>CB100508000T00</v>
          </cell>
          <cell r="H1705">
            <v>0.75</v>
          </cell>
          <cell r="I1705" t="str">
            <v>--</v>
          </cell>
          <cell r="J1705">
            <v>0.5</v>
          </cell>
          <cell r="K1705">
            <v>0.5</v>
          </cell>
        </row>
        <row r="1706">
          <cell r="A1706" t="str">
            <v>M2</v>
          </cell>
          <cell r="B1706" t="str">
            <v>A5C</v>
          </cell>
          <cell r="C1706" t="str">
            <v>P</v>
          </cell>
          <cell r="D1706" t="str">
            <v>23073</v>
          </cell>
          <cell r="E1706" t="str">
            <v>PIPE</v>
          </cell>
          <cell r="F1706">
            <v>1</v>
          </cell>
          <cell r="G1706" t="str">
            <v>CB100508000T00</v>
          </cell>
          <cell r="H1706">
            <v>0.75</v>
          </cell>
          <cell r="I1706" t="str">
            <v>--</v>
          </cell>
          <cell r="J1706">
            <v>0.5</v>
          </cell>
          <cell r="K1706">
            <v>0.5</v>
          </cell>
        </row>
        <row r="1707">
          <cell r="A1707" t="str">
            <v>M2</v>
          </cell>
          <cell r="B1707" t="str">
            <v>A5C</v>
          </cell>
          <cell r="C1707" t="str">
            <v>P</v>
          </cell>
          <cell r="D1707" t="str">
            <v>23181</v>
          </cell>
          <cell r="E1707" t="str">
            <v>PIPE</v>
          </cell>
          <cell r="F1707">
            <v>1</v>
          </cell>
          <cell r="G1707" t="str">
            <v>CB100508000T00</v>
          </cell>
          <cell r="H1707">
            <v>0.75</v>
          </cell>
          <cell r="I1707" t="str">
            <v>--</v>
          </cell>
          <cell r="J1707">
            <v>0.5</v>
          </cell>
          <cell r="K1707">
            <v>0.5</v>
          </cell>
        </row>
        <row r="1708">
          <cell r="A1708" t="str">
            <v>M2</v>
          </cell>
          <cell r="B1708" t="str">
            <v>A5C</v>
          </cell>
          <cell r="C1708" t="str">
            <v>N</v>
          </cell>
          <cell r="D1708" t="str">
            <v>23645</v>
          </cell>
          <cell r="E1708" t="str">
            <v>PIPE</v>
          </cell>
          <cell r="F1708">
            <v>1</v>
          </cell>
          <cell r="G1708" t="str">
            <v>CB100508000T00</v>
          </cell>
          <cell r="H1708">
            <v>0.75</v>
          </cell>
          <cell r="I1708" t="str">
            <v>--</v>
          </cell>
          <cell r="J1708">
            <v>0.5</v>
          </cell>
          <cell r="K1708">
            <v>0.5</v>
          </cell>
        </row>
        <row r="1709">
          <cell r="A1709" t="str">
            <v>M2</v>
          </cell>
          <cell r="B1709" t="str">
            <v>A5C</v>
          </cell>
          <cell r="C1709" t="str">
            <v>P</v>
          </cell>
          <cell r="D1709" t="str">
            <v>23149</v>
          </cell>
          <cell r="E1709" t="str">
            <v>PIPE</v>
          </cell>
          <cell r="F1709">
            <v>1</v>
          </cell>
          <cell r="G1709" t="str">
            <v>CB100508000T00</v>
          </cell>
          <cell r="H1709">
            <v>0.75</v>
          </cell>
          <cell r="I1709" t="str">
            <v>--</v>
          </cell>
          <cell r="J1709">
            <v>0.5</v>
          </cell>
          <cell r="K1709">
            <v>0.5</v>
          </cell>
        </row>
        <row r="1710">
          <cell r="A1710" t="str">
            <v>M2</v>
          </cell>
          <cell r="B1710" t="str">
            <v>A5C</v>
          </cell>
          <cell r="C1710" t="str">
            <v>P</v>
          </cell>
          <cell r="D1710" t="str">
            <v>24003</v>
          </cell>
          <cell r="E1710" t="str">
            <v>PIPE</v>
          </cell>
          <cell r="F1710">
            <v>1</v>
          </cell>
          <cell r="G1710" t="str">
            <v>CB100508000T00</v>
          </cell>
          <cell r="H1710">
            <v>0.75</v>
          </cell>
          <cell r="I1710" t="str">
            <v>--</v>
          </cell>
          <cell r="J1710">
            <v>0.5</v>
          </cell>
          <cell r="K1710">
            <v>0.5</v>
          </cell>
        </row>
        <row r="1711">
          <cell r="A1711" t="str">
            <v>M2</v>
          </cell>
          <cell r="B1711" t="str">
            <v>A5C</v>
          </cell>
          <cell r="C1711" t="str">
            <v>P</v>
          </cell>
          <cell r="D1711" t="str">
            <v>23142</v>
          </cell>
          <cell r="E1711" t="str">
            <v>PIPE</v>
          </cell>
          <cell r="F1711">
            <v>1</v>
          </cell>
          <cell r="G1711" t="str">
            <v>CB100508000T00</v>
          </cell>
          <cell r="H1711">
            <v>0.75</v>
          </cell>
          <cell r="I1711" t="str">
            <v>--</v>
          </cell>
          <cell r="J1711">
            <v>0.8</v>
          </cell>
          <cell r="K1711">
            <v>0.8</v>
          </cell>
        </row>
        <row r="1712">
          <cell r="A1712" t="str">
            <v>M2</v>
          </cell>
          <cell r="B1712" t="str">
            <v>A5C</v>
          </cell>
          <cell r="C1712" t="str">
            <v>P</v>
          </cell>
          <cell r="D1712" t="str">
            <v>23246</v>
          </cell>
          <cell r="E1712" t="str">
            <v>PIPE</v>
          </cell>
          <cell r="F1712">
            <v>1</v>
          </cell>
          <cell r="G1712" t="str">
            <v>CB100508000T00</v>
          </cell>
          <cell r="H1712">
            <v>0.75</v>
          </cell>
          <cell r="I1712" t="str">
            <v>--</v>
          </cell>
          <cell r="J1712">
            <v>0.8</v>
          </cell>
          <cell r="K1712">
            <v>0.8</v>
          </cell>
        </row>
        <row r="1713">
          <cell r="A1713" t="str">
            <v>M2</v>
          </cell>
          <cell r="B1713" t="str">
            <v>A5C</v>
          </cell>
          <cell r="C1713" t="str">
            <v>P</v>
          </cell>
          <cell r="D1713" t="str">
            <v>23134</v>
          </cell>
          <cell r="E1713" t="str">
            <v>PIPE</v>
          </cell>
          <cell r="F1713">
            <v>1</v>
          </cell>
          <cell r="G1713" t="str">
            <v>CB100508000T00</v>
          </cell>
          <cell r="H1713">
            <v>0.75</v>
          </cell>
          <cell r="I1713" t="str">
            <v>--</v>
          </cell>
          <cell r="J1713">
            <v>0.8</v>
          </cell>
          <cell r="K1713">
            <v>0.8</v>
          </cell>
        </row>
        <row r="1714">
          <cell r="A1714" t="str">
            <v>M2</v>
          </cell>
          <cell r="B1714" t="str">
            <v>A5C</v>
          </cell>
          <cell r="C1714" t="str">
            <v>P</v>
          </cell>
          <cell r="D1714" t="str">
            <v>23146</v>
          </cell>
          <cell r="E1714" t="str">
            <v>PIPE</v>
          </cell>
          <cell r="F1714">
            <v>1</v>
          </cell>
          <cell r="G1714" t="str">
            <v>CB100508000T00</v>
          </cell>
          <cell r="H1714">
            <v>0.75</v>
          </cell>
          <cell r="I1714" t="str">
            <v>--</v>
          </cell>
          <cell r="J1714">
            <v>0.8</v>
          </cell>
          <cell r="K1714">
            <v>0.8</v>
          </cell>
        </row>
        <row r="1715">
          <cell r="A1715" t="str">
            <v>M2</v>
          </cell>
          <cell r="B1715" t="str">
            <v>A5C</v>
          </cell>
          <cell r="C1715" t="str">
            <v>P</v>
          </cell>
          <cell r="D1715" t="str">
            <v>23224</v>
          </cell>
          <cell r="E1715" t="str">
            <v>PIPE</v>
          </cell>
          <cell r="F1715">
            <v>1</v>
          </cell>
          <cell r="G1715" t="str">
            <v>CB100508000T00</v>
          </cell>
          <cell r="H1715">
            <v>0.75</v>
          </cell>
          <cell r="I1715" t="str">
            <v>--</v>
          </cell>
          <cell r="J1715">
            <v>0.8</v>
          </cell>
          <cell r="K1715">
            <v>0.8</v>
          </cell>
        </row>
        <row r="1716">
          <cell r="A1716" t="str">
            <v>M2</v>
          </cell>
          <cell r="B1716" t="str">
            <v>A5C</v>
          </cell>
          <cell r="C1716" t="str">
            <v>P</v>
          </cell>
          <cell r="D1716" t="str">
            <v>23084</v>
          </cell>
          <cell r="E1716" t="str">
            <v>PIPE</v>
          </cell>
          <cell r="F1716">
            <v>1</v>
          </cell>
          <cell r="G1716" t="str">
            <v>CB100508000T00</v>
          </cell>
          <cell r="H1716">
            <v>0.75</v>
          </cell>
          <cell r="I1716" t="str">
            <v>--</v>
          </cell>
          <cell r="J1716">
            <v>1</v>
          </cell>
          <cell r="K1716">
            <v>1</v>
          </cell>
        </row>
        <row r="1717">
          <cell r="A1717" t="str">
            <v>M2</v>
          </cell>
          <cell r="B1717" t="str">
            <v>A5C</v>
          </cell>
          <cell r="C1717" t="str">
            <v>P</v>
          </cell>
          <cell r="D1717" t="str">
            <v>23127</v>
          </cell>
          <cell r="E1717" t="str">
            <v>PIPE</v>
          </cell>
          <cell r="F1717">
            <v>1</v>
          </cell>
          <cell r="G1717" t="str">
            <v>CB100508000T00</v>
          </cell>
          <cell r="H1717">
            <v>0.75</v>
          </cell>
          <cell r="I1717" t="str">
            <v>--</v>
          </cell>
          <cell r="J1717">
            <v>1</v>
          </cell>
          <cell r="K1717">
            <v>1</v>
          </cell>
        </row>
        <row r="1718">
          <cell r="A1718" t="str">
            <v>M2</v>
          </cell>
          <cell r="B1718" t="str">
            <v>A5C</v>
          </cell>
          <cell r="C1718" t="str">
            <v>P</v>
          </cell>
          <cell r="D1718" t="str">
            <v>23208</v>
          </cell>
          <cell r="E1718" t="str">
            <v>PIPE</v>
          </cell>
          <cell r="F1718">
            <v>1</v>
          </cell>
          <cell r="G1718" t="str">
            <v>CB100508000T00</v>
          </cell>
          <cell r="H1718">
            <v>0.75</v>
          </cell>
          <cell r="I1718" t="str">
            <v>--</v>
          </cell>
          <cell r="J1718">
            <v>1</v>
          </cell>
          <cell r="K1718">
            <v>1</v>
          </cell>
        </row>
        <row r="1719">
          <cell r="A1719" t="str">
            <v>M2</v>
          </cell>
          <cell r="B1719" t="str">
            <v>A5C</v>
          </cell>
          <cell r="C1719" t="str">
            <v>P</v>
          </cell>
          <cell r="D1719" t="str">
            <v>23205</v>
          </cell>
          <cell r="E1719" t="str">
            <v>PIPE</v>
          </cell>
          <cell r="F1719">
            <v>1</v>
          </cell>
          <cell r="G1719" t="str">
            <v>CB100508000T00</v>
          </cell>
          <cell r="H1719">
            <v>0.75</v>
          </cell>
          <cell r="I1719" t="str">
            <v>--</v>
          </cell>
          <cell r="J1719">
            <v>1</v>
          </cell>
          <cell r="K1719">
            <v>1</v>
          </cell>
        </row>
        <row r="1720">
          <cell r="A1720" t="str">
            <v>M2</v>
          </cell>
          <cell r="B1720" t="str">
            <v>A5C</v>
          </cell>
          <cell r="C1720" t="str">
            <v>P</v>
          </cell>
          <cell r="D1720" t="str">
            <v>23206</v>
          </cell>
          <cell r="E1720" t="str">
            <v>PIPE</v>
          </cell>
          <cell r="F1720">
            <v>1</v>
          </cell>
          <cell r="G1720" t="str">
            <v>CB100508000T00</v>
          </cell>
          <cell r="H1720">
            <v>0.75</v>
          </cell>
          <cell r="I1720" t="str">
            <v>--</v>
          </cell>
          <cell r="J1720">
            <v>1</v>
          </cell>
          <cell r="K1720">
            <v>1</v>
          </cell>
        </row>
        <row r="1721">
          <cell r="A1721" t="str">
            <v>M2</v>
          </cell>
          <cell r="B1721" t="str">
            <v>A5C</v>
          </cell>
          <cell r="C1721" t="str">
            <v>P</v>
          </cell>
          <cell r="D1721" t="str">
            <v>23239</v>
          </cell>
          <cell r="E1721" t="str">
            <v>PIPE</v>
          </cell>
          <cell r="F1721">
            <v>1</v>
          </cell>
          <cell r="G1721" t="str">
            <v>CB100508000T00</v>
          </cell>
          <cell r="H1721">
            <v>0.75</v>
          </cell>
          <cell r="I1721" t="str">
            <v>--</v>
          </cell>
          <cell r="J1721">
            <v>1</v>
          </cell>
          <cell r="K1721">
            <v>1</v>
          </cell>
        </row>
        <row r="1722">
          <cell r="A1722" t="str">
            <v>M2</v>
          </cell>
          <cell r="B1722" t="str">
            <v>A5C</v>
          </cell>
          <cell r="C1722" t="str">
            <v>P</v>
          </cell>
          <cell r="D1722" t="str">
            <v>23235</v>
          </cell>
          <cell r="E1722" t="str">
            <v>PIPE</v>
          </cell>
          <cell r="F1722">
            <v>1</v>
          </cell>
          <cell r="G1722" t="str">
            <v>CB100508000T00</v>
          </cell>
          <cell r="H1722">
            <v>0.75</v>
          </cell>
          <cell r="I1722" t="str">
            <v>--</v>
          </cell>
          <cell r="J1722">
            <v>1</v>
          </cell>
          <cell r="K1722">
            <v>1</v>
          </cell>
        </row>
        <row r="1723">
          <cell r="A1723" t="str">
            <v>M2</v>
          </cell>
          <cell r="B1723" t="str">
            <v>A5C</v>
          </cell>
          <cell r="C1723" t="str">
            <v>TRIM</v>
          </cell>
          <cell r="D1723" t="str">
            <v>V-2315</v>
          </cell>
          <cell r="E1723" t="str">
            <v>PIPE</v>
          </cell>
          <cell r="F1723">
            <v>1</v>
          </cell>
          <cell r="G1723" t="str">
            <v>CB100508000T00</v>
          </cell>
          <cell r="H1723">
            <v>0.75</v>
          </cell>
          <cell r="I1723" t="str">
            <v>--</v>
          </cell>
          <cell r="J1723">
            <v>1</v>
          </cell>
          <cell r="K1723">
            <v>1</v>
          </cell>
        </row>
        <row r="1724">
          <cell r="A1724" t="str">
            <v>M2</v>
          </cell>
          <cell r="B1724" t="str">
            <v>A5C</v>
          </cell>
          <cell r="C1724" t="str">
            <v>TRIM</v>
          </cell>
          <cell r="D1724" t="str">
            <v>V-2320</v>
          </cell>
          <cell r="E1724" t="str">
            <v>PIPE</v>
          </cell>
          <cell r="F1724">
            <v>1</v>
          </cell>
          <cell r="G1724" t="str">
            <v>CB100508000T00</v>
          </cell>
          <cell r="H1724">
            <v>0.75</v>
          </cell>
          <cell r="I1724" t="str">
            <v>--</v>
          </cell>
          <cell r="J1724">
            <v>1</v>
          </cell>
          <cell r="K1724">
            <v>1</v>
          </cell>
        </row>
        <row r="1725">
          <cell r="A1725" t="str">
            <v>M2</v>
          </cell>
          <cell r="B1725" t="str">
            <v>A5C</v>
          </cell>
          <cell r="C1725" t="str">
            <v>TRIM</v>
          </cell>
          <cell r="D1725" t="str">
            <v>V-2321</v>
          </cell>
          <cell r="E1725" t="str">
            <v>PIPE</v>
          </cell>
          <cell r="F1725">
            <v>1</v>
          </cell>
          <cell r="G1725" t="str">
            <v>CB100508000T00</v>
          </cell>
          <cell r="H1725">
            <v>0.75</v>
          </cell>
          <cell r="I1725" t="str">
            <v>--</v>
          </cell>
          <cell r="J1725">
            <v>1</v>
          </cell>
          <cell r="K1725">
            <v>1</v>
          </cell>
        </row>
        <row r="1726">
          <cell r="A1726" t="str">
            <v>M2</v>
          </cell>
          <cell r="B1726" t="str">
            <v>A5C</v>
          </cell>
          <cell r="C1726" t="str">
            <v>TRIM</v>
          </cell>
          <cell r="D1726" t="str">
            <v>V-2317</v>
          </cell>
          <cell r="E1726" t="str">
            <v>PIPE</v>
          </cell>
          <cell r="F1726">
            <v>1</v>
          </cell>
          <cell r="G1726" t="str">
            <v>CB100508000T00</v>
          </cell>
          <cell r="H1726">
            <v>0.75</v>
          </cell>
          <cell r="I1726" t="str">
            <v>--</v>
          </cell>
          <cell r="J1726">
            <v>1</v>
          </cell>
          <cell r="K1726">
            <v>1</v>
          </cell>
        </row>
        <row r="1727">
          <cell r="A1727" t="str">
            <v>M2</v>
          </cell>
          <cell r="B1727" t="str">
            <v>A5C</v>
          </cell>
          <cell r="C1727" t="str">
            <v>TRIM</v>
          </cell>
          <cell r="D1727" t="str">
            <v>V-2323</v>
          </cell>
          <cell r="E1727" t="str">
            <v>PIPE</v>
          </cell>
          <cell r="F1727">
            <v>1</v>
          </cell>
          <cell r="G1727" t="str">
            <v>CB100508000T00</v>
          </cell>
          <cell r="H1727">
            <v>0.75</v>
          </cell>
          <cell r="I1727" t="str">
            <v>--</v>
          </cell>
          <cell r="J1727">
            <v>1</v>
          </cell>
          <cell r="K1727">
            <v>1</v>
          </cell>
        </row>
        <row r="1728">
          <cell r="A1728" t="str">
            <v>M2</v>
          </cell>
          <cell r="B1728" t="str">
            <v>A5C</v>
          </cell>
          <cell r="C1728" t="str">
            <v>TRIM</v>
          </cell>
          <cell r="D1728" t="str">
            <v>V-2319</v>
          </cell>
          <cell r="E1728" t="str">
            <v>PIPE</v>
          </cell>
          <cell r="F1728">
            <v>1</v>
          </cell>
          <cell r="G1728" t="str">
            <v>CB100508000T00</v>
          </cell>
          <cell r="H1728">
            <v>0.75</v>
          </cell>
          <cell r="I1728" t="str">
            <v>--</v>
          </cell>
          <cell r="J1728">
            <v>1</v>
          </cell>
          <cell r="K1728">
            <v>1</v>
          </cell>
        </row>
        <row r="1729">
          <cell r="A1729" t="str">
            <v>M2</v>
          </cell>
          <cell r="B1729" t="str">
            <v>A5C</v>
          </cell>
          <cell r="C1729" t="str">
            <v>TRIM</v>
          </cell>
          <cell r="D1729" t="str">
            <v>V-2329</v>
          </cell>
          <cell r="E1729" t="str">
            <v>PIPE</v>
          </cell>
          <cell r="F1729">
            <v>1</v>
          </cell>
          <cell r="G1729" t="str">
            <v>CB100508000T00</v>
          </cell>
          <cell r="H1729">
            <v>0.75</v>
          </cell>
          <cell r="I1729" t="str">
            <v>--</v>
          </cell>
          <cell r="J1729">
            <v>1</v>
          </cell>
          <cell r="K1729">
            <v>1</v>
          </cell>
        </row>
        <row r="1730">
          <cell r="A1730" t="str">
            <v>M2</v>
          </cell>
          <cell r="B1730" t="str">
            <v>A5C</v>
          </cell>
          <cell r="C1730" t="str">
            <v>TRIM</v>
          </cell>
          <cell r="D1730" t="str">
            <v>V-2351</v>
          </cell>
          <cell r="E1730" t="str">
            <v>PIPE</v>
          </cell>
          <cell r="F1730">
            <v>1</v>
          </cell>
          <cell r="G1730" t="str">
            <v>CB100508000T00</v>
          </cell>
          <cell r="H1730">
            <v>0.75</v>
          </cell>
          <cell r="I1730" t="str">
            <v>--</v>
          </cell>
          <cell r="J1730">
            <v>1</v>
          </cell>
          <cell r="K1730">
            <v>1</v>
          </cell>
        </row>
        <row r="1731">
          <cell r="A1731" t="str">
            <v>M2</v>
          </cell>
          <cell r="B1731" t="str">
            <v>A5C</v>
          </cell>
          <cell r="C1731" t="str">
            <v>P</v>
          </cell>
          <cell r="D1731" t="str">
            <v>23068</v>
          </cell>
          <cell r="E1731" t="str">
            <v>PIPE</v>
          </cell>
          <cell r="F1731">
            <v>1</v>
          </cell>
          <cell r="G1731" t="str">
            <v>CB100508000T00</v>
          </cell>
          <cell r="H1731">
            <v>0.75</v>
          </cell>
          <cell r="I1731" t="str">
            <v>--</v>
          </cell>
          <cell r="J1731">
            <v>1</v>
          </cell>
          <cell r="K1731">
            <v>1</v>
          </cell>
        </row>
        <row r="1732">
          <cell r="A1732" t="str">
            <v>M2</v>
          </cell>
          <cell r="B1732" t="str">
            <v>A5C</v>
          </cell>
          <cell r="C1732" t="str">
            <v>P</v>
          </cell>
          <cell r="D1732" t="str">
            <v>23123</v>
          </cell>
          <cell r="E1732" t="str">
            <v>PIPE</v>
          </cell>
          <cell r="F1732">
            <v>1</v>
          </cell>
          <cell r="G1732" t="str">
            <v>CB100508000T00</v>
          </cell>
          <cell r="H1732">
            <v>0.75</v>
          </cell>
          <cell r="I1732" t="str">
            <v>--</v>
          </cell>
          <cell r="J1732">
            <v>1</v>
          </cell>
          <cell r="K1732">
            <v>1</v>
          </cell>
        </row>
        <row r="1733">
          <cell r="A1733" t="str">
            <v>M2</v>
          </cell>
          <cell r="B1733" t="str">
            <v>A5C</v>
          </cell>
          <cell r="C1733" t="str">
            <v>P</v>
          </cell>
          <cell r="D1733" t="str">
            <v>23204</v>
          </cell>
          <cell r="E1733" t="str">
            <v>PIPE</v>
          </cell>
          <cell r="F1733">
            <v>1</v>
          </cell>
          <cell r="G1733" t="str">
            <v>CB100508000T00</v>
          </cell>
          <cell r="H1733">
            <v>0.75</v>
          </cell>
          <cell r="I1733" t="str">
            <v>--</v>
          </cell>
          <cell r="J1733">
            <v>1</v>
          </cell>
          <cell r="K1733">
            <v>1</v>
          </cell>
        </row>
        <row r="1734">
          <cell r="A1734" t="str">
            <v>M2</v>
          </cell>
          <cell r="B1734" t="str">
            <v>A5C</v>
          </cell>
          <cell r="C1734" t="str">
            <v>P</v>
          </cell>
          <cell r="D1734" t="str">
            <v>23207</v>
          </cell>
          <cell r="E1734" t="str">
            <v>PIPE</v>
          </cell>
          <cell r="F1734">
            <v>1</v>
          </cell>
          <cell r="G1734" t="str">
            <v>CB100508000T00</v>
          </cell>
          <cell r="H1734">
            <v>0.75</v>
          </cell>
          <cell r="I1734" t="str">
            <v>--</v>
          </cell>
          <cell r="J1734">
            <v>1</v>
          </cell>
          <cell r="K1734">
            <v>1</v>
          </cell>
        </row>
        <row r="1735">
          <cell r="A1735" t="str">
            <v>M2</v>
          </cell>
          <cell r="B1735" t="str">
            <v>A5C</v>
          </cell>
          <cell r="C1735" t="str">
            <v>TRIM</v>
          </cell>
          <cell r="D1735" t="str">
            <v>V-2301</v>
          </cell>
          <cell r="E1735" t="str">
            <v>PIPE</v>
          </cell>
          <cell r="F1735">
            <v>1</v>
          </cell>
          <cell r="G1735" t="str">
            <v>CB100508000T00</v>
          </cell>
          <cell r="H1735">
            <v>0.75</v>
          </cell>
          <cell r="I1735" t="str">
            <v>--</v>
          </cell>
          <cell r="J1735">
            <v>1</v>
          </cell>
          <cell r="K1735">
            <v>1</v>
          </cell>
        </row>
        <row r="1736">
          <cell r="A1736" t="str">
            <v>M2</v>
          </cell>
          <cell r="B1736" t="str">
            <v>A5C</v>
          </cell>
          <cell r="C1736" t="str">
            <v>TRIM</v>
          </cell>
          <cell r="D1736" t="str">
            <v>V-2316</v>
          </cell>
          <cell r="E1736" t="str">
            <v>PIPE</v>
          </cell>
          <cell r="F1736">
            <v>1</v>
          </cell>
          <cell r="G1736" t="str">
            <v>CB100508000T00</v>
          </cell>
          <cell r="H1736">
            <v>0.75</v>
          </cell>
          <cell r="I1736" t="str">
            <v>--</v>
          </cell>
          <cell r="J1736">
            <v>1</v>
          </cell>
          <cell r="K1736">
            <v>1</v>
          </cell>
        </row>
        <row r="1737">
          <cell r="A1737" t="str">
            <v>M2</v>
          </cell>
          <cell r="B1737" t="str">
            <v>A5C</v>
          </cell>
          <cell r="C1737" t="str">
            <v>TRIM</v>
          </cell>
          <cell r="D1737" t="str">
            <v>V-2318</v>
          </cell>
          <cell r="E1737" t="str">
            <v>PIPE</v>
          </cell>
          <cell r="F1737">
            <v>1</v>
          </cell>
          <cell r="G1737" t="str">
            <v>CB100508000T00</v>
          </cell>
          <cell r="H1737">
            <v>0.75</v>
          </cell>
          <cell r="I1737" t="str">
            <v>--</v>
          </cell>
          <cell r="J1737">
            <v>1</v>
          </cell>
          <cell r="K1737">
            <v>1</v>
          </cell>
        </row>
        <row r="1738">
          <cell r="A1738" t="str">
            <v>M2</v>
          </cell>
          <cell r="B1738" t="str">
            <v>A5C</v>
          </cell>
          <cell r="C1738" t="str">
            <v>TRIM</v>
          </cell>
          <cell r="D1738" t="str">
            <v>V-2324</v>
          </cell>
          <cell r="E1738" t="str">
            <v>PIPE</v>
          </cell>
          <cell r="F1738">
            <v>1</v>
          </cell>
          <cell r="G1738" t="str">
            <v>CB100508000T00</v>
          </cell>
          <cell r="H1738">
            <v>0.75</v>
          </cell>
          <cell r="I1738" t="str">
            <v>--</v>
          </cell>
          <cell r="J1738">
            <v>1</v>
          </cell>
          <cell r="K1738">
            <v>1</v>
          </cell>
        </row>
        <row r="1739">
          <cell r="A1739" t="str">
            <v>M2</v>
          </cell>
          <cell r="B1739" t="str">
            <v>A5C</v>
          </cell>
          <cell r="C1739" t="str">
            <v>TRIM</v>
          </cell>
          <cell r="D1739" t="str">
            <v>V-2330</v>
          </cell>
          <cell r="E1739" t="str">
            <v>PIPE</v>
          </cell>
          <cell r="F1739">
            <v>1</v>
          </cell>
          <cell r="G1739" t="str">
            <v>CB100508000T00</v>
          </cell>
          <cell r="H1739">
            <v>0.75</v>
          </cell>
          <cell r="I1739" t="str">
            <v>--</v>
          </cell>
          <cell r="J1739">
            <v>1</v>
          </cell>
          <cell r="K1739">
            <v>1</v>
          </cell>
        </row>
        <row r="1740">
          <cell r="A1740" t="str">
            <v>M2</v>
          </cell>
          <cell r="B1740" t="str">
            <v>A5C</v>
          </cell>
          <cell r="C1740" t="str">
            <v>TRIM</v>
          </cell>
          <cell r="D1740" t="str">
            <v>V-2331</v>
          </cell>
          <cell r="E1740" t="str">
            <v>PIPE</v>
          </cell>
          <cell r="F1740">
            <v>1</v>
          </cell>
          <cell r="G1740" t="str">
            <v>CB100508000T00</v>
          </cell>
          <cell r="H1740">
            <v>0.75</v>
          </cell>
          <cell r="I1740" t="str">
            <v>--</v>
          </cell>
          <cell r="J1740">
            <v>1</v>
          </cell>
          <cell r="K1740">
            <v>1</v>
          </cell>
        </row>
        <row r="1741">
          <cell r="A1741" t="str">
            <v>M2</v>
          </cell>
          <cell r="B1741" t="str">
            <v>A5C</v>
          </cell>
          <cell r="C1741" t="str">
            <v>TRIM</v>
          </cell>
          <cell r="D1741" t="str">
            <v>V-2332</v>
          </cell>
          <cell r="E1741" t="str">
            <v>PIPE</v>
          </cell>
          <cell r="F1741">
            <v>1</v>
          </cell>
          <cell r="G1741" t="str">
            <v>CB100508000T00</v>
          </cell>
          <cell r="H1741">
            <v>0.75</v>
          </cell>
          <cell r="I1741" t="str">
            <v>--</v>
          </cell>
          <cell r="J1741">
            <v>1</v>
          </cell>
          <cell r="K1741">
            <v>1</v>
          </cell>
        </row>
        <row r="1742">
          <cell r="A1742" t="str">
            <v>M2</v>
          </cell>
          <cell r="B1742" t="str">
            <v>A5C</v>
          </cell>
          <cell r="C1742" t="str">
            <v>TRIM</v>
          </cell>
          <cell r="D1742" t="str">
            <v>V-2333</v>
          </cell>
          <cell r="E1742" t="str">
            <v>PIPE</v>
          </cell>
          <cell r="F1742">
            <v>1</v>
          </cell>
          <cell r="G1742" t="str">
            <v>CB100508000T00</v>
          </cell>
          <cell r="H1742">
            <v>0.75</v>
          </cell>
          <cell r="I1742" t="str">
            <v>--</v>
          </cell>
          <cell r="J1742">
            <v>1</v>
          </cell>
          <cell r="K1742">
            <v>1</v>
          </cell>
        </row>
        <row r="1743">
          <cell r="A1743" t="str">
            <v>M2</v>
          </cell>
          <cell r="B1743" t="str">
            <v>A5C</v>
          </cell>
          <cell r="C1743" t="str">
            <v>TRIM</v>
          </cell>
          <cell r="D1743" t="str">
            <v>V-2352</v>
          </cell>
          <cell r="E1743" t="str">
            <v>PIPE</v>
          </cell>
          <cell r="F1743">
            <v>1</v>
          </cell>
          <cell r="G1743" t="str">
            <v>CB100508000T00</v>
          </cell>
          <cell r="H1743">
            <v>0.75</v>
          </cell>
          <cell r="I1743" t="str">
            <v>--</v>
          </cell>
          <cell r="J1743">
            <v>1</v>
          </cell>
          <cell r="K1743">
            <v>1</v>
          </cell>
        </row>
        <row r="1744">
          <cell r="A1744" t="str">
            <v>M2</v>
          </cell>
          <cell r="B1744" t="str">
            <v>A5C</v>
          </cell>
          <cell r="C1744" t="str">
            <v>TRIM</v>
          </cell>
          <cell r="D1744" t="str">
            <v>V-2302</v>
          </cell>
          <cell r="E1744" t="str">
            <v>PIPE</v>
          </cell>
          <cell r="F1744">
            <v>1</v>
          </cell>
          <cell r="G1744" t="str">
            <v>CB100508000T00</v>
          </cell>
          <cell r="H1744">
            <v>0.75</v>
          </cell>
          <cell r="I1744" t="str">
            <v>--</v>
          </cell>
          <cell r="J1744">
            <v>1</v>
          </cell>
          <cell r="K1744">
            <v>1</v>
          </cell>
        </row>
        <row r="1745">
          <cell r="A1745" t="str">
            <v>M2</v>
          </cell>
          <cell r="B1745" t="str">
            <v>A5C</v>
          </cell>
          <cell r="C1745" t="str">
            <v>TRIM</v>
          </cell>
          <cell r="D1745" t="str">
            <v>V-2306</v>
          </cell>
          <cell r="E1745" t="str">
            <v>PIPE</v>
          </cell>
          <cell r="F1745">
            <v>1</v>
          </cell>
          <cell r="G1745" t="str">
            <v>CB100508000T00</v>
          </cell>
          <cell r="H1745">
            <v>0.75</v>
          </cell>
          <cell r="I1745" t="str">
            <v>--</v>
          </cell>
          <cell r="J1745">
            <v>1</v>
          </cell>
          <cell r="K1745">
            <v>1</v>
          </cell>
        </row>
        <row r="1746">
          <cell r="A1746" t="str">
            <v>M2</v>
          </cell>
          <cell r="B1746" t="str">
            <v>A5C</v>
          </cell>
          <cell r="C1746" t="str">
            <v>TRIM</v>
          </cell>
          <cell r="D1746" t="str">
            <v>V-2308</v>
          </cell>
          <cell r="E1746" t="str">
            <v>PIPE</v>
          </cell>
          <cell r="F1746">
            <v>1</v>
          </cell>
          <cell r="G1746" t="str">
            <v>CB100508000T00</v>
          </cell>
          <cell r="H1746">
            <v>0.75</v>
          </cell>
          <cell r="I1746" t="str">
            <v>--</v>
          </cell>
          <cell r="J1746">
            <v>1</v>
          </cell>
          <cell r="K1746">
            <v>1</v>
          </cell>
        </row>
        <row r="1747">
          <cell r="A1747" t="str">
            <v>M2</v>
          </cell>
          <cell r="B1747" t="str">
            <v>A5C</v>
          </cell>
          <cell r="C1747" t="str">
            <v>TRIM</v>
          </cell>
          <cell r="D1747" t="str">
            <v>V-2313</v>
          </cell>
          <cell r="E1747" t="str">
            <v>PIPE</v>
          </cell>
          <cell r="F1747">
            <v>1</v>
          </cell>
          <cell r="G1747" t="str">
            <v>CB100508000T00</v>
          </cell>
          <cell r="H1747">
            <v>0.75</v>
          </cell>
          <cell r="I1747" t="str">
            <v>--</v>
          </cell>
          <cell r="J1747">
            <v>1</v>
          </cell>
          <cell r="K1747">
            <v>1</v>
          </cell>
        </row>
        <row r="1748">
          <cell r="A1748" t="str">
            <v>M2</v>
          </cell>
          <cell r="B1748" t="str">
            <v>A5C</v>
          </cell>
          <cell r="C1748" t="str">
            <v>TRIM</v>
          </cell>
          <cell r="D1748" t="str">
            <v>V-2310</v>
          </cell>
          <cell r="E1748" t="str">
            <v>PIPE</v>
          </cell>
          <cell r="F1748">
            <v>1</v>
          </cell>
          <cell r="G1748" t="str">
            <v>CB100508000T00</v>
          </cell>
          <cell r="H1748">
            <v>0.75</v>
          </cell>
          <cell r="I1748" t="str">
            <v>--</v>
          </cell>
          <cell r="J1748">
            <v>1</v>
          </cell>
          <cell r="K1748">
            <v>1</v>
          </cell>
        </row>
        <row r="1749">
          <cell r="A1749" t="str">
            <v>M2</v>
          </cell>
          <cell r="B1749" t="str">
            <v>A5C</v>
          </cell>
          <cell r="C1749" t="str">
            <v>TRIM</v>
          </cell>
          <cell r="D1749" t="str">
            <v>V-2304</v>
          </cell>
          <cell r="E1749" t="str">
            <v>PIPE</v>
          </cell>
          <cell r="F1749">
            <v>1</v>
          </cell>
          <cell r="G1749" t="str">
            <v>CB100508000T00</v>
          </cell>
          <cell r="H1749">
            <v>0.75</v>
          </cell>
          <cell r="I1749" t="str">
            <v>--</v>
          </cell>
          <cell r="J1749">
            <v>1</v>
          </cell>
          <cell r="K1749">
            <v>1</v>
          </cell>
        </row>
        <row r="1750">
          <cell r="A1750" t="str">
            <v>M2</v>
          </cell>
          <cell r="B1750" t="str">
            <v>A5C</v>
          </cell>
          <cell r="C1750" t="str">
            <v>TRIM</v>
          </cell>
          <cell r="D1750" t="str">
            <v>V-2325</v>
          </cell>
          <cell r="E1750" t="str">
            <v>PIPE</v>
          </cell>
          <cell r="F1750">
            <v>1</v>
          </cell>
          <cell r="G1750" t="str">
            <v>CB100508000T00</v>
          </cell>
          <cell r="H1750">
            <v>0.75</v>
          </cell>
          <cell r="I1750" t="str">
            <v>--</v>
          </cell>
          <cell r="J1750">
            <v>1</v>
          </cell>
          <cell r="K1750">
            <v>1</v>
          </cell>
        </row>
        <row r="1751">
          <cell r="A1751" t="str">
            <v>M2</v>
          </cell>
          <cell r="B1751" t="str">
            <v>A5C</v>
          </cell>
          <cell r="C1751" t="str">
            <v>TRIM</v>
          </cell>
          <cell r="D1751" t="str">
            <v>V-2327</v>
          </cell>
          <cell r="E1751" t="str">
            <v>PIPE</v>
          </cell>
          <cell r="F1751">
            <v>1</v>
          </cell>
          <cell r="G1751" t="str">
            <v>CB100508000T00</v>
          </cell>
          <cell r="H1751">
            <v>0.75</v>
          </cell>
          <cell r="I1751" t="str">
            <v>--</v>
          </cell>
          <cell r="J1751">
            <v>1.2</v>
          </cell>
          <cell r="K1751">
            <v>1.2</v>
          </cell>
        </row>
        <row r="1752">
          <cell r="A1752" t="str">
            <v>M2</v>
          </cell>
          <cell r="B1752" t="str">
            <v>A5C</v>
          </cell>
          <cell r="C1752" t="str">
            <v>TRIM</v>
          </cell>
          <cell r="D1752" t="str">
            <v>V-2328</v>
          </cell>
          <cell r="E1752" t="str">
            <v>PIPE</v>
          </cell>
          <cell r="F1752">
            <v>1</v>
          </cell>
          <cell r="G1752" t="str">
            <v>CB100508000T00</v>
          </cell>
          <cell r="H1752">
            <v>0.75</v>
          </cell>
          <cell r="I1752" t="str">
            <v>--</v>
          </cell>
          <cell r="J1752">
            <v>1.2</v>
          </cell>
          <cell r="K1752">
            <v>1.2</v>
          </cell>
        </row>
        <row r="1753">
          <cell r="A1753" t="str">
            <v>M2</v>
          </cell>
          <cell r="B1753" t="str">
            <v>A5C</v>
          </cell>
          <cell r="C1753" t="str">
            <v>TRIM</v>
          </cell>
          <cell r="D1753" t="str">
            <v>V-2326</v>
          </cell>
          <cell r="E1753" t="str">
            <v>PIPE</v>
          </cell>
          <cell r="F1753">
            <v>1</v>
          </cell>
          <cell r="G1753" t="str">
            <v>CB100508000T00</v>
          </cell>
          <cell r="H1753">
            <v>0.75</v>
          </cell>
          <cell r="I1753" t="str">
            <v>--</v>
          </cell>
          <cell r="J1753">
            <v>1.2</v>
          </cell>
          <cell r="K1753">
            <v>1.2</v>
          </cell>
        </row>
        <row r="1754">
          <cell r="A1754" t="str">
            <v>M2</v>
          </cell>
          <cell r="B1754" t="str">
            <v>A5C</v>
          </cell>
          <cell r="C1754" t="str">
            <v>TRIM</v>
          </cell>
          <cell r="D1754" t="str">
            <v>V-2401</v>
          </cell>
          <cell r="E1754" t="str">
            <v>PIPE</v>
          </cell>
          <cell r="F1754">
            <v>1</v>
          </cell>
          <cell r="G1754" t="str">
            <v>CB100508000T00</v>
          </cell>
          <cell r="H1754">
            <v>0.75</v>
          </cell>
          <cell r="I1754" t="str">
            <v>--</v>
          </cell>
          <cell r="J1754">
            <v>1.2</v>
          </cell>
          <cell r="K1754">
            <v>1.2</v>
          </cell>
        </row>
        <row r="1755">
          <cell r="A1755" t="str">
            <v>M2</v>
          </cell>
          <cell r="B1755" t="str">
            <v>A5C</v>
          </cell>
          <cell r="C1755" t="str">
            <v>TRIM</v>
          </cell>
          <cell r="D1755" t="str">
            <v>V-2404</v>
          </cell>
          <cell r="E1755" t="str">
            <v>PIPE</v>
          </cell>
          <cell r="F1755">
            <v>1</v>
          </cell>
          <cell r="G1755" t="str">
            <v>CB100508000T00</v>
          </cell>
          <cell r="H1755">
            <v>0.75</v>
          </cell>
          <cell r="I1755" t="str">
            <v>--</v>
          </cell>
          <cell r="J1755">
            <v>1.2</v>
          </cell>
          <cell r="K1755">
            <v>1.2</v>
          </cell>
        </row>
        <row r="1756">
          <cell r="A1756" t="str">
            <v>M2</v>
          </cell>
          <cell r="B1756" t="str">
            <v>A5C</v>
          </cell>
          <cell r="C1756" t="str">
            <v>TRIM</v>
          </cell>
          <cell r="D1756" t="str">
            <v>R-2401</v>
          </cell>
          <cell r="E1756" t="str">
            <v>PIPE</v>
          </cell>
          <cell r="F1756">
            <v>1</v>
          </cell>
          <cell r="G1756" t="str">
            <v>CB100508000T00</v>
          </cell>
          <cell r="H1756">
            <v>0.75</v>
          </cell>
          <cell r="I1756" t="str">
            <v>--</v>
          </cell>
          <cell r="J1756">
            <v>1.2</v>
          </cell>
          <cell r="K1756">
            <v>1.2</v>
          </cell>
        </row>
        <row r="1757">
          <cell r="A1757" t="str">
            <v>M2</v>
          </cell>
          <cell r="B1757" t="str">
            <v>A5C</v>
          </cell>
          <cell r="C1757" t="str">
            <v>P</v>
          </cell>
          <cell r="D1757" t="str">
            <v>23085</v>
          </cell>
          <cell r="E1757" t="str">
            <v>PIPE</v>
          </cell>
          <cell r="F1757">
            <v>1</v>
          </cell>
          <cell r="G1757" t="str">
            <v>CB100508000T00</v>
          </cell>
          <cell r="H1757">
            <v>0.75</v>
          </cell>
          <cell r="I1757" t="str">
            <v>--</v>
          </cell>
          <cell r="J1757">
            <v>1.5</v>
          </cell>
          <cell r="K1757">
            <v>1.5</v>
          </cell>
        </row>
        <row r="1758">
          <cell r="A1758" t="str">
            <v>M2</v>
          </cell>
          <cell r="B1758" t="str">
            <v>A5C</v>
          </cell>
          <cell r="C1758" t="str">
            <v>P</v>
          </cell>
          <cell r="D1758" t="str">
            <v>23096</v>
          </cell>
          <cell r="E1758" t="str">
            <v>PIPE</v>
          </cell>
          <cell r="F1758">
            <v>1</v>
          </cell>
          <cell r="G1758" t="str">
            <v>CB100508000T00</v>
          </cell>
          <cell r="H1758">
            <v>0.75</v>
          </cell>
          <cell r="I1758" t="str">
            <v>--</v>
          </cell>
          <cell r="J1758">
            <v>1.5</v>
          </cell>
          <cell r="K1758">
            <v>1.5</v>
          </cell>
        </row>
        <row r="1759">
          <cell r="A1759" t="str">
            <v>M2</v>
          </cell>
          <cell r="B1759" t="str">
            <v>A5C</v>
          </cell>
          <cell r="C1759" t="str">
            <v>P</v>
          </cell>
          <cell r="D1759" t="str">
            <v>23124</v>
          </cell>
          <cell r="E1759" t="str">
            <v>PIPE</v>
          </cell>
          <cell r="F1759">
            <v>1</v>
          </cell>
          <cell r="G1759" t="str">
            <v>CB100508000T00</v>
          </cell>
          <cell r="H1759">
            <v>0.75</v>
          </cell>
          <cell r="I1759" t="str">
            <v>--</v>
          </cell>
          <cell r="J1759">
            <v>1.5</v>
          </cell>
          <cell r="K1759">
            <v>1.5</v>
          </cell>
        </row>
        <row r="1760">
          <cell r="A1760" t="str">
            <v>M2</v>
          </cell>
          <cell r="B1760" t="str">
            <v>A5C</v>
          </cell>
          <cell r="C1760" t="str">
            <v>P</v>
          </cell>
          <cell r="D1760" t="str">
            <v>23135</v>
          </cell>
          <cell r="E1760" t="str">
            <v>PIPE</v>
          </cell>
          <cell r="F1760">
            <v>1</v>
          </cell>
          <cell r="G1760" t="str">
            <v>CB100508000T00</v>
          </cell>
          <cell r="H1760">
            <v>0.75</v>
          </cell>
          <cell r="I1760" t="str">
            <v>--</v>
          </cell>
          <cell r="J1760">
            <v>1.5</v>
          </cell>
          <cell r="K1760">
            <v>1.5</v>
          </cell>
        </row>
        <row r="1761">
          <cell r="A1761" t="str">
            <v>M2</v>
          </cell>
          <cell r="B1761" t="str">
            <v>A5C</v>
          </cell>
          <cell r="C1761" t="str">
            <v>TRIM</v>
          </cell>
          <cell r="D1761" t="str">
            <v>C-2302</v>
          </cell>
          <cell r="E1761" t="str">
            <v>PIPE</v>
          </cell>
          <cell r="F1761">
            <v>1</v>
          </cell>
          <cell r="G1761" t="str">
            <v>CB100508000T00</v>
          </cell>
          <cell r="H1761">
            <v>0.75</v>
          </cell>
          <cell r="I1761" t="str">
            <v>--</v>
          </cell>
          <cell r="J1761">
            <v>1.5</v>
          </cell>
          <cell r="K1761">
            <v>1.5</v>
          </cell>
        </row>
        <row r="1762">
          <cell r="A1762" t="str">
            <v>M2</v>
          </cell>
          <cell r="B1762" t="str">
            <v>A5C</v>
          </cell>
          <cell r="C1762" t="str">
            <v>TRIM</v>
          </cell>
          <cell r="D1762" t="str">
            <v>C-2303</v>
          </cell>
          <cell r="E1762" t="str">
            <v>PIPE</v>
          </cell>
          <cell r="F1762">
            <v>1</v>
          </cell>
          <cell r="G1762" t="str">
            <v>CB100508000T00</v>
          </cell>
          <cell r="H1762">
            <v>0.75</v>
          </cell>
          <cell r="I1762" t="str">
            <v>--</v>
          </cell>
          <cell r="J1762">
            <v>1.5</v>
          </cell>
          <cell r="K1762">
            <v>1.5</v>
          </cell>
        </row>
        <row r="1763">
          <cell r="A1763" t="str">
            <v>M2</v>
          </cell>
          <cell r="B1763" t="str">
            <v>A5C</v>
          </cell>
          <cell r="C1763" t="str">
            <v>TRIM</v>
          </cell>
          <cell r="D1763" t="str">
            <v>C-2304</v>
          </cell>
          <cell r="E1763" t="str">
            <v>PIPE</v>
          </cell>
          <cell r="F1763">
            <v>1</v>
          </cell>
          <cell r="G1763" t="str">
            <v>CB100508000T00</v>
          </cell>
          <cell r="H1763">
            <v>0.75</v>
          </cell>
          <cell r="I1763" t="str">
            <v>--</v>
          </cell>
          <cell r="J1763">
            <v>1.5</v>
          </cell>
          <cell r="K1763">
            <v>1.5</v>
          </cell>
        </row>
        <row r="1764">
          <cell r="A1764" t="str">
            <v>M2</v>
          </cell>
          <cell r="B1764" t="str">
            <v>A5C</v>
          </cell>
          <cell r="C1764" t="str">
            <v>TRIM</v>
          </cell>
          <cell r="D1764" t="str">
            <v>C-2305</v>
          </cell>
          <cell r="E1764" t="str">
            <v>PIPE</v>
          </cell>
          <cell r="F1764">
            <v>1</v>
          </cell>
          <cell r="G1764" t="str">
            <v>CB100508000T00</v>
          </cell>
          <cell r="H1764">
            <v>0.75</v>
          </cell>
          <cell r="I1764" t="str">
            <v>--</v>
          </cell>
          <cell r="J1764">
            <v>1.5</v>
          </cell>
          <cell r="K1764">
            <v>1.5</v>
          </cell>
        </row>
        <row r="1765">
          <cell r="A1765" t="str">
            <v>M2</v>
          </cell>
          <cell r="B1765" t="str">
            <v>A5C</v>
          </cell>
          <cell r="C1765" t="str">
            <v>TRIM</v>
          </cell>
          <cell r="D1765" t="str">
            <v>C-2306</v>
          </cell>
          <cell r="E1765" t="str">
            <v>PIPE</v>
          </cell>
          <cell r="F1765">
            <v>1</v>
          </cell>
          <cell r="G1765" t="str">
            <v>CB100508000T00</v>
          </cell>
          <cell r="H1765">
            <v>0.75</v>
          </cell>
          <cell r="I1765" t="str">
            <v>--</v>
          </cell>
          <cell r="J1765">
            <v>1.5</v>
          </cell>
          <cell r="K1765">
            <v>1.5</v>
          </cell>
        </row>
        <row r="1766">
          <cell r="A1766" t="str">
            <v>M2</v>
          </cell>
          <cell r="B1766" t="str">
            <v>A5C</v>
          </cell>
          <cell r="C1766" t="str">
            <v>TRIM</v>
          </cell>
          <cell r="D1766" t="str">
            <v>C-2301</v>
          </cell>
          <cell r="E1766" t="str">
            <v>PIPE</v>
          </cell>
          <cell r="F1766">
            <v>1</v>
          </cell>
          <cell r="G1766" t="str">
            <v>CB100508000T00</v>
          </cell>
          <cell r="H1766">
            <v>0.75</v>
          </cell>
          <cell r="I1766" t="str">
            <v>--</v>
          </cell>
          <cell r="J1766">
            <v>1.5</v>
          </cell>
          <cell r="K1766">
            <v>1.5</v>
          </cell>
        </row>
        <row r="1767">
          <cell r="A1767" t="str">
            <v>M2</v>
          </cell>
          <cell r="B1767" t="str">
            <v>B2C</v>
          </cell>
          <cell r="C1767" t="str">
            <v>SCH</v>
          </cell>
          <cell r="D1767" t="str">
            <v>23613</v>
          </cell>
          <cell r="E1767" t="str">
            <v>PIPE</v>
          </cell>
          <cell r="F1767">
            <v>1</v>
          </cell>
          <cell r="G1767" t="str">
            <v>CB100508000T00</v>
          </cell>
          <cell r="H1767">
            <v>0.75</v>
          </cell>
          <cell r="I1767" t="str">
            <v>--</v>
          </cell>
          <cell r="J1767">
            <v>1.6</v>
          </cell>
          <cell r="K1767">
            <v>1.6</v>
          </cell>
        </row>
        <row r="1768">
          <cell r="A1768" t="str">
            <v>M2</v>
          </cell>
          <cell r="B1768" t="str">
            <v>A5C</v>
          </cell>
          <cell r="C1768" t="str">
            <v>TRIM</v>
          </cell>
          <cell r="D1768" t="str">
            <v>V-2403</v>
          </cell>
          <cell r="E1768" t="str">
            <v>PIPE</v>
          </cell>
          <cell r="F1768">
            <v>1</v>
          </cell>
          <cell r="G1768" t="str">
            <v>CB100508000T00</v>
          </cell>
          <cell r="H1768">
            <v>0.75</v>
          </cell>
          <cell r="I1768" t="str">
            <v>--</v>
          </cell>
          <cell r="J1768">
            <v>1.6</v>
          </cell>
          <cell r="K1768">
            <v>1.6</v>
          </cell>
        </row>
        <row r="1769">
          <cell r="A1769" t="str">
            <v>M2</v>
          </cell>
          <cell r="B1769" t="str">
            <v>A5C</v>
          </cell>
          <cell r="C1769" t="str">
            <v>N</v>
          </cell>
          <cell r="D1769" t="str">
            <v>23613</v>
          </cell>
          <cell r="E1769" t="str">
            <v>PIPE</v>
          </cell>
          <cell r="F1769">
            <v>1</v>
          </cell>
          <cell r="G1769" t="str">
            <v>CB100508000T00</v>
          </cell>
          <cell r="H1769">
            <v>0.75</v>
          </cell>
          <cell r="I1769" t="str">
            <v>--</v>
          </cell>
          <cell r="J1769">
            <v>2.2999999999999998</v>
          </cell>
          <cell r="K1769">
            <v>2.2999999999999998</v>
          </cell>
        </row>
        <row r="1770">
          <cell r="A1770" t="str">
            <v>M2</v>
          </cell>
          <cell r="B1770" t="str">
            <v>A5C</v>
          </cell>
          <cell r="C1770" t="str">
            <v>N</v>
          </cell>
          <cell r="D1770" t="str">
            <v>23647</v>
          </cell>
          <cell r="E1770" t="str">
            <v>PIPE</v>
          </cell>
          <cell r="F1770">
            <v>1</v>
          </cell>
          <cell r="G1770" t="str">
            <v>CB100508000T00</v>
          </cell>
          <cell r="H1770">
            <v>0.75</v>
          </cell>
          <cell r="I1770" t="str">
            <v>--</v>
          </cell>
          <cell r="J1770">
            <v>2.5</v>
          </cell>
          <cell r="K1770">
            <v>2.5</v>
          </cell>
        </row>
        <row r="1771">
          <cell r="A1771" t="str">
            <v>M2</v>
          </cell>
          <cell r="B1771" t="str">
            <v>A5C</v>
          </cell>
          <cell r="C1771" t="str">
            <v>N</v>
          </cell>
          <cell r="D1771" t="str">
            <v>23648</v>
          </cell>
          <cell r="E1771" t="str">
            <v>PIPE</v>
          </cell>
          <cell r="F1771">
            <v>1</v>
          </cell>
          <cell r="G1771" t="str">
            <v>CB100508000T00</v>
          </cell>
          <cell r="H1771">
            <v>0.75</v>
          </cell>
          <cell r="I1771" t="str">
            <v>--</v>
          </cell>
          <cell r="J1771">
            <v>2.5</v>
          </cell>
          <cell r="K1771">
            <v>2.5</v>
          </cell>
        </row>
        <row r="1772">
          <cell r="A1772" t="str">
            <v>M2</v>
          </cell>
          <cell r="B1772" t="str">
            <v>A5C</v>
          </cell>
          <cell r="C1772" t="str">
            <v>N</v>
          </cell>
          <cell r="D1772" t="str">
            <v>23621</v>
          </cell>
          <cell r="E1772" t="str">
            <v>PIPE</v>
          </cell>
          <cell r="F1772">
            <v>1</v>
          </cell>
          <cell r="G1772" t="str">
            <v>CB100508000T00</v>
          </cell>
          <cell r="H1772">
            <v>0.75</v>
          </cell>
          <cell r="I1772" t="str">
            <v>--</v>
          </cell>
          <cell r="J1772">
            <v>2.8</v>
          </cell>
          <cell r="K1772">
            <v>2.8</v>
          </cell>
        </row>
        <row r="1773">
          <cell r="A1773" t="str">
            <v>M2</v>
          </cell>
          <cell r="B1773" t="str">
            <v>A5C</v>
          </cell>
          <cell r="C1773" t="str">
            <v>P</v>
          </cell>
          <cell r="D1773" t="str">
            <v>23113</v>
          </cell>
          <cell r="E1773" t="str">
            <v>PIPE</v>
          </cell>
          <cell r="F1773">
            <v>1</v>
          </cell>
          <cell r="G1773" t="str">
            <v>CB100508000T00</v>
          </cell>
          <cell r="H1773">
            <v>0.75</v>
          </cell>
          <cell r="I1773" t="str">
            <v>--</v>
          </cell>
          <cell r="J1773">
            <v>3</v>
          </cell>
          <cell r="K1773">
            <v>3</v>
          </cell>
        </row>
        <row r="1774">
          <cell r="A1774" t="str">
            <v>M2</v>
          </cell>
          <cell r="B1774" t="str">
            <v>A5C</v>
          </cell>
          <cell r="C1774" t="str">
            <v>N</v>
          </cell>
          <cell r="D1774" t="str">
            <v>23619</v>
          </cell>
          <cell r="E1774" t="str">
            <v>PIPE</v>
          </cell>
          <cell r="F1774">
            <v>1</v>
          </cell>
          <cell r="G1774" t="str">
            <v>CB100508000T00</v>
          </cell>
          <cell r="H1774">
            <v>0.75</v>
          </cell>
          <cell r="I1774" t="str">
            <v>--</v>
          </cell>
          <cell r="J1774">
            <v>3.5</v>
          </cell>
          <cell r="K1774">
            <v>3.5</v>
          </cell>
        </row>
        <row r="1775">
          <cell r="A1775" t="str">
            <v>M2</v>
          </cell>
          <cell r="B1775" t="str">
            <v>A5C</v>
          </cell>
          <cell r="C1775" t="str">
            <v>N</v>
          </cell>
          <cell r="D1775" t="str">
            <v>23620</v>
          </cell>
          <cell r="E1775" t="str">
            <v>PIPE</v>
          </cell>
          <cell r="F1775">
            <v>1</v>
          </cell>
          <cell r="G1775" t="str">
            <v>CB100508000T00</v>
          </cell>
          <cell r="H1775">
            <v>0.75</v>
          </cell>
          <cell r="I1775" t="str">
            <v>--</v>
          </cell>
          <cell r="J1775">
            <v>3.5</v>
          </cell>
          <cell r="K1775">
            <v>3.5</v>
          </cell>
        </row>
        <row r="1776">
          <cell r="A1776" t="str">
            <v>M2</v>
          </cell>
          <cell r="B1776" t="str">
            <v>A5C</v>
          </cell>
          <cell r="C1776" t="str">
            <v>N</v>
          </cell>
          <cell r="D1776" t="str">
            <v>23642</v>
          </cell>
          <cell r="E1776" t="str">
            <v>PIPE</v>
          </cell>
          <cell r="F1776">
            <v>1</v>
          </cell>
          <cell r="G1776" t="str">
            <v>CB100508000T00</v>
          </cell>
          <cell r="H1776">
            <v>0.75</v>
          </cell>
          <cell r="I1776" t="str">
            <v>--</v>
          </cell>
          <cell r="J1776">
            <v>3.5</v>
          </cell>
          <cell r="K1776">
            <v>3.5</v>
          </cell>
        </row>
        <row r="1777">
          <cell r="A1777" t="str">
            <v>M2</v>
          </cell>
          <cell r="B1777" t="str">
            <v>A5C</v>
          </cell>
          <cell r="C1777" t="str">
            <v>N</v>
          </cell>
          <cell r="D1777" t="str">
            <v>24611</v>
          </cell>
          <cell r="E1777" t="str">
            <v>PIPE</v>
          </cell>
          <cell r="F1777">
            <v>1</v>
          </cell>
          <cell r="G1777" t="str">
            <v>CB100508000T00</v>
          </cell>
          <cell r="H1777">
            <v>0.75</v>
          </cell>
          <cell r="I1777" t="str">
            <v>--</v>
          </cell>
          <cell r="J1777">
            <v>3.5</v>
          </cell>
          <cell r="K1777">
            <v>3.5</v>
          </cell>
        </row>
        <row r="1778">
          <cell r="A1778" t="str">
            <v>M2</v>
          </cell>
          <cell r="B1778" t="str">
            <v>A5C</v>
          </cell>
          <cell r="C1778" t="str">
            <v>N</v>
          </cell>
          <cell r="D1778" t="str">
            <v>23646</v>
          </cell>
          <cell r="E1778" t="str">
            <v>PIPE</v>
          </cell>
          <cell r="F1778">
            <v>1</v>
          </cell>
          <cell r="G1778" t="str">
            <v>CB100508000T00</v>
          </cell>
          <cell r="H1778">
            <v>0.75</v>
          </cell>
          <cell r="I1778" t="str">
            <v>--</v>
          </cell>
          <cell r="J1778">
            <v>3.5</v>
          </cell>
          <cell r="K1778">
            <v>3.5</v>
          </cell>
        </row>
        <row r="1779">
          <cell r="A1779" t="str">
            <v>M2</v>
          </cell>
          <cell r="B1779" t="str">
            <v>A5C</v>
          </cell>
          <cell r="C1779" t="str">
            <v>P</v>
          </cell>
          <cell r="D1779" t="str">
            <v>24033</v>
          </cell>
          <cell r="E1779" t="str">
            <v>PIPE</v>
          </cell>
          <cell r="F1779">
            <v>1</v>
          </cell>
          <cell r="G1779" t="str">
            <v>CB100508000T00</v>
          </cell>
          <cell r="H1779">
            <v>0.75</v>
          </cell>
          <cell r="I1779" t="str">
            <v>--</v>
          </cell>
          <cell r="J1779">
            <v>3.5</v>
          </cell>
          <cell r="K1779">
            <v>3.5</v>
          </cell>
        </row>
        <row r="1780">
          <cell r="A1780" t="str">
            <v>M2</v>
          </cell>
          <cell r="B1780" t="str">
            <v>A5C</v>
          </cell>
          <cell r="C1780" t="str">
            <v>N</v>
          </cell>
          <cell r="D1780" t="str">
            <v>24612</v>
          </cell>
          <cell r="E1780" t="str">
            <v>PIPE</v>
          </cell>
          <cell r="F1780">
            <v>1</v>
          </cell>
          <cell r="G1780" t="str">
            <v>CB100508000T00</v>
          </cell>
          <cell r="H1780">
            <v>0.75</v>
          </cell>
          <cell r="I1780" t="str">
            <v>--</v>
          </cell>
          <cell r="J1780">
            <v>3.6</v>
          </cell>
          <cell r="K1780">
            <v>3.6</v>
          </cell>
        </row>
        <row r="1781">
          <cell r="A1781" t="str">
            <v>M2</v>
          </cell>
          <cell r="B1781" t="str">
            <v>A5C</v>
          </cell>
          <cell r="C1781" t="str">
            <v>N</v>
          </cell>
          <cell r="D1781" t="str">
            <v>24614</v>
          </cell>
          <cell r="E1781" t="str">
            <v>PIPE</v>
          </cell>
          <cell r="F1781">
            <v>1</v>
          </cell>
          <cell r="G1781" t="str">
            <v>CB100508000T00</v>
          </cell>
          <cell r="H1781">
            <v>0.75</v>
          </cell>
          <cell r="I1781" t="str">
            <v>--</v>
          </cell>
          <cell r="J1781">
            <v>3.6</v>
          </cell>
          <cell r="K1781">
            <v>3.6</v>
          </cell>
        </row>
        <row r="1782">
          <cell r="A1782" t="str">
            <v>M2</v>
          </cell>
          <cell r="B1782" t="str">
            <v>A5C</v>
          </cell>
          <cell r="C1782" t="str">
            <v>P</v>
          </cell>
          <cell r="D1782" t="str">
            <v>23053</v>
          </cell>
          <cell r="E1782" t="str">
            <v>PIPE</v>
          </cell>
          <cell r="F1782">
            <v>1</v>
          </cell>
          <cell r="G1782" t="str">
            <v>CB100508000T00</v>
          </cell>
          <cell r="H1782">
            <v>0.75</v>
          </cell>
          <cell r="I1782" t="str">
            <v>--</v>
          </cell>
          <cell r="J1782">
            <v>3.9</v>
          </cell>
          <cell r="K1782">
            <v>3.9</v>
          </cell>
        </row>
        <row r="1783">
          <cell r="A1783" t="str">
            <v>M2</v>
          </cell>
          <cell r="B1783" t="str">
            <v>A5C</v>
          </cell>
          <cell r="C1783" t="str">
            <v>P</v>
          </cell>
          <cell r="D1783" t="str">
            <v>23048</v>
          </cell>
          <cell r="E1783" t="str">
            <v>PIPE</v>
          </cell>
          <cell r="F1783">
            <v>1</v>
          </cell>
          <cell r="G1783" t="str">
            <v>CB100508000T00</v>
          </cell>
          <cell r="H1783">
            <v>0.75</v>
          </cell>
          <cell r="I1783" t="str">
            <v>--</v>
          </cell>
          <cell r="J1783">
            <v>4.3</v>
          </cell>
          <cell r="K1783">
            <v>4.3</v>
          </cell>
        </row>
        <row r="1784">
          <cell r="A1784" t="str">
            <v>M2</v>
          </cell>
          <cell r="B1784" t="str">
            <v>A5C</v>
          </cell>
          <cell r="C1784" t="str">
            <v>N</v>
          </cell>
          <cell r="D1784" t="str">
            <v>24613</v>
          </cell>
          <cell r="E1784" t="str">
            <v>PIPE</v>
          </cell>
          <cell r="F1784">
            <v>1</v>
          </cell>
          <cell r="G1784" t="str">
            <v>CB100508000T00</v>
          </cell>
          <cell r="H1784">
            <v>0.75</v>
          </cell>
          <cell r="I1784" t="str">
            <v>--</v>
          </cell>
          <cell r="J1784">
            <v>4.5</v>
          </cell>
          <cell r="K1784">
            <v>4.5</v>
          </cell>
        </row>
        <row r="1785">
          <cell r="A1785" t="str">
            <v>M2</v>
          </cell>
          <cell r="B1785" t="str">
            <v>A5C</v>
          </cell>
          <cell r="C1785" t="str">
            <v>P</v>
          </cell>
          <cell r="D1785" t="str">
            <v>23094</v>
          </cell>
          <cell r="E1785" t="str">
            <v>PIPE</v>
          </cell>
          <cell r="F1785">
            <v>1</v>
          </cell>
          <cell r="G1785" t="str">
            <v>CB100508000T00</v>
          </cell>
          <cell r="H1785">
            <v>0.75</v>
          </cell>
          <cell r="I1785" t="str">
            <v>--</v>
          </cell>
          <cell r="J1785">
            <v>5</v>
          </cell>
          <cell r="K1785">
            <v>5</v>
          </cell>
        </row>
        <row r="1786">
          <cell r="A1786" t="str">
            <v>M2</v>
          </cell>
          <cell r="B1786" t="str">
            <v>A5C</v>
          </cell>
          <cell r="C1786" t="str">
            <v>P</v>
          </cell>
          <cell r="D1786" t="str">
            <v>23101</v>
          </cell>
          <cell r="E1786" t="str">
            <v>PIPE</v>
          </cell>
          <cell r="F1786">
            <v>1</v>
          </cell>
          <cell r="G1786" t="str">
            <v>CB100508000T00</v>
          </cell>
          <cell r="H1786">
            <v>0.75</v>
          </cell>
          <cell r="I1786" t="str">
            <v>--</v>
          </cell>
          <cell r="J1786">
            <v>5</v>
          </cell>
          <cell r="K1786">
            <v>5</v>
          </cell>
        </row>
        <row r="1787">
          <cell r="A1787" t="str">
            <v>M2</v>
          </cell>
          <cell r="B1787" t="str">
            <v>A5C</v>
          </cell>
          <cell r="C1787" t="str">
            <v>P</v>
          </cell>
          <cell r="D1787" t="str">
            <v>23105</v>
          </cell>
          <cell r="E1787" t="str">
            <v>PIPE</v>
          </cell>
          <cell r="F1787">
            <v>1</v>
          </cell>
          <cell r="G1787" t="str">
            <v>CB100508000T00</v>
          </cell>
          <cell r="H1787">
            <v>0.75</v>
          </cell>
          <cell r="I1787" t="str">
            <v>--</v>
          </cell>
          <cell r="J1787">
            <v>5</v>
          </cell>
          <cell r="K1787">
            <v>5</v>
          </cell>
        </row>
        <row r="1788">
          <cell r="A1788" t="str">
            <v>M2</v>
          </cell>
          <cell r="B1788" t="str">
            <v>A5C</v>
          </cell>
          <cell r="C1788" t="str">
            <v>P</v>
          </cell>
          <cell r="D1788" t="str">
            <v>23109</v>
          </cell>
          <cell r="E1788" t="str">
            <v>PIPE</v>
          </cell>
          <cell r="F1788">
            <v>1</v>
          </cell>
          <cell r="G1788" t="str">
            <v>CB100508000T00</v>
          </cell>
          <cell r="H1788">
            <v>0.75</v>
          </cell>
          <cell r="I1788" t="str">
            <v>--</v>
          </cell>
          <cell r="J1788">
            <v>5</v>
          </cell>
          <cell r="K1788">
            <v>5</v>
          </cell>
        </row>
        <row r="1789">
          <cell r="A1789" t="str">
            <v>M2</v>
          </cell>
          <cell r="B1789" t="str">
            <v>A5C</v>
          </cell>
          <cell r="C1789" t="str">
            <v>P</v>
          </cell>
          <cell r="D1789" t="str">
            <v>23234</v>
          </cell>
          <cell r="E1789" t="str">
            <v>PIPE</v>
          </cell>
          <cell r="F1789">
            <v>1</v>
          </cell>
          <cell r="G1789" t="str">
            <v>CB100508000T00</v>
          </cell>
          <cell r="H1789">
            <v>0.75</v>
          </cell>
          <cell r="I1789" t="str">
            <v>--</v>
          </cell>
          <cell r="J1789">
            <v>5</v>
          </cell>
          <cell r="K1789">
            <v>5</v>
          </cell>
        </row>
        <row r="1790">
          <cell r="A1790" t="str">
            <v>M2</v>
          </cell>
          <cell r="B1790" t="str">
            <v>A5C</v>
          </cell>
          <cell r="C1790" t="str">
            <v>P</v>
          </cell>
          <cell r="D1790" t="str">
            <v>23238</v>
          </cell>
          <cell r="E1790" t="str">
            <v>PIPE</v>
          </cell>
          <cell r="F1790">
            <v>1</v>
          </cell>
          <cell r="G1790" t="str">
            <v>CB100508000T00</v>
          </cell>
          <cell r="H1790">
            <v>0.75</v>
          </cell>
          <cell r="I1790" t="str">
            <v>--</v>
          </cell>
          <cell r="J1790">
            <v>5</v>
          </cell>
          <cell r="K1790">
            <v>5</v>
          </cell>
        </row>
        <row r="1791">
          <cell r="A1791" t="str">
            <v>M2</v>
          </cell>
          <cell r="B1791" t="str">
            <v>A5C</v>
          </cell>
          <cell r="C1791" t="str">
            <v>P</v>
          </cell>
          <cell r="D1791" t="str">
            <v>24017</v>
          </cell>
          <cell r="E1791" t="str">
            <v>PIPE</v>
          </cell>
          <cell r="F1791">
            <v>1</v>
          </cell>
          <cell r="G1791" t="str">
            <v>CB100508000T00</v>
          </cell>
          <cell r="H1791">
            <v>0.75</v>
          </cell>
          <cell r="I1791" t="str">
            <v>--</v>
          </cell>
          <cell r="J1791">
            <v>5</v>
          </cell>
          <cell r="K1791">
            <v>5</v>
          </cell>
        </row>
        <row r="1792">
          <cell r="A1792" t="str">
            <v>M2</v>
          </cell>
          <cell r="B1792" t="str">
            <v>A5C</v>
          </cell>
          <cell r="C1792" t="str">
            <v>P</v>
          </cell>
          <cell r="D1792" t="str">
            <v>23176</v>
          </cell>
          <cell r="E1792" t="str">
            <v>PIPE</v>
          </cell>
          <cell r="F1792">
            <v>1</v>
          </cell>
          <cell r="G1792" t="str">
            <v>CB100508000T00</v>
          </cell>
          <cell r="H1792">
            <v>0.75</v>
          </cell>
          <cell r="I1792" t="str">
            <v>--</v>
          </cell>
          <cell r="J1792">
            <v>5.6</v>
          </cell>
          <cell r="K1792">
            <v>5.6</v>
          </cell>
        </row>
        <row r="1793">
          <cell r="A1793" t="str">
            <v>M2</v>
          </cell>
          <cell r="B1793" t="str">
            <v>A5C</v>
          </cell>
          <cell r="C1793" t="str">
            <v>P</v>
          </cell>
          <cell r="D1793" t="str">
            <v>24031</v>
          </cell>
          <cell r="E1793" t="str">
            <v>PIPE</v>
          </cell>
          <cell r="F1793">
            <v>1</v>
          </cell>
          <cell r="G1793" t="str">
            <v>CB100508000T00</v>
          </cell>
          <cell r="H1793">
            <v>0.75</v>
          </cell>
          <cell r="I1793" t="str">
            <v>--</v>
          </cell>
          <cell r="J1793">
            <v>6</v>
          </cell>
          <cell r="K1793">
            <v>6</v>
          </cell>
        </row>
        <row r="1794">
          <cell r="A1794" t="str">
            <v>M2</v>
          </cell>
          <cell r="B1794" t="str">
            <v>A5C</v>
          </cell>
          <cell r="C1794" t="str">
            <v>P</v>
          </cell>
          <cell r="D1794" t="str">
            <v>23193</v>
          </cell>
          <cell r="E1794" t="str">
            <v>PIPE</v>
          </cell>
          <cell r="F1794">
            <v>1</v>
          </cell>
          <cell r="G1794" t="str">
            <v>CB100508000T00</v>
          </cell>
          <cell r="H1794">
            <v>0.75</v>
          </cell>
          <cell r="I1794" t="str">
            <v>--</v>
          </cell>
          <cell r="J1794">
            <v>6.3</v>
          </cell>
          <cell r="K1794">
            <v>6.3</v>
          </cell>
        </row>
        <row r="1795">
          <cell r="A1795" t="str">
            <v>M2</v>
          </cell>
          <cell r="B1795" t="str">
            <v>A5C</v>
          </cell>
          <cell r="C1795" t="str">
            <v>P</v>
          </cell>
          <cell r="D1795" t="str">
            <v>23133</v>
          </cell>
          <cell r="E1795" t="str">
            <v>PIPE</v>
          </cell>
          <cell r="F1795">
            <v>1</v>
          </cell>
          <cell r="G1795" t="str">
            <v>CB100508000T00</v>
          </cell>
          <cell r="H1795">
            <v>0.75</v>
          </cell>
          <cell r="I1795" t="str">
            <v>--</v>
          </cell>
          <cell r="J1795">
            <v>6.5</v>
          </cell>
          <cell r="K1795">
            <v>6.5</v>
          </cell>
        </row>
        <row r="1796">
          <cell r="A1796" t="str">
            <v>M2</v>
          </cell>
          <cell r="B1796" t="str">
            <v>A5C</v>
          </cell>
          <cell r="C1796" t="str">
            <v>P</v>
          </cell>
          <cell r="D1796" t="str">
            <v>23141</v>
          </cell>
          <cell r="E1796" t="str">
            <v>PIPE</v>
          </cell>
          <cell r="F1796">
            <v>1</v>
          </cell>
          <cell r="G1796" t="str">
            <v>CB100508000T00</v>
          </cell>
          <cell r="H1796">
            <v>0.75</v>
          </cell>
          <cell r="I1796" t="str">
            <v>--</v>
          </cell>
          <cell r="J1796">
            <v>6.5</v>
          </cell>
          <cell r="K1796">
            <v>6.5</v>
          </cell>
        </row>
        <row r="1797">
          <cell r="A1797" t="str">
            <v>M2</v>
          </cell>
          <cell r="B1797" t="str">
            <v>A5C</v>
          </cell>
          <cell r="C1797" t="str">
            <v>P</v>
          </cell>
          <cell r="D1797" t="str">
            <v>23145</v>
          </cell>
          <cell r="E1797" t="str">
            <v>PIPE</v>
          </cell>
          <cell r="F1797">
            <v>1</v>
          </cell>
          <cell r="G1797" t="str">
            <v>CB100508000T00</v>
          </cell>
          <cell r="H1797">
            <v>0.75</v>
          </cell>
          <cell r="I1797" t="str">
            <v>--</v>
          </cell>
          <cell r="J1797">
            <v>6.5</v>
          </cell>
          <cell r="K1797">
            <v>6.5</v>
          </cell>
        </row>
        <row r="1798">
          <cell r="A1798" t="str">
            <v>M2</v>
          </cell>
          <cell r="B1798" t="str">
            <v>A5C</v>
          </cell>
          <cell r="C1798" t="str">
            <v>P</v>
          </cell>
          <cell r="D1798" t="str">
            <v>23184</v>
          </cell>
          <cell r="E1798" t="str">
            <v>PIPE</v>
          </cell>
          <cell r="F1798">
            <v>1</v>
          </cell>
          <cell r="G1798" t="str">
            <v>CB100508000T00</v>
          </cell>
          <cell r="H1798">
            <v>0.75</v>
          </cell>
          <cell r="I1798" t="str">
            <v>--</v>
          </cell>
          <cell r="J1798">
            <v>7</v>
          </cell>
          <cell r="K1798">
            <v>7</v>
          </cell>
        </row>
        <row r="1799">
          <cell r="A1799" t="str">
            <v>M2</v>
          </cell>
          <cell r="B1799" t="str">
            <v>A5C</v>
          </cell>
          <cell r="C1799" t="str">
            <v>P</v>
          </cell>
          <cell r="D1799" t="str">
            <v>23163</v>
          </cell>
          <cell r="E1799" t="str">
            <v>PIPE</v>
          </cell>
          <cell r="F1799">
            <v>1</v>
          </cell>
          <cell r="G1799" t="str">
            <v>CB100508000T00</v>
          </cell>
          <cell r="H1799">
            <v>0.75</v>
          </cell>
          <cell r="I1799" t="str">
            <v>--</v>
          </cell>
          <cell r="J1799">
            <v>8.8000000000000007</v>
          </cell>
          <cell r="K1799">
            <v>8.8000000000000007</v>
          </cell>
        </row>
        <row r="1800">
          <cell r="A1800" t="str">
            <v>M2</v>
          </cell>
          <cell r="B1800" t="str">
            <v>A5C</v>
          </cell>
          <cell r="C1800" t="str">
            <v>P</v>
          </cell>
          <cell r="D1800" t="str">
            <v>23113</v>
          </cell>
          <cell r="E1800" t="str">
            <v>PIPE</v>
          </cell>
          <cell r="F1800">
            <v>1</v>
          </cell>
          <cell r="G1800" t="str">
            <v>CB100508000T00</v>
          </cell>
          <cell r="H1800">
            <v>0.75</v>
          </cell>
          <cell r="I1800" t="str">
            <v>--</v>
          </cell>
          <cell r="J1800">
            <v>9</v>
          </cell>
          <cell r="K1800">
            <v>9</v>
          </cell>
        </row>
        <row r="1801">
          <cell r="A1801" t="str">
            <v>M2</v>
          </cell>
          <cell r="B1801" t="str">
            <v>A5C</v>
          </cell>
          <cell r="C1801" t="str">
            <v>P</v>
          </cell>
          <cell r="D1801" t="str">
            <v>23014</v>
          </cell>
          <cell r="E1801" t="str">
            <v>PIPE</v>
          </cell>
          <cell r="F1801">
            <v>1</v>
          </cell>
          <cell r="G1801" t="str">
            <v>CB100508000T00</v>
          </cell>
          <cell r="H1801">
            <v>0.75</v>
          </cell>
          <cell r="I1801" t="str">
            <v>--</v>
          </cell>
          <cell r="J1801">
            <v>9</v>
          </cell>
          <cell r="K1801">
            <v>9</v>
          </cell>
        </row>
        <row r="1802">
          <cell r="A1802" t="str">
            <v>M2</v>
          </cell>
          <cell r="B1802" t="str">
            <v>A5C</v>
          </cell>
          <cell r="C1802" t="str">
            <v>P</v>
          </cell>
          <cell r="D1802" t="str">
            <v>23219</v>
          </cell>
          <cell r="E1802" t="str">
            <v>PIPE</v>
          </cell>
          <cell r="F1802">
            <v>1</v>
          </cell>
          <cell r="G1802" t="str">
            <v>CB100508000T00</v>
          </cell>
          <cell r="H1802">
            <v>0.75</v>
          </cell>
          <cell r="I1802" t="str">
            <v>--</v>
          </cell>
          <cell r="J1802">
            <v>9.8000000000000007</v>
          </cell>
          <cell r="K1802">
            <v>9.8000000000000007</v>
          </cell>
        </row>
        <row r="1803">
          <cell r="A1803" t="str">
            <v>M2</v>
          </cell>
          <cell r="B1803" t="str">
            <v>A5C</v>
          </cell>
          <cell r="C1803" t="str">
            <v>P</v>
          </cell>
          <cell r="D1803" t="str">
            <v>23183</v>
          </cell>
          <cell r="E1803" t="str">
            <v>PIPE</v>
          </cell>
          <cell r="F1803">
            <v>1</v>
          </cell>
          <cell r="G1803" t="str">
            <v>CB100508000T00</v>
          </cell>
          <cell r="H1803">
            <v>0.75</v>
          </cell>
          <cell r="I1803" t="str">
            <v>--</v>
          </cell>
          <cell r="J1803">
            <v>10</v>
          </cell>
          <cell r="K1803">
            <v>10</v>
          </cell>
        </row>
        <row r="1804">
          <cell r="A1804" t="str">
            <v>M2</v>
          </cell>
          <cell r="B1804" t="str">
            <v>A5C</v>
          </cell>
          <cell r="C1804" t="str">
            <v>P</v>
          </cell>
          <cell r="D1804" t="str">
            <v>23065</v>
          </cell>
          <cell r="E1804" t="str">
            <v>PIPE</v>
          </cell>
          <cell r="F1804">
            <v>1</v>
          </cell>
          <cell r="G1804" t="str">
            <v>CB100508000T00</v>
          </cell>
          <cell r="H1804">
            <v>0.75</v>
          </cell>
          <cell r="I1804" t="str">
            <v>--</v>
          </cell>
          <cell r="J1804">
            <v>11</v>
          </cell>
          <cell r="K1804">
            <v>11</v>
          </cell>
        </row>
        <row r="1805">
          <cell r="A1805" t="str">
            <v>M2</v>
          </cell>
          <cell r="B1805" t="str">
            <v>A5C</v>
          </cell>
          <cell r="C1805" t="str">
            <v>P</v>
          </cell>
          <cell r="D1805" t="str">
            <v>23048</v>
          </cell>
          <cell r="E1805" t="str">
            <v>PIPE</v>
          </cell>
          <cell r="F1805">
            <v>1</v>
          </cell>
          <cell r="G1805" t="str">
            <v>CB100508000T00</v>
          </cell>
          <cell r="H1805">
            <v>0.75</v>
          </cell>
          <cell r="I1805" t="str">
            <v>--</v>
          </cell>
          <cell r="J1805">
            <v>12.7</v>
          </cell>
          <cell r="K1805">
            <v>12.7</v>
          </cell>
        </row>
        <row r="1806">
          <cell r="A1806" t="str">
            <v>M2</v>
          </cell>
          <cell r="B1806" t="str">
            <v>A5C</v>
          </cell>
          <cell r="C1806" t="str">
            <v>P</v>
          </cell>
          <cell r="D1806" t="str">
            <v>23155</v>
          </cell>
          <cell r="E1806" t="str">
            <v>PIPE</v>
          </cell>
          <cell r="F1806">
            <v>1</v>
          </cell>
          <cell r="G1806" t="str">
            <v>CB100508000T00</v>
          </cell>
          <cell r="H1806">
            <v>0.75</v>
          </cell>
          <cell r="I1806" t="str">
            <v>--</v>
          </cell>
          <cell r="J1806">
            <v>13.5</v>
          </cell>
          <cell r="K1806">
            <v>13.5</v>
          </cell>
        </row>
        <row r="1807">
          <cell r="A1807" t="str">
            <v>M2</v>
          </cell>
          <cell r="B1807" t="str">
            <v>B2C</v>
          </cell>
          <cell r="C1807" t="str">
            <v>SH</v>
          </cell>
          <cell r="D1807" t="str">
            <v>24612</v>
          </cell>
          <cell r="E1807" t="str">
            <v>PIPE</v>
          </cell>
          <cell r="F1807">
            <v>1</v>
          </cell>
          <cell r="G1807" t="str">
            <v>CB100508000T00</v>
          </cell>
          <cell r="H1807">
            <v>0.75</v>
          </cell>
          <cell r="I1807" t="str">
            <v>--</v>
          </cell>
          <cell r="J1807">
            <v>14</v>
          </cell>
          <cell r="K1807">
            <v>14</v>
          </cell>
        </row>
        <row r="1808">
          <cell r="A1808" t="str">
            <v>M2</v>
          </cell>
          <cell r="B1808" t="str">
            <v>B2C</v>
          </cell>
          <cell r="C1808" t="str">
            <v>SCL</v>
          </cell>
          <cell r="D1808" t="str">
            <v>TRAP</v>
          </cell>
          <cell r="E1808" t="str">
            <v>PIPE</v>
          </cell>
          <cell r="F1808">
            <v>1</v>
          </cell>
          <cell r="G1808" t="str">
            <v>CB100508000T00</v>
          </cell>
          <cell r="H1808">
            <v>0.75</v>
          </cell>
          <cell r="I1808" t="str">
            <v>--</v>
          </cell>
          <cell r="J1808">
            <v>15</v>
          </cell>
          <cell r="K1808">
            <v>15</v>
          </cell>
        </row>
        <row r="1809">
          <cell r="A1809" t="str">
            <v>M2</v>
          </cell>
          <cell r="B1809" t="str">
            <v>A5C</v>
          </cell>
          <cell r="C1809" t="str">
            <v>P</v>
          </cell>
          <cell r="D1809" t="str">
            <v>24029</v>
          </cell>
          <cell r="E1809" t="str">
            <v>PIPE</v>
          </cell>
          <cell r="F1809">
            <v>1</v>
          </cell>
          <cell r="G1809" t="str">
            <v>CB100508000T00</v>
          </cell>
          <cell r="H1809">
            <v>0.75</v>
          </cell>
          <cell r="I1809" t="str">
            <v>--</v>
          </cell>
          <cell r="J1809">
            <v>15</v>
          </cell>
          <cell r="K1809">
            <v>15</v>
          </cell>
        </row>
        <row r="1810">
          <cell r="A1810" t="str">
            <v>M2</v>
          </cell>
          <cell r="B1810" t="str">
            <v>A5C</v>
          </cell>
          <cell r="C1810" t="str">
            <v>P</v>
          </cell>
          <cell r="D1810" t="str">
            <v>23173</v>
          </cell>
          <cell r="E1810" t="str">
            <v>PIPE</v>
          </cell>
          <cell r="F1810">
            <v>1</v>
          </cell>
          <cell r="G1810" t="str">
            <v>CB100508000T00</v>
          </cell>
          <cell r="H1810">
            <v>0.75</v>
          </cell>
          <cell r="I1810" t="str">
            <v>--</v>
          </cell>
          <cell r="J1810">
            <v>17.600000000000001</v>
          </cell>
          <cell r="K1810">
            <v>17.600000000000001</v>
          </cell>
        </row>
        <row r="1811">
          <cell r="A1811" t="str">
            <v>M2</v>
          </cell>
          <cell r="B1811" t="str">
            <v>A5C</v>
          </cell>
          <cell r="C1811" t="str">
            <v>P</v>
          </cell>
          <cell r="D1811" t="str">
            <v>23247</v>
          </cell>
          <cell r="E1811" t="str">
            <v>PIPE</v>
          </cell>
          <cell r="F1811">
            <v>1</v>
          </cell>
          <cell r="G1811" t="str">
            <v>CB100508000T00</v>
          </cell>
          <cell r="H1811">
            <v>0.75</v>
          </cell>
          <cell r="I1811" t="str">
            <v>--</v>
          </cell>
          <cell r="J1811">
            <v>20.6</v>
          </cell>
          <cell r="K1811">
            <v>20.6</v>
          </cell>
        </row>
        <row r="1812">
          <cell r="A1812" t="str">
            <v>M2</v>
          </cell>
          <cell r="B1812" t="str">
            <v>A5C</v>
          </cell>
          <cell r="C1812" t="str">
            <v>P</v>
          </cell>
          <cell r="D1812" t="str">
            <v>23225</v>
          </cell>
          <cell r="E1812" t="str">
            <v>PIPE</v>
          </cell>
          <cell r="F1812">
            <v>1</v>
          </cell>
          <cell r="G1812" t="str">
            <v>CB100508000T00</v>
          </cell>
          <cell r="H1812">
            <v>0.75</v>
          </cell>
          <cell r="I1812" t="str">
            <v>--</v>
          </cell>
          <cell r="J1812">
            <v>21</v>
          </cell>
          <cell r="K1812">
            <v>21</v>
          </cell>
        </row>
        <row r="1813">
          <cell r="A1813" t="str">
            <v>M2</v>
          </cell>
          <cell r="B1813" t="str">
            <v>A5C</v>
          </cell>
          <cell r="C1813" t="str">
            <v>P</v>
          </cell>
          <cell r="D1813" t="str">
            <v>23188</v>
          </cell>
          <cell r="E1813" t="str">
            <v>PIPE</v>
          </cell>
          <cell r="F1813">
            <v>1</v>
          </cell>
          <cell r="G1813" t="str">
            <v>CB100508000T00</v>
          </cell>
          <cell r="H1813">
            <v>0.75</v>
          </cell>
          <cell r="I1813" t="str">
            <v>--</v>
          </cell>
          <cell r="J1813">
            <v>22.2</v>
          </cell>
          <cell r="K1813">
            <v>22.2</v>
          </cell>
        </row>
        <row r="1814">
          <cell r="A1814" t="str">
            <v>M2</v>
          </cell>
          <cell r="B1814" t="str">
            <v>A5C</v>
          </cell>
          <cell r="C1814" t="str">
            <v>P</v>
          </cell>
          <cell r="D1814" t="str">
            <v>23059</v>
          </cell>
          <cell r="E1814" t="str">
            <v>PIPE</v>
          </cell>
          <cell r="F1814">
            <v>1</v>
          </cell>
          <cell r="G1814" t="str">
            <v>CB100508000T00</v>
          </cell>
          <cell r="H1814">
            <v>0.75</v>
          </cell>
          <cell r="I1814" t="str">
            <v>--</v>
          </cell>
          <cell r="J1814">
            <v>23</v>
          </cell>
          <cell r="K1814">
            <v>23</v>
          </cell>
        </row>
        <row r="1815">
          <cell r="A1815" t="str">
            <v>M2</v>
          </cell>
          <cell r="B1815" t="str">
            <v>A5C</v>
          </cell>
          <cell r="C1815" t="str">
            <v>P</v>
          </cell>
          <cell r="D1815" t="str">
            <v>99004</v>
          </cell>
          <cell r="E1815" t="str">
            <v>PIPE</v>
          </cell>
          <cell r="F1815">
            <v>1</v>
          </cell>
          <cell r="G1815" t="str">
            <v>CB100508000T00</v>
          </cell>
          <cell r="H1815">
            <v>0.75</v>
          </cell>
          <cell r="I1815" t="str">
            <v>--</v>
          </cell>
          <cell r="J1815">
            <v>25.5</v>
          </cell>
          <cell r="K1815">
            <v>25.5</v>
          </cell>
        </row>
        <row r="1816">
          <cell r="A1816" t="str">
            <v>M2</v>
          </cell>
          <cell r="B1816" t="str">
            <v>A5C</v>
          </cell>
          <cell r="C1816" t="str">
            <v>P</v>
          </cell>
          <cell r="D1816" t="str">
            <v>23079</v>
          </cell>
          <cell r="E1816" t="str">
            <v>PIPE</v>
          </cell>
          <cell r="F1816">
            <v>1</v>
          </cell>
          <cell r="G1816" t="str">
            <v>CB100508000T00</v>
          </cell>
          <cell r="H1816">
            <v>0.75</v>
          </cell>
          <cell r="I1816" t="str">
            <v>--</v>
          </cell>
          <cell r="J1816">
            <v>26.2</v>
          </cell>
          <cell r="K1816">
            <v>26.2</v>
          </cell>
        </row>
        <row r="1817">
          <cell r="A1817" t="str">
            <v>M2</v>
          </cell>
          <cell r="B1817" t="str">
            <v>A5C</v>
          </cell>
          <cell r="C1817" t="str">
            <v>P</v>
          </cell>
          <cell r="D1817" t="str">
            <v>23094</v>
          </cell>
          <cell r="E1817" t="str">
            <v>PIPE</v>
          </cell>
          <cell r="F1817">
            <v>1</v>
          </cell>
          <cell r="G1817" t="str">
            <v>CB100508000T00</v>
          </cell>
          <cell r="H1817">
            <v>0.75</v>
          </cell>
          <cell r="I1817" t="str">
            <v>--</v>
          </cell>
          <cell r="J1817">
            <v>27</v>
          </cell>
          <cell r="K1817">
            <v>27</v>
          </cell>
        </row>
        <row r="1818">
          <cell r="A1818" t="str">
            <v>M2</v>
          </cell>
          <cell r="B1818" t="str">
            <v>A5C</v>
          </cell>
          <cell r="C1818" t="str">
            <v>P</v>
          </cell>
          <cell r="D1818" t="str">
            <v>23180</v>
          </cell>
          <cell r="E1818" t="str">
            <v>PIPE</v>
          </cell>
          <cell r="F1818">
            <v>1</v>
          </cell>
          <cell r="G1818" t="str">
            <v>CB100508000T00</v>
          </cell>
          <cell r="H1818">
            <v>0.75</v>
          </cell>
          <cell r="I1818" t="str">
            <v>--</v>
          </cell>
          <cell r="J1818">
            <v>29</v>
          </cell>
          <cell r="K1818">
            <v>29</v>
          </cell>
        </row>
        <row r="1819">
          <cell r="A1819" t="str">
            <v>M2</v>
          </cell>
          <cell r="B1819" t="str">
            <v>A5C</v>
          </cell>
          <cell r="C1819" t="str">
            <v>P</v>
          </cell>
          <cell r="D1819" t="str">
            <v>23028</v>
          </cell>
          <cell r="E1819" t="str">
            <v>PIPE</v>
          </cell>
          <cell r="F1819">
            <v>1</v>
          </cell>
          <cell r="G1819" t="str">
            <v>CB100508000T00</v>
          </cell>
          <cell r="H1819">
            <v>0.75</v>
          </cell>
          <cell r="I1819" t="str">
            <v>--</v>
          </cell>
          <cell r="J1819">
            <v>30.5</v>
          </cell>
          <cell r="K1819">
            <v>30.5</v>
          </cell>
        </row>
        <row r="1820">
          <cell r="A1820" t="str">
            <v>M2</v>
          </cell>
          <cell r="B1820" t="str">
            <v>A5C</v>
          </cell>
          <cell r="C1820" t="str">
            <v>P</v>
          </cell>
          <cell r="D1820" t="str">
            <v>23053</v>
          </cell>
          <cell r="E1820" t="str">
            <v>PIPE</v>
          </cell>
          <cell r="F1820">
            <v>1</v>
          </cell>
          <cell r="G1820" t="str">
            <v>CB100508000T00</v>
          </cell>
          <cell r="H1820">
            <v>0.75</v>
          </cell>
          <cell r="I1820" t="str">
            <v>--</v>
          </cell>
          <cell r="J1820">
            <v>31.5</v>
          </cell>
          <cell r="K1820">
            <v>31.5</v>
          </cell>
        </row>
        <row r="1821">
          <cell r="A1821" t="str">
            <v>M2</v>
          </cell>
          <cell r="B1821" t="str">
            <v>A5C</v>
          </cell>
          <cell r="C1821" t="str">
            <v>P</v>
          </cell>
          <cell r="D1821" t="str">
            <v>24016</v>
          </cell>
          <cell r="E1821" t="str">
            <v>PIPE</v>
          </cell>
          <cell r="F1821">
            <v>1</v>
          </cell>
          <cell r="G1821" t="str">
            <v>CB100508000T00</v>
          </cell>
          <cell r="H1821">
            <v>0.75</v>
          </cell>
          <cell r="I1821" t="str">
            <v>--</v>
          </cell>
          <cell r="J1821">
            <v>32.5</v>
          </cell>
          <cell r="K1821">
            <v>32.5</v>
          </cell>
        </row>
        <row r="1822">
          <cell r="A1822" t="str">
            <v>M2</v>
          </cell>
          <cell r="B1822" t="str">
            <v>A5C</v>
          </cell>
          <cell r="C1822" t="str">
            <v>P</v>
          </cell>
          <cell r="D1822" t="str">
            <v>23156</v>
          </cell>
          <cell r="E1822" t="str">
            <v>PIPE</v>
          </cell>
          <cell r="F1822">
            <v>1</v>
          </cell>
          <cell r="G1822" t="str">
            <v>CB100508000T00</v>
          </cell>
          <cell r="H1822">
            <v>0.75</v>
          </cell>
          <cell r="I1822" t="str">
            <v>--</v>
          </cell>
          <cell r="J1822">
            <v>34.9</v>
          </cell>
          <cell r="K1822">
            <v>34.9</v>
          </cell>
        </row>
        <row r="1823">
          <cell r="A1823" t="str">
            <v>M2</v>
          </cell>
          <cell r="B1823" t="str">
            <v>A5C</v>
          </cell>
          <cell r="C1823" t="str">
            <v>P</v>
          </cell>
          <cell r="D1823" t="str">
            <v>23191</v>
          </cell>
          <cell r="E1823" t="str">
            <v>PIPE</v>
          </cell>
          <cell r="F1823">
            <v>1</v>
          </cell>
          <cell r="G1823" t="str">
            <v>CB100508000T00</v>
          </cell>
          <cell r="H1823">
            <v>0.75</v>
          </cell>
          <cell r="I1823" t="str">
            <v>--</v>
          </cell>
          <cell r="J1823">
            <v>35</v>
          </cell>
          <cell r="K1823">
            <v>35</v>
          </cell>
        </row>
        <row r="1824">
          <cell r="A1824" t="str">
            <v>M2</v>
          </cell>
          <cell r="B1824" t="str">
            <v>A5C</v>
          </cell>
          <cell r="C1824" t="str">
            <v>P</v>
          </cell>
          <cell r="D1824" t="str">
            <v>23141</v>
          </cell>
          <cell r="E1824" t="str">
            <v>PIPE</v>
          </cell>
          <cell r="F1824">
            <v>1</v>
          </cell>
          <cell r="G1824" t="str">
            <v>CB100508000T00</v>
          </cell>
          <cell r="H1824">
            <v>0.75</v>
          </cell>
          <cell r="I1824" t="str">
            <v>--</v>
          </cell>
          <cell r="J1824">
            <v>37</v>
          </cell>
          <cell r="K1824">
            <v>37</v>
          </cell>
        </row>
        <row r="1825">
          <cell r="A1825" t="str">
            <v>M2</v>
          </cell>
          <cell r="B1825" t="str">
            <v>A5C</v>
          </cell>
          <cell r="C1825" t="str">
            <v>P</v>
          </cell>
          <cell r="D1825" t="str">
            <v>23081</v>
          </cell>
          <cell r="E1825" t="str">
            <v>PIPE</v>
          </cell>
          <cell r="F1825">
            <v>1</v>
          </cell>
          <cell r="G1825" t="str">
            <v>CB100508000T00</v>
          </cell>
          <cell r="H1825">
            <v>0.75</v>
          </cell>
          <cell r="I1825" t="str">
            <v>--</v>
          </cell>
          <cell r="J1825">
            <v>40</v>
          </cell>
          <cell r="K1825">
            <v>40</v>
          </cell>
        </row>
        <row r="1826">
          <cell r="A1826" t="str">
            <v>M2</v>
          </cell>
          <cell r="B1826" t="str">
            <v>A5C</v>
          </cell>
          <cell r="C1826" t="str">
            <v>P</v>
          </cell>
          <cell r="D1826" t="str">
            <v>24024</v>
          </cell>
          <cell r="E1826" t="str">
            <v>PIPE</v>
          </cell>
          <cell r="F1826">
            <v>1</v>
          </cell>
          <cell r="G1826" t="str">
            <v>CB100508000T00</v>
          </cell>
          <cell r="H1826">
            <v>0.75</v>
          </cell>
          <cell r="I1826" t="str">
            <v>--</v>
          </cell>
          <cell r="J1826">
            <v>49.5</v>
          </cell>
          <cell r="K1826">
            <v>49.5</v>
          </cell>
        </row>
        <row r="1827">
          <cell r="A1827" t="str">
            <v>M2</v>
          </cell>
          <cell r="B1827" t="str">
            <v>A5C</v>
          </cell>
          <cell r="C1827" t="str">
            <v>P</v>
          </cell>
          <cell r="D1827" t="str">
            <v>24018</v>
          </cell>
          <cell r="E1827" t="str">
            <v>PIPE</v>
          </cell>
          <cell r="F1827">
            <v>1</v>
          </cell>
          <cell r="G1827" t="str">
            <v>CB100508000T00</v>
          </cell>
          <cell r="H1827">
            <v>0.75</v>
          </cell>
          <cell r="I1827" t="str">
            <v>--</v>
          </cell>
          <cell r="J1827">
            <v>51</v>
          </cell>
          <cell r="K1827">
            <v>51</v>
          </cell>
        </row>
        <row r="1828">
          <cell r="A1828" t="str">
            <v>M2</v>
          </cell>
          <cell r="B1828" t="str">
            <v>A5C</v>
          </cell>
          <cell r="C1828" t="str">
            <v>P</v>
          </cell>
          <cell r="D1828" t="str">
            <v>23080</v>
          </cell>
          <cell r="E1828" t="str">
            <v>PIPE</v>
          </cell>
          <cell r="F1828">
            <v>1</v>
          </cell>
          <cell r="G1828" t="str">
            <v>CB100508000T00</v>
          </cell>
          <cell r="H1828">
            <v>0.75</v>
          </cell>
          <cell r="I1828" t="str">
            <v>--</v>
          </cell>
          <cell r="J1828">
            <v>67</v>
          </cell>
          <cell r="K1828">
            <v>67</v>
          </cell>
        </row>
        <row r="1829">
          <cell r="A1829" t="str">
            <v>M2</v>
          </cell>
          <cell r="B1829" t="str">
            <v>A5C</v>
          </cell>
          <cell r="C1829" t="str">
            <v>P</v>
          </cell>
          <cell r="D1829" t="str">
            <v>23133</v>
          </cell>
          <cell r="E1829" t="str">
            <v>PIPE</v>
          </cell>
          <cell r="F1829">
            <v>1</v>
          </cell>
          <cell r="G1829" t="str">
            <v>CB100508000100</v>
          </cell>
          <cell r="H1829">
            <v>1</v>
          </cell>
          <cell r="I1829" t="str">
            <v>--</v>
          </cell>
          <cell r="J1829">
            <v>0.1</v>
          </cell>
          <cell r="K1829">
            <v>0.1</v>
          </cell>
        </row>
        <row r="1830">
          <cell r="A1830" t="str">
            <v>M2</v>
          </cell>
          <cell r="B1830" t="str">
            <v>A5C</v>
          </cell>
          <cell r="C1830" t="str">
            <v>P</v>
          </cell>
          <cell r="D1830" t="str">
            <v>23141</v>
          </cell>
          <cell r="E1830" t="str">
            <v>PIPE</v>
          </cell>
          <cell r="F1830">
            <v>1</v>
          </cell>
          <cell r="G1830" t="str">
            <v>CB100508000100</v>
          </cell>
          <cell r="H1830">
            <v>1</v>
          </cell>
          <cell r="I1830" t="str">
            <v>--</v>
          </cell>
          <cell r="J1830">
            <v>0.1</v>
          </cell>
          <cell r="K1830">
            <v>0.1</v>
          </cell>
        </row>
        <row r="1831">
          <cell r="A1831" t="str">
            <v>M2</v>
          </cell>
          <cell r="B1831" t="str">
            <v>A5C</v>
          </cell>
          <cell r="C1831" t="str">
            <v>P</v>
          </cell>
          <cell r="D1831" t="str">
            <v>24001</v>
          </cell>
          <cell r="E1831" t="str">
            <v>PIPE</v>
          </cell>
          <cell r="F1831">
            <v>1</v>
          </cell>
          <cell r="G1831" t="str">
            <v>CB100508000100</v>
          </cell>
          <cell r="H1831">
            <v>1</v>
          </cell>
          <cell r="I1831" t="str">
            <v>--</v>
          </cell>
          <cell r="J1831">
            <v>0.3</v>
          </cell>
          <cell r="K1831">
            <v>0.3</v>
          </cell>
        </row>
        <row r="1832">
          <cell r="A1832" t="str">
            <v>M2</v>
          </cell>
          <cell r="B1832" t="str">
            <v>A5C</v>
          </cell>
          <cell r="C1832" t="str">
            <v>P</v>
          </cell>
          <cell r="D1832" t="str">
            <v>23006</v>
          </cell>
          <cell r="E1832" t="str">
            <v>PIPE</v>
          </cell>
          <cell r="F1832">
            <v>1</v>
          </cell>
          <cell r="G1832" t="str">
            <v>CB100508000100</v>
          </cell>
          <cell r="H1832">
            <v>1</v>
          </cell>
          <cell r="I1832" t="str">
            <v>--</v>
          </cell>
          <cell r="J1832">
            <v>0.4</v>
          </cell>
          <cell r="K1832">
            <v>0.4</v>
          </cell>
        </row>
        <row r="1833">
          <cell r="A1833" t="str">
            <v>M2</v>
          </cell>
          <cell r="B1833" t="str">
            <v>A5C</v>
          </cell>
          <cell r="C1833" t="str">
            <v>TRIM</v>
          </cell>
          <cell r="D1833" t="str">
            <v>V-2316</v>
          </cell>
          <cell r="E1833" t="str">
            <v>PIPE</v>
          </cell>
          <cell r="F1833">
            <v>1</v>
          </cell>
          <cell r="G1833" t="str">
            <v>CB100508000100</v>
          </cell>
          <cell r="H1833">
            <v>1</v>
          </cell>
          <cell r="I1833" t="str">
            <v>--</v>
          </cell>
          <cell r="J1833">
            <v>0.5</v>
          </cell>
          <cell r="K1833">
            <v>0.5</v>
          </cell>
        </row>
        <row r="1834">
          <cell r="A1834" t="str">
            <v>M2</v>
          </cell>
          <cell r="B1834" t="str">
            <v>A5C</v>
          </cell>
          <cell r="C1834" t="str">
            <v>TRIM</v>
          </cell>
          <cell r="D1834" t="str">
            <v>V-2325</v>
          </cell>
          <cell r="E1834" t="str">
            <v>PIPE</v>
          </cell>
          <cell r="F1834">
            <v>1</v>
          </cell>
          <cell r="G1834" t="str">
            <v>CB100508000100</v>
          </cell>
          <cell r="H1834">
            <v>1</v>
          </cell>
          <cell r="I1834" t="str">
            <v>--</v>
          </cell>
          <cell r="J1834">
            <v>0.5</v>
          </cell>
          <cell r="K1834">
            <v>0.5</v>
          </cell>
        </row>
        <row r="1835">
          <cell r="A1835" t="str">
            <v>M2</v>
          </cell>
          <cell r="B1835" t="str">
            <v>A5C</v>
          </cell>
          <cell r="C1835" t="str">
            <v>P</v>
          </cell>
          <cell r="D1835" t="str">
            <v>24031</v>
          </cell>
          <cell r="E1835" t="str">
            <v>PIPE</v>
          </cell>
          <cell r="F1835">
            <v>1</v>
          </cell>
          <cell r="G1835" t="str">
            <v>CB100508000100</v>
          </cell>
          <cell r="H1835">
            <v>1</v>
          </cell>
          <cell r="I1835" t="str">
            <v>--</v>
          </cell>
          <cell r="J1835">
            <v>0.5</v>
          </cell>
          <cell r="K1835">
            <v>0.5</v>
          </cell>
        </row>
        <row r="1836">
          <cell r="A1836" t="str">
            <v>M2</v>
          </cell>
          <cell r="B1836" t="str">
            <v>A5C</v>
          </cell>
          <cell r="C1836" t="str">
            <v>P</v>
          </cell>
          <cell r="D1836" t="str">
            <v>23037</v>
          </cell>
          <cell r="E1836" t="str">
            <v>PIPE</v>
          </cell>
          <cell r="F1836">
            <v>1</v>
          </cell>
          <cell r="G1836" t="str">
            <v>CB100508000100</v>
          </cell>
          <cell r="H1836">
            <v>1</v>
          </cell>
          <cell r="I1836" t="str">
            <v>--</v>
          </cell>
          <cell r="J1836">
            <v>1</v>
          </cell>
          <cell r="K1836">
            <v>1</v>
          </cell>
        </row>
        <row r="1837">
          <cell r="A1837" t="str">
            <v>M2</v>
          </cell>
          <cell r="B1837" t="str">
            <v>A5C</v>
          </cell>
          <cell r="C1837" t="str">
            <v>P</v>
          </cell>
          <cell r="D1837" t="str">
            <v>23052</v>
          </cell>
          <cell r="E1837" t="str">
            <v>PIPE</v>
          </cell>
          <cell r="F1837">
            <v>1</v>
          </cell>
          <cell r="G1837" t="str">
            <v>CB100508000100</v>
          </cell>
          <cell r="H1837">
            <v>1</v>
          </cell>
          <cell r="I1837" t="str">
            <v>--</v>
          </cell>
          <cell r="J1837">
            <v>1</v>
          </cell>
          <cell r="K1837">
            <v>1</v>
          </cell>
        </row>
        <row r="1838">
          <cell r="A1838" t="str">
            <v>M2</v>
          </cell>
          <cell r="B1838" t="str">
            <v>A5C</v>
          </cell>
          <cell r="C1838" t="str">
            <v>P</v>
          </cell>
          <cell r="D1838" t="str">
            <v>23145</v>
          </cell>
          <cell r="E1838" t="str">
            <v>PIPE</v>
          </cell>
          <cell r="F1838">
            <v>1</v>
          </cell>
          <cell r="G1838" t="str">
            <v>CB100508000100</v>
          </cell>
          <cell r="H1838">
            <v>1</v>
          </cell>
          <cell r="I1838" t="str">
            <v>--</v>
          </cell>
          <cell r="J1838">
            <v>1</v>
          </cell>
          <cell r="K1838">
            <v>1</v>
          </cell>
        </row>
        <row r="1839">
          <cell r="A1839" t="str">
            <v>M2</v>
          </cell>
          <cell r="B1839" t="str">
            <v>A5C</v>
          </cell>
          <cell r="C1839" t="str">
            <v>TRIM</v>
          </cell>
          <cell r="D1839" t="str">
            <v>V-2352</v>
          </cell>
          <cell r="E1839" t="str">
            <v>PIPE</v>
          </cell>
          <cell r="F1839">
            <v>1</v>
          </cell>
          <cell r="G1839" t="str">
            <v>CB100508000100</v>
          </cell>
          <cell r="H1839">
            <v>1</v>
          </cell>
          <cell r="I1839" t="str">
            <v>--</v>
          </cell>
          <cell r="J1839">
            <v>1</v>
          </cell>
          <cell r="K1839">
            <v>1</v>
          </cell>
        </row>
        <row r="1840">
          <cell r="A1840" t="str">
            <v>M2</v>
          </cell>
          <cell r="B1840" t="str">
            <v>A5C</v>
          </cell>
          <cell r="C1840" t="str">
            <v>P</v>
          </cell>
          <cell r="D1840" t="str">
            <v>23039</v>
          </cell>
          <cell r="E1840" t="str">
            <v>PIPE</v>
          </cell>
          <cell r="F1840">
            <v>1</v>
          </cell>
          <cell r="G1840" t="str">
            <v>CB100508000100</v>
          </cell>
          <cell r="H1840">
            <v>1</v>
          </cell>
          <cell r="I1840" t="str">
            <v>--</v>
          </cell>
          <cell r="J1840">
            <v>1</v>
          </cell>
          <cell r="K1840">
            <v>1</v>
          </cell>
        </row>
        <row r="1841">
          <cell r="A1841" t="str">
            <v>M2</v>
          </cell>
          <cell r="B1841" t="str">
            <v>A5C</v>
          </cell>
          <cell r="C1841" t="str">
            <v>P</v>
          </cell>
          <cell r="D1841" t="str">
            <v>99004</v>
          </cell>
          <cell r="E1841" t="str">
            <v>PIPE</v>
          </cell>
          <cell r="F1841">
            <v>1</v>
          </cell>
          <cell r="G1841" t="str">
            <v>CB100508000100</v>
          </cell>
          <cell r="H1841">
            <v>1</v>
          </cell>
          <cell r="I1841" t="str">
            <v>--</v>
          </cell>
          <cell r="J1841">
            <v>1</v>
          </cell>
          <cell r="K1841">
            <v>1</v>
          </cell>
        </row>
        <row r="1842">
          <cell r="A1842" t="str">
            <v>M2</v>
          </cell>
          <cell r="B1842" t="str">
            <v>A5C</v>
          </cell>
          <cell r="C1842" t="str">
            <v>N</v>
          </cell>
          <cell r="D1842" t="str">
            <v>23631</v>
          </cell>
          <cell r="E1842" t="str">
            <v>PIPE</v>
          </cell>
          <cell r="F1842">
            <v>1</v>
          </cell>
          <cell r="G1842" t="str">
            <v>CB100508000100</v>
          </cell>
          <cell r="H1842">
            <v>1</v>
          </cell>
          <cell r="I1842" t="str">
            <v>--</v>
          </cell>
          <cell r="J1842">
            <v>1.3</v>
          </cell>
          <cell r="K1842">
            <v>1.3</v>
          </cell>
        </row>
        <row r="1843">
          <cell r="A1843" t="str">
            <v>M2</v>
          </cell>
          <cell r="B1843" t="str">
            <v>A5C</v>
          </cell>
          <cell r="C1843" t="str">
            <v>N</v>
          </cell>
          <cell r="D1843" t="str">
            <v>23634</v>
          </cell>
          <cell r="E1843" t="str">
            <v>PIPE</v>
          </cell>
          <cell r="F1843">
            <v>1</v>
          </cell>
          <cell r="G1843" t="str">
            <v>CB100508000100</v>
          </cell>
          <cell r="H1843">
            <v>1</v>
          </cell>
          <cell r="I1843" t="str">
            <v>--</v>
          </cell>
          <cell r="J1843">
            <v>1.3</v>
          </cell>
          <cell r="K1843">
            <v>1.3</v>
          </cell>
        </row>
        <row r="1844">
          <cell r="A1844" t="str">
            <v>M2</v>
          </cell>
          <cell r="B1844" t="str">
            <v>A5C</v>
          </cell>
          <cell r="C1844" t="str">
            <v>N</v>
          </cell>
          <cell r="D1844" t="str">
            <v>23632</v>
          </cell>
          <cell r="E1844" t="str">
            <v>PIPE</v>
          </cell>
          <cell r="F1844">
            <v>1</v>
          </cell>
          <cell r="G1844" t="str">
            <v>CB100508000100</v>
          </cell>
          <cell r="H1844">
            <v>1</v>
          </cell>
          <cell r="I1844" t="str">
            <v>--</v>
          </cell>
          <cell r="J1844">
            <v>1.3</v>
          </cell>
          <cell r="K1844">
            <v>1.3</v>
          </cell>
        </row>
        <row r="1845">
          <cell r="A1845" t="str">
            <v>M2</v>
          </cell>
          <cell r="B1845" t="str">
            <v>A5C</v>
          </cell>
          <cell r="C1845" t="str">
            <v>P</v>
          </cell>
          <cell r="D1845" t="str">
            <v>23035</v>
          </cell>
          <cell r="E1845" t="str">
            <v>PIPE</v>
          </cell>
          <cell r="F1845">
            <v>1</v>
          </cell>
          <cell r="G1845" t="str">
            <v>CB100508000100</v>
          </cell>
          <cell r="H1845">
            <v>1</v>
          </cell>
          <cell r="I1845" t="str">
            <v>--</v>
          </cell>
          <cell r="J1845">
            <v>1.4</v>
          </cell>
          <cell r="K1845">
            <v>1.4</v>
          </cell>
        </row>
        <row r="1846">
          <cell r="A1846" t="str">
            <v>M2</v>
          </cell>
          <cell r="B1846" t="str">
            <v>A5C</v>
          </cell>
          <cell r="C1846" t="str">
            <v>N</v>
          </cell>
          <cell r="D1846" t="str">
            <v>23638</v>
          </cell>
          <cell r="E1846" t="str">
            <v>PIPE</v>
          </cell>
          <cell r="F1846">
            <v>1</v>
          </cell>
          <cell r="G1846" t="str">
            <v>CB100508000100</v>
          </cell>
          <cell r="H1846">
            <v>1</v>
          </cell>
          <cell r="I1846" t="str">
            <v>--</v>
          </cell>
          <cell r="J1846">
            <v>1.6</v>
          </cell>
          <cell r="K1846">
            <v>1.6</v>
          </cell>
        </row>
        <row r="1847">
          <cell r="A1847" t="str">
            <v>M2</v>
          </cell>
          <cell r="B1847" t="str">
            <v>A5C</v>
          </cell>
          <cell r="C1847" t="str">
            <v>N</v>
          </cell>
          <cell r="D1847" t="str">
            <v>23640</v>
          </cell>
          <cell r="E1847" t="str">
            <v>PIPE</v>
          </cell>
          <cell r="F1847">
            <v>1</v>
          </cell>
          <cell r="G1847" t="str">
            <v>CB100508000100</v>
          </cell>
          <cell r="H1847">
            <v>1</v>
          </cell>
          <cell r="I1847" t="str">
            <v>--</v>
          </cell>
          <cell r="J1847">
            <v>1.6</v>
          </cell>
          <cell r="K1847">
            <v>1.6</v>
          </cell>
        </row>
        <row r="1848">
          <cell r="A1848" t="str">
            <v>M2</v>
          </cell>
          <cell r="B1848" t="str">
            <v>A5C</v>
          </cell>
          <cell r="C1848" t="str">
            <v>P</v>
          </cell>
          <cell r="D1848" t="str">
            <v>23006</v>
          </cell>
          <cell r="E1848" t="str">
            <v>PIPE</v>
          </cell>
          <cell r="F1848">
            <v>1</v>
          </cell>
          <cell r="G1848" t="str">
            <v>CB100508000100</v>
          </cell>
          <cell r="H1848">
            <v>1</v>
          </cell>
          <cell r="I1848" t="str">
            <v>--</v>
          </cell>
          <cell r="J1848">
            <v>1.6</v>
          </cell>
          <cell r="K1848">
            <v>1.6</v>
          </cell>
        </row>
        <row r="1849">
          <cell r="A1849" t="str">
            <v>M2</v>
          </cell>
          <cell r="B1849" t="str">
            <v>A5C</v>
          </cell>
          <cell r="C1849" t="str">
            <v>N</v>
          </cell>
          <cell r="D1849" t="str">
            <v>23636</v>
          </cell>
          <cell r="E1849" t="str">
            <v>PIPE</v>
          </cell>
          <cell r="F1849">
            <v>1</v>
          </cell>
          <cell r="G1849" t="str">
            <v>CB100508000100</v>
          </cell>
          <cell r="H1849">
            <v>1</v>
          </cell>
          <cell r="I1849" t="str">
            <v>--</v>
          </cell>
          <cell r="J1849">
            <v>1.6</v>
          </cell>
          <cell r="K1849">
            <v>1.6</v>
          </cell>
        </row>
        <row r="1850">
          <cell r="A1850" t="str">
            <v>M2</v>
          </cell>
          <cell r="B1850" t="str">
            <v>A5C</v>
          </cell>
          <cell r="C1850" t="str">
            <v>P</v>
          </cell>
          <cell r="D1850" t="str">
            <v>23149</v>
          </cell>
          <cell r="E1850" t="str">
            <v>PIPE</v>
          </cell>
          <cell r="F1850">
            <v>1</v>
          </cell>
          <cell r="G1850" t="str">
            <v>CB100508000100</v>
          </cell>
          <cell r="H1850">
            <v>1</v>
          </cell>
          <cell r="I1850" t="str">
            <v>--</v>
          </cell>
          <cell r="J1850">
            <v>1.7</v>
          </cell>
          <cell r="K1850">
            <v>1.7</v>
          </cell>
        </row>
        <row r="1851">
          <cell r="A1851" t="str">
            <v>M2</v>
          </cell>
          <cell r="B1851" t="str">
            <v>A5C</v>
          </cell>
          <cell r="C1851" t="str">
            <v>P</v>
          </cell>
          <cell r="D1851" t="str">
            <v>23208</v>
          </cell>
          <cell r="E1851" t="str">
            <v>PIPE</v>
          </cell>
          <cell r="F1851">
            <v>1</v>
          </cell>
          <cell r="G1851" t="str">
            <v>CB100508000100</v>
          </cell>
          <cell r="H1851">
            <v>1</v>
          </cell>
          <cell r="I1851" t="str">
            <v>--</v>
          </cell>
          <cell r="J1851">
            <v>2</v>
          </cell>
          <cell r="K1851">
            <v>2</v>
          </cell>
        </row>
        <row r="1852">
          <cell r="A1852" t="str">
            <v>M2</v>
          </cell>
          <cell r="B1852" t="str">
            <v>A5C</v>
          </cell>
          <cell r="C1852" t="str">
            <v>P</v>
          </cell>
          <cell r="D1852" t="str">
            <v>23212</v>
          </cell>
          <cell r="E1852" t="str">
            <v>PIPE</v>
          </cell>
          <cell r="F1852">
            <v>1</v>
          </cell>
          <cell r="G1852" t="str">
            <v>CB100508000100</v>
          </cell>
          <cell r="H1852">
            <v>1</v>
          </cell>
          <cell r="I1852" t="str">
            <v>--</v>
          </cell>
          <cell r="J1852">
            <v>2</v>
          </cell>
          <cell r="K1852">
            <v>2</v>
          </cell>
        </row>
        <row r="1853">
          <cell r="A1853" t="str">
            <v>M2</v>
          </cell>
          <cell r="B1853" t="str">
            <v>A5C</v>
          </cell>
          <cell r="C1853" t="str">
            <v>P</v>
          </cell>
          <cell r="D1853" t="str">
            <v>23214</v>
          </cell>
          <cell r="E1853" t="str">
            <v>PIPE</v>
          </cell>
          <cell r="F1853">
            <v>1</v>
          </cell>
          <cell r="G1853" t="str">
            <v>CB100508000100</v>
          </cell>
          <cell r="H1853">
            <v>1</v>
          </cell>
          <cell r="I1853" t="str">
            <v>--</v>
          </cell>
          <cell r="J1853">
            <v>2</v>
          </cell>
          <cell r="K1853">
            <v>2</v>
          </cell>
        </row>
        <row r="1854">
          <cell r="A1854" t="str">
            <v>M2</v>
          </cell>
          <cell r="B1854" t="str">
            <v>A5C</v>
          </cell>
          <cell r="C1854" t="str">
            <v>P</v>
          </cell>
          <cell r="D1854" t="str">
            <v>23206</v>
          </cell>
          <cell r="E1854" t="str">
            <v>PIPE</v>
          </cell>
          <cell r="F1854">
            <v>1</v>
          </cell>
          <cell r="G1854" t="str">
            <v>CB100508000100</v>
          </cell>
          <cell r="H1854">
            <v>1</v>
          </cell>
          <cell r="I1854" t="str">
            <v>--</v>
          </cell>
          <cell r="J1854">
            <v>2</v>
          </cell>
          <cell r="K1854">
            <v>2</v>
          </cell>
        </row>
        <row r="1855">
          <cell r="A1855" t="str">
            <v>M2</v>
          </cell>
          <cell r="B1855" t="str">
            <v>A5C</v>
          </cell>
          <cell r="C1855" t="str">
            <v>P</v>
          </cell>
          <cell r="D1855" t="str">
            <v>23207</v>
          </cell>
          <cell r="E1855" t="str">
            <v>PIPE</v>
          </cell>
          <cell r="F1855">
            <v>1</v>
          </cell>
          <cell r="G1855" t="str">
            <v>CB100508000100</v>
          </cell>
          <cell r="H1855">
            <v>1</v>
          </cell>
          <cell r="I1855" t="str">
            <v>--</v>
          </cell>
          <cell r="J1855">
            <v>2</v>
          </cell>
          <cell r="K1855">
            <v>2</v>
          </cell>
        </row>
        <row r="1856">
          <cell r="A1856" t="str">
            <v>M2</v>
          </cell>
          <cell r="B1856" t="str">
            <v>A5C</v>
          </cell>
          <cell r="C1856" t="str">
            <v>P</v>
          </cell>
          <cell r="D1856" t="str">
            <v>23213</v>
          </cell>
          <cell r="E1856" t="str">
            <v>PIPE</v>
          </cell>
          <cell r="F1856">
            <v>1</v>
          </cell>
          <cell r="G1856" t="str">
            <v>CB100508000100</v>
          </cell>
          <cell r="H1856">
            <v>1</v>
          </cell>
          <cell r="I1856" t="str">
            <v>--</v>
          </cell>
          <cell r="J1856">
            <v>2</v>
          </cell>
          <cell r="K1856">
            <v>2</v>
          </cell>
        </row>
        <row r="1857">
          <cell r="A1857" t="str">
            <v>M2</v>
          </cell>
          <cell r="B1857" t="str">
            <v>A5C</v>
          </cell>
          <cell r="C1857" t="str">
            <v>P</v>
          </cell>
          <cell r="D1857" t="str">
            <v>23239</v>
          </cell>
          <cell r="E1857" t="str">
            <v>PIPE</v>
          </cell>
          <cell r="F1857">
            <v>1</v>
          </cell>
          <cell r="G1857" t="str">
            <v>CB100508000100</v>
          </cell>
          <cell r="H1857">
            <v>1</v>
          </cell>
          <cell r="I1857" t="str">
            <v>--</v>
          </cell>
          <cell r="J1857">
            <v>2</v>
          </cell>
          <cell r="K1857">
            <v>2</v>
          </cell>
        </row>
        <row r="1858">
          <cell r="A1858" t="str">
            <v>M2</v>
          </cell>
          <cell r="B1858" t="str">
            <v>A5C</v>
          </cell>
          <cell r="C1858" t="str">
            <v>P</v>
          </cell>
          <cell r="D1858" t="str">
            <v>23204</v>
          </cell>
          <cell r="E1858" t="str">
            <v>PIPE</v>
          </cell>
          <cell r="F1858">
            <v>1</v>
          </cell>
          <cell r="G1858" t="str">
            <v>CB100508000100</v>
          </cell>
          <cell r="H1858">
            <v>1</v>
          </cell>
          <cell r="I1858" t="str">
            <v>--</v>
          </cell>
          <cell r="J1858">
            <v>2</v>
          </cell>
          <cell r="K1858">
            <v>2</v>
          </cell>
        </row>
        <row r="1859">
          <cell r="A1859" t="str">
            <v>M2</v>
          </cell>
          <cell r="B1859" t="str">
            <v>A5C</v>
          </cell>
          <cell r="C1859" t="str">
            <v>P</v>
          </cell>
          <cell r="D1859" t="str">
            <v>23205</v>
          </cell>
          <cell r="E1859" t="str">
            <v>PIPE</v>
          </cell>
          <cell r="F1859">
            <v>1</v>
          </cell>
          <cell r="G1859" t="str">
            <v>CB100508000100</v>
          </cell>
          <cell r="H1859">
            <v>1</v>
          </cell>
          <cell r="I1859" t="str">
            <v>--</v>
          </cell>
          <cell r="J1859">
            <v>2</v>
          </cell>
          <cell r="K1859">
            <v>2</v>
          </cell>
        </row>
        <row r="1860">
          <cell r="A1860" t="str">
            <v>M2</v>
          </cell>
          <cell r="B1860" t="str">
            <v>A5C</v>
          </cell>
          <cell r="C1860" t="str">
            <v>P</v>
          </cell>
          <cell r="D1860" t="str">
            <v>23235</v>
          </cell>
          <cell r="E1860" t="str">
            <v>PIPE</v>
          </cell>
          <cell r="F1860">
            <v>1</v>
          </cell>
          <cell r="G1860" t="str">
            <v>CB100508000100</v>
          </cell>
          <cell r="H1860">
            <v>1</v>
          </cell>
          <cell r="I1860" t="str">
            <v>--</v>
          </cell>
          <cell r="J1860">
            <v>2</v>
          </cell>
          <cell r="K1860">
            <v>2</v>
          </cell>
        </row>
        <row r="1861">
          <cell r="A1861" t="str">
            <v>M2</v>
          </cell>
          <cell r="B1861" t="str">
            <v>A5C</v>
          </cell>
          <cell r="C1861" t="str">
            <v>P</v>
          </cell>
          <cell r="D1861" t="str">
            <v>23018</v>
          </cell>
          <cell r="E1861" t="str">
            <v>PIPE</v>
          </cell>
          <cell r="F1861">
            <v>1</v>
          </cell>
          <cell r="G1861" t="str">
            <v>CB100508000100</v>
          </cell>
          <cell r="H1861">
            <v>1</v>
          </cell>
          <cell r="I1861" t="str">
            <v>--</v>
          </cell>
          <cell r="J1861">
            <v>2</v>
          </cell>
          <cell r="K1861">
            <v>2</v>
          </cell>
        </row>
        <row r="1862">
          <cell r="A1862" t="str">
            <v>M2</v>
          </cell>
          <cell r="B1862" t="str">
            <v>A5C</v>
          </cell>
          <cell r="C1862" t="str">
            <v>P</v>
          </cell>
          <cell r="D1862" t="str">
            <v>23223</v>
          </cell>
          <cell r="E1862" t="str">
            <v>PIPE</v>
          </cell>
          <cell r="F1862">
            <v>1</v>
          </cell>
          <cell r="G1862" t="str">
            <v>CB100508000100</v>
          </cell>
          <cell r="H1862">
            <v>1</v>
          </cell>
          <cell r="I1862" t="str">
            <v>--</v>
          </cell>
          <cell r="J1862">
            <v>2</v>
          </cell>
          <cell r="K1862">
            <v>2</v>
          </cell>
        </row>
        <row r="1863">
          <cell r="A1863" t="str">
            <v>M2</v>
          </cell>
          <cell r="B1863" t="str">
            <v>A5C</v>
          </cell>
          <cell r="C1863" t="str">
            <v>P</v>
          </cell>
          <cell r="D1863" t="str">
            <v>99003</v>
          </cell>
          <cell r="E1863" t="str">
            <v>PIPE</v>
          </cell>
          <cell r="F1863">
            <v>1</v>
          </cell>
          <cell r="G1863" t="str">
            <v>CB100508000100</v>
          </cell>
          <cell r="H1863">
            <v>1</v>
          </cell>
          <cell r="I1863" t="str">
            <v>--</v>
          </cell>
          <cell r="J1863">
            <v>2.1</v>
          </cell>
          <cell r="K1863">
            <v>2.1</v>
          </cell>
        </row>
        <row r="1864">
          <cell r="A1864" t="str">
            <v>M2</v>
          </cell>
          <cell r="B1864" t="str">
            <v>B2C</v>
          </cell>
          <cell r="C1864" t="str">
            <v>SH</v>
          </cell>
          <cell r="D1864" t="str">
            <v>23613</v>
          </cell>
          <cell r="E1864" t="str">
            <v>PIPE</v>
          </cell>
          <cell r="F1864">
            <v>1</v>
          </cell>
          <cell r="G1864" t="str">
            <v>CB100508000100</v>
          </cell>
          <cell r="H1864">
            <v>1</v>
          </cell>
          <cell r="I1864" t="str">
            <v>--</v>
          </cell>
          <cell r="J1864">
            <v>2.2999999999999998</v>
          </cell>
          <cell r="K1864">
            <v>2.2999999999999998</v>
          </cell>
        </row>
        <row r="1865">
          <cell r="A1865" t="str">
            <v>M2</v>
          </cell>
          <cell r="B1865" t="str">
            <v>A5C</v>
          </cell>
          <cell r="C1865" t="str">
            <v>N</v>
          </cell>
          <cell r="D1865" t="str">
            <v>23637</v>
          </cell>
          <cell r="E1865" t="str">
            <v>PIPE</v>
          </cell>
          <cell r="F1865">
            <v>1</v>
          </cell>
          <cell r="G1865" t="str">
            <v>CB100508000100</v>
          </cell>
          <cell r="H1865">
            <v>1</v>
          </cell>
          <cell r="I1865" t="str">
            <v>--</v>
          </cell>
          <cell r="J1865">
            <v>2.2999999999999998</v>
          </cell>
          <cell r="K1865">
            <v>2.2999999999999998</v>
          </cell>
        </row>
        <row r="1866">
          <cell r="A1866" t="str">
            <v>M2</v>
          </cell>
          <cell r="B1866" t="str">
            <v>A5C</v>
          </cell>
          <cell r="C1866" t="str">
            <v>N</v>
          </cell>
          <cell r="D1866" t="str">
            <v>23639</v>
          </cell>
          <cell r="E1866" t="str">
            <v>PIPE</v>
          </cell>
          <cell r="F1866">
            <v>1</v>
          </cell>
          <cell r="G1866" t="str">
            <v>CB100508000100</v>
          </cell>
          <cell r="H1866">
            <v>1</v>
          </cell>
          <cell r="I1866" t="str">
            <v>--</v>
          </cell>
          <cell r="J1866">
            <v>2.2999999999999998</v>
          </cell>
          <cell r="K1866">
            <v>2.2999999999999998</v>
          </cell>
        </row>
        <row r="1867">
          <cell r="A1867" t="str">
            <v>M2</v>
          </cell>
          <cell r="B1867" t="str">
            <v>A5C</v>
          </cell>
          <cell r="C1867" t="str">
            <v>P</v>
          </cell>
          <cell r="D1867" t="str">
            <v>23019</v>
          </cell>
          <cell r="E1867" t="str">
            <v>PIPE</v>
          </cell>
          <cell r="F1867">
            <v>1</v>
          </cell>
          <cell r="G1867" t="str">
            <v>CB100508000100</v>
          </cell>
          <cell r="H1867">
            <v>1</v>
          </cell>
          <cell r="I1867" t="str">
            <v>--</v>
          </cell>
          <cell r="J1867">
            <v>2.5</v>
          </cell>
          <cell r="K1867">
            <v>2.5</v>
          </cell>
        </row>
        <row r="1868">
          <cell r="A1868" t="str">
            <v>M2</v>
          </cell>
          <cell r="B1868" t="str">
            <v>A5C</v>
          </cell>
          <cell r="C1868" t="str">
            <v>P</v>
          </cell>
          <cell r="D1868" t="str">
            <v>23063</v>
          </cell>
          <cell r="E1868" t="str">
            <v>PIPE</v>
          </cell>
          <cell r="F1868">
            <v>1</v>
          </cell>
          <cell r="G1868" t="str">
            <v>CB100508000100</v>
          </cell>
          <cell r="H1868">
            <v>1</v>
          </cell>
          <cell r="I1868" t="str">
            <v>--</v>
          </cell>
          <cell r="J1868">
            <v>2.7</v>
          </cell>
          <cell r="K1868">
            <v>2.7</v>
          </cell>
        </row>
        <row r="1869">
          <cell r="A1869" t="str">
            <v>M2</v>
          </cell>
          <cell r="B1869" t="str">
            <v>A5C</v>
          </cell>
          <cell r="C1869" t="str">
            <v>P</v>
          </cell>
          <cell r="D1869" t="str">
            <v>23078</v>
          </cell>
          <cell r="E1869" t="str">
            <v>PIPE</v>
          </cell>
          <cell r="F1869">
            <v>1</v>
          </cell>
          <cell r="G1869" t="str">
            <v>CB100508000100</v>
          </cell>
          <cell r="H1869">
            <v>1</v>
          </cell>
          <cell r="I1869" t="str">
            <v>--</v>
          </cell>
          <cell r="J1869">
            <v>2.7</v>
          </cell>
          <cell r="K1869">
            <v>2.7</v>
          </cell>
        </row>
        <row r="1870">
          <cell r="A1870" t="str">
            <v>M2</v>
          </cell>
          <cell r="B1870" t="str">
            <v>A5C</v>
          </cell>
          <cell r="C1870" t="str">
            <v>P</v>
          </cell>
          <cell r="D1870" t="str">
            <v>23027</v>
          </cell>
          <cell r="E1870" t="str">
            <v>PIPE</v>
          </cell>
          <cell r="F1870">
            <v>1</v>
          </cell>
          <cell r="G1870" t="str">
            <v>CB100508000100</v>
          </cell>
          <cell r="H1870">
            <v>1</v>
          </cell>
          <cell r="I1870" t="str">
            <v>--</v>
          </cell>
          <cell r="J1870">
            <v>2.7</v>
          </cell>
          <cell r="K1870">
            <v>2.7</v>
          </cell>
        </row>
        <row r="1871">
          <cell r="A1871" t="str">
            <v>M2</v>
          </cell>
          <cell r="B1871" t="str">
            <v>A5C</v>
          </cell>
          <cell r="C1871" t="str">
            <v>N</v>
          </cell>
          <cell r="D1871" t="str">
            <v>23635</v>
          </cell>
          <cell r="E1871" t="str">
            <v>PIPE</v>
          </cell>
          <cell r="F1871">
            <v>1</v>
          </cell>
          <cell r="G1871" t="str">
            <v>CB100508000100</v>
          </cell>
          <cell r="H1871">
            <v>1</v>
          </cell>
          <cell r="I1871" t="str">
            <v>--</v>
          </cell>
          <cell r="J1871">
            <v>2.9</v>
          </cell>
          <cell r="K1871">
            <v>2.9</v>
          </cell>
        </row>
        <row r="1872">
          <cell r="A1872" t="str">
            <v>M2</v>
          </cell>
          <cell r="B1872" t="str">
            <v>A5C</v>
          </cell>
          <cell r="C1872" t="str">
            <v>N</v>
          </cell>
          <cell r="D1872" t="str">
            <v>23633</v>
          </cell>
          <cell r="E1872" t="str">
            <v>PIPE</v>
          </cell>
          <cell r="F1872">
            <v>1</v>
          </cell>
          <cell r="G1872" t="str">
            <v>CB100508000100</v>
          </cell>
          <cell r="H1872">
            <v>1</v>
          </cell>
          <cell r="I1872" t="str">
            <v>--</v>
          </cell>
          <cell r="J1872">
            <v>3</v>
          </cell>
          <cell r="K1872">
            <v>3</v>
          </cell>
        </row>
        <row r="1873">
          <cell r="A1873" t="str">
            <v>M2</v>
          </cell>
          <cell r="B1873" t="str">
            <v>A5C</v>
          </cell>
          <cell r="C1873" t="str">
            <v>P</v>
          </cell>
          <cell r="D1873" t="str">
            <v>23164</v>
          </cell>
          <cell r="E1873" t="str">
            <v>PIPE</v>
          </cell>
          <cell r="F1873">
            <v>1</v>
          </cell>
          <cell r="G1873" t="str">
            <v>CB100508000100</v>
          </cell>
          <cell r="H1873">
            <v>1</v>
          </cell>
          <cell r="I1873" t="str">
            <v>--</v>
          </cell>
          <cell r="J1873">
            <v>3.3</v>
          </cell>
          <cell r="K1873">
            <v>3.3</v>
          </cell>
        </row>
        <row r="1874">
          <cell r="A1874" t="str">
            <v>M2</v>
          </cell>
          <cell r="B1874" t="str">
            <v>A5C</v>
          </cell>
          <cell r="C1874" t="str">
            <v>P</v>
          </cell>
          <cell r="D1874" t="str">
            <v>24007</v>
          </cell>
          <cell r="E1874" t="str">
            <v>PIPE</v>
          </cell>
          <cell r="F1874">
            <v>1</v>
          </cell>
          <cell r="G1874" t="str">
            <v>CB100508000100</v>
          </cell>
          <cell r="H1874">
            <v>1</v>
          </cell>
          <cell r="I1874" t="str">
            <v>--</v>
          </cell>
          <cell r="J1874">
            <v>4</v>
          </cell>
          <cell r="K1874">
            <v>4</v>
          </cell>
        </row>
        <row r="1875">
          <cell r="A1875" t="str">
            <v>M2</v>
          </cell>
          <cell r="B1875" t="str">
            <v>A5C</v>
          </cell>
          <cell r="C1875" t="str">
            <v>P</v>
          </cell>
          <cell r="D1875" t="str">
            <v>24015</v>
          </cell>
          <cell r="E1875" t="str">
            <v>PIPE</v>
          </cell>
          <cell r="F1875">
            <v>1</v>
          </cell>
          <cell r="G1875" t="str">
            <v>CB100508000100</v>
          </cell>
          <cell r="H1875">
            <v>1</v>
          </cell>
          <cell r="I1875" t="str">
            <v>--</v>
          </cell>
          <cell r="J1875">
            <v>4.5</v>
          </cell>
          <cell r="K1875">
            <v>4.5</v>
          </cell>
        </row>
        <row r="1876">
          <cell r="A1876" t="str">
            <v>M2</v>
          </cell>
          <cell r="B1876" t="str">
            <v>A5C</v>
          </cell>
          <cell r="C1876" t="str">
            <v>P</v>
          </cell>
          <cell r="D1876" t="str">
            <v>24020</v>
          </cell>
          <cell r="E1876" t="str">
            <v>PIPE</v>
          </cell>
          <cell r="F1876">
            <v>1</v>
          </cell>
          <cell r="G1876" t="str">
            <v>CB100508000100</v>
          </cell>
          <cell r="H1876">
            <v>1</v>
          </cell>
          <cell r="I1876" t="str">
            <v>--</v>
          </cell>
          <cell r="J1876">
            <v>4.9000000000000004</v>
          </cell>
          <cell r="K1876">
            <v>4.9000000000000004</v>
          </cell>
        </row>
        <row r="1877">
          <cell r="A1877" t="str">
            <v>M2</v>
          </cell>
          <cell r="B1877" t="str">
            <v>A5C</v>
          </cell>
          <cell r="C1877" t="str">
            <v>P</v>
          </cell>
          <cell r="D1877" t="str">
            <v>24010</v>
          </cell>
          <cell r="E1877" t="str">
            <v>PIPE</v>
          </cell>
          <cell r="F1877">
            <v>1</v>
          </cell>
          <cell r="G1877" t="str">
            <v>CB100508000100</v>
          </cell>
          <cell r="H1877">
            <v>1</v>
          </cell>
          <cell r="I1877" t="str">
            <v>--</v>
          </cell>
          <cell r="J1877">
            <v>5</v>
          </cell>
          <cell r="K1877">
            <v>5</v>
          </cell>
        </row>
        <row r="1878">
          <cell r="A1878" t="str">
            <v>M2</v>
          </cell>
          <cell r="B1878" t="str">
            <v>A5C</v>
          </cell>
          <cell r="C1878" t="str">
            <v>P</v>
          </cell>
          <cell r="D1878" t="str">
            <v>24026</v>
          </cell>
          <cell r="E1878" t="str">
            <v>PIPE</v>
          </cell>
          <cell r="F1878">
            <v>1</v>
          </cell>
          <cell r="G1878" t="str">
            <v>CB100508000100</v>
          </cell>
          <cell r="H1878">
            <v>1</v>
          </cell>
          <cell r="I1878" t="str">
            <v>--</v>
          </cell>
          <cell r="J1878">
            <v>5.9</v>
          </cell>
          <cell r="K1878">
            <v>5.9</v>
          </cell>
        </row>
        <row r="1879">
          <cell r="A1879" t="str">
            <v>M2</v>
          </cell>
          <cell r="B1879" t="str">
            <v>A5C</v>
          </cell>
          <cell r="C1879" t="str">
            <v>P</v>
          </cell>
          <cell r="D1879" t="str">
            <v>24002</v>
          </cell>
          <cell r="E1879" t="str">
            <v>PIPE</v>
          </cell>
          <cell r="F1879">
            <v>1</v>
          </cell>
          <cell r="G1879" t="str">
            <v>CB100508000100</v>
          </cell>
          <cell r="H1879">
            <v>1</v>
          </cell>
          <cell r="I1879" t="str">
            <v>--</v>
          </cell>
          <cell r="J1879">
            <v>5.9</v>
          </cell>
          <cell r="K1879">
            <v>5.9</v>
          </cell>
        </row>
        <row r="1880">
          <cell r="A1880" t="str">
            <v>M2</v>
          </cell>
          <cell r="B1880" t="str">
            <v>A5C</v>
          </cell>
          <cell r="C1880" t="str">
            <v>P</v>
          </cell>
          <cell r="D1880" t="str">
            <v>23104</v>
          </cell>
          <cell r="E1880" t="str">
            <v>PIPE</v>
          </cell>
          <cell r="F1880">
            <v>1</v>
          </cell>
          <cell r="G1880" t="str">
            <v>CB100508000100</v>
          </cell>
          <cell r="H1880">
            <v>1</v>
          </cell>
          <cell r="I1880" t="str">
            <v>--</v>
          </cell>
          <cell r="J1880">
            <v>6</v>
          </cell>
          <cell r="K1880">
            <v>6</v>
          </cell>
        </row>
        <row r="1881">
          <cell r="A1881" t="str">
            <v>M2</v>
          </cell>
          <cell r="B1881" t="str">
            <v>A5C</v>
          </cell>
          <cell r="C1881" t="str">
            <v>P</v>
          </cell>
          <cell r="D1881" t="str">
            <v>23108</v>
          </cell>
          <cell r="E1881" t="str">
            <v>PIPE</v>
          </cell>
          <cell r="F1881">
            <v>1</v>
          </cell>
          <cell r="G1881" t="str">
            <v>CB100508000100</v>
          </cell>
          <cell r="H1881">
            <v>1</v>
          </cell>
          <cell r="I1881" t="str">
            <v>--</v>
          </cell>
          <cell r="J1881">
            <v>6</v>
          </cell>
          <cell r="K1881">
            <v>6</v>
          </cell>
        </row>
        <row r="1882">
          <cell r="A1882" t="str">
            <v>M2</v>
          </cell>
          <cell r="B1882" t="str">
            <v>A5C</v>
          </cell>
          <cell r="C1882" t="str">
            <v>P</v>
          </cell>
          <cell r="D1882" t="str">
            <v>23112</v>
          </cell>
          <cell r="E1882" t="str">
            <v>PIPE</v>
          </cell>
          <cell r="F1882">
            <v>1</v>
          </cell>
          <cell r="G1882" t="str">
            <v>CB100508000100</v>
          </cell>
          <cell r="H1882">
            <v>1</v>
          </cell>
          <cell r="I1882" t="str">
            <v>--</v>
          </cell>
          <cell r="J1882">
            <v>6</v>
          </cell>
          <cell r="K1882">
            <v>6</v>
          </cell>
        </row>
        <row r="1883">
          <cell r="A1883" t="str">
            <v>M2</v>
          </cell>
          <cell r="B1883" t="str">
            <v>A5C</v>
          </cell>
          <cell r="C1883" t="str">
            <v>P</v>
          </cell>
          <cell r="D1883" t="str">
            <v>23048</v>
          </cell>
          <cell r="E1883" t="str">
            <v>PIPE</v>
          </cell>
          <cell r="F1883">
            <v>1</v>
          </cell>
          <cell r="G1883" t="str">
            <v>CB100508000100</v>
          </cell>
          <cell r="H1883">
            <v>1</v>
          </cell>
          <cell r="I1883" t="str">
            <v>--</v>
          </cell>
          <cell r="J1883">
            <v>6.5</v>
          </cell>
          <cell r="K1883">
            <v>6.5</v>
          </cell>
        </row>
        <row r="1884">
          <cell r="A1884" t="str">
            <v>M2</v>
          </cell>
          <cell r="B1884" t="str">
            <v>A5C</v>
          </cell>
          <cell r="C1884" t="str">
            <v>P</v>
          </cell>
          <cell r="D1884" t="str">
            <v>23245</v>
          </cell>
          <cell r="E1884" t="str">
            <v>PIPE</v>
          </cell>
          <cell r="F1884">
            <v>1</v>
          </cell>
          <cell r="G1884" t="str">
            <v>CB100508000100</v>
          </cell>
          <cell r="H1884">
            <v>1</v>
          </cell>
          <cell r="I1884" t="str">
            <v>--</v>
          </cell>
          <cell r="J1884">
            <v>7.5</v>
          </cell>
          <cell r="K1884">
            <v>7.5</v>
          </cell>
        </row>
        <row r="1885">
          <cell r="A1885" t="str">
            <v>M2</v>
          </cell>
          <cell r="B1885" t="str">
            <v>A5C</v>
          </cell>
          <cell r="C1885" t="str">
            <v>P</v>
          </cell>
          <cell r="D1885" t="str">
            <v>23230</v>
          </cell>
          <cell r="E1885" t="str">
            <v>PIPE</v>
          </cell>
          <cell r="F1885">
            <v>1</v>
          </cell>
          <cell r="G1885" t="str">
            <v>CB100508000100</v>
          </cell>
          <cell r="H1885">
            <v>1</v>
          </cell>
          <cell r="I1885" t="str">
            <v>--</v>
          </cell>
          <cell r="J1885">
            <v>8</v>
          </cell>
          <cell r="K1885">
            <v>8</v>
          </cell>
        </row>
        <row r="1886">
          <cell r="A1886" t="str">
            <v>M2</v>
          </cell>
          <cell r="B1886" t="str">
            <v>A5C</v>
          </cell>
          <cell r="C1886" t="str">
            <v>P</v>
          </cell>
          <cell r="D1886" t="str">
            <v>24025</v>
          </cell>
          <cell r="E1886" t="str">
            <v>PIPE</v>
          </cell>
          <cell r="F1886">
            <v>1</v>
          </cell>
          <cell r="G1886" t="str">
            <v>CB100508000100</v>
          </cell>
          <cell r="H1886">
            <v>1</v>
          </cell>
          <cell r="I1886" t="str">
            <v>--</v>
          </cell>
          <cell r="J1886">
            <v>8</v>
          </cell>
          <cell r="K1886">
            <v>8</v>
          </cell>
        </row>
        <row r="1887">
          <cell r="A1887" t="str">
            <v>M2</v>
          </cell>
          <cell r="B1887" t="str">
            <v>A5C</v>
          </cell>
          <cell r="C1887" t="str">
            <v>P</v>
          </cell>
          <cell r="D1887" t="str">
            <v>23194</v>
          </cell>
          <cell r="E1887" t="str">
            <v>PIPE</v>
          </cell>
          <cell r="F1887">
            <v>1</v>
          </cell>
          <cell r="G1887" t="str">
            <v>CB100508000100</v>
          </cell>
          <cell r="H1887">
            <v>1</v>
          </cell>
          <cell r="I1887" t="str">
            <v>--</v>
          </cell>
          <cell r="J1887">
            <v>10</v>
          </cell>
          <cell r="K1887">
            <v>10</v>
          </cell>
        </row>
        <row r="1888">
          <cell r="A1888" t="str">
            <v>M2</v>
          </cell>
          <cell r="B1888" t="str">
            <v>A5C</v>
          </cell>
          <cell r="C1888" t="str">
            <v>P</v>
          </cell>
          <cell r="D1888" t="str">
            <v>23059</v>
          </cell>
          <cell r="E1888" t="str">
            <v>PIPE</v>
          </cell>
          <cell r="F1888">
            <v>1</v>
          </cell>
          <cell r="G1888" t="str">
            <v>CB100508000100</v>
          </cell>
          <cell r="H1888">
            <v>1</v>
          </cell>
          <cell r="I1888" t="str">
            <v>--</v>
          </cell>
          <cell r="J1888">
            <v>10.199999999999999</v>
          </cell>
          <cell r="K1888">
            <v>10.199999999999999</v>
          </cell>
        </row>
        <row r="1889">
          <cell r="A1889" t="str">
            <v>M2</v>
          </cell>
          <cell r="B1889" t="str">
            <v>A5C</v>
          </cell>
          <cell r="C1889" t="str">
            <v>P</v>
          </cell>
          <cell r="D1889" t="str">
            <v>23154</v>
          </cell>
          <cell r="E1889" t="str">
            <v>PIPE</v>
          </cell>
          <cell r="F1889">
            <v>1</v>
          </cell>
          <cell r="G1889" t="str">
            <v>CB100508000100</v>
          </cell>
          <cell r="H1889">
            <v>1</v>
          </cell>
          <cell r="I1889" t="str">
            <v>--</v>
          </cell>
          <cell r="J1889">
            <v>10.8</v>
          </cell>
          <cell r="K1889">
            <v>10.8</v>
          </cell>
        </row>
        <row r="1890">
          <cell r="A1890" t="str">
            <v>M2</v>
          </cell>
          <cell r="B1890" t="str">
            <v>A5C</v>
          </cell>
          <cell r="C1890" t="str">
            <v>P</v>
          </cell>
          <cell r="D1890" t="str">
            <v>23122</v>
          </cell>
          <cell r="E1890" t="str">
            <v>PIPE</v>
          </cell>
          <cell r="F1890">
            <v>1</v>
          </cell>
          <cell r="G1890" t="str">
            <v>CB100508000100</v>
          </cell>
          <cell r="H1890">
            <v>1</v>
          </cell>
          <cell r="I1890" t="str">
            <v>--</v>
          </cell>
          <cell r="J1890">
            <v>11.9</v>
          </cell>
          <cell r="K1890">
            <v>11.9</v>
          </cell>
        </row>
        <row r="1891">
          <cell r="A1891" t="str">
            <v>M2</v>
          </cell>
          <cell r="B1891" t="str">
            <v>A5C</v>
          </cell>
          <cell r="C1891" t="str">
            <v>P</v>
          </cell>
          <cell r="D1891" t="str">
            <v>23018</v>
          </cell>
          <cell r="E1891" t="str">
            <v>PIPE</v>
          </cell>
          <cell r="F1891">
            <v>1</v>
          </cell>
          <cell r="G1891" t="str">
            <v>CB100508000100</v>
          </cell>
          <cell r="H1891">
            <v>1</v>
          </cell>
          <cell r="I1891" t="str">
            <v>--</v>
          </cell>
          <cell r="J1891">
            <v>12</v>
          </cell>
          <cell r="K1891">
            <v>12</v>
          </cell>
        </row>
        <row r="1892">
          <cell r="A1892" t="str">
            <v>M2</v>
          </cell>
          <cell r="B1892" t="str">
            <v>A5C</v>
          </cell>
          <cell r="C1892" t="str">
            <v>P</v>
          </cell>
          <cell r="D1892" t="str">
            <v>23083</v>
          </cell>
          <cell r="E1892" t="str">
            <v>PIPE</v>
          </cell>
          <cell r="F1892">
            <v>1</v>
          </cell>
          <cell r="G1892" t="str">
            <v>CB100508000100</v>
          </cell>
          <cell r="H1892">
            <v>1</v>
          </cell>
          <cell r="I1892" t="str">
            <v>--</v>
          </cell>
          <cell r="J1892">
            <v>13.9</v>
          </cell>
          <cell r="K1892">
            <v>13.9</v>
          </cell>
        </row>
        <row r="1893">
          <cell r="A1893" t="str">
            <v>M2</v>
          </cell>
          <cell r="B1893" t="str">
            <v>A5C</v>
          </cell>
          <cell r="C1893" t="str">
            <v>P</v>
          </cell>
          <cell r="D1893" t="str">
            <v>23252</v>
          </cell>
          <cell r="E1893" t="str">
            <v>PIPE</v>
          </cell>
          <cell r="F1893">
            <v>1</v>
          </cell>
          <cell r="G1893" t="str">
            <v>CB100508000100</v>
          </cell>
          <cell r="H1893">
            <v>1</v>
          </cell>
          <cell r="I1893" t="str">
            <v>--</v>
          </cell>
          <cell r="J1893">
            <v>13.9</v>
          </cell>
          <cell r="K1893">
            <v>13.9</v>
          </cell>
        </row>
        <row r="1894">
          <cell r="A1894" t="str">
            <v>M2</v>
          </cell>
          <cell r="B1894" t="str">
            <v>A5C</v>
          </cell>
          <cell r="C1894" t="str">
            <v>P</v>
          </cell>
          <cell r="D1894" t="str">
            <v>23079</v>
          </cell>
          <cell r="E1894" t="str">
            <v>PIPE</v>
          </cell>
          <cell r="F1894">
            <v>1</v>
          </cell>
          <cell r="G1894" t="str">
            <v>CB100508000100</v>
          </cell>
          <cell r="H1894">
            <v>1</v>
          </cell>
          <cell r="I1894" t="str">
            <v>--</v>
          </cell>
          <cell r="J1894">
            <v>14</v>
          </cell>
          <cell r="K1894">
            <v>14</v>
          </cell>
        </row>
        <row r="1895">
          <cell r="A1895" t="str">
            <v>M2</v>
          </cell>
          <cell r="B1895" t="str">
            <v>A5C</v>
          </cell>
          <cell r="C1895" t="str">
            <v>P</v>
          </cell>
          <cell r="D1895" t="str">
            <v>23144</v>
          </cell>
          <cell r="E1895" t="str">
            <v>PIPE</v>
          </cell>
          <cell r="F1895">
            <v>1</v>
          </cell>
          <cell r="G1895" t="str">
            <v>CB100508000100</v>
          </cell>
          <cell r="H1895">
            <v>1</v>
          </cell>
          <cell r="I1895" t="str">
            <v>--</v>
          </cell>
          <cell r="J1895">
            <v>14.5</v>
          </cell>
          <cell r="K1895">
            <v>14.5</v>
          </cell>
        </row>
        <row r="1896">
          <cell r="A1896" t="str">
            <v>M2</v>
          </cell>
          <cell r="B1896" t="str">
            <v>A5C</v>
          </cell>
          <cell r="C1896" t="str">
            <v>P</v>
          </cell>
          <cell r="D1896" t="str">
            <v>24013</v>
          </cell>
          <cell r="E1896" t="str">
            <v>PIPE</v>
          </cell>
          <cell r="F1896">
            <v>1</v>
          </cell>
          <cell r="G1896" t="str">
            <v>CB100508000100</v>
          </cell>
          <cell r="H1896">
            <v>1</v>
          </cell>
          <cell r="I1896" t="str">
            <v>--</v>
          </cell>
          <cell r="J1896">
            <v>15.5</v>
          </cell>
          <cell r="K1896">
            <v>15.5</v>
          </cell>
        </row>
        <row r="1897">
          <cell r="A1897" t="str">
            <v>M2</v>
          </cell>
          <cell r="B1897" t="str">
            <v>A5C</v>
          </cell>
          <cell r="C1897" t="str">
            <v>P</v>
          </cell>
          <cell r="D1897" t="str">
            <v>23013</v>
          </cell>
          <cell r="E1897" t="str">
            <v>PIPE</v>
          </cell>
          <cell r="F1897">
            <v>1</v>
          </cell>
          <cell r="G1897" t="str">
            <v>CB100508000100</v>
          </cell>
          <cell r="H1897">
            <v>1</v>
          </cell>
          <cell r="I1897" t="str">
            <v>--</v>
          </cell>
          <cell r="J1897">
            <v>16.8</v>
          </cell>
          <cell r="K1897">
            <v>16.8</v>
          </cell>
        </row>
        <row r="1898">
          <cell r="A1898" t="str">
            <v>M2</v>
          </cell>
          <cell r="B1898" t="str">
            <v>A5C</v>
          </cell>
          <cell r="C1898" t="str">
            <v>P</v>
          </cell>
          <cell r="D1898" t="str">
            <v>23104</v>
          </cell>
          <cell r="E1898" t="str">
            <v>PIPE</v>
          </cell>
          <cell r="F1898">
            <v>1</v>
          </cell>
          <cell r="G1898" t="str">
            <v>CB100508000100</v>
          </cell>
          <cell r="H1898">
            <v>1</v>
          </cell>
          <cell r="I1898" t="str">
            <v>--</v>
          </cell>
          <cell r="J1898">
            <v>21</v>
          </cell>
          <cell r="K1898">
            <v>21</v>
          </cell>
        </row>
        <row r="1899">
          <cell r="A1899" t="str">
            <v>M2</v>
          </cell>
          <cell r="B1899" t="str">
            <v>A5C</v>
          </cell>
          <cell r="C1899" t="str">
            <v>P</v>
          </cell>
          <cell r="D1899" t="str">
            <v>23112</v>
          </cell>
          <cell r="E1899" t="str">
            <v>PIPE</v>
          </cell>
          <cell r="F1899">
            <v>1</v>
          </cell>
          <cell r="G1899" t="str">
            <v>CB100508000100</v>
          </cell>
          <cell r="H1899">
            <v>1</v>
          </cell>
          <cell r="I1899" t="str">
            <v>--</v>
          </cell>
          <cell r="J1899">
            <v>21</v>
          </cell>
          <cell r="K1899">
            <v>21</v>
          </cell>
        </row>
        <row r="1900">
          <cell r="A1900" t="str">
            <v>M2</v>
          </cell>
          <cell r="B1900" t="str">
            <v>A5C</v>
          </cell>
          <cell r="C1900" t="str">
            <v>P</v>
          </cell>
          <cell r="D1900" t="str">
            <v>23108</v>
          </cell>
          <cell r="E1900" t="str">
            <v>PIPE</v>
          </cell>
          <cell r="F1900">
            <v>1</v>
          </cell>
          <cell r="G1900" t="str">
            <v>CB100508000100</v>
          </cell>
          <cell r="H1900">
            <v>1</v>
          </cell>
          <cell r="I1900" t="str">
            <v>--</v>
          </cell>
          <cell r="J1900">
            <v>21</v>
          </cell>
          <cell r="K1900">
            <v>21</v>
          </cell>
        </row>
        <row r="1901">
          <cell r="A1901" t="str">
            <v>M2</v>
          </cell>
          <cell r="B1901" t="str">
            <v>A5C</v>
          </cell>
          <cell r="C1901" t="str">
            <v>P</v>
          </cell>
          <cell r="D1901" t="str">
            <v>23148</v>
          </cell>
          <cell r="E1901" t="str">
            <v>PIPE</v>
          </cell>
          <cell r="F1901">
            <v>1</v>
          </cell>
          <cell r="G1901" t="str">
            <v>CB100508000100</v>
          </cell>
          <cell r="H1901">
            <v>1</v>
          </cell>
          <cell r="I1901" t="str">
            <v>--</v>
          </cell>
          <cell r="J1901">
            <v>22.9</v>
          </cell>
          <cell r="K1901">
            <v>22.9</v>
          </cell>
        </row>
        <row r="1902">
          <cell r="A1902" t="str">
            <v>M2</v>
          </cell>
          <cell r="B1902" t="str">
            <v>A5C</v>
          </cell>
          <cell r="C1902" t="str">
            <v>P</v>
          </cell>
          <cell r="D1902" t="str">
            <v>24032</v>
          </cell>
          <cell r="E1902" t="str">
            <v>PIPE</v>
          </cell>
          <cell r="F1902">
            <v>1</v>
          </cell>
          <cell r="G1902" t="str">
            <v>CB100508000100</v>
          </cell>
          <cell r="H1902">
            <v>1</v>
          </cell>
          <cell r="I1902" t="str">
            <v>--</v>
          </cell>
          <cell r="J1902">
            <v>24</v>
          </cell>
          <cell r="K1902">
            <v>24</v>
          </cell>
        </row>
        <row r="1903">
          <cell r="A1903" t="str">
            <v>M2</v>
          </cell>
          <cell r="B1903" t="str">
            <v>A5C</v>
          </cell>
          <cell r="C1903" t="str">
            <v>P</v>
          </cell>
          <cell r="D1903" t="str">
            <v>23074</v>
          </cell>
          <cell r="E1903" t="str">
            <v>PIPE</v>
          </cell>
          <cell r="F1903">
            <v>1</v>
          </cell>
          <cell r="G1903" t="str">
            <v>CB100508000100</v>
          </cell>
          <cell r="H1903">
            <v>1</v>
          </cell>
          <cell r="I1903" t="str">
            <v>--</v>
          </cell>
          <cell r="J1903">
            <v>27</v>
          </cell>
          <cell r="K1903">
            <v>27</v>
          </cell>
        </row>
        <row r="1904">
          <cell r="A1904" t="str">
            <v>M2</v>
          </cell>
          <cell r="B1904" t="str">
            <v>A5C</v>
          </cell>
          <cell r="C1904" t="str">
            <v>P</v>
          </cell>
          <cell r="D1904" t="str">
            <v>24004</v>
          </cell>
          <cell r="E1904" t="str">
            <v>PIPE</v>
          </cell>
          <cell r="F1904">
            <v>1</v>
          </cell>
          <cell r="G1904" t="str">
            <v>CB100508000100</v>
          </cell>
          <cell r="H1904">
            <v>1</v>
          </cell>
          <cell r="I1904" t="str">
            <v>--</v>
          </cell>
          <cell r="J1904">
            <v>27.4</v>
          </cell>
          <cell r="K1904">
            <v>27.4</v>
          </cell>
        </row>
        <row r="1905">
          <cell r="A1905" t="str">
            <v>M2</v>
          </cell>
          <cell r="B1905" t="str">
            <v>A5C</v>
          </cell>
          <cell r="C1905" t="str">
            <v>P</v>
          </cell>
          <cell r="D1905" t="str">
            <v>24008</v>
          </cell>
          <cell r="E1905" t="str">
            <v>PIPE</v>
          </cell>
          <cell r="F1905">
            <v>1</v>
          </cell>
          <cell r="G1905" t="str">
            <v>CB100508000100</v>
          </cell>
          <cell r="H1905">
            <v>1</v>
          </cell>
          <cell r="I1905" t="str">
            <v>--</v>
          </cell>
          <cell r="J1905">
            <v>28.5</v>
          </cell>
          <cell r="K1905">
            <v>28.5</v>
          </cell>
        </row>
        <row r="1906">
          <cell r="A1906" t="str">
            <v>M2</v>
          </cell>
          <cell r="B1906" t="str">
            <v>A5C</v>
          </cell>
          <cell r="C1906" t="str">
            <v>P</v>
          </cell>
          <cell r="D1906" t="str">
            <v>23030</v>
          </cell>
          <cell r="E1906" t="str">
            <v>PIPE</v>
          </cell>
          <cell r="F1906">
            <v>1</v>
          </cell>
          <cell r="G1906" t="str">
            <v>CB100508001H00</v>
          </cell>
          <cell r="H1906">
            <v>1.5</v>
          </cell>
          <cell r="I1906" t="str">
            <v>--</v>
          </cell>
          <cell r="J1906">
            <v>0.6</v>
          </cell>
          <cell r="K1906">
            <v>0.6</v>
          </cell>
        </row>
        <row r="1907">
          <cell r="A1907" t="str">
            <v>M2</v>
          </cell>
          <cell r="B1907" t="str">
            <v>A5C</v>
          </cell>
          <cell r="C1907" t="str">
            <v>P</v>
          </cell>
          <cell r="D1907" t="str">
            <v>23020</v>
          </cell>
          <cell r="E1907" t="str">
            <v>PIPE</v>
          </cell>
          <cell r="F1907">
            <v>1</v>
          </cell>
          <cell r="G1907" t="str">
            <v>CB100508001H00</v>
          </cell>
          <cell r="H1907">
            <v>1.5</v>
          </cell>
          <cell r="I1907" t="str">
            <v>--</v>
          </cell>
          <cell r="J1907">
            <v>1</v>
          </cell>
          <cell r="K1907">
            <v>1</v>
          </cell>
        </row>
        <row r="1908">
          <cell r="A1908" t="str">
            <v>M2</v>
          </cell>
          <cell r="B1908" t="str">
            <v>A5C</v>
          </cell>
          <cell r="C1908" t="str">
            <v>P</v>
          </cell>
          <cell r="D1908" t="str">
            <v>23054</v>
          </cell>
          <cell r="E1908" t="str">
            <v>PIPE</v>
          </cell>
          <cell r="F1908">
            <v>1</v>
          </cell>
          <cell r="G1908" t="str">
            <v>CB100508001H00</v>
          </cell>
          <cell r="H1908">
            <v>1.5</v>
          </cell>
          <cell r="I1908" t="str">
            <v>--</v>
          </cell>
          <cell r="J1908">
            <v>1</v>
          </cell>
          <cell r="K1908">
            <v>1</v>
          </cell>
        </row>
        <row r="1909">
          <cell r="A1909" t="str">
            <v>M2</v>
          </cell>
          <cell r="B1909" t="str">
            <v>A5C</v>
          </cell>
          <cell r="C1909" t="str">
            <v>TRIM</v>
          </cell>
          <cell r="D1909" t="str">
            <v>V-2301</v>
          </cell>
          <cell r="E1909" t="str">
            <v>PIPE</v>
          </cell>
          <cell r="F1909">
            <v>1</v>
          </cell>
          <cell r="G1909" t="str">
            <v>CB100508001H00</v>
          </cell>
          <cell r="H1909">
            <v>1.5</v>
          </cell>
          <cell r="I1909" t="str">
            <v>--</v>
          </cell>
          <cell r="J1909">
            <v>1.5</v>
          </cell>
          <cell r="K1909">
            <v>1.5</v>
          </cell>
        </row>
        <row r="1910">
          <cell r="A1910" t="str">
            <v>M2</v>
          </cell>
          <cell r="B1910" t="str">
            <v>A5C</v>
          </cell>
          <cell r="C1910" t="str">
            <v>TRIM</v>
          </cell>
          <cell r="D1910" t="str">
            <v>C-2303</v>
          </cell>
          <cell r="E1910" t="str">
            <v>PIPE</v>
          </cell>
          <cell r="F1910">
            <v>1</v>
          </cell>
          <cell r="G1910" t="str">
            <v>CB100508001H00</v>
          </cell>
          <cell r="H1910">
            <v>1.5</v>
          </cell>
          <cell r="I1910" t="str">
            <v>--</v>
          </cell>
          <cell r="J1910">
            <v>1.5</v>
          </cell>
          <cell r="K1910">
            <v>1.5</v>
          </cell>
        </row>
        <row r="1911">
          <cell r="A1911" t="str">
            <v>M2</v>
          </cell>
          <cell r="B1911" t="str">
            <v>A5C</v>
          </cell>
          <cell r="C1911" t="str">
            <v>TRIM</v>
          </cell>
          <cell r="D1911" t="str">
            <v>C-2304</v>
          </cell>
          <cell r="E1911" t="str">
            <v>PIPE</v>
          </cell>
          <cell r="F1911">
            <v>1</v>
          </cell>
          <cell r="G1911" t="str">
            <v>CB100508001H00</v>
          </cell>
          <cell r="H1911">
            <v>1.5</v>
          </cell>
          <cell r="I1911" t="str">
            <v>--</v>
          </cell>
          <cell r="J1911">
            <v>1.5</v>
          </cell>
          <cell r="K1911">
            <v>1.5</v>
          </cell>
        </row>
        <row r="1912">
          <cell r="A1912" t="str">
            <v>M2</v>
          </cell>
          <cell r="B1912" t="str">
            <v>A5C</v>
          </cell>
          <cell r="C1912" t="str">
            <v>TRIM</v>
          </cell>
          <cell r="D1912" t="str">
            <v>V-2302</v>
          </cell>
          <cell r="E1912" t="str">
            <v>PIPE</v>
          </cell>
          <cell r="F1912">
            <v>1</v>
          </cell>
          <cell r="G1912" t="str">
            <v>CB100508001H00</v>
          </cell>
          <cell r="H1912">
            <v>1.5</v>
          </cell>
          <cell r="I1912" t="str">
            <v>--</v>
          </cell>
          <cell r="J1912">
            <v>1.5</v>
          </cell>
          <cell r="K1912">
            <v>1.5</v>
          </cell>
        </row>
        <row r="1913">
          <cell r="A1913" t="str">
            <v>M2</v>
          </cell>
          <cell r="B1913" t="str">
            <v>A5C</v>
          </cell>
          <cell r="C1913" t="str">
            <v>TRIM</v>
          </cell>
          <cell r="D1913" t="str">
            <v>C-2306</v>
          </cell>
          <cell r="E1913" t="str">
            <v>PIPE</v>
          </cell>
          <cell r="F1913">
            <v>1</v>
          </cell>
          <cell r="G1913" t="str">
            <v>CB100508001H00</v>
          </cell>
          <cell r="H1913">
            <v>1.5</v>
          </cell>
          <cell r="I1913" t="str">
            <v>--</v>
          </cell>
          <cell r="J1913">
            <v>1.5</v>
          </cell>
          <cell r="K1913">
            <v>1.5</v>
          </cell>
        </row>
        <row r="1914">
          <cell r="A1914" t="str">
            <v>M2</v>
          </cell>
          <cell r="B1914" t="str">
            <v>A5C</v>
          </cell>
          <cell r="C1914" t="str">
            <v>TRIM</v>
          </cell>
          <cell r="D1914" t="str">
            <v>V-2304</v>
          </cell>
          <cell r="E1914" t="str">
            <v>PIPE</v>
          </cell>
          <cell r="F1914">
            <v>1</v>
          </cell>
          <cell r="G1914" t="str">
            <v>CB100508001H00</v>
          </cell>
          <cell r="H1914">
            <v>1.5</v>
          </cell>
          <cell r="I1914" t="str">
            <v>--</v>
          </cell>
          <cell r="J1914">
            <v>1.5</v>
          </cell>
          <cell r="K1914">
            <v>1.5</v>
          </cell>
        </row>
        <row r="1915">
          <cell r="A1915" t="str">
            <v>M2</v>
          </cell>
          <cell r="B1915" t="str">
            <v>A5C</v>
          </cell>
          <cell r="C1915" t="str">
            <v>TRIM</v>
          </cell>
          <cell r="D1915" t="str">
            <v>V-2308</v>
          </cell>
          <cell r="E1915" t="str">
            <v>PIPE</v>
          </cell>
          <cell r="F1915">
            <v>1</v>
          </cell>
          <cell r="G1915" t="str">
            <v>CB100508001H00</v>
          </cell>
          <cell r="H1915">
            <v>1.5</v>
          </cell>
          <cell r="I1915" t="str">
            <v>--</v>
          </cell>
          <cell r="J1915">
            <v>1.5</v>
          </cell>
          <cell r="K1915">
            <v>1.5</v>
          </cell>
        </row>
        <row r="1916">
          <cell r="A1916" t="str">
            <v>M2</v>
          </cell>
          <cell r="B1916" t="str">
            <v>A5C</v>
          </cell>
          <cell r="C1916" t="str">
            <v>TRIM</v>
          </cell>
          <cell r="D1916" t="str">
            <v>V-2313</v>
          </cell>
          <cell r="E1916" t="str">
            <v>PIPE</v>
          </cell>
          <cell r="F1916">
            <v>1</v>
          </cell>
          <cell r="G1916" t="str">
            <v>CB100508001H00</v>
          </cell>
          <cell r="H1916">
            <v>1.5</v>
          </cell>
          <cell r="I1916" t="str">
            <v>--</v>
          </cell>
          <cell r="J1916">
            <v>1.5</v>
          </cell>
          <cell r="K1916">
            <v>1.5</v>
          </cell>
        </row>
        <row r="1917">
          <cell r="A1917" t="str">
            <v>M2</v>
          </cell>
          <cell r="B1917" t="str">
            <v>A5C</v>
          </cell>
          <cell r="C1917" t="str">
            <v>TRIM</v>
          </cell>
          <cell r="D1917" t="str">
            <v>V-2310</v>
          </cell>
          <cell r="E1917" t="str">
            <v>PIPE</v>
          </cell>
          <cell r="F1917">
            <v>1</v>
          </cell>
          <cell r="G1917" t="str">
            <v>CB100508001H00</v>
          </cell>
          <cell r="H1917">
            <v>1.5</v>
          </cell>
          <cell r="I1917" t="str">
            <v>--</v>
          </cell>
          <cell r="J1917">
            <v>1.5</v>
          </cell>
          <cell r="K1917">
            <v>1.5</v>
          </cell>
        </row>
        <row r="1918">
          <cell r="A1918" t="str">
            <v>M2</v>
          </cell>
          <cell r="B1918" t="str">
            <v>A5C</v>
          </cell>
          <cell r="C1918" t="str">
            <v>TRIM</v>
          </cell>
          <cell r="D1918" t="str">
            <v>C-2305</v>
          </cell>
          <cell r="E1918" t="str">
            <v>PIPE</v>
          </cell>
          <cell r="F1918">
            <v>1</v>
          </cell>
          <cell r="G1918" t="str">
            <v>CB100508001H00</v>
          </cell>
          <cell r="H1918">
            <v>1.5</v>
          </cell>
          <cell r="I1918" t="str">
            <v>--</v>
          </cell>
          <cell r="J1918">
            <v>1.5</v>
          </cell>
          <cell r="K1918">
            <v>1.5</v>
          </cell>
        </row>
        <row r="1919">
          <cell r="A1919" t="str">
            <v>M2</v>
          </cell>
          <cell r="B1919" t="str">
            <v>A5C</v>
          </cell>
          <cell r="C1919" t="str">
            <v>TRIM</v>
          </cell>
          <cell r="D1919" t="str">
            <v>V-2306</v>
          </cell>
          <cell r="E1919" t="str">
            <v>PIPE</v>
          </cell>
          <cell r="F1919">
            <v>1</v>
          </cell>
          <cell r="G1919" t="str">
            <v>CB100508001H00</v>
          </cell>
          <cell r="H1919">
            <v>1.5</v>
          </cell>
          <cell r="I1919" t="str">
            <v>--</v>
          </cell>
          <cell r="J1919">
            <v>1.5</v>
          </cell>
          <cell r="K1919">
            <v>1.5</v>
          </cell>
        </row>
        <row r="1920">
          <cell r="A1920" t="str">
            <v>M2</v>
          </cell>
          <cell r="B1920" t="str">
            <v>A5C</v>
          </cell>
          <cell r="C1920" t="str">
            <v>TRIM</v>
          </cell>
          <cell r="D1920" t="str">
            <v>C-2301</v>
          </cell>
          <cell r="E1920" t="str">
            <v>PIPE</v>
          </cell>
          <cell r="F1920">
            <v>1</v>
          </cell>
          <cell r="G1920" t="str">
            <v>CB100508001H00</v>
          </cell>
          <cell r="H1920">
            <v>1.5</v>
          </cell>
          <cell r="I1920" t="str">
            <v>--</v>
          </cell>
          <cell r="J1920">
            <v>1.5</v>
          </cell>
          <cell r="K1920">
            <v>1.5</v>
          </cell>
        </row>
        <row r="1921">
          <cell r="A1921" t="str">
            <v>M2</v>
          </cell>
          <cell r="B1921" t="str">
            <v>A5C</v>
          </cell>
          <cell r="C1921" t="str">
            <v>P</v>
          </cell>
          <cell r="D1921" t="str">
            <v>23157</v>
          </cell>
          <cell r="E1921" t="str">
            <v>PIPE</v>
          </cell>
          <cell r="F1921">
            <v>1</v>
          </cell>
          <cell r="G1921" t="str">
            <v>CB100508001H00</v>
          </cell>
          <cell r="H1921">
            <v>1.5</v>
          </cell>
          <cell r="I1921" t="str">
            <v>--</v>
          </cell>
          <cell r="J1921">
            <v>2.5</v>
          </cell>
          <cell r="K1921">
            <v>2.5</v>
          </cell>
        </row>
        <row r="1922">
          <cell r="A1922" t="str">
            <v>M2</v>
          </cell>
          <cell r="B1922" t="str">
            <v>A5C</v>
          </cell>
          <cell r="C1922" t="str">
            <v>P</v>
          </cell>
          <cell r="D1922" t="str">
            <v>23038</v>
          </cell>
          <cell r="E1922" t="str">
            <v>PIPE</v>
          </cell>
          <cell r="F1922">
            <v>1</v>
          </cell>
          <cell r="G1922" t="str">
            <v>CB100508001H00</v>
          </cell>
          <cell r="H1922">
            <v>1.5</v>
          </cell>
          <cell r="I1922" t="str">
            <v>--</v>
          </cell>
          <cell r="J1922">
            <v>3.3</v>
          </cell>
          <cell r="K1922">
            <v>3.3</v>
          </cell>
        </row>
        <row r="1923">
          <cell r="A1923" t="str">
            <v>M2</v>
          </cell>
          <cell r="B1923" t="str">
            <v>A5C</v>
          </cell>
          <cell r="C1923" t="str">
            <v>P</v>
          </cell>
          <cell r="D1923" t="str">
            <v>23117</v>
          </cell>
          <cell r="E1923" t="str">
            <v>PIPE</v>
          </cell>
          <cell r="F1923">
            <v>1</v>
          </cell>
          <cell r="G1923" t="str">
            <v>CB100508001H00</v>
          </cell>
          <cell r="H1923">
            <v>1.5</v>
          </cell>
          <cell r="I1923" t="str">
            <v>--</v>
          </cell>
          <cell r="J1923">
            <v>3.3</v>
          </cell>
          <cell r="K1923">
            <v>3.3</v>
          </cell>
        </row>
        <row r="1924">
          <cell r="A1924" t="str">
            <v>M2</v>
          </cell>
          <cell r="B1924" t="str">
            <v>A5C</v>
          </cell>
          <cell r="C1924" t="str">
            <v>P</v>
          </cell>
          <cell r="D1924" t="str">
            <v>23185</v>
          </cell>
          <cell r="E1924" t="str">
            <v>PIPE</v>
          </cell>
          <cell r="F1924">
            <v>1</v>
          </cell>
          <cell r="G1924" t="str">
            <v>CB100508001H00</v>
          </cell>
          <cell r="H1924">
            <v>1.5</v>
          </cell>
          <cell r="I1924" t="str">
            <v>--</v>
          </cell>
          <cell r="J1924">
            <v>3.3</v>
          </cell>
          <cell r="K1924">
            <v>3.3</v>
          </cell>
        </row>
        <row r="1925">
          <cell r="A1925" t="str">
            <v>M2</v>
          </cell>
          <cell r="B1925" t="str">
            <v>A5C</v>
          </cell>
          <cell r="C1925" t="str">
            <v>P</v>
          </cell>
          <cell r="D1925" t="str">
            <v>23019</v>
          </cell>
          <cell r="E1925" t="str">
            <v>PIPE</v>
          </cell>
          <cell r="F1925">
            <v>1</v>
          </cell>
          <cell r="G1925" t="str">
            <v>CB100508001H00</v>
          </cell>
          <cell r="H1925">
            <v>1.5</v>
          </cell>
          <cell r="I1925" t="str">
            <v>--</v>
          </cell>
          <cell r="J1925">
            <v>3.5</v>
          </cell>
          <cell r="K1925">
            <v>3.5</v>
          </cell>
        </row>
        <row r="1926">
          <cell r="A1926" t="str">
            <v>M2</v>
          </cell>
          <cell r="B1926" t="str">
            <v>A5C</v>
          </cell>
          <cell r="C1926" t="str">
            <v>P</v>
          </cell>
          <cell r="D1926" t="str">
            <v>23164</v>
          </cell>
          <cell r="E1926" t="str">
            <v>PIPE</v>
          </cell>
          <cell r="F1926">
            <v>1</v>
          </cell>
          <cell r="G1926" t="str">
            <v>CB100508001H00</v>
          </cell>
          <cell r="H1926">
            <v>1.5</v>
          </cell>
          <cell r="I1926" t="str">
            <v>--</v>
          </cell>
          <cell r="J1926">
            <v>4</v>
          </cell>
          <cell r="K1926">
            <v>4</v>
          </cell>
        </row>
        <row r="1927">
          <cell r="A1927" t="str">
            <v>M2</v>
          </cell>
          <cell r="B1927" t="str">
            <v>A5C</v>
          </cell>
          <cell r="C1927" t="str">
            <v>P</v>
          </cell>
          <cell r="D1927" t="str">
            <v>23196</v>
          </cell>
          <cell r="E1927" t="str">
            <v>PIPE</v>
          </cell>
          <cell r="F1927">
            <v>1</v>
          </cell>
          <cell r="G1927" t="str">
            <v>CB100508001H00</v>
          </cell>
          <cell r="H1927">
            <v>1.5</v>
          </cell>
          <cell r="I1927" t="str">
            <v>--</v>
          </cell>
          <cell r="J1927">
            <v>4</v>
          </cell>
          <cell r="K1927">
            <v>4</v>
          </cell>
        </row>
        <row r="1928">
          <cell r="A1928" t="str">
            <v>M2</v>
          </cell>
          <cell r="B1928" t="str">
            <v>A5C</v>
          </cell>
          <cell r="C1928" t="str">
            <v>P</v>
          </cell>
          <cell r="D1928" t="str">
            <v>23076</v>
          </cell>
          <cell r="E1928" t="str">
            <v>PIPE</v>
          </cell>
          <cell r="F1928">
            <v>1</v>
          </cell>
          <cell r="G1928" t="str">
            <v>CB100508001H00</v>
          </cell>
          <cell r="H1928">
            <v>1.5</v>
          </cell>
          <cell r="I1928" t="str">
            <v>--</v>
          </cell>
          <cell r="J1928">
            <v>4</v>
          </cell>
          <cell r="K1928">
            <v>4</v>
          </cell>
        </row>
        <row r="1929">
          <cell r="A1929" t="str">
            <v>M2</v>
          </cell>
          <cell r="B1929" t="str">
            <v>A5C</v>
          </cell>
          <cell r="C1929" t="str">
            <v>P</v>
          </cell>
          <cell r="D1929" t="str">
            <v>23222</v>
          </cell>
          <cell r="E1929" t="str">
            <v>PIPE</v>
          </cell>
          <cell r="F1929">
            <v>1</v>
          </cell>
          <cell r="G1929" t="str">
            <v>CB100508001H00</v>
          </cell>
          <cell r="H1929">
            <v>1.5</v>
          </cell>
          <cell r="I1929" t="str">
            <v>--</v>
          </cell>
          <cell r="J1929">
            <v>4.5</v>
          </cell>
          <cell r="K1929">
            <v>4.5</v>
          </cell>
        </row>
        <row r="1930">
          <cell r="A1930" t="str">
            <v>M2</v>
          </cell>
          <cell r="B1930" t="str">
            <v>A5C</v>
          </cell>
          <cell r="C1930" t="str">
            <v>P</v>
          </cell>
          <cell r="D1930" t="str">
            <v>23242</v>
          </cell>
          <cell r="E1930" t="str">
            <v>PIPE</v>
          </cell>
          <cell r="F1930">
            <v>1</v>
          </cell>
          <cell r="G1930" t="str">
            <v>CB100508001H00</v>
          </cell>
          <cell r="H1930">
            <v>1.5</v>
          </cell>
          <cell r="I1930" t="str">
            <v>--</v>
          </cell>
          <cell r="J1930">
            <v>4.5</v>
          </cell>
          <cell r="K1930">
            <v>4.5</v>
          </cell>
        </row>
        <row r="1931">
          <cell r="A1931" t="str">
            <v>M2</v>
          </cell>
          <cell r="B1931" t="str">
            <v>A5C</v>
          </cell>
          <cell r="C1931" t="str">
            <v>P</v>
          </cell>
          <cell r="D1931" t="str">
            <v>99003</v>
          </cell>
          <cell r="E1931" t="str">
            <v>PIPE</v>
          </cell>
          <cell r="F1931">
            <v>1</v>
          </cell>
          <cell r="G1931" t="str">
            <v>CB100508001H00</v>
          </cell>
          <cell r="H1931">
            <v>1.5</v>
          </cell>
          <cell r="I1931" t="str">
            <v>--</v>
          </cell>
          <cell r="J1931">
            <v>4.5999999999999996</v>
          </cell>
          <cell r="K1931">
            <v>4.5999999999999996</v>
          </cell>
        </row>
        <row r="1932">
          <cell r="A1932" t="str">
            <v>M2</v>
          </cell>
          <cell r="B1932" t="str">
            <v>A5C</v>
          </cell>
          <cell r="C1932" t="str">
            <v>P</v>
          </cell>
          <cell r="D1932" t="str">
            <v>23039</v>
          </cell>
          <cell r="E1932" t="str">
            <v>PIPE</v>
          </cell>
          <cell r="F1932">
            <v>1</v>
          </cell>
          <cell r="G1932" t="str">
            <v>CB100508001H00</v>
          </cell>
          <cell r="H1932">
            <v>1.5</v>
          </cell>
          <cell r="I1932" t="str">
            <v>--</v>
          </cell>
          <cell r="J1932">
            <v>4.9000000000000004</v>
          </cell>
          <cell r="K1932">
            <v>4.9000000000000004</v>
          </cell>
        </row>
        <row r="1933">
          <cell r="A1933" t="str">
            <v>M2</v>
          </cell>
          <cell r="B1933" t="str">
            <v>A5C</v>
          </cell>
          <cell r="C1933" t="str">
            <v>P</v>
          </cell>
          <cell r="D1933" t="str">
            <v>24014</v>
          </cell>
          <cell r="E1933" t="str">
            <v>PIPE</v>
          </cell>
          <cell r="F1933">
            <v>1</v>
          </cell>
          <cell r="G1933" t="str">
            <v>CB100508001H00</v>
          </cell>
          <cell r="H1933">
            <v>1.5</v>
          </cell>
          <cell r="I1933" t="str">
            <v>--</v>
          </cell>
          <cell r="J1933">
            <v>5</v>
          </cell>
          <cell r="K1933">
            <v>5</v>
          </cell>
        </row>
        <row r="1934">
          <cell r="A1934" t="str">
            <v>M2</v>
          </cell>
          <cell r="B1934" t="str">
            <v>A5C</v>
          </cell>
          <cell r="C1934" t="str">
            <v>P</v>
          </cell>
          <cell r="D1934" t="str">
            <v>23035</v>
          </cell>
          <cell r="E1934" t="str">
            <v>PIPE</v>
          </cell>
          <cell r="F1934">
            <v>1</v>
          </cell>
          <cell r="G1934" t="str">
            <v>CB100508001H00</v>
          </cell>
          <cell r="H1934">
            <v>1.5</v>
          </cell>
          <cell r="I1934" t="str">
            <v>--</v>
          </cell>
          <cell r="J1934">
            <v>5.2</v>
          </cell>
          <cell r="K1934">
            <v>5.2</v>
          </cell>
        </row>
        <row r="1935">
          <cell r="A1935" t="str">
            <v>M2</v>
          </cell>
          <cell r="B1935" t="str">
            <v>A5C</v>
          </cell>
          <cell r="C1935" t="str">
            <v>P</v>
          </cell>
          <cell r="D1935" t="str">
            <v>23052</v>
          </cell>
          <cell r="E1935" t="str">
            <v>PIPE</v>
          </cell>
          <cell r="F1935">
            <v>1</v>
          </cell>
          <cell r="G1935" t="str">
            <v>CB100508001H00</v>
          </cell>
          <cell r="H1935">
            <v>1.5</v>
          </cell>
          <cell r="I1935" t="str">
            <v>--</v>
          </cell>
          <cell r="J1935">
            <v>5.3</v>
          </cell>
          <cell r="K1935">
            <v>5.3</v>
          </cell>
        </row>
        <row r="1936">
          <cell r="A1936" t="str">
            <v>M2</v>
          </cell>
          <cell r="B1936" t="str">
            <v>A5C</v>
          </cell>
          <cell r="C1936" t="str">
            <v>P</v>
          </cell>
          <cell r="D1936" t="str">
            <v>23078</v>
          </cell>
          <cell r="E1936" t="str">
            <v>PIPE</v>
          </cell>
          <cell r="F1936">
            <v>1</v>
          </cell>
          <cell r="G1936" t="str">
            <v>CB100508001H00</v>
          </cell>
          <cell r="H1936">
            <v>1.5</v>
          </cell>
          <cell r="I1936" t="str">
            <v>--</v>
          </cell>
          <cell r="J1936">
            <v>5.3</v>
          </cell>
          <cell r="K1936">
            <v>5.3</v>
          </cell>
        </row>
        <row r="1937">
          <cell r="A1937" t="str">
            <v>M2</v>
          </cell>
          <cell r="B1937" t="str">
            <v>A5C</v>
          </cell>
          <cell r="C1937" t="str">
            <v>P</v>
          </cell>
          <cell r="D1937" t="str">
            <v>23037</v>
          </cell>
          <cell r="E1937" t="str">
            <v>PIPE</v>
          </cell>
          <cell r="F1937">
            <v>1</v>
          </cell>
          <cell r="G1937" t="str">
            <v>CB100508001H00</v>
          </cell>
          <cell r="H1937">
            <v>1.5</v>
          </cell>
          <cell r="I1937" t="str">
            <v>--</v>
          </cell>
          <cell r="J1937">
            <v>5.3</v>
          </cell>
          <cell r="K1937">
            <v>5.3</v>
          </cell>
        </row>
        <row r="1938">
          <cell r="A1938" t="str">
            <v>M2</v>
          </cell>
          <cell r="B1938" t="str">
            <v>A5C</v>
          </cell>
          <cell r="C1938" t="str">
            <v>P</v>
          </cell>
          <cell r="D1938" t="str">
            <v>23063</v>
          </cell>
          <cell r="E1938" t="str">
            <v>PIPE</v>
          </cell>
          <cell r="F1938">
            <v>1</v>
          </cell>
          <cell r="G1938" t="str">
            <v>CB100508001H00</v>
          </cell>
          <cell r="H1938">
            <v>1.5</v>
          </cell>
          <cell r="I1938" t="str">
            <v>--</v>
          </cell>
          <cell r="J1938">
            <v>5.3</v>
          </cell>
          <cell r="K1938">
            <v>5.3</v>
          </cell>
        </row>
        <row r="1939">
          <cell r="A1939" t="str">
            <v>M2</v>
          </cell>
          <cell r="B1939" t="str">
            <v>A5C</v>
          </cell>
          <cell r="C1939" t="str">
            <v>P</v>
          </cell>
          <cell r="D1939" t="str">
            <v>23027</v>
          </cell>
          <cell r="E1939" t="str">
            <v>PIPE</v>
          </cell>
          <cell r="F1939">
            <v>1</v>
          </cell>
          <cell r="G1939" t="str">
            <v>CB100508001H00</v>
          </cell>
          <cell r="H1939">
            <v>1.5</v>
          </cell>
          <cell r="I1939" t="str">
            <v>--</v>
          </cell>
          <cell r="J1939">
            <v>5.3</v>
          </cell>
          <cell r="K1939">
            <v>5.3</v>
          </cell>
        </row>
        <row r="1940">
          <cell r="A1940" t="str">
            <v>M2</v>
          </cell>
          <cell r="B1940" t="str">
            <v>A5C</v>
          </cell>
          <cell r="C1940" t="str">
            <v>P</v>
          </cell>
          <cell r="D1940" t="str">
            <v>23259</v>
          </cell>
          <cell r="E1940" t="str">
            <v>PIPE</v>
          </cell>
          <cell r="F1940">
            <v>1</v>
          </cell>
          <cell r="G1940" t="str">
            <v>CB100508001H00</v>
          </cell>
          <cell r="H1940">
            <v>1.5</v>
          </cell>
          <cell r="I1940" t="str">
            <v>--</v>
          </cell>
          <cell r="J1940">
            <v>5.5</v>
          </cell>
          <cell r="K1940">
            <v>5.5</v>
          </cell>
        </row>
        <row r="1941">
          <cell r="A1941" t="str">
            <v>M2</v>
          </cell>
          <cell r="B1941" t="str">
            <v>A5C</v>
          </cell>
          <cell r="C1941" t="str">
            <v>P</v>
          </cell>
          <cell r="D1941" t="str">
            <v>23007</v>
          </cell>
          <cell r="E1941" t="str">
            <v>PIPE</v>
          </cell>
          <cell r="F1941">
            <v>1</v>
          </cell>
          <cell r="G1941" t="str">
            <v>CB100508001H00</v>
          </cell>
          <cell r="H1941">
            <v>1.5</v>
          </cell>
          <cell r="I1941" t="str">
            <v>--</v>
          </cell>
          <cell r="J1941">
            <v>5.8</v>
          </cell>
          <cell r="K1941">
            <v>5.8</v>
          </cell>
        </row>
        <row r="1942">
          <cell r="A1942" t="str">
            <v>M2</v>
          </cell>
          <cell r="B1942" t="str">
            <v>A5C</v>
          </cell>
          <cell r="C1942" t="str">
            <v>P</v>
          </cell>
          <cell r="D1942" t="str">
            <v>23253</v>
          </cell>
          <cell r="E1942" t="str">
            <v>PIPE</v>
          </cell>
          <cell r="F1942">
            <v>1</v>
          </cell>
          <cell r="G1942" t="str">
            <v>CB100508001H00</v>
          </cell>
          <cell r="H1942">
            <v>1.5</v>
          </cell>
          <cell r="I1942" t="str">
            <v>--</v>
          </cell>
          <cell r="J1942">
            <v>6</v>
          </cell>
          <cell r="K1942">
            <v>6</v>
          </cell>
        </row>
        <row r="1943">
          <cell r="A1943" t="str">
            <v>M2</v>
          </cell>
          <cell r="B1943" t="str">
            <v>A5C</v>
          </cell>
          <cell r="C1943" t="str">
            <v>P</v>
          </cell>
          <cell r="D1943" t="str">
            <v>23231</v>
          </cell>
          <cell r="E1943" t="str">
            <v>PIPE</v>
          </cell>
          <cell r="F1943">
            <v>1</v>
          </cell>
          <cell r="G1943" t="str">
            <v>CB100508001H00</v>
          </cell>
          <cell r="H1943">
            <v>1.5</v>
          </cell>
          <cell r="I1943" t="str">
            <v>--</v>
          </cell>
          <cell r="J1943">
            <v>6</v>
          </cell>
          <cell r="K1943">
            <v>6</v>
          </cell>
        </row>
        <row r="1944">
          <cell r="A1944" t="str">
            <v>M2</v>
          </cell>
          <cell r="B1944" t="str">
            <v>A5C</v>
          </cell>
          <cell r="C1944" t="str">
            <v>P</v>
          </cell>
          <cell r="D1944" t="str">
            <v>23216</v>
          </cell>
          <cell r="E1944" t="str">
            <v>PIPE</v>
          </cell>
          <cell r="F1944">
            <v>1</v>
          </cell>
          <cell r="G1944" t="str">
            <v>CB100508001H00</v>
          </cell>
          <cell r="H1944">
            <v>1.5</v>
          </cell>
          <cell r="I1944" t="str">
            <v>--</v>
          </cell>
          <cell r="J1944">
            <v>6</v>
          </cell>
          <cell r="K1944">
            <v>6</v>
          </cell>
        </row>
        <row r="1945">
          <cell r="A1945" t="str">
            <v>M2</v>
          </cell>
          <cell r="B1945" t="str">
            <v>A5C</v>
          </cell>
          <cell r="C1945" t="str">
            <v>P</v>
          </cell>
          <cell r="D1945" t="str">
            <v>23220</v>
          </cell>
          <cell r="E1945" t="str">
            <v>PIPE</v>
          </cell>
          <cell r="F1945">
            <v>1</v>
          </cell>
          <cell r="G1945" t="str">
            <v>CB100508001H00</v>
          </cell>
          <cell r="H1945">
            <v>1.5</v>
          </cell>
          <cell r="I1945" t="str">
            <v>--</v>
          </cell>
          <cell r="J1945">
            <v>6.5</v>
          </cell>
          <cell r="K1945">
            <v>6.5</v>
          </cell>
        </row>
        <row r="1946">
          <cell r="A1946" t="str">
            <v>M2</v>
          </cell>
          <cell r="B1946" t="str">
            <v>A5C</v>
          </cell>
          <cell r="C1946" t="str">
            <v>P</v>
          </cell>
          <cell r="D1946" t="str">
            <v>23243</v>
          </cell>
          <cell r="E1946" t="str">
            <v>PIPE</v>
          </cell>
          <cell r="F1946">
            <v>1</v>
          </cell>
          <cell r="G1946" t="str">
            <v>CB100508001H00</v>
          </cell>
          <cell r="H1946">
            <v>1.5</v>
          </cell>
          <cell r="I1946" t="str">
            <v>--</v>
          </cell>
          <cell r="J1946">
            <v>6.5</v>
          </cell>
          <cell r="K1946">
            <v>6.5</v>
          </cell>
        </row>
        <row r="1947">
          <cell r="A1947" t="str">
            <v>M2</v>
          </cell>
          <cell r="B1947" t="str">
            <v>A5C</v>
          </cell>
          <cell r="C1947" t="str">
            <v>P</v>
          </cell>
          <cell r="D1947" t="str">
            <v>23033</v>
          </cell>
          <cell r="E1947" t="str">
            <v>PIPE</v>
          </cell>
          <cell r="F1947">
            <v>1</v>
          </cell>
          <cell r="G1947" t="str">
            <v>CB100508001H00</v>
          </cell>
          <cell r="H1947">
            <v>1.5</v>
          </cell>
          <cell r="I1947" t="str">
            <v>--</v>
          </cell>
          <cell r="J1947">
            <v>7.1</v>
          </cell>
          <cell r="K1947">
            <v>7.1</v>
          </cell>
        </row>
        <row r="1948">
          <cell r="A1948" t="str">
            <v>M2</v>
          </cell>
          <cell r="B1948" t="str">
            <v>A5C</v>
          </cell>
          <cell r="C1948" t="str">
            <v>P</v>
          </cell>
          <cell r="D1948" t="str">
            <v>24012</v>
          </cell>
          <cell r="E1948" t="str">
            <v>PIPE</v>
          </cell>
          <cell r="F1948">
            <v>1</v>
          </cell>
          <cell r="G1948" t="str">
            <v>CB100508001H00</v>
          </cell>
          <cell r="H1948">
            <v>1.5</v>
          </cell>
          <cell r="I1948" t="str">
            <v>--</v>
          </cell>
          <cell r="J1948">
            <v>7.5</v>
          </cell>
          <cell r="K1948">
            <v>7.5</v>
          </cell>
        </row>
        <row r="1949">
          <cell r="A1949" t="str">
            <v>M2</v>
          </cell>
          <cell r="B1949" t="str">
            <v>A5C</v>
          </cell>
          <cell r="C1949" t="str">
            <v>P</v>
          </cell>
          <cell r="D1949" t="str">
            <v>23147</v>
          </cell>
          <cell r="E1949" t="str">
            <v>PIPE</v>
          </cell>
          <cell r="F1949">
            <v>1</v>
          </cell>
          <cell r="G1949" t="str">
            <v>CB100508001H00</v>
          </cell>
          <cell r="H1949">
            <v>1.5</v>
          </cell>
          <cell r="I1949" t="str">
            <v>--</v>
          </cell>
          <cell r="J1949">
            <v>7.8</v>
          </cell>
          <cell r="K1949">
            <v>7.8</v>
          </cell>
        </row>
        <row r="1950">
          <cell r="A1950" t="str">
            <v>M2</v>
          </cell>
          <cell r="B1950" t="str">
            <v>A5C</v>
          </cell>
          <cell r="C1950" t="str">
            <v>P</v>
          </cell>
          <cell r="D1950" t="str">
            <v>23116</v>
          </cell>
          <cell r="E1950" t="str">
            <v>PIPE</v>
          </cell>
          <cell r="F1950">
            <v>1</v>
          </cell>
          <cell r="G1950" t="str">
            <v>CB100508001H00</v>
          </cell>
          <cell r="H1950">
            <v>1.5</v>
          </cell>
          <cell r="I1950" t="str">
            <v>--</v>
          </cell>
          <cell r="J1950">
            <v>8</v>
          </cell>
          <cell r="K1950">
            <v>8</v>
          </cell>
        </row>
        <row r="1951">
          <cell r="A1951" t="str">
            <v>M2</v>
          </cell>
          <cell r="B1951" t="str">
            <v>A5C</v>
          </cell>
          <cell r="C1951" t="str">
            <v>P</v>
          </cell>
          <cell r="D1951" t="str">
            <v>23215</v>
          </cell>
          <cell r="E1951" t="str">
            <v>PIPE</v>
          </cell>
          <cell r="F1951">
            <v>1</v>
          </cell>
          <cell r="G1951" t="str">
            <v>CB100508001H00</v>
          </cell>
          <cell r="H1951">
            <v>1.5</v>
          </cell>
          <cell r="I1951" t="str">
            <v>--</v>
          </cell>
          <cell r="J1951">
            <v>9.3000000000000007</v>
          </cell>
          <cell r="K1951">
            <v>9.3000000000000007</v>
          </cell>
        </row>
        <row r="1952">
          <cell r="A1952" t="str">
            <v>M2</v>
          </cell>
          <cell r="B1952" t="str">
            <v>A5C</v>
          </cell>
          <cell r="C1952" t="str">
            <v>P</v>
          </cell>
          <cell r="D1952" t="str">
            <v>23019</v>
          </cell>
          <cell r="E1952" t="str">
            <v>PIPE</v>
          </cell>
          <cell r="F1952">
            <v>1</v>
          </cell>
          <cell r="G1952" t="str">
            <v>CB100508001H00</v>
          </cell>
          <cell r="H1952">
            <v>1.5</v>
          </cell>
          <cell r="I1952" t="str">
            <v>--</v>
          </cell>
          <cell r="J1952">
            <v>12.3</v>
          </cell>
          <cell r="K1952">
            <v>12.3</v>
          </cell>
        </row>
        <row r="1953">
          <cell r="A1953" t="str">
            <v>M2</v>
          </cell>
          <cell r="B1953" t="str">
            <v>A5C</v>
          </cell>
          <cell r="C1953" t="str">
            <v>P</v>
          </cell>
          <cell r="D1953" t="str">
            <v>23070</v>
          </cell>
          <cell r="E1953" t="str">
            <v>PIPE</v>
          </cell>
          <cell r="F1953">
            <v>1</v>
          </cell>
          <cell r="G1953" t="str">
            <v>CB100508001H00</v>
          </cell>
          <cell r="H1953">
            <v>1.5</v>
          </cell>
          <cell r="I1953" t="str">
            <v>--</v>
          </cell>
          <cell r="J1953">
            <v>12.4</v>
          </cell>
          <cell r="K1953">
            <v>12.4</v>
          </cell>
        </row>
        <row r="1954">
          <cell r="A1954" t="str">
            <v>M2</v>
          </cell>
          <cell r="B1954" t="str">
            <v>A5C</v>
          </cell>
          <cell r="C1954" t="str">
            <v>P</v>
          </cell>
          <cell r="D1954" t="str">
            <v>23055</v>
          </cell>
          <cell r="E1954" t="str">
            <v>PIPE</v>
          </cell>
          <cell r="F1954">
            <v>1</v>
          </cell>
          <cell r="G1954" t="str">
            <v>CB100508001H00</v>
          </cell>
          <cell r="H1954">
            <v>1.5</v>
          </cell>
          <cell r="I1954" t="str">
            <v>--</v>
          </cell>
          <cell r="J1954">
            <v>12.4</v>
          </cell>
          <cell r="K1954">
            <v>12.4</v>
          </cell>
        </row>
        <row r="1955">
          <cell r="A1955" t="str">
            <v>M2</v>
          </cell>
          <cell r="B1955" t="str">
            <v>A5C</v>
          </cell>
          <cell r="C1955" t="str">
            <v>P</v>
          </cell>
          <cell r="D1955" t="str">
            <v>23044</v>
          </cell>
          <cell r="E1955" t="str">
            <v>PIPE</v>
          </cell>
          <cell r="F1955">
            <v>1</v>
          </cell>
          <cell r="G1955" t="str">
            <v>CB100508001H00</v>
          </cell>
          <cell r="H1955">
            <v>1.5</v>
          </cell>
          <cell r="I1955" t="str">
            <v>--</v>
          </cell>
          <cell r="J1955">
            <v>12.4</v>
          </cell>
          <cell r="K1955">
            <v>12.4</v>
          </cell>
        </row>
        <row r="1956">
          <cell r="A1956" t="str">
            <v>M2</v>
          </cell>
          <cell r="B1956" t="str">
            <v>A5C</v>
          </cell>
          <cell r="C1956" t="str">
            <v>P</v>
          </cell>
          <cell r="D1956" t="str">
            <v>23006</v>
          </cell>
          <cell r="E1956" t="str">
            <v>PIPE</v>
          </cell>
          <cell r="F1956">
            <v>1</v>
          </cell>
          <cell r="G1956" t="str">
            <v>CB100508001H00</v>
          </cell>
          <cell r="H1956">
            <v>1.5</v>
          </cell>
          <cell r="I1956" t="str">
            <v>--</v>
          </cell>
          <cell r="J1956">
            <v>13.1</v>
          </cell>
          <cell r="K1956">
            <v>13.1</v>
          </cell>
        </row>
        <row r="1957">
          <cell r="A1957" t="str">
            <v>M2</v>
          </cell>
          <cell r="B1957" t="str">
            <v>A5C</v>
          </cell>
          <cell r="C1957" t="str">
            <v>P</v>
          </cell>
          <cell r="D1957" t="str">
            <v>99003</v>
          </cell>
          <cell r="E1957" t="str">
            <v>PIPE</v>
          </cell>
          <cell r="F1957">
            <v>1</v>
          </cell>
          <cell r="G1957" t="str">
            <v>CB100508001H00</v>
          </cell>
          <cell r="H1957">
            <v>1.5</v>
          </cell>
          <cell r="I1957" t="str">
            <v>--</v>
          </cell>
          <cell r="J1957">
            <v>13.1</v>
          </cell>
          <cell r="K1957">
            <v>13.1</v>
          </cell>
        </row>
        <row r="1958">
          <cell r="A1958" t="str">
            <v>M2</v>
          </cell>
          <cell r="B1958" t="str">
            <v>A5C</v>
          </cell>
          <cell r="C1958" t="str">
            <v>P</v>
          </cell>
          <cell r="D1958" t="str">
            <v>23107</v>
          </cell>
          <cell r="E1958" t="str">
            <v>PIPE</v>
          </cell>
          <cell r="F1958">
            <v>1</v>
          </cell>
          <cell r="G1958" t="str">
            <v>CB100508001H00</v>
          </cell>
          <cell r="H1958">
            <v>1.5</v>
          </cell>
          <cell r="I1958" t="str">
            <v>--</v>
          </cell>
          <cell r="J1958">
            <v>14</v>
          </cell>
          <cell r="K1958">
            <v>14</v>
          </cell>
        </row>
        <row r="1959">
          <cell r="A1959" t="str">
            <v>M2</v>
          </cell>
          <cell r="B1959" t="str">
            <v>A5C</v>
          </cell>
          <cell r="C1959" t="str">
            <v>P</v>
          </cell>
          <cell r="D1959" t="str">
            <v>23111</v>
          </cell>
          <cell r="E1959" t="str">
            <v>PIPE</v>
          </cell>
          <cell r="F1959">
            <v>1</v>
          </cell>
          <cell r="G1959" t="str">
            <v>CB100508001H00</v>
          </cell>
          <cell r="H1959">
            <v>1.5</v>
          </cell>
          <cell r="I1959" t="str">
            <v>--</v>
          </cell>
          <cell r="J1959">
            <v>14</v>
          </cell>
          <cell r="K1959">
            <v>14</v>
          </cell>
        </row>
        <row r="1960">
          <cell r="A1960" t="str">
            <v>M2</v>
          </cell>
          <cell r="B1960" t="str">
            <v>A5C</v>
          </cell>
          <cell r="C1960" t="str">
            <v>P</v>
          </cell>
          <cell r="D1960" t="str">
            <v>23103</v>
          </cell>
          <cell r="E1960" t="str">
            <v>PIPE</v>
          </cell>
          <cell r="F1960">
            <v>1</v>
          </cell>
          <cell r="G1960" t="str">
            <v>CB100508001H00</v>
          </cell>
          <cell r="H1960">
            <v>1.5</v>
          </cell>
          <cell r="I1960" t="str">
            <v>--</v>
          </cell>
          <cell r="J1960">
            <v>14</v>
          </cell>
          <cell r="K1960">
            <v>14</v>
          </cell>
        </row>
        <row r="1961">
          <cell r="A1961" t="str">
            <v>M2</v>
          </cell>
          <cell r="B1961" t="str">
            <v>A5C</v>
          </cell>
          <cell r="C1961" t="str">
            <v>P</v>
          </cell>
          <cell r="D1961" t="str">
            <v>24001</v>
          </cell>
          <cell r="E1961" t="str">
            <v>PIPE</v>
          </cell>
          <cell r="F1961">
            <v>1</v>
          </cell>
          <cell r="G1961" t="str">
            <v>CB100508001H00</v>
          </cell>
          <cell r="H1961">
            <v>1.5</v>
          </cell>
          <cell r="I1961" t="str">
            <v>--</v>
          </cell>
          <cell r="J1961">
            <v>14</v>
          </cell>
          <cell r="K1961">
            <v>14</v>
          </cell>
        </row>
        <row r="1962">
          <cell r="A1962" t="str">
            <v>M2</v>
          </cell>
          <cell r="B1962" t="str">
            <v>A5C</v>
          </cell>
          <cell r="C1962" t="str">
            <v>P</v>
          </cell>
          <cell r="D1962" t="str">
            <v>23039</v>
          </cell>
          <cell r="E1962" t="str">
            <v>PIPE</v>
          </cell>
          <cell r="F1962">
            <v>1</v>
          </cell>
          <cell r="G1962" t="str">
            <v>CB100508001H00</v>
          </cell>
          <cell r="H1962">
            <v>1.5</v>
          </cell>
          <cell r="I1962" t="str">
            <v>--</v>
          </cell>
          <cell r="J1962">
            <v>14.5</v>
          </cell>
          <cell r="K1962">
            <v>14.5</v>
          </cell>
        </row>
        <row r="1963">
          <cell r="A1963" t="str">
            <v>M2</v>
          </cell>
          <cell r="B1963" t="str">
            <v>A5C</v>
          </cell>
          <cell r="C1963" t="str">
            <v>P</v>
          </cell>
          <cell r="D1963" t="str">
            <v>23033</v>
          </cell>
          <cell r="E1963" t="str">
            <v>PIPE</v>
          </cell>
          <cell r="F1963">
            <v>1</v>
          </cell>
          <cell r="G1963" t="str">
            <v>CB100508001H00</v>
          </cell>
          <cell r="H1963">
            <v>1.5</v>
          </cell>
          <cell r="I1963" t="str">
            <v>--</v>
          </cell>
          <cell r="J1963">
            <v>15.5</v>
          </cell>
          <cell r="K1963">
            <v>15.5</v>
          </cell>
        </row>
        <row r="1964">
          <cell r="A1964" t="str">
            <v>M2</v>
          </cell>
          <cell r="B1964" t="str">
            <v>A5C</v>
          </cell>
          <cell r="C1964" t="str">
            <v>P</v>
          </cell>
          <cell r="D1964" t="str">
            <v>23009</v>
          </cell>
          <cell r="E1964" t="str">
            <v>PIPE</v>
          </cell>
          <cell r="F1964">
            <v>1</v>
          </cell>
          <cell r="G1964" t="str">
            <v>CB100508001H00</v>
          </cell>
          <cell r="H1964">
            <v>1.5</v>
          </cell>
          <cell r="I1964" t="str">
            <v>--</v>
          </cell>
          <cell r="J1964">
            <v>15.5</v>
          </cell>
          <cell r="K1964">
            <v>15.5</v>
          </cell>
        </row>
        <row r="1965">
          <cell r="A1965" t="str">
            <v>M2</v>
          </cell>
          <cell r="B1965" t="str">
            <v>A5C</v>
          </cell>
          <cell r="C1965" t="str">
            <v>P</v>
          </cell>
          <cell r="D1965" t="str">
            <v>23006</v>
          </cell>
          <cell r="E1965" t="str">
            <v>PIPE</v>
          </cell>
          <cell r="F1965">
            <v>1</v>
          </cell>
          <cell r="G1965" t="str">
            <v>CB100508001H00</v>
          </cell>
          <cell r="H1965">
            <v>1.5</v>
          </cell>
          <cell r="I1965" t="str">
            <v>--</v>
          </cell>
          <cell r="J1965">
            <v>15.8</v>
          </cell>
          <cell r="K1965">
            <v>15.8</v>
          </cell>
        </row>
        <row r="1966">
          <cell r="A1966" t="str">
            <v>M2</v>
          </cell>
          <cell r="B1966" t="str">
            <v>A5C</v>
          </cell>
          <cell r="C1966" t="str">
            <v>P</v>
          </cell>
          <cell r="D1966" t="str">
            <v>23226</v>
          </cell>
          <cell r="E1966" t="str">
            <v>PIPE</v>
          </cell>
          <cell r="F1966">
            <v>1</v>
          </cell>
          <cell r="G1966" t="str">
            <v>CB100508001H00</v>
          </cell>
          <cell r="H1966">
            <v>1.5</v>
          </cell>
          <cell r="I1966" t="str">
            <v>--</v>
          </cell>
          <cell r="J1966">
            <v>17</v>
          </cell>
          <cell r="K1966">
            <v>17</v>
          </cell>
        </row>
        <row r="1967">
          <cell r="A1967" t="str">
            <v>M2</v>
          </cell>
          <cell r="B1967" t="str">
            <v>A5C</v>
          </cell>
          <cell r="C1967" t="str">
            <v>P</v>
          </cell>
          <cell r="D1967" t="str">
            <v>23248</v>
          </cell>
          <cell r="E1967" t="str">
            <v>PIPE</v>
          </cell>
          <cell r="F1967">
            <v>1</v>
          </cell>
          <cell r="G1967" t="str">
            <v>CB100508001H00</v>
          </cell>
          <cell r="H1967">
            <v>1.5</v>
          </cell>
          <cell r="I1967" t="str">
            <v>--</v>
          </cell>
          <cell r="J1967">
            <v>17</v>
          </cell>
          <cell r="K1967">
            <v>17</v>
          </cell>
        </row>
        <row r="1968">
          <cell r="A1968" t="str">
            <v>M2</v>
          </cell>
          <cell r="B1968" t="str">
            <v>A5C</v>
          </cell>
          <cell r="C1968" t="str">
            <v>P</v>
          </cell>
          <cell r="D1968" t="str">
            <v>23077</v>
          </cell>
          <cell r="E1968" t="str">
            <v>PIPE</v>
          </cell>
          <cell r="F1968">
            <v>1</v>
          </cell>
          <cell r="G1968" t="str">
            <v>CB100508001H00</v>
          </cell>
          <cell r="H1968">
            <v>1.5</v>
          </cell>
          <cell r="I1968" t="str">
            <v>--</v>
          </cell>
          <cell r="J1968">
            <v>17</v>
          </cell>
          <cell r="K1968">
            <v>17</v>
          </cell>
        </row>
        <row r="1969">
          <cell r="A1969" t="str">
            <v>M2</v>
          </cell>
          <cell r="B1969" t="str">
            <v>A5C</v>
          </cell>
          <cell r="C1969" t="str">
            <v>P</v>
          </cell>
          <cell r="D1969" t="str">
            <v>23143</v>
          </cell>
          <cell r="E1969" t="str">
            <v>PIPE</v>
          </cell>
          <cell r="F1969">
            <v>1</v>
          </cell>
          <cell r="G1969" t="str">
            <v>CB100508001H00</v>
          </cell>
          <cell r="H1969">
            <v>1.5</v>
          </cell>
          <cell r="I1969" t="str">
            <v>--</v>
          </cell>
          <cell r="J1969">
            <v>17.100000000000001</v>
          </cell>
          <cell r="K1969">
            <v>17.100000000000001</v>
          </cell>
        </row>
        <row r="1970">
          <cell r="A1970" t="str">
            <v>M2</v>
          </cell>
          <cell r="B1970" t="str">
            <v>A5C</v>
          </cell>
          <cell r="C1970" t="str">
            <v>P</v>
          </cell>
          <cell r="D1970" t="str">
            <v>23217</v>
          </cell>
          <cell r="E1970" t="str">
            <v>PIPE</v>
          </cell>
          <cell r="F1970">
            <v>1</v>
          </cell>
          <cell r="G1970" t="str">
            <v>CB100508001H00</v>
          </cell>
          <cell r="H1970">
            <v>1.5</v>
          </cell>
          <cell r="I1970" t="str">
            <v>--</v>
          </cell>
          <cell r="J1970">
            <v>17.2</v>
          </cell>
          <cell r="K1970">
            <v>17.2</v>
          </cell>
        </row>
        <row r="1971">
          <cell r="A1971" t="str">
            <v>M2</v>
          </cell>
          <cell r="B1971" t="str">
            <v>A5C</v>
          </cell>
          <cell r="C1971" t="str">
            <v>P</v>
          </cell>
          <cell r="D1971" t="str">
            <v>23218</v>
          </cell>
          <cell r="E1971" t="str">
            <v>PIPE</v>
          </cell>
          <cell r="F1971">
            <v>1</v>
          </cell>
          <cell r="G1971" t="str">
            <v>CB100508001H00</v>
          </cell>
          <cell r="H1971">
            <v>1.5</v>
          </cell>
          <cell r="I1971" t="str">
            <v>--</v>
          </cell>
          <cell r="J1971">
            <v>18.5</v>
          </cell>
          <cell r="K1971">
            <v>18.5</v>
          </cell>
        </row>
        <row r="1972">
          <cell r="A1972" t="str">
            <v>M2</v>
          </cell>
          <cell r="B1972" t="str">
            <v>A5C</v>
          </cell>
          <cell r="C1972" t="str">
            <v>P</v>
          </cell>
          <cell r="D1972" t="str">
            <v>23116</v>
          </cell>
          <cell r="E1972" t="str">
            <v>PIPE</v>
          </cell>
          <cell r="F1972">
            <v>1</v>
          </cell>
          <cell r="G1972" t="str">
            <v>CB100508001H00</v>
          </cell>
          <cell r="H1972">
            <v>1.5</v>
          </cell>
          <cell r="I1972" t="str">
            <v>--</v>
          </cell>
          <cell r="J1972">
            <v>19</v>
          </cell>
          <cell r="K1972">
            <v>19</v>
          </cell>
        </row>
        <row r="1973">
          <cell r="A1973" t="str">
            <v>M2</v>
          </cell>
          <cell r="B1973" t="str">
            <v>A5C</v>
          </cell>
          <cell r="C1973" t="str">
            <v>P</v>
          </cell>
          <cell r="D1973" t="str">
            <v>23035</v>
          </cell>
          <cell r="E1973" t="str">
            <v>PIPE</v>
          </cell>
          <cell r="F1973">
            <v>1</v>
          </cell>
          <cell r="G1973" t="str">
            <v>CB100508001H00</v>
          </cell>
          <cell r="H1973">
            <v>1.5</v>
          </cell>
          <cell r="I1973" t="str">
            <v>--</v>
          </cell>
          <cell r="J1973">
            <v>19.3</v>
          </cell>
          <cell r="K1973">
            <v>19.3</v>
          </cell>
        </row>
        <row r="1974">
          <cell r="A1974" t="str">
            <v>M2</v>
          </cell>
          <cell r="B1974" t="str">
            <v>A5C</v>
          </cell>
          <cell r="C1974" t="str">
            <v>P</v>
          </cell>
          <cell r="D1974" t="str">
            <v>23008</v>
          </cell>
          <cell r="E1974" t="str">
            <v>PIPE</v>
          </cell>
          <cell r="F1974">
            <v>1</v>
          </cell>
          <cell r="G1974" t="str">
            <v>CB100508001H00</v>
          </cell>
          <cell r="H1974">
            <v>1.5</v>
          </cell>
          <cell r="I1974" t="str">
            <v>--</v>
          </cell>
          <cell r="J1974">
            <v>24.2</v>
          </cell>
          <cell r="K1974">
            <v>24.2</v>
          </cell>
        </row>
        <row r="1975">
          <cell r="A1975" t="str">
            <v>M2</v>
          </cell>
          <cell r="B1975" t="str">
            <v>A5C</v>
          </cell>
          <cell r="C1975" t="str">
            <v>P</v>
          </cell>
          <cell r="D1975" t="str">
            <v>22102</v>
          </cell>
          <cell r="E1975" t="str">
            <v>PIPE</v>
          </cell>
          <cell r="F1975">
            <v>1</v>
          </cell>
          <cell r="G1975" t="str">
            <v>CB100508001H00</v>
          </cell>
          <cell r="H1975">
            <v>1.5</v>
          </cell>
          <cell r="I1975" t="str">
            <v>--</v>
          </cell>
          <cell r="J1975">
            <v>50.6</v>
          </cell>
          <cell r="K1975">
            <v>50.6</v>
          </cell>
        </row>
        <row r="1976">
          <cell r="A1976" t="str">
            <v>M2</v>
          </cell>
          <cell r="B1976" t="str">
            <v>A5C</v>
          </cell>
          <cell r="C1976" t="str">
            <v>P</v>
          </cell>
          <cell r="D1976" t="str">
            <v>23170</v>
          </cell>
          <cell r="E1976" t="str">
            <v>PIPE</v>
          </cell>
          <cell r="F1976">
            <v>1</v>
          </cell>
          <cell r="G1976" t="str">
            <v>CB100508001H00</v>
          </cell>
          <cell r="H1976">
            <v>1.5</v>
          </cell>
          <cell r="I1976" t="str">
            <v>--</v>
          </cell>
          <cell r="J1976">
            <v>70.599999999999994</v>
          </cell>
          <cell r="K1976">
            <v>70.599999999999994</v>
          </cell>
        </row>
        <row r="1977">
          <cell r="A1977" t="str">
            <v>M2</v>
          </cell>
          <cell r="B1977" t="str">
            <v>A5C</v>
          </cell>
          <cell r="C1977" t="str">
            <v>P</v>
          </cell>
          <cell r="D1977" t="str">
            <v>23022</v>
          </cell>
          <cell r="E1977" t="str">
            <v>PIPE</v>
          </cell>
          <cell r="F1977">
            <v>1</v>
          </cell>
          <cell r="G1977" t="str">
            <v>CB100408000200</v>
          </cell>
          <cell r="H1977">
            <v>2</v>
          </cell>
          <cell r="I1977" t="str">
            <v>--</v>
          </cell>
          <cell r="J1977">
            <v>0.2</v>
          </cell>
          <cell r="K1977">
            <v>0.3</v>
          </cell>
        </row>
        <row r="1978">
          <cell r="A1978" t="str">
            <v>M2</v>
          </cell>
          <cell r="B1978" t="str">
            <v>A5C</v>
          </cell>
          <cell r="C1978" t="str">
            <v>P</v>
          </cell>
          <cell r="D1978" t="str">
            <v>23057</v>
          </cell>
          <cell r="E1978" t="str">
            <v>PIPE</v>
          </cell>
          <cell r="F1978">
            <v>1</v>
          </cell>
          <cell r="G1978" t="str">
            <v>CB100408000200</v>
          </cell>
          <cell r="H1978">
            <v>2</v>
          </cell>
          <cell r="I1978" t="str">
            <v>--</v>
          </cell>
          <cell r="J1978">
            <v>0.2</v>
          </cell>
          <cell r="K1978">
            <v>0.3</v>
          </cell>
        </row>
        <row r="1979">
          <cell r="A1979" t="str">
            <v>M2</v>
          </cell>
          <cell r="B1979" t="str">
            <v>A5C</v>
          </cell>
          <cell r="C1979" t="str">
            <v>P</v>
          </cell>
          <cell r="D1979" t="str">
            <v>23046</v>
          </cell>
          <cell r="E1979" t="str">
            <v>PIPE</v>
          </cell>
          <cell r="F1979">
            <v>1</v>
          </cell>
          <cell r="G1979" t="str">
            <v>CB100408000200</v>
          </cell>
          <cell r="H1979">
            <v>2</v>
          </cell>
          <cell r="I1979" t="str">
            <v>--</v>
          </cell>
          <cell r="J1979">
            <v>0.2</v>
          </cell>
          <cell r="K1979">
            <v>0.3</v>
          </cell>
        </row>
        <row r="1980">
          <cell r="A1980" t="str">
            <v>M2</v>
          </cell>
          <cell r="B1980" t="str">
            <v>A5C</v>
          </cell>
          <cell r="C1980" t="str">
            <v>P</v>
          </cell>
          <cell r="D1980" t="str">
            <v>23032</v>
          </cell>
          <cell r="E1980" t="str">
            <v>PIPE</v>
          </cell>
          <cell r="F1980">
            <v>1</v>
          </cell>
          <cell r="G1980" t="str">
            <v>CB100408000200</v>
          </cell>
          <cell r="H1980">
            <v>2</v>
          </cell>
          <cell r="I1980" t="str">
            <v>--</v>
          </cell>
          <cell r="J1980">
            <v>0.2</v>
          </cell>
          <cell r="K1980">
            <v>0.3</v>
          </cell>
        </row>
        <row r="1981">
          <cell r="A1981" t="str">
            <v>M2</v>
          </cell>
          <cell r="B1981" t="str">
            <v>A5C</v>
          </cell>
          <cell r="C1981" t="str">
            <v>P</v>
          </cell>
          <cell r="D1981" t="str">
            <v>23011</v>
          </cell>
          <cell r="E1981" t="str">
            <v>PIPE</v>
          </cell>
          <cell r="F1981">
            <v>1</v>
          </cell>
          <cell r="G1981" t="str">
            <v>CB100408000200</v>
          </cell>
          <cell r="H1981">
            <v>2</v>
          </cell>
          <cell r="I1981" t="str">
            <v>--</v>
          </cell>
          <cell r="J1981">
            <v>0.3</v>
          </cell>
          <cell r="K1981">
            <v>0.4</v>
          </cell>
        </row>
        <row r="1982">
          <cell r="A1982" t="str">
            <v>M2</v>
          </cell>
          <cell r="B1982" t="str">
            <v>A5C</v>
          </cell>
          <cell r="C1982" t="str">
            <v>TRIM</v>
          </cell>
          <cell r="D1982" t="str">
            <v>V-2315</v>
          </cell>
          <cell r="E1982" t="str">
            <v>PIPE</v>
          </cell>
          <cell r="F1982">
            <v>1</v>
          </cell>
          <cell r="G1982" t="str">
            <v>CB100408000200</v>
          </cell>
          <cell r="H1982">
            <v>2</v>
          </cell>
          <cell r="I1982" t="str">
            <v>--</v>
          </cell>
          <cell r="J1982">
            <v>0.4</v>
          </cell>
          <cell r="K1982">
            <v>0.5</v>
          </cell>
        </row>
        <row r="1983">
          <cell r="A1983" t="str">
            <v>M2</v>
          </cell>
          <cell r="B1983" t="str">
            <v>A5C</v>
          </cell>
          <cell r="C1983" t="str">
            <v>TRIM</v>
          </cell>
          <cell r="D1983" t="str">
            <v>V-2320</v>
          </cell>
          <cell r="E1983" t="str">
            <v>PIPE</v>
          </cell>
          <cell r="F1983">
            <v>1</v>
          </cell>
          <cell r="G1983" t="str">
            <v>CB100408000200</v>
          </cell>
          <cell r="H1983">
            <v>2</v>
          </cell>
          <cell r="I1983" t="str">
            <v>--</v>
          </cell>
          <cell r="J1983">
            <v>0.4</v>
          </cell>
          <cell r="K1983">
            <v>0.5</v>
          </cell>
        </row>
        <row r="1984">
          <cell r="A1984" t="str">
            <v>M2</v>
          </cell>
          <cell r="B1984" t="str">
            <v>A5C</v>
          </cell>
          <cell r="C1984" t="str">
            <v>TRIM</v>
          </cell>
          <cell r="D1984" t="str">
            <v>V-2317</v>
          </cell>
          <cell r="E1984" t="str">
            <v>PIPE</v>
          </cell>
          <cell r="F1984">
            <v>1</v>
          </cell>
          <cell r="G1984" t="str">
            <v>CB100408000200</v>
          </cell>
          <cell r="H1984">
            <v>2</v>
          </cell>
          <cell r="I1984" t="str">
            <v>--</v>
          </cell>
          <cell r="J1984">
            <v>0.4</v>
          </cell>
          <cell r="K1984">
            <v>0.5</v>
          </cell>
        </row>
        <row r="1985">
          <cell r="A1985" t="str">
            <v>M2</v>
          </cell>
          <cell r="B1985" t="str">
            <v>A5C</v>
          </cell>
          <cell r="C1985" t="str">
            <v>TRIM</v>
          </cell>
          <cell r="D1985" t="str">
            <v>V-2318</v>
          </cell>
          <cell r="E1985" t="str">
            <v>PIPE</v>
          </cell>
          <cell r="F1985">
            <v>1</v>
          </cell>
          <cell r="G1985" t="str">
            <v>CB100408000200</v>
          </cell>
          <cell r="H1985">
            <v>2</v>
          </cell>
          <cell r="I1985" t="str">
            <v>--</v>
          </cell>
          <cell r="J1985">
            <v>0.4</v>
          </cell>
          <cell r="K1985">
            <v>0.5</v>
          </cell>
        </row>
        <row r="1986">
          <cell r="A1986" t="str">
            <v>M2</v>
          </cell>
          <cell r="B1986" t="str">
            <v>A5C</v>
          </cell>
          <cell r="C1986" t="str">
            <v>TRIM</v>
          </cell>
          <cell r="D1986" t="str">
            <v>V-2321</v>
          </cell>
          <cell r="E1986" t="str">
            <v>PIPE</v>
          </cell>
          <cell r="F1986">
            <v>1</v>
          </cell>
          <cell r="G1986" t="str">
            <v>CB100408000200</v>
          </cell>
          <cell r="H1986">
            <v>2</v>
          </cell>
          <cell r="I1986" t="str">
            <v>--</v>
          </cell>
          <cell r="J1986">
            <v>0.4</v>
          </cell>
          <cell r="K1986">
            <v>0.5</v>
          </cell>
        </row>
        <row r="1987">
          <cell r="A1987" t="str">
            <v>M2</v>
          </cell>
          <cell r="B1987" t="str">
            <v>A5C</v>
          </cell>
          <cell r="C1987" t="str">
            <v>TRIM</v>
          </cell>
          <cell r="D1987" t="str">
            <v>V-2319</v>
          </cell>
          <cell r="E1987" t="str">
            <v>PIPE</v>
          </cell>
          <cell r="F1987">
            <v>1</v>
          </cell>
          <cell r="G1987" t="str">
            <v>CB100408000200</v>
          </cell>
          <cell r="H1987">
            <v>2</v>
          </cell>
          <cell r="I1987" t="str">
            <v>--</v>
          </cell>
          <cell r="J1987">
            <v>0.4</v>
          </cell>
          <cell r="K1987">
            <v>0.5</v>
          </cell>
        </row>
        <row r="1988">
          <cell r="A1988" t="str">
            <v>M2</v>
          </cell>
          <cell r="B1988" t="str">
            <v>A5C</v>
          </cell>
          <cell r="C1988" t="str">
            <v>TRIM</v>
          </cell>
          <cell r="D1988" t="str">
            <v>V-2323</v>
          </cell>
          <cell r="E1988" t="str">
            <v>PIPE</v>
          </cell>
          <cell r="F1988">
            <v>1</v>
          </cell>
          <cell r="G1988" t="str">
            <v>CB100408000200</v>
          </cell>
          <cell r="H1988">
            <v>2</v>
          </cell>
          <cell r="I1988" t="str">
            <v>--</v>
          </cell>
          <cell r="J1988">
            <v>0.4</v>
          </cell>
          <cell r="K1988">
            <v>0.5</v>
          </cell>
        </row>
        <row r="1989">
          <cell r="A1989" t="str">
            <v>M2</v>
          </cell>
          <cell r="B1989" t="str">
            <v>A5C</v>
          </cell>
          <cell r="C1989" t="str">
            <v>TRIM</v>
          </cell>
          <cell r="D1989" t="str">
            <v>V-2324</v>
          </cell>
          <cell r="E1989" t="str">
            <v>PIPE</v>
          </cell>
          <cell r="F1989">
            <v>1</v>
          </cell>
          <cell r="G1989" t="str">
            <v>CB100408000200</v>
          </cell>
          <cell r="H1989">
            <v>2</v>
          </cell>
          <cell r="I1989" t="str">
            <v>--</v>
          </cell>
          <cell r="J1989">
            <v>0.4</v>
          </cell>
          <cell r="K1989">
            <v>0.5</v>
          </cell>
        </row>
        <row r="1990">
          <cell r="A1990" t="str">
            <v>M2</v>
          </cell>
          <cell r="B1990" t="str">
            <v>A5C</v>
          </cell>
          <cell r="C1990" t="str">
            <v>TRIM</v>
          </cell>
          <cell r="D1990" t="str">
            <v>V-2329</v>
          </cell>
          <cell r="E1990" t="str">
            <v>PIPE</v>
          </cell>
          <cell r="F1990">
            <v>1</v>
          </cell>
          <cell r="G1990" t="str">
            <v>CB100408000200</v>
          </cell>
          <cell r="H1990">
            <v>2</v>
          </cell>
          <cell r="I1990" t="str">
            <v>--</v>
          </cell>
          <cell r="J1990">
            <v>0.4</v>
          </cell>
          <cell r="K1990">
            <v>0.5</v>
          </cell>
        </row>
        <row r="1991">
          <cell r="A1991" t="str">
            <v>M2</v>
          </cell>
          <cell r="B1991" t="str">
            <v>A5C</v>
          </cell>
          <cell r="C1991" t="str">
            <v>TRIM</v>
          </cell>
          <cell r="D1991" t="str">
            <v>V-2330</v>
          </cell>
          <cell r="E1991" t="str">
            <v>PIPE</v>
          </cell>
          <cell r="F1991">
            <v>1</v>
          </cell>
          <cell r="G1991" t="str">
            <v>CB100408000200</v>
          </cell>
          <cell r="H1991">
            <v>2</v>
          </cell>
          <cell r="I1991" t="str">
            <v>--</v>
          </cell>
          <cell r="J1991">
            <v>0.4</v>
          </cell>
          <cell r="K1991">
            <v>0.5</v>
          </cell>
        </row>
        <row r="1992">
          <cell r="A1992" t="str">
            <v>M2</v>
          </cell>
          <cell r="B1992" t="str">
            <v>A5C</v>
          </cell>
          <cell r="C1992" t="str">
            <v>TRIM</v>
          </cell>
          <cell r="D1992" t="str">
            <v>V-2331</v>
          </cell>
          <cell r="E1992" t="str">
            <v>PIPE</v>
          </cell>
          <cell r="F1992">
            <v>1</v>
          </cell>
          <cell r="G1992" t="str">
            <v>CB100408000200</v>
          </cell>
          <cell r="H1992">
            <v>2</v>
          </cell>
          <cell r="I1992" t="str">
            <v>--</v>
          </cell>
          <cell r="J1992">
            <v>0.4</v>
          </cell>
          <cell r="K1992">
            <v>0.5</v>
          </cell>
        </row>
        <row r="1993">
          <cell r="A1993" t="str">
            <v>M2</v>
          </cell>
          <cell r="B1993" t="str">
            <v>A5C</v>
          </cell>
          <cell r="C1993" t="str">
            <v>TRIM</v>
          </cell>
          <cell r="D1993" t="str">
            <v>V-2332</v>
          </cell>
          <cell r="E1993" t="str">
            <v>PIPE</v>
          </cell>
          <cell r="F1993">
            <v>1</v>
          </cell>
          <cell r="G1993" t="str">
            <v>CB100408000200</v>
          </cell>
          <cell r="H1993">
            <v>2</v>
          </cell>
          <cell r="I1993" t="str">
            <v>--</v>
          </cell>
          <cell r="J1993">
            <v>0.4</v>
          </cell>
          <cell r="K1993">
            <v>0.5</v>
          </cell>
        </row>
        <row r="1994">
          <cell r="A1994" t="str">
            <v>M2</v>
          </cell>
          <cell r="B1994" t="str">
            <v>A5C</v>
          </cell>
          <cell r="C1994" t="str">
            <v>TRIM</v>
          </cell>
          <cell r="D1994" t="str">
            <v>V-2333</v>
          </cell>
          <cell r="E1994" t="str">
            <v>PIPE</v>
          </cell>
          <cell r="F1994">
            <v>1</v>
          </cell>
          <cell r="G1994" t="str">
            <v>CB100408000200</v>
          </cell>
          <cell r="H1994">
            <v>2</v>
          </cell>
          <cell r="I1994" t="str">
            <v>--</v>
          </cell>
          <cell r="J1994">
            <v>0.4</v>
          </cell>
          <cell r="K1994">
            <v>0.5</v>
          </cell>
        </row>
        <row r="1995">
          <cell r="A1995" t="str">
            <v>M2</v>
          </cell>
          <cell r="B1995" t="str">
            <v>A5C</v>
          </cell>
          <cell r="C1995" t="str">
            <v>TRIM</v>
          </cell>
          <cell r="D1995" t="str">
            <v>C-2303</v>
          </cell>
          <cell r="E1995" t="str">
            <v>PIPE</v>
          </cell>
          <cell r="F1995">
            <v>1</v>
          </cell>
          <cell r="G1995" t="str">
            <v>CB100408000200</v>
          </cell>
          <cell r="H1995">
            <v>2</v>
          </cell>
          <cell r="I1995" t="str">
            <v>--</v>
          </cell>
          <cell r="J1995">
            <v>0.4</v>
          </cell>
          <cell r="K1995">
            <v>0.5</v>
          </cell>
        </row>
        <row r="1996">
          <cell r="A1996" t="str">
            <v>M2</v>
          </cell>
          <cell r="B1996" t="str">
            <v>A5C</v>
          </cell>
          <cell r="C1996" t="str">
            <v>TRIM</v>
          </cell>
          <cell r="D1996" t="str">
            <v>C-2304</v>
          </cell>
          <cell r="E1996" t="str">
            <v>PIPE</v>
          </cell>
          <cell r="F1996">
            <v>1</v>
          </cell>
          <cell r="G1996" t="str">
            <v>CB100408000200</v>
          </cell>
          <cell r="H1996">
            <v>2</v>
          </cell>
          <cell r="I1996" t="str">
            <v>--</v>
          </cell>
          <cell r="J1996">
            <v>0.4</v>
          </cell>
          <cell r="K1996">
            <v>0.5</v>
          </cell>
        </row>
        <row r="1997">
          <cell r="A1997" t="str">
            <v>M2</v>
          </cell>
          <cell r="B1997" t="str">
            <v>A5C</v>
          </cell>
          <cell r="C1997" t="str">
            <v>TRIM</v>
          </cell>
          <cell r="D1997" t="str">
            <v>C-2305</v>
          </cell>
          <cell r="E1997" t="str">
            <v>PIPE</v>
          </cell>
          <cell r="F1997">
            <v>1</v>
          </cell>
          <cell r="G1997" t="str">
            <v>CB100408000200</v>
          </cell>
          <cell r="H1997">
            <v>2</v>
          </cell>
          <cell r="I1997" t="str">
            <v>--</v>
          </cell>
          <cell r="J1997">
            <v>0.4</v>
          </cell>
          <cell r="K1997">
            <v>0.5</v>
          </cell>
        </row>
        <row r="1998">
          <cell r="A1998" t="str">
            <v>M2</v>
          </cell>
          <cell r="B1998" t="str">
            <v>A5C</v>
          </cell>
          <cell r="C1998" t="str">
            <v>TRIM</v>
          </cell>
          <cell r="D1998" t="str">
            <v>C-2302</v>
          </cell>
          <cell r="E1998" t="str">
            <v>PIPE</v>
          </cell>
          <cell r="F1998">
            <v>1</v>
          </cell>
          <cell r="G1998" t="str">
            <v>CB100408000200</v>
          </cell>
          <cell r="H1998">
            <v>2</v>
          </cell>
          <cell r="I1998" t="str">
            <v>--</v>
          </cell>
          <cell r="J1998">
            <v>0.4</v>
          </cell>
          <cell r="K1998">
            <v>0.5</v>
          </cell>
        </row>
        <row r="1999">
          <cell r="A1999" t="str">
            <v>M2</v>
          </cell>
          <cell r="B1999" t="str">
            <v>A5C</v>
          </cell>
          <cell r="C1999" t="str">
            <v>TRIM</v>
          </cell>
          <cell r="D1999" t="str">
            <v>C-2306</v>
          </cell>
          <cell r="E1999" t="str">
            <v>PIPE</v>
          </cell>
          <cell r="F1999">
            <v>1</v>
          </cell>
          <cell r="G1999" t="str">
            <v>CB100408000200</v>
          </cell>
          <cell r="H1999">
            <v>2</v>
          </cell>
          <cell r="I1999" t="str">
            <v>--</v>
          </cell>
          <cell r="J1999">
            <v>0.4</v>
          </cell>
          <cell r="K1999">
            <v>0.5</v>
          </cell>
        </row>
        <row r="2000">
          <cell r="A2000" t="str">
            <v>M2</v>
          </cell>
          <cell r="B2000" t="str">
            <v>A5C</v>
          </cell>
          <cell r="C2000" t="str">
            <v>TRIM</v>
          </cell>
          <cell r="D2000" t="str">
            <v>C-2301</v>
          </cell>
          <cell r="E2000" t="str">
            <v>PIPE</v>
          </cell>
          <cell r="F2000">
            <v>1</v>
          </cell>
          <cell r="G2000" t="str">
            <v>CB100408000200</v>
          </cell>
          <cell r="H2000">
            <v>2</v>
          </cell>
          <cell r="I2000" t="str">
            <v>--</v>
          </cell>
          <cell r="J2000">
            <v>0.4</v>
          </cell>
          <cell r="K2000">
            <v>0.5</v>
          </cell>
        </row>
        <row r="2001">
          <cell r="A2001" t="str">
            <v>M2</v>
          </cell>
          <cell r="B2001" t="str">
            <v>A5C</v>
          </cell>
          <cell r="C2001" t="str">
            <v>TRIM</v>
          </cell>
          <cell r="D2001" t="str">
            <v>V-2402</v>
          </cell>
          <cell r="E2001" t="str">
            <v>PIPE</v>
          </cell>
          <cell r="F2001">
            <v>1</v>
          </cell>
          <cell r="G2001" t="str">
            <v>CB100408000200</v>
          </cell>
          <cell r="H2001">
            <v>2</v>
          </cell>
          <cell r="I2001" t="str">
            <v>--</v>
          </cell>
          <cell r="J2001">
            <v>0.5</v>
          </cell>
          <cell r="K2001">
            <v>0.6</v>
          </cell>
        </row>
        <row r="2002">
          <cell r="A2002" t="str">
            <v>M2</v>
          </cell>
          <cell r="B2002" t="str">
            <v>B2C</v>
          </cell>
          <cell r="C2002" t="str">
            <v>SH</v>
          </cell>
          <cell r="D2002" t="str">
            <v>23612</v>
          </cell>
          <cell r="E2002" t="str">
            <v>PIPE</v>
          </cell>
          <cell r="F2002">
            <v>1</v>
          </cell>
          <cell r="G2002" t="str">
            <v>CB100408000200</v>
          </cell>
          <cell r="H2002">
            <v>2</v>
          </cell>
          <cell r="I2002" t="str">
            <v>--</v>
          </cell>
          <cell r="J2002">
            <v>1</v>
          </cell>
          <cell r="K2002">
            <v>1.1000000000000001</v>
          </cell>
        </row>
        <row r="2003">
          <cell r="A2003" t="str">
            <v>M2</v>
          </cell>
          <cell r="B2003" t="str">
            <v>A5C</v>
          </cell>
          <cell r="C2003" t="str">
            <v>TRIM</v>
          </cell>
          <cell r="D2003" t="str">
            <v>V-2301</v>
          </cell>
          <cell r="E2003" t="str">
            <v>PIPE</v>
          </cell>
          <cell r="F2003">
            <v>1</v>
          </cell>
          <cell r="G2003" t="str">
            <v>CB100408000200</v>
          </cell>
          <cell r="H2003">
            <v>2</v>
          </cell>
          <cell r="I2003" t="str">
            <v>--</v>
          </cell>
          <cell r="J2003">
            <v>1</v>
          </cell>
          <cell r="K2003">
            <v>1.1000000000000001</v>
          </cell>
        </row>
        <row r="2004">
          <cell r="A2004" t="str">
            <v>M2</v>
          </cell>
          <cell r="B2004" t="str">
            <v>A5C</v>
          </cell>
          <cell r="C2004" t="str">
            <v>TRIM</v>
          </cell>
          <cell r="D2004" t="str">
            <v>V-2304</v>
          </cell>
          <cell r="E2004" t="str">
            <v>PIPE</v>
          </cell>
          <cell r="F2004">
            <v>1</v>
          </cell>
          <cell r="G2004" t="str">
            <v>CB100408000200</v>
          </cell>
          <cell r="H2004">
            <v>2</v>
          </cell>
          <cell r="I2004" t="str">
            <v>--</v>
          </cell>
          <cell r="J2004">
            <v>1.6</v>
          </cell>
          <cell r="K2004">
            <v>1.8</v>
          </cell>
        </row>
        <row r="2005">
          <cell r="A2005" t="str">
            <v>M2</v>
          </cell>
          <cell r="B2005" t="str">
            <v>A5C</v>
          </cell>
          <cell r="C2005" t="str">
            <v>TRIM</v>
          </cell>
          <cell r="D2005" t="str">
            <v>V-2308</v>
          </cell>
          <cell r="E2005" t="str">
            <v>PIPE</v>
          </cell>
          <cell r="F2005">
            <v>1</v>
          </cell>
          <cell r="G2005" t="str">
            <v>CB100408000200</v>
          </cell>
          <cell r="H2005">
            <v>2</v>
          </cell>
          <cell r="I2005" t="str">
            <v>--</v>
          </cell>
          <cell r="J2005">
            <v>1.6</v>
          </cell>
          <cell r="K2005">
            <v>1.8</v>
          </cell>
        </row>
        <row r="2006">
          <cell r="A2006" t="str">
            <v>M2</v>
          </cell>
          <cell r="B2006" t="str">
            <v>A5C</v>
          </cell>
          <cell r="C2006" t="str">
            <v>TRIM</v>
          </cell>
          <cell r="D2006" t="str">
            <v>V-2313</v>
          </cell>
          <cell r="E2006" t="str">
            <v>PIPE</v>
          </cell>
          <cell r="F2006">
            <v>1</v>
          </cell>
          <cell r="G2006" t="str">
            <v>CB100408000200</v>
          </cell>
          <cell r="H2006">
            <v>2</v>
          </cell>
          <cell r="I2006" t="str">
            <v>--</v>
          </cell>
          <cell r="J2006">
            <v>1.6</v>
          </cell>
          <cell r="K2006">
            <v>1.8</v>
          </cell>
        </row>
        <row r="2007">
          <cell r="A2007" t="str">
            <v>M2</v>
          </cell>
          <cell r="B2007" t="str">
            <v>A5C</v>
          </cell>
          <cell r="C2007" t="str">
            <v>TRIM</v>
          </cell>
          <cell r="D2007" t="str">
            <v>V-2325</v>
          </cell>
          <cell r="E2007" t="str">
            <v>PIPE</v>
          </cell>
          <cell r="F2007">
            <v>1</v>
          </cell>
          <cell r="G2007" t="str">
            <v>CB100408000200</v>
          </cell>
          <cell r="H2007">
            <v>2</v>
          </cell>
          <cell r="I2007" t="str">
            <v>--</v>
          </cell>
          <cell r="J2007">
            <v>1.6</v>
          </cell>
          <cell r="K2007">
            <v>1.8</v>
          </cell>
        </row>
        <row r="2008">
          <cell r="A2008" t="str">
            <v>M2</v>
          </cell>
          <cell r="B2008" t="str">
            <v>A5C</v>
          </cell>
          <cell r="C2008" t="str">
            <v>TRIM</v>
          </cell>
          <cell r="D2008" t="str">
            <v>V-2302</v>
          </cell>
          <cell r="E2008" t="str">
            <v>PIPE</v>
          </cell>
          <cell r="F2008">
            <v>1</v>
          </cell>
          <cell r="G2008" t="str">
            <v>CB100408000200</v>
          </cell>
          <cell r="H2008">
            <v>2</v>
          </cell>
          <cell r="I2008" t="str">
            <v>--</v>
          </cell>
          <cell r="J2008">
            <v>1.6</v>
          </cell>
          <cell r="K2008">
            <v>1.8</v>
          </cell>
        </row>
        <row r="2009">
          <cell r="A2009" t="str">
            <v>M2</v>
          </cell>
          <cell r="B2009" t="str">
            <v>A5C</v>
          </cell>
          <cell r="C2009" t="str">
            <v>TRIM</v>
          </cell>
          <cell r="D2009" t="str">
            <v>V-2306</v>
          </cell>
          <cell r="E2009" t="str">
            <v>PIPE</v>
          </cell>
          <cell r="F2009">
            <v>1</v>
          </cell>
          <cell r="G2009" t="str">
            <v>CB100408000200</v>
          </cell>
          <cell r="H2009">
            <v>2</v>
          </cell>
          <cell r="I2009" t="str">
            <v>--</v>
          </cell>
          <cell r="J2009">
            <v>1.6</v>
          </cell>
          <cell r="K2009">
            <v>1.8</v>
          </cell>
        </row>
        <row r="2010">
          <cell r="A2010" t="str">
            <v>M2</v>
          </cell>
          <cell r="B2010" t="str">
            <v>A5C</v>
          </cell>
          <cell r="C2010" t="str">
            <v>TRIM</v>
          </cell>
          <cell r="D2010" t="str">
            <v>V-2310</v>
          </cell>
          <cell r="E2010" t="str">
            <v>PIPE</v>
          </cell>
          <cell r="F2010">
            <v>1</v>
          </cell>
          <cell r="G2010" t="str">
            <v>CB100408000200</v>
          </cell>
          <cell r="H2010">
            <v>2</v>
          </cell>
          <cell r="I2010" t="str">
            <v>--</v>
          </cell>
          <cell r="J2010">
            <v>1.6</v>
          </cell>
          <cell r="K2010">
            <v>1.8</v>
          </cell>
        </row>
        <row r="2011">
          <cell r="A2011" t="str">
            <v>M2</v>
          </cell>
          <cell r="B2011" t="str">
            <v>A5C</v>
          </cell>
          <cell r="C2011" t="str">
            <v>P</v>
          </cell>
          <cell r="D2011" t="str">
            <v>24020</v>
          </cell>
          <cell r="E2011" t="str">
            <v>PIPE</v>
          </cell>
          <cell r="F2011">
            <v>1</v>
          </cell>
          <cell r="G2011" t="str">
            <v>CB100408000200</v>
          </cell>
          <cell r="H2011">
            <v>2</v>
          </cell>
          <cell r="I2011" t="str">
            <v>--</v>
          </cell>
          <cell r="J2011">
            <v>2</v>
          </cell>
          <cell r="K2011">
            <v>2.2000000000000002</v>
          </cell>
        </row>
        <row r="2012">
          <cell r="A2012" t="str">
            <v>M2</v>
          </cell>
          <cell r="B2012" t="str">
            <v>A5C</v>
          </cell>
          <cell r="C2012" t="str">
            <v>TRIM</v>
          </cell>
          <cell r="D2012" t="str">
            <v>V-2326</v>
          </cell>
          <cell r="E2012" t="str">
            <v>PIPE</v>
          </cell>
          <cell r="F2012">
            <v>1</v>
          </cell>
          <cell r="G2012" t="str">
            <v>CB100408000200</v>
          </cell>
          <cell r="H2012">
            <v>2</v>
          </cell>
          <cell r="I2012" t="str">
            <v>--</v>
          </cell>
          <cell r="J2012">
            <v>2</v>
          </cell>
          <cell r="K2012">
            <v>2.2000000000000002</v>
          </cell>
        </row>
        <row r="2013">
          <cell r="A2013" t="str">
            <v>M2</v>
          </cell>
          <cell r="B2013" t="str">
            <v>A5C</v>
          </cell>
          <cell r="C2013" t="str">
            <v>TRIM</v>
          </cell>
          <cell r="D2013" t="str">
            <v>V-2327</v>
          </cell>
          <cell r="E2013" t="str">
            <v>PIPE</v>
          </cell>
          <cell r="F2013">
            <v>1</v>
          </cell>
          <cell r="G2013" t="str">
            <v>CB100408000200</v>
          </cell>
          <cell r="H2013">
            <v>2</v>
          </cell>
          <cell r="I2013" t="str">
            <v>--</v>
          </cell>
          <cell r="J2013">
            <v>2</v>
          </cell>
          <cell r="K2013">
            <v>2.2000000000000002</v>
          </cell>
        </row>
        <row r="2014">
          <cell r="A2014" t="str">
            <v>M2</v>
          </cell>
          <cell r="B2014" t="str">
            <v>A5C</v>
          </cell>
          <cell r="C2014" t="str">
            <v>TRIM</v>
          </cell>
          <cell r="D2014" t="str">
            <v>V-2328</v>
          </cell>
          <cell r="E2014" t="str">
            <v>PIPE</v>
          </cell>
          <cell r="F2014">
            <v>1</v>
          </cell>
          <cell r="G2014" t="str">
            <v>CB100408000200</v>
          </cell>
          <cell r="H2014">
            <v>2</v>
          </cell>
          <cell r="I2014" t="str">
            <v>--</v>
          </cell>
          <cell r="J2014">
            <v>2</v>
          </cell>
          <cell r="K2014">
            <v>2.2000000000000002</v>
          </cell>
        </row>
        <row r="2015">
          <cell r="A2015" t="str">
            <v>M2</v>
          </cell>
          <cell r="B2015" t="str">
            <v>A5C</v>
          </cell>
          <cell r="C2015" t="str">
            <v>TRIM</v>
          </cell>
          <cell r="D2015" t="str">
            <v>V-2403</v>
          </cell>
          <cell r="E2015" t="str">
            <v>PIPE</v>
          </cell>
          <cell r="F2015">
            <v>1</v>
          </cell>
          <cell r="G2015" t="str">
            <v>CB100408000200</v>
          </cell>
          <cell r="H2015">
            <v>2</v>
          </cell>
          <cell r="I2015" t="str">
            <v>--</v>
          </cell>
          <cell r="J2015">
            <v>2</v>
          </cell>
          <cell r="K2015">
            <v>2.2000000000000002</v>
          </cell>
        </row>
        <row r="2016">
          <cell r="A2016" t="str">
            <v>M2</v>
          </cell>
          <cell r="B2016" t="str">
            <v>A5C</v>
          </cell>
          <cell r="C2016" t="str">
            <v>TRIM</v>
          </cell>
          <cell r="D2016" t="str">
            <v>V-2404</v>
          </cell>
          <cell r="E2016" t="str">
            <v>PIPE</v>
          </cell>
          <cell r="F2016">
            <v>1</v>
          </cell>
          <cell r="G2016" t="str">
            <v>CB100408000200</v>
          </cell>
          <cell r="H2016">
            <v>2</v>
          </cell>
          <cell r="I2016" t="str">
            <v>--</v>
          </cell>
          <cell r="J2016">
            <v>2</v>
          </cell>
          <cell r="K2016">
            <v>2.2000000000000002</v>
          </cell>
        </row>
        <row r="2017">
          <cell r="A2017" t="str">
            <v>M2</v>
          </cell>
          <cell r="B2017" t="str">
            <v>A5C</v>
          </cell>
          <cell r="C2017" t="str">
            <v>TRIM</v>
          </cell>
          <cell r="D2017" t="str">
            <v>R-2401</v>
          </cell>
          <cell r="E2017" t="str">
            <v>PIPE</v>
          </cell>
          <cell r="F2017">
            <v>1</v>
          </cell>
          <cell r="G2017" t="str">
            <v>CB100408000200</v>
          </cell>
          <cell r="H2017">
            <v>2</v>
          </cell>
          <cell r="I2017" t="str">
            <v>--</v>
          </cell>
          <cell r="J2017">
            <v>2</v>
          </cell>
          <cell r="K2017">
            <v>2.2000000000000002</v>
          </cell>
        </row>
        <row r="2018">
          <cell r="A2018" t="str">
            <v>M2</v>
          </cell>
          <cell r="B2018" t="str">
            <v>A5C</v>
          </cell>
          <cell r="C2018" t="str">
            <v>TRIM</v>
          </cell>
          <cell r="D2018" t="str">
            <v>V-2401</v>
          </cell>
          <cell r="E2018" t="str">
            <v>PIPE</v>
          </cell>
          <cell r="F2018">
            <v>1</v>
          </cell>
          <cell r="G2018" t="str">
            <v>CB100408000200</v>
          </cell>
          <cell r="H2018">
            <v>2</v>
          </cell>
          <cell r="I2018" t="str">
            <v>--</v>
          </cell>
          <cell r="J2018">
            <v>2</v>
          </cell>
          <cell r="K2018">
            <v>2.2000000000000002</v>
          </cell>
        </row>
        <row r="2019">
          <cell r="A2019" t="str">
            <v>M2</v>
          </cell>
          <cell r="B2019" t="str">
            <v>A5C</v>
          </cell>
          <cell r="C2019" t="str">
            <v>P</v>
          </cell>
          <cell r="D2019" t="str">
            <v>23231</v>
          </cell>
          <cell r="E2019" t="str">
            <v>PIPE</v>
          </cell>
          <cell r="F2019">
            <v>1</v>
          </cell>
          <cell r="G2019" t="str">
            <v>CB100408000200</v>
          </cell>
          <cell r="H2019">
            <v>2</v>
          </cell>
          <cell r="I2019" t="str">
            <v>--</v>
          </cell>
          <cell r="J2019">
            <v>2.5</v>
          </cell>
          <cell r="K2019">
            <v>2.8</v>
          </cell>
        </row>
        <row r="2020">
          <cell r="A2020" t="str">
            <v>M2</v>
          </cell>
          <cell r="B2020" t="str">
            <v>A5C</v>
          </cell>
          <cell r="C2020" t="str">
            <v>P</v>
          </cell>
          <cell r="D2020" t="str">
            <v>23253</v>
          </cell>
          <cell r="E2020" t="str">
            <v>PIPE</v>
          </cell>
          <cell r="F2020">
            <v>1</v>
          </cell>
          <cell r="G2020" t="str">
            <v>CB100408000200</v>
          </cell>
          <cell r="H2020">
            <v>2</v>
          </cell>
          <cell r="I2020" t="str">
            <v>--</v>
          </cell>
          <cell r="J2020">
            <v>2.5</v>
          </cell>
          <cell r="K2020">
            <v>2.8</v>
          </cell>
        </row>
        <row r="2021">
          <cell r="A2021" t="str">
            <v>M2</v>
          </cell>
          <cell r="B2021" t="str">
            <v>A5C</v>
          </cell>
          <cell r="C2021" t="str">
            <v>TRIM</v>
          </cell>
          <cell r="D2021" t="str">
            <v>V-2352</v>
          </cell>
          <cell r="E2021" t="str">
            <v>PIPE</v>
          </cell>
          <cell r="F2021">
            <v>1</v>
          </cell>
          <cell r="G2021" t="str">
            <v>CB100408000200</v>
          </cell>
          <cell r="H2021">
            <v>2</v>
          </cell>
          <cell r="I2021" t="str">
            <v>--</v>
          </cell>
          <cell r="J2021">
            <v>2.5</v>
          </cell>
          <cell r="K2021">
            <v>2.8</v>
          </cell>
        </row>
        <row r="2022">
          <cell r="A2022" t="str">
            <v>M2</v>
          </cell>
          <cell r="B2022" t="str">
            <v>A5C</v>
          </cell>
          <cell r="C2022" t="str">
            <v>P</v>
          </cell>
          <cell r="D2022" t="str">
            <v>23073</v>
          </cell>
          <cell r="E2022" t="str">
            <v>PIPE</v>
          </cell>
          <cell r="F2022">
            <v>1</v>
          </cell>
          <cell r="G2022" t="str">
            <v>CB100408000200</v>
          </cell>
          <cell r="H2022">
            <v>2</v>
          </cell>
          <cell r="I2022" t="str">
            <v>--</v>
          </cell>
          <cell r="J2022">
            <v>3</v>
          </cell>
          <cell r="K2022">
            <v>3.3</v>
          </cell>
        </row>
        <row r="2023">
          <cell r="A2023" t="str">
            <v>M2</v>
          </cell>
          <cell r="B2023" t="str">
            <v>A5C</v>
          </cell>
          <cell r="C2023" t="str">
            <v>P</v>
          </cell>
          <cell r="D2023" t="str">
            <v>23102</v>
          </cell>
          <cell r="E2023" t="str">
            <v>PIPE</v>
          </cell>
          <cell r="F2023">
            <v>1</v>
          </cell>
          <cell r="G2023" t="str">
            <v>CB100408000200</v>
          </cell>
          <cell r="H2023">
            <v>2</v>
          </cell>
          <cell r="I2023" t="str">
            <v>--</v>
          </cell>
          <cell r="J2023">
            <v>3</v>
          </cell>
          <cell r="K2023">
            <v>3.3</v>
          </cell>
        </row>
        <row r="2024">
          <cell r="A2024" t="str">
            <v>M2</v>
          </cell>
          <cell r="B2024" t="str">
            <v>A5C</v>
          </cell>
          <cell r="C2024" t="str">
            <v>TRIM</v>
          </cell>
          <cell r="D2024" t="str">
            <v>V-2316</v>
          </cell>
          <cell r="E2024" t="str">
            <v>PIPE</v>
          </cell>
          <cell r="F2024">
            <v>1</v>
          </cell>
          <cell r="G2024" t="str">
            <v>CB100408000200</v>
          </cell>
          <cell r="H2024">
            <v>2</v>
          </cell>
          <cell r="I2024" t="str">
            <v>--</v>
          </cell>
          <cell r="J2024">
            <v>3.6</v>
          </cell>
          <cell r="K2024">
            <v>4</v>
          </cell>
        </row>
        <row r="2025">
          <cell r="A2025" t="str">
            <v>M2</v>
          </cell>
          <cell r="B2025" t="str">
            <v>A5C</v>
          </cell>
          <cell r="C2025" t="str">
            <v>TRIM</v>
          </cell>
          <cell r="D2025" t="str">
            <v>V-2351</v>
          </cell>
          <cell r="E2025" t="str">
            <v>PIPE</v>
          </cell>
          <cell r="F2025">
            <v>1</v>
          </cell>
          <cell r="G2025" t="str">
            <v>CB100408000200</v>
          </cell>
          <cell r="H2025">
            <v>2</v>
          </cell>
          <cell r="I2025" t="str">
            <v>--</v>
          </cell>
          <cell r="J2025">
            <v>4.5</v>
          </cell>
          <cell r="K2025">
            <v>5</v>
          </cell>
        </row>
        <row r="2026">
          <cell r="A2026" t="str">
            <v>M2</v>
          </cell>
          <cell r="B2026" t="str">
            <v>A5C</v>
          </cell>
          <cell r="C2026" t="str">
            <v>P</v>
          </cell>
          <cell r="D2026" t="str">
            <v>24021</v>
          </cell>
          <cell r="E2026" t="str">
            <v>PIPE</v>
          </cell>
          <cell r="F2026">
            <v>1</v>
          </cell>
          <cell r="G2026" t="str">
            <v>CB100408000200</v>
          </cell>
          <cell r="H2026">
            <v>2</v>
          </cell>
          <cell r="I2026" t="str">
            <v>--</v>
          </cell>
          <cell r="J2026">
            <v>5</v>
          </cell>
          <cell r="K2026">
            <v>5.5</v>
          </cell>
        </row>
        <row r="2027">
          <cell r="A2027" t="str">
            <v>M2</v>
          </cell>
          <cell r="B2027" t="str">
            <v>A5C</v>
          </cell>
          <cell r="C2027" t="str">
            <v>P</v>
          </cell>
          <cell r="D2027" t="str">
            <v>23224</v>
          </cell>
          <cell r="E2027" t="str">
            <v>PIPE</v>
          </cell>
          <cell r="F2027">
            <v>1</v>
          </cell>
          <cell r="G2027" t="str">
            <v>CB100408000200</v>
          </cell>
          <cell r="H2027">
            <v>2</v>
          </cell>
          <cell r="I2027" t="str">
            <v>--</v>
          </cell>
          <cell r="J2027">
            <v>5</v>
          </cell>
          <cell r="K2027">
            <v>5.5</v>
          </cell>
        </row>
        <row r="2028">
          <cell r="A2028" t="str">
            <v>M2</v>
          </cell>
          <cell r="B2028" t="str">
            <v>A5C</v>
          </cell>
          <cell r="C2028" t="str">
            <v>P</v>
          </cell>
          <cell r="D2028" t="str">
            <v>24006</v>
          </cell>
          <cell r="E2028" t="str">
            <v>PIPE</v>
          </cell>
          <cell r="F2028">
            <v>1</v>
          </cell>
          <cell r="G2028" t="str">
            <v>CB100408000200</v>
          </cell>
          <cell r="H2028">
            <v>2</v>
          </cell>
          <cell r="I2028" t="str">
            <v>--</v>
          </cell>
          <cell r="J2028">
            <v>5.5</v>
          </cell>
          <cell r="K2028">
            <v>6.1</v>
          </cell>
        </row>
        <row r="2029">
          <cell r="A2029" t="str">
            <v>M2</v>
          </cell>
          <cell r="B2029" t="str">
            <v>A5C</v>
          </cell>
          <cell r="C2029" t="str">
            <v>P</v>
          </cell>
          <cell r="D2029" t="str">
            <v>23102</v>
          </cell>
          <cell r="E2029" t="str">
            <v>PIPE</v>
          </cell>
          <cell r="F2029">
            <v>1</v>
          </cell>
          <cell r="G2029" t="str">
            <v>CB100408000200</v>
          </cell>
          <cell r="H2029">
            <v>2</v>
          </cell>
          <cell r="I2029" t="str">
            <v>--</v>
          </cell>
          <cell r="J2029">
            <v>6</v>
          </cell>
          <cell r="K2029">
            <v>6.6</v>
          </cell>
        </row>
        <row r="2030">
          <cell r="A2030" t="str">
            <v>M2</v>
          </cell>
          <cell r="B2030" t="str">
            <v>A5C</v>
          </cell>
          <cell r="C2030" t="str">
            <v>P</v>
          </cell>
          <cell r="D2030" t="str">
            <v>23019</v>
          </cell>
          <cell r="E2030" t="str">
            <v>PIPE</v>
          </cell>
          <cell r="F2030">
            <v>1</v>
          </cell>
          <cell r="G2030" t="str">
            <v>CB100408000200</v>
          </cell>
          <cell r="H2030">
            <v>2</v>
          </cell>
          <cell r="I2030" t="str">
            <v>--</v>
          </cell>
          <cell r="J2030">
            <v>7.1</v>
          </cell>
          <cell r="K2030">
            <v>7.9</v>
          </cell>
        </row>
        <row r="2031">
          <cell r="A2031" t="str">
            <v>M2</v>
          </cell>
          <cell r="B2031" t="str">
            <v>A5C</v>
          </cell>
          <cell r="C2031" t="str">
            <v>P</v>
          </cell>
          <cell r="D2031" t="str">
            <v>23053</v>
          </cell>
          <cell r="E2031" t="str">
            <v>PIPE</v>
          </cell>
          <cell r="F2031">
            <v>1</v>
          </cell>
          <cell r="G2031" t="str">
            <v>CB100408000200</v>
          </cell>
          <cell r="H2031">
            <v>2</v>
          </cell>
          <cell r="I2031" t="str">
            <v>--</v>
          </cell>
          <cell r="J2031">
            <v>7.1</v>
          </cell>
          <cell r="K2031">
            <v>7.9</v>
          </cell>
        </row>
        <row r="2032">
          <cell r="A2032" t="str">
            <v>M2</v>
          </cell>
          <cell r="B2032" t="str">
            <v>A5C</v>
          </cell>
          <cell r="C2032" t="str">
            <v>P</v>
          </cell>
          <cell r="D2032" t="str">
            <v>23233</v>
          </cell>
          <cell r="E2032" t="str">
            <v>PIPE</v>
          </cell>
          <cell r="F2032">
            <v>1</v>
          </cell>
          <cell r="G2032" t="str">
            <v>CB100408000200</v>
          </cell>
          <cell r="H2032">
            <v>2</v>
          </cell>
          <cell r="I2032" t="str">
            <v>--</v>
          </cell>
          <cell r="J2032">
            <v>8.5</v>
          </cell>
          <cell r="K2032">
            <v>9.4</v>
          </cell>
        </row>
        <row r="2033">
          <cell r="A2033" t="str">
            <v>M2</v>
          </cell>
          <cell r="B2033" t="str">
            <v>A5C</v>
          </cell>
          <cell r="C2033" t="str">
            <v>P</v>
          </cell>
          <cell r="D2033" t="str">
            <v>23255</v>
          </cell>
          <cell r="E2033" t="str">
            <v>PIPE</v>
          </cell>
          <cell r="F2033">
            <v>1</v>
          </cell>
          <cell r="G2033" t="str">
            <v>CB100408000200</v>
          </cell>
          <cell r="H2033">
            <v>2</v>
          </cell>
          <cell r="I2033" t="str">
            <v>--</v>
          </cell>
          <cell r="J2033">
            <v>8.5</v>
          </cell>
          <cell r="K2033">
            <v>9.4</v>
          </cell>
        </row>
        <row r="2034">
          <cell r="A2034" t="str">
            <v>M2</v>
          </cell>
          <cell r="B2034" t="str">
            <v>A5C</v>
          </cell>
          <cell r="C2034" t="str">
            <v>P</v>
          </cell>
          <cell r="D2034" t="str">
            <v>23229</v>
          </cell>
          <cell r="E2034" t="str">
            <v>PIPE</v>
          </cell>
          <cell r="F2034">
            <v>1</v>
          </cell>
          <cell r="G2034" t="str">
            <v>CB100408000200</v>
          </cell>
          <cell r="H2034">
            <v>2</v>
          </cell>
          <cell r="I2034" t="str">
            <v>--</v>
          </cell>
          <cell r="J2034">
            <v>10</v>
          </cell>
          <cell r="K2034">
            <v>11</v>
          </cell>
        </row>
        <row r="2035">
          <cell r="A2035" t="str">
            <v>M2</v>
          </cell>
          <cell r="B2035" t="str">
            <v>A5C</v>
          </cell>
          <cell r="C2035" t="str">
            <v>P</v>
          </cell>
          <cell r="D2035" t="str">
            <v>23251</v>
          </cell>
          <cell r="E2035" t="str">
            <v>PIPE</v>
          </cell>
          <cell r="F2035">
            <v>1</v>
          </cell>
          <cell r="G2035" t="str">
            <v>CB100408000200</v>
          </cell>
          <cell r="H2035">
            <v>2</v>
          </cell>
          <cell r="I2035" t="str">
            <v>--</v>
          </cell>
          <cell r="J2035">
            <v>10</v>
          </cell>
          <cell r="K2035">
            <v>11</v>
          </cell>
        </row>
        <row r="2036">
          <cell r="A2036" t="str">
            <v>M2</v>
          </cell>
          <cell r="B2036" t="str">
            <v>A5C</v>
          </cell>
          <cell r="C2036" t="str">
            <v>P</v>
          </cell>
          <cell r="D2036" t="str">
            <v>24009</v>
          </cell>
          <cell r="E2036" t="str">
            <v>PIPE</v>
          </cell>
          <cell r="F2036">
            <v>1</v>
          </cell>
          <cell r="G2036" t="str">
            <v>CB100408000200</v>
          </cell>
          <cell r="H2036">
            <v>2</v>
          </cell>
          <cell r="I2036" t="str">
            <v>--</v>
          </cell>
          <cell r="J2036">
            <v>12</v>
          </cell>
          <cell r="K2036">
            <v>13.2</v>
          </cell>
        </row>
        <row r="2037">
          <cell r="A2037" t="str">
            <v>M2</v>
          </cell>
          <cell r="B2037" t="str">
            <v>A5C</v>
          </cell>
          <cell r="C2037" t="str">
            <v>P</v>
          </cell>
          <cell r="D2037" t="str">
            <v>23115</v>
          </cell>
          <cell r="E2037" t="str">
            <v>PIPE</v>
          </cell>
          <cell r="F2037">
            <v>1</v>
          </cell>
          <cell r="G2037" t="str">
            <v>CB100408000200</v>
          </cell>
          <cell r="H2037">
            <v>2</v>
          </cell>
          <cell r="I2037" t="str">
            <v>--</v>
          </cell>
          <cell r="J2037">
            <v>13</v>
          </cell>
          <cell r="K2037">
            <v>14.3</v>
          </cell>
        </row>
        <row r="2038">
          <cell r="A2038" t="str">
            <v>M2</v>
          </cell>
          <cell r="B2038" t="str">
            <v>A5C</v>
          </cell>
          <cell r="C2038" t="str">
            <v>P</v>
          </cell>
          <cell r="D2038" t="str">
            <v>23261</v>
          </cell>
          <cell r="E2038" t="str">
            <v>PIPE</v>
          </cell>
          <cell r="F2038">
            <v>1</v>
          </cell>
          <cell r="G2038" t="str">
            <v>CB100408000200</v>
          </cell>
          <cell r="H2038">
            <v>2</v>
          </cell>
          <cell r="I2038" t="str">
            <v>--</v>
          </cell>
          <cell r="J2038">
            <v>13</v>
          </cell>
          <cell r="K2038">
            <v>14.3</v>
          </cell>
        </row>
        <row r="2039">
          <cell r="A2039" t="str">
            <v>M2</v>
          </cell>
          <cell r="B2039" t="str">
            <v>A5C</v>
          </cell>
          <cell r="C2039" t="str">
            <v>P</v>
          </cell>
          <cell r="D2039" t="str">
            <v>23054</v>
          </cell>
          <cell r="E2039" t="str">
            <v>PIPE</v>
          </cell>
          <cell r="F2039">
            <v>1</v>
          </cell>
          <cell r="G2039" t="str">
            <v>CB100408000200</v>
          </cell>
          <cell r="H2039">
            <v>2</v>
          </cell>
          <cell r="I2039" t="str">
            <v>--</v>
          </cell>
          <cell r="J2039">
            <v>15</v>
          </cell>
          <cell r="K2039">
            <v>16.5</v>
          </cell>
        </row>
        <row r="2040">
          <cell r="A2040" t="str">
            <v>M2</v>
          </cell>
          <cell r="B2040" t="str">
            <v>A5C</v>
          </cell>
          <cell r="C2040" t="str">
            <v>P</v>
          </cell>
          <cell r="D2040" t="str">
            <v>23020</v>
          </cell>
          <cell r="E2040" t="str">
            <v>PIPE</v>
          </cell>
          <cell r="F2040">
            <v>1</v>
          </cell>
          <cell r="G2040" t="str">
            <v>CB100408000200</v>
          </cell>
          <cell r="H2040">
            <v>2</v>
          </cell>
          <cell r="I2040" t="str">
            <v>--</v>
          </cell>
          <cell r="J2040">
            <v>15</v>
          </cell>
          <cell r="K2040">
            <v>16.5</v>
          </cell>
        </row>
        <row r="2041">
          <cell r="A2041" t="str">
            <v>M2</v>
          </cell>
          <cell r="B2041" t="str">
            <v>A5C</v>
          </cell>
          <cell r="C2041" t="str">
            <v>P</v>
          </cell>
          <cell r="D2041" t="str">
            <v>23036</v>
          </cell>
          <cell r="E2041" t="str">
            <v>PIPE</v>
          </cell>
          <cell r="F2041">
            <v>1</v>
          </cell>
          <cell r="G2041" t="str">
            <v>CB100408000200</v>
          </cell>
          <cell r="H2041">
            <v>2</v>
          </cell>
          <cell r="I2041" t="str">
            <v>--</v>
          </cell>
          <cell r="J2041">
            <v>17.3</v>
          </cell>
          <cell r="K2041">
            <v>19.100000000000001</v>
          </cell>
        </row>
        <row r="2042">
          <cell r="A2042" t="str">
            <v>M2</v>
          </cell>
          <cell r="B2042" t="str">
            <v>A5C</v>
          </cell>
          <cell r="C2042" t="str">
            <v>P</v>
          </cell>
          <cell r="D2042" t="str">
            <v>23030</v>
          </cell>
          <cell r="E2042" t="str">
            <v>PIPE</v>
          </cell>
          <cell r="F2042">
            <v>1</v>
          </cell>
          <cell r="G2042" t="str">
            <v>CB100408000200</v>
          </cell>
          <cell r="H2042">
            <v>2</v>
          </cell>
          <cell r="I2042" t="str">
            <v>--</v>
          </cell>
          <cell r="J2042">
            <v>17.5</v>
          </cell>
          <cell r="K2042">
            <v>19.3</v>
          </cell>
        </row>
        <row r="2043">
          <cell r="A2043" t="str">
            <v>M2</v>
          </cell>
          <cell r="B2043" t="str">
            <v>A5C</v>
          </cell>
          <cell r="C2043" t="str">
            <v>P</v>
          </cell>
          <cell r="D2043" t="str">
            <v>23001</v>
          </cell>
          <cell r="E2043" t="str">
            <v>PIPE</v>
          </cell>
          <cell r="F2043">
            <v>1</v>
          </cell>
          <cell r="G2043" t="str">
            <v>CB100408000200</v>
          </cell>
          <cell r="H2043">
            <v>2</v>
          </cell>
          <cell r="I2043" t="str">
            <v>--</v>
          </cell>
          <cell r="J2043">
            <v>17.899999999999999</v>
          </cell>
          <cell r="K2043">
            <v>19.7</v>
          </cell>
        </row>
        <row r="2044">
          <cell r="A2044" t="str">
            <v>M2</v>
          </cell>
          <cell r="B2044" t="str">
            <v>A5C</v>
          </cell>
          <cell r="C2044" t="str">
            <v>P</v>
          </cell>
          <cell r="D2044" t="str">
            <v>23264</v>
          </cell>
          <cell r="E2044" t="str">
            <v>PIPE</v>
          </cell>
          <cell r="F2044">
            <v>1</v>
          </cell>
          <cell r="G2044" t="str">
            <v>CB100408000200</v>
          </cell>
          <cell r="H2044">
            <v>2</v>
          </cell>
          <cell r="I2044" t="str">
            <v>--</v>
          </cell>
          <cell r="J2044">
            <v>18</v>
          </cell>
          <cell r="K2044">
            <v>19.8</v>
          </cell>
        </row>
        <row r="2045">
          <cell r="A2045" t="str">
            <v>M2</v>
          </cell>
          <cell r="B2045" t="str">
            <v>A5C</v>
          </cell>
          <cell r="C2045" t="str">
            <v>P</v>
          </cell>
          <cell r="D2045" t="str">
            <v>23085</v>
          </cell>
          <cell r="E2045" t="str">
            <v>PIPE</v>
          </cell>
          <cell r="F2045">
            <v>1</v>
          </cell>
          <cell r="G2045" t="str">
            <v>CB100408000200</v>
          </cell>
          <cell r="H2045">
            <v>2</v>
          </cell>
          <cell r="I2045" t="str">
            <v>--</v>
          </cell>
          <cell r="J2045">
            <v>18.5</v>
          </cell>
          <cell r="K2045">
            <v>20.399999999999999</v>
          </cell>
        </row>
        <row r="2046">
          <cell r="A2046" t="str">
            <v>M2</v>
          </cell>
          <cell r="B2046" t="str">
            <v>A5C</v>
          </cell>
          <cell r="C2046" t="str">
            <v>P</v>
          </cell>
          <cell r="D2046" t="str">
            <v>23192</v>
          </cell>
          <cell r="E2046" t="str">
            <v>PIPE</v>
          </cell>
          <cell r="F2046">
            <v>1</v>
          </cell>
          <cell r="G2046" t="str">
            <v>CB100408000200</v>
          </cell>
          <cell r="H2046">
            <v>2</v>
          </cell>
          <cell r="I2046" t="str">
            <v>--</v>
          </cell>
          <cell r="J2046">
            <v>20</v>
          </cell>
          <cell r="K2046">
            <v>22</v>
          </cell>
        </row>
        <row r="2047">
          <cell r="A2047" t="str">
            <v>M2</v>
          </cell>
          <cell r="B2047" t="str">
            <v>A5C</v>
          </cell>
          <cell r="C2047" t="str">
            <v>P</v>
          </cell>
          <cell r="D2047" t="str">
            <v>23263</v>
          </cell>
          <cell r="E2047" t="str">
            <v>PIPE</v>
          </cell>
          <cell r="F2047">
            <v>1</v>
          </cell>
          <cell r="G2047" t="str">
            <v>CB100408000200</v>
          </cell>
          <cell r="H2047">
            <v>2</v>
          </cell>
          <cell r="I2047" t="str">
            <v>--</v>
          </cell>
          <cell r="J2047">
            <v>23</v>
          </cell>
          <cell r="K2047">
            <v>25.3</v>
          </cell>
        </row>
        <row r="2048">
          <cell r="A2048" t="str">
            <v>M2</v>
          </cell>
          <cell r="B2048" t="str">
            <v>A5C</v>
          </cell>
          <cell r="C2048" t="str">
            <v>P</v>
          </cell>
          <cell r="D2048" t="str">
            <v>23192</v>
          </cell>
          <cell r="E2048" t="str">
            <v>PIPE</v>
          </cell>
          <cell r="F2048">
            <v>1</v>
          </cell>
          <cell r="G2048" t="str">
            <v>CB100408000200</v>
          </cell>
          <cell r="H2048">
            <v>2</v>
          </cell>
          <cell r="I2048" t="str">
            <v>--</v>
          </cell>
          <cell r="J2048">
            <v>29</v>
          </cell>
          <cell r="K2048">
            <v>31.9</v>
          </cell>
        </row>
        <row r="2049">
          <cell r="A2049" t="str">
            <v>M2</v>
          </cell>
          <cell r="B2049" t="str">
            <v>A5C</v>
          </cell>
          <cell r="C2049" t="str">
            <v>P</v>
          </cell>
          <cell r="D2049" t="str">
            <v>23131</v>
          </cell>
          <cell r="E2049" t="str">
            <v>PIPE</v>
          </cell>
          <cell r="F2049">
            <v>1</v>
          </cell>
          <cell r="G2049" t="str">
            <v>CB100408000200</v>
          </cell>
          <cell r="H2049">
            <v>2</v>
          </cell>
          <cell r="I2049" t="str">
            <v>--</v>
          </cell>
          <cell r="J2049">
            <v>32.5</v>
          </cell>
          <cell r="K2049">
            <v>35.799999999999997</v>
          </cell>
        </row>
        <row r="2050">
          <cell r="A2050" t="str">
            <v>M2</v>
          </cell>
          <cell r="B2050" t="str">
            <v>A5C</v>
          </cell>
          <cell r="C2050" t="str">
            <v>P</v>
          </cell>
          <cell r="D2050" t="str">
            <v>23092</v>
          </cell>
          <cell r="E2050" t="str">
            <v>PIPE</v>
          </cell>
          <cell r="F2050">
            <v>1</v>
          </cell>
          <cell r="G2050" t="str">
            <v>CB100408000200</v>
          </cell>
          <cell r="H2050">
            <v>2</v>
          </cell>
          <cell r="I2050" t="str">
            <v>--</v>
          </cell>
          <cell r="J2050">
            <v>32.5</v>
          </cell>
          <cell r="K2050">
            <v>35.799999999999997</v>
          </cell>
        </row>
        <row r="2051">
          <cell r="A2051" t="str">
            <v>M2</v>
          </cell>
          <cell r="B2051" t="str">
            <v>A5C</v>
          </cell>
          <cell r="C2051" t="str">
            <v>P</v>
          </cell>
          <cell r="D2051" t="str">
            <v>23096</v>
          </cell>
          <cell r="E2051" t="str">
            <v>PIPE</v>
          </cell>
          <cell r="F2051">
            <v>1</v>
          </cell>
          <cell r="G2051" t="str">
            <v>CB100408000200</v>
          </cell>
          <cell r="H2051">
            <v>2</v>
          </cell>
          <cell r="I2051" t="str">
            <v>--</v>
          </cell>
          <cell r="J2051">
            <v>33.5</v>
          </cell>
          <cell r="K2051">
            <v>36.9</v>
          </cell>
        </row>
        <row r="2052">
          <cell r="A2052" t="str">
            <v>M2</v>
          </cell>
          <cell r="B2052" t="str">
            <v>A5C</v>
          </cell>
          <cell r="C2052" t="str">
            <v>P</v>
          </cell>
          <cell r="D2052" t="str">
            <v>23135</v>
          </cell>
          <cell r="E2052" t="str">
            <v>PIPE</v>
          </cell>
          <cell r="F2052">
            <v>1</v>
          </cell>
          <cell r="G2052" t="str">
            <v>CB100408000200</v>
          </cell>
          <cell r="H2052">
            <v>2</v>
          </cell>
          <cell r="I2052" t="str">
            <v>--</v>
          </cell>
          <cell r="J2052">
            <v>33.5</v>
          </cell>
          <cell r="K2052">
            <v>36.9</v>
          </cell>
        </row>
        <row r="2053">
          <cell r="A2053" t="str">
            <v>M2</v>
          </cell>
          <cell r="B2053" t="str">
            <v>A5C</v>
          </cell>
          <cell r="C2053" t="str">
            <v>P</v>
          </cell>
          <cell r="D2053" t="str">
            <v>23020</v>
          </cell>
          <cell r="E2053" t="str">
            <v>PIPE</v>
          </cell>
          <cell r="F2053">
            <v>1</v>
          </cell>
          <cell r="G2053" t="str">
            <v>CB100408000200</v>
          </cell>
          <cell r="H2053">
            <v>2</v>
          </cell>
          <cell r="I2053" t="str">
            <v>--</v>
          </cell>
          <cell r="J2053">
            <v>34.1</v>
          </cell>
          <cell r="K2053">
            <v>37.6</v>
          </cell>
        </row>
        <row r="2054">
          <cell r="A2054" t="str">
            <v>M2</v>
          </cell>
          <cell r="B2054" t="str">
            <v>A5C</v>
          </cell>
          <cell r="C2054" t="str">
            <v>P</v>
          </cell>
          <cell r="D2054" t="str">
            <v>HOLD1</v>
          </cell>
          <cell r="E2054" t="str">
            <v>PIPE</v>
          </cell>
          <cell r="F2054">
            <v>1</v>
          </cell>
          <cell r="G2054" t="str">
            <v>CB100408000200</v>
          </cell>
          <cell r="H2054">
            <v>2</v>
          </cell>
          <cell r="I2054" t="str">
            <v>--</v>
          </cell>
          <cell r="J2054">
            <v>51</v>
          </cell>
          <cell r="K2054">
            <v>56.1</v>
          </cell>
        </row>
        <row r="2055">
          <cell r="A2055" t="str">
            <v>M2</v>
          </cell>
          <cell r="B2055" t="str">
            <v>A5C</v>
          </cell>
          <cell r="C2055" t="str">
            <v>P</v>
          </cell>
          <cell r="D2055" t="str">
            <v>23054</v>
          </cell>
          <cell r="E2055" t="str">
            <v>PIPE</v>
          </cell>
          <cell r="F2055">
            <v>1</v>
          </cell>
          <cell r="G2055" t="str">
            <v>CB100408000200</v>
          </cell>
          <cell r="H2055">
            <v>2</v>
          </cell>
          <cell r="I2055" t="str">
            <v>--</v>
          </cell>
          <cell r="J2055">
            <v>54.1</v>
          </cell>
          <cell r="K2055">
            <v>59.6</v>
          </cell>
        </row>
        <row r="2056">
          <cell r="A2056" t="str">
            <v>M2</v>
          </cell>
          <cell r="B2056" t="str">
            <v>A5C</v>
          </cell>
          <cell r="C2056" t="str">
            <v>P</v>
          </cell>
          <cell r="D2056" t="str">
            <v>23174</v>
          </cell>
          <cell r="E2056" t="str">
            <v>PIPE</v>
          </cell>
          <cell r="F2056">
            <v>1</v>
          </cell>
          <cell r="G2056" t="str">
            <v>CB100404000300</v>
          </cell>
          <cell r="H2056">
            <v>3</v>
          </cell>
          <cell r="I2056" t="str">
            <v>--</v>
          </cell>
          <cell r="J2056">
            <v>1</v>
          </cell>
          <cell r="K2056">
            <v>1.1000000000000001</v>
          </cell>
        </row>
        <row r="2057">
          <cell r="A2057" t="str">
            <v>M2</v>
          </cell>
          <cell r="B2057" t="str">
            <v>A5C</v>
          </cell>
          <cell r="C2057" t="str">
            <v>P</v>
          </cell>
          <cell r="D2057" t="str">
            <v>23024</v>
          </cell>
          <cell r="E2057" t="str">
            <v>PIPE</v>
          </cell>
          <cell r="F2057">
            <v>1</v>
          </cell>
          <cell r="G2057" t="str">
            <v>CB100404000300</v>
          </cell>
          <cell r="H2057">
            <v>3</v>
          </cell>
          <cell r="I2057" t="str">
            <v>--</v>
          </cell>
          <cell r="J2057">
            <v>1</v>
          </cell>
          <cell r="K2057">
            <v>1.1000000000000001</v>
          </cell>
        </row>
        <row r="2058">
          <cell r="A2058" t="str">
            <v>M2</v>
          </cell>
          <cell r="B2058" t="str">
            <v>A5C</v>
          </cell>
          <cell r="C2058" t="str">
            <v>P</v>
          </cell>
          <cell r="D2058" t="str">
            <v>23094</v>
          </cell>
          <cell r="E2058" t="str">
            <v>PIPE</v>
          </cell>
          <cell r="F2058">
            <v>1</v>
          </cell>
          <cell r="G2058" t="str">
            <v>CB100404000300</v>
          </cell>
          <cell r="H2058">
            <v>3</v>
          </cell>
          <cell r="I2058" t="str">
            <v>--</v>
          </cell>
          <cell r="J2058">
            <v>2</v>
          </cell>
          <cell r="K2058">
            <v>2.2000000000000002</v>
          </cell>
        </row>
        <row r="2059">
          <cell r="A2059" t="str">
            <v>M2</v>
          </cell>
          <cell r="B2059" t="str">
            <v>A5C</v>
          </cell>
          <cell r="C2059" t="str">
            <v>P</v>
          </cell>
          <cell r="D2059" t="str">
            <v>23101</v>
          </cell>
          <cell r="E2059" t="str">
            <v>PIPE</v>
          </cell>
          <cell r="F2059">
            <v>1</v>
          </cell>
          <cell r="G2059" t="str">
            <v>CB100404000300</v>
          </cell>
          <cell r="H2059">
            <v>3</v>
          </cell>
          <cell r="I2059" t="str">
            <v>--</v>
          </cell>
          <cell r="J2059">
            <v>2</v>
          </cell>
          <cell r="K2059">
            <v>2.2000000000000002</v>
          </cell>
        </row>
        <row r="2060">
          <cell r="A2060" t="str">
            <v>M2</v>
          </cell>
          <cell r="B2060" t="str">
            <v>A5C</v>
          </cell>
          <cell r="C2060" t="str">
            <v>P</v>
          </cell>
          <cell r="D2060" t="str">
            <v>23105</v>
          </cell>
          <cell r="E2060" t="str">
            <v>PIPE</v>
          </cell>
          <cell r="F2060">
            <v>1</v>
          </cell>
          <cell r="G2060" t="str">
            <v>CB100404000300</v>
          </cell>
          <cell r="H2060">
            <v>3</v>
          </cell>
          <cell r="I2060" t="str">
            <v>--</v>
          </cell>
          <cell r="J2060">
            <v>2</v>
          </cell>
          <cell r="K2060">
            <v>2.2000000000000002</v>
          </cell>
        </row>
        <row r="2061">
          <cell r="A2061" t="str">
            <v>M2</v>
          </cell>
          <cell r="B2061" t="str">
            <v>A5C</v>
          </cell>
          <cell r="C2061" t="str">
            <v>P</v>
          </cell>
          <cell r="D2061" t="str">
            <v>23109</v>
          </cell>
          <cell r="E2061" t="str">
            <v>PIPE</v>
          </cell>
          <cell r="F2061">
            <v>1</v>
          </cell>
          <cell r="G2061" t="str">
            <v>CB100404000300</v>
          </cell>
          <cell r="H2061">
            <v>3</v>
          </cell>
          <cell r="I2061" t="str">
            <v>--</v>
          </cell>
          <cell r="J2061">
            <v>2</v>
          </cell>
          <cell r="K2061">
            <v>2.2000000000000002</v>
          </cell>
        </row>
        <row r="2062">
          <cell r="A2062" t="str">
            <v>M2</v>
          </cell>
          <cell r="B2062" t="str">
            <v>A5C</v>
          </cell>
          <cell r="C2062" t="str">
            <v>P</v>
          </cell>
          <cell r="D2062" t="str">
            <v>23141</v>
          </cell>
          <cell r="E2062" t="str">
            <v>PIPE</v>
          </cell>
          <cell r="F2062">
            <v>1</v>
          </cell>
          <cell r="G2062" t="str">
            <v>CB100404000300</v>
          </cell>
          <cell r="H2062">
            <v>3</v>
          </cell>
          <cell r="I2062" t="str">
            <v>--</v>
          </cell>
          <cell r="J2062">
            <v>2</v>
          </cell>
          <cell r="K2062">
            <v>2.2000000000000002</v>
          </cell>
        </row>
        <row r="2063">
          <cell r="A2063" t="str">
            <v>M2</v>
          </cell>
          <cell r="B2063" t="str">
            <v>A5C</v>
          </cell>
          <cell r="C2063" t="str">
            <v>P</v>
          </cell>
          <cell r="D2063" t="str">
            <v>23234</v>
          </cell>
          <cell r="E2063" t="str">
            <v>PIPE</v>
          </cell>
          <cell r="F2063">
            <v>1</v>
          </cell>
          <cell r="G2063" t="str">
            <v>CB100404000300</v>
          </cell>
          <cell r="H2063">
            <v>3</v>
          </cell>
          <cell r="I2063" t="str">
            <v>--</v>
          </cell>
          <cell r="J2063">
            <v>2</v>
          </cell>
          <cell r="K2063">
            <v>2.2000000000000002</v>
          </cell>
        </row>
        <row r="2064">
          <cell r="A2064" t="str">
            <v>M2</v>
          </cell>
          <cell r="B2064" t="str">
            <v>A5C</v>
          </cell>
          <cell r="C2064" t="str">
            <v>P</v>
          </cell>
          <cell r="D2064" t="str">
            <v>23113</v>
          </cell>
          <cell r="E2064" t="str">
            <v>PIPE</v>
          </cell>
          <cell r="F2064">
            <v>1</v>
          </cell>
          <cell r="G2064" t="str">
            <v>CB100404000300</v>
          </cell>
          <cell r="H2064">
            <v>3</v>
          </cell>
          <cell r="I2064" t="str">
            <v>--</v>
          </cell>
          <cell r="J2064">
            <v>2</v>
          </cell>
          <cell r="K2064">
            <v>2.2000000000000002</v>
          </cell>
        </row>
        <row r="2065">
          <cell r="A2065" t="str">
            <v>M2</v>
          </cell>
          <cell r="B2065" t="str">
            <v>A5C</v>
          </cell>
          <cell r="C2065" t="str">
            <v>P</v>
          </cell>
          <cell r="D2065" t="str">
            <v>23133</v>
          </cell>
          <cell r="E2065" t="str">
            <v>PIPE</v>
          </cell>
          <cell r="F2065">
            <v>1</v>
          </cell>
          <cell r="G2065" t="str">
            <v>CB100404000300</v>
          </cell>
          <cell r="H2065">
            <v>3</v>
          </cell>
          <cell r="I2065" t="str">
            <v>--</v>
          </cell>
          <cell r="J2065">
            <v>2</v>
          </cell>
          <cell r="K2065">
            <v>2.2000000000000002</v>
          </cell>
        </row>
        <row r="2066">
          <cell r="A2066" t="str">
            <v>M2</v>
          </cell>
          <cell r="B2066" t="str">
            <v>A5C</v>
          </cell>
          <cell r="C2066" t="str">
            <v>P</v>
          </cell>
          <cell r="D2066" t="str">
            <v>23145</v>
          </cell>
          <cell r="E2066" t="str">
            <v>PIPE</v>
          </cell>
          <cell r="F2066">
            <v>1</v>
          </cell>
          <cell r="G2066" t="str">
            <v>CB100404000300</v>
          </cell>
          <cell r="H2066">
            <v>3</v>
          </cell>
          <cell r="I2066" t="str">
            <v>--</v>
          </cell>
          <cell r="J2066">
            <v>2</v>
          </cell>
          <cell r="K2066">
            <v>2.2000000000000002</v>
          </cell>
        </row>
        <row r="2067">
          <cell r="A2067" t="str">
            <v>M2</v>
          </cell>
          <cell r="B2067" t="str">
            <v>A5C</v>
          </cell>
          <cell r="C2067" t="str">
            <v>P</v>
          </cell>
          <cell r="D2067" t="str">
            <v>23238</v>
          </cell>
          <cell r="E2067" t="str">
            <v>PIPE</v>
          </cell>
          <cell r="F2067">
            <v>1</v>
          </cell>
          <cell r="G2067" t="str">
            <v>CB100404000300</v>
          </cell>
          <cell r="H2067">
            <v>3</v>
          </cell>
          <cell r="I2067" t="str">
            <v>--</v>
          </cell>
          <cell r="J2067">
            <v>2</v>
          </cell>
          <cell r="K2067">
            <v>2.2000000000000002</v>
          </cell>
        </row>
        <row r="2068">
          <cell r="A2068" t="str">
            <v>M2</v>
          </cell>
          <cell r="B2068" t="str">
            <v>A5C</v>
          </cell>
          <cell r="C2068" t="str">
            <v>P</v>
          </cell>
          <cell r="D2068" t="str">
            <v>23071</v>
          </cell>
          <cell r="E2068" t="str">
            <v>PIPE</v>
          </cell>
          <cell r="F2068">
            <v>1</v>
          </cell>
          <cell r="G2068" t="str">
            <v>CB100404000300</v>
          </cell>
          <cell r="H2068">
            <v>3</v>
          </cell>
          <cell r="I2068" t="str">
            <v>--</v>
          </cell>
          <cell r="J2068">
            <v>2</v>
          </cell>
          <cell r="K2068">
            <v>2.2000000000000002</v>
          </cell>
        </row>
        <row r="2069">
          <cell r="A2069" t="str">
            <v>M2</v>
          </cell>
          <cell r="B2069" t="str">
            <v>A5C</v>
          </cell>
          <cell r="C2069" t="str">
            <v>TRIM</v>
          </cell>
          <cell r="D2069" t="str">
            <v>V-2304</v>
          </cell>
          <cell r="E2069" t="str">
            <v>PIPE</v>
          </cell>
          <cell r="F2069">
            <v>1</v>
          </cell>
          <cell r="G2069" t="str">
            <v>CB100404000300</v>
          </cell>
          <cell r="H2069">
            <v>3</v>
          </cell>
          <cell r="I2069" t="str">
            <v>--</v>
          </cell>
          <cell r="J2069">
            <v>2</v>
          </cell>
          <cell r="K2069">
            <v>2.2000000000000002</v>
          </cell>
        </row>
        <row r="2070">
          <cell r="A2070" t="str">
            <v>M2</v>
          </cell>
          <cell r="B2070" t="str">
            <v>A5C</v>
          </cell>
          <cell r="C2070" t="str">
            <v>TRIM</v>
          </cell>
          <cell r="D2070" t="str">
            <v>V-2306</v>
          </cell>
          <cell r="E2070" t="str">
            <v>PIPE</v>
          </cell>
          <cell r="F2070">
            <v>1</v>
          </cell>
          <cell r="G2070" t="str">
            <v>CB100404000300</v>
          </cell>
          <cell r="H2070">
            <v>3</v>
          </cell>
          <cell r="I2070" t="str">
            <v>--</v>
          </cell>
          <cell r="J2070">
            <v>2</v>
          </cell>
          <cell r="K2070">
            <v>2.2000000000000002</v>
          </cell>
        </row>
        <row r="2071">
          <cell r="A2071" t="str">
            <v>M2</v>
          </cell>
          <cell r="B2071" t="str">
            <v>A5C</v>
          </cell>
          <cell r="C2071" t="str">
            <v>TRIM</v>
          </cell>
          <cell r="D2071" t="str">
            <v>V-2308</v>
          </cell>
          <cell r="E2071" t="str">
            <v>PIPE</v>
          </cell>
          <cell r="F2071">
            <v>1</v>
          </cell>
          <cell r="G2071" t="str">
            <v>CB100404000300</v>
          </cell>
          <cell r="H2071">
            <v>3</v>
          </cell>
          <cell r="I2071" t="str">
            <v>--</v>
          </cell>
          <cell r="J2071">
            <v>2</v>
          </cell>
          <cell r="K2071">
            <v>2.2000000000000002</v>
          </cell>
        </row>
        <row r="2072">
          <cell r="A2072" t="str">
            <v>M2</v>
          </cell>
          <cell r="B2072" t="str">
            <v>A5C</v>
          </cell>
          <cell r="C2072" t="str">
            <v>TRIM</v>
          </cell>
          <cell r="D2072" t="str">
            <v>V-2310</v>
          </cell>
          <cell r="E2072" t="str">
            <v>PIPE</v>
          </cell>
          <cell r="F2072">
            <v>1</v>
          </cell>
          <cell r="G2072" t="str">
            <v>CB100404000300</v>
          </cell>
          <cell r="H2072">
            <v>3</v>
          </cell>
          <cell r="I2072" t="str">
            <v>--</v>
          </cell>
          <cell r="J2072">
            <v>2</v>
          </cell>
          <cell r="K2072">
            <v>2.2000000000000002</v>
          </cell>
        </row>
        <row r="2073">
          <cell r="A2073" t="str">
            <v>M2</v>
          </cell>
          <cell r="B2073" t="str">
            <v>A5C</v>
          </cell>
          <cell r="C2073" t="str">
            <v>TRIM</v>
          </cell>
          <cell r="D2073" t="str">
            <v>V-2313</v>
          </cell>
          <cell r="E2073" t="str">
            <v>PIPE</v>
          </cell>
          <cell r="F2073">
            <v>1</v>
          </cell>
          <cell r="G2073" t="str">
            <v>CB100404000300</v>
          </cell>
          <cell r="H2073">
            <v>3</v>
          </cell>
          <cell r="I2073" t="str">
            <v>--</v>
          </cell>
          <cell r="J2073">
            <v>2</v>
          </cell>
          <cell r="K2073">
            <v>2.2000000000000002</v>
          </cell>
        </row>
        <row r="2074">
          <cell r="A2074" t="str">
            <v>M2</v>
          </cell>
          <cell r="B2074" t="str">
            <v>A5C</v>
          </cell>
          <cell r="C2074" t="str">
            <v>TRIM</v>
          </cell>
          <cell r="D2074" t="str">
            <v>C-2306</v>
          </cell>
          <cell r="E2074" t="str">
            <v>PIPE</v>
          </cell>
          <cell r="F2074">
            <v>1</v>
          </cell>
          <cell r="G2074" t="str">
            <v>CB100404000300</v>
          </cell>
          <cell r="H2074">
            <v>3</v>
          </cell>
          <cell r="I2074" t="str">
            <v>--</v>
          </cell>
          <cell r="J2074">
            <v>2</v>
          </cell>
          <cell r="K2074">
            <v>2.2000000000000002</v>
          </cell>
        </row>
        <row r="2075">
          <cell r="A2075" t="str">
            <v>M2</v>
          </cell>
          <cell r="B2075" t="str">
            <v>A5C</v>
          </cell>
          <cell r="C2075" t="str">
            <v>TRIM</v>
          </cell>
          <cell r="D2075" t="str">
            <v>V-2302</v>
          </cell>
          <cell r="E2075" t="str">
            <v>PIPE</v>
          </cell>
          <cell r="F2075">
            <v>1</v>
          </cell>
          <cell r="G2075" t="str">
            <v>CB100404000300</v>
          </cell>
          <cell r="H2075">
            <v>3</v>
          </cell>
          <cell r="I2075" t="str">
            <v>--</v>
          </cell>
          <cell r="J2075">
            <v>2</v>
          </cell>
          <cell r="K2075">
            <v>2.2000000000000002</v>
          </cell>
        </row>
        <row r="2076">
          <cell r="A2076" t="str">
            <v>M2</v>
          </cell>
          <cell r="B2076" t="str">
            <v>A5C</v>
          </cell>
          <cell r="C2076" t="str">
            <v>P</v>
          </cell>
          <cell r="D2076" t="str">
            <v>24026</v>
          </cell>
          <cell r="E2076" t="str">
            <v>PIPE</v>
          </cell>
          <cell r="F2076">
            <v>1</v>
          </cell>
          <cell r="G2076" t="str">
            <v>CB100404000300</v>
          </cell>
          <cell r="H2076">
            <v>3</v>
          </cell>
          <cell r="I2076" t="str">
            <v>--</v>
          </cell>
          <cell r="J2076">
            <v>2</v>
          </cell>
          <cell r="K2076">
            <v>2.2000000000000002</v>
          </cell>
        </row>
        <row r="2077">
          <cell r="A2077" t="str">
            <v>M2</v>
          </cell>
          <cell r="B2077" t="str">
            <v>A5C</v>
          </cell>
          <cell r="C2077" t="str">
            <v>P</v>
          </cell>
          <cell r="D2077" t="str">
            <v>24002</v>
          </cell>
          <cell r="E2077" t="str">
            <v>PIPE</v>
          </cell>
          <cell r="F2077">
            <v>1</v>
          </cell>
          <cell r="G2077" t="str">
            <v>CB100404000300</v>
          </cell>
          <cell r="H2077">
            <v>3</v>
          </cell>
          <cell r="I2077" t="str">
            <v>--</v>
          </cell>
          <cell r="J2077">
            <v>2</v>
          </cell>
          <cell r="K2077">
            <v>2.2000000000000002</v>
          </cell>
        </row>
        <row r="2078">
          <cell r="A2078" t="str">
            <v>M2</v>
          </cell>
          <cell r="B2078" t="str">
            <v>A5C</v>
          </cell>
          <cell r="C2078" t="str">
            <v>P</v>
          </cell>
          <cell r="D2078" t="str">
            <v>23029</v>
          </cell>
          <cell r="E2078" t="str">
            <v>PIPE</v>
          </cell>
          <cell r="F2078">
            <v>1</v>
          </cell>
          <cell r="G2078" t="str">
            <v>CB100404000300</v>
          </cell>
          <cell r="H2078">
            <v>3</v>
          </cell>
          <cell r="I2078" t="str">
            <v>--</v>
          </cell>
          <cell r="J2078">
            <v>2.2999999999999998</v>
          </cell>
          <cell r="K2078">
            <v>2.6</v>
          </cell>
        </row>
        <row r="2079">
          <cell r="A2079" t="str">
            <v>M2</v>
          </cell>
          <cell r="B2079" t="str">
            <v>A5C</v>
          </cell>
          <cell r="C2079" t="str">
            <v>TRIM</v>
          </cell>
          <cell r="D2079" t="str">
            <v>V-2327</v>
          </cell>
          <cell r="E2079" t="str">
            <v>PIPE</v>
          </cell>
          <cell r="F2079">
            <v>1</v>
          </cell>
          <cell r="G2079" t="str">
            <v>CB100404000300</v>
          </cell>
          <cell r="H2079">
            <v>3</v>
          </cell>
          <cell r="I2079" t="str">
            <v>--</v>
          </cell>
          <cell r="J2079">
            <v>2.5</v>
          </cell>
          <cell r="K2079">
            <v>2.8</v>
          </cell>
        </row>
        <row r="2080">
          <cell r="A2080" t="str">
            <v>M2</v>
          </cell>
          <cell r="B2080" t="str">
            <v>A5C</v>
          </cell>
          <cell r="C2080" t="str">
            <v>TRIM</v>
          </cell>
          <cell r="D2080" t="str">
            <v>V-2351</v>
          </cell>
          <cell r="E2080" t="str">
            <v>PIPE</v>
          </cell>
          <cell r="F2080">
            <v>1</v>
          </cell>
          <cell r="G2080" t="str">
            <v>CB100404000300</v>
          </cell>
          <cell r="H2080">
            <v>3</v>
          </cell>
          <cell r="I2080" t="str">
            <v>--</v>
          </cell>
          <cell r="J2080">
            <v>2.5</v>
          </cell>
          <cell r="K2080">
            <v>2.8</v>
          </cell>
        </row>
        <row r="2081">
          <cell r="A2081" t="str">
            <v>M2</v>
          </cell>
          <cell r="B2081" t="str">
            <v>A5C</v>
          </cell>
          <cell r="C2081" t="str">
            <v>TRIM</v>
          </cell>
          <cell r="D2081" t="str">
            <v>V-2301</v>
          </cell>
          <cell r="E2081" t="str">
            <v>PIPE</v>
          </cell>
          <cell r="F2081">
            <v>1</v>
          </cell>
          <cell r="G2081" t="str">
            <v>CB100404000300</v>
          </cell>
          <cell r="H2081">
            <v>3</v>
          </cell>
          <cell r="I2081" t="str">
            <v>--</v>
          </cell>
          <cell r="J2081">
            <v>2.5</v>
          </cell>
          <cell r="K2081">
            <v>2.8</v>
          </cell>
        </row>
        <row r="2082">
          <cell r="A2082" t="str">
            <v>M2</v>
          </cell>
          <cell r="B2082" t="str">
            <v>A5C</v>
          </cell>
          <cell r="C2082" t="str">
            <v>TRIM</v>
          </cell>
          <cell r="D2082" t="str">
            <v>V-2318</v>
          </cell>
          <cell r="E2082" t="str">
            <v>PIPE</v>
          </cell>
          <cell r="F2082">
            <v>1</v>
          </cell>
          <cell r="G2082" t="str">
            <v>CB100404000300</v>
          </cell>
          <cell r="H2082">
            <v>3</v>
          </cell>
          <cell r="I2082" t="str">
            <v>--</v>
          </cell>
          <cell r="J2082">
            <v>2.5</v>
          </cell>
          <cell r="K2082">
            <v>2.8</v>
          </cell>
        </row>
        <row r="2083">
          <cell r="A2083" t="str">
            <v>M2</v>
          </cell>
          <cell r="B2083" t="str">
            <v>A5C</v>
          </cell>
          <cell r="C2083" t="str">
            <v>TRIM</v>
          </cell>
          <cell r="D2083" t="str">
            <v>V-2319</v>
          </cell>
          <cell r="E2083" t="str">
            <v>PIPE</v>
          </cell>
          <cell r="F2083">
            <v>1</v>
          </cell>
          <cell r="G2083" t="str">
            <v>CB100404000300</v>
          </cell>
          <cell r="H2083">
            <v>3</v>
          </cell>
          <cell r="I2083" t="str">
            <v>--</v>
          </cell>
          <cell r="J2083">
            <v>2.5</v>
          </cell>
          <cell r="K2083">
            <v>2.8</v>
          </cell>
        </row>
        <row r="2084">
          <cell r="A2084" t="str">
            <v>M2</v>
          </cell>
          <cell r="B2084" t="str">
            <v>A5C</v>
          </cell>
          <cell r="C2084" t="str">
            <v>TRIM</v>
          </cell>
          <cell r="D2084" t="str">
            <v>V-2326</v>
          </cell>
          <cell r="E2084" t="str">
            <v>PIPE</v>
          </cell>
          <cell r="F2084">
            <v>1</v>
          </cell>
          <cell r="G2084" t="str">
            <v>CB100404000300</v>
          </cell>
          <cell r="H2084">
            <v>3</v>
          </cell>
          <cell r="I2084" t="str">
            <v>--</v>
          </cell>
          <cell r="J2084">
            <v>2.5</v>
          </cell>
          <cell r="K2084">
            <v>2.8</v>
          </cell>
        </row>
        <row r="2085">
          <cell r="A2085" t="str">
            <v>M2</v>
          </cell>
          <cell r="B2085" t="str">
            <v>A5C</v>
          </cell>
          <cell r="C2085" t="str">
            <v>TRIM</v>
          </cell>
          <cell r="D2085" t="str">
            <v>V-2328</v>
          </cell>
          <cell r="E2085" t="str">
            <v>PIPE</v>
          </cell>
          <cell r="F2085">
            <v>1</v>
          </cell>
          <cell r="G2085" t="str">
            <v>CB100404000300</v>
          </cell>
          <cell r="H2085">
            <v>3</v>
          </cell>
          <cell r="I2085" t="str">
            <v>--</v>
          </cell>
          <cell r="J2085">
            <v>2.5</v>
          </cell>
          <cell r="K2085">
            <v>2.8</v>
          </cell>
        </row>
        <row r="2086">
          <cell r="A2086" t="str">
            <v>M2</v>
          </cell>
          <cell r="B2086" t="str">
            <v>A5C</v>
          </cell>
          <cell r="C2086" t="str">
            <v>TRIM</v>
          </cell>
          <cell r="D2086" t="str">
            <v>C-2303</v>
          </cell>
          <cell r="E2086" t="str">
            <v>PIPE</v>
          </cell>
          <cell r="F2086">
            <v>1</v>
          </cell>
          <cell r="G2086" t="str">
            <v>CB100404000300</v>
          </cell>
          <cell r="H2086">
            <v>3</v>
          </cell>
          <cell r="I2086" t="str">
            <v>--</v>
          </cell>
          <cell r="J2086">
            <v>2.5</v>
          </cell>
          <cell r="K2086">
            <v>2.8</v>
          </cell>
        </row>
        <row r="2087">
          <cell r="A2087" t="str">
            <v>M2</v>
          </cell>
          <cell r="B2087" t="str">
            <v>A5C</v>
          </cell>
          <cell r="C2087" t="str">
            <v>TRIM</v>
          </cell>
          <cell r="D2087" t="str">
            <v>C-2304</v>
          </cell>
          <cell r="E2087" t="str">
            <v>PIPE</v>
          </cell>
          <cell r="F2087">
            <v>1</v>
          </cell>
          <cell r="G2087" t="str">
            <v>CB100404000300</v>
          </cell>
          <cell r="H2087">
            <v>3</v>
          </cell>
          <cell r="I2087" t="str">
            <v>--</v>
          </cell>
          <cell r="J2087">
            <v>2.5</v>
          </cell>
          <cell r="K2087">
            <v>2.8</v>
          </cell>
        </row>
        <row r="2088">
          <cell r="A2088" t="str">
            <v>M2</v>
          </cell>
          <cell r="B2088" t="str">
            <v>A5C</v>
          </cell>
          <cell r="C2088" t="str">
            <v>TRIM</v>
          </cell>
          <cell r="D2088" t="str">
            <v>C-2305</v>
          </cell>
          <cell r="E2088" t="str">
            <v>PIPE</v>
          </cell>
          <cell r="F2088">
            <v>1</v>
          </cell>
          <cell r="G2088" t="str">
            <v>CB100404000300</v>
          </cell>
          <cell r="H2088">
            <v>3</v>
          </cell>
          <cell r="I2088" t="str">
            <v>--</v>
          </cell>
          <cell r="J2088">
            <v>2.5</v>
          </cell>
          <cell r="K2088">
            <v>2.8</v>
          </cell>
        </row>
        <row r="2089">
          <cell r="A2089" t="str">
            <v>M2</v>
          </cell>
          <cell r="B2089" t="str">
            <v>A5C</v>
          </cell>
          <cell r="C2089" t="str">
            <v>TRIM</v>
          </cell>
          <cell r="D2089" t="str">
            <v>C-2302</v>
          </cell>
          <cell r="E2089" t="str">
            <v>PIPE</v>
          </cell>
          <cell r="F2089">
            <v>1</v>
          </cell>
          <cell r="G2089" t="str">
            <v>CB100404000300</v>
          </cell>
          <cell r="H2089">
            <v>3</v>
          </cell>
          <cell r="I2089" t="str">
            <v>--</v>
          </cell>
          <cell r="J2089">
            <v>2.5</v>
          </cell>
          <cell r="K2089">
            <v>2.8</v>
          </cell>
        </row>
        <row r="2090">
          <cell r="A2090" t="str">
            <v>M2</v>
          </cell>
          <cell r="B2090" t="str">
            <v>A5C</v>
          </cell>
          <cell r="C2090" t="str">
            <v>TRIM</v>
          </cell>
          <cell r="D2090" t="str">
            <v>C-2301</v>
          </cell>
          <cell r="E2090" t="str">
            <v>PIPE</v>
          </cell>
          <cell r="F2090">
            <v>1</v>
          </cell>
          <cell r="G2090" t="str">
            <v>CB100404000300</v>
          </cell>
          <cell r="H2090">
            <v>3</v>
          </cell>
          <cell r="I2090" t="str">
            <v>--</v>
          </cell>
          <cell r="J2090">
            <v>2.5</v>
          </cell>
          <cell r="K2090">
            <v>2.8</v>
          </cell>
        </row>
        <row r="2091">
          <cell r="A2091" t="str">
            <v>M2</v>
          </cell>
          <cell r="B2091" t="str">
            <v>A5C</v>
          </cell>
          <cell r="C2091" t="str">
            <v>TRIM</v>
          </cell>
          <cell r="D2091" t="str">
            <v>V-2332</v>
          </cell>
          <cell r="E2091" t="str">
            <v>PIPE</v>
          </cell>
          <cell r="F2091">
            <v>1</v>
          </cell>
          <cell r="G2091" t="str">
            <v>CB100404000300</v>
          </cell>
          <cell r="H2091">
            <v>3</v>
          </cell>
          <cell r="I2091" t="str">
            <v>--</v>
          </cell>
          <cell r="J2091">
            <v>2.8</v>
          </cell>
          <cell r="K2091">
            <v>3.1</v>
          </cell>
        </row>
        <row r="2092">
          <cell r="A2092" t="str">
            <v>M2</v>
          </cell>
          <cell r="B2092" t="str">
            <v>A5C</v>
          </cell>
          <cell r="C2092" t="str">
            <v>P</v>
          </cell>
          <cell r="D2092" t="str">
            <v>23106</v>
          </cell>
          <cell r="E2092" t="str">
            <v>PIPE</v>
          </cell>
          <cell r="F2092">
            <v>1</v>
          </cell>
          <cell r="G2092" t="str">
            <v>CB100404000300</v>
          </cell>
          <cell r="H2092">
            <v>3</v>
          </cell>
          <cell r="I2092" t="str">
            <v>--</v>
          </cell>
          <cell r="J2092">
            <v>3</v>
          </cell>
          <cell r="K2092">
            <v>3.3</v>
          </cell>
        </row>
        <row r="2093">
          <cell r="A2093" t="str">
            <v>M2</v>
          </cell>
          <cell r="B2093" t="str">
            <v>A5C</v>
          </cell>
          <cell r="C2093" t="str">
            <v>P</v>
          </cell>
          <cell r="D2093" t="str">
            <v>23240</v>
          </cell>
          <cell r="E2093" t="str">
            <v>PIPE</v>
          </cell>
          <cell r="F2093">
            <v>1</v>
          </cell>
          <cell r="G2093" t="str">
            <v>CB100404000300</v>
          </cell>
          <cell r="H2093">
            <v>3</v>
          </cell>
          <cell r="I2093" t="str">
            <v>--</v>
          </cell>
          <cell r="J2093">
            <v>3</v>
          </cell>
          <cell r="K2093">
            <v>3.3</v>
          </cell>
        </row>
        <row r="2094">
          <cell r="A2094" t="str">
            <v>M2</v>
          </cell>
          <cell r="B2094" t="str">
            <v>A5C</v>
          </cell>
          <cell r="C2094" t="str">
            <v>P</v>
          </cell>
          <cell r="D2094" t="str">
            <v>23236</v>
          </cell>
          <cell r="E2094" t="str">
            <v>PIPE</v>
          </cell>
          <cell r="F2094">
            <v>1</v>
          </cell>
          <cell r="G2094" t="str">
            <v>CB100404000300</v>
          </cell>
          <cell r="H2094">
            <v>3</v>
          </cell>
          <cell r="I2094" t="str">
            <v>--</v>
          </cell>
          <cell r="J2094">
            <v>3</v>
          </cell>
          <cell r="K2094">
            <v>3.3</v>
          </cell>
        </row>
        <row r="2095">
          <cell r="A2095" t="str">
            <v>M2</v>
          </cell>
          <cell r="B2095" t="str">
            <v>A5C</v>
          </cell>
          <cell r="C2095" t="str">
            <v>TRIM</v>
          </cell>
          <cell r="D2095" t="str">
            <v>V-2316</v>
          </cell>
          <cell r="E2095" t="str">
            <v>PIPE</v>
          </cell>
          <cell r="F2095">
            <v>1</v>
          </cell>
          <cell r="G2095" t="str">
            <v>CB100404000300</v>
          </cell>
          <cell r="H2095">
            <v>3</v>
          </cell>
          <cell r="I2095" t="str">
            <v>--</v>
          </cell>
          <cell r="J2095">
            <v>3</v>
          </cell>
          <cell r="K2095">
            <v>3.3</v>
          </cell>
        </row>
        <row r="2096">
          <cell r="A2096" t="str">
            <v>M2</v>
          </cell>
          <cell r="B2096" t="str">
            <v>A5C</v>
          </cell>
          <cell r="C2096" t="str">
            <v>TRIM</v>
          </cell>
          <cell r="D2096" t="str">
            <v>V-2325</v>
          </cell>
          <cell r="E2096" t="str">
            <v>PIPE</v>
          </cell>
          <cell r="F2096">
            <v>1</v>
          </cell>
          <cell r="G2096" t="str">
            <v>CB100404000300</v>
          </cell>
          <cell r="H2096">
            <v>3</v>
          </cell>
          <cell r="I2096" t="str">
            <v>--</v>
          </cell>
          <cell r="J2096">
            <v>3</v>
          </cell>
          <cell r="K2096">
            <v>3.3</v>
          </cell>
        </row>
        <row r="2097">
          <cell r="A2097" t="str">
            <v>M2</v>
          </cell>
          <cell r="B2097" t="str">
            <v>A5C</v>
          </cell>
          <cell r="C2097" t="str">
            <v>TRIM</v>
          </cell>
          <cell r="D2097" t="str">
            <v>V-2403</v>
          </cell>
          <cell r="E2097" t="str">
            <v>PIPE</v>
          </cell>
          <cell r="F2097">
            <v>1</v>
          </cell>
          <cell r="G2097" t="str">
            <v>CB100404000300</v>
          </cell>
          <cell r="H2097">
            <v>3</v>
          </cell>
          <cell r="I2097" t="str">
            <v>--</v>
          </cell>
          <cell r="J2097">
            <v>3</v>
          </cell>
          <cell r="K2097">
            <v>3.3</v>
          </cell>
        </row>
        <row r="2098">
          <cell r="A2098" t="str">
            <v>M2</v>
          </cell>
          <cell r="B2098" t="str">
            <v>A5C</v>
          </cell>
          <cell r="C2098" t="str">
            <v>TRIM</v>
          </cell>
          <cell r="D2098" t="str">
            <v>R-2401</v>
          </cell>
          <cell r="E2098" t="str">
            <v>PIPE</v>
          </cell>
          <cell r="F2098">
            <v>1</v>
          </cell>
          <cell r="G2098" t="str">
            <v>CB100404000300</v>
          </cell>
          <cell r="H2098">
            <v>3</v>
          </cell>
          <cell r="I2098" t="str">
            <v>--</v>
          </cell>
          <cell r="J2098">
            <v>3</v>
          </cell>
          <cell r="K2098">
            <v>3.3</v>
          </cell>
        </row>
        <row r="2099">
          <cell r="A2099" t="str">
            <v>M2</v>
          </cell>
          <cell r="B2099" t="str">
            <v>A5C</v>
          </cell>
          <cell r="C2099" t="str">
            <v>TRIM</v>
          </cell>
          <cell r="D2099" t="str">
            <v>V-2401</v>
          </cell>
          <cell r="E2099" t="str">
            <v>PIPE</v>
          </cell>
          <cell r="F2099">
            <v>1</v>
          </cell>
          <cell r="G2099" t="str">
            <v>CB100404000300</v>
          </cell>
          <cell r="H2099">
            <v>3</v>
          </cell>
          <cell r="I2099" t="str">
            <v>--</v>
          </cell>
          <cell r="J2099">
            <v>3</v>
          </cell>
          <cell r="K2099">
            <v>3.3</v>
          </cell>
        </row>
        <row r="2100">
          <cell r="A2100" t="str">
            <v>M2</v>
          </cell>
          <cell r="B2100" t="str">
            <v>A5C</v>
          </cell>
          <cell r="C2100" t="str">
            <v>TRIM</v>
          </cell>
          <cell r="D2100" t="str">
            <v>V-2404</v>
          </cell>
          <cell r="E2100" t="str">
            <v>PIPE</v>
          </cell>
          <cell r="F2100">
            <v>1</v>
          </cell>
          <cell r="G2100" t="str">
            <v>CB100404000300</v>
          </cell>
          <cell r="H2100">
            <v>3</v>
          </cell>
          <cell r="I2100" t="str">
            <v>--</v>
          </cell>
          <cell r="J2100">
            <v>3</v>
          </cell>
          <cell r="K2100">
            <v>3.3</v>
          </cell>
        </row>
        <row r="2101">
          <cell r="A2101" t="str">
            <v>M2</v>
          </cell>
          <cell r="B2101" t="str">
            <v>A5C</v>
          </cell>
          <cell r="C2101" t="str">
            <v>P</v>
          </cell>
          <cell r="D2101" t="str">
            <v>23047</v>
          </cell>
          <cell r="E2101" t="str">
            <v>PIPE</v>
          </cell>
          <cell r="F2101">
            <v>1</v>
          </cell>
          <cell r="G2101" t="str">
            <v>CB100404000300</v>
          </cell>
          <cell r="H2101">
            <v>3</v>
          </cell>
          <cell r="I2101" t="str">
            <v>--</v>
          </cell>
          <cell r="J2101">
            <v>3.3</v>
          </cell>
          <cell r="K2101">
            <v>3.7</v>
          </cell>
        </row>
        <row r="2102">
          <cell r="A2102" t="str">
            <v>M2</v>
          </cell>
          <cell r="B2102" t="str">
            <v>A5C</v>
          </cell>
          <cell r="C2102" t="str">
            <v>TRIM</v>
          </cell>
          <cell r="D2102" t="str">
            <v>V-2323</v>
          </cell>
          <cell r="E2102" t="str">
            <v>PIPE</v>
          </cell>
          <cell r="F2102">
            <v>1</v>
          </cell>
          <cell r="G2102" t="str">
            <v>CB100404000300</v>
          </cell>
          <cell r="H2102">
            <v>3</v>
          </cell>
          <cell r="I2102" t="str">
            <v>--</v>
          </cell>
          <cell r="J2102">
            <v>3.5</v>
          </cell>
          <cell r="K2102">
            <v>3.9</v>
          </cell>
        </row>
        <row r="2103">
          <cell r="A2103" t="str">
            <v>M2</v>
          </cell>
          <cell r="B2103" t="str">
            <v>A5C</v>
          </cell>
          <cell r="C2103" t="str">
            <v>TRIM</v>
          </cell>
          <cell r="D2103" t="str">
            <v>V-2329</v>
          </cell>
          <cell r="E2103" t="str">
            <v>PIPE</v>
          </cell>
          <cell r="F2103">
            <v>1</v>
          </cell>
          <cell r="G2103" t="str">
            <v>CB100404000300</v>
          </cell>
          <cell r="H2103">
            <v>3</v>
          </cell>
          <cell r="I2103" t="str">
            <v>--</v>
          </cell>
          <cell r="J2103">
            <v>3.5</v>
          </cell>
          <cell r="K2103">
            <v>3.9</v>
          </cell>
        </row>
        <row r="2104">
          <cell r="A2104" t="str">
            <v>M2</v>
          </cell>
          <cell r="B2104" t="str">
            <v>A5C</v>
          </cell>
          <cell r="C2104" t="str">
            <v>TRIM</v>
          </cell>
          <cell r="D2104" t="str">
            <v>V-2331</v>
          </cell>
          <cell r="E2104" t="str">
            <v>PIPE</v>
          </cell>
          <cell r="F2104">
            <v>1</v>
          </cell>
          <cell r="G2104" t="str">
            <v>CB100404000300</v>
          </cell>
          <cell r="H2104">
            <v>3</v>
          </cell>
          <cell r="I2104" t="str">
            <v>--</v>
          </cell>
          <cell r="J2104">
            <v>3.5</v>
          </cell>
          <cell r="K2104">
            <v>3.9</v>
          </cell>
        </row>
        <row r="2105">
          <cell r="A2105" t="str">
            <v>M2</v>
          </cell>
          <cell r="B2105" t="str">
            <v>A5C</v>
          </cell>
          <cell r="C2105" t="str">
            <v>TRIM</v>
          </cell>
          <cell r="D2105" t="str">
            <v>V-2320</v>
          </cell>
          <cell r="E2105" t="str">
            <v>PIPE</v>
          </cell>
          <cell r="F2105">
            <v>1</v>
          </cell>
          <cell r="G2105" t="str">
            <v>CB100404000300</v>
          </cell>
          <cell r="H2105">
            <v>3</v>
          </cell>
          <cell r="I2105" t="str">
            <v>--</v>
          </cell>
          <cell r="J2105">
            <v>3.5</v>
          </cell>
          <cell r="K2105">
            <v>3.9</v>
          </cell>
        </row>
        <row r="2106">
          <cell r="A2106" t="str">
            <v>M2</v>
          </cell>
          <cell r="B2106" t="str">
            <v>A5C</v>
          </cell>
          <cell r="C2106" t="str">
            <v>TRIM</v>
          </cell>
          <cell r="D2106" t="str">
            <v>V-2330</v>
          </cell>
          <cell r="E2106" t="str">
            <v>PIPE</v>
          </cell>
          <cell r="F2106">
            <v>1</v>
          </cell>
          <cell r="G2106" t="str">
            <v>CB100404000300</v>
          </cell>
          <cell r="H2106">
            <v>3</v>
          </cell>
          <cell r="I2106" t="str">
            <v>--</v>
          </cell>
          <cell r="J2106">
            <v>3.5</v>
          </cell>
          <cell r="K2106">
            <v>3.9</v>
          </cell>
        </row>
        <row r="2107">
          <cell r="A2107" t="str">
            <v>M2</v>
          </cell>
          <cell r="B2107" t="str">
            <v>A5C</v>
          </cell>
          <cell r="C2107" t="str">
            <v>TRIM</v>
          </cell>
          <cell r="D2107" t="str">
            <v>V-2333</v>
          </cell>
          <cell r="E2107" t="str">
            <v>PIPE</v>
          </cell>
          <cell r="F2107">
            <v>1</v>
          </cell>
          <cell r="G2107" t="str">
            <v>CB100404000300</v>
          </cell>
          <cell r="H2107">
            <v>3</v>
          </cell>
          <cell r="I2107" t="str">
            <v>--</v>
          </cell>
          <cell r="J2107">
            <v>3.5</v>
          </cell>
          <cell r="K2107">
            <v>3.9</v>
          </cell>
        </row>
        <row r="2108">
          <cell r="A2108" t="str">
            <v>M2</v>
          </cell>
          <cell r="B2108" t="str">
            <v>A5C</v>
          </cell>
          <cell r="C2108" t="str">
            <v>TRIM</v>
          </cell>
          <cell r="D2108" t="str">
            <v>V-2317</v>
          </cell>
          <cell r="E2108" t="str">
            <v>PIPE</v>
          </cell>
          <cell r="F2108">
            <v>1</v>
          </cell>
          <cell r="G2108" t="str">
            <v>CB100404000300</v>
          </cell>
          <cell r="H2108">
            <v>3</v>
          </cell>
          <cell r="I2108" t="str">
            <v>--</v>
          </cell>
          <cell r="J2108">
            <v>4</v>
          </cell>
          <cell r="K2108">
            <v>4.4000000000000004</v>
          </cell>
        </row>
        <row r="2109">
          <cell r="A2109" t="str">
            <v>M2</v>
          </cell>
          <cell r="B2109" t="str">
            <v>A5C</v>
          </cell>
          <cell r="C2109" t="str">
            <v>P</v>
          </cell>
          <cell r="D2109" t="str">
            <v>23050</v>
          </cell>
          <cell r="E2109" t="str">
            <v>PIPE</v>
          </cell>
          <cell r="F2109">
            <v>1</v>
          </cell>
          <cell r="G2109" t="str">
            <v>CB100404000300</v>
          </cell>
          <cell r="H2109">
            <v>3</v>
          </cell>
          <cell r="I2109" t="str">
            <v>--</v>
          </cell>
          <cell r="J2109">
            <v>4</v>
          </cell>
          <cell r="K2109">
            <v>4.4000000000000004</v>
          </cell>
        </row>
        <row r="2110">
          <cell r="A2110" t="str">
            <v>M2</v>
          </cell>
          <cell r="B2110" t="str">
            <v>A5C</v>
          </cell>
          <cell r="C2110" t="str">
            <v>P</v>
          </cell>
          <cell r="D2110" t="str">
            <v>23061</v>
          </cell>
          <cell r="E2110" t="str">
            <v>PIPE</v>
          </cell>
          <cell r="F2110">
            <v>1</v>
          </cell>
          <cell r="G2110" t="str">
            <v>CB100404000300</v>
          </cell>
          <cell r="H2110">
            <v>3</v>
          </cell>
          <cell r="I2110" t="str">
            <v>--</v>
          </cell>
          <cell r="J2110">
            <v>4</v>
          </cell>
          <cell r="K2110">
            <v>4.4000000000000004</v>
          </cell>
        </row>
        <row r="2111">
          <cell r="A2111" t="str">
            <v>M2</v>
          </cell>
          <cell r="B2111" t="str">
            <v>A5C</v>
          </cell>
          <cell r="C2111" t="str">
            <v>TRIM</v>
          </cell>
          <cell r="D2111" t="str">
            <v>V-2321</v>
          </cell>
          <cell r="E2111" t="str">
            <v>PIPE</v>
          </cell>
          <cell r="F2111">
            <v>1</v>
          </cell>
          <cell r="G2111" t="str">
            <v>CB100404000300</v>
          </cell>
          <cell r="H2111">
            <v>3</v>
          </cell>
          <cell r="I2111" t="str">
            <v>--</v>
          </cell>
          <cell r="J2111">
            <v>4.5</v>
          </cell>
          <cell r="K2111">
            <v>5</v>
          </cell>
        </row>
        <row r="2112">
          <cell r="A2112" t="str">
            <v>M2</v>
          </cell>
          <cell r="B2112" t="str">
            <v>A5C</v>
          </cell>
          <cell r="C2112" t="str">
            <v>P</v>
          </cell>
          <cell r="D2112" t="str">
            <v>24027</v>
          </cell>
          <cell r="E2112" t="str">
            <v>PIPE</v>
          </cell>
          <cell r="F2112">
            <v>1</v>
          </cell>
          <cell r="G2112" t="str">
            <v>CB100404000300</v>
          </cell>
          <cell r="H2112">
            <v>3</v>
          </cell>
          <cell r="I2112" t="str">
            <v>--</v>
          </cell>
          <cell r="J2112">
            <v>4.5</v>
          </cell>
          <cell r="K2112">
            <v>5</v>
          </cell>
        </row>
        <row r="2113">
          <cell r="A2113" t="str">
            <v>M2</v>
          </cell>
          <cell r="B2113" t="str">
            <v>A5C</v>
          </cell>
          <cell r="C2113" t="str">
            <v>P</v>
          </cell>
          <cell r="D2113" t="str">
            <v>23142</v>
          </cell>
          <cell r="E2113" t="str">
            <v>PIPE</v>
          </cell>
          <cell r="F2113">
            <v>1</v>
          </cell>
          <cell r="G2113" t="str">
            <v>CB100404000300</v>
          </cell>
          <cell r="H2113">
            <v>3</v>
          </cell>
          <cell r="I2113" t="str">
            <v>--</v>
          </cell>
          <cell r="J2113">
            <v>5</v>
          </cell>
          <cell r="K2113">
            <v>5.5</v>
          </cell>
        </row>
        <row r="2114">
          <cell r="A2114" t="str">
            <v>M2</v>
          </cell>
          <cell r="B2114" t="str">
            <v>A5C</v>
          </cell>
          <cell r="C2114" t="str">
            <v>P</v>
          </cell>
          <cell r="D2114" t="str">
            <v>23246</v>
          </cell>
          <cell r="E2114" t="str">
            <v>PIPE</v>
          </cell>
          <cell r="F2114">
            <v>1</v>
          </cell>
          <cell r="G2114" t="str">
            <v>CB100404000300</v>
          </cell>
          <cell r="H2114">
            <v>3</v>
          </cell>
          <cell r="I2114" t="str">
            <v>--</v>
          </cell>
          <cell r="J2114">
            <v>5</v>
          </cell>
          <cell r="K2114">
            <v>5.5</v>
          </cell>
        </row>
        <row r="2115">
          <cell r="A2115" t="str">
            <v>M2</v>
          </cell>
          <cell r="B2115" t="str">
            <v>A5C</v>
          </cell>
          <cell r="C2115" t="str">
            <v>P</v>
          </cell>
          <cell r="D2115" t="str">
            <v>24003</v>
          </cell>
          <cell r="E2115" t="str">
            <v>PIPE</v>
          </cell>
          <cell r="F2115">
            <v>1</v>
          </cell>
          <cell r="G2115" t="str">
            <v>CB100404000300</v>
          </cell>
          <cell r="H2115">
            <v>3</v>
          </cell>
          <cell r="I2115" t="str">
            <v>--</v>
          </cell>
          <cell r="J2115">
            <v>5</v>
          </cell>
          <cell r="K2115">
            <v>5.5</v>
          </cell>
        </row>
        <row r="2116">
          <cell r="A2116" t="str">
            <v>M2</v>
          </cell>
          <cell r="B2116" t="str">
            <v>A5C</v>
          </cell>
          <cell r="C2116" t="str">
            <v>P</v>
          </cell>
          <cell r="D2116" t="str">
            <v>23106</v>
          </cell>
          <cell r="E2116" t="str">
            <v>PIPE</v>
          </cell>
          <cell r="F2116">
            <v>1</v>
          </cell>
          <cell r="G2116" t="str">
            <v>CB100404000300</v>
          </cell>
          <cell r="H2116">
            <v>3</v>
          </cell>
          <cell r="I2116" t="str">
            <v>--</v>
          </cell>
          <cell r="J2116">
            <v>6</v>
          </cell>
          <cell r="K2116">
            <v>6.6</v>
          </cell>
        </row>
        <row r="2117">
          <cell r="A2117" t="str">
            <v>M2</v>
          </cell>
          <cell r="B2117" t="str">
            <v>A5C</v>
          </cell>
          <cell r="C2117" t="str">
            <v>P</v>
          </cell>
          <cell r="D2117" t="str">
            <v>23236</v>
          </cell>
          <cell r="E2117" t="str">
            <v>PIPE</v>
          </cell>
          <cell r="F2117">
            <v>1</v>
          </cell>
          <cell r="G2117" t="str">
            <v>CB100404000300</v>
          </cell>
          <cell r="H2117">
            <v>3</v>
          </cell>
          <cell r="I2117" t="str">
            <v>--</v>
          </cell>
          <cell r="J2117">
            <v>6</v>
          </cell>
          <cell r="K2117">
            <v>6.6</v>
          </cell>
        </row>
        <row r="2118">
          <cell r="A2118" t="str">
            <v>M2</v>
          </cell>
          <cell r="B2118" t="str">
            <v>A5C</v>
          </cell>
          <cell r="C2118" t="str">
            <v>P</v>
          </cell>
          <cell r="D2118" t="str">
            <v>23240</v>
          </cell>
          <cell r="E2118" t="str">
            <v>PIPE</v>
          </cell>
          <cell r="F2118">
            <v>1</v>
          </cell>
          <cell r="G2118" t="str">
            <v>CB100404000300</v>
          </cell>
          <cell r="H2118">
            <v>3</v>
          </cell>
          <cell r="I2118" t="str">
            <v>--</v>
          </cell>
          <cell r="J2118">
            <v>6</v>
          </cell>
          <cell r="K2118">
            <v>6.6</v>
          </cell>
        </row>
        <row r="2119">
          <cell r="A2119" t="str">
            <v>M2</v>
          </cell>
          <cell r="B2119" t="str">
            <v>A5C</v>
          </cell>
          <cell r="C2119" t="str">
            <v>TRIM</v>
          </cell>
          <cell r="D2119" t="str">
            <v>V-2315</v>
          </cell>
          <cell r="E2119" t="str">
            <v>PIPE</v>
          </cell>
          <cell r="F2119">
            <v>1</v>
          </cell>
          <cell r="G2119" t="str">
            <v>CB100404000300</v>
          </cell>
          <cell r="H2119">
            <v>3</v>
          </cell>
          <cell r="I2119" t="str">
            <v>--</v>
          </cell>
          <cell r="J2119">
            <v>6.5</v>
          </cell>
          <cell r="K2119">
            <v>7.2</v>
          </cell>
        </row>
        <row r="2120">
          <cell r="A2120" t="str">
            <v>M2</v>
          </cell>
          <cell r="B2120" t="str">
            <v>A5C</v>
          </cell>
          <cell r="C2120" t="str">
            <v>TRIM</v>
          </cell>
          <cell r="D2120" t="str">
            <v>V-2324</v>
          </cell>
          <cell r="E2120" t="str">
            <v>PIPE</v>
          </cell>
          <cell r="F2120">
            <v>1</v>
          </cell>
          <cell r="G2120" t="str">
            <v>CB100404000300</v>
          </cell>
          <cell r="H2120">
            <v>3</v>
          </cell>
          <cell r="I2120" t="str">
            <v>--</v>
          </cell>
          <cell r="J2120">
            <v>6.5</v>
          </cell>
          <cell r="K2120">
            <v>7.2</v>
          </cell>
        </row>
        <row r="2121">
          <cell r="A2121" t="str">
            <v>M2</v>
          </cell>
          <cell r="B2121" t="str">
            <v>A5C</v>
          </cell>
          <cell r="C2121" t="str">
            <v>P</v>
          </cell>
          <cell r="D2121" t="str">
            <v>23086</v>
          </cell>
          <cell r="E2121" t="str">
            <v>PIPE</v>
          </cell>
          <cell r="F2121">
            <v>1</v>
          </cell>
          <cell r="G2121" t="str">
            <v>CB100404000300</v>
          </cell>
          <cell r="H2121">
            <v>3</v>
          </cell>
          <cell r="I2121" t="str">
            <v>--</v>
          </cell>
          <cell r="J2121">
            <v>7</v>
          </cell>
          <cell r="K2121">
            <v>7.7</v>
          </cell>
        </row>
        <row r="2122">
          <cell r="A2122" t="str">
            <v>M2</v>
          </cell>
          <cell r="B2122" t="str">
            <v>A5C</v>
          </cell>
          <cell r="C2122" t="str">
            <v>P</v>
          </cell>
          <cell r="D2122" t="str">
            <v>23125</v>
          </cell>
          <cell r="E2122" t="str">
            <v>PIPE</v>
          </cell>
          <cell r="F2122">
            <v>1</v>
          </cell>
          <cell r="G2122" t="str">
            <v>CB100404000300</v>
          </cell>
          <cell r="H2122">
            <v>3</v>
          </cell>
          <cell r="I2122" t="str">
            <v>--</v>
          </cell>
          <cell r="J2122">
            <v>7</v>
          </cell>
          <cell r="K2122">
            <v>7.7</v>
          </cell>
        </row>
        <row r="2123">
          <cell r="A2123" t="str">
            <v>M2</v>
          </cell>
          <cell r="B2123" t="str">
            <v>A5C</v>
          </cell>
          <cell r="C2123" t="str">
            <v>P</v>
          </cell>
          <cell r="D2123" t="str">
            <v>23064</v>
          </cell>
          <cell r="E2123" t="str">
            <v>PIPE</v>
          </cell>
          <cell r="F2123">
            <v>1</v>
          </cell>
          <cell r="G2123" t="str">
            <v>CB100404000300</v>
          </cell>
          <cell r="H2123">
            <v>3</v>
          </cell>
          <cell r="I2123" t="str">
            <v>--</v>
          </cell>
          <cell r="J2123">
            <v>8.1</v>
          </cell>
          <cell r="K2123">
            <v>9</v>
          </cell>
        </row>
        <row r="2124">
          <cell r="A2124" t="str">
            <v>M2</v>
          </cell>
          <cell r="B2124" t="str">
            <v>A5C</v>
          </cell>
          <cell r="C2124" t="str">
            <v>P</v>
          </cell>
          <cell r="D2124" t="str">
            <v>23082</v>
          </cell>
          <cell r="E2124" t="str">
            <v>PIPE</v>
          </cell>
          <cell r="F2124">
            <v>1</v>
          </cell>
          <cell r="G2124" t="str">
            <v>CB100404000300</v>
          </cell>
          <cell r="H2124">
            <v>3</v>
          </cell>
          <cell r="I2124" t="str">
            <v>--</v>
          </cell>
          <cell r="J2124">
            <v>8.5</v>
          </cell>
          <cell r="K2124">
            <v>9.4</v>
          </cell>
        </row>
        <row r="2125">
          <cell r="A2125" t="str">
            <v>M2</v>
          </cell>
          <cell r="B2125" t="str">
            <v>A5C</v>
          </cell>
          <cell r="C2125" t="str">
            <v>P</v>
          </cell>
          <cell r="D2125" t="str">
            <v>23258</v>
          </cell>
          <cell r="E2125" t="str">
            <v>PIPE</v>
          </cell>
          <cell r="F2125">
            <v>1</v>
          </cell>
          <cell r="G2125" t="str">
            <v>CB100404000300</v>
          </cell>
          <cell r="H2125">
            <v>3</v>
          </cell>
          <cell r="I2125" t="str">
            <v>--</v>
          </cell>
          <cell r="J2125">
            <v>8.5</v>
          </cell>
          <cell r="K2125">
            <v>9.4</v>
          </cell>
        </row>
        <row r="2126">
          <cell r="A2126" t="str">
            <v>M2</v>
          </cell>
          <cell r="B2126" t="str">
            <v>A5C</v>
          </cell>
          <cell r="C2126" t="str">
            <v>P</v>
          </cell>
          <cell r="D2126" t="str">
            <v>23257</v>
          </cell>
          <cell r="E2126" t="str">
            <v>PIPE</v>
          </cell>
          <cell r="F2126">
            <v>1</v>
          </cell>
          <cell r="G2126" t="str">
            <v>CB100404000300</v>
          </cell>
          <cell r="H2126">
            <v>3</v>
          </cell>
          <cell r="I2126" t="str">
            <v>--</v>
          </cell>
          <cell r="J2126">
            <v>11.5</v>
          </cell>
          <cell r="K2126">
            <v>12.7</v>
          </cell>
        </row>
        <row r="2127">
          <cell r="A2127" t="str">
            <v>M2</v>
          </cell>
          <cell r="B2127" t="str">
            <v>A5C</v>
          </cell>
          <cell r="C2127" t="str">
            <v>P</v>
          </cell>
          <cell r="D2127" t="str">
            <v>23016</v>
          </cell>
          <cell r="E2127" t="str">
            <v>PIPE</v>
          </cell>
          <cell r="F2127">
            <v>1</v>
          </cell>
          <cell r="G2127" t="str">
            <v>CB100404000300</v>
          </cell>
          <cell r="H2127">
            <v>3</v>
          </cell>
          <cell r="I2127" t="str">
            <v>--</v>
          </cell>
          <cell r="J2127">
            <v>11.5</v>
          </cell>
          <cell r="K2127">
            <v>12.7</v>
          </cell>
        </row>
        <row r="2128">
          <cell r="A2128" t="str">
            <v>M2</v>
          </cell>
          <cell r="B2128" t="str">
            <v>A5C</v>
          </cell>
          <cell r="C2128" t="str">
            <v>P</v>
          </cell>
          <cell r="D2128" t="str">
            <v>23005</v>
          </cell>
          <cell r="E2128" t="str">
            <v>PIPE</v>
          </cell>
          <cell r="F2128">
            <v>1</v>
          </cell>
          <cell r="G2128" t="str">
            <v>CB100404000300</v>
          </cell>
          <cell r="H2128">
            <v>3</v>
          </cell>
          <cell r="I2128" t="str">
            <v>--</v>
          </cell>
          <cell r="J2128">
            <v>12</v>
          </cell>
          <cell r="K2128">
            <v>13.2</v>
          </cell>
        </row>
        <row r="2129">
          <cell r="A2129" t="str">
            <v>M2</v>
          </cell>
          <cell r="B2129" t="str">
            <v>A5C</v>
          </cell>
          <cell r="C2129" t="str">
            <v>P</v>
          </cell>
          <cell r="D2129" t="str">
            <v>23232</v>
          </cell>
          <cell r="E2129" t="str">
            <v>PIPE</v>
          </cell>
          <cell r="F2129">
            <v>1</v>
          </cell>
          <cell r="G2129" t="str">
            <v>CB100404000300</v>
          </cell>
          <cell r="H2129">
            <v>3</v>
          </cell>
          <cell r="I2129" t="str">
            <v>--</v>
          </cell>
          <cell r="J2129">
            <v>12.5</v>
          </cell>
          <cell r="K2129">
            <v>13.8</v>
          </cell>
        </row>
        <row r="2130">
          <cell r="A2130" t="str">
            <v>M2</v>
          </cell>
          <cell r="B2130" t="str">
            <v>A5C</v>
          </cell>
          <cell r="C2130" t="str">
            <v>P</v>
          </cell>
          <cell r="D2130" t="str">
            <v>23254</v>
          </cell>
          <cell r="E2130" t="str">
            <v>PIPE</v>
          </cell>
          <cell r="F2130">
            <v>1</v>
          </cell>
          <cell r="G2130" t="str">
            <v>CB100404000300</v>
          </cell>
          <cell r="H2130">
            <v>3</v>
          </cell>
          <cell r="I2130" t="str">
            <v>--</v>
          </cell>
          <cell r="J2130">
            <v>12.5</v>
          </cell>
          <cell r="K2130">
            <v>13.8</v>
          </cell>
        </row>
        <row r="2131">
          <cell r="A2131" t="str">
            <v>M2</v>
          </cell>
          <cell r="B2131" t="str">
            <v>A5C</v>
          </cell>
          <cell r="C2131" t="str">
            <v>P</v>
          </cell>
          <cell r="D2131" t="str">
            <v>23017</v>
          </cell>
          <cell r="E2131" t="str">
            <v>PIPE</v>
          </cell>
          <cell r="F2131">
            <v>1</v>
          </cell>
          <cell r="G2131" t="str">
            <v>CB100404000300</v>
          </cell>
          <cell r="H2131">
            <v>3</v>
          </cell>
          <cell r="I2131" t="str">
            <v>--</v>
          </cell>
          <cell r="J2131">
            <v>15.6</v>
          </cell>
          <cell r="K2131">
            <v>17.2</v>
          </cell>
        </row>
        <row r="2132">
          <cell r="A2132" t="str">
            <v>M2</v>
          </cell>
          <cell r="B2132" t="str">
            <v>A5C</v>
          </cell>
          <cell r="C2132" t="str">
            <v>P</v>
          </cell>
          <cell r="D2132" t="str">
            <v>23051</v>
          </cell>
          <cell r="E2132" t="str">
            <v>PIPE</v>
          </cell>
          <cell r="F2132">
            <v>1</v>
          </cell>
          <cell r="G2132" t="str">
            <v>CB100404000300</v>
          </cell>
          <cell r="H2132">
            <v>3</v>
          </cell>
          <cell r="I2132" t="str">
            <v>--</v>
          </cell>
          <cell r="J2132">
            <v>16.600000000000001</v>
          </cell>
          <cell r="K2132">
            <v>18.3</v>
          </cell>
        </row>
        <row r="2133">
          <cell r="A2133" t="str">
            <v>M2</v>
          </cell>
          <cell r="B2133" t="str">
            <v>A5C</v>
          </cell>
          <cell r="C2133" t="str">
            <v>P</v>
          </cell>
          <cell r="D2133" t="str">
            <v>23124</v>
          </cell>
          <cell r="E2133" t="str">
            <v>PIPE</v>
          </cell>
          <cell r="F2133">
            <v>1</v>
          </cell>
          <cell r="G2133" t="str">
            <v>CB100404000300</v>
          </cell>
          <cell r="H2133">
            <v>3</v>
          </cell>
          <cell r="I2133" t="str">
            <v>--</v>
          </cell>
          <cell r="J2133">
            <v>18.5</v>
          </cell>
          <cell r="K2133">
            <v>20.399999999999999</v>
          </cell>
        </row>
        <row r="2134">
          <cell r="A2134" t="str">
            <v>M2</v>
          </cell>
          <cell r="B2134" t="str">
            <v>B2C</v>
          </cell>
          <cell r="C2134" t="str">
            <v>SH</v>
          </cell>
          <cell r="D2134" t="str">
            <v>23612</v>
          </cell>
          <cell r="E2134" t="str">
            <v>PIPE</v>
          </cell>
          <cell r="F2134">
            <v>1</v>
          </cell>
          <cell r="G2134" t="str">
            <v>CB100404000300</v>
          </cell>
          <cell r="H2134">
            <v>3</v>
          </cell>
          <cell r="I2134" t="str">
            <v>--</v>
          </cell>
          <cell r="J2134">
            <v>20.6</v>
          </cell>
          <cell r="K2134">
            <v>22.7</v>
          </cell>
        </row>
        <row r="2135">
          <cell r="A2135" t="str">
            <v>M2</v>
          </cell>
          <cell r="B2135" t="str">
            <v>A5C</v>
          </cell>
          <cell r="C2135" t="str">
            <v>P</v>
          </cell>
          <cell r="D2135" t="str">
            <v>23256</v>
          </cell>
          <cell r="E2135" t="str">
            <v>PIPE</v>
          </cell>
          <cell r="F2135">
            <v>1</v>
          </cell>
          <cell r="G2135" t="str">
            <v>CB100404000300</v>
          </cell>
          <cell r="H2135">
            <v>3</v>
          </cell>
          <cell r="I2135" t="str">
            <v>--</v>
          </cell>
          <cell r="J2135">
            <v>37.200000000000003</v>
          </cell>
          <cell r="K2135">
            <v>41</v>
          </cell>
        </row>
        <row r="2136">
          <cell r="A2136" t="str">
            <v>M2</v>
          </cell>
          <cell r="B2136" t="str">
            <v>B2C</v>
          </cell>
          <cell r="C2136" t="str">
            <v>SH</v>
          </cell>
          <cell r="D2136" t="str">
            <v>23601</v>
          </cell>
          <cell r="E2136" t="str">
            <v>PIPE</v>
          </cell>
          <cell r="F2136">
            <v>1</v>
          </cell>
          <cell r="G2136" t="str">
            <v>CB100404000300</v>
          </cell>
          <cell r="H2136">
            <v>3</v>
          </cell>
          <cell r="I2136" t="str">
            <v>--</v>
          </cell>
          <cell r="J2136">
            <v>65</v>
          </cell>
          <cell r="K2136">
            <v>71.5</v>
          </cell>
        </row>
        <row r="2137">
          <cell r="A2137" t="str">
            <v>M2</v>
          </cell>
          <cell r="B2137" t="str">
            <v>A5C</v>
          </cell>
          <cell r="C2137" t="str">
            <v>P</v>
          </cell>
          <cell r="D2137" t="str">
            <v>23064</v>
          </cell>
          <cell r="E2137" t="str">
            <v>PIPE</v>
          </cell>
          <cell r="F2137">
            <v>1</v>
          </cell>
          <cell r="G2137" t="str">
            <v>CB100404000300</v>
          </cell>
          <cell r="H2137">
            <v>3</v>
          </cell>
          <cell r="I2137" t="str">
            <v>--</v>
          </cell>
          <cell r="J2137">
            <v>65</v>
          </cell>
          <cell r="K2137">
            <v>71.5</v>
          </cell>
        </row>
        <row r="2138">
          <cell r="A2138" t="str">
            <v>M2</v>
          </cell>
          <cell r="B2138" t="str">
            <v>A5C</v>
          </cell>
          <cell r="C2138" t="str">
            <v>P</v>
          </cell>
          <cell r="D2138" t="str">
            <v>23035</v>
          </cell>
          <cell r="E2138" t="str">
            <v>PIPE</v>
          </cell>
          <cell r="F2138">
            <v>1</v>
          </cell>
          <cell r="G2138" t="str">
            <v>CB100404000400</v>
          </cell>
          <cell r="H2138">
            <v>4</v>
          </cell>
          <cell r="I2138" t="str">
            <v>--</v>
          </cell>
          <cell r="J2138">
            <v>0.3</v>
          </cell>
          <cell r="K2138">
            <v>0.4</v>
          </cell>
        </row>
        <row r="2139">
          <cell r="A2139" t="str">
            <v>M2</v>
          </cell>
          <cell r="B2139" t="str">
            <v>A5C</v>
          </cell>
          <cell r="C2139" t="str">
            <v>P</v>
          </cell>
          <cell r="D2139" t="str">
            <v>23188</v>
          </cell>
          <cell r="E2139" t="str">
            <v>PIPE</v>
          </cell>
          <cell r="F2139">
            <v>1</v>
          </cell>
          <cell r="G2139" t="str">
            <v>CB100404000400</v>
          </cell>
          <cell r="H2139">
            <v>4</v>
          </cell>
          <cell r="I2139" t="str">
            <v>--</v>
          </cell>
          <cell r="J2139">
            <v>0.3</v>
          </cell>
          <cell r="K2139">
            <v>0.4</v>
          </cell>
        </row>
        <row r="2140">
          <cell r="A2140" t="str">
            <v>M2</v>
          </cell>
          <cell r="B2140" t="str">
            <v>A5C</v>
          </cell>
          <cell r="C2140" t="str">
            <v>P</v>
          </cell>
          <cell r="D2140" t="str">
            <v>24013</v>
          </cell>
          <cell r="E2140" t="str">
            <v>PIPE</v>
          </cell>
          <cell r="F2140">
            <v>1</v>
          </cell>
          <cell r="G2140" t="str">
            <v>CB100404000400</v>
          </cell>
          <cell r="H2140">
            <v>4</v>
          </cell>
          <cell r="I2140" t="str">
            <v>--</v>
          </cell>
          <cell r="J2140">
            <v>0.3</v>
          </cell>
          <cell r="K2140">
            <v>0.4</v>
          </cell>
        </row>
        <row r="2141">
          <cell r="A2141" t="str">
            <v>M2</v>
          </cell>
          <cell r="B2141" t="str">
            <v>A5C</v>
          </cell>
          <cell r="C2141" t="str">
            <v>P</v>
          </cell>
          <cell r="D2141" t="str">
            <v>23008</v>
          </cell>
          <cell r="E2141" t="str">
            <v>PIPE</v>
          </cell>
          <cell r="F2141">
            <v>1</v>
          </cell>
          <cell r="G2141" t="str">
            <v>CB100404000400</v>
          </cell>
          <cell r="H2141">
            <v>4</v>
          </cell>
          <cell r="I2141" t="str">
            <v>--</v>
          </cell>
          <cell r="J2141">
            <v>0.3</v>
          </cell>
          <cell r="K2141">
            <v>0.4</v>
          </cell>
        </row>
        <row r="2142">
          <cell r="A2142" t="str">
            <v>M2</v>
          </cell>
          <cell r="B2142" t="str">
            <v>A5C</v>
          </cell>
          <cell r="C2142" t="str">
            <v>P</v>
          </cell>
          <cell r="D2142" t="str">
            <v>23050</v>
          </cell>
          <cell r="E2142" t="str">
            <v>PIPE</v>
          </cell>
          <cell r="F2142">
            <v>1</v>
          </cell>
          <cell r="G2142" t="str">
            <v>CB100404000400</v>
          </cell>
          <cell r="H2142">
            <v>4</v>
          </cell>
          <cell r="I2142" t="str">
            <v>--</v>
          </cell>
          <cell r="J2142">
            <v>0.3</v>
          </cell>
          <cell r="K2142">
            <v>0.4</v>
          </cell>
        </row>
        <row r="2143">
          <cell r="A2143" t="str">
            <v>M2</v>
          </cell>
          <cell r="B2143" t="str">
            <v>A5C</v>
          </cell>
          <cell r="C2143" t="str">
            <v>P</v>
          </cell>
          <cell r="D2143" t="str">
            <v>23061</v>
          </cell>
          <cell r="E2143" t="str">
            <v>PIPE</v>
          </cell>
          <cell r="F2143">
            <v>1</v>
          </cell>
          <cell r="G2143" t="str">
            <v>CB100404000400</v>
          </cell>
          <cell r="H2143">
            <v>4</v>
          </cell>
          <cell r="I2143" t="str">
            <v>--</v>
          </cell>
          <cell r="J2143">
            <v>0.3</v>
          </cell>
          <cell r="K2143">
            <v>0.4</v>
          </cell>
        </row>
        <row r="2144">
          <cell r="A2144" t="str">
            <v>M2</v>
          </cell>
          <cell r="B2144" t="str">
            <v>A5C</v>
          </cell>
          <cell r="C2144" t="str">
            <v>P</v>
          </cell>
          <cell r="D2144" t="str">
            <v>23076</v>
          </cell>
          <cell r="E2144" t="str">
            <v>PIPE</v>
          </cell>
          <cell r="F2144">
            <v>1</v>
          </cell>
          <cell r="G2144" t="str">
            <v>CB100404000400</v>
          </cell>
          <cell r="H2144">
            <v>4</v>
          </cell>
          <cell r="I2144" t="str">
            <v>--</v>
          </cell>
          <cell r="J2144">
            <v>0.3</v>
          </cell>
          <cell r="K2144">
            <v>0.4</v>
          </cell>
        </row>
        <row r="2145">
          <cell r="A2145" t="str">
            <v>M2</v>
          </cell>
          <cell r="B2145" t="str">
            <v>A5C</v>
          </cell>
          <cell r="C2145" t="str">
            <v>P</v>
          </cell>
          <cell r="D2145" t="str">
            <v>23170</v>
          </cell>
          <cell r="E2145" t="str">
            <v>PIPE</v>
          </cell>
          <cell r="F2145">
            <v>1</v>
          </cell>
          <cell r="G2145" t="str">
            <v>CB100404000400</v>
          </cell>
          <cell r="H2145">
            <v>4</v>
          </cell>
          <cell r="I2145" t="str">
            <v>--</v>
          </cell>
          <cell r="J2145">
            <v>0.3</v>
          </cell>
          <cell r="K2145">
            <v>0.4</v>
          </cell>
        </row>
        <row r="2146">
          <cell r="A2146" t="str">
            <v>M2</v>
          </cell>
          <cell r="B2146" t="str">
            <v>A5C</v>
          </cell>
          <cell r="C2146" t="str">
            <v>P</v>
          </cell>
          <cell r="D2146" t="str">
            <v>23173</v>
          </cell>
          <cell r="E2146" t="str">
            <v>PIPE</v>
          </cell>
          <cell r="F2146">
            <v>1</v>
          </cell>
          <cell r="G2146" t="str">
            <v>CB100404000400</v>
          </cell>
          <cell r="H2146">
            <v>4</v>
          </cell>
          <cell r="I2146" t="str">
            <v>--</v>
          </cell>
          <cell r="J2146">
            <v>0.3</v>
          </cell>
          <cell r="K2146">
            <v>0.4</v>
          </cell>
        </row>
        <row r="2147">
          <cell r="A2147" t="str">
            <v>M2</v>
          </cell>
          <cell r="B2147" t="str">
            <v>A5C</v>
          </cell>
          <cell r="C2147" t="str">
            <v>P</v>
          </cell>
          <cell r="D2147" t="str">
            <v>23230</v>
          </cell>
          <cell r="E2147" t="str">
            <v>PIPE</v>
          </cell>
          <cell r="F2147">
            <v>1</v>
          </cell>
          <cell r="G2147" t="str">
            <v>CB100404000400</v>
          </cell>
          <cell r="H2147">
            <v>4</v>
          </cell>
          <cell r="I2147" t="str">
            <v>--</v>
          </cell>
          <cell r="J2147">
            <v>0.5</v>
          </cell>
          <cell r="K2147">
            <v>0.6</v>
          </cell>
        </row>
        <row r="2148">
          <cell r="A2148" t="str">
            <v>M2</v>
          </cell>
          <cell r="B2148" t="str">
            <v>A5C</v>
          </cell>
          <cell r="C2148" t="str">
            <v>P</v>
          </cell>
          <cell r="D2148" t="str">
            <v>23252</v>
          </cell>
          <cell r="E2148" t="str">
            <v>PIPE</v>
          </cell>
          <cell r="F2148">
            <v>1</v>
          </cell>
          <cell r="G2148" t="str">
            <v>CB100404000400</v>
          </cell>
          <cell r="H2148">
            <v>4</v>
          </cell>
          <cell r="I2148" t="str">
            <v>--</v>
          </cell>
          <cell r="J2148">
            <v>0.5</v>
          </cell>
          <cell r="K2148">
            <v>0.6</v>
          </cell>
        </row>
        <row r="2149">
          <cell r="A2149" t="str">
            <v>M2</v>
          </cell>
          <cell r="B2149" t="str">
            <v>A5C</v>
          </cell>
          <cell r="C2149" t="str">
            <v>P</v>
          </cell>
          <cell r="D2149" t="str">
            <v>23180</v>
          </cell>
          <cell r="E2149" t="str">
            <v>PIPE</v>
          </cell>
          <cell r="F2149">
            <v>1</v>
          </cell>
          <cell r="G2149" t="str">
            <v>CB100404000400</v>
          </cell>
          <cell r="H2149">
            <v>4</v>
          </cell>
          <cell r="I2149" t="str">
            <v>--</v>
          </cell>
          <cell r="J2149">
            <v>0.5</v>
          </cell>
          <cell r="K2149">
            <v>0.6</v>
          </cell>
        </row>
        <row r="2150">
          <cell r="A2150" t="str">
            <v>M2</v>
          </cell>
          <cell r="B2150" t="str">
            <v>A5C</v>
          </cell>
          <cell r="C2150" t="str">
            <v>P</v>
          </cell>
          <cell r="D2150" t="str">
            <v>23191</v>
          </cell>
          <cell r="E2150" t="str">
            <v>PIPE</v>
          </cell>
          <cell r="F2150">
            <v>1</v>
          </cell>
          <cell r="G2150" t="str">
            <v>CB100404000400</v>
          </cell>
          <cell r="H2150">
            <v>4</v>
          </cell>
          <cell r="I2150" t="str">
            <v>--</v>
          </cell>
          <cell r="J2150">
            <v>0.5</v>
          </cell>
          <cell r="K2150">
            <v>0.6</v>
          </cell>
        </row>
        <row r="2151">
          <cell r="A2151" t="str">
            <v>M2</v>
          </cell>
          <cell r="B2151" t="str">
            <v>A5C</v>
          </cell>
          <cell r="C2151" t="str">
            <v>P</v>
          </cell>
          <cell r="D2151" t="str">
            <v>24016</v>
          </cell>
          <cell r="E2151" t="str">
            <v>PIPE</v>
          </cell>
          <cell r="F2151">
            <v>1</v>
          </cell>
          <cell r="G2151" t="str">
            <v>CB100404000400</v>
          </cell>
          <cell r="H2151">
            <v>4</v>
          </cell>
          <cell r="I2151" t="str">
            <v>--</v>
          </cell>
          <cell r="J2151">
            <v>0.5</v>
          </cell>
          <cell r="K2151">
            <v>0.6</v>
          </cell>
        </row>
        <row r="2152">
          <cell r="A2152" t="str">
            <v>M2</v>
          </cell>
          <cell r="B2152" t="str">
            <v>A5C</v>
          </cell>
          <cell r="C2152" t="str">
            <v>P</v>
          </cell>
          <cell r="D2152" t="str">
            <v>23152</v>
          </cell>
          <cell r="E2152" t="str">
            <v>PIPE</v>
          </cell>
          <cell r="F2152">
            <v>1</v>
          </cell>
          <cell r="G2152" t="str">
            <v>CB100404000400</v>
          </cell>
          <cell r="H2152">
            <v>4</v>
          </cell>
          <cell r="I2152" t="str">
            <v>--</v>
          </cell>
          <cell r="J2152">
            <v>1</v>
          </cell>
          <cell r="K2152">
            <v>1.2</v>
          </cell>
        </row>
        <row r="2153">
          <cell r="A2153" t="str">
            <v>M2</v>
          </cell>
          <cell r="B2153" t="str">
            <v>A5C</v>
          </cell>
          <cell r="C2153" t="str">
            <v>P</v>
          </cell>
          <cell r="D2153" t="str">
            <v>23045</v>
          </cell>
          <cell r="E2153" t="str">
            <v>PIPE</v>
          </cell>
          <cell r="F2153">
            <v>1</v>
          </cell>
          <cell r="G2153" t="str">
            <v>CB100404000400</v>
          </cell>
          <cell r="H2153">
            <v>4</v>
          </cell>
          <cell r="I2153" t="str">
            <v>--</v>
          </cell>
          <cell r="J2153">
            <v>1.3</v>
          </cell>
          <cell r="K2153">
            <v>1.6</v>
          </cell>
        </row>
        <row r="2154">
          <cell r="A2154" t="str">
            <v>M2</v>
          </cell>
          <cell r="B2154" t="str">
            <v>A5C</v>
          </cell>
          <cell r="C2154" t="str">
            <v>P</v>
          </cell>
          <cell r="D2154" t="str">
            <v>23012</v>
          </cell>
          <cell r="E2154" t="str">
            <v>PIPE</v>
          </cell>
          <cell r="F2154">
            <v>1</v>
          </cell>
          <cell r="G2154" t="str">
            <v>CB100404000400</v>
          </cell>
          <cell r="H2154">
            <v>4</v>
          </cell>
          <cell r="I2154" t="str">
            <v>--</v>
          </cell>
          <cell r="J2154">
            <v>1.9</v>
          </cell>
          <cell r="K2154">
            <v>2.2999999999999998</v>
          </cell>
        </row>
        <row r="2155">
          <cell r="A2155" t="str">
            <v>M2</v>
          </cell>
          <cell r="B2155" t="str">
            <v>A5C</v>
          </cell>
          <cell r="C2155" t="str">
            <v>P</v>
          </cell>
          <cell r="D2155" t="str">
            <v>23122</v>
          </cell>
          <cell r="E2155" t="str">
            <v>PIPE</v>
          </cell>
          <cell r="F2155">
            <v>1</v>
          </cell>
          <cell r="G2155" t="str">
            <v>CB100404000400</v>
          </cell>
          <cell r="H2155">
            <v>4</v>
          </cell>
          <cell r="I2155" t="str">
            <v>--</v>
          </cell>
          <cell r="J2155">
            <v>2</v>
          </cell>
          <cell r="K2155">
            <v>2.4</v>
          </cell>
        </row>
        <row r="2156">
          <cell r="A2156" t="str">
            <v>M2</v>
          </cell>
          <cell r="B2156" t="str">
            <v>A5C</v>
          </cell>
          <cell r="C2156" t="str">
            <v>P</v>
          </cell>
          <cell r="D2156" t="str">
            <v>23237</v>
          </cell>
          <cell r="E2156" t="str">
            <v>PIPE</v>
          </cell>
          <cell r="F2156">
            <v>1</v>
          </cell>
          <cell r="G2156" t="str">
            <v>CB100404000400</v>
          </cell>
          <cell r="H2156">
            <v>4</v>
          </cell>
          <cell r="I2156" t="str">
            <v>--</v>
          </cell>
          <cell r="J2156">
            <v>2</v>
          </cell>
          <cell r="K2156">
            <v>2.4</v>
          </cell>
        </row>
        <row r="2157">
          <cell r="A2157" t="str">
            <v>M2</v>
          </cell>
          <cell r="B2157" t="str">
            <v>A5C</v>
          </cell>
          <cell r="C2157" t="str">
            <v>P</v>
          </cell>
          <cell r="D2157" t="str">
            <v>23241</v>
          </cell>
          <cell r="E2157" t="str">
            <v>PIPE</v>
          </cell>
          <cell r="F2157">
            <v>1</v>
          </cell>
          <cell r="G2157" t="str">
            <v>CB100404000400</v>
          </cell>
          <cell r="H2157">
            <v>4</v>
          </cell>
          <cell r="I2157" t="str">
            <v>--</v>
          </cell>
          <cell r="J2157">
            <v>2</v>
          </cell>
          <cell r="K2157">
            <v>2.4</v>
          </cell>
        </row>
        <row r="2158">
          <cell r="A2158" t="str">
            <v>M2</v>
          </cell>
          <cell r="B2158" t="str">
            <v>A5C</v>
          </cell>
          <cell r="C2158" t="str">
            <v>P</v>
          </cell>
          <cell r="D2158" t="str">
            <v>23181</v>
          </cell>
          <cell r="E2158" t="str">
            <v>PIPE</v>
          </cell>
          <cell r="F2158">
            <v>1</v>
          </cell>
          <cell r="G2158" t="str">
            <v>CB100404000400</v>
          </cell>
          <cell r="H2158">
            <v>4</v>
          </cell>
          <cell r="I2158" t="str">
            <v>--</v>
          </cell>
          <cell r="J2158">
            <v>2.1</v>
          </cell>
          <cell r="K2158">
            <v>2.6</v>
          </cell>
        </row>
        <row r="2159">
          <cell r="A2159" t="str">
            <v>M2</v>
          </cell>
          <cell r="B2159" t="str">
            <v>A5C</v>
          </cell>
          <cell r="C2159" t="str">
            <v>P</v>
          </cell>
          <cell r="D2159" t="str">
            <v>23058</v>
          </cell>
          <cell r="E2159" t="str">
            <v>PIPE</v>
          </cell>
          <cell r="F2159">
            <v>1</v>
          </cell>
          <cell r="G2159" t="str">
            <v>CB100404000400</v>
          </cell>
          <cell r="H2159">
            <v>4</v>
          </cell>
          <cell r="I2159" t="str">
            <v>--</v>
          </cell>
          <cell r="J2159">
            <v>3</v>
          </cell>
          <cell r="K2159">
            <v>3.6</v>
          </cell>
        </row>
        <row r="2160">
          <cell r="A2160" t="str">
            <v>M2</v>
          </cell>
          <cell r="B2160" t="str">
            <v>A5C</v>
          </cell>
          <cell r="C2160" t="str">
            <v>P</v>
          </cell>
          <cell r="D2160" t="str">
            <v>23110</v>
          </cell>
          <cell r="E2160" t="str">
            <v>PIPE</v>
          </cell>
          <cell r="F2160">
            <v>1</v>
          </cell>
          <cell r="G2160" t="str">
            <v>CB100404000400</v>
          </cell>
          <cell r="H2160">
            <v>4</v>
          </cell>
          <cell r="I2160" t="str">
            <v>--</v>
          </cell>
          <cell r="J2160">
            <v>3</v>
          </cell>
          <cell r="K2160">
            <v>3.6</v>
          </cell>
        </row>
        <row r="2161">
          <cell r="A2161" t="str">
            <v>M2</v>
          </cell>
          <cell r="B2161" t="str">
            <v>A5C</v>
          </cell>
          <cell r="C2161" t="str">
            <v>P</v>
          </cell>
          <cell r="D2161" t="str">
            <v>23068</v>
          </cell>
          <cell r="E2161" t="str">
            <v>PIPE</v>
          </cell>
          <cell r="F2161">
            <v>1</v>
          </cell>
          <cell r="G2161" t="str">
            <v>CB100404000400</v>
          </cell>
          <cell r="H2161">
            <v>4</v>
          </cell>
          <cell r="I2161" t="str">
            <v>--</v>
          </cell>
          <cell r="J2161">
            <v>3</v>
          </cell>
          <cell r="K2161">
            <v>3.6</v>
          </cell>
        </row>
        <row r="2162">
          <cell r="A2162" t="str">
            <v>M2</v>
          </cell>
          <cell r="B2162" t="str">
            <v>A5C</v>
          </cell>
          <cell r="C2162" t="str">
            <v>P</v>
          </cell>
          <cell r="D2162" t="str">
            <v>23095</v>
          </cell>
          <cell r="E2162" t="str">
            <v>PIPE</v>
          </cell>
          <cell r="F2162">
            <v>1</v>
          </cell>
          <cell r="G2162" t="str">
            <v>CB100404000400</v>
          </cell>
          <cell r="H2162">
            <v>4</v>
          </cell>
          <cell r="I2162" t="str">
            <v>--</v>
          </cell>
          <cell r="J2162">
            <v>3</v>
          </cell>
          <cell r="K2162">
            <v>3.6</v>
          </cell>
        </row>
        <row r="2163">
          <cell r="A2163" t="str">
            <v>M2</v>
          </cell>
          <cell r="B2163" t="str">
            <v>A5C</v>
          </cell>
          <cell r="C2163" t="str">
            <v>P</v>
          </cell>
          <cell r="D2163" t="str">
            <v>23114</v>
          </cell>
          <cell r="E2163" t="str">
            <v>PIPE</v>
          </cell>
          <cell r="F2163">
            <v>1</v>
          </cell>
          <cell r="G2163" t="str">
            <v>CB100404000400</v>
          </cell>
          <cell r="H2163">
            <v>4</v>
          </cell>
          <cell r="I2163" t="str">
            <v>--</v>
          </cell>
          <cell r="J2163">
            <v>3</v>
          </cell>
          <cell r="K2163">
            <v>3.6</v>
          </cell>
        </row>
        <row r="2164">
          <cell r="A2164" t="str">
            <v>M2</v>
          </cell>
          <cell r="B2164" t="str">
            <v>A5C</v>
          </cell>
          <cell r="C2164" t="str">
            <v>P</v>
          </cell>
          <cell r="D2164" t="str">
            <v>23123</v>
          </cell>
          <cell r="E2164" t="str">
            <v>PIPE</v>
          </cell>
          <cell r="F2164">
            <v>1</v>
          </cell>
          <cell r="G2164" t="str">
            <v>CB100404000400</v>
          </cell>
          <cell r="H2164">
            <v>4</v>
          </cell>
          <cell r="I2164" t="str">
            <v>--</v>
          </cell>
          <cell r="J2164">
            <v>3</v>
          </cell>
          <cell r="K2164">
            <v>3.6</v>
          </cell>
        </row>
        <row r="2165">
          <cell r="A2165" t="str">
            <v>M2</v>
          </cell>
          <cell r="B2165" t="str">
            <v>A5C</v>
          </cell>
          <cell r="C2165" t="str">
            <v>P</v>
          </cell>
          <cell r="D2165" t="str">
            <v>23127</v>
          </cell>
          <cell r="E2165" t="str">
            <v>PIPE</v>
          </cell>
          <cell r="F2165">
            <v>1</v>
          </cell>
          <cell r="G2165" t="str">
            <v>CB100404000400</v>
          </cell>
          <cell r="H2165">
            <v>4</v>
          </cell>
          <cell r="I2165" t="str">
            <v>--</v>
          </cell>
          <cell r="J2165">
            <v>3</v>
          </cell>
          <cell r="K2165">
            <v>3.6</v>
          </cell>
        </row>
        <row r="2166">
          <cell r="A2166" t="str">
            <v>M2</v>
          </cell>
          <cell r="B2166" t="str">
            <v>A5C</v>
          </cell>
          <cell r="C2166" t="str">
            <v>P</v>
          </cell>
          <cell r="D2166" t="str">
            <v>23228</v>
          </cell>
          <cell r="E2166" t="str">
            <v>PIPE</v>
          </cell>
          <cell r="F2166">
            <v>1</v>
          </cell>
          <cell r="G2166" t="str">
            <v>CB100404000400</v>
          </cell>
          <cell r="H2166">
            <v>4</v>
          </cell>
          <cell r="I2166" t="str">
            <v>--</v>
          </cell>
          <cell r="J2166">
            <v>4.5</v>
          </cell>
          <cell r="K2166">
            <v>5.4</v>
          </cell>
        </row>
        <row r="2167">
          <cell r="A2167" t="str">
            <v>M2</v>
          </cell>
          <cell r="B2167" t="str">
            <v>A5C</v>
          </cell>
          <cell r="C2167" t="str">
            <v>P</v>
          </cell>
          <cell r="D2167" t="str">
            <v>23250</v>
          </cell>
          <cell r="E2167" t="str">
            <v>PIPE</v>
          </cell>
          <cell r="F2167">
            <v>1</v>
          </cell>
          <cell r="G2167" t="str">
            <v>CB100404000400</v>
          </cell>
          <cell r="H2167">
            <v>4</v>
          </cell>
          <cell r="I2167" t="str">
            <v>--</v>
          </cell>
          <cell r="J2167">
            <v>4.5</v>
          </cell>
          <cell r="K2167">
            <v>5.4</v>
          </cell>
        </row>
        <row r="2168">
          <cell r="A2168" t="str">
            <v>M2</v>
          </cell>
          <cell r="B2168" t="str">
            <v>A5C</v>
          </cell>
          <cell r="C2168" t="str">
            <v>P</v>
          </cell>
          <cell r="D2168" t="str">
            <v>23134</v>
          </cell>
          <cell r="E2168" t="str">
            <v>PIPE</v>
          </cell>
          <cell r="F2168">
            <v>1</v>
          </cell>
          <cell r="G2168" t="str">
            <v>CB100404000400</v>
          </cell>
          <cell r="H2168">
            <v>4</v>
          </cell>
          <cell r="I2168" t="str">
            <v>--</v>
          </cell>
          <cell r="J2168">
            <v>5</v>
          </cell>
          <cell r="K2168">
            <v>6</v>
          </cell>
        </row>
        <row r="2169">
          <cell r="A2169" t="str">
            <v>M2</v>
          </cell>
          <cell r="B2169" t="str">
            <v>A5C</v>
          </cell>
          <cell r="C2169" t="str">
            <v>P</v>
          </cell>
          <cell r="D2169" t="str">
            <v>23146</v>
          </cell>
          <cell r="E2169" t="str">
            <v>PIPE</v>
          </cell>
          <cell r="F2169">
            <v>1</v>
          </cell>
          <cell r="G2169" t="str">
            <v>CB100404000400</v>
          </cell>
          <cell r="H2169">
            <v>4</v>
          </cell>
          <cell r="I2169" t="str">
            <v>--</v>
          </cell>
          <cell r="J2169">
            <v>5</v>
          </cell>
          <cell r="K2169">
            <v>6</v>
          </cell>
        </row>
        <row r="2170">
          <cell r="A2170" t="str">
            <v>M2</v>
          </cell>
          <cell r="B2170" t="str">
            <v>A5C</v>
          </cell>
          <cell r="C2170" t="str">
            <v>P</v>
          </cell>
          <cell r="D2170" t="str">
            <v>23095</v>
          </cell>
          <cell r="E2170" t="str">
            <v>PIPE</v>
          </cell>
          <cell r="F2170">
            <v>1</v>
          </cell>
          <cell r="G2170" t="str">
            <v>CB100404000400</v>
          </cell>
          <cell r="H2170">
            <v>4</v>
          </cell>
          <cell r="I2170" t="str">
            <v>--</v>
          </cell>
          <cell r="J2170">
            <v>6</v>
          </cell>
          <cell r="K2170">
            <v>7.2</v>
          </cell>
        </row>
        <row r="2171">
          <cell r="A2171" t="str">
            <v>M2</v>
          </cell>
          <cell r="B2171" t="str">
            <v>A5C</v>
          </cell>
          <cell r="C2171" t="str">
            <v>P</v>
          </cell>
          <cell r="D2171" t="str">
            <v>23110</v>
          </cell>
          <cell r="E2171" t="str">
            <v>PIPE</v>
          </cell>
          <cell r="F2171">
            <v>1</v>
          </cell>
          <cell r="G2171" t="str">
            <v>CB100404000400</v>
          </cell>
          <cell r="H2171">
            <v>4</v>
          </cell>
          <cell r="I2171" t="str">
            <v>--</v>
          </cell>
          <cell r="J2171">
            <v>6</v>
          </cell>
          <cell r="K2171">
            <v>7.2</v>
          </cell>
        </row>
        <row r="2172">
          <cell r="A2172" t="str">
            <v>M2</v>
          </cell>
          <cell r="B2172" t="str">
            <v>A5C</v>
          </cell>
          <cell r="C2172" t="str">
            <v>P</v>
          </cell>
          <cell r="D2172" t="str">
            <v>23114</v>
          </cell>
          <cell r="E2172" t="str">
            <v>PIPE</v>
          </cell>
          <cell r="F2172">
            <v>1</v>
          </cell>
          <cell r="G2172" t="str">
            <v>CB100404000400</v>
          </cell>
          <cell r="H2172">
            <v>4</v>
          </cell>
          <cell r="I2172" t="str">
            <v>--</v>
          </cell>
          <cell r="J2172">
            <v>6</v>
          </cell>
          <cell r="K2172">
            <v>7.2</v>
          </cell>
        </row>
        <row r="2173">
          <cell r="A2173" t="str">
            <v>M2</v>
          </cell>
          <cell r="B2173" t="str">
            <v>A5C</v>
          </cell>
          <cell r="C2173" t="str">
            <v>P</v>
          </cell>
          <cell r="D2173" t="str">
            <v>23121</v>
          </cell>
          <cell r="E2173" t="str">
            <v>PIPE</v>
          </cell>
          <cell r="F2173">
            <v>1</v>
          </cell>
          <cell r="G2173" t="str">
            <v>CB100404000400</v>
          </cell>
          <cell r="H2173">
            <v>4</v>
          </cell>
          <cell r="I2173" t="str">
            <v>--</v>
          </cell>
          <cell r="J2173">
            <v>8.5</v>
          </cell>
          <cell r="K2173">
            <v>10.199999999999999</v>
          </cell>
        </row>
        <row r="2174">
          <cell r="A2174" t="str">
            <v>M2</v>
          </cell>
          <cell r="B2174" t="str">
            <v>A5C</v>
          </cell>
          <cell r="C2174" t="str">
            <v>P</v>
          </cell>
          <cell r="D2174" t="str">
            <v>23174</v>
          </cell>
          <cell r="E2174" t="str">
            <v>PIPE</v>
          </cell>
          <cell r="F2174">
            <v>1</v>
          </cell>
          <cell r="G2174" t="str">
            <v>CB100404000400</v>
          </cell>
          <cell r="H2174">
            <v>4</v>
          </cell>
          <cell r="I2174" t="str">
            <v>--</v>
          </cell>
          <cell r="J2174">
            <v>9</v>
          </cell>
          <cell r="K2174">
            <v>10.8</v>
          </cell>
        </row>
        <row r="2175">
          <cell r="A2175" t="str">
            <v>M2</v>
          </cell>
          <cell r="B2175" t="str">
            <v>A5C</v>
          </cell>
          <cell r="C2175" t="str">
            <v>P</v>
          </cell>
          <cell r="D2175" t="str">
            <v>23024</v>
          </cell>
          <cell r="E2175" t="str">
            <v>PIPE</v>
          </cell>
          <cell r="F2175">
            <v>1</v>
          </cell>
          <cell r="G2175" t="str">
            <v>CB100404000400</v>
          </cell>
          <cell r="H2175">
            <v>4</v>
          </cell>
          <cell r="I2175" t="str">
            <v>--</v>
          </cell>
          <cell r="J2175">
            <v>13.5</v>
          </cell>
          <cell r="K2175">
            <v>16.2</v>
          </cell>
        </row>
        <row r="2176">
          <cell r="A2176" t="str">
            <v>M2</v>
          </cell>
          <cell r="B2176" t="str">
            <v>A5C</v>
          </cell>
          <cell r="C2176" t="str">
            <v>P</v>
          </cell>
          <cell r="D2176" t="str">
            <v>23227</v>
          </cell>
          <cell r="E2176" t="str">
            <v>PIPE</v>
          </cell>
          <cell r="F2176">
            <v>1</v>
          </cell>
          <cell r="G2176" t="str">
            <v>CB100404000400</v>
          </cell>
          <cell r="H2176">
            <v>4</v>
          </cell>
          <cell r="I2176" t="str">
            <v>--</v>
          </cell>
          <cell r="J2176">
            <v>14.5</v>
          </cell>
          <cell r="K2176">
            <v>17.399999999999999</v>
          </cell>
        </row>
        <row r="2177">
          <cell r="A2177" t="str">
            <v>M2</v>
          </cell>
          <cell r="B2177" t="str">
            <v>A5C</v>
          </cell>
          <cell r="C2177" t="str">
            <v>P</v>
          </cell>
          <cell r="D2177" t="str">
            <v>23249</v>
          </cell>
          <cell r="E2177" t="str">
            <v>PIPE</v>
          </cell>
          <cell r="F2177">
            <v>1</v>
          </cell>
          <cell r="G2177" t="str">
            <v>CB100404000400</v>
          </cell>
          <cell r="H2177">
            <v>4</v>
          </cell>
          <cell r="I2177" t="str">
            <v>--</v>
          </cell>
          <cell r="J2177">
            <v>14.5</v>
          </cell>
          <cell r="K2177">
            <v>17.399999999999999</v>
          </cell>
        </row>
        <row r="2178">
          <cell r="A2178" t="str">
            <v>M2</v>
          </cell>
          <cell r="B2178" t="str">
            <v>A5C</v>
          </cell>
          <cell r="C2178" t="str">
            <v>P</v>
          </cell>
          <cell r="D2178" t="str">
            <v>23139</v>
          </cell>
          <cell r="E2178" t="str">
            <v>PIPE</v>
          </cell>
          <cell r="F2178">
            <v>1</v>
          </cell>
          <cell r="G2178" t="str">
            <v>CB100404000400</v>
          </cell>
          <cell r="H2178">
            <v>4</v>
          </cell>
          <cell r="I2178" t="str">
            <v>--</v>
          </cell>
          <cell r="J2178">
            <v>15</v>
          </cell>
          <cell r="K2178">
            <v>18</v>
          </cell>
        </row>
        <row r="2179">
          <cell r="A2179" t="str">
            <v>M2</v>
          </cell>
          <cell r="B2179" t="str">
            <v>A5C</v>
          </cell>
          <cell r="C2179" t="str">
            <v>P</v>
          </cell>
          <cell r="D2179" t="str">
            <v>23062</v>
          </cell>
          <cell r="E2179" t="str">
            <v>PIPE</v>
          </cell>
          <cell r="F2179">
            <v>1</v>
          </cell>
          <cell r="G2179" t="str">
            <v>CB100404000400</v>
          </cell>
          <cell r="H2179">
            <v>4</v>
          </cell>
          <cell r="I2179" t="str">
            <v>--</v>
          </cell>
          <cell r="J2179">
            <v>17</v>
          </cell>
          <cell r="K2179">
            <v>20.399999999999999</v>
          </cell>
        </row>
        <row r="2180">
          <cell r="A2180" t="str">
            <v>M2</v>
          </cell>
          <cell r="B2180" t="str">
            <v>A5C</v>
          </cell>
          <cell r="C2180" t="str">
            <v>P</v>
          </cell>
          <cell r="D2180" t="str">
            <v>23029</v>
          </cell>
          <cell r="E2180" t="str">
            <v>PIPE</v>
          </cell>
          <cell r="F2180">
            <v>1</v>
          </cell>
          <cell r="G2180" t="str">
            <v>CB100404000400</v>
          </cell>
          <cell r="H2180">
            <v>4</v>
          </cell>
          <cell r="I2180" t="str">
            <v>--</v>
          </cell>
          <cell r="J2180">
            <v>18.7</v>
          </cell>
          <cell r="K2180">
            <v>22.5</v>
          </cell>
        </row>
        <row r="2181">
          <cell r="A2181" t="str">
            <v>M2</v>
          </cell>
          <cell r="B2181" t="str">
            <v>A5C</v>
          </cell>
          <cell r="C2181" t="str">
            <v>P</v>
          </cell>
          <cell r="D2181" t="str">
            <v>23100</v>
          </cell>
          <cell r="E2181" t="str">
            <v>PIPE</v>
          </cell>
          <cell r="F2181">
            <v>1</v>
          </cell>
          <cell r="G2181" t="str">
            <v>CB100404000400</v>
          </cell>
          <cell r="H2181">
            <v>4</v>
          </cell>
          <cell r="I2181" t="str">
            <v>--</v>
          </cell>
          <cell r="J2181">
            <v>20</v>
          </cell>
          <cell r="K2181">
            <v>24</v>
          </cell>
        </row>
        <row r="2182">
          <cell r="A2182" t="str">
            <v>M2</v>
          </cell>
          <cell r="B2182" t="str">
            <v>A5C</v>
          </cell>
          <cell r="C2182" t="str">
            <v>P</v>
          </cell>
          <cell r="D2182" t="str">
            <v>23174</v>
          </cell>
          <cell r="E2182" t="str">
            <v>PIPE</v>
          </cell>
          <cell r="F2182">
            <v>1</v>
          </cell>
          <cell r="G2182" t="str">
            <v>CB100404000400</v>
          </cell>
          <cell r="H2182">
            <v>4</v>
          </cell>
          <cell r="I2182" t="str">
            <v>--</v>
          </cell>
          <cell r="J2182">
            <v>48.1</v>
          </cell>
          <cell r="K2182">
            <v>57.8</v>
          </cell>
        </row>
        <row r="2183">
          <cell r="A2183" t="str">
            <v>M2</v>
          </cell>
          <cell r="B2183" t="str">
            <v>A5C</v>
          </cell>
          <cell r="C2183" t="str">
            <v>P</v>
          </cell>
          <cell r="D2183" t="str">
            <v>23072</v>
          </cell>
          <cell r="E2183" t="str">
            <v>PIPE</v>
          </cell>
          <cell r="F2183">
            <v>1</v>
          </cell>
          <cell r="G2183" t="str">
            <v>CB100404000400</v>
          </cell>
          <cell r="H2183">
            <v>4</v>
          </cell>
          <cell r="I2183" t="str">
            <v>--</v>
          </cell>
          <cell r="J2183">
            <v>52.1</v>
          </cell>
          <cell r="K2183">
            <v>62.6</v>
          </cell>
        </row>
        <row r="2184">
          <cell r="A2184" t="str">
            <v>M2</v>
          </cell>
          <cell r="B2184" t="str">
            <v>A5C</v>
          </cell>
          <cell r="C2184" t="str">
            <v>P</v>
          </cell>
          <cell r="D2184" t="str">
            <v>23029</v>
          </cell>
          <cell r="E2184" t="str">
            <v>PIPE</v>
          </cell>
          <cell r="F2184">
            <v>1</v>
          </cell>
          <cell r="G2184" t="str">
            <v>CB100404000400</v>
          </cell>
          <cell r="H2184">
            <v>4</v>
          </cell>
          <cell r="I2184" t="str">
            <v>--</v>
          </cell>
          <cell r="J2184">
            <v>53.1</v>
          </cell>
          <cell r="K2184">
            <v>63.8</v>
          </cell>
        </row>
        <row r="2185">
          <cell r="A2185" t="str">
            <v>M2</v>
          </cell>
          <cell r="B2185" t="str">
            <v>A5C</v>
          </cell>
          <cell r="C2185" t="str">
            <v>P</v>
          </cell>
          <cell r="D2185" t="str">
            <v>23267</v>
          </cell>
          <cell r="E2185" t="str">
            <v>PIPE</v>
          </cell>
          <cell r="F2185">
            <v>1</v>
          </cell>
          <cell r="G2185" t="str">
            <v>CB100404000400</v>
          </cell>
          <cell r="H2185">
            <v>4</v>
          </cell>
          <cell r="I2185" t="str">
            <v>--</v>
          </cell>
          <cell r="J2185">
            <v>56.5</v>
          </cell>
          <cell r="K2185">
            <v>67.8</v>
          </cell>
        </row>
        <row r="2186">
          <cell r="A2186" t="str">
            <v>M2</v>
          </cell>
          <cell r="B2186" t="str">
            <v>A5C</v>
          </cell>
          <cell r="C2186" t="str">
            <v>P</v>
          </cell>
          <cell r="D2186" t="str">
            <v>23024</v>
          </cell>
          <cell r="E2186" t="str">
            <v>PIPE</v>
          </cell>
          <cell r="F2186">
            <v>1</v>
          </cell>
          <cell r="G2186" t="str">
            <v>CB100404000400</v>
          </cell>
          <cell r="H2186">
            <v>4</v>
          </cell>
          <cell r="I2186" t="str">
            <v>--</v>
          </cell>
          <cell r="J2186">
            <v>61.4</v>
          </cell>
          <cell r="K2186">
            <v>73.7</v>
          </cell>
        </row>
        <row r="2187">
          <cell r="A2187" t="str">
            <v>M2</v>
          </cell>
          <cell r="B2187" t="str">
            <v>A5C</v>
          </cell>
          <cell r="C2187" t="str">
            <v>P</v>
          </cell>
          <cell r="D2187" t="str">
            <v>HOLD2</v>
          </cell>
          <cell r="E2187" t="str">
            <v>PIPE</v>
          </cell>
          <cell r="F2187">
            <v>1</v>
          </cell>
          <cell r="G2187" t="str">
            <v>CB100404000400</v>
          </cell>
          <cell r="H2187">
            <v>4</v>
          </cell>
          <cell r="I2187" t="str">
            <v>--</v>
          </cell>
          <cell r="J2187">
            <v>255</v>
          </cell>
          <cell r="K2187">
            <v>306</v>
          </cell>
        </row>
        <row r="2188">
          <cell r="A2188" t="str">
            <v>M2</v>
          </cell>
          <cell r="B2188" t="str">
            <v>A5C</v>
          </cell>
          <cell r="C2188" t="str">
            <v>P</v>
          </cell>
          <cell r="D2188" t="str">
            <v>23160</v>
          </cell>
          <cell r="E2188" t="str">
            <v>PIPE</v>
          </cell>
          <cell r="F2188">
            <v>1</v>
          </cell>
          <cell r="G2188" t="str">
            <v>CB100404000600</v>
          </cell>
          <cell r="H2188">
            <v>6</v>
          </cell>
          <cell r="I2188" t="str">
            <v>--</v>
          </cell>
          <cell r="J2188">
            <v>1</v>
          </cell>
          <cell r="K2188">
            <v>1.2</v>
          </cell>
        </row>
        <row r="2189">
          <cell r="A2189" t="str">
            <v>M2</v>
          </cell>
          <cell r="B2189" t="str">
            <v>A5C</v>
          </cell>
          <cell r="C2189" t="str">
            <v>P</v>
          </cell>
          <cell r="D2189" t="str">
            <v>23083</v>
          </cell>
          <cell r="E2189" t="str">
            <v>PIPE</v>
          </cell>
          <cell r="F2189">
            <v>1</v>
          </cell>
          <cell r="G2189" t="str">
            <v>CB100404000600</v>
          </cell>
          <cell r="H2189">
            <v>6</v>
          </cell>
          <cell r="I2189" t="str">
            <v>--</v>
          </cell>
          <cell r="J2189">
            <v>2</v>
          </cell>
          <cell r="K2189">
            <v>2.4</v>
          </cell>
        </row>
        <row r="2190">
          <cell r="A2190" t="str">
            <v>M2</v>
          </cell>
          <cell r="B2190" t="str">
            <v>A5C</v>
          </cell>
          <cell r="C2190" t="str">
            <v>P</v>
          </cell>
          <cell r="D2190" t="str">
            <v>23056</v>
          </cell>
          <cell r="E2190" t="str">
            <v>PIPE</v>
          </cell>
          <cell r="F2190">
            <v>1</v>
          </cell>
          <cell r="G2190" t="str">
            <v>CB100404000600</v>
          </cell>
          <cell r="H2190">
            <v>6</v>
          </cell>
          <cell r="I2190" t="str">
            <v>--</v>
          </cell>
          <cell r="J2190">
            <v>2</v>
          </cell>
          <cell r="K2190">
            <v>2.4</v>
          </cell>
        </row>
        <row r="2191">
          <cell r="A2191" t="str">
            <v>M2</v>
          </cell>
          <cell r="B2191" t="str">
            <v>A5C</v>
          </cell>
          <cell r="C2191" t="str">
            <v>P</v>
          </cell>
          <cell r="D2191" t="str">
            <v>23075</v>
          </cell>
          <cell r="E2191" t="str">
            <v>PIPE</v>
          </cell>
          <cell r="F2191">
            <v>1</v>
          </cell>
          <cell r="G2191" t="str">
            <v>CB100404000600</v>
          </cell>
          <cell r="H2191">
            <v>6</v>
          </cell>
          <cell r="I2191" t="str">
            <v>--</v>
          </cell>
          <cell r="J2191">
            <v>2</v>
          </cell>
          <cell r="K2191">
            <v>2.4</v>
          </cell>
        </row>
        <row r="2192">
          <cell r="A2192" t="str">
            <v>M2</v>
          </cell>
          <cell r="B2192" t="str">
            <v>A5C</v>
          </cell>
          <cell r="C2192" t="str">
            <v>P</v>
          </cell>
          <cell r="D2192" t="str">
            <v>23084</v>
          </cell>
          <cell r="E2192" t="str">
            <v>PIPE</v>
          </cell>
          <cell r="F2192">
            <v>1</v>
          </cell>
          <cell r="G2192" t="str">
            <v>CB100404000600</v>
          </cell>
          <cell r="H2192">
            <v>6</v>
          </cell>
          <cell r="I2192" t="str">
            <v>--</v>
          </cell>
          <cell r="J2192">
            <v>3</v>
          </cell>
          <cell r="K2192">
            <v>3.6</v>
          </cell>
        </row>
        <row r="2193">
          <cell r="A2193" t="str">
            <v>M2</v>
          </cell>
          <cell r="B2193" t="str">
            <v>A5C</v>
          </cell>
          <cell r="C2193" t="str">
            <v>P</v>
          </cell>
          <cell r="D2193" t="str">
            <v>23090</v>
          </cell>
          <cell r="E2193" t="str">
            <v>PIPE</v>
          </cell>
          <cell r="F2193">
            <v>1</v>
          </cell>
          <cell r="G2193" t="str">
            <v>CB100404000600</v>
          </cell>
          <cell r="H2193">
            <v>6</v>
          </cell>
          <cell r="I2193" t="str">
            <v>--</v>
          </cell>
          <cell r="J2193">
            <v>4</v>
          </cell>
          <cell r="K2193">
            <v>4.8</v>
          </cell>
        </row>
        <row r="2194">
          <cell r="A2194" t="str">
            <v>M2</v>
          </cell>
          <cell r="B2194" t="str">
            <v>A5C</v>
          </cell>
          <cell r="C2194" t="str">
            <v>P</v>
          </cell>
          <cell r="D2194" t="str">
            <v>23129</v>
          </cell>
          <cell r="E2194" t="str">
            <v>PIPE</v>
          </cell>
          <cell r="F2194">
            <v>1</v>
          </cell>
          <cell r="G2194" t="str">
            <v>CB100404000600</v>
          </cell>
          <cell r="H2194">
            <v>6</v>
          </cell>
          <cell r="I2194" t="str">
            <v>--</v>
          </cell>
          <cell r="J2194">
            <v>4</v>
          </cell>
          <cell r="K2194">
            <v>4.8</v>
          </cell>
        </row>
        <row r="2195">
          <cell r="A2195" t="str">
            <v>M2</v>
          </cell>
          <cell r="B2195" t="str">
            <v>A5C</v>
          </cell>
          <cell r="C2195" t="str">
            <v>P</v>
          </cell>
          <cell r="D2195" t="str">
            <v>23097</v>
          </cell>
          <cell r="E2195" t="str">
            <v>PIPE</v>
          </cell>
          <cell r="F2195">
            <v>1</v>
          </cell>
          <cell r="G2195" t="str">
            <v>CB100404000600</v>
          </cell>
          <cell r="H2195">
            <v>6</v>
          </cell>
          <cell r="I2195" t="str">
            <v>--</v>
          </cell>
          <cell r="J2195">
            <v>5.5</v>
          </cell>
          <cell r="K2195">
            <v>6.6</v>
          </cell>
        </row>
        <row r="2196">
          <cell r="A2196" t="str">
            <v>M2</v>
          </cell>
          <cell r="B2196" t="str">
            <v>A5C</v>
          </cell>
          <cell r="C2196" t="str">
            <v>P</v>
          </cell>
          <cell r="D2196" t="str">
            <v>23136</v>
          </cell>
          <cell r="E2196" t="str">
            <v>PIPE</v>
          </cell>
          <cell r="F2196">
            <v>1</v>
          </cell>
          <cell r="G2196" t="str">
            <v>CB100404000600</v>
          </cell>
          <cell r="H2196">
            <v>6</v>
          </cell>
          <cell r="I2196" t="str">
            <v>--</v>
          </cell>
          <cell r="J2196">
            <v>5.5</v>
          </cell>
          <cell r="K2196">
            <v>6.6</v>
          </cell>
        </row>
        <row r="2197">
          <cell r="A2197" t="str">
            <v>M2</v>
          </cell>
          <cell r="B2197" t="str">
            <v>A5C</v>
          </cell>
          <cell r="C2197" t="str">
            <v>P</v>
          </cell>
          <cell r="D2197" t="str">
            <v>23025</v>
          </cell>
          <cell r="E2197" t="str">
            <v>PIPE</v>
          </cell>
          <cell r="F2197">
            <v>1</v>
          </cell>
          <cell r="G2197" t="str">
            <v>CB100404000600</v>
          </cell>
          <cell r="H2197">
            <v>6</v>
          </cell>
          <cell r="I2197" t="str">
            <v>--</v>
          </cell>
          <cell r="J2197">
            <v>5.8</v>
          </cell>
          <cell r="K2197">
            <v>7</v>
          </cell>
        </row>
        <row r="2198">
          <cell r="A2198" t="str">
            <v>M2</v>
          </cell>
          <cell r="B2198" t="str">
            <v>A5C</v>
          </cell>
          <cell r="C2198" t="str">
            <v>P</v>
          </cell>
          <cell r="D2198" t="str">
            <v>23221</v>
          </cell>
          <cell r="E2198" t="str">
            <v>PIPE</v>
          </cell>
          <cell r="F2198">
            <v>1</v>
          </cell>
          <cell r="G2198" t="str">
            <v>CB100404000600</v>
          </cell>
          <cell r="H2198">
            <v>6</v>
          </cell>
          <cell r="I2198" t="str">
            <v>--</v>
          </cell>
          <cell r="J2198">
            <v>7</v>
          </cell>
          <cell r="K2198">
            <v>8.4</v>
          </cell>
        </row>
        <row r="2199">
          <cell r="A2199" t="str">
            <v>M2</v>
          </cell>
          <cell r="B2199" t="str">
            <v>A5C</v>
          </cell>
          <cell r="C2199" t="str">
            <v>P</v>
          </cell>
          <cell r="D2199" t="str">
            <v>23244</v>
          </cell>
          <cell r="E2199" t="str">
            <v>PIPE</v>
          </cell>
          <cell r="F2199">
            <v>1</v>
          </cell>
          <cell r="G2199" t="str">
            <v>CB100404000600</v>
          </cell>
          <cell r="H2199">
            <v>6</v>
          </cell>
          <cell r="I2199" t="str">
            <v>--</v>
          </cell>
          <cell r="J2199">
            <v>7</v>
          </cell>
          <cell r="K2199">
            <v>8.4</v>
          </cell>
        </row>
        <row r="2200">
          <cell r="A2200" t="str">
            <v>M2</v>
          </cell>
          <cell r="B2200" t="str">
            <v>A5C</v>
          </cell>
          <cell r="C2200" t="str">
            <v>P</v>
          </cell>
          <cell r="D2200" t="str">
            <v>23152</v>
          </cell>
          <cell r="E2200" t="str">
            <v>PIPE</v>
          </cell>
          <cell r="F2200">
            <v>1</v>
          </cell>
          <cell r="G2200" t="str">
            <v>CB100404000600</v>
          </cell>
          <cell r="H2200">
            <v>6</v>
          </cell>
          <cell r="I2200" t="str">
            <v>--</v>
          </cell>
          <cell r="J2200">
            <v>10</v>
          </cell>
          <cell r="K2200">
            <v>12</v>
          </cell>
        </row>
        <row r="2201">
          <cell r="A2201" t="str">
            <v>M2</v>
          </cell>
          <cell r="B2201" t="str">
            <v>A5C</v>
          </cell>
          <cell r="C2201" t="str">
            <v>P</v>
          </cell>
          <cell r="D2201" t="str">
            <v>23021</v>
          </cell>
          <cell r="E2201" t="str">
            <v>PIPE</v>
          </cell>
          <cell r="F2201">
            <v>1</v>
          </cell>
          <cell r="G2201" t="str">
            <v>CB100404000600</v>
          </cell>
          <cell r="H2201">
            <v>6</v>
          </cell>
          <cell r="I2201" t="str">
            <v>--</v>
          </cell>
          <cell r="J2201">
            <v>10</v>
          </cell>
          <cell r="K2201">
            <v>12</v>
          </cell>
        </row>
        <row r="2202">
          <cell r="A2202" t="str">
            <v>M2</v>
          </cell>
          <cell r="B2202" t="str">
            <v>A5C</v>
          </cell>
          <cell r="C2202" t="str">
            <v>P</v>
          </cell>
          <cell r="D2202" t="str">
            <v>23091</v>
          </cell>
          <cell r="E2202" t="str">
            <v>PIPE</v>
          </cell>
          <cell r="F2202">
            <v>1</v>
          </cell>
          <cell r="G2202" t="str">
            <v>CB100404000600</v>
          </cell>
          <cell r="H2202">
            <v>6</v>
          </cell>
          <cell r="I2202" t="str">
            <v>--</v>
          </cell>
          <cell r="J2202">
            <v>10</v>
          </cell>
          <cell r="K2202">
            <v>12</v>
          </cell>
        </row>
        <row r="2203">
          <cell r="A2203" t="str">
            <v>M2</v>
          </cell>
          <cell r="B2203" t="str">
            <v>A5C</v>
          </cell>
          <cell r="C2203" t="str">
            <v>P</v>
          </cell>
          <cell r="D2203" t="str">
            <v>23130</v>
          </cell>
          <cell r="E2203" t="str">
            <v>PIPE</v>
          </cell>
          <cell r="F2203">
            <v>1</v>
          </cell>
          <cell r="G2203" t="str">
            <v>CB100404000600</v>
          </cell>
          <cell r="H2203">
            <v>6</v>
          </cell>
          <cell r="I2203" t="str">
            <v>--</v>
          </cell>
          <cell r="J2203">
            <v>10</v>
          </cell>
          <cell r="K2203">
            <v>12</v>
          </cell>
        </row>
        <row r="2204">
          <cell r="A2204" t="str">
            <v>M2</v>
          </cell>
          <cell r="B2204" t="str">
            <v>A5C</v>
          </cell>
          <cell r="C2204" t="str">
            <v>P</v>
          </cell>
          <cell r="D2204" t="str">
            <v>23026</v>
          </cell>
          <cell r="E2204" t="str">
            <v>PIPE</v>
          </cell>
          <cell r="F2204">
            <v>1</v>
          </cell>
          <cell r="G2204" t="str">
            <v>CB100404000600</v>
          </cell>
          <cell r="H2204">
            <v>6</v>
          </cell>
          <cell r="I2204" t="str">
            <v>--</v>
          </cell>
          <cell r="J2204">
            <v>13.5</v>
          </cell>
          <cell r="K2204">
            <v>16.2</v>
          </cell>
        </row>
        <row r="2205">
          <cell r="A2205" t="str">
            <v>M2</v>
          </cell>
          <cell r="B2205" t="str">
            <v>A5C</v>
          </cell>
          <cell r="C2205" t="str">
            <v>P</v>
          </cell>
          <cell r="D2205" t="str">
            <v>23181</v>
          </cell>
          <cell r="E2205" t="str">
            <v>PIPE</v>
          </cell>
          <cell r="F2205">
            <v>1</v>
          </cell>
          <cell r="G2205" t="str">
            <v>CB100404000600</v>
          </cell>
          <cell r="H2205">
            <v>6</v>
          </cell>
          <cell r="I2205" t="str">
            <v>--</v>
          </cell>
          <cell r="J2205">
            <v>22</v>
          </cell>
          <cell r="K2205">
            <v>26.4</v>
          </cell>
        </row>
        <row r="2206">
          <cell r="A2206" t="str">
            <v>M2</v>
          </cell>
          <cell r="B2206" t="str">
            <v>A5C</v>
          </cell>
          <cell r="C2206" t="str">
            <v>P</v>
          </cell>
          <cell r="D2206" t="str">
            <v>23181</v>
          </cell>
          <cell r="E2206" t="str">
            <v>PIPE</v>
          </cell>
          <cell r="F2206">
            <v>1</v>
          </cell>
          <cell r="G2206" t="str">
            <v>CB100404000600</v>
          </cell>
          <cell r="H2206">
            <v>6</v>
          </cell>
          <cell r="I2206" t="str">
            <v>--</v>
          </cell>
          <cell r="J2206">
            <v>29</v>
          </cell>
          <cell r="K2206">
            <v>34.799999999999997</v>
          </cell>
        </row>
        <row r="2207">
          <cell r="A2207" t="str">
            <v>M2</v>
          </cell>
          <cell r="B2207" t="str">
            <v>A5C</v>
          </cell>
          <cell r="C2207" t="str">
            <v>P</v>
          </cell>
          <cell r="D2207" t="str">
            <v>23152</v>
          </cell>
          <cell r="E2207" t="str">
            <v>PIPE</v>
          </cell>
          <cell r="F2207">
            <v>1</v>
          </cell>
          <cell r="G2207" t="str">
            <v>CB100404000600</v>
          </cell>
          <cell r="H2207">
            <v>6</v>
          </cell>
          <cell r="I2207" t="str">
            <v>--</v>
          </cell>
          <cell r="J2207">
            <v>31.5</v>
          </cell>
          <cell r="K2207">
            <v>37.799999999999997</v>
          </cell>
        </row>
        <row r="2208">
          <cell r="A2208" t="str">
            <v>M2</v>
          </cell>
          <cell r="B2208" t="str">
            <v>A5C</v>
          </cell>
          <cell r="C2208" t="str">
            <v>P</v>
          </cell>
          <cell r="D2208" t="str">
            <v>23010</v>
          </cell>
          <cell r="E2208" t="str">
            <v>PIPE</v>
          </cell>
          <cell r="F2208">
            <v>1</v>
          </cell>
          <cell r="G2208" t="str">
            <v>CB100404000800</v>
          </cell>
          <cell r="H2208">
            <v>8</v>
          </cell>
          <cell r="I2208" t="str">
            <v>--</v>
          </cell>
          <cell r="J2208">
            <v>1.3</v>
          </cell>
          <cell r="K2208">
            <v>1.6</v>
          </cell>
        </row>
        <row r="2209">
          <cell r="A2209" t="str">
            <v>M2</v>
          </cell>
          <cell r="B2209" t="str">
            <v>A5C</v>
          </cell>
          <cell r="C2209" t="str">
            <v>P</v>
          </cell>
          <cell r="D2209" t="str">
            <v>23093</v>
          </cell>
          <cell r="E2209" t="str">
            <v>PIPE</v>
          </cell>
          <cell r="F2209">
            <v>1</v>
          </cell>
          <cell r="G2209" t="str">
            <v>CB100404000800</v>
          </cell>
          <cell r="H2209">
            <v>8</v>
          </cell>
          <cell r="I2209" t="str">
            <v>--</v>
          </cell>
          <cell r="J2209">
            <v>5.5</v>
          </cell>
          <cell r="K2209">
            <v>6.6</v>
          </cell>
        </row>
        <row r="2210">
          <cell r="A2210" t="str">
            <v>M2</v>
          </cell>
          <cell r="B2210" t="str">
            <v>A5C</v>
          </cell>
          <cell r="C2210" t="str">
            <v>P</v>
          </cell>
          <cell r="D2210" t="str">
            <v>23132</v>
          </cell>
          <cell r="E2210" t="str">
            <v>PIPE</v>
          </cell>
          <cell r="F2210">
            <v>1</v>
          </cell>
          <cell r="G2210" t="str">
            <v>CB100404000800</v>
          </cell>
          <cell r="H2210">
            <v>8</v>
          </cell>
          <cell r="I2210" t="str">
            <v>--</v>
          </cell>
          <cell r="J2210">
            <v>5.5</v>
          </cell>
          <cell r="K2210">
            <v>6.6</v>
          </cell>
        </row>
        <row r="2211">
          <cell r="A2211" t="str">
            <v>M2</v>
          </cell>
          <cell r="B2211" t="str">
            <v>A5C</v>
          </cell>
          <cell r="C2211" t="str">
            <v>P</v>
          </cell>
          <cell r="D2211" t="str">
            <v>23067</v>
          </cell>
          <cell r="E2211" t="str">
            <v>PIPE</v>
          </cell>
          <cell r="F2211">
            <v>1</v>
          </cell>
          <cell r="G2211" t="str">
            <v>CB100404000800</v>
          </cell>
          <cell r="H2211">
            <v>8</v>
          </cell>
          <cell r="I2211" t="str">
            <v>--</v>
          </cell>
          <cell r="J2211">
            <v>9</v>
          </cell>
          <cell r="K2211">
            <v>10.8</v>
          </cell>
        </row>
        <row r="2212">
          <cell r="A2212" t="str">
            <v>M2</v>
          </cell>
          <cell r="B2212" t="str">
            <v>A5C</v>
          </cell>
          <cell r="C2212" t="str">
            <v>P</v>
          </cell>
          <cell r="D2212" t="str">
            <v>23126</v>
          </cell>
          <cell r="E2212" t="str">
            <v>PIPE</v>
          </cell>
          <cell r="F2212">
            <v>1</v>
          </cell>
          <cell r="G2212" t="str">
            <v>CB100404000800</v>
          </cell>
          <cell r="H2212">
            <v>8</v>
          </cell>
          <cell r="I2212" t="str">
            <v>--</v>
          </cell>
          <cell r="J2212">
            <v>9</v>
          </cell>
          <cell r="K2212">
            <v>10.8</v>
          </cell>
        </row>
        <row r="2213">
          <cell r="A2213" t="str">
            <v>M2</v>
          </cell>
          <cell r="B2213" t="str">
            <v>A5C</v>
          </cell>
          <cell r="C2213" t="str">
            <v>P</v>
          </cell>
          <cell r="D2213" t="str">
            <v>23089</v>
          </cell>
          <cell r="E2213" t="str">
            <v>PIPE</v>
          </cell>
          <cell r="F2213">
            <v>1</v>
          </cell>
          <cell r="G2213" t="str">
            <v>CB100404000800</v>
          </cell>
          <cell r="H2213">
            <v>8</v>
          </cell>
          <cell r="I2213" t="str">
            <v>--</v>
          </cell>
          <cell r="J2213">
            <v>9.5</v>
          </cell>
          <cell r="K2213">
            <v>11.4</v>
          </cell>
        </row>
        <row r="2214">
          <cell r="A2214" t="str">
            <v>M2</v>
          </cell>
          <cell r="B2214" t="str">
            <v>A5C</v>
          </cell>
          <cell r="C2214" t="str">
            <v>P</v>
          </cell>
          <cell r="D2214" t="str">
            <v>23128</v>
          </cell>
          <cell r="E2214" t="str">
            <v>PIPE</v>
          </cell>
          <cell r="F2214">
            <v>1</v>
          </cell>
          <cell r="G2214" t="str">
            <v>CB100404000800</v>
          </cell>
          <cell r="H2214">
            <v>8</v>
          </cell>
          <cell r="I2214" t="str">
            <v>--</v>
          </cell>
          <cell r="J2214">
            <v>9.5</v>
          </cell>
          <cell r="K2214">
            <v>11.4</v>
          </cell>
        </row>
        <row r="2215">
          <cell r="A2215" t="str">
            <v>M2</v>
          </cell>
          <cell r="B2215" t="str">
            <v>A5C</v>
          </cell>
          <cell r="C2215" t="str">
            <v>P</v>
          </cell>
          <cell r="D2215" t="str">
            <v>23046</v>
          </cell>
          <cell r="E2215" t="str">
            <v>PIPE</v>
          </cell>
          <cell r="F2215">
            <v>1</v>
          </cell>
          <cell r="G2215" t="str">
            <v>CB100404000800</v>
          </cell>
          <cell r="H2215">
            <v>8</v>
          </cell>
          <cell r="I2215" t="str">
            <v>--</v>
          </cell>
          <cell r="J2215">
            <v>48.3</v>
          </cell>
          <cell r="K2215">
            <v>58</v>
          </cell>
        </row>
        <row r="2216">
          <cell r="A2216" t="str">
            <v>M2</v>
          </cell>
          <cell r="B2216" t="str">
            <v>A5C</v>
          </cell>
          <cell r="C2216" t="str">
            <v>P</v>
          </cell>
          <cell r="D2216" t="str">
            <v>23160</v>
          </cell>
          <cell r="E2216" t="str">
            <v>PIPE</v>
          </cell>
          <cell r="F2216">
            <v>1</v>
          </cell>
          <cell r="G2216" t="str">
            <v>CB100404000800</v>
          </cell>
          <cell r="H2216">
            <v>8</v>
          </cell>
          <cell r="I2216" t="str">
            <v>--</v>
          </cell>
          <cell r="J2216">
            <v>61.6</v>
          </cell>
          <cell r="K2216">
            <v>74</v>
          </cell>
        </row>
        <row r="2217">
          <cell r="A2217" t="str">
            <v>M2</v>
          </cell>
          <cell r="B2217" t="str">
            <v>A5C</v>
          </cell>
          <cell r="C2217" t="str">
            <v>P</v>
          </cell>
          <cell r="D2217" t="str">
            <v>23049</v>
          </cell>
          <cell r="E2217" t="str">
            <v>PIPE</v>
          </cell>
          <cell r="F2217">
            <v>1</v>
          </cell>
          <cell r="G2217" t="str">
            <v>CB100404001000</v>
          </cell>
          <cell r="H2217">
            <v>10</v>
          </cell>
          <cell r="I2217" t="str">
            <v>--</v>
          </cell>
          <cell r="J2217">
            <v>1.3</v>
          </cell>
          <cell r="K2217">
            <v>1.5</v>
          </cell>
        </row>
        <row r="2218">
          <cell r="A2218" t="str">
            <v>M2</v>
          </cell>
          <cell r="B2218" t="str">
            <v>A5C</v>
          </cell>
          <cell r="C2218" t="str">
            <v>P</v>
          </cell>
          <cell r="D2218" t="str">
            <v>23060</v>
          </cell>
          <cell r="E2218" t="str">
            <v>PIPE</v>
          </cell>
          <cell r="F2218">
            <v>1</v>
          </cell>
          <cell r="G2218" t="str">
            <v>CB100404001000</v>
          </cell>
          <cell r="H2218">
            <v>10</v>
          </cell>
          <cell r="I2218" t="str">
            <v>--</v>
          </cell>
          <cell r="J2218">
            <v>2</v>
          </cell>
          <cell r="K2218">
            <v>2.2000000000000002</v>
          </cell>
        </row>
        <row r="2219">
          <cell r="A2219" t="str">
            <v>M2</v>
          </cell>
          <cell r="B2219" t="str">
            <v>A5C</v>
          </cell>
          <cell r="C2219" t="str">
            <v>P</v>
          </cell>
          <cell r="D2219" t="str">
            <v>23023</v>
          </cell>
          <cell r="E2219" t="str">
            <v>PIPE</v>
          </cell>
          <cell r="F2219">
            <v>1</v>
          </cell>
          <cell r="G2219" t="str">
            <v>CB100404001000</v>
          </cell>
          <cell r="H2219">
            <v>10</v>
          </cell>
          <cell r="I2219" t="str">
            <v>--</v>
          </cell>
          <cell r="J2219">
            <v>2.6</v>
          </cell>
          <cell r="K2219">
            <v>2.9</v>
          </cell>
        </row>
        <row r="2220">
          <cell r="A2220" t="str">
            <v>M2</v>
          </cell>
          <cell r="B2220" t="str">
            <v>A5C</v>
          </cell>
          <cell r="C2220" t="str">
            <v>P</v>
          </cell>
          <cell r="D2220" t="str">
            <v>23011</v>
          </cell>
          <cell r="E2220" t="str">
            <v>PIPE</v>
          </cell>
          <cell r="F2220">
            <v>1</v>
          </cell>
          <cell r="G2220" t="str">
            <v>CB100404001000</v>
          </cell>
          <cell r="H2220">
            <v>10</v>
          </cell>
          <cell r="I2220" t="str">
            <v>--</v>
          </cell>
          <cell r="J2220">
            <v>33.9</v>
          </cell>
          <cell r="K2220">
            <v>37.299999999999997</v>
          </cell>
        </row>
        <row r="2221">
          <cell r="A2221" t="str">
            <v>M2</v>
          </cell>
          <cell r="B2221" t="str">
            <v>A5C</v>
          </cell>
          <cell r="C2221" t="str">
            <v>P</v>
          </cell>
          <cell r="D2221" t="str">
            <v>23057</v>
          </cell>
          <cell r="E2221" t="str">
            <v>PIPE</v>
          </cell>
          <cell r="F2221">
            <v>1</v>
          </cell>
          <cell r="G2221" t="str">
            <v>CB100404001000</v>
          </cell>
          <cell r="H2221">
            <v>10</v>
          </cell>
          <cell r="I2221" t="str">
            <v>--</v>
          </cell>
          <cell r="J2221">
            <v>52.5</v>
          </cell>
          <cell r="K2221">
            <v>57.8</v>
          </cell>
        </row>
        <row r="2222">
          <cell r="A2222" t="str">
            <v>M2</v>
          </cell>
          <cell r="B2222" t="str">
            <v>A5C</v>
          </cell>
          <cell r="C2222" t="str">
            <v>P</v>
          </cell>
          <cell r="D2222" t="str">
            <v>23031</v>
          </cell>
          <cell r="E2222" t="str">
            <v>PIPE</v>
          </cell>
          <cell r="F2222">
            <v>1</v>
          </cell>
          <cell r="G2222" t="str">
            <v>CB100404001200</v>
          </cell>
          <cell r="H2222">
            <v>12</v>
          </cell>
          <cell r="I2222" t="str">
            <v>--</v>
          </cell>
          <cell r="J2222">
            <v>1.3</v>
          </cell>
          <cell r="K2222">
            <v>1.5</v>
          </cell>
        </row>
        <row r="2223">
          <cell r="A2223" t="str">
            <v>M2</v>
          </cell>
          <cell r="B2223" t="str">
            <v>A5C</v>
          </cell>
          <cell r="C2223" t="str">
            <v>P</v>
          </cell>
          <cell r="D2223" t="str">
            <v>23015</v>
          </cell>
          <cell r="E2223" t="str">
            <v>PIPE</v>
          </cell>
          <cell r="F2223">
            <v>1</v>
          </cell>
          <cell r="G2223" t="str">
            <v>CB100404001200</v>
          </cell>
          <cell r="H2223">
            <v>12</v>
          </cell>
          <cell r="I2223" t="str">
            <v>--</v>
          </cell>
          <cell r="J2223">
            <v>1.8</v>
          </cell>
          <cell r="K2223">
            <v>2</v>
          </cell>
        </row>
        <row r="2224">
          <cell r="A2224" t="str">
            <v>M2</v>
          </cell>
          <cell r="B2224" t="str">
            <v>A5C</v>
          </cell>
          <cell r="C2224" t="str">
            <v>P</v>
          </cell>
          <cell r="D2224" t="str">
            <v>23032</v>
          </cell>
          <cell r="E2224" t="str">
            <v>PIPE</v>
          </cell>
          <cell r="F2224">
            <v>1</v>
          </cell>
          <cell r="G2224" t="str">
            <v>CB100404001600</v>
          </cell>
          <cell r="H2224">
            <v>16</v>
          </cell>
          <cell r="I2224" t="str">
            <v>--</v>
          </cell>
          <cell r="J2224">
            <v>46.6</v>
          </cell>
          <cell r="K2224">
            <v>46.6</v>
          </cell>
        </row>
        <row r="2225">
          <cell r="A2225" t="str">
            <v>M2</v>
          </cell>
          <cell r="B2225" t="str">
            <v>A5C</v>
          </cell>
          <cell r="C2225" t="str">
            <v>P</v>
          </cell>
          <cell r="D2225" t="str">
            <v>23022</v>
          </cell>
          <cell r="E2225" t="str">
            <v>PIPE</v>
          </cell>
          <cell r="F2225">
            <v>1</v>
          </cell>
          <cell r="G2225" t="str">
            <v>CB100404001800</v>
          </cell>
          <cell r="H2225">
            <v>18</v>
          </cell>
          <cell r="I2225" t="str">
            <v>--</v>
          </cell>
          <cell r="J2225">
            <v>51</v>
          </cell>
          <cell r="K2225">
            <v>51</v>
          </cell>
        </row>
        <row r="2226">
          <cell r="A2226" t="str">
            <v>M2</v>
          </cell>
          <cell r="B2226" t="str">
            <v>A5C</v>
          </cell>
          <cell r="C2226" t="str">
            <v>P</v>
          </cell>
          <cell r="D2226" t="str">
            <v>23034</v>
          </cell>
          <cell r="E2226" t="str">
            <v>PIPE</v>
          </cell>
          <cell r="F2226">
            <v>1</v>
          </cell>
          <cell r="G2226" t="str">
            <v>CB100404002000</v>
          </cell>
          <cell r="H2226">
            <v>20</v>
          </cell>
          <cell r="I2226" t="str">
            <v>--</v>
          </cell>
          <cell r="J2226">
            <v>1.3</v>
          </cell>
          <cell r="K2226">
            <v>1.3</v>
          </cell>
        </row>
        <row r="2227">
          <cell r="A2227" t="str">
            <v>M2</v>
          </cell>
          <cell r="B2227" t="str">
            <v>B2C</v>
          </cell>
          <cell r="C2227" t="str">
            <v>SH</v>
          </cell>
          <cell r="D2227" t="str">
            <v>23601</v>
          </cell>
          <cell r="E2227" t="str">
            <v>NPL</v>
          </cell>
          <cell r="F2227">
            <v>2</v>
          </cell>
          <cell r="G2227" t="str">
            <v>CB132108000HVR</v>
          </cell>
          <cell r="H2227">
            <v>0.5</v>
          </cell>
          <cell r="I2227" t="str">
            <v>75mm</v>
          </cell>
          <cell r="J2227">
            <v>2</v>
          </cell>
          <cell r="K2227">
            <v>2</v>
          </cell>
        </row>
        <row r="2228">
          <cell r="A2228" t="str">
            <v>M2</v>
          </cell>
          <cell r="B2228" t="str">
            <v>B2C</v>
          </cell>
          <cell r="C2228" t="str">
            <v>SH</v>
          </cell>
          <cell r="D2228" t="str">
            <v>23612</v>
          </cell>
          <cell r="E2228" t="str">
            <v>NPL</v>
          </cell>
          <cell r="F2228">
            <v>2</v>
          </cell>
          <cell r="G2228" t="str">
            <v>CB132108000HVR</v>
          </cell>
          <cell r="H2228">
            <v>0.5</v>
          </cell>
          <cell r="I2228" t="str">
            <v>75mm</v>
          </cell>
          <cell r="J2228">
            <v>1</v>
          </cell>
          <cell r="K2228">
            <v>1</v>
          </cell>
        </row>
        <row r="2229">
          <cell r="A2229" t="str">
            <v>M2</v>
          </cell>
          <cell r="B2229" t="str">
            <v>B2C</v>
          </cell>
          <cell r="C2229" t="str">
            <v>SH</v>
          </cell>
          <cell r="D2229" t="str">
            <v>23612</v>
          </cell>
          <cell r="E2229" t="str">
            <v>NPL</v>
          </cell>
          <cell r="F2229">
            <v>2</v>
          </cell>
          <cell r="G2229" t="str">
            <v>CB132108000HWL</v>
          </cell>
          <cell r="H2229">
            <v>0.5</v>
          </cell>
          <cell r="I2229" t="str">
            <v>150mm</v>
          </cell>
          <cell r="J2229">
            <v>1</v>
          </cell>
          <cell r="K2229">
            <v>1</v>
          </cell>
        </row>
        <row r="2230">
          <cell r="A2230" t="str">
            <v>M2</v>
          </cell>
          <cell r="B2230" t="str">
            <v>A5C</v>
          </cell>
          <cell r="C2230" t="str">
            <v>P</v>
          </cell>
          <cell r="D2230" t="str">
            <v>23094</v>
          </cell>
          <cell r="E2230" t="str">
            <v>90 ELL</v>
          </cell>
          <cell r="F2230">
            <v>2</v>
          </cell>
          <cell r="G2230" t="str">
            <v>CB400100000H00</v>
          </cell>
          <cell r="H2230">
            <v>0.5</v>
          </cell>
          <cell r="I2230" t="str">
            <v>--</v>
          </cell>
          <cell r="J2230">
            <v>1</v>
          </cell>
          <cell r="K2230">
            <v>1</v>
          </cell>
        </row>
        <row r="2231">
          <cell r="A2231" t="str">
            <v>M2</v>
          </cell>
          <cell r="B2231" t="str">
            <v>A5C</v>
          </cell>
          <cell r="C2231" t="str">
            <v>P</v>
          </cell>
          <cell r="D2231" t="str">
            <v>23113</v>
          </cell>
          <cell r="E2231" t="str">
            <v>90 ELL</v>
          </cell>
          <cell r="F2231">
            <v>2</v>
          </cell>
          <cell r="G2231" t="str">
            <v>CB400100000H00</v>
          </cell>
          <cell r="H2231">
            <v>0.5</v>
          </cell>
          <cell r="I2231" t="str">
            <v>--</v>
          </cell>
          <cell r="J2231">
            <v>1</v>
          </cell>
          <cell r="K2231">
            <v>1</v>
          </cell>
        </row>
        <row r="2232">
          <cell r="A2232" t="str">
            <v>M2</v>
          </cell>
          <cell r="B2232" t="str">
            <v>A5C</v>
          </cell>
          <cell r="C2232" t="str">
            <v>P</v>
          </cell>
          <cell r="D2232" t="str">
            <v>23188</v>
          </cell>
          <cell r="E2232" t="str">
            <v>CPLG</v>
          </cell>
          <cell r="F2232">
            <v>2</v>
          </cell>
          <cell r="G2232" t="str">
            <v>CB400500000H00</v>
          </cell>
          <cell r="H2232">
            <v>0.5</v>
          </cell>
          <cell r="I2232" t="str">
            <v>--</v>
          </cell>
          <cell r="J2232">
            <v>1</v>
          </cell>
          <cell r="K2232">
            <v>1</v>
          </cell>
        </row>
        <row r="2233">
          <cell r="A2233" t="str">
            <v>M2</v>
          </cell>
          <cell r="B2233" t="str">
            <v>A5C</v>
          </cell>
          <cell r="C2233" t="str">
            <v>P</v>
          </cell>
          <cell r="D2233" t="str">
            <v>23081</v>
          </cell>
          <cell r="E2233" t="str">
            <v>NPL</v>
          </cell>
          <cell r="F2233">
            <v>2</v>
          </cell>
          <cell r="G2233" t="str">
            <v>CB132108000HVR</v>
          </cell>
          <cell r="H2233">
            <v>0.5</v>
          </cell>
          <cell r="I2233" t="str">
            <v>75mm</v>
          </cell>
          <cell r="J2233">
            <v>1</v>
          </cell>
          <cell r="K2233">
            <v>1</v>
          </cell>
        </row>
        <row r="2234">
          <cell r="A2234" t="str">
            <v>M2</v>
          </cell>
          <cell r="B2234" t="str">
            <v>A5C</v>
          </cell>
          <cell r="C2234" t="str">
            <v>P</v>
          </cell>
          <cell r="D2234" t="str">
            <v>23081</v>
          </cell>
          <cell r="E2234" t="str">
            <v>NPL</v>
          </cell>
          <cell r="F2234">
            <v>2</v>
          </cell>
          <cell r="G2234" t="str">
            <v>CB132108000HWL</v>
          </cell>
          <cell r="H2234">
            <v>0.5</v>
          </cell>
          <cell r="I2234" t="str">
            <v>150mm</v>
          </cell>
          <cell r="J2234">
            <v>1</v>
          </cell>
          <cell r="K2234">
            <v>1</v>
          </cell>
        </row>
        <row r="2235">
          <cell r="A2235" t="str">
            <v>M2</v>
          </cell>
          <cell r="B2235" t="str">
            <v>A5C</v>
          </cell>
          <cell r="C2235" t="str">
            <v>P</v>
          </cell>
          <cell r="D2235" t="str">
            <v>23094</v>
          </cell>
          <cell r="E2235" t="str">
            <v>NPL</v>
          </cell>
          <cell r="F2235">
            <v>2</v>
          </cell>
          <cell r="G2235" t="str">
            <v>CB132108000HWL</v>
          </cell>
          <cell r="H2235">
            <v>0.5</v>
          </cell>
          <cell r="I2235" t="str">
            <v>150mm</v>
          </cell>
          <cell r="J2235">
            <v>1</v>
          </cell>
          <cell r="K2235">
            <v>1</v>
          </cell>
        </row>
        <row r="2236">
          <cell r="A2236" t="str">
            <v>M2</v>
          </cell>
          <cell r="B2236" t="str">
            <v>A5C</v>
          </cell>
          <cell r="C2236" t="str">
            <v>P</v>
          </cell>
          <cell r="D2236" t="str">
            <v>23094</v>
          </cell>
          <cell r="E2236" t="str">
            <v>NPL</v>
          </cell>
          <cell r="F2236">
            <v>2</v>
          </cell>
          <cell r="G2236" t="str">
            <v>CB132108000HVR</v>
          </cell>
          <cell r="H2236">
            <v>0.5</v>
          </cell>
          <cell r="I2236" t="str">
            <v>75mm</v>
          </cell>
          <cell r="J2236">
            <v>1</v>
          </cell>
          <cell r="K2236">
            <v>1</v>
          </cell>
        </row>
        <row r="2237">
          <cell r="A2237" t="str">
            <v>M2</v>
          </cell>
          <cell r="B2237" t="str">
            <v>A5C</v>
          </cell>
          <cell r="C2237" t="str">
            <v>P</v>
          </cell>
          <cell r="D2237" t="str">
            <v>23113</v>
          </cell>
          <cell r="E2237" t="str">
            <v>NPL</v>
          </cell>
          <cell r="F2237">
            <v>2</v>
          </cell>
          <cell r="G2237" t="str">
            <v>CB132108000HVR</v>
          </cell>
          <cell r="H2237">
            <v>0.5</v>
          </cell>
          <cell r="I2237" t="str">
            <v>75mm</v>
          </cell>
          <cell r="J2237">
            <v>1</v>
          </cell>
          <cell r="K2237">
            <v>1</v>
          </cell>
        </row>
        <row r="2238">
          <cell r="A2238" t="str">
            <v>M2</v>
          </cell>
          <cell r="B2238" t="str">
            <v>A5C</v>
          </cell>
          <cell r="C2238" t="str">
            <v>P</v>
          </cell>
          <cell r="D2238" t="str">
            <v>23225</v>
          </cell>
          <cell r="E2238" t="str">
            <v>NPL</v>
          </cell>
          <cell r="F2238">
            <v>2</v>
          </cell>
          <cell r="G2238" t="str">
            <v>CB132108000HWL</v>
          </cell>
          <cell r="H2238">
            <v>0.5</v>
          </cell>
          <cell r="I2238" t="str">
            <v>150mm</v>
          </cell>
          <cell r="J2238">
            <v>1</v>
          </cell>
          <cell r="K2238">
            <v>1</v>
          </cell>
        </row>
        <row r="2239">
          <cell r="A2239" t="str">
            <v>M2</v>
          </cell>
          <cell r="B2239" t="str">
            <v>A5C</v>
          </cell>
          <cell r="C2239" t="str">
            <v>P</v>
          </cell>
          <cell r="D2239" t="str">
            <v>23225</v>
          </cell>
          <cell r="E2239" t="str">
            <v>NPL</v>
          </cell>
          <cell r="F2239">
            <v>2</v>
          </cell>
          <cell r="G2239" t="str">
            <v>CB132108000HVR</v>
          </cell>
          <cell r="H2239">
            <v>0.5</v>
          </cell>
          <cell r="I2239" t="str">
            <v>75mm</v>
          </cell>
          <cell r="J2239">
            <v>1</v>
          </cell>
          <cell r="K2239">
            <v>1</v>
          </cell>
        </row>
        <row r="2240">
          <cell r="A2240" t="str">
            <v>M2</v>
          </cell>
          <cell r="B2240" t="str">
            <v>A5C</v>
          </cell>
          <cell r="C2240" t="str">
            <v>P</v>
          </cell>
          <cell r="D2240" t="str">
            <v>23113</v>
          </cell>
          <cell r="E2240" t="str">
            <v>NPL</v>
          </cell>
          <cell r="F2240">
            <v>2</v>
          </cell>
          <cell r="G2240" t="str">
            <v>CB132108000HWL</v>
          </cell>
          <cell r="H2240">
            <v>0.5</v>
          </cell>
          <cell r="I2240" t="str">
            <v>150mm</v>
          </cell>
          <cell r="J2240">
            <v>1</v>
          </cell>
          <cell r="K2240">
            <v>1</v>
          </cell>
        </row>
        <row r="2241">
          <cell r="A2241" t="str">
            <v>M2</v>
          </cell>
          <cell r="B2241" t="str">
            <v>A5C</v>
          </cell>
          <cell r="C2241" t="str">
            <v>P</v>
          </cell>
          <cell r="D2241" t="str">
            <v>23059</v>
          </cell>
          <cell r="E2241" t="str">
            <v>NPL</v>
          </cell>
          <cell r="F2241">
            <v>2</v>
          </cell>
          <cell r="G2241" t="str">
            <v>CB132108000HWL</v>
          </cell>
          <cell r="H2241">
            <v>0.5</v>
          </cell>
          <cell r="I2241" t="str">
            <v>150mm</v>
          </cell>
          <cell r="J2241">
            <v>1</v>
          </cell>
          <cell r="K2241">
            <v>1</v>
          </cell>
        </row>
        <row r="2242">
          <cell r="A2242" t="str">
            <v>M2</v>
          </cell>
          <cell r="B2242" t="str">
            <v>A5C</v>
          </cell>
          <cell r="C2242" t="str">
            <v>P</v>
          </cell>
          <cell r="D2242" t="str">
            <v>23059</v>
          </cell>
          <cell r="E2242" t="str">
            <v>NPL</v>
          </cell>
          <cell r="F2242">
            <v>2</v>
          </cell>
          <cell r="G2242" t="str">
            <v>CB132108000HVR</v>
          </cell>
          <cell r="H2242">
            <v>0.5</v>
          </cell>
          <cell r="I2242" t="str">
            <v>75mm</v>
          </cell>
          <cell r="J2242">
            <v>1</v>
          </cell>
          <cell r="K2242">
            <v>1</v>
          </cell>
        </row>
        <row r="2243">
          <cell r="A2243" t="str">
            <v>M2</v>
          </cell>
          <cell r="B2243" t="str">
            <v>A5C</v>
          </cell>
          <cell r="C2243" t="str">
            <v>P</v>
          </cell>
          <cell r="D2243" t="str">
            <v>23053</v>
          </cell>
          <cell r="E2243" t="str">
            <v>NPL</v>
          </cell>
          <cell r="F2243">
            <v>2</v>
          </cell>
          <cell r="G2243" t="str">
            <v>CB132108000HWL</v>
          </cell>
          <cell r="H2243">
            <v>0.5</v>
          </cell>
          <cell r="I2243" t="str">
            <v>150mm</v>
          </cell>
          <cell r="J2243">
            <v>1</v>
          </cell>
          <cell r="K2243">
            <v>1</v>
          </cell>
        </row>
        <row r="2244">
          <cell r="A2244" t="str">
            <v>M2</v>
          </cell>
          <cell r="B2244" t="str">
            <v>A5C</v>
          </cell>
          <cell r="C2244" t="str">
            <v>P</v>
          </cell>
          <cell r="D2244" t="str">
            <v>23064</v>
          </cell>
          <cell r="E2244" t="str">
            <v>NPL</v>
          </cell>
          <cell r="F2244">
            <v>2</v>
          </cell>
          <cell r="G2244" t="str">
            <v>CB132108000HWL</v>
          </cell>
          <cell r="H2244">
            <v>0.5</v>
          </cell>
          <cell r="I2244" t="str">
            <v>150mm</v>
          </cell>
          <cell r="J2244">
            <v>1</v>
          </cell>
          <cell r="K2244">
            <v>1</v>
          </cell>
        </row>
        <row r="2245">
          <cell r="A2245" t="str">
            <v>M2</v>
          </cell>
          <cell r="B2245" t="str">
            <v>A5C</v>
          </cell>
          <cell r="C2245" t="str">
            <v>P</v>
          </cell>
          <cell r="D2245" t="str">
            <v>23064</v>
          </cell>
          <cell r="E2245" t="str">
            <v>NPL</v>
          </cell>
          <cell r="F2245">
            <v>2</v>
          </cell>
          <cell r="G2245" t="str">
            <v>CB132108000HVR</v>
          </cell>
          <cell r="H2245">
            <v>0.5</v>
          </cell>
          <cell r="I2245" t="str">
            <v>75mm</v>
          </cell>
          <cell r="J2245">
            <v>1</v>
          </cell>
          <cell r="K2245">
            <v>1</v>
          </cell>
        </row>
        <row r="2246">
          <cell r="A2246" t="str">
            <v>M2</v>
          </cell>
          <cell r="B2246" t="str">
            <v>A5C</v>
          </cell>
          <cell r="C2246" t="str">
            <v>P</v>
          </cell>
          <cell r="D2246" t="str">
            <v>23080</v>
          </cell>
          <cell r="E2246" t="str">
            <v>NPL</v>
          </cell>
          <cell r="F2246">
            <v>2</v>
          </cell>
          <cell r="G2246" t="str">
            <v>CB132108000HWL</v>
          </cell>
          <cell r="H2246">
            <v>0.5</v>
          </cell>
          <cell r="I2246" t="str">
            <v>150mm</v>
          </cell>
          <cell r="J2246">
            <v>1</v>
          </cell>
          <cell r="K2246">
            <v>1</v>
          </cell>
        </row>
        <row r="2247">
          <cell r="A2247" t="str">
            <v>M2</v>
          </cell>
          <cell r="B2247" t="str">
            <v>A5C</v>
          </cell>
          <cell r="C2247" t="str">
            <v>P</v>
          </cell>
          <cell r="D2247" t="str">
            <v>23080</v>
          </cell>
          <cell r="E2247" t="str">
            <v>NPL</v>
          </cell>
          <cell r="F2247">
            <v>2</v>
          </cell>
          <cell r="G2247" t="str">
            <v>CB132108000HVR</v>
          </cell>
          <cell r="H2247">
            <v>0.5</v>
          </cell>
          <cell r="I2247" t="str">
            <v>75mm</v>
          </cell>
          <cell r="J2247">
            <v>1</v>
          </cell>
          <cell r="K2247">
            <v>1</v>
          </cell>
        </row>
        <row r="2248">
          <cell r="A2248" t="str">
            <v>M2</v>
          </cell>
          <cell r="B2248" t="str">
            <v>A5C</v>
          </cell>
          <cell r="C2248" t="str">
            <v>P</v>
          </cell>
          <cell r="D2248" t="str">
            <v>23079</v>
          </cell>
          <cell r="E2248" t="str">
            <v>NPL</v>
          </cell>
          <cell r="F2248">
            <v>2</v>
          </cell>
          <cell r="G2248" t="str">
            <v>CB132108000HVR</v>
          </cell>
          <cell r="H2248">
            <v>0.5</v>
          </cell>
          <cell r="I2248" t="str">
            <v>75mm</v>
          </cell>
          <cell r="J2248">
            <v>1</v>
          </cell>
          <cell r="K2248">
            <v>1</v>
          </cell>
        </row>
        <row r="2249">
          <cell r="A2249" t="str">
            <v>M2</v>
          </cell>
          <cell r="B2249" t="str">
            <v>A5C</v>
          </cell>
          <cell r="C2249" t="str">
            <v>P</v>
          </cell>
          <cell r="D2249" t="str">
            <v>23079</v>
          </cell>
          <cell r="E2249" t="str">
            <v>NPL</v>
          </cell>
          <cell r="F2249">
            <v>2</v>
          </cell>
          <cell r="G2249" t="str">
            <v>CB132108000HWL</v>
          </cell>
          <cell r="H2249">
            <v>0.5</v>
          </cell>
          <cell r="I2249" t="str">
            <v>150mm</v>
          </cell>
          <cell r="J2249">
            <v>1</v>
          </cell>
          <cell r="K2249">
            <v>1</v>
          </cell>
        </row>
        <row r="2250">
          <cell r="A2250" t="str">
            <v>M2</v>
          </cell>
          <cell r="B2250" t="str">
            <v>A5C</v>
          </cell>
          <cell r="C2250" t="str">
            <v>P</v>
          </cell>
          <cell r="D2250" t="str">
            <v>23053</v>
          </cell>
          <cell r="E2250" t="str">
            <v>NPL</v>
          </cell>
          <cell r="F2250">
            <v>2</v>
          </cell>
          <cell r="G2250" t="str">
            <v>CB132108000HVR</v>
          </cell>
          <cell r="H2250">
            <v>0.5</v>
          </cell>
          <cell r="I2250" t="str">
            <v>75mm</v>
          </cell>
          <cell r="J2250">
            <v>1</v>
          </cell>
          <cell r="K2250">
            <v>1</v>
          </cell>
        </row>
        <row r="2251">
          <cell r="A2251" t="str">
            <v>M2</v>
          </cell>
          <cell r="B2251" t="str">
            <v>B2C</v>
          </cell>
          <cell r="C2251" t="str">
            <v>SCL</v>
          </cell>
          <cell r="D2251" t="str">
            <v>TRAP</v>
          </cell>
          <cell r="E2251" t="str">
            <v>90 ELL</v>
          </cell>
          <cell r="F2251">
            <v>2</v>
          </cell>
          <cell r="G2251" t="str">
            <v>CB400100000T00</v>
          </cell>
          <cell r="H2251">
            <v>0.75</v>
          </cell>
          <cell r="I2251" t="str">
            <v>--</v>
          </cell>
          <cell r="J2251">
            <v>12</v>
          </cell>
          <cell r="K2251">
            <v>12</v>
          </cell>
        </row>
        <row r="2252">
          <cell r="A2252" t="str">
            <v>M2</v>
          </cell>
          <cell r="B2252" t="str">
            <v>B2C</v>
          </cell>
          <cell r="C2252" t="str">
            <v>SH</v>
          </cell>
          <cell r="D2252" t="str">
            <v>23612</v>
          </cell>
          <cell r="E2252" t="str">
            <v>90 ELL</v>
          </cell>
          <cell r="F2252">
            <v>2</v>
          </cell>
          <cell r="G2252" t="str">
            <v>CB400100000T00</v>
          </cell>
          <cell r="H2252">
            <v>0.75</v>
          </cell>
          <cell r="I2252" t="str">
            <v>--</v>
          </cell>
          <cell r="J2252">
            <v>1</v>
          </cell>
          <cell r="K2252">
            <v>1</v>
          </cell>
        </row>
        <row r="2253">
          <cell r="A2253" t="str">
            <v>M2</v>
          </cell>
          <cell r="B2253" t="str">
            <v>B2C</v>
          </cell>
          <cell r="C2253" t="str">
            <v>SCH</v>
          </cell>
          <cell r="D2253" t="str">
            <v>23613</v>
          </cell>
          <cell r="E2253" t="str">
            <v>90 ELL</v>
          </cell>
          <cell r="F2253">
            <v>2</v>
          </cell>
          <cell r="G2253" t="str">
            <v>CB400100000T00</v>
          </cell>
          <cell r="H2253">
            <v>0.75</v>
          </cell>
          <cell r="I2253" t="str">
            <v>--</v>
          </cell>
          <cell r="J2253">
            <v>1</v>
          </cell>
          <cell r="K2253">
            <v>1</v>
          </cell>
        </row>
        <row r="2254">
          <cell r="A2254" t="str">
            <v>M2</v>
          </cell>
          <cell r="B2254" t="str">
            <v>B2C</v>
          </cell>
          <cell r="C2254" t="str">
            <v>SH</v>
          </cell>
          <cell r="D2254" t="str">
            <v>24612</v>
          </cell>
          <cell r="E2254" t="str">
            <v>90 ELL</v>
          </cell>
          <cell r="F2254">
            <v>2</v>
          </cell>
          <cell r="G2254" t="str">
            <v>CB400100000T00</v>
          </cell>
          <cell r="H2254">
            <v>0.75</v>
          </cell>
          <cell r="I2254" t="str">
            <v>--</v>
          </cell>
          <cell r="J2254">
            <v>5</v>
          </cell>
          <cell r="K2254">
            <v>5</v>
          </cell>
        </row>
        <row r="2255">
          <cell r="A2255" t="str">
            <v>M2</v>
          </cell>
          <cell r="B2255" t="str">
            <v>B2C</v>
          </cell>
          <cell r="C2255" t="str">
            <v>SCH</v>
          </cell>
          <cell r="D2255" t="str">
            <v>23613</v>
          </cell>
          <cell r="E2255" t="str">
            <v>CAP</v>
          </cell>
          <cell r="F2255">
            <v>2</v>
          </cell>
          <cell r="G2255" t="str">
            <v>CB520700000T00</v>
          </cell>
          <cell r="H2255">
            <v>0.75</v>
          </cell>
          <cell r="I2255" t="str">
            <v>--</v>
          </cell>
          <cell r="J2255">
            <v>1</v>
          </cell>
          <cell r="K2255">
            <v>1</v>
          </cell>
        </row>
        <row r="2256">
          <cell r="A2256" t="str">
            <v>M2</v>
          </cell>
          <cell r="B2256" t="str">
            <v>B2C</v>
          </cell>
          <cell r="C2256" t="str">
            <v>SH</v>
          </cell>
          <cell r="D2256" t="str">
            <v>23601</v>
          </cell>
          <cell r="E2256" t="str">
            <v>CAP</v>
          </cell>
          <cell r="F2256">
            <v>2</v>
          </cell>
          <cell r="G2256" t="str">
            <v>CB520700000T00</v>
          </cell>
          <cell r="H2256">
            <v>0.75</v>
          </cell>
          <cell r="I2256" t="str">
            <v>--</v>
          </cell>
          <cell r="J2256">
            <v>3</v>
          </cell>
          <cell r="K2256">
            <v>3</v>
          </cell>
        </row>
        <row r="2257">
          <cell r="A2257" t="str">
            <v>M2</v>
          </cell>
          <cell r="B2257" t="str">
            <v>B2C</v>
          </cell>
          <cell r="C2257" t="str">
            <v>SH</v>
          </cell>
          <cell r="D2257" t="str">
            <v>24612</v>
          </cell>
          <cell r="E2257" t="str">
            <v>CAP</v>
          </cell>
          <cell r="F2257">
            <v>2</v>
          </cell>
          <cell r="G2257" t="str">
            <v>CB520700000T00</v>
          </cell>
          <cell r="H2257">
            <v>0.75</v>
          </cell>
          <cell r="I2257" t="str">
            <v>--</v>
          </cell>
          <cell r="J2257">
            <v>1</v>
          </cell>
          <cell r="K2257">
            <v>1</v>
          </cell>
        </row>
        <row r="2258">
          <cell r="A2258" t="str">
            <v>M2</v>
          </cell>
          <cell r="B2258" t="str">
            <v>B2C</v>
          </cell>
          <cell r="C2258" t="str">
            <v>SH</v>
          </cell>
          <cell r="D2258" t="str">
            <v>24612</v>
          </cell>
          <cell r="E2258" t="str">
            <v>CPLG</v>
          </cell>
          <cell r="F2258">
            <v>2</v>
          </cell>
          <cell r="G2258" t="str">
            <v>CB400500000T00</v>
          </cell>
          <cell r="H2258">
            <v>0.75</v>
          </cell>
          <cell r="I2258" t="str">
            <v>--</v>
          </cell>
          <cell r="J2258">
            <v>1</v>
          </cell>
          <cell r="K2258">
            <v>1</v>
          </cell>
        </row>
        <row r="2259">
          <cell r="A2259" t="str">
            <v>M2</v>
          </cell>
          <cell r="B2259" t="str">
            <v>B2C</v>
          </cell>
          <cell r="C2259" t="str">
            <v>SCH</v>
          </cell>
          <cell r="D2259" t="str">
            <v>23613</v>
          </cell>
          <cell r="E2259" t="str">
            <v>NPL</v>
          </cell>
          <cell r="F2259">
            <v>2</v>
          </cell>
          <cell r="G2259" t="str">
            <v>CB132108000TVR</v>
          </cell>
          <cell r="H2259">
            <v>0.75</v>
          </cell>
          <cell r="I2259" t="str">
            <v>75mm</v>
          </cell>
          <cell r="J2259">
            <v>1</v>
          </cell>
          <cell r="K2259">
            <v>1</v>
          </cell>
        </row>
        <row r="2260">
          <cell r="A2260" t="str">
            <v>M2</v>
          </cell>
          <cell r="B2260" t="str">
            <v>B2C</v>
          </cell>
          <cell r="C2260" t="str">
            <v>SH</v>
          </cell>
          <cell r="D2260" t="str">
            <v>23601</v>
          </cell>
          <cell r="E2260" t="str">
            <v>NPL</v>
          </cell>
          <cell r="F2260">
            <v>2</v>
          </cell>
          <cell r="G2260" t="str">
            <v>CB132308000TVR</v>
          </cell>
          <cell r="H2260">
            <v>0.75</v>
          </cell>
          <cell r="I2260" t="str">
            <v>75mm</v>
          </cell>
          <cell r="J2260">
            <v>2</v>
          </cell>
          <cell r="K2260">
            <v>2</v>
          </cell>
        </row>
        <row r="2261">
          <cell r="A2261" t="str">
            <v>M2</v>
          </cell>
          <cell r="B2261" t="str">
            <v>B2C</v>
          </cell>
          <cell r="C2261" t="str">
            <v>SH</v>
          </cell>
          <cell r="D2261" t="str">
            <v>24612</v>
          </cell>
          <cell r="E2261" t="str">
            <v>NPL</v>
          </cell>
          <cell r="F2261">
            <v>2</v>
          </cell>
          <cell r="G2261" t="str">
            <v>CB132308000TVR</v>
          </cell>
          <cell r="H2261">
            <v>0.75</v>
          </cell>
          <cell r="I2261" t="str">
            <v>75mm</v>
          </cell>
          <cell r="J2261">
            <v>1</v>
          </cell>
          <cell r="K2261">
            <v>1</v>
          </cell>
        </row>
        <row r="2262">
          <cell r="A2262" t="str">
            <v>M2</v>
          </cell>
          <cell r="B2262" t="str">
            <v>B2C</v>
          </cell>
          <cell r="C2262" t="str">
            <v>SCL</v>
          </cell>
          <cell r="D2262" t="str">
            <v>TRAP</v>
          </cell>
          <cell r="E2262" t="str">
            <v>TEE</v>
          </cell>
          <cell r="F2262">
            <v>2</v>
          </cell>
          <cell r="G2262" t="str">
            <v>CB400300000T00</v>
          </cell>
          <cell r="H2262">
            <v>0.75</v>
          </cell>
          <cell r="I2262" t="str">
            <v>--</v>
          </cell>
          <cell r="J2262">
            <v>2</v>
          </cell>
          <cell r="K2262">
            <v>2</v>
          </cell>
        </row>
        <row r="2263">
          <cell r="A2263" t="str">
            <v>M2</v>
          </cell>
          <cell r="B2263" t="str">
            <v>B2C</v>
          </cell>
          <cell r="C2263" t="str">
            <v>SH</v>
          </cell>
          <cell r="D2263" t="str">
            <v>24612</v>
          </cell>
          <cell r="E2263" t="str">
            <v>TEE</v>
          </cell>
          <cell r="F2263">
            <v>2</v>
          </cell>
          <cell r="G2263" t="str">
            <v>CB400300000T00</v>
          </cell>
          <cell r="H2263">
            <v>0.75</v>
          </cell>
          <cell r="I2263" t="str">
            <v>--</v>
          </cell>
          <cell r="J2263">
            <v>4</v>
          </cell>
          <cell r="K2263">
            <v>4</v>
          </cell>
        </row>
        <row r="2264">
          <cell r="A2264" t="str">
            <v>M2</v>
          </cell>
          <cell r="B2264" t="str">
            <v>B2C</v>
          </cell>
          <cell r="C2264" t="str">
            <v>SCH</v>
          </cell>
          <cell r="D2264" t="str">
            <v>23613</v>
          </cell>
          <cell r="E2264" t="str">
            <v>TEE</v>
          </cell>
          <cell r="F2264">
            <v>2</v>
          </cell>
          <cell r="G2264" t="str">
            <v>CB400300000T00</v>
          </cell>
          <cell r="H2264">
            <v>0.75</v>
          </cell>
          <cell r="I2264" t="str">
            <v>--</v>
          </cell>
          <cell r="J2264">
            <v>1</v>
          </cell>
          <cell r="K2264">
            <v>1</v>
          </cell>
        </row>
        <row r="2265">
          <cell r="A2265" t="str">
            <v>M2</v>
          </cell>
          <cell r="B2265" t="str">
            <v>A5C</v>
          </cell>
          <cell r="C2265" t="str">
            <v>N</v>
          </cell>
          <cell r="D2265" t="str">
            <v>23613</v>
          </cell>
          <cell r="E2265" t="str">
            <v>90 ELL</v>
          </cell>
          <cell r="F2265">
            <v>2</v>
          </cell>
          <cell r="G2265" t="str">
            <v>CB400100000T00</v>
          </cell>
          <cell r="H2265">
            <v>0.75</v>
          </cell>
          <cell r="I2265" t="str">
            <v>--</v>
          </cell>
          <cell r="J2265">
            <v>1</v>
          </cell>
          <cell r="K2265">
            <v>1</v>
          </cell>
        </row>
        <row r="2266">
          <cell r="A2266" t="str">
            <v>M2</v>
          </cell>
          <cell r="B2266" t="str">
            <v>A5C</v>
          </cell>
          <cell r="C2266" t="str">
            <v>N</v>
          </cell>
          <cell r="D2266" t="str">
            <v>23620</v>
          </cell>
          <cell r="E2266" t="str">
            <v>90 ELL</v>
          </cell>
          <cell r="F2266">
            <v>2</v>
          </cell>
          <cell r="G2266" t="str">
            <v>CB400100000T00</v>
          </cell>
          <cell r="H2266">
            <v>0.75</v>
          </cell>
          <cell r="I2266" t="str">
            <v>--</v>
          </cell>
          <cell r="J2266">
            <v>3</v>
          </cell>
          <cell r="K2266">
            <v>3</v>
          </cell>
        </row>
        <row r="2267">
          <cell r="A2267" t="str">
            <v>M2</v>
          </cell>
          <cell r="B2267" t="str">
            <v>A5C</v>
          </cell>
          <cell r="C2267" t="str">
            <v>N</v>
          </cell>
          <cell r="D2267" t="str">
            <v>23619</v>
          </cell>
          <cell r="E2267" t="str">
            <v>90 ELL</v>
          </cell>
          <cell r="F2267">
            <v>2</v>
          </cell>
          <cell r="G2267" t="str">
            <v>CB400100000T00</v>
          </cell>
          <cell r="H2267">
            <v>0.75</v>
          </cell>
          <cell r="I2267" t="str">
            <v>--</v>
          </cell>
          <cell r="J2267">
            <v>3</v>
          </cell>
          <cell r="K2267">
            <v>3</v>
          </cell>
        </row>
        <row r="2268">
          <cell r="A2268" t="str">
            <v>M2</v>
          </cell>
          <cell r="B2268" t="str">
            <v>A5C</v>
          </cell>
          <cell r="C2268" t="str">
            <v>N</v>
          </cell>
          <cell r="D2268" t="str">
            <v>23621</v>
          </cell>
          <cell r="E2268" t="str">
            <v>90 ELL</v>
          </cell>
          <cell r="F2268">
            <v>2</v>
          </cell>
          <cell r="G2268" t="str">
            <v>CB400100000T00</v>
          </cell>
          <cell r="H2268">
            <v>0.75</v>
          </cell>
          <cell r="I2268" t="str">
            <v>--</v>
          </cell>
          <cell r="J2268">
            <v>1</v>
          </cell>
          <cell r="K2268">
            <v>1</v>
          </cell>
        </row>
        <row r="2269">
          <cell r="A2269" t="str">
            <v>M2</v>
          </cell>
          <cell r="B2269" t="str">
            <v>A5C</v>
          </cell>
          <cell r="C2269" t="str">
            <v>N</v>
          </cell>
          <cell r="D2269" t="str">
            <v>23642</v>
          </cell>
          <cell r="E2269" t="str">
            <v>90 ELL</v>
          </cell>
          <cell r="F2269">
            <v>2</v>
          </cell>
          <cell r="G2269" t="str">
            <v>CB400100000T00</v>
          </cell>
          <cell r="H2269">
            <v>0.75</v>
          </cell>
          <cell r="I2269" t="str">
            <v>--</v>
          </cell>
          <cell r="J2269">
            <v>3</v>
          </cell>
          <cell r="K2269">
            <v>3</v>
          </cell>
        </row>
        <row r="2270">
          <cell r="A2270" t="str">
            <v>M2</v>
          </cell>
          <cell r="B2270" t="str">
            <v>A5C</v>
          </cell>
          <cell r="C2270" t="str">
            <v>N</v>
          </cell>
          <cell r="D2270" t="str">
            <v>23647</v>
          </cell>
          <cell r="E2270" t="str">
            <v>90 ELL</v>
          </cell>
          <cell r="F2270">
            <v>2</v>
          </cell>
          <cell r="G2270" t="str">
            <v>CB400100000T00</v>
          </cell>
          <cell r="H2270">
            <v>0.75</v>
          </cell>
          <cell r="I2270" t="str">
            <v>--</v>
          </cell>
          <cell r="J2270">
            <v>1</v>
          </cell>
          <cell r="K2270">
            <v>1</v>
          </cell>
        </row>
        <row r="2271">
          <cell r="A2271" t="str">
            <v>M2</v>
          </cell>
          <cell r="B2271" t="str">
            <v>A5C</v>
          </cell>
          <cell r="C2271" t="str">
            <v>N</v>
          </cell>
          <cell r="D2271" t="str">
            <v>23648</v>
          </cell>
          <cell r="E2271" t="str">
            <v>90 ELL</v>
          </cell>
          <cell r="F2271">
            <v>2</v>
          </cell>
          <cell r="G2271" t="str">
            <v>CB400100000T00</v>
          </cell>
          <cell r="H2271">
            <v>0.75</v>
          </cell>
          <cell r="I2271" t="str">
            <v>--</v>
          </cell>
          <cell r="J2271">
            <v>1</v>
          </cell>
          <cell r="K2271">
            <v>1</v>
          </cell>
        </row>
        <row r="2272">
          <cell r="A2272" t="str">
            <v>M2</v>
          </cell>
          <cell r="B2272" t="str">
            <v>A5C</v>
          </cell>
          <cell r="C2272" t="str">
            <v>N</v>
          </cell>
          <cell r="D2272" t="str">
            <v>24611</v>
          </cell>
          <cell r="E2272" t="str">
            <v>90 ELL</v>
          </cell>
          <cell r="F2272">
            <v>2</v>
          </cell>
          <cell r="G2272" t="str">
            <v>CB400100000T00</v>
          </cell>
          <cell r="H2272">
            <v>0.75</v>
          </cell>
          <cell r="I2272" t="str">
            <v>--</v>
          </cell>
          <cell r="J2272">
            <v>3</v>
          </cell>
          <cell r="K2272">
            <v>3</v>
          </cell>
        </row>
        <row r="2273">
          <cell r="A2273" t="str">
            <v>M2</v>
          </cell>
          <cell r="B2273" t="str">
            <v>A5C</v>
          </cell>
          <cell r="C2273" t="str">
            <v>N</v>
          </cell>
          <cell r="D2273" t="str">
            <v>24612</v>
          </cell>
          <cell r="E2273" t="str">
            <v>90 ELL</v>
          </cell>
          <cell r="F2273">
            <v>2</v>
          </cell>
          <cell r="G2273" t="str">
            <v>CB400100000T00</v>
          </cell>
          <cell r="H2273">
            <v>0.75</v>
          </cell>
          <cell r="I2273" t="str">
            <v>--</v>
          </cell>
          <cell r="J2273">
            <v>3</v>
          </cell>
          <cell r="K2273">
            <v>3</v>
          </cell>
        </row>
        <row r="2274">
          <cell r="A2274" t="str">
            <v>M2</v>
          </cell>
          <cell r="B2274" t="str">
            <v>A5C</v>
          </cell>
          <cell r="C2274" t="str">
            <v>N</v>
          </cell>
          <cell r="D2274" t="str">
            <v>23646</v>
          </cell>
          <cell r="E2274" t="str">
            <v>90 ELL</v>
          </cell>
          <cell r="F2274">
            <v>2</v>
          </cell>
          <cell r="G2274" t="str">
            <v>CB400100000T00</v>
          </cell>
          <cell r="H2274">
            <v>0.75</v>
          </cell>
          <cell r="I2274" t="str">
            <v>--</v>
          </cell>
          <cell r="J2274">
            <v>3</v>
          </cell>
          <cell r="K2274">
            <v>3</v>
          </cell>
        </row>
        <row r="2275">
          <cell r="A2275" t="str">
            <v>M2</v>
          </cell>
          <cell r="B2275" t="str">
            <v>A5C</v>
          </cell>
          <cell r="C2275" t="str">
            <v>P</v>
          </cell>
          <cell r="D2275" t="str">
            <v>23005</v>
          </cell>
          <cell r="E2275" t="str">
            <v>90 ELL</v>
          </cell>
          <cell r="F2275">
            <v>2</v>
          </cell>
          <cell r="G2275" t="str">
            <v>CB400100000T00</v>
          </cell>
          <cell r="H2275">
            <v>0.75</v>
          </cell>
          <cell r="I2275" t="str">
            <v>--</v>
          </cell>
          <cell r="J2275">
            <v>2</v>
          </cell>
          <cell r="K2275">
            <v>2</v>
          </cell>
        </row>
        <row r="2276">
          <cell r="A2276" t="str">
            <v>M2</v>
          </cell>
          <cell r="B2276" t="str">
            <v>A5C</v>
          </cell>
          <cell r="C2276" t="str">
            <v>P</v>
          </cell>
          <cell r="D2276" t="str">
            <v>23011</v>
          </cell>
          <cell r="E2276" t="str">
            <v>90 ELL</v>
          </cell>
          <cell r="F2276">
            <v>2</v>
          </cell>
          <cell r="G2276" t="str">
            <v>CB400100000T00</v>
          </cell>
          <cell r="H2276">
            <v>0.75</v>
          </cell>
          <cell r="I2276" t="str">
            <v>--</v>
          </cell>
          <cell r="J2276">
            <v>2</v>
          </cell>
          <cell r="K2276">
            <v>2</v>
          </cell>
        </row>
        <row r="2277">
          <cell r="A2277" t="str">
            <v>M2</v>
          </cell>
          <cell r="B2277" t="str">
            <v>A5C</v>
          </cell>
          <cell r="C2277" t="str">
            <v>P</v>
          </cell>
          <cell r="D2277" t="str">
            <v>23012</v>
          </cell>
          <cell r="E2277" t="str">
            <v>90 ELL</v>
          </cell>
          <cell r="F2277">
            <v>2</v>
          </cell>
          <cell r="G2277" t="str">
            <v>CB400100000T00</v>
          </cell>
          <cell r="H2277">
            <v>0.75</v>
          </cell>
          <cell r="I2277" t="str">
            <v>--</v>
          </cell>
          <cell r="J2277">
            <v>2</v>
          </cell>
          <cell r="K2277">
            <v>2</v>
          </cell>
        </row>
        <row r="2278">
          <cell r="A2278" t="str">
            <v>M2</v>
          </cell>
          <cell r="B2278" t="str">
            <v>A5C</v>
          </cell>
          <cell r="C2278" t="str">
            <v>P</v>
          </cell>
          <cell r="D2278" t="str">
            <v>23022</v>
          </cell>
          <cell r="E2278" t="str">
            <v>90 ELL</v>
          </cell>
          <cell r="F2278">
            <v>2</v>
          </cell>
          <cell r="G2278" t="str">
            <v>CB400100000T00</v>
          </cell>
          <cell r="H2278">
            <v>0.75</v>
          </cell>
          <cell r="I2278" t="str">
            <v>--</v>
          </cell>
          <cell r="J2278">
            <v>1</v>
          </cell>
          <cell r="K2278">
            <v>1</v>
          </cell>
        </row>
        <row r="2279">
          <cell r="A2279" t="str">
            <v>M2</v>
          </cell>
          <cell r="B2279" t="str">
            <v>A5C</v>
          </cell>
          <cell r="C2279" t="str">
            <v>P</v>
          </cell>
          <cell r="D2279" t="str">
            <v>23023</v>
          </cell>
          <cell r="E2279" t="str">
            <v>90 ELL</v>
          </cell>
          <cell r="F2279">
            <v>2</v>
          </cell>
          <cell r="G2279" t="str">
            <v>CB400100000T00</v>
          </cell>
          <cell r="H2279">
            <v>0.75</v>
          </cell>
          <cell r="I2279" t="str">
            <v>--</v>
          </cell>
          <cell r="J2279">
            <v>2</v>
          </cell>
          <cell r="K2279">
            <v>2</v>
          </cell>
        </row>
        <row r="2280">
          <cell r="A2280" t="str">
            <v>M2</v>
          </cell>
          <cell r="B2280" t="str">
            <v>A5C</v>
          </cell>
          <cell r="C2280" t="str">
            <v>P</v>
          </cell>
          <cell r="D2280" t="str">
            <v>23037</v>
          </cell>
          <cell r="E2280" t="str">
            <v>90 ELL</v>
          </cell>
          <cell r="F2280">
            <v>2</v>
          </cell>
          <cell r="G2280" t="str">
            <v>CB400100000T00</v>
          </cell>
          <cell r="H2280">
            <v>0.75</v>
          </cell>
          <cell r="I2280" t="str">
            <v>--</v>
          </cell>
          <cell r="J2280">
            <v>2</v>
          </cell>
          <cell r="K2280">
            <v>2</v>
          </cell>
        </row>
        <row r="2281">
          <cell r="A2281" t="str">
            <v>M2</v>
          </cell>
          <cell r="B2281" t="str">
            <v>A5C</v>
          </cell>
          <cell r="C2281" t="str">
            <v>P</v>
          </cell>
          <cell r="D2281" t="str">
            <v>23038</v>
          </cell>
          <cell r="E2281" t="str">
            <v>90 ELL</v>
          </cell>
          <cell r="F2281">
            <v>2</v>
          </cell>
          <cell r="G2281" t="str">
            <v>CB400100000T00</v>
          </cell>
          <cell r="H2281">
            <v>0.75</v>
          </cell>
          <cell r="I2281" t="str">
            <v>--</v>
          </cell>
          <cell r="J2281">
            <v>2</v>
          </cell>
          <cell r="K2281">
            <v>2</v>
          </cell>
        </row>
        <row r="2282">
          <cell r="A2282" t="str">
            <v>M2</v>
          </cell>
          <cell r="B2282" t="str">
            <v>A5C</v>
          </cell>
          <cell r="C2282" t="str">
            <v>P</v>
          </cell>
          <cell r="D2282" t="str">
            <v>23047</v>
          </cell>
          <cell r="E2282" t="str">
            <v>90 ELL</v>
          </cell>
          <cell r="F2282">
            <v>2</v>
          </cell>
          <cell r="G2282" t="str">
            <v>CB400100000T00</v>
          </cell>
          <cell r="H2282">
            <v>0.75</v>
          </cell>
          <cell r="I2282" t="str">
            <v>--</v>
          </cell>
          <cell r="J2282">
            <v>2</v>
          </cell>
          <cell r="K2282">
            <v>2</v>
          </cell>
        </row>
        <row r="2283">
          <cell r="A2283" t="str">
            <v>M2</v>
          </cell>
          <cell r="B2283" t="str">
            <v>A5C</v>
          </cell>
          <cell r="C2283" t="str">
            <v>P</v>
          </cell>
          <cell r="D2283" t="str">
            <v>23052</v>
          </cell>
          <cell r="E2283" t="str">
            <v>90 ELL</v>
          </cell>
          <cell r="F2283">
            <v>2</v>
          </cell>
          <cell r="G2283" t="str">
            <v>CB400100000T00</v>
          </cell>
          <cell r="H2283">
            <v>0.75</v>
          </cell>
          <cell r="I2283" t="str">
            <v>--</v>
          </cell>
          <cell r="J2283">
            <v>2</v>
          </cell>
          <cell r="K2283">
            <v>2</v>
          </cell>
        </row>
        <row r="2284">
          <cell r="A2284" t="str">
            <v>M2</v>
          </cell>
          <cell r="B2284" t="str">
            <v>A5C</v>
          </cell>
          <cell r="C2284" t="str">
            <v>P</v>
          </cell>
          <cell r="D2284" t="str">
            <v>23057</v>
          </cell>
          <cell r="E2284" t="str">
            <v>90 ELL</v>
          </cell>
          <cell r="F2284">
            <v>2</v>
          </cell>
          <cell r="G2284" t="str">
            <v>CB400100000T00</v>
          </cell>
          <cell r="H2284">
            <v>0.75</v>
          </cell>
          <cell r="I2284" t="str">
            <v>--</v>
          </cell>
          <cell r="J2284">
            <v>1</v>
          </cell>
          <cell r="K2284">
            <v>1</v>
          </cell>
        </row>
        <row r="2285">
          <cell r="A2285" t="str">
            <v>M2</v>
          </cell>
          <cell r="B2285" t="str">
            <v>A5C</v>
          </cell>
          <cell r="C2285" t="str">
            <v>P</v>
          </cell>
          <cell r="D2285" t="str">
            <v>23058</v>
          </cell>
          <cell r="E2285" t="str">
            <v>90 ELL</v>
          </cell>
          <cell r="F2285">
            <v>2</v>
          </cell>
          <cell r="G2285" t="str">
            <v>CB400100000T00</v>
          </cell>
          <cell r="H2285">
            <v>0.75</v>
          </cell>
          <cell r="I2285" t="str">
            <v>--</v>
          </cell>
          <cell r="J2285">
            <v>2</v>
          </cell>
          <cell r="K2285">
            <v>2</v>
          </cell>
        </row>
        <row r="2286">
          <cell r="A2286" t="str">
            <v>M2</v>
          </cell>
          <cell r="B2286" t="str">
            <v>A5C</v>
          </cell>
          <cell r="C2286" t="str">
            <v>P</v>
          </cell>
          <cell r="D2286" t="str">
            <v>23063</v>
          </cell>
          <cell r="E2286" t="str">
            <v>90 ELL</v>
          </cell>
          <cell r="F2286">
            <v>2</v>
          </cell>
          <cell r="G2286" t="str">
            <v>CB400100000T00</v>
          </cell>
          <cell r="H2286">
            <v>0.75</v>
          </cell>
          <cell r="I2286" t="str">
            <v>--</v>
          </cell>
          <cell r="J2286">
            <v>1</v>
          </cell>
          <cell r="K2286">
            <v>1</v>
          </cell>
        </row>
        <row r="2287">
          <cell r="A2287" t="str">
            <v>M2</v>
          </cell>
          <cell r="B2287" t="str">
            <v>A5C</v>
          </cell>
          <cell r="C2287" t="str">
            <v>P</v>
          </cell>
          <cell r="D2287" t="str">
            <v>23068</v>
          </cell>
          <cell r="E2287" t="str">
            <v>90 ELL</v>
          </cell>
          <cell r="F2287">
            <v>2</v>
          </cell>
          <cell r="G2287" t="str">
            <v>CB400100000T00</v>
          </cell>
          <cell r="H2287">
            <v>0.75</v>
          </cell>
          <cell r="I2287" t="str">
            <v>--</v>
          </cell>
          <cell r="J2287">
            <v>2</v>
          </cell>
          <cell r="K2287">
            <v>2</v>
          </cell>
        </row>
        <row r="2288">
          <cell r="A2288" t="str">
            <v>M2</v>
          </cell>
          <cell r="B2288" t="str">
            <v>A5C</v>
          </cell>
          <cell r="C2288" t="str">
            <v>P</v>
          </cell>
          <cell r="D2288" t="str">
            <v>23072</v>
          </cell>
          <cell r="E2288" t="str">
            <v>90 ELL</v>
          </cell>
          <cell r="F2288">
            <v>2</v>
          </cell>
          <cell r="G2288" t="str">
            <v>CB400100000T00</v>
          </cell>
          <cell r="H2288">
            <v>0.75</v>
          </cell>
          <cell r="I2288" t="str">
            <v>--</v>
          </cell>
          <cell r="J2288">
            <v>1</v>
          </cell>
          <cell r="K2288">
            <v>1</v>
          </cell>
        </row>
        <row r="2289">
          <cell r="A2289" t="str">
            <v>M2</v>
          </cell>
          <cell r="B2289" t="str">
            <v>A5C</v>
          </cell>
          <cell r="C2289" t="str">
            <v>P</v>
          </cell>
          <cell r="D2289" t="str">
            <v>23073</v>
          </cell>
          <cell r="E2289" t="str">
            <v>90 ELL</v>
          </cell>
          <cell r="F2289">
            <v>2</v>
          </cell>
          <cell r="G2289" t="str">
            <v>CB400100000T00</v>
          </cell>
          <cell r="H2289">
            <v>0.75</v>
          </cell>
          <cell r="I2289" t="str">
            <v>--</v>
          </cell>
          <cell r="J2289">
            <v>2</v>
          </cell>
          <cell r="K2289">
            <v>2</v>
          </cell>
        </row>
        <row r="2290">
          <cell r="A2290" t="str">
            <v>M2</v>
          </cell>
          <cell r="B2290" t="str">
            <v>A5C</v>
          </cell>
          <cell r="C2290" t="str">
            <v>P</v>
          </cell>
          <cell r="D2290" t="str">
            <v>23078</v>
          </cell>
          <cell r="E2290" t="str">
            <v>90 ELL</v>
          </cell>
          <cell r="F2290">
            <v>2</v>
          </cell>
          <cell r="G2290" t="str">
            <v>CB400100000T00</v>
          </cell>
          <cell r="H2290">
            <v>0.75</v>
          </cell>
          <cell r="I2290" t="str">
            <v>--</v>
          </cell>
          <cell r="J2290">
            <v>1</v>
          </cell>
          <cell r="K2290">
            <v>1</v>
          </cell>
        </row>
        <row r="2291">
          <cell r="A2291" t="str">
            <v>M2</v>
          </cell>
          <cell r="B2291" t="str">
            <v>A5C</v>
          </cell>
          <cell r="C2291" t="str">
            <v>P</v>
          </cell>
          <cell r="D2291" t="str">
            <v>23081</v>
          </cell>
          <cell r="E2291" t="str">
            <v>90 ELL</v>
          </cell>
          <cell r="F2291">
            <v>2</v>
          </cell>
          <cell r="G2291" t="str">
            <v>CB400100000T00</v>
          </cell>
          <cell r="H2291">
            <v>0.75</v>
          </cell>
          <cell r="I2291" t="str">
            <v>--</v>
          </cell>
          <cell r="J2291">
            <v>17</v>
          </cell>
          <cell r="K2291">
            <v>17</v>
          </cell>
        </row>
        <row r="2292">
          <cell r="A2292" t="str">
            <v>M2</v>
          </cell>
          <cell r="B2292" t="str">
            <v>A5C</v>
          </cell>
          <cell r="C2292" t="str">
            <v>P</v>
          </cell>
          <cell r="D2292" t="str">
            <v>23084</v>
          </cell>
          <cell r="E2292" t="str">
            <v>90 ELL</v>
          </cell>
          <cell r="F2292">
            <v>2</v>
          </cell>
          <cell r="G2292" t="str">
            <v>CB400100000T00</v>
          </cell>
          <cell r="H2292">
            <v>0.75</v>
          </cell>
          <cell r="I2292" t="str">
            <v>--</v>
          </cell>
          <cell r="J2292">
            <v>2</v>
          </cell>
          <cell r="K2292">
            <v>2</v>
          </cell>
        </row>
        <row r="2293">
          <cell r="A2293" t="str">
            <v>M2</v>
          </cell>
          <cell r="B2293" t="str">
            <v>A5C</v>
          </cell>
          <cell r="C2293" t="str">
            <v>P</v>
          </cell>
          <cell r="D2293" t="str">
            <v>23094</v>
          </cell>
          <cell r="E2293" t="str">
            <v>90 ELL</v>
          </cell>
          <cell r="F2293">
            <v>2</v>
          </cell>
          <cell r="G2293" t="str">
            <v>CB400100000T00</v>
          </cell>
          <cell r="H2293">
            <v>0.75</v>
          </cell>
          <cell r="I2293" t="str">
            <v>--</v>
          </cell>
          <cell r="J2293">
            <v>5</v>
          </cell>
          <cell r="K2293">
            <v>5</v>
          </cell>
        </row>
        <row r="2294">
          <cell r="A2294" t="str">
            <v>M2</v>
          </cell>
          <cell r="B2294" t="str">
            <v>A5C</v>
          </cell>
          <cell r="C2294" t="str">
            <v>P</v>
          </cell>
          <cell r="D2294" t="str">
            <v>23094</v>
          </cell>
          <cell r="E2294" t="str">
            <v>90 ELL</v>
          </cell>
          <cell r="F2294">
            <v>2</v>
          </cell>
          <cell r="G2294" t="str">
            <v>CB400100000T00</v>
          </cell>
          <cell r="H2294">
            <v>0.75</v>
          </cell>
          <cell r="I2294" t="str">
            <v>--</v>
          </cell>
          <cell r="J2294">
            <v>4</v>
          </cell>
          <cell r="K2294">
            <v>4</v>
          </cell>
        </row>
        <row r="2295">
          <cell r="A2295" t="str">
            <v>M2</v>
          </cell>
          <cell r="B2295" t="str">
            <v>A5C</v>
          </cell>
          <cell r="C2295" t="str">
            <v>P</v>
          </cell>
          <cell r="D2295" t="str">
            <v>23095</v>
          </cell>
          <cell r="E2295" t="str">
            <v>90 ELL</v>
          </cell>
          <cell r="F2295">
            <v>2</v>
          </cell>
          <cell r="G2295" t="str">
            <v>CB400100000T00</v>
          </cell>
          <cell r="H2295">
            <v>0.75</v>
          </cell>
          <cell r="I2295" t="str">
            <v>--</v>
          </cell>
          <cell r="J2295">
            <v>2</v>
          </cell>
          <cell r="K2295">
            <v>2</v>
          </cell>
        </row>
        <row r="2296">
          <cell r="A2296" t="str">
            <v>M2</v>
          </cell>
          <cell r="B2296" t="str">
            <v>A5C</v>
          </cell>
          <cell r="C2296" t="str">
            <v>P</v>
          </cell>
          <cell r="D2296" t="str">
            <v>23101</v>
          </cell>
          <cell r="E2296" t="str">
            <v>90 ELL</v>
          </cell>
          <cell r="F2296">
            <v>2</v>
          </cell>
          <cell r="G2296" t="str">
            <v>CB400100000T00</v>
          </cell>
          <cell r="H2296">
            <v>0.75</v>
          </cell>
          <cell r="I2296" t="str">
            <v>--</v>
          </cell>
          <cell r="J2296">
            <v>5</v>
          </cell>
          <cell r="K2296">
            <v>5</v>
          </cell>
        </row>
        <row r="2297">
          <cell r="A2297" t="str">
            <v>M2</v>
          </cell>
          <cell r="B2297" t="str">
            <v>A5C</v>
          </cell>
          <cell r="C2297" t="str">
            <v>P</v>
          </cell>
          <cell r="D2297" t="str">
            <v>23105</v>
          </cell>
          <cell r="E2297" t="str">
            <v>90 ELL</v>
          </cell>
          <cell r="F2297">
            <v>2</v>
          </cell>
          <cell r="G2297" t="str">
            <v>CB400100000T00</v>
          </cell>
          <cell r="H2297">
            <v>0.75</v>
          </cell>
          <cell r="I2297" t="str">
            <v>--</v>
          </cell>
          <cell r="J2297">
            <v>5</v>
          </cell>
          <cell r="K2297">
            <v>5</v>
          </cell>
        </row>
        <row r="2298">
          <cell r="A2298" t="str">
            <v>M2</v>
          </cell>
          <cell r="B2298" t="str">
            <v>A5C</v>
          </cell>
          <cell r="C2298" t="str">
            <v>P</v>
          </cell>
          <cell r="D2298" t="str">
            <v>23102</v>
          </cell>
          <cell r="E2298" t="str">
            <v>90 ELL</v>
          </cell>
          <cell r="F2298">
            <v>2</v>
          </cell>
          <cell r="G2298" t="str">
            <v>CB400100000T00</v>
          </cell>
          <cell r="H2298">
            <v>0.75</v>
          </cell>
          <cell r="I2298" t="str">
            <v>--</v>
          </cell>
          <cell r="J2298">
            <v>2</v>
          </cell>
          <cell r="K2298">
            <v>2</v>
          </cell>
        </row>
        <row r="2299">
          <cell r="A2299" t="str">
            <v>M2</v>
          </cell>
          <cell r="B2299" t="str">
            <v>A5C</v>
          </cell>
          <cell r="C2299" t="str">
            <v>P</v>
          </cell>
          <cell r="D2299" t="str">
            <v>23109</v>
          </cell>
          <cell r="E2299" t="str">
            <v>90 ELL</v>
          </cell>
          <cell r="F2299">
            <v>2</v>
          </cell>
          <cell r="G2299" t="str">
            <v>CB400100000T00</v>
          </cell>
          <cell r="H2299">
            <v>0.75</v>
          </cell>
          <cell r="I2299" t="str">
            <v>--</v>
          </cell>
          <cell r="J2299">
            <v>5</v>
          </cell>
          <cell r="K2299">
            <v>5</v>
          </cell>
        </row>
        <row r="2300">
          <cell r="A2300" t="str">
            <v>M2</v>
          </cell>
          <cell r="B2300" t="str">
            <v>A5C</v>
          </cell>
          <cell r="C2300" t="str">
            <v>P</v>
          </cell>
          <cell r="D2300" t="str">
            <v>23113</v>
          </cell>
          <cell r="E2300" t="str">
            <v>90 ELL</v>
          </cell>
          <cell r="F2300">
            <v>2</v>
          </cell>
          <cell r="G2300" t="str">
            <v>CB400100000T00</v>
          </cell>
          <cell r="H2300">
            <v>0.75</v>
          </cell>
          <cell r="I2300" t="str">
            <v>--</v>
          </cell>
          <cell r="J2300">
            <v>4</v>
          </cell>
          <cell r="K2300">
            <v>4</v>
          </cell>
        </row>
        <row r="2301">
          <cell r="A2301" t="str">
            <v>M2</v>
          </cell>
          <cell r="B2301" t="str">
            <v>A5C</v>
          </cell>
          <cell r="C2301" t="str">
            <v>P</v>
          </cell>
          <cell r="D2301" t="str">
            <v>23113</v>
          </cell>
          <cell r="E2301" t="str">
            <v>90 ELL</v>
          </cell>
          <cell r="F2301">
            <v>2</v>
          </cell>
          <cell r="G2301" t="str">
            <v>CB400100000T00</v>
          </cell>
          <cell r="H2301">
            <v>0.75</v>
          </cell>
          <cell r="I2301" t="str">
            <v>--</v>
          </cell>
          <cell r="J2301">
            <v>4</v>
          </cell>
          <cell r="K2301">
            <v>4</v>
          </cell>
        </row>
        <row r="2302">
          <cell r="A2302" t="str">
            <v>M2</v>
          </cell>
          <cell r="B2302" t="str">
            <v>A5C</v>
          </cell>
          <cell r="C2302" t="str">
            <v>P</v>
          </cell>
          <cell r="D2302" t="str">
            <v>23114</v>
          </cell>
          <cell r="E2302" t="str">
            <v>90 ELL</v>
          </cell>
          <cell r="F2302">
            <v>2</v>
          </cell>
          <cell r="G2302" t="str">
            <v>CB400100000T00</v>
          </cell>
          <cell r="H2302">
            <v>0.75</v>
          </cell>
          <cell r="I2302" t="str">
            <v>--</v>
          </cell>
          <cell r="J2302">
            <v>2</v>
          </cell>
          <cell r="K2302">
            <v>2</v>
          </cell>
        </row>
        <row r="2303">
          <cell r="A2303" t="str">
            <v>M2</v>
          </cell>
          <cell r="B2303" t="str">
            <v>A5C</v>
          </cell>
          <cell r="C2303" t="str">
            <v>P</v>
          </cell>
          <cell r="D2303" t="str">
            <v>23117</v>
          </cell>
          <cell r="E2303" t="str">
            <v>90 ELL</v>
          </cell>
          <cell r="F2303">
            <v>2</v>
          </cell>
          <cell r="G2303" t="str">
            <v>CB400100000T00</v>
          </cell>
          <cell r="H2303">
            <v>0.75</v>
          </cell>
          <cell r="I2303" t="str">
            <v>--</v>
          </cell>
          <cell r="J2303">
            <v>2</v>
          </cell>
          <cell r="K2303">
            <v>2</v>
          </cell>
        </row>
        <row r="2304">
          <cell r="A2304" t="str">
            <v>M2</v>
          </cell>
          <cell r="B2304" t="str">
            <v>A5C</v>
          </cell>
          <cell r="C2304" t="str">
            <v>P</v>
          </cell>
          <cell r="D2304" t="str">
            <v>23123</v>
          </cell>
          <cell r="E2304" t="str">
            <v>90 ELL</v>
          </cell>
          <cell r="F2304">
            <v>2</v>
          </cell>
          <cell r="G2304" t="str">
            <v>CB400100000T00</v>
          </cell>
          <cell r="H2304">
            <v>0.75</v>
          </cell>
          <cell r="I2304" t="str">
            <v>--</v>
          </cell>
          <cell r="J2304">
            <v>2</v>
          </cell>
          <cell r="K2304">
            <v>2</v>
          </cell>
        </row>
        <row r="2305">
          <cell r="A2305" t="str">
            <v>M2</v>
          </cell>
          <cell r="B2305" t="str">
            <v>A5C</v>
          </cell>
          <cell r="C2305" t="str">
            <v>P</v>
          </cell>
          <cell r="D2305" t="str">
            <v>23127</v>
          </cell>
          <cell r="E2305" t="str">
            <v>90 ELL</v>
          </cell>
          <cell r="F2305">
            <v>2</v>
          </cell>
          <cell r="G2305" t="str">
            <v>CB400100000T00</v>
          </cell>
          <cell r="H2305">
            <v>0.75</v>
          </cell>
          <cell r="I2305" t="str">
            <v>--</v>
          </cell>
          <cell r="J2305">
            <v>2</v>
          </cell>
          <cell r="K2305">
            <v>2</v>
          </cell>
        </row>
        <row r="2306">
          <cell r="A2306" t="str">
            <v>M2</v>
          </cell>
          <cell r="B2306" t="str">
            <v>A5C</v>
          </cell>
          <cell r="C2306" t="str">
            <v>P</v>
          </cell>
          <cell r="D2306" t="str">
            <v>23133</v>
          </cell>
          <cell r="E2306" t="str">
            <v>90 ELL</v>
          </cell>
          <cell r="F2306">
            <v>2</v>
          </cell>
          <cell r="G2306" t="str">
            <v>CB400100000T00</v>
          </cell>
          <cell r="H2306">
            <v>0.75</v>
          </cell>
          <cell r="I2306" t="str">
            <v>--</v>
          </cell>
          <cell r="J2306">
            <v>4</v>
          </cell>
          <cell r="K2306">
            <v>4</v>
          </cell>
        </row>
        <row r="2307">
          <cell r="A2307" t="str">
            <v>M2</v>
          </cell>
          <cell r="B2307" t="str">
            <v>A5C</v>
          </cell>
          <cell r="C2307" t="str">
            <v>P</v>
          </cell>
          <cell r="D2307" t="str">
            <v>23134</v>
          </cell>
          <cell r="E2307" t="str">
            <v>90 ELL</v>
          </cell>
          <cell r="F2307">
            <v>2</v>
          </cell>
          <cell r="G2307" t="str">
            <v>CB400100000T00</v>
          </cell>
          <cell r="H2307">
            <v>0.75</v>
          </cell>
          <cell r="I2307" t="str">
            <v>--</v>
          </cell>
          <cell r="J2307">
            <v>2</v>
          </cell>
          <cell r="K2307">
            <v>2</v>
          </cell>
        </row>
        <row r="2308">
          <cell r="A2308" t="str">
            <v>M2</v>
          </cell>
          <cell r="B2308" t="str">
            <v>A5C</v>
          </cell>
          <cell r="C2308" t="str">
            <v>P</v>
          </cell>
          <cell r="D2308" t="str">
            <v>23141</v>
          </cell>
          <cell r="E2308" t="str">
            <v>90 ELL</v>
          </cell>
          <cell r="F2308">
            <v>2</v>
          </cell>
          <cell r="G2308" t="str">
            <v>CB400100000T00</v>
          </cell>
          <cell r="H2308">
            <v>0.75</v>
          </cell>
          <cell r="I2308" t="str">
            <v>--</v>
          </cell>
          <cell r="J2308">
            <v>4</v>
          </cell>
          <cell r="K2308">
            <v>4</v>
          </cell>
        </row>
        <row r="2309">
          <cell r="A2309" t="str">
            <v>M2</v>
          </cell>
          <cell r="B2309" t="str">
            <v>A5C</v>
          </cell>
          <cell r="C2309" t="str">
            <v>P</v>
          </cell>
          <cell r="D2309" t="str">
            <v>23141</v>
          </cell>
          <cell r="E2309" t="str">
            <v>90 ELL</v>
          </cell>
          <cell r="F2309">
            <v>2</v>
          </cell>
          <cell r="G2309" t="str">
            <v>CB400100000T00</v>
          </cell>
          <cell r="H2309">
            <v>0.75</v>
          </cell>
          <cell r="I2309" t="str">
            <v>--</v>
          </cell>
          <cell r="J2309">
            <v>12</v>
          </cell>
          <cell r="K2309">
            <v>12</v>
          </cell>
        </row>
        <row r="2310">
          <cell r="A2310" t="str">
            <v>M2</v>
          </cell>
          <cell r="B2310" t="str">
            <v>A5C</v>
          </cell>
          <cell r="C2310" t="str">
            <v>P</v>
          </cell>
          <cell r="D2310" t="str">
            <v>23142</v>
          </cell>
          <cell r="E2310" t="str">
            <v>90 ELL</v>
          </cell>
          <cell r="F2310">
            <v>2</v>
          </cell>
          <cell r="G2310" t="str">
            <v>CB400100000T00</v>
          </cell>
          <cell r="H2310">
            <v>0.75</v>
          </cell>
          <cell r="I2310" t="str">
            <v>--</v>
          </cell>
          <cell r="J2310">
            <v>2</v>
          </cell>
          <cell r="K2310">
            <v>2</v>
          </cell>
        </row>
        <row r="2311">
          <cell r="A2311" t="str">
            <v>M2</v>
          </cell>
          <cell r="B2311" t="str">
            <v>A5C</v>
          </cell>
          <cell r="C2311" t="str">
            <v>P</v>
          </cell>
          <cell r="D2311" t="str">
            <v>23145</v>
          </cell>
          <cell r="E2311" t="str">
            <v>90 ELL</v>
          </cell>
          <cell r="F2311">
            <v>2</v>
          </cell>
          <cell r="G2311" t="str">
            <v>CB400100000T00</v>
          </cell>
          <cell r="H2311">
            <v>0.75</v>
          </cell>
          <cell r="I2311" t="str">
            <v>--</v>
          </cell>
          <cell r="J2311">
            <v>4</v>
          </cell>
          <cell r="K2311">
            <v>4</v>
          </cell>
        </row>
        <row r="2312">
          <cell r="A2312" t="str">
            <v>M2</v>
          </cell>
          <cell r="B2312" t="str">
            <v>A5C</v>
          </cell>
          <cell r="C2312" t="str">
            <v>P</v>
          </cell>
          <cell r="D2312" t="str">
            <v>23146</v>
          </cell>
          <cell r="E2312" t="str">
            <v>90 ELL</v>
          </cell>
          <cell r="F2312">
            <v>2</v>
          </cell>
          <cell r="G2312" t="str">
            <v>CB400100000T00</v>
          </cell>
          <cell r="H2312">
            <v>0.75</v>
          </cell>
          <cell r="I2312" t="str">
            <v>--</v>
          </cell>
          <cell r="J2312">
            <v>2</v>
          </cell>
          <cell r="K2312">
            <v>2</v>
          </cell>
        </row>
        <row r="2313">
          <cell r="A2313" t="str">
            <v>M2</v>
          </cell>
          <cell r="B2313" t="str">
            <v>A5C</v>
          </cell>
          <cell r="C2313" t="str">
            <v>P</v>
          </cell>
          <cell r="D2313" t="str">
            <v>23149</v>
          </cell>
          <cell r="E2313" t="str">
            <v>90 ELL</v>
          </cell>
          <cell r="F2313">
            <v>2</v>
          </cell>
          <cell r="G2313" t="str">
            <v>CB400100000T00</v>
          </cell>
          <cell r="H2313">
            <v>0.75</v>
          </cell>
          <cell r="I2313" t="str">
            <v>--</v>
          </cell>
          <cell r="J2313">
            <v>1</v>
          </cell>
          <cell r="K2313">
            <v>1</v>
          </cell>
        </row>
        <row r="2314">
          <cell r="A2314" t="str">
            <v>M2</v>
          </cell>
          <cell r="B2314" t="str">
            <v>A5C</v>
          </cell>
          <cell r="C2314" t="str">
            <v>P</v>
          </cell>
          <cell r="D2314" t="str">
            <v>23152</v>
          </cell>
          <cell r="E2314" t="str">
            <v>90 ELL</v>
          </cell>
          <cell r="F2314">
            <v>2</v>
          </cell>
          <cell r="G2314" t="str">
            <v>CB400100000T00</v>
          </cell>
          <cell r="H2314">
            <v>0.75</v>
          </cell>
          <cell r="I2314" t="str">
            <v>--</v>
          </cell>
          <cell r="J2314">
            <v>2</v>
          </cell>
          <cell r="K2314">
            <v>2</v>
          </cell>
        </row>
        <row r="2315">
          <cell r="A2315" t="str">
            <v>M2</v>
          </cell>
          <cell r="B2315" t="str">
            <v>A5C</v>
          </cell>
          <cell r="C2315" t="str">
            <v>P</v>
          </cell>
          <cell r="D2315" t="str">
            <v>23157</v>
          </cell>
          <cell r="E2315" t="str">
            <v>90 ELL</v>
          </cell>
          <cell r="F2315">
            <v>2</v>
          </cell>
          <cell r="G2315" t="str">
            <v>CB400100000T00</v>
          </cell>
          <cell r="H2315">
            <v>0.75</v>
          </cell>
          <cell r="I2315" t="str">
            <v>--</v>
          </cell>
          <cell r="J2315">
            <v>2</v>
          </cell>
          <cell r="K2315">
            <v>2</v>
          </cell>
        </row>
        <row r="2316">
          <cell r="A2316" t="str">
            <v>M2</v>
          </cell>
          <cell r="B2316" t="str">
            <v>A5C</v>
          </cell>
          <cell r="C2316" t="str">
            <v>P</v>
          </cell>
          <cell r="D2316" t="str">
            <v>23160</v>
          </cell>
          <cell r="E2316" t="str">
            <v>90 ELL</v>
          </cell>
          <cell r="F2316">
            <v>2</v>
          </cell>
          <cell r="G2316" t="str">
            <v>CB400100000T00</v>
          </cell>
          <cell r="H2316">
            <v>0.75</v>
          </cell>
          <cell r="I2316" t="str">
            <v>--</v>
          </cell>
          <cell r="J2316">
            <v>2</v>
          </cell>
          <cell r="K2316">
            <v>2</v>
          </cell>
        </row>
        <row r="2317">
          <cell r="A2317" t="str">
            <v>M2</v>
          </cell>
          <cell r="B2317" t="str">
            <v>A5C</v>
          </cell>
          <cell r="C2317" t="str">
            <v>P</v>
          </cell>
          <cell r="D2317" t="str">
            <v>23174</v>
          </cell>
          <cell r="E2317" t="str">
            <v>90 ELL</v>
          </cell>
          <cell r="F2317">
            <v>2</v>
          </cell>
          <cell r="G2317" t="str">
            <v>CB400100000T00</v>
          </cell>
          <cell r="H2317">
            <v>0.75</v>
          </cell>
          <cell r="I2317" t="str">
            <v>--</v>
          </cell>
          <cell r="J2317">
            <v>2</v>
          </cell>
          <cell r="K2317">
            <v>2</v>
          </cell>
        </row>
        <row r="2318">
          <cell r="A2318" t="str">
            <v>M2</v>
          </cell>
          <cell r="B2318" t="str">
            <v>A5C</v>
          </cell>
          <cell r="C2318" t="str">
            <v>P</v>
          </cell>
          <cell r="D2318" t="str">
            <v>23188</v>
          </cell>
          <cell r="E2318" t="str">
            <v>90 ELL</v>
          </cell>
          <cell r="F2318">
            <v>2</v>
          </cell>
          <cell r="G2318" t="str">
            <v>CB400100000T00</v>
          </cell>
          <cell r="H2318">
            <v>0.75</v>
          </cell>
          <cell r="I2318" t="str">
            <v>--</v>
          </cell>
          <cell r="J2318">
            <v>7</v>
          </cell>
          <cell r="K2318">
            <v>7</v>
          </cell>
        </row>
        <row r="2319">
          <cell r="A2319" t="str">
            <v>M2</v>
          </cell>
          <cell r="B2319" t="str">
            <v>A5C</v>
          </cell>
          <cell r="C2319" t="str">
            <v>P</v>
          </cell>
          <cell r="D2319" t="str">
            <v>23185</v>
          </cell>
          <cell r="E2319" t="str">
            <v>90 ELL</v>
          </cell>
          <cell r="F2319">
            <v>2</v>
          </cell>
          <cell r="G2319" t="str">
            <v>CB400100000T00</v>
          </cell>
          <cell r="H2319">
            <v>0.75</v>
          </cell>
          <cell r="I2319" t="str">
            <v>--</v>
          </cell>
          <cell r="J2319">
            <v>2</v>
          </cell>
          <cell r="K2319">
            <v>2</v>
          </cell>
        </row>
        <row r="2320">
          <cell r="A2320" t="str">
            <v>M2</v>
          </cell>
          <cell r="B2320" t="str">
            <v>A5C</v>
          </cell>
          <cell r="C2320" t="str">
            <v>P</v>
          </cell>
          <cell r="D2320" t="str">
            <v>23196</v>
          </cell>
          <cell r="E2320" t="str">
            <v>90 ELL</v>
          </cell>
          <cell r="F2320">
            <v>2</v>
          </cell>
          <cell r="G2320" t="str">
            <v>CB400100000T00</v>
          </cell>
          <cell r="H2320">
            <v>0.75</v>
          </cell>
          <cell r="I2320" t="str">
            <v>--</v>
          </cell>
          <cell r="J2320">
            <v>2</v>
          </cell>
          <cell r="K2320">
            <v>2</v>
          </cell>
        </row>
        <row r="2321">
          <cell r="A2321" t="str">
            <v>M2</v>
          </cell>
          <cell r="B2321" t="str">
            <v>A5C</v>
          </cell>
          <cell r="C2321" t="str">
            <v>P</v>
          </cell>
          <cell r="D2321" t="str">
            <v>23225</v>
          </cell>
          <cell r="E2321" t="str">
            <v>90 ELL</v>
          </cell>
          <cell r="F2321">
            <v>2</v>
          </cell>
          <cell r="G2321" t="str">
            <v>CB400100000T00</v>
          </cell>
          <cell r="H2321">
            <v>0.75</v>
          </cell>
          <cell r="I2321" t="str">
            <v>--</v>
          </cell>
          <cell r="J2321">
            <v>10</v>
          </cell>
          <cell r="K2321">
            <v>10</v>
          </cell>
        </row>
        <row r="2322">
          <cell r="A2322" t="str">
            <v>M2</v>
          </cell>
          <cell r="B2322" t="str">
            <v>A5C</v>
          </cell>
          <cell r="C2322" t="str">
            <v>P</v>
          </cell>
          <cell r="D2322" t="str">
            <v>23236</v>
          </cell>
          <cell r="E2322" t="str">
            <v>90 ELL</v>
          </cell>
          <cell r="F2322">
            <v>2</v>
          </cell>
          <cell r="G2322" t="str">
            <v>CB400100000T00</v>
          </cell>
          <cell r="H2322">
            <v>0.75</v>
          </cell>
          <cell r="I2322" t="str">
            <v>--</v>
          </cell>
          <cell r="J2322">
            <v>2</v>
          </cell>
          <cell r="K2322">
            <v>2</v>
          </cell>
        </row>
        <row r="2323">
          <cell r="A2323" t="str">
            <v>M2</v>
          </cell>
          <cell r="B2323" t="str">
            <v>A5C</v>
          </cell>
          <cell r="C2323" t="str">
            <v>P</v>
          </cell>
          <cell r="D2323" t="str">
            <v>23234</v>
          </cell>
          <cell r="E2323" t="str">
            <v>90 ELL</v>
          </cell>
          <cell r="F2323">
            <v>2</v>
          </cell>
          <cell r="G2323" t="str">
            <v>CB400100000T00</v>
          </cell>
          <cell r="H2323">
            <v>0.75</v>
          </cell>
          <cell r="I2323" t="str">
            <v>--</v>
          </cell>
          <cell r="J2323">
            <v>5</v>
          </cell>
          <cell r="K2323">
            <v>5</v>
          </cell>
        </row>
        <row r="2324">
          <cell r="A2324" t="str">
            <v>M2</v>
          </cell>
          <cell r="B2324" t="str">
            <v>A5C</v>
          </cell>
          <cell r="C2324" t="str">
            <v>P</v>
          </cell>
          <cell r="D2324" t="str">
            <v>23238</v>
          </cell>
          <cell r="E2324" t="str">
            <v>90 ELL</v>
          </cell>
          <cell r="F2324">
            <v>2</v>
          </cell>
          <cell r="G2324" t="str">
            <v>CB400100000T00</v>
          </cell>
          <cell r="H2324">
            <v>0.75</v>
          </cell>
          <cell r="I2324" t="str">
            <v>--</v>
          </cell>
          <cell r="J2324">
            <v>5</v>
          </cell>
          <cell r="K2324">
            <v>5</v>
          </cell>
        </row>
        <row r="2325">
          <cell r="A2325" t="str">
            <v>M2</v>
          </cell>
          <cell r="B2325" t="str">
            <v>A5C</v>
          </cell>
          <cell r="C2325" t="str">
            <v>P</v>
          </cell>
          <cell r="D2325" t="str">
            <v>23246</v>
          </cell>
          <cell r="E2325" t="str">
            <v>90 ELL</v>
          </cell>
          <cell r="F2325">
            <v>2</v>
          </cell>
          <cell r="G2325" t="str">
            <v>CB400100000T00</v>
          </cell>
          <cell r="H2325">
            <v>0.75</v>
          </cell>
          <cell r="I2325" t="str">
            <v>--</v>
          </cell>
          <cell r="J2325">
            <v>2</v>
          </cell>
          <cell r="K2325">
            <v>2</v>
          </cell>
        </row>
        <row r="2326">
          <cell r="A2326" t="str">
            <v>M2</v>
          </cell>
          <cell r="B2326" t="str">
            <v>A5C</v>
          </cell>
          <cell r="C2326" t="str">
            <v>P</v>
          </cell>
          <cell r="D2326" t="str">
            <v>23247</v>
          </cell>
          <cell r="E2326" t="str">
            <v>90 ELL</v>
          </cell>
          <cell r="F2326">
            <v>2</v>
          </cell>
          <cell r="G2326" t="str">
            <v>CB400100000T00</v>
          </cell>
          <cell r="H2326">
            <v>0.75</v>
          </cell>
          <cell r="I2326" t="str">
            <v>--</v>
          </cell>
          <cell r="J2326">
            <v>10</v>
          </cell>
          <cell r="K2326">
            <v>10</v>
          </cell>
        </row>
        <row r="2327">
          <cell r="A2327" t="str">
            <v>M2</v>
          </cell>
          <cell r="B2327" t="str">
            <v>A5C</v>
          </cell>
          <cell r="C2327" t="str">
            <v>P</v>
          </cell>
          <cell r="D2327" t="str">
            <v>24014</v>
          </cell>
          <cell r="E2327" t="str">
            <v>90 ELL</v>
          </cell>
          <cell r="F2327">
            <v>2</v>
          </cell>
          <cell r="G2327" t="str">
            <v>CB400100000T00</v>
          </cell>
          <cell r="H2327">
            <v>0.75</v>
          </cell>
          <cell r="I2327" t="str">
            <v>--</v>
          </cell>
          <cell r="J2327">
            <v>2</v>
          </cell>
          <cell r="K2327">
            <v>2</v>
          </cell>
        </row>
        <row r="2328">
          <cell r="A2328" t="str">
            <v>M2</v>
          </cell>
          <cell r="B2328" t="str">
            <v>A5C</v>
          </cell>
          <cell r="C2328" t="str">
            <v>P</v>
          </cell>
          <cell r="D2328" t="str">
            <v>24024</v>
          </cell>
          <cell r="E2328" t="str">
            <v>90 ELL</v>
          </cell>
          <cell r="F2328">
            <v>2</v>
          </cell>
          <cell r="G2328" t="str">
            <v>CB400100000T00</v>
          </cell>
          <cell r="H2328">
            <v>0.75</v>
          </cell>
          <cell r="I2328" t="str">
            <v>--</v>
          </cell>
          <cell r="J2328">
            <v>7</v>
          </cell>
          <cell r="K2328">
            <v>7</v>
          </cell>
        </row>
        <row r="2329">
          <cell r="A2329" t="str">
            <v>M2</v>
          </cell>
          <cell r="B2329" t="str">
            <v>A5C</v>
          </cell>
          <cell r="C2329" t="str">
            <v>N</v>
          </cell>
          <cell r="D2329" t="str">
            <v>24613</v>
          </cell>
          <cell r="E2329" t="str">
            <v>90 ELL</v>
          </cell>
          <cell r="F2329">
            <v>2</v>
          </cell>
          <cell r="G2329" t="str">
            <v>CB400100000T00</v>
          </cell>
          <cell r="H2329">
            <v>0.75</v>
          </cell>
          <cell r="I2329" t="str">
            <v>--</v>
          </cell>
          <cell r="J2329">
            <v>5</v>
          </cell>
          <cell r="K2329">
            <v>5</v>
          </cell>
        </row>
        <row r="2330">
          <cell r="A2330" t="str">
            <v>M2</v>
          </cell>
          <cell r="B2330" t="str">
            <v>A5C</v>
          </cell>
          <cell r="C2330" t="str">
            <v>N</v>
          </cell>
          <cell r="D2330" t="str">
            <v>24614</v>
          </cell>
          <cell r="E2330" t="str">
            <v>90 ELL</v>
          </cell>
          <cell r="F2330">
            <v>2</v>
          </cell>
          <cell r="G2330" t="str">
            <v>CB400100000T00</v>
          </cell>
          <cell r="H2330">
            <v>0.75</v>
          </cell>
          <cell r="I2330" t="str">
            <v>--</v>
          </cell>
          <cell r="J2330">
            <v>3</v>
          </cell>
          <cell r="K2330">
            <v>3</v>
          </cell>
        </row>
        <row r="2331">
          <cell r="A2331" t="str">
            <v>M2</v>
          </cell>
          <cell r="B2331" t="str">
            <v>A5C</v>
          </cell>
          <cell r="C2331" t="str">
            <v>P</v>
          </cell>
          <cell r="D2331" t="str">
            <v>23110</v>
          </cell>
          <cell r="E2331" t="str">
            <v>90 ELL</v>
          </cell>
          <cell r="F2331">
            <v>2</v>
          </cell>
          <cell r="G2331" t="str">
            <v>CB400100000T00</v>
          </cell>
          <cell r="H2331">
            <v>0.75</v>
          </cell>
          <cell r="I2331" t="str">
            <v>--</v>
          </cell>
          <cell r="J2331">
            <v>2</v>
          </cell>
          <cell r="K2331">
            <v>2</v>
          </cell>
        </row>
        <row r="2332">
          <cell r="A2332" t="str">
            <v>M2</v>
          </cell>
          <cell r="B2332" t="str">
            <v>A5C</v>
          </cell>
          <cell r="C2332" t="str">
            <v>P</v>
          </cell>
          <cell r="D2332" t="str">
            <v>23164</v>
          </cell>
          <cell r="E2332" t="str">
            <v>90 ELL</v>
          </cell>
          <cell r="F2332">
            <v>2</v>
          </cell>
          <cell r="G2332" t="str">
            <v>CB400100000T00</v>
          </cell>
          <cell r="H2332">
            <v>0.75</v>
          </cell>
          <cell r="I2332" t="str">
            <v>--</v>
          </cell>
          <cell r="J2332">
            <v>2</v>
          </cell>
          <cell r="K2332">
            <v>2</v>
          </cell>
        </row>
        <row r="2333">
          <cell r="A2333" t="str">
            <v>M2</v>
          </cell>
          <cell r="B2333" t="str">
            <v>A5C</v>
          </cell>
          <cell r="C2333" t="str">
            <v>P</v>
          </cell>
          <cell r="D2333" t="str">
            <v>23240</v>
          </cell>
          <cell r="E2333" t="str">
            <v>90 ELL</v>
          </cell>
          <cell r="F2333">
            <v>2</v>
          </cell>
          <cell r="G2333" t="str">
            <v>CB400100000T00</v>
          </cell>
          <cell r="H2333">
            <v>0.75</v>
          </cell>
          <cell r="I2333" t="str">
            <v>--</v>
          </cell>
          <cell r="J2333">
            <v>2</v>
          </cell>
          <cell r="K2333">
            <v>2</v>
          </cell>
        </row>
        <row r="2334">
          <cell r="A2334" t="str">
            <v>M2</v>
          </cell>
          <cell r="B2334" t="str">
            <v>A5C</v>
          </cell>
          <cell r="C2334" t="str">
            <v>P</v>
          </cell>
          <cell r="D2334" t="str">
            <v>24021</v>
          </cell>
          <cell r="E2334" t="str">
            <v>90 ELL</v>
          </cell>
          <cell r="F2334">
            <v>2</v>
          </cell>
          <cell r="G2334" t="str">
            <v>CB400100000T00</v>
          </cell>
          <cell r="H2334">
            <v>0.75</v>
          </cell>
          <cell r="I2334" t="str">
            <v>--</v>
          </cell>
          <cell r="J2334">
            <v>2</v>
          </cell>
          <cell r="K2334">
            <v>2</v>
          </cell>
        </row>
        <row r="2335">
          <cell r="A2335" t="str">
            <v>M2</v>
          </cell>
          <cell r="B2335" t="str">
            <v>A5C</v>
          </cell>
          <cell r="C2335" t="str">
            <v>P</v>
          </cell>
          <cell r="D2335" t="str">
            <v>23148</v>
          </cell>
          <cell r="E2335" t="str">
            <v>CAP</v>
          </cell>
          <cell r="F2335">
            <v>2</v>
          </cell>
          <cell r="G2335" t="str">
            <v>CB520700000T00</v>
          </cell>
          <cell r="H2335">
            <v>0.75</v>
          </cell>
          <cell r="I2335" t="str">
            <v>--</v>
          </cell>
          <cell r="J2335">
            <v>2</v>
          </cell>
          <cell r="K2335">
            <v>2</v>
          </cell>
        </row>
        <row r="2336">
          <cell r="A2336" t="str">
            <v>M2</v>
          </cell>
          <cell r="B2336" t="str">
            <v>A5C</v>
          </cell>
          <cell r="C2336" t="str">
            <v>N</v>
          </cell>
          <cell r="D2336" t="str">
            <v>23620</v>
          </cell>
          <cell r="E2336" t="str">
            <v>CAP</v>
          </cell>
          <cell r="F2336">
            <v>2</v>
          </cell>
          <cell r="G2336" t="str">
            <v>CB520700000T00</v>
          </cell>
          <cell r="H2336">
            <v>0.75</v>
          </cell>
          <cell r="I2336" t="str">
            <v>--</v>
          </cell>
          <cell r="J2336">
            <v>1</v>
          </cell>
          <cell r="K2336">
            <v>1</v>
          </cell>
        </row>
        <row r="2337">
          <cell r="A2337" t="str">
            <v>M2</v>
          </cell>
          <cell r="B2337" t="str">
            <v>A5C</v>
          </cell>
          <cell r="C2337" t="str">
            <v>N</v>
          </cell>
          <cell r="D2337" t="str">
            <v>23621</v>
          </cell>
          <cell r="E2337" t="str">
            <v>CAP</v>
          </cell>
          <cell r="F2337">
            <v>2</v>
          </cell>
          <cell r="G2337" t="str">
            <v>CB520700000T00</v>
          </cell>
          <cell r="H2337">
            <v>0.75</v>
          </cell>
          <cell r="I2337" t="str">
            <v>--</v>
          </cell>
          <cell r="J2337">
            <v>1</v>
          </cell>
          <cell r="K2337">
            <v>1</v>
          </cell>
        </row>
        <row r="2338">
          <cell r="A2338" t="str">
            <v>M2</v>
          </cell>
          <cell r="B2338" t="str">
            <v>A5C</v>
          </cell>
          <cell r="C2338" t="str">
            <v>N</v>
          </cell>
          <cell r="D2338" t="str">
            <v>23632</v>
          </cell>
          <cell r="E2338" t="str">
            <v>CAP</v>
          </cell>
          <cell r="F2338">
            <v>2</v>
          </cell>
          <cell r="G2338" t="str">
            <v>CB520700000T00</v>
          </cell>
          <cell r="H2338">
            <v>0.75</v>
          </cell>
          <cell r="I2338" t="str">
            <v>--</v>
          </cell>
          <cell r="J2338">
            <v>1</v>
          </cell>
          <cell r="K2338">
            <v>1</v>
          </cell>
        </row>
        <row r="2339">
          <cell r="A2339" t="str">
            <v>M2</v>
          </cell>
          <cell r="B2339" t="str">
            <v>A5C</v>
          </cell>
          <cell r="C2339" t="str">
            <v>N</v>
          </cell>
          <cell r="D2339" t="str">
            <v>23634</v>
          </cell>
          <cell r="E2339" t="str">
            <v>CAP</v>
          </cell>
          <cell r="F2339">
            <v>2</v>
          </cell>
          <cell r="G2339" t="str">
            <v>CB520700000T00</v>
          </cell>
          <cell r="H2339">
            <v>0.75</v>
          </cell>
          <cell r="I2339" t="str">
            <v>--</v>
          </cell>
          <cell r="J2339">
            <v>1</v>
          </cell>
          <cell r="K2339">
            <v>1</v>
          </cell>
        </row>
        <row r="2340">
          <cell r="A2340" t="str">
            <v>M2</v>
          </cell>
          <cell r="B2340" t="str">
            <v>A5C</v>
          </cell>
          <cell r="C2340" t="str">
            <v>N</v>
          </cell>
          <cell r="D2340" t="str">
            <v>23642</v>
          </cell>
          <cell r="E2340" t="str">
            <v>CAP</v>
          </cell>
          <cell r="F2340">
            <v>2</v>
          </cell>
          <cell r="G2340" t="str">
            <v>CB520700000T00</v>
          </cell>
          <cell r="H2340">
            <v>0.75</v>
          </cell>
          <cell r="I2340" t="str">
            <v>--</v>
          </cell>
          <cell r="J2340">
            <v>1</v>
          </cell>
          <cell r="K2340">
            <v>1</v>
          </cell>
        </row>
        <row r="2341">
          <cell r="A2341" t="str">
            <v>M2</v>
          </cell>
          <cell r="B2341" t="str">
            <v>A5C</v>
          </cell>
          <cell r="C2341" t="str">
            <v>N</v>
          </cell>
          <cell r="D2341" t="str">
            <v>23636</v>
          </cell>
          <cell r="E2341" t="str">
            <v>CAP</v>
          </cell>
          <cell r="F2341">
            <v>2</v>
          </cell>
          <cell r="G2341" t="str">
            <v>CB520700000T00</v>
          </cell>
          <cell r="H2341">
            <v>0.75</v>
          </cell>
          <cell r="I2341" t="str">
            <v>--</v>
          </cell>
          <cell r="J2341">
            <v>1</v>
          </cell>
          <cell r="K2341">
            <v>1</v>
          </cell>
        </row>
        <row r="2342">
          <cell r="A2342" t="str">
            <v>M2</v>
          </cell>
          <cell r="B2342" t="str">
            <v>A5C</v>
          </cell>
          <cell r="C2342" t="str">
            <v>N</v>
          </cell>
          <cell r="D2342" t="str">
            <v>23639</v>
          </cell>
          <cell r="E2342" t="str">
            <v>CAP</v>
          </cell>
          <cell r="F2342">
            <v>2</v>
          </cell>
          <cell r="G2342" t="str">
            <v>CB520700000T00</v>
          </cell>
          <cell r="H2342">
            <v>0.75</v>
          </cell>
          <cell r="I2342" t="str">
            <v>--</v>
          </cell>
          <cell r="J2342">
            <v>1</v>
          </cell>
          <cell r="K2342">
            <v>1</v>
          </cell>
        </row>
        <row r="2343">
          <cell r="A2343" t="str">
            <v>M2</v>
          </cell>
          <cell r="B2343" t="str">
            <v>A5C</v>
          </cell>
          <cell r="C2343" t="str">
            <v>N</v>
          </cell>
          <cell r="D2343" t="str">
            <v>24611</v>
          </cell>
          <cell r="E2343" t="str">
            <v>CAP</v>
          </cell>
          <cell r="F2343">
            <v>2</v>
          </cell>
          <cell r="G2343" t="str">
            <v>CB520700000T00</v>
          </cell>
          <cell r="H2343">
            <v>0.75</v>
          </cell>
          <cell r="I2343" t="str">
            <v>--</v>
          </cell>
          <cell r="J2343">
            <v>1</v>
          </cell>
          <cell r="K2343">
            <v>1</v>
          </cell>
        </row>
        <row r="2344">
          <cell r="A2344" t="str">
            <v>M2</v>
          </cell>
          <cell r="B2344" t="str">
            <v>A5C</v>
          </cell>
          <cell r="C2344" t="str">
            <v>N</v>
          </cell>
          <cell r="D2344" t="str">
            <v>23646</v>
          </cell>
          <cell r="E2344" t="str">
            <v>CAP</v>
          </cell>
          <cell r="F2344">
            <v>2</v>
          </cell>
          <cell r="G2344" t="str">
            <v>CB520700000T00</v>
          </cell>
          <cell r="H2344">
            <v>0.75</v>
          </cell>
          <cell r="I2344" t="str">
            <v>--</v>
          </cell>
          <cell r="J2344">
            <v>1</v>
          </cell>
          <cell r="K2344">
            <v>1</v>
          </cell>
        </row>
        <row r="2345">
          <cell r="A2345" t="str">
            <v>M2</v>
          </cell>
          <cell r="B2345" t="str">
            <v>A5C</v>
          </cell>
          <cell r="C2345" t="str">
            <v>N</v>
          </cell>
          <cell r="D2345" t="str">
            <v>24613</v>
          </cell>
          <cell r="E2345" t="str">
            <v>CAP</v>
          </cell>
          <cell r="F2345">
            <v>2</v>
          </cell>
          <cell r="G2345" t="str">
            <v>CB520700000T00</v>
          </cell>
          <cell r="H2345">
            <v>0.75</v>
          </cell>
          <cell r="I2345" t="str">
            <v>--</v>
          </cell>
          <cell r="J2345">
            <v>1</v>
          </cell>
          <cell r="K2345">
            <v>1</v>
          </cell>
        </row>
        <row r="2346">
          <cell r="A2346" t="str">
            <v>M2</v>
          </cell>
          <cell r="B2346" t="str">
            <v>A5C</v>
          </cell>
          <cell r="C2346" t="str">
            <v>N</v>
          </cell>
          <cell r="D2346" t="str">
            <v>24614</v>
          </cell>
          <cell r="E2346" t="str">
            <v>CAP</v>
          </cell>
          <cell r="F2346">
            <v>2</v>
          </cell>
          <cell r="G2346" t="str">
            <v>CB520700000T00</v>
          </cell>
          <cell r="H2346">
            <v>0.75</v>
          </cell>
          <cell r="I2346" t="str">
            <v>--</v>
          </cell>
          <cell r="J2346">
            <v>1</v>
          </cell>
          <cell r="K2346">
            <v>1</v>
          </cell>
        </row>
        <row r="2347">
          <cell r="A2347" t="str">
            <v>M2</v>
          </cell>
          <cell r="B2347" t="str">
            <v>A5C</v>
          </cell>
          <cell r="C2347" t="str">
            <v>P</v>
          </cell>
          <cell r="D2347" t="str">
            <v>23006</v>
          </cell>
          <cell r="E2347" t="str">
            <v>CAP</v>
          </cell>
          <cell r="F2347">
            <v>2</v>
          </cell>
          <cell r="G2347" t="str">
            <v>CB520700000T00</v>
          </cell>
          <cell r="H2347">
            <v>0.75</v>
          </cell>
          <cell r="I2347" t="str">
            <v>--</v>
          </cell>
          <cell r="J2347">
            <v>2</v>
          </cell>
          <cell r="K2347">
            <v>2</v>
          </cell>
        </row>
        <row r="2348">
          <cell r="A2348" t="str">
            <v>M2</v>
          </cell>
          <cell r="B2348" t="str">
            <v>A5C</v>
          </cell>
          <cell r="C2348" t="str">
            <v>P</v>
          </cell>
          <cell r="D2348" t="str">
            <v>23037</v>
          </cell>
          <cell r="E2348" t="str">
            <v>CAP</v>
          </cell>
          <cell r="F2348">
            <v>2</v>
          </cell>
          <cell r="G2348" t="str">
            <v>CB520700000T00</v>
          </cell>
          <cell r="H2348">
            <v>0.75</v>
          </cell>
          <cell r="I2348" t="str">
            <v>--</v>
          </cell>
          <cell r="J2348">
            <v>1</v>
          </cell>
          <cell r="K2348">
            <v>1</v>
          </cell>
        </row>
        <row r="2349">
          <cell r="A2349" t="str">
            <v>M2</v>
          </cell>
          <cell r="B2349" t="str">
            <v>A5C</v>
          </cell>
          <cell r="C2349" t="str">
            <v>P</v>
          </cell>
          <cell r="D2349" t="str">
            <v>23035</v>
          </cell>
          <cell r="E2349" t="str">
            <v>CAP</v>
          </cell>
          <cell r="F2349">
            <v>2</v>
          </cell>
          <cell r="G2349" t="str">
            <v>CB520700000T00</v>
          </cell>
          <cell r="H2349">
            <v>0.75</v>
          </cell>
          <cell r="I2349" t="str">
            <v>--</v>
          </cell>
          <cell r="J2349">
            <v>1</v>
          </cell>
          <cell r="K2349">
            <v>1</v>
          </cell>
        </row>
        <row r="2350">
          <cell r="A2350" t="str">
            <v>M2</v>
          </cell>
          <cell r="B2350" t="str">
            <v>A5C</v>
          </cell>
          <cell r="C2350" t="str">
            <v>P</v>
          </cell>
          <cell r="D2350" t="str">
            <v>23052</v>
          </cell>
          <cell r="E2350" t="str">
            <v>CAP</v>
          </cell>
          <cell r="F2350">
            <v>2</v>
          </cell>
          <cell r="G2350" t="str">
            <v>CB520700000T00</v>
          </cell>
          <cell r="H2350">
            <v>0.75</v>
          </cell>
          <cell r="I2350" t="str">
            <v>--</v>
          </cell>
          <cell r="J2350">
            <v>1</v>
          </cell>
          <cell r="K2350">
            <v>1</v>
          </cell>
        </row>
        <row r="2351">
          <cell r="A2351" t="str">
            <v>M2</v>
          </cell>
          <cell r="B2351" t="str">
            <v>A5C</v>
          </cell>
          <cell r="C2351" t="str">
            <v>P</v>
          </cell>
          <cell r="D2351" t="str">
            <v>23063</v>
          </cell>
          <cell r="E2351" t="str">
            <v>CAP</v>
          </cell>
          <cell r="F2351">
            <v>2</v>
          </cell>
          <cell r="G2351" t="str">
            <v>CB520700000T00</v>
          </cell>
          <cell r="H2351">
            <v>0.75</v>
          </cell>
          <cell r="I2351" t="str">
            <v>--</v>
          </cell>
          <cell r="J2351">
            <v>1</v>
          </cell>
          <cell r="K2351">
            <v>1</v>
          </cell>
        </row>
        <row r="2352">
          <cell r="A2352" t="str">
            <v>M2</v>
          </cell>
          <cell r="B2352" t="str">
            <v>A5C</v>
          </cell>
          <cell r="C2352" t="str">
            <v>P</v>
          </cell>
          <cell r="D2352" t="str">
            <v>23078</v>
          </cell>
          <cell r="E2352" t="str">
            <v>CAP</v>
          </cell>
          <cell r="F2352">
            <v>2</v>
          </cell>
          <cell r="G2352" t="str">
            <v>CB520700000T00</v>
          </cell>
          <cell r="H2352">
            <v>0.75</v>
          </cell>
          <cell r="I2352" t="str">
            <v>--</v>
          </cell>
          <cell r="J2352">
            <v>1</v>
          </cell>
          <cell r="K2352">
            <v>1</v>
          </cell>
        </row>
        <row r="2353">
          <cell r="A2353" t="str">
            <v>M2</v>
          </cell>
          <cell r="B2353" t="str">
            <v>A5C</v>
          </cell>
          <cell r="C2353" t="str">
            <v>P</v>
          </cell>
          <cell r="D2353" t="str">
            <v>23081</v>
          </cell>
          <cell r="E2353" t="str">
            <v>CAP</v>
          </cell>
          <cell r="F2353">
            <v>2</v>
          </cell>
          <cell r="G2353" t="str">
            <v>CB520700000T00</v>
          </cell>
          <cell r="H2353">
            <v>0.75</v>
          </cell>
          <cell r="I2353" t="str">
            <v>--</v>
          </cell>
          <cell r="J2353">
            <v>1</v>
          </cell>
          <cell r="K2353">
            <v>1</v>
          </cell>
        </row>
        <row r="2354">
          <cell r="A2354" t="str">
            <v>M2</v>
          </cell>
          <cell r="B2354" t="str">
            <v>A5C</v>
          </cell>
          <cell r="C2354" t="str">
            <v>P</v>
          </cell>
          <cell r="D2354" t="str">
            <v>23082</v>
          </cell>
          <cell r="E2354" t="str">
            <v>CAP</v>
          </cell>
          <cell r="F2354">
            <v>2</v>
          </cell>
          <cell r="G2354" t="str">
            <v>CB520700000T00</v>
          </cell>
          <cell r="H2354">
            <v>0.75</v>
          </cell>
          <cell r="I2354" t="str">
            <v>--</v>
          </cell>
          <cell r="J2354">
            <v>2</v>
          </cell>
          <cell r="K2354">
            <v>2</v>
          </cell>
        </row>
        <row r="2355">
          <cell r="A2355" t="str">
            <v>M2</v>
          </cell>
          <cell r="B2355" t="str">
            <v>A5C</v>
          </cell>
          <cell r="C2355" t="str">
            <v>P</v>
          </cell>
          <cell r="D2355" t="str">
            <v>23083</v>
          </cell>
          <cell r="E2355" t="str">
            <v>CAP</v>
          </cell>
          <cell r="F2355">
            <v>2</v>
          </cell>
          <cell r="G2355" t="str">
            <v>CB520700000T00</v>
          </cell>
          <cell r="H2355">
            <v>0.75</v>
          </cell>
          <cell r="I2355" t="str">
            <v>--</v>
          </cell>
          <cell r="J2355">
            <v>1</v>
          </cell>
          <cell r="K2355">
            <v>1</v>
          </cell>
        </row>
        <row r="2356">
          <cell r="A2356" t="str">
            <v>M2</v>
          </cell>
          <cell r="B2356" t="str">
            <v>A5C</v>
          </cell>
          <cell r="C2356" t="str">
            <v>P</v>
          </cell>
          <cell r="D2356" t="str">
            <v>23085</v>
          </cell>
          <cell r="E2356" t="str">
            <v>CAP</v>
          </cell>
          <cell r="F2356">
            <v>2</v>
          </cell>
          <cell r="G2356" t="str">
            <v>CB520700000T00</v>
          </cell>
          <cell r="H2356">
            <v>0.75</v>
          </cell>
          <cell r="I2356" t="str">
            <v>--</v>
          </cell>
          <cell r="J2356">
            <v>2</v>
          </cell>
          <cell r="K2356">
            <v>2</v>
          </cell>
        </row>
        <row r="2357">
          <cell r="A2357" t="str">
            <v>M2</v>
          </cell>
          <cell r="B2357" t="str">
            <v>A5C</v>
          </cell>
          <cell r="C2357" t="str">
            <v>P</v>
          </cell>
          <cell r="D2357" t="str">
            <v>23094</v>
          </cell>
          <cell r="E2357" t="str">
            <v>CAP</v>
          </cell>
          <cell r="F2357">
            <v>2</v>
          </cell>
          <cell r="G2357" t="str">
            <v>CB520700000T00</v>
          </cell>
          <cell r="H2357">
            <v>0.75</v>
          </cell>
          <cell r="I2357" t="str">
            <v>--</v>
          </cell>
          <cell r="J2357">
            <v>3</v>
          </cell>
          <cell r="K2357">
            <v>3</v>
          </cell>
        </row>
        <row r="2358">
          <cell r="A2358" t="str">
            <v>M2</v>
          </cell>
          <cell r="B2358" t="str">
            <v>A5C</v>
          </cell>
          <cell r="C2358" t="str">
            <v>P</v>
          </cell>
          <cell r="D2358" t="str">
            <v>23096</v>
          </cell>
          <cell r="E2358" t="str">
            <v>CAP</v>
          </cell>
          <cell r="F2358">
            <v>2</v>
          </cell>
          <cell r="G2358" t="str">
            <v>CB520700000T00</v>
          </cell>
          <cell r="H2358">
            <v>0.75</v>
          </cell>
          <cell r="I2358" t="str">
            <v>--</v>
          </cell>
          <cell r="J2358">
            <v>3</v>
          </cell>
          <cell r="K2358">
            <v>3</v>
          </cell>
        </row>
        <row r="2359">
          <cell r="A2359" t="str">
            <v>M2</v>
          </cell>
          <cell r="B2359" t="str">
            <v>A5C</v>
          </cell>
          <cell r="C2359" t="str">
            <v>P</v>
          </cell>
          <cell r="D2359" t="str">
            <v>23104</v>
          </cell>
          <cell r="E2359" t="str">
            <v>CAP</v>
          </cell>
          <cell r="F2359">
            <v>2</v>
          </cell>
          <cell r="G2359" t="str">
            <v>CB520700000T00</v>
          </cell>
          <cell r="H2359">
            <v>0.75</v>
          </cell>
          <cell r="I2359" t="str">
            <v>--</v>
          </cell>
          <cell r="J2359">
            <v>1</v>
          </cell>
          <cell r="K2359">
            <v>1</v>
          </cell>
        </row>
        <row r="2360">
          <cell r="A2360" t="str">
            <v>M2</v>
          </cell>
          <cell r="B2360" t="str">
            <v>A5C</v>
          </cell>
          <cell r="C2360" t="str">
            <v>P</v>
          </cell>
          <cell r="D2360" t="str">
            <v>23103</v>
          </cell>
          <cell r="E2360" t="str">
            <v>CAP</v>
          </cell>
          <cell r="F2360">
            <v>2</v>
          </cell>
          <cell r="G2360" t="str">
            <v>CB520700000T00</v>
          </cell>
          <cell r="H2360">
            <v>0.75</v>
          </cell>
          <cell r="I2360" t="str">
            <v>--</v>
          </cell>
          <cell r="J2360">
            <v>2</v>
          </cell>
          <cell r="K2360">
            <v>2</v>
          </cell>
        </row>
        <row r="2361">
          <cell r="A2361" t="str">
            <v>M2</v>
          </cell>
          <cell r="B2361" t="str">
            <v>A5C</v>
          </cell>
          <cell r="C2361" t="str">
            <v>P</v>
          </cell>
          <cell r="D2361" t="str">
            <v>23104</v>
          </cell>
          <cell r="E2361" t="str">
            <v>CAP</v>
          </cell>
          <cell r="F2361">
            <v>2</v>
          </cell>
          <cell r="G2361" t="str">
            <v>CB520700000T00</v>
          </cell>
          <cell r="H2361">
            <v>0.75</v>
          </cell>
          <cell r="I2361" t="str">
            <v>--</v>
          </cell>
          <cell r="J2361">
            <v>1</v>
          </cell>
          <cell r="K2361">
            <v>1</v>
          </cell>
        </row>
        <row r="2362">
          <cell r="A2362" t="str">
            <v>M2</v>
          </cell>
          <cell r="B2362" t="str">
            <v>A5C</v>
          </cell>
          <cell r="C2362" t="str">
            <v>P</v>
          </cell>
          <cell r="D2362" t="str">
            <v>23108</v>
          </cell>
          <cell r="E2362" t="str">
            <v>CAP</v>
          </cell>
          <cell r="F2362">
            <v>2</v>
          </cell>
          <cell r="G2362" t="str">
            <v>CB520700000T00</v>
          </cell>
          <cell r="H2362">
            <v>0.75</v>
          </cell>
          <cell r="I2362" t="str">
            <v>--</v>
          </cell>
          <cell r="J2362">
            <v>1</v>
          </cell>
          <cell r="K2362">
            <v>1</v>
          </cell>
        </row>
        <row r="2363">
          <cell r="A2363" t="str">
            <v>M2</v>
          </cell>
          <cell r="B2363" t="str">
            <v>A5C</v>
          </cell>
          <cell r="C2363" t="str">
            <v>P</v>
          </cell>
          <cell r="D2363" t="str">
            <v>23108</v>
          </cell>
          <cell r="E2363" t="str">
            <v>CAP</v>
          </cell>
          <cell r="F2363">
            <v>2</v>
          </cell>
          <cell r="G2363" t="str">
            <v>CB520700000T00</v>
          </cell>
          <cell r="H2363">
            <v>0.75</v>
          </cell>
          <cell r="I2363" t="str">
            <v>--</v>
          </cell>
          <cell r="J2363">
            <v>1</v>
          </cell>
          <cell r="K2363">
            <v>1</v>
          </cell>
        </row>
        <row r="2364">
          <cell r="A2364" t="str">
            <v>M2</v>
          </cell>
          <cell r="B2364" t="str">
            <v>A5C</v>
          </cell>
          <cell r="C2364" t="str">
            <v>P</v>
          </cell>
          <cell r="D2364" t="str">
            <v>23111</v>
          </cell>
          <cell r="E2364" t="str">
            <v>CAP</v>
          </cell>
          <cell r="F2364">
            <v>2</v>
          </cell>
          <cell r="G2364" t="str">
            <v>CB520700000T00</v>
          </cell>
          <cell r="H2364">
            <v>0.75</v>
          </cell>
          <cell r="I2364" t="str">
            <v>--</v>
          </cell>
          <cell r="J2364">
            <v>2</v>
          </cell>
          <cell r="K2364">
            <v>2</v>
          </cell>
        </row>
        <row r="2365">
          <cell r="A2365" t="str">
            <v>M2</v>
          </cell>
          <cell r="B2365" t="str">
            <v>A5C</v>
          </cell>
          <cell r="C2365" t="str">
            <v>P</v>
          </cell>
          <cell r="D2365" t="str">
            <v>23112</v>
          </cell>
          <cell r="E2365" t="str">
            <v>CAP</v>
          </cell>
          <cell r="F2365">
            <v>2</v>
          </cell>
          <cell r="G2365" t="str">
            <v>CB520700000T00</v>
          </cell>
          <cell r="H2365">
            <v>0.75</v>
          </cell>
          <cell r="I2365" t="str">
            <v>--</v>
          </cell>
          <cell r="J2365">
            <v>1</v>
          </cell>
          <cell r="K2365">
            <v>1</v>
          </cell>
        </row>
        <row r="2366">
          <cell r="A2366" t="str">
            <v>M2</v>
          </cell>
          <cell r="B2366" t="str">
            <v>A5C</v>
          </cell>
          <cell r="C2366" t="str">
            <v>P</v>
          </cell>
          <cell r="D2366" t="str">
            <v>23112</v>
          </cell>
          <cell r="E2366" t="str">
            <v>CAP</v>
          </cell>
          <cell r="F2366">
            <v>2</v>
          </cell>
          <cell r="G2366" t="str">
            <v>CB520700000T00</v>
          </cell>
          <cell r="H2366">
            <v>0.75</v>
          </cell>
          <cell r="I2366" t="str">
            <v>--</v>
          </cell>
          <cell r="J2366">
            <v>1</v>
          </cell>
          <cell r="K2366">
            <v>1</v>
          </cell>
        </row>
        <row r="2367">
          <cell r="A2367" t="str">
            <v>M2</v>
          </cell>
          <cell r="B2367" t="str">
            <v>A5C</v>
          </cell>
          <cell r="C2367" t="str">
            <v>P</v>
          </cell>
          <cell r="D2367" t="str">
            <v>23113</v>
          </cell>
          <cell r="E2367" t="str">
            <v>CAP</v>
          </cell>
          <cell r="F2367">
            <v>2</v>
          </cell>
          <cell r="G2367" t="str">
            <v>CB520700000T00</v>
          </cell>
          <cell r="H2367">
            <v>0.75</v>
          </cell>
          <cell r="I2367" t="str">
            <v>--</v>
          </cell>
          <cell r="J2367">
            <v>1</v>
          </cell>
          <cell r="K2367">
            <v>1</v>
          </cell>
        </row>
        <row r="2368">
          <cell r="A2368" t="str">
            <v>M2</v>
          </cell>
          <cell r="B2368" t="str">
            <v>A5C</v>
          </cell>
          <cell r="C2368" t="str">
            <v>P</v>
          </cell>
          <cell r="D2368" t="str">
            <v>23116</v>
          </cell>
          <cell r="E2368" t="str">
            <v>CAP</v>
          </cell>
          <cell r="F2368">
            <v>2</v>
          </cell>
          <cell r="G2368" t="str">
            <v>CB520700000T00</v>
          </cell>
          <cell r="H2368">
            <v>0.75</v>
          </cell>
          <cell r="I2368" t="str">
            <v>--</v>
          </cell>
          <cell r="J2368">
            <v>2</v>
          </cell>
          <cell r="K2368">
            <v>2</v>
          </cell>
        </row>
        <row r="2369">
          <cell r="A2369" t="str">
            <v>M2</v>
          </cell>
          <cell r="B2369" t="str">
            <v>A5C</v>
          </cell>
          <cell r="C2369" t="str">
            <v>P</v>
          </cell>
          <cell r="D2369" t="str">
            <v>23121</v>
          </cell>
          <cell r="E2369" t="str">
            <v>CAP</v>
          </cell>
          <cell r="F2369">
            <v>2</v>
          </cell>
          <cell r="G2369" t="str">
            <v>CB520700000T00</v>
          </cell>
          <cell r="H2369">
            <v>0.75</v>
          </cell>
          <cell r="I2369" t="str">
            <v>--</v>
          </cell>
          <cell r="J2369">
            <v>2</v>
          </cell>
          <cell r="K2369">
            <v>2</v>
          </cell>
        </row>
        <row r="2370">
          <cell r="A2370" t="str">
            <v>M2</v>
          </cell>
          <cell r="B2370" t="str">
            <v>A5C</v>
          </cell>
          <cell r="C2370" t="str">
            <v>P</v>
          </cell>
          <cell r="D2370" t="str">
            <v>23122</v>
          </cell>
          <cell r="E2370" t="str">
            <v>CAP</v>
          </cell>
          <cell r="F2370">
            <v>2</v>
          </cell>
          <cell r="G2370" t="str">
            <v>CB520700000T00</v>
          </cell>
          <cell r="H2370">
            <v>0.75</v>
          </cell>
          <cell r="I2370" t="str">
            <v>--</v>
          </cell>
          <cell r="J2370">
            <v>1</v>
          </cell>
          <cell r="K2370">
            <v>1</v>
          </cell>
        </row>
        <row r="2371">
          <cell r="A2371" t="str">
            <v>M2</v>
          </cell>
          <cell r="B2371" t="str">
            <v>A5C</v>
          </cell>
          <cell r="C2371" t="str">
            <v>P</v>
          </cell>
          <cell r="D2371" t="str">
            <v>23135</v>
          </cell>
          <cell r="E2371" t="str">
            <v>CAP</v>
          </cell>
          <cell r="F2371">
            <v>2</v>
          </cell>
          <cell r="G2371" t="str">
            <v>CB520700000T00</v>
          </cell>
          <cell r="H2371">
            <v>0.75</v>
          </cell>
          <cell r="I2371" t="str">
            <v>--</v>
          </cell>
          <cell r="J2371">
            <v>3</v>
          </cell>
          <cell r="K2371">
            <v>3</v>
          </cell>
        </row>
        <row r="2372">
          <cell r="A2372" t="str">
            <v>M2</v>
          </cell>
          <cell r="B2372" t="str">
            <v>A5C</v>
          </cell>
          <cell r="C2372" t="str">
            <v>P</v>
          </cell>
          <cell r="D2372" t="str">
            <v>23141</v>
          </cell>
          <cell r="E2372" t="str">
            <v>CAP</v>
          </cell>
          <cell r="F2372">
            <v>2</v>
          </cell>
          <cell r="G2372" t="str">
            <v>CB520700000T00</v>
          </cell>
          <cell r="H2372">
            <v>0.75</v>
          </cell>
          <cell r="I2372" t="str">
            <v>--</v>
          </cell>
          <cell r="J2372">
            <v>1</v>
          </cell>
          <cell r="K2372">
            <v>1</v>
          </cell>
        </row>
        <row r="2373">
          <cell r="A2373" t="str">
            <v>M2</v>
          </cell>
          <cell r="B2373" t="str">
            <v>A5C</v>
          </cell>
          <cell r="C2373" t="str">
            <v>P</v>
          </cell>
          <cell r="D2373" t="str">
            <v>23144</v>
          </cell>
          <cell r="E2373" t="str">
            <v>CAP</v>
          </cell>
          <cell r="F2373">
            <v>2</v>
          </cell>
          <cell r="G2373" t="str">
            <v>CB520700000T00</v>
          </cell>
          <cell r="H2373">
            <v>0.75</v>
          </cell>
          <cell r="I2373" t="str">
            <v>--</v>
          </cell>
          <cell r="J2373">
            <v>2</v>
          </cell>
          <cell r="K2373">
            <v>2</v>
          </cell>
        </row>
        <row r="2374">
          <cell r="A2374" t="str">
            <v>M2</v>
          </cell>
          <cell r="B2374" t="str">
            <v>A5C</v>
          </cell>
          <cell r="C2374" t="str">
            <v>P</v>
          </cell>
          <cell r="D2374" t="str">
            <v>23152</v>
          </cell>
          <cell r="E2374" t="str">
            <v>CAP</v>
          </cell>
          <cell r="F2374">
            <v>2</v>
          </cell>
          <cell r="G2374" t="str">
            <v>CB520700000T00</v>
          </cell>
          <cell r="H2374">
            <v>0.75</v>
          </cell>
          <cell r="I2374" t="str">
            <v>--</v>
          </cell>
          <cell r="J2374">
            <v>1</v>
          </cell>
          <cell r="K2374">
            <v>1</v>
          </cell>
        </row>
        <row r="2375">
          <cell r="A2375" t="str">
            <v>M2</v>
          </cell>
          <cell r="B2375" t="str">
            <v>A5C</v>
          </cell>
          <cell r="C2375" t="str">
            <v>P</v>
          </cell>
          <cell r="D2375" t="str">
            <v>23160</v>
          </cell>
          <cell r="E2375" t="str">
            <v>CAP</v>
          </cell>
          <cell r="F2375">
            <v>2</v>
          </cell>
          <cell r="G2375" t="str">
            <v>CB520700000T00</v>
          </cell>
          <cell r="H2375">
            <v>0.75</v>
          </cell>
          <cell r="I2375" t="str">
            <v>--</v>
          </cell>
          <cell r="J2375">
            <v>1</v>
          </cell>
          <cell r="K2375">
            <v>1</v>
          </cell>
        </row>
        <row r="2376">
          <cell r="A2376" t="str">
            <v>M2</v>
          </cell>
          <cell r="B2376" t="str">
            <v>A5C</v>
          </cell>
          <cell r="C2376" t="str">
            <v>P</v>
          </cell>
          <cell r="D2376" t="str">
            <v>23174</v>
          </cell>
          <cell r="E2376" t="str">
            <v>CAP</v>
          </cell>
          <cell r="F2376">
            <v>2</v>
          </cell>
          <cell r="G2376" t="str">
            <v>CB520700000T00</v>
          </cell>
          <cell r="H2376">
            <v>0.75</v>
          </cell>
          <cell r="I2376" t="str">
            <v>--</v>
          </cell>
          <cell r="J2376">
            <v>1</v>
          </cell>
          <cell r="K2376">
            <v>1</v>
          </cell>
        </row>
        <row r="2377">
          <cell r="A2377" t="str">
            <v>M2</v>
          </cell>
          <cell r="B2377" t="str">
            <v>A5C</v>
          </cell>
          <cell r="C2377" t="str">
            <v>P</v>
          </cell>
          <cell r="D2377" t="str">
            <v>23181</v>
          </cell>
          <cell r="E2377" t="str">
            <v>CAP</v>
          </cell>
          <cell r="F2377">
            <v>2</v>
          </cell>
          <cell r="G2377" t="str">
            <v>CB520700000T00</v>
          </cell>
          <cell r="H2377">
            <v>0.75</v>
          </cell>
          <cell r="I2377" t="str">
            <v>--</v>
          </cell>
          <cell r="J2377">
            <v>1</v>
          </cell>
          <cell r="K2377">
            <v>1</v>
          </cell>
        </row>
        <row r="2378">
          <cell r="A2378" t="str">
            <v>M2</v>
          </cell>
          <cell r="B2378" t="str">
            <v>A5C</v>
          </cell>
          <cell r="C2378" t="str">
            <v>P</v>
          </cell>
          <cell r="D2378" t="str">
            <v>23188</v>
          </cell>
          <cell r="E2378" t="str">
            <v>CAP</v>
          </cell>
          <cell r="F2378">
            <v>2</v>
          </cell>
          <cell r="G2378" t="str">
            <v>CB520700000T00</v>
          </cell>
          <cell r="H2378">
            <v>0.75</v>
          </cell>
          <cell r="I2378" t="str">
            <v>--</v>
          </cell>
          <cell r="J2378">
            <v>3</v>
          </cell>
          <cell r="K2378">
            <v>3</v>
          </cell>
        </row>
        <row r="2379">
          <cell r="A2379" t="str">
            <v>M2</v>
          </cell>
          <cell r="B2379" t="str">
            <v>A5C</v>
          </cell>
          <cell r="C2379" t="str">
            <v>P</v>
          </cell>
          <cell r="D2379" t="str">
            <v>23192</v>
          </cell>
          <cell r="E2379" t="str">
            <v>CAP</v>
          </cell>
          <cell r="F2379">
            <v>2</v>
          </cell>
          <cell r="G2379" t="str">
            <v>CB520700000T00</v>
          </cell>
          <cell r="H2379">
            <v>0.75</v>
          </cell>
          <cell r="I2379" t="str">
            <v>--</v>
          </cell>
          <cell r="J2379">
            <v>1</v>
          </cell>
          <cell r="K2379">
            <v>1</v>
          </cell>
        </row>
        <row r="2380">
          <cell r="A2380" t="str">
            <v>M2</v>
          </cell>
          <cell r="B2380" t="str">
            <v>A5C</v>
          </cell>
          <cell r="C2380" t="str">
            <v>P</v>
          </cell>
          <cell r="D2380" t="str">
            <v>23213</v>
          </cell>
          <cell r="E2380" t="str">
            <v>CAP</v>
          </cell>
          <cell r="F2380">
            <v>2</v>
          </cell>
          <cell r="G2380" t="str">
            <v>CB520700000T00</v>
          </cell>
          <cell r="H2380">
            <v>0.75</v>
          </cell>
          <cell r="I2380" t="str">
            <v>--</v>
          </cell>
          <cell r="J2380">
            <v>1</v>
          </cell>
          <cell r="K2380">
            <v>1</v>
          </cell>
        </row>
        <row r="2381">
          <cell r="A2381" t="str">
            <v>M2</v>
          </cell>
          <cell r="B2381" t="str">
            <v>A5C</v>
          </cell>
          <cell r="C2381" t="str">
            <v>P</v>
          </cell>
          <cell r="D2381" t="str">
            <v>23214</v>
          </cell>
          <cell r="E2381" t="str">
            <v>CAP</v>
          </cell>
          <cell r="F2381">
            <v>2</v>
          </cell>
          <cell r="G2381" t="str">
            <v>CB520700000T00</v>
          </cell>
          <cell r="H2381">
            <v>0.75</v>
          </cell>
          <cell r="I2381" t="str">
            <v>--</v>
          </cell>
          <cell r="J2381">
            <v>1</v>
          </cell>
          <cell r="K2381">
            <v>1</v>
          </cell>
        </row>
        <row r="2382">
          <cell r="A2382" t="str">
            <v>M2</v>
          </cell>
          <cell r="B2382" t="str">
            <v>A5C</v>
          </cell>
          <cell r="C2382" t="str">
            <v>P</v>
          </cell>
          <cell r="D2382" t="str">
            <v>23226</v>
          </cell>
          <cell r="E2382" t="str">
            <v>CAP</v>
          </cell>
          <cell r="F2382">
            <v>2</v>
          </cell>
          <cell r="G2382" t="str">
            <v>CB520700000T00</v>
          </cell>
          <cell r="H2382">
            <v>0.75</v>
          </cell>
          <cell r="I2382" t="str">
            <v>--</v>
          </cell>
          <cell r="J2382">
            <v>1</v>
          </cell>
          <cell r="K2382">
            <v>1</v>
          </cell>
        </row>
        <row r="2383">
          <cell r="A2383" t="str">
            <v>M2</v>
          </cell>
          <cell r="B2383" t="str">
            <v>A5C</v>
          </cell>
          <cell r="C2383" t="str">
            <v>P</v>
          </cell>
          <cell r="D2383" t="str">
            <v>23231</v>
          </cell>
          <cell r="E2383" t="str">
            <v>CAP</v>
          </cell>
          <cell r="F2383">
            <v>2</v>
          </cell>
          <cell r="G2383" t="str">
            <v>CB520700000T00</v>
          </cell>
          <cell r="H2383">
            <v>0.75</v>
          </cell>
          <cell r="I2383" t="str">
            <v>--</v>
          </cell>
          <cell r="J2383">
            <v>1</v>
          </cell>
          <cell r="K2383">
            <v>1</v>
          </cell>
        </row>
        <row r="2384">
          <cell r="A2384" t="str">
            <v>M2</v>
          </cell>
          <cell r="B2384" t="str">
            <v>A5C</v>
          </cell>
          <cell r="C2384" t="str">
            <v>P</v>
          </cell>
          <cell r="D2384" t="str">
            <v>23232</v>
          </cell>
          <cell r="E2384" t="str">
            <v>CAP</v>
          </cell>
          <cell r="F2384">
            <v>2</v>
          </cell>
          <cell r="G2384" t="str">
            <v>CB520700000T00</v>
          </cell>
          <cell r="H2384">
            <v>0.75</v>
          </cell>
          <cell r="I2384" t="str">
            <v>--</v>
          </cell>
          <cell r="J2384">
            <v>2</v>
          </cell>
          <cell r="K2384">
            <v>2</v>
          </cell>
        </row>
        <row r="2385">
          <cell r="A2385" t="str">
            <v>M2</v>
          </cell>
          <cell r="B2385" t="str">
            <v>A5C</v>
          </cell>
          <cell r="C2385" t="str">
            <v>P</v>
          </cell>
          <cell r="D2385" t="str">
            <v>23229</v>
          </cell>
          <cell r="E2385" t="str">
            <v>CAP</v>
          </cell>
          <cell r="F2385">
            <v>2</v>
          </cell>
          <cell r="G2385" t="str">
            <v>CB520700000T00</v>
          </cell>
          <cell r="H2385">
            <v>0.75</v>
          </cell>
          <cell r="I2385" t="str">
            <v>--</v>
          </cell>
          <cell r="J2385">
            <v>1</v>
          </cell>
          <cell r="K2385">
            <v>1</v>
          </cell>
        </row>
        <row r="2386">
          <cell r="A2386" t="str">
            <v>M2</v>
          </cell>
          <cell r="B2386" t="str">
            <v>A5C</v>
          </cell>
          <cell r="C2386" t="str">
            <v>P</v>
          </cell>
          <cell r="D2386" t="str">
            <v>23245</v>
          </cell>
          <cell r="E2386" t="str">
            <v>CAP</v>
          </cell>
          <cell r="F2386">
            <v>2</v>
          </cell>
          <cell r="G2386" t="str">
            <v>CB520700000T00</v>
          </cell>
          <cell r="H2386">
            <v>0.75</v>
          </cell>
          <cell r="I2386" t="str">
            <v>--</v>
          </cell>
          <cell r="J2386">
            <v>1</v>
          </cell>
          <cell r="K2386">
            <v>1</v>
          </cell>
        </row>
        <row r="2387">
          <cell r="A2387" t="str">
            <v>M2</v>
          </cell>
          <cell r="B2387" t="str">
            <v>A5C</v>
          </cell>
          <cell r="C2387" t="str">
            <v>P</v>
          </cell>
          <cell r="D2387" t="str">
            <v>23247</v>
          </cell>
          <cell r="E2387" t="str">
            <v>CAP</v>
          </cell>
          <cell r="F2387">
            <v>2</v>
          </cell>
          <cell r="G2387" t="str">
            <v>CB520700000T00</v>
          </cell>
          <cell r="H2387">
            <v>0.75</v>
          </cell>
          <cell r="I2387" t="str">
            <v>--</v>
          </cell>
          <cell r="J2387">
            <v>1</v>
          </cell>
          <cell r="K2387">
            <v>1</v>
          </cell>
        </row>
        <row r="2388">
          <cell r="A2388" t="str">
            <v>M2</v>
          </cell>
          <cell r="B2388" t="str">
            <v>A5C</v>
          </cell>
          <cell r="C2388" t="str">
            <v>P</v>
          </cell>
          <cell r="D2388" t="str">
            <v>23248</v>
          </cell>
          <cell r="E2388" t="str">
            <v>CAP</v>
          </cell>
          <cell r="F2388">
            <v>2</v>
          </cell>
          <cell r="G2388" t="str">
            <v>CB520700000T00</v>
          </cell>
          <cell r="H2388">
            <v>0.75</v>
          </cell>
          <cell r="I2388" t="str">
            <v>--</v>
          </cell>
          <cell r="J2388">
            <v>1</v>
          </cell>
          <cell r="K2388">
            <v>1</v>
          </cell>
        </row>
        <row r="2389">
          <cell r="A2389" t="str">
            <v>M2</v>
          </cell>
          <cell r="B2389" t="str">
            <v>A5C</v>
          </cell>
          <cell r="C2389" t="str">
            <v>P</v>
          </cell>
          <cell r="D2389" t="str">
            <v>23251</v>
          </cell>
          <cell r="E2389" t="str">
            <v>CAP</v>
          </cell>
          <cell r="F2389">
            <v>2</v>
          </cell>
          <cell r="G2389" t="str">
            <v>CB520700000T00</v>
          </cell>
          <cell r="H2389">
            <v>0.75</v>
          </cell>
          <cell r="I2389" t="str">
            <v>--</v>
          </cell>
          <cell r="J2389">
            <v>1</v>
          </cell>
          <cell r="K2389">
            <v>1</v>
          </cell>
        </row>
        <row r="2390">
          <cell r="A2390" t="str">
            <v>M2</v>
          </cell>
          <cell r="B2390" t="str">
            <v>A5C</v>
          </cell>
          <cell r="C2390" t="str">
            <v>P</v>
          </cell>
          <cell r="D2390" t="str">
            <v>23252</v>
          </cell>
          <cell r="E2390" t="str">
            <v>CAP</v>
          </cell>
          <cell r="F2390">
            <v>2</v>
          </cell>
          <cell r="G2390" t="str">
            <v>CB520700000T00</v>
          </cell>
          <cell r="H2390">
            <v>0.75</v>
          </cell>
          <cell r="I2390" t="str">
            <v>--</v>
          </cell>
          <cell r="J2390">
            <v>1</v>
          </cell>
          <cell r="K2390">
            <v>1</v>
          </cell>
        </row>
        <row r="2391">
          <cell r="A2391" t="str">
            <v>M2</v>
          </cell>
          <cell r="B2391" t="str">
            <v>A5C</v>
          </cell>
          <cell r="C2391" t="str">
            <v>P</v>
          </cell>
          <cell r="D2391" t="str">
            <v>23254</v>
          </cell>
          <cell r="E2391" t="str">
            <v>CAP</v>
          </cell>
          <cell r="F2391">
            <v>2</v>
          </cell>
          <cell r="G2391" t="str">
            <v>CB520700000T00</v>
          </cell>
          <cell r="H2391">
            <v>0.75</v>
          </cell>
          <cell r="I2391" t="str">
            <v>--</v>
          </cell>
          <cell r="J2391">
            <v>2</v>
          </cell>
          <cell r="K2391">
            <v>2</v>
          </cell>
        </row>
        <row r="2392">
          <cell r="A2392" t="str">
            <v>M2</v>
          </cell>
          <cell r="B2392" t="str">
            <v>A5C</v>
          </cell>
          <cell r="C2392" t="str">
            <v>P</v>
          </cell>
          <cell r="D2392" t="str">
            <v>23258</v>
          </cell>
          <cell r="E2392" t="str">
            <v>CAP</v>
          </cell>
          <cell r="F2392">
            <v>2</v>
          </cell>
          <cell r="G2392" t="str">
            <v>CB520700000T00</v>
          </cell>
          <cell r="H2392">
            <v>0.75</v>
          </cell>
          <cell r="I2392" t="str">
            <v>--</v>
          </cell>
          <cell r="J2392">
            <v>1</v>
          </cell>
          <cell r="K2392">
            <v>1</v>
          </cell>
        </row>
        <row r="2393">
          <cell r="A2393" t="str">
            <v>M2</v>
          </cell>
          <cell r="B2393" t="str">
            <v>A5C</v>
          </cell>
          <cell r="C2393" t="str">
            <v>P</v>
          </cell>
          <cell r="D2393" t="str">
            <v>24020</v>
          </cell>
          <cell r="E2393" t="str">
            <v>CAP</v>
          </cell>
          <cell r="F2393">
            <v>2</v>
          </cell>
          <cell r="G2393" t="str">
            <v>CB520700000T00</v>
          </cell>
          <cell r="H2393">
            <v>0.75</v>
          </cell>
          <cell r="I2393" t="str">
            <v>--</v>
          </cell>
          <cell r="J2393">
            <v>1</v>
          </cell>
          <cell r="K2393">
            <v>1</v>
          </cell>
        </row>
        <row r="2394">
          <cell r="A2394" t="str">
            <v>M2</v>
          </cell>
          <cell r="B2394" t="str">
            <v>A5C</v>
          </cell>
          <cell r="C2394" t="str">
            <v>P</v>
          </cell>
          <cell r="D2394" t="str">
            <v>24024</v>
          </cell>
          <cell r="E2394" t="str">
            <v>CAP</v>
          </cell>
          <cell r="F2394">
            <v>2</v>
          </cell>
          <cell r="G2394" t="str">
            <v>CB520700000T00</v>
          </cell>
          <cell r="H2394">
            <v>0.75</v>
          </cell>
          <cell r="I2394" t="str">
            <v>--</v>
          </cell>
          <cell r="J2394">
            <v>2</v>
          </cell>
          <cell r="K2394">
            <v>2</v>
          </cell>
        </row>
        <row r="2395">
          <cell r="A2395" t="str">
            <v>M2</v>
          </cell>
          <cell r="B2395" t="str">
            <v>A5C</v>
          </cell>
          <cell r="C2395" t="str">
            <v>TRIM</v>
          </cell>
          <cell r="D2395" t="str">
            <v>V-2315</v>
          </cell>
          <cell r="E2395" t="str">
            <v>CAP</v>
          </cell>
          <cell r="F2395">
            <v>2</v>
          </cell>
          <cell r="G2395" t="str">
            <v>CB520700000T00</v>
          </cell>
          <cell r="H2395">
            <v>0.75</v>
          </cell>
          <cell r="I2395" t="str">
            <v>--</v>
          </cell>
          <cell r="J2395">
            <v>2</v>
          </cell>
          <cell r="K2395">
            <v>2</v>
          </cell>
        </row>
        <row r="2396">
          <cell r="A2396" t="str">
            <v>M2</v>
          </cell>
          <cell r="B2396" t="str">
            <v>A5C</v>
          </cell>
          <cell r="C2396" t="str">
            <v>TRIM</v>
          </cell>
          <cell r="D2396" t="str">
            <v>V-2316</v>
          </cell>
          <cell r="E2396" t="str">
            <v>CAP</v>
          </cell>
          <cell r="F2396">
            <v>2</v>
          </cell>
          <cell r="G2396" t="str">
            <v>CB520700000T00</v>
          </cell>
          <cell r="H2396">
            <v>0.75</v>
          </cell>
          <cell r="I2396" t="str">
            <v>--</v>
          </cell>
          <cell r="J2396">
            <v>2</v>
          </cell>
          <cell r="K2396">
            <v>2</v>
          </cell>
        </row>
        <row r="2397">
          <cell r="A2397" t="str">
            <v>M2</v>
          </cell>
          <cell r="B2397" t="str">
            <v>A5C</v>
          </cell>
          <cell r="C2397" t="str">
            <v>TRIM</v>
          </cell>
          <cell r="D2397" t="str">
            <v>V-2317</v>
          </cell>
          <cell r="E2397" t="str">
            <v>CAP</v>
          </cell>
          <cell r="F2397">
            <v>2</v>
          </cell>
          <cell r="G2397" t="str">
            <v>CB520700000T00</v>
          </cell>
          <cell r="H2397">
            <v>0.75</v>
          </cell>
          <cell r="I2397" t="str">
            <v>--</v>
          </cell>
          <cell r="J2397">
            <v>2</v>
          </cell>
          <cell r="K2397">
            <v>2</v>
          </cell>
        </row>
        <row r="2398">
          <cell r="A2398" t="str">
            <v>M2</v>
          </cell>
          <cell r="B2398" t="str">
            <v>A5C</v>
          </cell>
          <cell r="C2398" t="str">
            <v>TRIM</v>
          </cell>
          <cell r="D2398" t="str">
            <v>V-2319</v>
          </cell>
          <cell r="E2398" t="str">
            <v>CAP</v>
          </cell>
          <cell r="F2398">
            <v>2</v>
          </cell>
          <cell r="G2398" t="str">
            <v>CB520700000T00</v>
          </cell>
          <cell r="H2398">
            <v>0.75</v>
          </cell>
          <cell r="I2398" t="str">
            <v>--</v>
          </cell>
          <cell r="J2398">
            <v>2</v>
          </cell>
          <cell r="K2398">
            <v>2</v>
          </cell>
        </row>
        <row r="2399">
          <cell r="A2399" t="str">
            <v>M2</v>
          </cell>
          <cell r="B2399" t="str">
            <v>A5C</v>
          </cell>
          <cell r="C2399" t="str">
            <v>TRIM</v>
          </cell>
          <cell r="D2399" t="str">
            <v>V-2320</v>
          </cell>
          <cell r="E2399" t="str">
            <v>CAP</v>
          </cell>
          <cell r="F2399">
            <v>2</v>
          </cell>
          <cell r="G2399" t="str">
            <v>CB520700000T00</v>
          </cell>
          <cell r="H2399">
            <v>0.75</v>
          </cell>
          <cell r="I2399" t="str">
            <v>--</v>
          </cell>
          <cell r="J2399">
            <v>2</v>
          </cell>
          <cell r="K2399">
            <v>2</v>
          </cell>
        </row>
        <row r="2400">
          <cell r="A2400" t="str">
            <v>M2</v>
          </cell>
          <cell r="B2400" t="str">
            <v>A5C</v>
          </cell>
          <cell r="C2400" t="str">
            <v>TRIM</v>
          </cell>
          <cell r="D2400" t="str">
            <v>V-2321</v>
          </cell>
          <cell r="E2400" t="str">
            <v>CAP</v>
          </cell>
          <cell r="F2400">
            <v>2</v>
          </cell>
          <cell r="G2400" t="str">
            <v>CB520700000T00</v>
          </cell>
          <cell r="H2400">
            <v>0.75</v>
          </cell>
          <cell r="I2400" t="str">
            <v>--</v>
          </cell>
          <cell r="J2400">
            <v>2</v>
          </cell>
          <cell r="K2400">
            <v>2</v>
          </cell>
        </row>
        <row r="2401">
          <cell r="A2401" t="str">
            <v>M2</v>
          </cell>
          <cell r="B2401" t="str">
            <v>A5C</v>
          </cell>
          <cell r="C2401" t="str">
            <v>TRIM</v>
          </cell>
          <cell r="D2401" t="str">
            <v>V-2318</v>
          </cell>
          <cell r="E2401" t="str">
            <v>CAP</v>
          </cell>
          <cell r="F2401">
            <v>2</v>
          </cell>
          <cell r="G2401" t="str">
            <v>CB520700000T00</v>
          </cell>
          <cell r="H2401">
            <v>0.75</v>
          </cell>
          <cell r="I2401" t="str">
            <v>--</v>
          </cell>
          <cell r="J2401">
            <v>2</v>
          </cell>
          <cell r="K2401">
            <v>2</v>
          </cell>
        </row>
        <row r="2402">
          <cell r="A2402" t="str">
            <v>M2</v>
          </cell>
          <cell r="B2402" t="str">
            <v>A5C</v>
          </cell>
          <cell r="C2402" t="str">
            <v>TRIM</v>
          </cell>
          <cell r="D2402" t="str">
            <v>V-2323</v>
          </cell>
          <cell r="E2402" t="str">
            <v>CAP</v>
          </cell>
          <cell r="F2402">
            <v>2</v>
          </cell>
          <cell r="G2402" t="str">
            <v>CB520700000T00</v>
          </cell>
          <cell r="H2402">
            <v>0.75</v>
          </cell>
          <cell r="I2402" t="str">
            <v>--</v>
          </cell>
          <cell r="J2402">
            <v>2</v>
          </cell>
          <cell r="K2402">
            <v>2</v>
          </cell>
        </row>
        <row r="2403">
          <cell r="A2403" t="str">
            <v>M2</v>
          </cell>
          <cell r="B2403" t="str">
            <v>A5C</v>
          </cell>
          <cell r="C2403" t="str">
            <v>TRIM</v>
          </cell>
          <cell r="D2403" t="str">
            <v>V-2333</v>
          </cell>
          <cell r="E2403" t="str">
            <v>CAP</v>
          </cell>
          <cell r="F2403">
            <v>2</v>
          </cell>
          <cell r="G2403" t="str">
            <v>CB520700000T00</v>
          </cell>
          <cell r="H2403">
            <v>0.75</v>
          </cell>
          <cell r="I2403" t="str">
            <v>--</v>
          </cell>
          <cell r="J2403">
            <v>2</v>
          </cell>
          <cell r="K2403">
            <v>2</v>
          </cell>
        </row>
        <row r="2404">
          <cell r="A2404" t="str">
            <v>M2</v>
          </cell>
          <cell r="B2404" t="str">
            <v>A5C</v>
          </cell>
          <cell r="C2404" t="str">
            <v>TRIM</v>
          </cell>
          <cell r="D2404" t="str">
            <v>V-2327</v>
          </cell>
          <cell r="E2404" t="str">
            <v>CAP</v>
          </cell>
          <cell r="F2404">
            <v>2</v>
          </cell>
          <cell r="G2404" t="str">
            <v>CB520700000T00</v>
          </cell>
          <cell r="H2404">
            <v>0.75</v>
          </cell>
          <cell r="I2404" t="str">
            <v>--</v>
          </cell>
          <cell r="J2404">
            <v>2</v>
          </cell>
          <cell r="K2404">
            <v>2</v>
          </cell>
        </row>
        <row r="2405">
          <cell r="A2405" t="str">
            <v>M2</v>
          </cell>
          <cell r="B2405" t="str">
            <v>A5C</v>
          </cell>
          <cell r="C2405" t="str">
            <v>TRIM</v>
          </cell>
          <cell r="D2405" t="str">
            <v>V-2332</v>
          </cell>
          <cell r="E2405" t="str">
            <v>CAP</v>
          </cell>
          <cell r="F2405">
            <v>2</v>
          </cell>
          <cell r="G2405" t="str">
            <v>CB520700000T00</v>
          </cell>
          <cell r="H2405">
            <v>0.75</v>
          </cell>
          <cell r="I2405" t="str">
            <v>--</v>
          </cell>
          <cell r="J2405">
            <v>2</v>
          </cell>
          <cell r="K2405">
            <v>2</v>
          </cell>
        </row>
        <row r="2406">
          <cell r="A2406" t="str">
            <v>M2</v>
          </cell>
          <cell r="B2406" t="str">
            <v>A5C</v>
          </cell>
          <cell r="C2406" t="str">
            <v>N</v>
          </cell>
          <cell r="D2406" t="str">
            <v>23613</v>
          </cell>
          <cell r="E2406" t="str">
            <v>CAP</v>
          </cell>
          <cell r="F2406">
            <v>2</v>
          </cell>
          <cell r="G2406" t="str">
            <v>CB520700000T00</v>
          </cell>
          <cell r="H2406">
            <v>0.75</v>
          </cell>
          <cell r="I2406" t="str">
            <v>--</v>
          </cell>
          <cell r="J2406">
            <v>1</v>
          </cell>
          <cell r="K2406">
            <v>1</v>
          </cell>
        </row>
        <row r="2407">
          <cell r="A2407" t="str">
            <v>M2</v>
          </cell>
          <cell r="B2407" t="str">
            <v>A5C</v>
          </cell>
          <cell r="C2407" t="str">
            <v>N</v>
          </cell>
          <cell r="D2407" t="str">
            <v>23619</v>
          </cell>
          <cell r="E2407" t="str">
            <v>CAP</v>
          </cell>
          <cell r="F2407">
            <v>2</v>
          </cell>
          <cell r="G2407" t="str">
            <v>CB520700000T00</v>
          </cell>
          <cell r="H2407">
            <v>0.75</v>
          </cell>
          <cell r="I2407" t="str">
            <v>--</v>
          </cell>
          <cell r="J2407">
            <v>1</v>
          </cell>
          <cell r="K2407">
            <v>1</v>
          </cell>
        </row>
        <row r="2408">
          <cell r="A2408" t="str">
            <v>M2</v>
          </cell>
          <cell r="B2408" t="str">
            <v>A5C</v>
          </cell>
          <cell r="C2408" t="str">
            <v>N</v>
          </cell>
          <cell r="D2408" t="str">
            <v>23637</v>
          </cell>
          <cell r="E2408" t="str">
            <v>CAP</v>
          </cell>
          <cell r="F2408">
            <v>2</v>
          </cell>
          <cell r="G2408" t="str">
            <v>CB520700000T00</v>
          </cell>
          <cell r="H2408">
            <v>0.75</v>
          </cell>
          <cell r="I2408" t="str">
            <v>--</v>
          </cell>
          <cell r="J2408">
            <v>1</v>
          </cell>
          <cell r="K2408">
            <v>1</v>
          </cell>
        </row>
        <row r="2409">
          <cell r="A2409" t="str">
            <v>M2</v>
          </cell>
          <cell r="B2409" t="str">
            <v>A5C</v>
          </cell>
          <cell r="C2409" t="str">
            <v>N</v>
          </cell>
          <cell r="D2409" t="str">
            <v>23638</v>
          </cell>
          <cell r="E2409" t="str">
            <v>CAP</v>
          </cell>
          <cell r="F2409">
            <v>2</v>
          </cell>
          <cell r="G2409" t="str">
            <v>CB520700000T00</v>
          </cell>
          <cell r="H2409">
            <v>0.75</v>
          </cell>
          <cell r="I2409" t="str">
            <v>--</v>
          </cell>
          <cell r="J2409">
            <v>1</v>
          </cell>
          <cell r="K2409">
            <v>1</v>
          </cell>
        </row>
        <row r="2410">
          <cell r="A2410" t="str">
            <v>M2</v>
          </cell>
          <cell r="B2410" t="str">
            <v>A5C</v>
          </cell>
          <cell r="C2410" t="str">
            <v>N</v>
          </cell>
          <cell r="D2410" t="str">
            <v>23640</v>
          </cell>
          <cell r="E2410" t="str">
            <v>CAP</v>
          </cell>
          <cell r="F2410">
            <v>2</v>
          </cell>
          <cell r="G2410" t="str">
            <v>CB520700000T00</v>
          </cell>
          <cell r="H2410">
            <v>0.75</v>
          </cell>
          <cell r="I2410" t="str">
            <v>--</v>
          </cell>
          <cell r="J2410">
            <v>1</v>
          </cell>
          <cell r="K2410">
            <v>1</v>
          </cell>
        </row>
        <row r="2411">
          <cell r="A2411" t="str">
            <v>M2</v>
          </cell>
          <cell r="B2411" t="str">
            <v>A5C</v>
          </cell>
          <cell r="C2411" t="str">
            <v>N</v>
          </cell>
          <cell r="D2411" t="str">
            <v>24612</v>
          </cell>
          <cell r="E2411" t="str">
            <v>CAP</v>
          </cell>
          <cell r="F2411">
            <v>2</v>
          </cell>
          <cell r="G2411" t="str">
            <v>CB520700000T00</v>
          </cell>
          <cell r="H2411">
            <v>0.75</v>
          </cell>
          <cell r="I2411" t="str">
            <v>--</v>
          </cell>
          <cell r="J2411">
            <v>1</v>
          </cell>
          <cell r="K2411">
            <v>1</v>
          </cell>
        </row>
        <row r="2412">
          <cell r="A2412" t="str">
            <v>M2</v>
          </cell>
          <cell r="B2412" t="str">
            <v>A5C</v>
          </cell>
          <cell r="C2412" t="str">
            <v>P</v>
          </cell>
          <cell r="D2412" t="str">
            <v>23035</v>
          </cell>
          <cell r="E2412" t="str">
            <v>CAP</v>
          </cell>
          <cell r="F2412">
            <v>2</v>
          </cell>
          <cell r="G2412" t="str">
            <v>CB520700000T00</v>
          </cell>
          <cell r="H2412">
            <v>0.75</v>
          </cell>
          <cell r="I2412" t="str">
            <v>--</v>
          </cell>
          <cell r="J2412">
            <v>2</v>
          </cell>
          <cell r="K2412">
            <v>2</v>
          </cell>
        </row>
        <row r="2413">
          <cell r="A2413" t="str">
            <v>M2</v>
          </cell>
          <cell r="B2413" t="str">
            <v>A5C</v>
          </cell>
          <cell r="C2413" t="str">
            <v>P</v>
          </cell>
          <cell r="D2413" t="str">
            <v>23107</v>
          </cell>
          <cell r="E2413" t="str">
            <v>CAP</v>
          </cell>
          <cell r="F2413">
            <v>2</v>
          </cell>
          <cell r="G2413" t="str">
            <v>CB520700000T00</v>
          </cell>
          <cell r="H2413">
            <v>0.75</v>
          </cell>
          <cell r="I2413" t="str">
            <v>--</v>
          </cell>
          <cell r="J2413">
            <v>2</v>
          </cell>
          <cell r="K2413">
            <v>2</v>
          </cell>
        </row>
        <row r="2414">
          <cell r="A2414" t="str">
            <v>M2</v>
          </cell>
          <cell r="B2414" t="str">
            <v>A5C</v>
          </cell>
          <cell r="C2414" t="str">
            <v>P</v>
          </cell>
          <cell r="D2414" t="str">
            <v>23124</v>
          </cell>
          <cell r="E2414" t="str">
            <v>CAP</v>
          </cell>
          <cell r="F2414">
            <v>2</v>
          </cell>
          <cell r="G2414" t="str">
            <v>CB520700000T00</v>
          </cell>
          <cell r="H2414">
            <v>0.75</v>
          </cell>
          <cell r="I2414" t="str">
            <v>--</v>
          </cell>
          <cell r="J2414">
            <v>2</v>
          </cell>
          <cell r="K2414">
            <v>2</v>
          </cell>
        </row>
        <row r="2415">
          <cell r="A2415" t="str">
            <v>M2</v>
          </cell>
          <cell r="B2415" t="str">
            <v>A5C</v>
          </cell>
          <cell r="C2415" t="str">
            <v>P</v>
          </cell>
          <cell r="D2415" t="str">
            <v>23212</v>
          </cell>
          <cell r="E2415" t="str">
            <v>CAP</v>
          </cell>
          <cell r="F2415">
            <v>2</v>
          </cell>
          <cell r="G2415" t="str">
            <v>CB520700000T00</v>
          </cell>
          <cell r="H2415">
            <v>0.75</v>
          </cell>
          <cell r="I2415" t="str">
            <v>--</v>
          </cell>
          <cell r="J2415">
            <v>1</v>
          </cell>
          <cell r="K2415">
            <v>1</v>
          </cell>
        </row>
        <row r="2416">
          <cell r="A2416" t="str">
            <v>M2</v>
          </cell>
          <cell r="B2416" t="str">
            <v>A5C</v>
          </cell>
          <cell r="C2416" t="str">
            <v>P</v>
          </cell>
          <cell r="D2416" t="str">
            <v>23230</v>
          </cell>
          <cell r="E2416" t="str">
            <v>CAP</v>
          </cell>
          <cell r="F2416">
            <v>2</v>
          </cell>
          <cell r="G2416" t="str">
            <v>CB520700000T00</v>
          </cell>
          <cell r="H2416">
            <v>0.75</v>
          </cell>
          <cell r="I2416" t="str">
            <v>--</v>
          </cell>
          <cell r="J2416">
            <v>1</v>
          </cell>
          <cell r="K2416">
            <v>1</v>
          </cell>
        </row>
        <row r="2417">
          <cell r="A2417" t="str">
            <v>M2</v>
          </cell>
          <cell r="B2417" t="str">
            <v>A5C</v>
          </cell>
          <cell r="C2417" t="str">
            <v>P</v>
          </cell>
          <cell r="D2417" t="str">
            <v>23253</v>
          </cell>
          <cell r="E2417" t="str">
            <v>CAP</v>
          </cell>
          <cell r="F2417">
            <v>2</v>
          </cell>
          <cell r="G2417" t="str">
            <v>CB520700000T00</v>
          </cell>
          <cell r="H2417">
            <v>0.75</v>
          </cell>
          <cell r="I2417" t="str">
            <v>--</v>
          </cell>
          <cell r="J2417">
            <v>1</v>
          </cell>
          <cell r="K2417">
            <v>1</v>
          </cell>
        </row>
        <row r="2418">
          <cell r="A2418" t="str">
            <v>M2</v>
          </cell>
          <cell r="B2418" t="str">
            <v>A5C</v>
          </cell>
          <cell r="C2418" t="str">
            <v>P</v>
          </cell>
          <cell r="D2418" t="str">
            <v>24006</v>
          </cell>
          <cell r="E2418" t="str">
            <v>CAP</v>
          </cell>
          <cell r="F2418">
            <v>2</v>
          </cell>
          <cell r="G2418" t="str">
            <v>CB520700000T00</v>
          </cell>
          <cell r="H2418">
            <v>0.75</v>
          </cell>
          <cell r="I2418" t="str">
            <v>--</v>
          </cell>
          <cell r="J2418">
            <v>1</v>
          </cell>
          <cell r="K2418">
            <v>1</v>
          </cell>
        </row>
        <row r="2419">
          <cell r="A2419" t="str">
            <v>M2</v>
          </cell>
          <cell r="B2419" t="str">
            <v>A5C</v>
          </cell>
          <cell r="C2419" t="str">
            <v>P</v>
          </cell>
          <cell r="D2419" t="str">
            <v>24007</v>
          </cell>
          <cell r="E2419" t="str">
            <v>CAP</v>
          </cell>
          <cell r="F2419">
            <v>2</v>
          </cell>
          <cell r="G2419" t="str">
            <v>CB520700000T00</v>
          </cell>
          <cell r="H2419">
            <v>0.75</v>
          </cell>
          <cell r="I2419" t="str">
            <v>--</v>
          </cell>
          <cell r="J2419">
            <v>1</v>
          </cell>
          <cell r="K2419">
            <v>1</v>
          </cell>
        </row>
        <row r="2420">
          <cell r="A2420" t="str">
            <v>M2</v>
          </cell>
          <cell r="B2420" t="str">
            <v>A5C</v>
          </cell>
          <cell r="C2420" t="str">
            <v>P</v>
          </cell>
          <cell r="D2420" t="str">
            <v>24008</v>
          </cell>
          <cell r="E2420" t="str">
            <v>CAP</v>
          </cell>
          <cell r="F2420">
            <v>2</v>
          </cell>
          <cell r="G2420" t="str">
            <v>CB520700000T00</v>
          </cell>
          <cell r="H2420">
            <v>0.75</v>
          </cell>
          <cell r="I2420" t="str">
            <v>--</v>
          </cell>
          <cell r="J2420">
            <v>2</v>
          </cell>
          <cell r="K2420">
            <v>2</v>
          </cell>
        </row>
        <row r="2421">
          <cell r="A2421" t="str">
            <v>M2</v>
          </cell>
          <cell r="B2421" t="str">
            <v>A5C</v>
          </cell>
          <cell r="C2421" t="str">
            <v>P</v>
          </cell>
          <cell r="D2421" t="str">
            <v>99003</v>
          </cell>
          <cell r="E2421" t="str">
            <v>CAP</v>
          </cell>
          <cell r="F2421">
            <v>2</v>
          </cell>
          <cell r="G2421" t="str">
            <v>CB520700000T00</v>
          </cell>
          <cell r="H2421">
            <v>0.75</v>
          </cell>
          <cell r="I2421" t="str">
            <v>--</v>
          </cell>
          <cell r="J2421">
            <v>2</v>
          </cell>
          <cell r="K2421">
            <v>2</v>
          </cell>
        </row>
        <row r="2422">
          <cell r="A2422" t="str">
            <v>M2</v>
          </cell>
          <cell r="B2422" t="str">
            <v>A5C</v>
          </cell>
          <cell r="C2422" t="str">
            <v>P</v>
          </cell>
          <cell r="D2422" t="str">
            <v>99003</v>
          </cell>
          <cell r="E2422" t="str">
            <v>CAP</v>
          </cell>
          <cell r="F2422">
            <v>2</v>
          </cell>
          <cell r="G2422" t="str">
            <v>CB520700000T00</v>
          </cell>
          <cell r="H2422">
            <v>0.75</v>
          </cell>
          <cell r="I2422" t="str">
            <v>--</v>
          </cell>
          <cell r="J2422">
            <v>1</v>
          </cell>
          <cell r="K2422">
            <v>1</v>
          </cell>
        </row>
        <row r="2423">
          <cell r="A2423" t="str">
            <v>M2</v>
          </cell>
          <cell r="B2423" t="str">
            <v>A5C</v>
          </cell>
          <cell r="C2423" t="str">
            <v>TRIM</v>
          </cell>
          <cell r="D2423" t="str">
            <v>V-2301</v>
          </cell>
          <cell r="E2423" t="str">
            <v>CAP</v>
          </cell>
          <cell r="F2423">
            <v>2</v>
          </cell>
          <cell r="G2423" t="str">
            <v>CB520700000T00</v>
          </cell>
          <cell r="H2423">
            <v>0.75</v>
          </cell>
          <cell r="I2423" t="str">
            <v>--</v>
          </cell>
          <cell r="J2423">
            <v>2</v>
          </cell>
          <cell r="K2423">
            <v>2</v>
          </cell>
        </row>
        <row r="2424">
          <cell r="A2424" t="str">
            <v>M2</v>
          </cell>
          <cell r="B2424" t="str">
            <v>A5C</v>
          </cell>
          <cell r="C2424" t="str">
            <v>TRIM</v>
          </cell>
          <cell r="D2424" t="str">
            <v>V-2324</v>
          </cell>
          <cell r="E2424" t="str">
            <v>CAP</v>
          </cell>
          <cell r="F2424">
            <v>2</v>
          </cell>
          <cell r="G2424" t="str">
            <v>CB520700000T00</v>
          </cell>
          <cell r="H2424">
            <v>0.75</v>
          </cell>
          <cell r="I2424" t="str">
            <v>--</v>
          </cell>
          <cell r="J2424">
            <v>2</v>
          </cell>
          <cell r="K2424">
            <v>2</v>
          </cell>
        </row>
        <row r="2425">
          <cell r="A2425" t="str">
            <v>M2</v>
          </cell>
          <cell r="B2425" t="str">
            <v>A5C</v>
          </cell>
          <cell r="C2425" t="str">
            <v>TRIM</v>
          </cell>
          <cell r="D2425" t="str">
            <v>V-2326</v>
          </cell>
          <cell r="E2425" t="str">
            <v>CAP</v>
          </cell>
          <cell r="F2425">
            <v>2</v>
          </cell>
          <cell r="G2425" t="str">
            <v>CB520700000T00</v>
          </cell>
          <cell r="H2425">
            <v>0.75</v>
          </cell>
          <cell r="I2425" t="str">
            <v>--</v>
          </cell>
          <cell r="J2425">
            <v>2</v>
          </cell>
          <cell r="K2425">
            <v>2</v>
          </cell>
        </row>
        <row r="2426">
          <cell r="A2426" t="str">
            <v>M2</v>
          </cell>
          <cell r="B2426" t="str">
            <v>A5C</v>
          </cell>
          <cell r="C2426" t="str">
            <v>TRIM</v>
          </cell>
          <cell r="D2426" t="str">
            <v>V-2328</v>
          </cell>
          <cell r="E2426" t="str">
            <v>CAP</v>
          </cell>
          <cell r="F2426">
            <v>2</v>
          </cell>
          <cell r="G2426" t="str">
            <v>CB520700000T00</v>
          </cell>
          <cell r="H2426">
            <v>0.75</v>
          </cell>
          <cell r="I2426" t="str">
            <v>--</v>
          </cell>
          <cell r="J2426">
            <v>2</v>
          </cell>
          <cell r="K2426">
            <v>2</v>
          </cell>
        </row>
        <row r="2427">
          <cell r="A2427" t="str">
            <v>M2</v>
          </cell>
          <cell r="B2427" t="str">
            <v>A5C</v>
          </cell>
          <cell r="C2427" t="str">
            <v>TRIM</v>
          </cell>
          <cell r="D2427" t="str">
            <v>V-2329</v>
          </cell>
          <cell r="E2427" t="str">
            <v>CAP</v>
          </cell>
          <cell r="F2427">
            <v>2</v>
          </cell>
          <cell r="G2427" t="str">
            <v>CB520700000T00</v>
          </cell>
          <cell r="H2427">
            <v>0.75</v>
          </cell>
          <cell r="I2427" t="str">
            <v>--</v>
          </cell>
          <cell r="J2427">
            <v>2</v>
          </cell>
          <cell r="K2427">
            <v>2</v>
          </cell>
        </row>
        <row r="2428">
          <cell r="A2428" t="str">
            <v>M2</v>
          </cell>
          <cell r="B2428" t="str">
            <v>A5C</v>
          </cell>
          <cell r="C2428" t="str">
            <v>TRIM</v>
          </cell>
          <cell r="D2428" t="str">
            <v>V-2330</v>
          </cell>
          <cell r="E2428" t="str">
            <v>CAP</v>
          </cell>
          <cell r="F2428">
            <v>2</v>
          </cell>
          <cell r="G2428" t="str">
            <v>CB520700000T00</v>
          </cell>
          <cell r="H2428">
            <v>0.75</v>
          </cell>
          <cell r="I2428" t="str">
            <v>--</v>
          </cell>
          <cell r="J2428">
            <v>2</v>
          </cell>
          <cell r="K2428">
            <v>2</v>
          </cell>
        </row>
        <row r="2429">
          <cell r="A2429" t="str">
            <v>M2</v>
          </cell>
          <cell r="B2429" t="str">
            <v>A5C</v>
          </cell>
          <cell r="C2429" t="str">
            <v>TRIM</v>
          </cell>
          <cell r="D2429" t="str">
            <v>V-2331</v>
          </cell>
          <cell r="E2429" t="str">
            <v>CAP</v>
          </cell>
          <cell r="F2429">
            <v>2</v>
          </cell>
          <cell r="G2429" t="str">
            <v>CB520700000T00</v>
          </cell>
          <cell r="H2429">
            <v>0.75</v>
          </cell>
          <cell r="I2429" t="str">
            <v>--</v>
          </cell>
          <cell r="J2429">
            <v>2</v>
          </cell>
          <cell r="K2429">
            <v>2</v>
          </cell>
        </row>
        <row r="2430">
          <cell r="A2430" t="str">
            <v>M2</v>
          </cell>
          <cell r="B2430" t="str">
            <v>A5C</v>
          </cell>
          <cell r="C2430" t="str">
            <v>TRIM</v>
          </cell>
          <cell r="D2430" t="str">
            <v>V-2351</v>
          </cell>
          <cell r="E2430" t="str">
            <v>CAP</v>
          </cell>
          <cell r="F2430">
            <v>2</v>
          </cell>
          <cell r="G2430" t="str">
            <v>CB520700000T00</v>
          </cell>
          <cell r="H2430">
            <v>0.75</v>
          </cell>
          <cell r="I2430" t="str">
            <v>--</v>
          </cell>
          <cell r="J2430">
            <v>2</v>
          </cell>
          <cell r="K2430">
            <v>2</v>
          </cell>
        </row>
        <row r="2431">
          <cell r="A2431" t="str">
            <v>M2</v>
          </cell>
          <cell r="B2431" t="str">
            <v>A5C</v>
          </cell>
          <cell r="C2431" t="str">
            <v>P</v>
          </cell>
          <cell r="D2431" t="str">
            <v>23081</v>
          </cell>
          <cell r="E2431" t="str">
            <v>CPLG</v>
          </cell>
          <cell r="F2431">
            <v>2</v>
          </cell>
          <cell r="G2431" t="str">
            <v>CB400500000T00</v>
          </cell>
          <cell r="H2431">
            <v>0.75</v>
          </cell>
          <cell r="I2431" t="str">
            <v>--</v>
          </cell>
          <cell r="J2431">
            <v>1</v>
          </cell>
          <cell r="K2431">
            <v>1</v>
          </cell>
        </row>
        <row r="2432">
          <cell r="A2432" t="str">
            <v>M2</v>
          </cell>
          <cell r="B2432" t="str">
            <v>A5C</v>
          </cell>
          <cell r="C2432" t="str">
            <v>P</v>
          </cell>
          <cell r="D2432" t="str">
            <v>23144</v>
          </cell>
          <cell r="E2432" t="str">
            <v>CPLG</v>
          </cell>
          <cell r="F2432">
            <v>2</v>
          </cell>
          <cell r="G2432" t="str">
            <v>CB400500000T00</v>
          </cell>
          <cell r="H2432">
            <v>0.75</v>
          </cell>
          <cell r="I2432" t="str">
            <v>--</v>
          </cell>
          <cell r="J2432">
            <v>2</v>
          </cell>
          <cell r="K2432">
            <v>2</v>
          </cell>
        </row>
        <row r="2433">
          <cell r="A2433" t="str">
            <v>M2</v>
          </cell>
          <cell r="B2433" t="str">
            <v>A5C</v>
          </cell>
          <cell r="C2433" t="str">
            <v>P</v>
          </cell>
          <cell r="D2433" t="str">
            <v>23225</v>
          </cell>
          <cell r="E2433" t="str">
            <v>CPLG</v>
          </cell>
          <cell r="F2433">
            <v>2</v>
          </cell>
          <cell r="G2433" t="str">
            <v>CB400500000T00</v>
          </cell>
          <cell r="H2433">
            <v>0.75</v>
          </cell>
          <cell r="I2433" t="str">
            <v>--</v>
          </cell>
          <cell r="J2433">
            <v>1</v>
          </cell>
          <cell r="K2433">
            <v>1</v>
          </cell>
        </row>
        <row r="2434">
          <cell r="A2434" t="str">
            <v>M2</v>
          </cell>
          <cell r="B2434" t="str">
            <v>A5C</v>
          </cell>
          <cell r="C2434" t="str">
            <v>P</v>
          </cell>
          <cell r="D2434" t="str">
            <v>23148</v>
          </cell>
          <cell r="E2434" t="str">
            <v>CPLG</v>
          </cell>
          <cell r="F2434">
            <v>2</v>
          </cell>
          <cell r="G2434" t="str">
            <v>CB400500000T00</v>
          </cell>
          <cell r="H2434">
            <v>0.75</v>
          </cell>
          <cell r="I2434" t="str">
            <v>--</v>
          </cell>
          <cell r="J2434">
            <v>2</v>
          </cell>
          <cell r="K2434">
            <v>2</v>
          </cell>
        </row>
        <row r="2435">
          <cell r="A2435" t="str">
            <v>M2</v>
          </cell>
          <cell r="B2435" t="str">
            <v>A5C</v>
          </cell>
          <cell r="C2435" t="str">
            <v>P</v>
          </cell>
          <cell r="D2435" t="str">
            <v>23247</v>
          </cell>
          <cell r="E2435" t="str">
            <v>CPLG</v>
          </cell>
          <cell r="F2435">
            <v>2</v>
          </cell>
          <cell r="G2435" t="str">
            <v>CB400500000T00</v>
          </cell>
          <cell r="H2435">
            <v>0.75</v>
          </cell>
          <cell r="I2435" t="str">
            <v>--</v>
          </cell>
          <cell r="J2435">
            <v>1</v>
          </cell>
          <cell r="K2435">
            <v>1</v>
          </cell>
        </row>
        <row r="2436">
          <cell r="A2436" t="str">
            <v>M2</v>
          </cell>
          <cell r="B2436" t="str">
            <v>A5C</v>
          </cell>
          <cell r="C2436" t="str">
            <v>P</v>
          </cell>
          <cell r="D2436" t="str">
            <v>24024</v>
          </cell>
          <cell r="E2436" t="str">
            <v>CPLG</v>
          </cell>
          <cell r="F2436">
            <v>2</v>
          </cell>
          <cell r="G2436" t="str">
            <v>CB400500000T00</v>
          </cell>
          <cell r="H2436">
            <v>0.75</v>
          </cell>
          <cell r="I2436" t="str">
            <v>--</v>
          </cell>
          <cell r="J2436">
            <v>5</v>
          </cell>
          <cell r="K2436">
            <v>5</v>
          </cell>
        </row>
        <row r="2437">
          <cell r="A2437" t="str">
            <v>M2</v>
          </cell>
          <cell r="B2437" t="str">
            <v>A5C</v>
          </cell>
          <cell r="C2437" t="str">
            <v>P</v>
          </cell>
          <cell r="D2437" t="str">
            <v>23063</v>
          </cell>
          <cell r="E2437" t="str">
            <v>E SWG</v>
          </cell>
          <cell r="F2437">
            <v>2</v>
          </cell>
          <cell r="G2437" t="str">
            <v>CB162108080T0H</v>
          </cell>
          <cell r="H2437">
            <v>0.75</v>
          </cell>
          <cell r="I2437">
            <v>0.5</v>
          </cell>
          <cell r="J2437">
            <v>2</v>
          </cell>
          <cell r="K2437">
            <v>2</v>
          </cell>
        </row>
        <row r="2438">
          <cell r="A2438" t="str">
            <v>M2</v>
          </cell>
          <cell r="B2438" t="str">
            <v>A5C</v>
          </cell>
          <cell r="C2438" t="str">
            <v>P</v>
          </cell>
          <cell r="D2438" t="str">
            <v>23078</v>
          </cell>
          <cell r="E2438" t="str">
            <v>E SWG</v>
          </cell>
          <cell r="F2438">
            <v>2</v>
          </cell>
          <cell r="G2438" t="str">
            <v>CB162108080T0H</v>
          </cell>
          <cell r="H2438">
            <v>0.75</v>
          </cell>
          <cell r="I2438">
            <v>0.5</v>
          </cell>
          <cell r="J2438">
            <v>2</v>
          </cell>
          <cell r="K2438">
            <v>2</v>
          </cell>
        </row>
        <row r="2439">
          <cell r="A2439" t="str">
            <v>M2</v>
          </cell>
          <cell r="B2439" t="str">
            <v>A5C</v>
          </cell>
          <cell r="C2439" t="str">
            <v>P</v>
          </cell>
          <cell r="D2439" t="str">
            <v>23094</v>
          </cell>
          <cell r="E2439" t="str">
            <v>E SWG</v>
          </cell>
          <cell r="F2439">
            <v>2</v>
          </cell>
          <cell r="G2439" t="str">
            <v>CB162108080T0H</v>
          </cell>
          <cell r="H2439">
            <v>0.75</v>
          </cell>
          <cell r="I2439">
            <v>0.5</v>
          </cell>
          <cell r="J2439">
            <v>2</v>
          </cell>
          <cell r="K2439">
            <v>2</v>
          </cell>
        </row>
        <row r="2440">
          <cell r="A2440" t="str">
            <v>M2</v>
          </cell>
          <cell r="B2440" t="str">
            <v>A5C</v>
          </cell>
          <cell r="C2440" t="str">
            <v>P</v>
          </cell>
          <cell r="D2440" t="str">
            <v>23113</v>
          </cell>
          <cell r="E2440" t="str">
            <v>E SWG</v>
          </cell>
          <cell r="F2440">
            <v>2</v>
          </cell>
          <cell r="G2440" t="str">
            <v>CB162108080T0H</v>
          </cell>
          <cell r="H2440">
            <v>0.75</v>
          </cell>
          <cell r="I2440">
            <v>0.5</v>
          </cell>
          <cell r="J2440">
            <v>2</v>
          </cell>
          <cell r="K2440">
            <v>2</v>
          </cell>
        </row>
        <row r="2441">
          <cell r="A2441" t="str">
            <v>M2</v>
          </cell>
          <cell r="B2441" t="str">
            <v>A5C</v>
          </cell>
          <cell r="C2441" t="str">
            <v>P</v>
          </cell>
          <cell r="D2441" t="str">
            <v>23188</v>
          </cell>
          <cell r="E2441" t="str">
            <v>E SWG</v>
          </cell>
          <cell r="F2441">
            <v>2</v>
          </cell>
          <cell r="G2441" t="str">
            <v>CB162108080T0H</v>
          </cell>
          <cell r="H2441">
            <v>0.75</v>
          </cell>
          <cell r="I2441">
            <v>0.5</v>
          </cell>
          <cell r="J2441">
            <v>1</v>
          </cell>
          <cell r="K2441">
            <v>1</v>
          </cell>
        </row>
        <row r="2442">
          <cell r="A2442" t="str">
            <v>M2</v>
          </cell>
          <cell r="B2442" t="str">
            <v>A5C</v>
          </cell>
          <cell r="C2442" t="str">
            <v>N</v>
          </cell>
          <cell r="D2442" t="str">
            <v>23632</v>
          </cell>
          <cell r="E2442" t="str">
            <v>NPL</v>
          </cell>
          <cell r="F2442">
            <v>2</v>
          </cell>
          <cell r="G2442" t="str">
            <v>CB132108000TVR</v>
          </cell>
          <cell r="H2442">
            <v>0.75</v>
          </cell>
          <cell r="I2442" t="str">
            <v>75mm</v>
          </cell>
          <cell r="J2442">
            <v>1</v>
          </cell>
          <cell r="K2442">
            <v>1</v>
          </cell>
        </row>
        <row r="2443">
          <cell r="A2443" t="str">
            <v>M2</v>
          </cell>
          <cell r="B2443" t="str">
            <v>A5C</v>
          </cell>
          <cell r="C2443" t="str">
            <v>N</v>
          </cell>
          <cell r="D2443" t="str">
            <v>23637</v>
          </cell>
          <cell r="E2443" t="str">
            <v>NPL</v>
          </cell>
          <cell r="F2443">
            <v>2</v>
          </cell>
          <cell r="G2443" t="str">
            <v>CB132108000TVR</v>
          </cell>
          <cell r="H2443">
            <v>0.75</v>
          </cell>
          <cell r="I2443" t="str">
            <v>75mm</v>
          </cell>
          <cell r="J2443">
            <v>1</v>
          </cell>
          <cell r="K2443">
            <v>1</v>
          </cell>
        </row>
        <row r="2444">
          <cell r="A2444" t="str">
            <v>M2</v>
          </cell>
          <cell r="B2444" t="str">
            <v>A5C</v>
          </cell>
          <cell r="C2444" t="str">
            <v>N</v>
          </cell>
          <cell r="D2444" t="str">
            <v>23640</v>
          </cell>
          <cell r="E2444" t="str">
            <v>NPL</v>
          </cell>
          <cell r="F2444">
            <v>2</v>
          </cell>
          <cell r="G2444" t="str">
            <v>CB132108000TVR</v>
          </cell>
          <cell r="H2444">
            <v>0.75</v>
          </cell>
          <cell r="I2444" t="str">
            <v>75mm</v>
          </cell>
          <cell r="J2444">
            <v>1</v>
          </cell>
          <cell r="K2444">
            <v>1</v>
          </cell>
        </row>
        <row r="2445">
          <cell r="A2445" t="str">
            <v>M2</v>
          </cell>
          <cell r="B2445" t="str">
            <v>A5C</v>
          </cell>
          <cell r="C2445" t="str">
            <v>P</v>
          </cell>
          <cell r="D2445" t="str">
            <v>23121</v>
          </cell>
          <cell r="E2445" t="str">
            <v>NPL</v>
          </cell>
          <cell r="F2445">
            <v>2</v>
          </cell>
          <cell r="G2445" t="str">
            <v>CB132108000TVR</v>
          </cell>
          <cell r="H2445">
            <v>0.75</v>
          </cell>
          <cell r="I2445" t="str">
            <v>75mm</v>
          </cell>
          <cell r="J2445">
            <v>2</v>
          </cell>
          <cell r="K2445">
            <v>2</v>
          </cell>
        </row>
        <row r="2446">
          <cell r="A2446" t="str">
            <v>M2</v>
          </cell>
          <cell r="B2446" t="str">
            <v>A5C</v>
          </cell>
          <cell r="C2446" t="str">
            <v>P</v>
          </cell>
          <cell r="D2446" t="str">
            <v>23181</v>
          </cell>
          <cell r="E2446" t="str">
            <v>NPL</v>
          </cell>
          <cell r="F2446">
            <v>2</v>
          </cell>
          <cell r="G2446" t="str">
            <v>CB132108000TVR</v>
          </cell>
          <cell r="H2446">
            <v>0.75</v>
          </cell>
          <cell r="I2446" t="str">
            <v>75mm</v>
          </cell>
          <cell r="J2446">
            <v>1</v>
          </cell>
          <cell r="K2446">
            <v>1</v>
          </cell>
        </row>
        <row r="2447">
          <cell r="A2447" t="str">
            <v>M2</v>
          </cell>
          <cell r="B2447" t="str">
            <v>A5C</v>
          </cell>
          <cell r="C2447" t="str">
            <v>P</v>
          </cell>
          <cell r="D2447" t="str">
            <v>23214</v>
          </cell>
          <cell r="E2447" t="str">
            <v>NPL</v>
          </cell>
          <cell r="F2447">
            <v>2</v>
          </cell>
          <cell r="G2447" t="str">
            <v>CB132308000TVR</v>
          </cell>
          <cell r="H2447">
            <v>0.75</v>
          </cell>
          <cell r="I2447" t="str">
            <v>75mm</v>
          </cell>
          <cell r="J2447">
            <v>1</v>
          </cell>
          <cell r="K2447">
            <v>1</v>
          </cell>
        </row>
        <row r="2448">
          <cell r="A2448" t="str">
            <v>M2</v>
          </cell>
          <cell r="B2448" t="str">
            <v>A5C</v>
          </cell>
          <cell r="C2448" t="str">
            <v>TRIM</v>
          </cell>
          <cell r="D2448" t="str">
            <v>V-2315</v>
          </cell>
          <cell r="E2448" t="str">
            <v>NPL</v>
          </cell>
          <cell r="F2448">
            <v>2</v>
          </cell>
          <cell r="G2448" t="str">
            <v>CB132108000TVR</v>
          </cell>
          <cell r="H2448">
            <v>0.75</v>
          </cell>
          <cell r="I2448" t="str">
            <v>75mm</v>
          </cell>
          <cell r="J2448">
            <v>2</v>
          </cell>
          <cell r="K2448">
            <v>2</v>
          </cell>
        </row>
        <row r="2449">
          <cell r="A2449" t="str">
            <v>M2</v>
          </cell>
          <cell r="B2449" t="str">
            <v>A5C</v>
          </cell>
          <cell r="C2449" t="str">
            <v>TRIM</v>
          </cell>
          <cell r="D2449" t="str">
            <v>V-2318</v>
          </cell>
          <cell r="E2449" t="str">
            <v>NPL</v>
          </cell>
          <cell r="F2449">
            <v>2</v>
          </cell>
          <cell r="G2449" t="str">
            <v>CB132108000TVR</v>
          </cell>
          <cell r="H2449">
            <v>0.75</v>
          </cell>
          <cell r="I2449" t="str">
            <v>75mm</v>
          </cell>
          <cell r="J2449">
            <v>2</v>
          </cell>
          <cell r="K2449">
            <v>2</v>
          </cell>
        </row>
        <row r="2450">
          <cell r="A2450" t="str">
            <v>M2</v>
          </cell>
          <cell r="B2450" t="str">
            <v>A5C</v>
          </cell>
          <cell r="C2450" t="str">
            <v>TRIM</v>
          </cell>
          <cell r="D2450" t="str">
            <v>V-2319</v>
          </cell>
          <cell r="E2450" t="str">
            <v>NPL</v>
          </cell>
          <cell r="F2450">
            <v>2</v>
          </cell>
          <cell r="G2450" t="str">
            <v>CB132108000TVR</v>
          </cell>
          <cell r="H2450">
            <v>0.75</v>
          </cell>
          <cell r="I2450" t="str">
            <v>75mm</v>
          </cell>
          <cell r="J2450">
            <v>2</v>
          </cell>
          <cell r="K2450">
            <v>2</v>
          </cell>
        </row>
        <row r="2451">
          <cell r="A2451" t="str">
            <v>M2</v>
          </cell>
          <cell r="B2451" t="str">
            <v>A5C</v>
          </cell>
          <cell r="C2451" t="str">
            <v>TRIM</v>
          </cell>
          <cell r="D2451" t="str">
            <v>V-2320</v>
          </cell>
          <cell r="E2451" t="str">
            <v>NPL</v>
          </cell>
          <cell r="F2451">
            <v>2</v>
          </cell>
          <cell r="G2451" t="str">
            <v>CB132108000TVR</v>
          </cell>
          <cell r="H2451">
            <v>0.75</v>
          </cell>
          <cell r="I2451" t="str">
            <v>75mm</v>
          </cell>
          <cell r="J2451">
            <v>2</v>
          </cell>
          <cell r="K2451">
            <v>2</v>
          </cell>
        </row>
        <row r="2452">
          <cell r="A2452" t="str">
            <v>M2</v>
          </cell>
          <cell r="B2452" t="str">
            <v>A5C</v>
          </cell>
          <cell r="C2452" t="str">
            <v>TRIM</v>
          </cell>
          <cell r="D2452" t="str">
            <v>V-2316</v>
          </cell>
          <cell r="E2452" t="str">
            <v>NPL</v>
          </cell>
          <cell r="F2452">
            <v>2</v>
          </cell>
          <cell r="G2452" t="str">
            <v>CB132108000TVR</v>
          </cell>
          <cell r="H2452">
            <v>0.75</v>
          </cell>
          <cell r="I2452" t="str">
            <v>75mm</v>
          </cell>
          <cell r="J2452">
            <v>2</v>
          </cell>
          <cell r="K2452">
            <v>2</v>
          </cell>
        </row>
        <row r="2453">
          <cell r="A2453" t="str">
            <v>M2</v>
          </cell>
          <cell r="B2453" t="str">
            <v>A5C</v>
          </cell>
          <cell r="C2453" t="str">
            <v>TRIM</v>
          </cell>
          <cell r="D2453" t="str">
            <v>V-2317</v>
          </cell>
          <cell r="E2453" t="str">
            <v>NPL</v>
          </cell>
          <cell r="F2453">
            <v>2</v>
          </cell>
          <cell r="G2453" t="str">
            <v>CB132108000TVR</v>
          </cell>
          <cell r="H2453">
            <v>0.75</v>
          </cell>
          <cell r="I2453" t="str">
            <v>75mm</v>
          </cell>
          <cell r="J2453">
            <v>2</v>
          </cell>
          <cell r="K2453">
            <v>2</v>
          </cell>
        </row>
        <row r="2454">
          <cell r="A2454" t="str">
            <v>M2</v>
          </cell>
          <cell r="B2454" t="str">
            <v>A5C</v>
          </cell>
          <cell r="C2454" t="str">
            <v>TRIM</v>
          </cell>
          <cell r="D2454" t="str">
            <v>V-2323</v>
          </cell>
          <cell r="E2454" t="str">
            <v>NPL</v>
          </cell>
          <cell r="F2454">
            <v>2</v>
          </cell>
          <cell r="G2454" t="str">
            <v>CB132108000TVR</v>
          </cell>
          <cell r="H2454">
            <v>0.75</v>
          </cell>
          <cell r="I2454" t="str">
            <v>75mm</v>
          </cell>
          <cell r="J2454">
            <v>2</v>
          </cell>
          <cell r="K2454">
            <v>2</v>
          </cell>
        </row>
        <row r="2455">
          <cell r="A2455" t="str">
            <v>M2</v>
          </cell>
          <cell r="B2455" t="str">
            <v>A5C</v>
          </cell>
          <cell r="C2455" t="str">
            <v>TRIM</v>
          </cell>
          <cell r="D2455" t="str">
            <v>V-2321</v>
          </cell>
          <cell r="E2455" t="str">
            <v>NPL</v>
          </cell>
          <cell r="F2455">
            <v>2</v>
          </cell>
          <cell r="G2455" t="str">
            <v>CB132108000TVR</v>
          </cell>
          <cell r="H2455">
            <v>0.75</v>
          </cell>
          <cell r="I2455" t="str">
            <v>75mm</v>
          </cell>
          <cell r="J2455">
            <v>2</v>
          </cell>
          <cell r="K2455">
            <v>2</v>
          </cell>
        </row>
        <row r="2456">
          <cell r="A2456" t="str">
            <v>M2</v>
          </cell>
          <cell r="B2456" t="str">
            <v>A5C</v>
          </cell>
          <cell r="C2456" t="str">
            <v>TRIM</v>
          </cell>
          <cell r="D2456" t="str">
            <v>V-2330</v>
          </cell>
          <cell r="E2456" t="str">
            <v>NPL</v>
          </cell>
          <cell r="F2456">
            <v>2</v>
          </cell>
          <cell r="G2456" t="str">
            <v>CB132108000TVR</v>
          </cell>
          <cell r="H2456">
            <v>0.75</v>
          </cell>
          <cell r="I2456" t="str">
            <v>75mm</v>
          </cell>
          <cell r="J2456">
            <v>2</v>
          </cell>
          <cell r="K2456">
            <v>2</v>
          </cell>
        </row>
        <row r="2457">
          <cell r="A2457" t="str">
            <v>M2</v>
          </cell>
          <cell r="B2457" t="str">
            <v>A5C</v>
          </cell>
          <cell r="C2457" t="str">
            <v>TRIM</v>
          </cell>
          <cell r="D2457" t="str">
            <v>V-2324</v>
          </cell>
          <cell r="E2457" t="str">
            <v>NPL</v>
          </cell>
          <cell r="F2457">
            <v>2</v>
          </cell>
          <cell r="G2457" t="str">
            <v>CB132108000TVR</v>
          </cell>
          <cell r="H2457">
            <v>0.75</v>
          </cell>
          <cell r="I2457" t="str">
            <v>75mm</v>
          </cell>
          <cell r="J2457">
            <v>2</v>
          </cell>
          <cell r="K2457">
            <v>2</v>
          </cell>
        </row>
        <row r="2458">
          <cell r="A2458" t="str">
            <v>M2</v>
          </cell>
          <cell r="B2458" t="str">
            <v>A5C</v>
          </cell>
          <cell r="C2458" t="str">
            <v>TRIM</v>
          </cell>
          <cell r="D2458" t="str">
            <v>V-2331</v>
          </cell>
          <cell r="E2458" t="str">
            <v>NPL</v>
          </cell>
          <cell r="F2458">
            <v>2</v>
          </cell>
          <cell r="G2458" t="str">
            <v>CB132108000TVR</v>
          </cell>
          <cell r="H2458">
            <v>0.75</v>
          </cell>
          <cell r="I2458" t="str">
            <v>75mm</v>
          </cell>
          <cell r="J2458">
            <v>2</v>
          </cell>
          <cell r="K2458">
            <v>2</v>
          </cell>
        </row>
        <row r="2459">
          <cell r="A2459" t="str">
            <v>M2</v>
          </cell>
          <cell r="B2459" t="str">
            <v>A5C</v>
          </cell>
          <cell r="C2459" t="str">
            <v>TRIM</v>
          </cell>
          <cell r="D2459" t="str">
            <v>V-2332</v>
          </cell>
          <cell r="E2459" t="str">
            <v>NPL</v>
          </cell>
          <cell r="F2459">
            <v>2</v>
          </cell>
          <cell r="G2459" t="str">
            <v>CB132108000TVR</v>
          </cell>
          <cell r="H2459">
            <v>0.75</v>
          </cell>
          <cell r="I2459" t="str">
            <v>75mm</v>
          </cell>
          <cell r="J2459">
            <v>2</v>
          </cell>
          <cell r="K2459">
            <v>2</v>
          </cell>
        </row>
        <row r="2460">
          <cell r="A2460" t="str">
            <v>M2</v>
          </cell>
          <cell r="B2460" t="str">
            <v>A5C</v>
          </cell>
          <cell r="C2460" t="str">
            <v>TRIM</v>
          </cell>
          <cell r="D2460" t="str">
            <v>V-2333</v>
          </cell>
          <cell r="E2460" t="str">
            <v>NPL</v>
          </cell>
          <cell r="F2460">
            <v>2</v>
          </cell>
          <cell r="G2460" t="str">
            <v>CB132108000TVR</v>
          </cell>
          <cell r="H2460">
            <v>0.75</v>
          </cell>
          <cell r="I2460" t="str">
            <v>75mm</v>
          </cell>
          <cell r="J2460">
            <v>2</v>
          </cell>
          <cell r="K2460">
            <v>2</v>
          </cell>
        </row>
        <row r="2461">
          <cell r="A2461" t="str">
            <v>M2</v>
          </cell>
          <cell r="B2461" t="str">
            <v>A5C</v>
          </cell>
          <cell r="C2461" t="str">
            <v>N</v>
          </cell>
          <cell r="D2461" t="str">
            <v>23613</v>
          </cell>
          <cell r="E2461" t="str">
            <v>NPL</v>
          </cell>
          <cell r="F2461">
            <v>2</v>
          </cell>
          <cell r="G2461" t="str">
            <v>CB132108000TVR</v>
          </cell>
          <cell r="H2461">
            <v>0.75</v>
          </cell>
          <cell r="I2461" t="str">
            <v>75mm</v>
          </cell>
          <cell r="J2461">
            <v>1</v>
          </cell>
          <cell r="K2461">
            <v>1</v>
          </cell>
        </row>
        <row r="2462">
          <cell r="A2462" t="str">
            <v>M2</v>
          </cell>
          <cell r="B2462" t="str">
            <v>A5C</v>
          </cell>
          <cell r="C2462" t="str">
            <v>N</v>
          </cell>
          <cell r="D2462" t="str">
            <v>23621</v>
          </cell>
          <cell r="E2462" t="str">
            <v>NPL</v>
          </cell>
          <cell r="F2462">
            <v>2</v>
          </cell>
          <cell r="G2462" t="str">
            <v>CB132108000TVR</v>
          </cell>
          <cell r="H2462">
            <v>0.75</v>
          </cell>
          <cell r="I2462" t="str">
            <v>75mm</v>
          </cell>
          <cell r="J2462">
            <v>1</v>
          </cell>
          <cell r="K2462">
            <v>1</v>
          </cell>
        </row>
        <row r="2463">
          <cell r="A2463" t="str">
            <v>M2</v>
          </cell>
          <cell r="B2463" t="str">
            <v>A5C</v>
          </cell>
          <cell r="C2463" t="str">
            <v>N</v>
          </cell>
          <cell r="D2463" t="str">
            <v>23636</v>
          </cell>
          <cell r="E2463" t="str">
            <v>NPL</v>
          </cell>
          <cell r="F2463">
            <v>2</v>
          </cell>
          <cell r="G2463" t="str">
            <v>CB132108000TVR</v>
          </cell>
          <cell r="H2463">
            <v>0.75</v>
          </cell>
          <cell r="I2463" t="str">
            <v>75mm</v>
          </cell>
          <cell r="J2463">
            <v>1</v>
          </cell>
          <cell r="K2463">
            <v>1</v>
          </cell>
        </row>
        <row r="2464">
          <cell r="A2464" t="str">
            <v>M2</v>
          </cell>
          <cell r="B2464" t="str">
            <v>A5C</v>
          </cell>
          <cell r="C2464" t="str">
            <v>N</v>
          </cell>
          <cell r="D2464" t="str">
            <v>23638</v>
          </cell>
          <cell r="E2464" t="str">
            <v>NPL</v>
          </cell>
          <cell r="F2464">
            <v>2</v>
          </cell>
          <cell r="G2464" t="str">
            <v>CB132108000TVR</v>
          </cell>
          <cell r="H2464">
            <v>0.75</v>
          </cell>
          <cell r="I2464" t="str">
            <v>75mm</v>
          </cell>
          <cell r="J2464">
            <v>1</v>
          </cell>
          <cell r="K2464">
            <v>1</v>
          </cell>
        </row>
        <row r="2465">
          <cell r="A2465" t="str">
            <v>M2</v>
          </cell>
          <cell r="B2465" t="str">
            <v>A5C</v>
          </cell>
          <cell r="C2465" t="str">
            <v>N</v>
          </cell>
          <cell r="D2465" t="str">
            <v>23639</v>
          </cell>
          <cell r="E2465" t="str">
            <v>NPL</v>
          </cell>
          <cell r="F2465">
            <v>2</v>
          </cell>
          <cell r="G2465" t="str">
            <v>CB132108000TVR</v>
          </cell>
          <cell r="H2465">
            <v>0.75</v>
          </cell>
          <cell r="I2465" t="str">
            <v>75mm</v>
          </cell>
          <cell r="J2465">
            <v>1</v>
          </cell>
          <cell r="K2465">
            <v>1</v>
          </cell>
        </row>
        <row r="2466">
          <cell r="A2466" t="str">
            <v>M2</v>
          </cell>
          <cell r="B2466" t="str">
            <v>A5C</v>
          </cell>
          <cell r="C2466" t="str">
            <v>N</v>
          </cell>
          <cell r="D2466" t="str">
            <v>24613</v>
          </cell>
          <cell r="E2466" t="str">
            <v>NPL</v>
          </cell>
          <cell r="F2466">
            <v>2</v>
          </cell>
          <cell r="G2466" t="str">
            <v>CB132308000TVR</v>
          </cell>
          <cell r="H2466">
            <v>0.75</v>
          </cell>
          <cell r="I2466" t="str">
            <v>75mm</v>
          </cell>
          <cell r="J2466">
            <v>3</v>
          </cell>
          <cell r="K2466">
            <v>3</v>
          </cell>
        </row>
        <row r="2467">
          <cell r="A2467" t="str">
            <v>M2</v>
          </cell>
          <cell r="B2467" t="str">
            <v>A5C</v>
          </cell>
          <cell r="C2467" t="str">
            <v>P</v>
          </cell>
          <cell r="D2467" t="str">
            <v>23082</v>
          </cell>
          <cell r="E2467" t="str">
            <v>NPL</v>
          </cell>
          <cell r="F2467">
            <v>2</v>
          </cell>
          <cell r="G2467" t="str">
            <v>CB132108000TVR</v>
          </cell>
          <cell r="H2467">
            <v>0.75</v>
          </cell>
          <cell r="I2467" t="str">
            <v>75mm</v>
          </cell>
          <cell r="J2467">
            <v>2</v>
          </cell>
          <cell r="K2467">
            <v>2</v>
          </cell>
        </row>
        <row r="2468">
          <cell r="A2468" t="str">
            <v>M2</v>
          </cell>
          <cell r="B2468" t="str">
            <v>A5C</v>
          </cell>
          <cell r="C2468" t="str">
            <v>P</v>
          </cell>
          <cell r="D2468" t="str">
            <v>23212</v>
          </cell>
          <cell r="E2468" t="str">
            <v>NPL</v>
          </cell>
          <cell r="F2468">
            <v>2</v>
          </cell>
          <cell r="G2468" t="str">
            <v>CB132308000TVR</v>
          </cell>
          <cell r="H2468">
            <v>0.75</v>
          </cell>
          <cell r="I2468" t="str">
            <v>75mm</v>
          </cell>
          <cell r="J2468">
            <v>1</v>
          </cell>
          <cell r="K2468">
            <v>1</v>
          </cell>
        </row>
        <row r="2469">
          <cell r="A2469" t="str">
            <v>M2</v>
          </cell>
          <cell r="B2469" t="str">
            <v>A5C</v>
          </cell>
          <cell r="C2469" t="str">
            <v>P</v>
          </cell>
          <cell r="D2469" t="str">
            <v>24006</v>
          </cell>
          <cell r="E2469" t="str">
            <v>NPL</v>
          </cell>
          <cell r="F2469">
            <v>2</v>
          </cell>
          <cell r="G2469" t="str">
            <v>CB132308000TVR</v>
          </cell>
          <cell r="H2469">
            <v>0.75</v>
          </cell>
          <cell r="I2469" t="str">
            <v>75mm</v>
          </cell>
          <cell r="J2469">
            <v>1</v>
          </cell>
          <cell r="K2469">
            <v>1</v>
          </cell>
        </row>
        <row r="2470">
          <cell r="A2470" t="str">
            <v>M2</v>
          </cell>
          <cell r="B2470" t="str">
            <v>A5C</v>
          </cell>
          <cell r="C2470" t="str">
            <v>TRIM</v>
          </cell>
          <cell r="D2470" t="str">
            <v>V-2301</v>
          </cell>
          <cell r="E2470" t="str">
            <v>NPL</v>
          </cell>
          <cell r="F2470">
            <v>2</v>
          </cell>
          <cell r="G2470" t="str">
            <v>CB132108000TVR</v>
          </cell>
          <cell r="H2470">
            <v>0.75</v>
          </cell>
          <cell r="I2470" t="str">
            <v>75mm</v>
          </cell>
          <cell r="J2470">
            <v>2</v>
          </cell>
          <cell r="K2470">
            <v>2</v>
          </cell>
        </row>
        <row r="2471">
          <cell r="A2471" t="str">
            <v>M2</v>
          </cell>
          <cell r="B2471" t="str">
            <v>A5C</v>
          </cell>
          <cell r="C2471" t="str">
            <v>TRIM</v>
          </cell>
          <cell r="D2471" t="str">
            <v>V-2329</v>
          </cell>
          <cell r="E2471" t="str">
            <v>NPL</v>
          </cell>
          <cell r="F2471">
            <v>2</v>
          </cell>
          <cell r="G2471" t="str">
            <v>CB132108000TVR</v>
          </cell>
          <cell r="H2471">
            <v>0.75</v>
          </cell>
          <cell r="I2471" t="str">
            <v>75mm</v>
          </cell>
          <cell r="J2471">
            <v>2</v>
          </cell>
          <cell r="K2471">
            <v>2</v>
          </cell>
        </row>
        <row r="2472">
          <cell r="A2472" t="str">
            <v>M2</v>
          </cell>
          <cell r="B2472" t="str">
            <v>A5C</v>
          </cell>
          <cell r="C2472" t="str">
            <v>P</v>
          </cell>
          <cell r="D2472" t="str">
            <v>23094</v>
          </cell>
          <cell r="E2472" t="str">
            <v>R TEE</v>
          </cell>
          <cell r="F2472">
            <v>2</v>
          </cell>
          <cell r="G2472" t="str">
            <v>CB400400000T0H</v>
          </cell>
          <cell r="H2472">
            <v>0.75</v>
          </cell>
          <cell r="I2472">
            <v>0.5</v>
          </cell>
          <cell r="J2472">
            <v>2</v>
          </cell>
          <cell r="K2472">
            <v>2</v>
          </cell>
        </row>
        <row r="2473">
          <cell r="A2473" t="str">
            <v>M2</v>
          </cell>
          <cell r="B2473" t="str">
            <v>A5C</v>
          </cell>
          <cell r="C2473" t="str">
            <v>P</v>
          </cell>
          <cell r="D2473" t="str">
            <v>23113</v>
          </cell>
          <cell r="E2473" t="str">
            <v>R TEE</v>
          </cell>
          <cell r="F2473">
            <v>2</v>
          </cell>
          <cell r="G2473" t="str">
            <v>CB400400000T0H</v>
          </cell>
          <cell r="H2473">
            <v>0.75</v>
          </cell>
          <cell r="I2473">
            <v>0.5</v>
          </cell>
          <cell r="J2473">
            <v>2</v>
          </cell>
          <cell r="K2473">
            <v>2</v>
          </cell>
        </row>
        <row r="2474">
          <cell r="A2474" t="str">
            <v>M2</v>
          </cell>
          <cell r="B2474" t="str">
            <v>A5C</v>
          </cell>
          <cell r="C2474" t="str">
            <v>N</v>
          </cell>
          <cell r="D2474" t="str">
            <v>23613</v>
          </cell>
          <cell r="E2474" t="str">
            <v>TEE</v>
          </cell>
          <cell r="F2474">
            <v>2</v>
          </cell>
          <cell r="G2474" t="str">
            <v>CB400300000T00</v>
          </cell>
          <cell r="H2474">
            <v>0.75</v>
          </cell>
          <cell r="I2474" t="str">
            <v>--</v>
          </cell>
          <cell r="J2474">
            <v>3</v>
          </cell>
          <cell r="K2474">
            <v>3</v>
          </cell>
        </row>
        <row r="2475">
          <cell r="A2475" t="str">
            <v>M2</v>
          </cell>
          <cell r="B2475" t="str">
            <v>A5C</v>
          </cell>
          <cell r="C2475" t="str">
            <v>N</v>
          </cell>
          <cell r="D2475" t="str">
            <v>23619</v>
          </cell>
          <cell r="E2475" t="str">
            <v>TEE</v>
          </cell>
          <cell r="F2475">
            <v>2</v>
          </cell>
          <cell r="G2475" t="str">
            <v>CB400300000T00</v>
          </cell>
          <cell r="H2475">
            <v>0.75</v>
          </cell>
          <cell r="I2475" t="str">
            <v>--</v>
          </cell>
          <cell r="J2475">
            <v>4</v>
          </cell>
          <cell r="K2475">
            <v>4</v>
          </cell>
        </row>
        <row r="2476">
          <cell r="A2476" t="str">
            <v>M2</v>
          </cell>
          <cell r="B2476" t="str">
            <v>A5C</v>
          </cell>
          <cell r="C2476" t="str">
            <v>N</v>
          </cell>
          <cell r="D2476" t="str">
            <v>23620</v>
          </cell>
          <cell r="E2476" t="str">
            <v>TEE</v>
          </cell>
          <cell r="F2476">
            <v>2</v>
          </cell>
          <cell r="G2476" t="str">
            <v>CB400300000T00</v>
          </cell>
          <cell r="H2476">
            <v>0.75</v>
          </cell>
          <cell r="I2476" t="str">
            <v>--</v>
          </cell>
          <cell r="J2476">
            <v>4</v>
          </cell>
          <cell r="K2476">
            <v>4</v>
          </cell>
        </row>
        <row r="2477">
          <cell r="A2477" t="str">
            <v>M2</v>
          </cell>
          <cell r="B2477" t="str">
            <v>A5C</v>
          </cell>
          <cell r="C2477" t="str">
            <v>N</v>
          </cell>
          <cell r="D2477" t="str">
            <v>23642</v>
          </cell>
          <cell r="E2477" t="str">
            <v>TEE</v>
          </cell>
          <cell r="F2477">
            <v>2</v>
          </cell>
          <cell r="G2477" t="str">
            <v>CB400300000T00</v>
          </cell>
          <cell r="H2477">
            <v>0.75</v>
          </cell>
          <cell r="I2477" t="str">
            <v>--</v>
          </cell>
          <cell r="J2477">
            <v>4</v>
          </cell>
          <cell r="K2477">
            <v>4</v>
          </cell>
        </row>
        <row r="2478">
          <cell r="A2478" t="str">
            <v>M2</v>
          </cell>
          <cell r="B2478" t="str">
            <v>A5C</v>
          </cell>
          <cell r="C2478" t="str">
            <v>N</v>
          </cell>
          <cell r="D2478" t="str">
            <v>23646</v>
          </cell>
          <cell r="E2478" t="str">
            <v>TEE</v>
          </cell>
          <cell r="F2478">
            <v>2</v>
          </cell>
          <cell r="G2478" t="str">
            <v>CB400300000T00</v>
          </cell>
          <cell r="H2478">
            <v>0.75</v>
          </cell>
          <cell r="I2478" t="str">
            <v>--</v>
          </cell>
          <cell r="J2478">
            <v>4</v>
          </cell>
          <cell r="K2478">
            <v>4</v>
          </cell>
        </row>
        <row r="2479">
          <cell r="A2479" t="str">
            <v>M2</v>
          </cell>
          <cell r="B2479" t="str">
            <v>A5C</v>
          </cell>
          <cell r="C2479" t="str">
            <v>N</v>
          </cell>
          <cell r="D2479" t="str">
            <v>24611</v>
          </cell>
          <cell r="E2479" t="str">
            <v>TEE</v>
          </cell>
          <cell r="F2479">
            <v>2</v>
          </cell>
          <cell r="G2479" t="str">
            <v>CB400300000T00</v>
          </cell>
          <cell r="H2479">
            <v>0.75</v>
          </cell>
          <cell r="I2479" t="str">
            <v>--</v>
          </cell>
          <cell r="J2479">
            <v>3</v>
          </cell>
          <cell r="K2479">
            <v>3</v>
          </cell>
        </row>
        <row r="2480">
          <cell r="A2480" t="str">
            <v>M2</v>
          </cell>
          <cell r="B2480" t="str">
            <v>A5C</v>
          </cell>
          <cell r="C2480" t="str">
            <v>N</v>
          </cell>
          <cell r="D2480" t="str">
            <v>24612</v>
          </cell>
          <cell r="E2480" t="str">
            <v>TEE</v>
          </cell>
          <cell r="F2480">
            <v>2</v>
          </cell>
          <cell r="G2480" t="str">
            <v>CB400300000T00</v>
          </cell>
          <cell r="H2480">
            <v>0.75</v>
          </cell>
          <cell r="I2480" t="str">
            <v>--</v>
          </cell>
          <cell r="J2480">
            <v>4</v>
          </cell>
          <cell r="K2480">
            <v>4</v>
          </cell>
        </row>
        <row r="2481">
          <cell r="A2481" t="str">
            <v>M2</v>
          </cell>
          <cell r="B2481" t="str">
            <v>A5C</v>
          </cell>
          <cell r="C2481" t="str">
            <v>N</v>
          </cell>
          <cell r="D2481" t="str">
            <v>24613</v>
          </cell>
          <cell r="E2481" t="str">
            <v>TEE</v>
          </cell>
          <cell r="F2481">
            <v>2</v>
          </cell>
          <cell r="G2481" t="str">
            <v>CB400300000T00</v>
          </cell>
          <cell r="H2481">
            <v>0.75</v>
          </cell>
          <cell r="I2481" t="str">
            <v>--</v>
          </cell>
          <cell r="J2481">
            <v>2</v>
          </cell>
          <cell r="K2481">
            <v>2</v>
          </cell>
        </row>
        <row r="2482">
          <cell r="A2482" t="str">
            <v>M2</v>
          </cell>
          <cell r="B2482" t="str">
            <v>A5C</v>
          </cell>
          <cell r="C2482" t="str">
            <v>N</v>
          </cell>
          <cell r="D2482" t="str">
            <v>24614</v>
          </cell>
          <cell r="E2482" t="str">
            <v>TEE</v>
          </cell>
          <cell r="F2482">
            <v>2</v>
          </cell>
          <cell r="G2482" t="str">
            <v>CB400300000T00</v>
          </cell>
          <cell r="H2482">
            <v>0.75</v>
          </cell>
          <cell r="I2482" t="str">
            <v>--</v>
          </cell>
          <cell r="J2482">
            <v>4</v>
          </cell>
          <cell r="K2482">
            <v>4</v>
          </cell>
        </row>
        <row r="2483">
          <cell r="A2483" t="str">
            <v>M2</v>
          </cell>
          <cell r="B2483" t="str">
            <v>A5C</v>
          </cell>
          <cell r="C2483" t="str">
            <v>P</v>
          </cell>
          <cell r="D2483" t="str">
            <v>23081</v>
          </cell>
          <cell r="E2483" t="str">
            <v>TEE</v>
          </cell>
          <cell r="F2483">
            <v>2</v>
          </cell>
          <cell r="G2483" t="str">
            <v>CB400300000T00</v>
          </cell>
          <cell r="H2483">
            <v>0.75</v>
          </cell>
          <cell r="I2483" t="str">
            <v>--</v>
          </cell>
          <cell r="J2483">
            <v>3</v>
          </cell>
          <cell r="K2483">
            <v>3</v>
          </cell>
        </row>
        <row r="2484">
          <cell r="A2484" t="str">
            <v>M2</v>
          </cell>
          <cell r="B2484" t="str">
            <v>A5C</v>
          </cell>
          <cell r="C2484" t="str">
            <v>P</v>
          </cell>
          <cell r="D2484" t="str">
            <v>23094</v>
          </cell>
          <cell r="E2484" t="str">
            <v>TEE</v>
          </cell>
          <cell r="F2484">
            <v>2</v>
          </cell>
          <cell r="G2484" t="str">
            <v>CB400300000T00</v>
          </cell>
          <cell r="H2484">
            <v>0.75</v>
          </cell>
          <cell r="I2484" t="str">
            <v>--</v>
          </cell>
          <cell r="J2484">
            <v>2</v>
          </cell>
          <cell r="K2484">
            <v>2</v>
          </cell>
        </row>
        <row r="2485">
          <cell r="A2485" t="str">
            <v>M2</v>
          </cell>
          <cell r="B2485" t="str">
            <v>A5C</v>
          </cell>
          <cell r="C2485" t="str">
            <v>P</v>
          </cell>
          <cell r="D2485" t="str">
            <v>23094</v>
          </cell>
          <cell r="E2485" t="str">
            <v>TEE</v>
          </cell>
          <cell r="F2485">
            <v>2</v>
          </cell>
          <cell r="G2485" t="str">
            <v>CB400300000T00</v>
          </cell>
          <cell r="H2485">
            <v>0.75</v>
          </cell>
          <cell r="I2485" t="str">
            <v>--</v>
          </cell>
          <cell r="J2485">
            <v>8</v>
          </cell>
          <cell r="K2485">
            <v>8</v>
          </cell>
        </row>
        <row r="2486">
          <cell r="A2486" t="str">
            <v>M2</v>
          </cell>
          <cell r="B2486" t="str">
            <v>A5C</v>
          </cell>
          <cell r="C2486" t="str">
            <v>P</v>
          </cell>
          <cell r="D2486" t="str">
            <v>23101</v>
          </cell>
          <cell r="E2486" t="str">
            <v>TEE</v>
          </cell>
          <cell r="F2486">
            <v>2</v>
          </cell>
          <cell r="G2486" t="str">
            <v>CB400300000T00</v>
          </cell>
          <cell r="H2486">
            <v>0.75</v>
          </cell>
          <cell r="I2486" t="str">
            <v>--</v>
          </cell>
          <cell r="J2486">
            <v>2</v>
          </cell>
          <cell r="K2486">
            <v>2</v>
          </cell>
        </row>
        <row r="2487">
          <cell r="A2487" t="str">
            <v>M2</v>
          </cell>
          <cell r="B2487" t="str">
            <v>A5C</v>
          </cell>
          <cell r="C2487" t="str">
            <v>P</v>
          </cell>
          <cell r="D2487" t="str">
            <v>23096</v>
          </cell>
          <cell r="E2487" t="str">
            <v>TEE</v>
          </cell>
          <cell r="F2487">
            <v>2</v>
          </cell>
          <cell r="G2487" t="str">
            <v>CB400300000T00</v>
          </cell>
          <cell r="H2487">
            <v>0.75</v>
          </cell>
          <cell r="I2487" t="str">
            <v>--</v>
          </cell>
          <cell r="J2487">
            <v>2</v>
          </cell>
          <cell r="K2487">
            <v>2</v>
          </cell>
        </row>
        <row r="2488">
          <cell r="A2488" t="str">
            <v>M2</v>
          </cell>
          <cell r="B2488" t="str">
            <v>A5C</v>
          </cell>
          <cell r="C2488" t="str">
            <v>P</v>
          </cell>
          <cell r="D2488" t="str">
            <v>23105</v>
          </cell>
          <cell r="E2488" t="str">
            <v>TEE</v>
          </cell>
          <cell r="F2488">
            <v>2</v>
          </cell>
          <cell r="G2488" t="str">
            <v>CB400300000T00</v>
          </cell>
          <cell r="H2488">
            <v>0.75</v>
          </cell>
          <cell r="I2488" t="str">
            <v>--</v>
          </cell>
          <cell r="J2488">
            <v>2</v>
          </cell>
          <cell r="K2488">
            <v>2</v>
          </cell>
        </row>
        <row r="2489">
          <cell r="A2489" t="str">
            <v>M2</v>
          </cell>
          <cell r="B2489" t="str">
            <v>A5C</v>
          </cell>
          <cell r="C2489" t="str">
            <v>P</v>
          </cell>
          <cell r="D2489" t="str">
            <v>23109</v>
          </cell>
          <cell r="E2489" t="str">
            <v>TEE</v>
          </cell>
          <cell r="F2489">
            <v>2</v>
          </cell>
          <cell r="G2489" t="str">
            <v>CB400300000T00</v>
          </cell>
          <cell r="H2489">
            <v>0.75</v>
          </cell>
          <cell r="I2489" t="str">
            <v>--</v>
          </cell>
          <cell r="J2489">
            <v>2</v>
          </cell>
          <cell r="K2489">
            <v>2</v>
          </cell>
        </row>
        <row r="2490">
          <cell r="A2490" t="str">
            <v>M2</v>
          </cell>
          <cell r="B2490" t="str">
            <v>A5C</v>
          </cell>
          <cell r="C2490" t="str">
            <v>P</v>
          </cell>
          <cell r="D2490" t="str">
            <v>23124</v>
          </cell>
          <cell r="E2490" t="str">
            <v>TEE</v>
          </cell>
          <cell r="F2490">
            <v>2</v>
          </cell>
          <cell r="G2490" t="str">
            <v>CB400300000T00</v>
          </cell>
          <cell r="H2490">
            <v>0.75</v>
          </cell>
          <cell r="I2490" t="str">
            <v>--</v>
          </cell>
          <cell r="J2490">
            <v>2</v>
          </cell>
          <cell r="K2490">
            <v>2</v>
          </cell>
        </row>
        <row r="2491">
          <cell r="A2491" t="str">
            <v>M2</v>
          </cell>
          <cell r="B2491" t="str">
            <v>A5C</v>
          </cell>
          <cell r="C2491" t="str">
            <v>P</v>
          </cell>
          <cell r="D2491" t="str">
            <v>23133</v>
          </cell>
          <cell r="E2491" t="str">
            <v>TEE</v>
          </cell>
          <cell r="F2491">
            <v>2</v>
          </cell>
          <cell r="G2491" t="str">
            <v>CB400300000T00</v>
          </cell>
          <cell r="H2491">
            <v>0.75</v>
          </cell>
          <cell r="I2491" t="str">
            <v>--</v>
          </cell>
          <cell r="J2491">
            <v>2</v>
          </cell>
          <cell r="K2491">
            <v>2</v>
          </cell>
        </row>
        <row r="2492">
          <cell r="A2492" t="str">
            <v>M2</v>
          </cell>
          <cell r="B2492" t="str">
            <v>A5C</v>
          </cell>
          <cell r="C2492" t="str">
            <v>P</v>
          </cell>
          <cell r="D2492" t="str">
            <v>23135</v>
          </cell>
          <cell r="E2492" t="str">
            <v>TEE</v>
          </cell>
          <cell r="F2492">
            <v>2</v>
          </cell>
          <cell r="G2492" t="str">
            <v>CB400300000T00</v>
          </cell>
          <cell r="H2492">
            <v>0.75</v>
          </cell>
          <cell r="I2492" t="str">
            <v>--</v>
          </cell>
          <cell r="J2492">
            <v>2</v>
          </cell>
          <cell r="K2492">
            <v>2</v>
          </cell>
        </row>
        <row r="2493">
          <cell r="A2493" t="str">
            <v>M2</v>
          </cell>
          <cell r="B2493" t="str">
            <v>A5C</v>
          </cell>
          <cell r="C2493" t="str">
            <v>P</v>
          </cell>
          <cell r="D2493" t="str">
            <v>23141</v>
          </cell>
          <cell r="E2493" t="str">
            <v>TEE</v>
          </cell>
          <cell r="F2493">
            <v>2</v>
          </cell>
          <cell r="G2493" t="str">
            <v>CB400300000T00</v>
          </cell>
          <cell r="H2493">
            <v>0.75</v>
          </cell>
          <cell r="I2493" t="str">
            <v>--</v>
          </cell>
          <cell r="J2493">
            <v>2</v>
          </cell>
          <cell r="K2493">
            <v>2</v>
          </cell>
        </row>
        <row r="2494">
          <cell r="A2494" t="str">
            <v>M2</v>
          </cell>
          <cell r="B2494" t="str">
            <v>A5C</v>
          </cell>
          <cell r="C2494" t="str">
            <v>P</v>
          </cell>
          <cell r="D2494" t="str">
            <v>23145</v>
          </cell>
          <cell r="E2494" t="str">
            <v>TEE</v>
          </cell>
          <cell r="F2494">
            <v>2</v>
          </cell>
          <cell r="G2494" t="str">
            <v>CB400300000T00</v>
          </cell>
          <cell r="H2494">
            <v>0.75</v>
          </cell>
          <cell r="I2494" t="str">
            <v>--</v>
          </cell>
          <cell r="J2494">
            <v>2</v>
          </cell>
          <cell r="K2494">
            <v>2</v>
          </cell>
        </row>
        <row r="2495">
          <cell r="A2495" t="str">
            <v>M2</v>
          </cell>
          <cell r="B2495" t="str">
            <v>A5C</v>
          </cell>
          <cell r="C2495" t="str">
            <v>P</v>
          </cell>
          <cell r="D2495" t="str">
            <v>23225</v>
          </cell>
          <cell r="E2495" t="str">
            <v>TEE</v>
          </cell>
          <cell r="F2495">
            <v>2</v>
          </cell>
          <cell r="G2495" t="str">
            <v>CB400300000T00</v>
          </cell>
          <cell r="H2495">
            <v>0.75</v>
          </cell>
          <cell r="I2495" t="str">
            <v>--</v>
          </cell>
          <cell r="J2495">
            <v>3</v>
          </cell>
          <cell r="K2495">
            <v>3</v>
          </cell>
        </row>
        <row r="2496">
          <cell r="A2496" t="str">
            <v>M2</v>
          </cell>
          <cell r="B2496" t="str">
            <v>A5C</v>
          </cell>
          <cell r="C2496" t="str">
            <v>P</v>
          </cell>
          <cell r="D2496" t="str">
            <v>23234</v>
          </cell>
          <cell r="E2496" t="str">
            <v>TEE</v>
          </cell>
          <cell r="F2496">
            <v>2</v>
          </cell>
          <cell r="G2496" t="str">
            <v>CB400300000T00</v>
          </cell>
          <cell r="H2496">
            <v>0.75</v>
          </cell>
          <cell r="I2496" t="str">
            <v>--</v>
          </cell>
          <cell r="J2496">
            <v>2</v>
          </cell>
          <cell r="K2496">
            <v>2</v>
          </cell>
        </row>
        <row r="2497">
          <cell r="A2497" t="str">
            <v>M2</v>
          </cell>
          <cell r="B2497" t="str">
            <v>A5C</v>
          </cell>
          <cell r="C2497" t="str">
            <v>P</v>
          </cell>
          <cell r="D2497" t="str">
            <v>23247</v>
          </cell>
          <cell r="E2497" t="str">
            <v>TEE</v>
          </cell>
          <cell r="F2497">
            <v>2</v>
          </cell>
          <cell r="G2497" t="str">
            <v>CB400300000T00</v>
          </cell>
          <cell r="H2497">
            <v>0.75</v>
          </cell>
          <cell r="I2497" t="str">
            <v>--</v>
          </cell>
          <cell r="J2497">
            <v>2</v>
          </cell>
          <cell r="K2497">
            <v>2</v>
          </cell>
        </row>
        <row r="2498">
          <cell r="A2498" t="str">
            <v>M2</v>
          </cell>
          <cell r="B2498" t="str">
            <v>A5C</v>
          </cell>
          <cell r="C2498" t="str">
            <v>N</v>
          </cell>
          <cell r="D2498" t="str">
            <v>23621</v>
          </cell>
          <cell r="E2498" t="str">
            <v>TEE</v>
          </cell>
          <cell r="F2498">
            <v>2</v>
          </cell>
          <cell r="G2498" t="str">
            <v>CB400300000T00</v>
          </cell>
          <cell r="H2498">
            <v>0.75</v>
          </cell>
          <cell r="I2498" t="str">
            <v>--</v>
          </cell>
          <cell r="J2498">
            <v>1</v>
          </cell>
          <cell r="K2498">
            <v>1</v>
          </cell>
        </row>
        <row r="2499">
          <cell r="A2499" t="str">
            <v>M2</v>
          </cell>
          <cell r="B2499" t="str">
            <v>A5C</v>
          </cell>
          <cell r="C2499" t="str">
            <v>N</v>
          </cell>
          <cell r="D2499" t="str">
            <v>23647</v>
          </cell>
          <cell r="E2499" t="str">
            <v>TEE</v>
          </cell>
          <cell r="F2499">
            <v>2</v>
          </cell>
          <cell r="G2499" t="str">
            <v>CB400300000T00</v>
          </cell>
          <cell r="H2499">
            <v>0.75</v>
          </cell>
          <cell r="I2499" t="str">
            <v>--</v>
          </cell>
          <cell r="J2499">
            <v>1</v>
          </cell>
          <cell r="K2499">
            <v>1</v>
          </cell>
        </row>
        <row r="2500">
          <cell r="A2500" t="str">
            <v>M2</v>
          </cell>
          <cell r="B2500" t="str">
            <v>A5C</v>
          </cell>
          <cell r="C2500" t="str">
            <v>P</v>
          </cell>
          <cell r="D2500" t="str">
            <v>23085</v>
          </cell>
          <cell r="E2500" t="str">
            <v>TEE</v>
          </cell>
          <cell r="F2500">
            <v>2</v>
          </cell>
          <cell r="G2500" t="str">
            <v>CB400300000T00</v>
          </cell>
          <cell r="H2500">
            <v>0.75</v>
          </cell>
          <cell r="I2500" t="str">
            <v>--</v>
          </cell>
          <cell r="J2500">
            <v>2</v>
          </cell>
          <cell r="K2500">
            <v>2</v>
          </cell>
        </row>
        <row r="2501">
          <cell r="A2501" t="str">
            <v>M2</v>
          </cell>
          <cell r="B2501" t="str">
            <v>A5C</v>
          </cell>
          <cell r="C2501" t="str">
            <v>P</v>
          </cell>
          <cell r="D2501" t="str">
            <v>23113</v>
          </cell>
          <cell r="E2501" t="str">
            <v>TEE</v>
          </cell>
          <cell r="F2501">
            <v>2</v>
          </cell>
          <cell r="G2501" t="str">
            <v>CB400300000T00</v>
          </cell>
          <cell r="H2501">
            <v>0.75</v>
          </cell>
          <cell r="I2501" t="str">
            <v>--</v>
          </cell>
          <cell r="J2501">
            <v>1</v>
          </cell>
          <cell r="K2501">
            <v>1</v>
          </cell>
        </row>
        <row r="2502">
          <cell r="A2502" t="str">
            <v>M2</v>
          </cell>
          <cell r="B2502" t="str">
            <v>A5C</v>
          </cell>
          <cell r="C2502" t="str">
            <v>P</v>
          </cell>
          <cell r="D2502" t="str">
            <v>23113</v>
          </cell>
          <cell r="E2502" t="str">
            <v>TEE</v>
          </cell>
          <cell r="F2502">
            <v>2</v>
          </cell>
          <cell r="G2502" t="str">
            <v>CB400300000T00</v>
          </cell>
          <cell r="H2502">
            <v>0.75</v>
          </cell>
          <cell r="I2502" t="str">
            <v>--</v>
          </cell>
          <cell r="J2502">
            <v>2</v>
          </cell>
          <cell r="K2502">
            <v>2</v>
          </cell>
        </row>
        <row r="2503">
          <cell r="A2503" t="str">
            <v>M2</v>
          </cell>
          <cell r="B2503" t="str">
            <v>A5C</v>
          </cell>
          <cell r="C2503" t="str">
            <v>P</v>
          </cell>
          <cell r="D2503" t="str">
            <v>23141</v>
          </cell>
          <cell r="E2503" t="str">
            <v>TEE</v>
          </cell>
          <cell r="F2503">
            <v>2</v>
          </cell>
          <cell r="G2503" t="str">
            <v>CB400300000T00</v>
          </cell>
          <cell r="H2503">
            <v>0.75</v>
          </cell>
          <cell r="I2503" t="str">
            <v>--</v>
          </cell>
          <cell r="J2503">
            <v>5</v>
          </cell>
          <cell r="K2503">
            <v>5</v>
          </cell>
        </row>
        <row r="2504">
          <cell r="A2504" t="str">
            <v>M2</v>
          </cell>
          <cell r="B2504" t="str">
            <v>A5C</v>
          </cell>
          <cell r="C2504" t="str">
            <v>P</v>
          </cell>
          <cell r="D2504" t="str">
            <v>23188</v>
          </cell>
          <cell r="E2504" t="str">
            <v>TEE</v>
          </cell>
          <cell r="F2504">
            <v>2</v>
          </cell>
          <cell r="G2504" t="str">
            <v>CB400300000T00</v>
          </cell>
          <cell r="H2504">
            <v>0.75</v>
          </cell>
          <cell r="I2504" t="str">
            <v>--</v>
          </cell>
          <cell r="J2504">
            <v>5</v>
          </cell>
          <cell r="K2504">
            <v>5</v>
          </cell>
        </row>
        <row r="2505">
          <cell r="A2505" t="str">
            <v>M2</v>
          </cell>
          <cell r="B2505" t="str">
            <v>A5C</v>
          </cell>
          <cell r="C2505" t="str">
            <v>P</v>
          </cell>
          <cell r="D2505" t="str">
            <v>23238</v>
          </cell>
          <cell r="E2505" t="str">
            <v>TEE</v>
          </cell>
          <cell r="F2505">
            <v>2</v>
          </cell>
          <cell r="G2505" t="str">
            <v>CB400300000T00</v>
          </cell>
          <cell r="H2505">
            <v>0.75</v>
          </cell>
          <cell r="I2505" t="str">
            <v>--</v>
          </cell>
          <cell r="J2505">
            <v>2</v>
          </cell>
          <cell r="K2505">
            <v>2</v>
          </cell>
        </row>
        <row r="2506">
          <cell r="A2506" t="str">
            <v>M2</v>
          </cell>
          <cell r="B2506" t="str">
            <v>A5C</v>
          </cell>
          <cell r="C2506" t="str">
            <v>P</v>
          </cell>
          <cell r="D2506" t="str">
            <v>24024</v>
          </cell>
          <cell r="E2506" t="str">
            <v>TEE</v>
          </cell>
          <cell r="F2506">
            <v>2</v>
          </cell>
          <cell r="G2506" t="str">
            <v>CB400300000T00</v>
          </cell>
          <cell r="H2506">
            <v>0.75</v>
          </cell>
          <cell r="I2506" t="str">
            <v>--</v>
          </cell>
          <cell r="J2506">
            <v>5</v>
          </cell>
          <cell r="K2506">
            <v>5</v>
          </cell>
        </row>
        <row r="2507">
          <cell r="A2507" t="str">
            <v>M2</v>
          </cell>
          <cell r="B2507" t="str">
            <v>A5C</v>
          </cell>
          <cell r="C2507" t="str">
            <v>P</v>
          </cell>
          <cell r="D2507" t="str">
            <v>23059</v>
          </cell>
          <cell r="E2507" t="str">
            <v>90 ELL</v>
          </cell>
          <cell r="F2507">
            <v>2</v>
          </cell>
          <cell r="G2507" t="str">
            <v>CB400100000T00</v>
          </cell>
          <cell r="H2507">
            <v>0.75</v>
          </cell>
          <cell r="I2507" t="str">
            <v>--</v>
          </cell>
          <cell r="J2507">
            <v>13</v>
          </cell>
          <cell r="K2507">
            <v>13</v>
          </cell>
        </row>
        <row r="2508">
          <cell r="A2508" t="str">
            <v>M2</v>
          </cell>
          <cell r="B2508" t="str">
            <v>A5C</v>
          </cell>
          <cell r="C2508" t="str">
            <v>P</v>
          </cell>
          <cell r="D2508" t="str">
            <v>23183</v>
          </cell>
          <cell r="E2508" t="str">
            <v>90 ELL</v>
          </cell>
          <cell r="F2508">
            <v>2</v>
          </cell>
          <cell r="G2508" t="str">
            <v>CB400100000T00</v>
          </cell>
          <cell r="H2508">
            <v>0.75</v>
          </cell>
          <cell r="I2508" t="str">
            <v>--</v>
          </cell>
          <cell r="J2508">
            <v>5</v>
          </cell>
          <cell r="K2508">
            <v>5</v>
          </cell>
        </row>
        <row r="2509">
          <cell r="A2509" t="str">
            <v>M2</v>
          </cell>
          <cell r="B2509" t="str">
            <v>A5C</v>
          </cell>
          <cell r="C2509" t="str">
            <v>P</v>
          </cell>
          <cell r="D2509" t="str">
            <v>23059</v>
          </cell>
          <cell r="E2509" t="str">
            <v>CAP</v>
          </cell>
          <cell r="F2509">
            <v>2</v>
          </cell>
          <cell r="G2509" t="str">
            <v>CB520700000T00</v>
          </cell>
          <cell r="H2509">
            <v>0.75</v>
          </cell>
          <cell r="I2509" t="str">
            <v>--</v>
          </cell>
          <cell r="J2509">
            <v>2</v>
          </cell>
          <cell r="K2509">
            <v>2</v>
          </cell>
        </row>
        <row r="2510">
          <cell r="A2510" t="str">
            <v>M2</v>
          </cell>
          <cell r="B2510" t="str">
            <v>A5C</v>
          </cell>
          <cell r="C2510" t="str">
            <v>P</v>
          </cell>
          <cell r="D2510" t="str">
            <v>23059</v>
          </cell>
          <cell r="E2510" t="str">
            <v>CAP</v>
          </cell>
          <cell r="F2510">
            <v>2</v>
          </cell>
          <cell r="G2510" t="str">
            <v>CB520700000T00</v>
          </cell>
          <cell r="H2510">
            <v>0.75</v>
          </cell>
          <cell r="I2510" t="str">
            <v>--</v>
          </cell>
          <cell r="J2510">
            <v>1</v>
          </cell>
          <cell r="K2510">
            <v>1</v>
          </cell>
        </row>
        <row r="2511">
          <cell r="A2511" t="str">
            <v>M2</v>
          </cell>
          <cell r="B2511" t="str">
            <v>A5C</v>
          </cell>
          <cell r="C2511" t="str">
            <v>P</v>
          </cell>
          <cell r="D2511" t="str">
            <v>23264</v>
          </cell>
          <cell r="E2511" t="str">
            <v>CAP</v>
          </cell>
          <cell r="F2511">
            <v>2</v>
          </cell>
          <cell r="G2511" t="str">
            <v>CB520700000T00</v>
          </cell>
          <cell r="H2511">
            <v>0.75</v>
          </cell>
          <cell r="I2511" t="str">
            <v>--</v>
          </cell>
          <cell r="J2511">
            <v>1</v>
          </cell>
          <cell r="K2511">
            <v>1</v>
          </cell>
        </row>
        <row r="2512">
          <cell r="A2512" t="str">
            <v>M2</v>
          </cell>
          <cell r="B2512" t="str">
            <v>A5C</v>
          </cell>
          <cell r="C2512" t="str">
            <v>TRIM</v>
          </cell>
          <cell r="D2512" t="str">
            <v>V-2352</v>
          </cell>
          <cell r="E2512" t="str">
            <v>CAP</v>
          </cell>
          <cell r="F2512">
            <v>2</v>
          </cell>
          <cell r="G2512" t="str">
            <v>CB520700000T00</v>
          </cell>
          <cell r="H2512">
            <v>0.75</v>
          </cell>
          <cell r="I2512" t="str">
            <v>--</v>
          </cell>
          <cell r="J2512">
            <v>2</v>
          </cell>
          <cell r="K2512">
            <v>2</v>
          </cell>
        </row>
        <row r="2513">
          <cell r="A2513" t="str">
            <v>M2</v>
          </cell>
          <cell r="B2513" t="str">
            <v>A5C</v>
          </cell>
          <cell r="C2513" t="str">
            <v>P</v>
          </cell>
          <cell r="D2513" t="str">
            <v>23059</v>
          </cell>
          <cell r="E2513" t="str">
            <v>CPLG</v>
          </cell>
          <cell r="F2513">
            <v>2</v>
          </cell>
          <cell r="G2513" t="str">
            <v>CB400500000T00</v>
          </cell>
          <cell r="H2513">
            <v>0.75</v>
          </cell>
          <cell r="I2513" t="str">
            <v>--</v>
          </cell>
          <cell r="J2513">
            <v>1</v>
          </cell>
          <cell r="K2513">
            <v>1</v>
          </cell>
        </row>
        <row r="2514">
          <cell r="A2514" t="str">
            <v>M2</v>
          </cell>
          <cell r="B2514" t="str">
            <v>A5C</v>
          </cell>
          <cell r="C2514" t="str">
            <v>P</v>
          </cell>
          <cell r="D2514" t="str">
            <v>23183</v>
          </cell>
          <cell r="E2514" t="str">
            <v>CPLG</v>
          </cell>
          <cell r="F2514">
            <v>2</v>
          </cell>
          <cell r="G2514" t="str">
            <v>CB400500000T00</v>
          </cell>
          <cell r="H2514">
            <v>0.75</v>
          </cell>
          <cell r="I2514" t="str">
            <v>--</v>
          </cell>
          <cell r="J2514">
            <v>1</v>
          </cell>
          <cell r="K2514">
            <v>1</v>
          </cell>
        </row>
        <row r="2515">
          <cell r="A2515" t="str">
            <v>M2</v>
          </cell>
          <cell r="B2515" t="str">
            <v>A5C</v>
          </cell>
          <cell r="C2515" t="str">
            <v>P</v>
          </cell>
          <cell r="D2515" t="str">
            <v>23059</v>
          </cell>
          <cell r="E2515" t="str">
            <v>TEE</v>
          </cell>
          <cell r="F2515">
            <v>2</v>
          </cell>
          <cell r="G2515" t="str">
            <v>CB400300000T00</v>
          </cell>
          <cell r="H2515">
            <v>0.75</v>
          </cell>
          <cell r="I2515" t="str">
            <v>--</v>
          </cell>
          <cell r="J2515">
            <v>2</v>
          </cell>
          <cell r="K2515">
            <v>2</v>
          </cell>
        </row>
        <row r="2516">
          <cell r="A2516" t="str">
            <v>M2</v>
          </cell>
          <cell r="B2516" t="str">
            <v>A5C</v>
          </cell>
          <cell r="C2516" t="str">
            <v>P</v>
          </cell>
          <cell r="D2516" t="str">
            <v>23018</v>
          </cell>
          <cell r="E2516" t="str">
            <v>90 ELL</v>
          </cell>
          <cell r="F2516">
            <v>2</v>
          </cell>
          <cell r="G2516" t="str">
            <v>CB400100000T00</v>
          </cell>
          <cell r="H2516">
            <v>0.75</v>
          </cell>
          <cell r="I2516" t="str">
            <v>--</v>
          </cell>
          <cell r="J2516">
            <v>2</v>
          </cell>
          <cell r="K2516">
            <v>2</v>
          </cell>
        </row>
        <row r="2517">
          <cell r="A2517" t="str">
            <v>M2</v>
          </cell>
          <cell r="B2517" t="str">
            <v>A5C</v>
          </cell>
          <cell r="C2517" t="str">
            <v>P</v>
          </cell>
          <cell r="D2517" t="str">
            <v>23018</v>
          </cell>
          <cell r="E2517" t="str">
            <v>90 ELL</v>
          </cell>
          <cell r="F2517">
            <v>2</v>
          </cell>
          <cell r="G2517" t="str">
            <v>CB400100000T00</v>
          </cell>
          <cell r="H2517">
            <v>0.75</v>
          </cell>
          <cell r="I2517" t="str">
            <v>--</v>
          </cell>
          <cell r="J2517">
            <v>1</v>
          </cell>
          <cell r="K2517">
            <v>1</v>
          </cell>
        </row>
        <row r="2518">
          <cell r="A2518" t="str">
            <v>M2</v>
          </cell>
          <cell r="B2518" t="str">
            <v>A5C</v>
          </cell>
          <cell r="C2518" t="str">
            <v>P</v>
          </cell>
          <cell r="D2518" t="str">
            <v>23027</v>
          </cell>
          <cell r="E2518" t="str">
            <v>90 ELL</v>
          </cell>
          <cell r="F2518">
            <v>2</v>
          </cell>
          <cell r="G2518" t="str">
            <v>CB400100000T00</v>
          </cell>
          <cell r="H2518">
            <v>0.75</v>
          </cell>
          <cell r="I2518" t="str">
            <v>--</v>
          </cell>
          <cell r="J2518">
            <v>1</v>
          </cell>
          <cell r="K2518">
            <v>1</v>
          </cell>
        </row>
        <row r="2519">
          <cell r="A2519" t="str">
            <v>M2</v>
          </cell>
          <cell r="B2519" t="str">
            <v>A5C</v>
          </cell>
          <cell r="C2519" t="str">
            <v>P</v>
          </cell>
          <cell r="D2519" t="str">
            <v>23032</v>
          </cell>
          <cell r="E2519" t="str">
            <v>90 ELL</v>
          </cell>
          <cell r="F2519">
            <v>2</v>
          </cell>
          <cell r="G2519" t="str">
            <v>CB400100000T00</v>
          </cell>
          <cell r="H2519">
            <v>0.75</v>
          </cell>
          <cell r="I2519" t="str">
            <v>--</v>
          </cell>
          <cell r="J2519">
            <v>2</v>
          </cell>
          <cell r="K2519">
            <v>2</v>
          </cell>
        </row>
        <row r="2520">
          <cell r="A2520" t="str">
            <v>M2</v>
          </cell>
          <cell r="B2520" t="str">
            <v>A5C</v>
          </cell>
          <cell r="C2520" t="str">
            <v>P</v>
          </cell>
          <cell r="D2520" t="str">
            <v>23048</v>
          </cell>
          <cell r="E2520" t="str">
            <v>90 ELL</v>
          </cell>
          <cell r="F2520">
            <v>2</v>
          </cell>
          <cell r="G2520" t="str">
            <v>CB400100000T00</v>
          </cell>
          <cell r="H2520">
            <v>0.75</v>
          </cell>
          <cell r="I2520" t="str">
            <v>--</v>
          </cell>
          <cell r="J2520">
            <v>4</v>
          </cell>
          <cell r="K2520">
            <v>4</v>
          </cell>
        </row>
        <row r="2521">
          <cell r="A2521" t="str">
            <v>M2</v>
          </cell>
          <cell r="B2521" t="str">
            <v>A5C</v>
          </cell>
          <cell r="C2521" t="str">
            <v>P</v>
          </cell>
          <cell r="D2521" t="str">
            <v>23048</v>
          </cell>
          <cell r="E2521" t="str">
            <v>90 ELL</v>
          </cell>
          <cell r="F2521">
            <v>2</v>
          </cell>
          <cell r="G2521" t="str">
            <v>CB400100000T00</v>
          </cell>
          <cell r="H2521">
            <v>0.75</v>
          </cell>
          <cell r="I2521" t="str">
            <v>--</v>
          </cell>
          <cell r="J2521">
            <v>7</v>
          </cell>
          <cell r="K2521">
            <v>7</v>
          </cell>
        </row>
        <row r="2522">
          <cell r="A2522" t="str">
            <v>M2</v>
          </cell>
          <cell r="B2522" t="str">
            <v>A5C</v>
          </cell>
          <cell r="C2522" t="str">
            <v>P</v>
          </cell>
          <cell r="D2522" t="str">
            <v>23053</v>
          </cell>
          <cell r="E2522" t="str">
            <v>90 ELL</v>
          </cell>
          <cell r="F2522">
            <v>2</v>
          </cell>
          <cell r="G2522" t="str">
            <v>CB400100000T00</v>
          </cell>
          <cell r="H2522">
            <v>0.75</v>
          </cell>
          <cell r="I2522" t="str">
            <v>--</v>
          </cell>
          <cell r="J2522">
            <v>14</v>
          </cell>
          <cell r="K2522">
            <v>14</v>
          </cell>
        </row>
        <row r="2523">
          <cell r="A2523" t="str">
            <v>M2</v>
          </cell>
          <cell r="B2523" t="str">
            <v>A5C</v>
          </cell>
          <cell r="C2523" t="str">
            <v>P</v>
          </cell>
          <cell r="D2523" t="str">
            <v>23065</v>
          </cell>
          <cell r="E2523" t="str">
            <v>90 ELL</v>
          </cell>
          <cell r="F2523">
            <v>2</v>
          </cell>
          <cell r="G2523" t="str">
            <v>CB400100000T00</v>
          </cell>
          <cell r="H2523">
            <v>0.75</v>
          </cell>
          <cell r="I2523" t="str">
            <v>--</v>
          </cell>
          <cell r="J2523">
            <v>6</v>
          </cell>
          <cell r="K2523">
            <v>6</v>
          </cell>
        </row>
        <row r="2524">
          <cell r="A2524" t="str">
            <v>M2</v>
          </cell>
          <cell r="B2524" t="str">
            <v>A5C</v>
          </cell>
          <cell r="C2524" t="str">
            <v>P</v>
          </cell>
          <cell r="D2524" t="str">
            <v>23079</v>
          </cell>
          <cell r="E2524" t="str">
            <v>90 ELL</v>
          </cell>
          <cell r="F2524">
            <v>2</v>
          </cell>
          <cell r="G2524" t="str">
            <v>CB400100000T00</v>
          </cell>
          <cell r="H2524">
            <v>0.75</v>
          </cell>
          <cell r="I2524" t="str">
            <v>--</v>
          </cell>
          <cell r="J2524">
            <v>13</v>
          </cell>
          <cell r="K2524">
            <v>13</v>
          </cell>
        </row>
        <row r="2525">
          <cell r="A2525" t="str">
            <v>M2</v>
          </cell>
          <cell r="B2525" t="str">
            <v>A5C</v>
          </cell>
          <cell r="C2525" t="str">
            <v>P</v>
          </cell>
          <cell r="D2525" t="str">
            <v>23155</v>
          </cell>
          <cell r="E2525" t="str">
            <v>90 ELL</v>
          </cell>
          <cell r="F2525">
            <v>2</v>
          </cell>
          <cell r="G2525" t="str">
            <v>CB400100000T00</v>
          </cell>
          <cell r="H2525">
            <v>0.75</v>
          </cell>
          <cell r="I2525" t="str">
            <v>--</v>
          </cell>
          <cell r="J2525">
            <v>7</v>
          </cell>
          <cell r="K2525">
            <v>7</v>
          </cell>
        </row>
        <row r="2526">
          <cell r="A2526" t="str">
            <v>M2</v>
          </cell>
          <cell r="B2526" t="str">
            <v>A5C</v>
          </cell>
          <cell r="C2526" t="str">
            <v>P</v>
          </cell>
          <cell r="D2526" t="str">
            <v>23163</v>
          </cell>
          <cell r="E2526" t="str">
            <v>90 ELL</v>
          </cell>
          <cell r="F2526">
            <v>2</v>
          </cell>
          <cell r="G2526" t="str">
            <v>CB400100000T00</v>
          </cell>
          <cell r="H2526">
            <v>0.75</v>
          </cell>
          <cell r="I2526" t="str">
            <v>--</v>
          </cell>
          <cell r="J2526">
            <v>6</v>
          </cell>
          <cell r="K2526">
            <v>6</v>
          </cell>
        </row>
        <row r="2527">
          <cell r="A2527" t="str">
            <v>M2</v>
          </cell>
          <cell r="B2527" t="str">
            <v>A5C</v>
          </cell>
          <cell r="C2527" t="str">
            <v>P</v>
          </cell>
          <cell r="D2527" t="str">
            <v>23173</v>
          </cell>
          <cell r="E2527" t="str">
            <v>90 ELL</v>
          </cell>
          <cell r="F2527">
            <v>2</v>
          </cell>
          <cell r="G2527" t="str">
            <v>CB400100000T00</v>
          </cell>
          <cell r="H2527">
            <v>0.75</v>
          </cell>
          <cell r="I2527" t="str">
            <v>--</v>
          </cell>
          <cell r="J2527">
            <v>10</v>
          </cell>
          <cell r="K2527">
            <v>10</v>
          </cell>
        </row>
        <row r="2528">
          <cell r="A2528" t="str">
            <v>M2</v>
          </cell>
          <cell r="B2528" t="str">
            <v>A5C</v>
          </cell>
          <cell r="C2528" t="str">
            <v>P</v>
          </cell>
          <cell r="D2528" t="str">
            <v>23180</v>
          </cell>
          <cell r="E2528" t="str">
            <v>90 ELL</v>
          </cell>
          <cell r="F2528">
            <v>2</v>
          </cell>
          <cell r="G2528" t="str">
            <v>CB400100000T00</v>
          </cell>
          <cell r="H2528">
            <v>0.75</v>
          </cell>
          <cell r="I2528" t="str">
            <v>--</v>
          </cell>
          <cell r="J2528">
            <v>10</v>
          </cell>
          <cell r="K2528">
            <v>10</v>
          </cell>
        </row>
        <row r="2529">
          <cell r="A2529" t="str">
            <v>M2</v>
          </cell>
          <cell r="B2529" t="str">
            <v>A5C</v>
          </cell>
          <cell r="C2529" t="str">
            <v>P</v>
          </cell>
          <cell r="D2529" t="str">
            <v>23184</v>
          </cell>
          <cell r="E2529" t="str">
            <v>90 ELL</v>
          </cell>
          <cell r="F2529">
            <v>2</v>
          </cell>
          <cell r="G2529" t="str">
            <v>CB400100000T00</v>
          </cell>
          <cell r="H2529">
            <v>0.75</v>
          </cell>
          <cell r="I2529" t="str">
            <v>--</v>
          </cell>
          <cell r="J2529">
            <v>5</v>
          </cell>
          <cell r="K2529">
            <v>5</v>
          </cell>
        </row>
        <row r="2530">
          <cell r="A2530" t="str">
            <v>M2</v>
          </cell>
          <cell r="B2530" t="str">
            <v>A5C</v>
          </cell>
          <cell r="C2530" t="str">
            <v>P</v>
          </cell>
          <cell r="D2530" t="str">
            <v>23191</v>
          </cell>
          <cell r="E2530" t="str">
            <v>90 ELL</v>
          </cell>
          <cell r="F2530">
            <v>2</v>
          </cell>
          <cell r="G2530" t="str">
            <v>CB400100000T00</v>
          </cell>
          <cell r="H2530">
            <v>0.75</v>
          </cell>
          <cell r="I2530" t="str">
            <v>--</v>
          </cell>
          <cell r="J2530">
            <v>10</v>
          </cell>
          <cell r="K2530">
            <v>10</v>
          </cell>
        </row>
        <row r="2531">
          <cell r="A2531" t="str">
            <v>M2</v>
          </cell>
          <cell r="B2531" t="str">
            <v>A5C</v>
          </cell>
          <cell r="C2531" t="str">
            <v>P</v>
          </cell>
          <cell r="D2531" t="str">
            <v>23193</v>
          </cell>
          <cell r="E2531" t="str">
            <v>90 ELL</v>
          </cell>
          <cell r="F2531">
            <v>2</v>
          </cell>
          <cell r="G2531" t="str">
            <v>CB400100000T00</v>
          </cell>
          <cell r="H2531">
            <v>0.75</v>
          </cell>
          <cell r="I2531" t="str">
            <v>--</v>
          </cell>
          <cell r="J2531">
            <v>4</v>
          </cell>
          <cell r="K2531">
            <v>4</v>
          </cell>
        </row>
        <row r="2532">
          <cell r="A2532" t="str">
            <v>M2</v>
          </cell>
          <cell r="B2532" t="str">
            <v>A5C</v>
          </cell>
          <cell r="C2532" t="str">
            <v>P</v>
          </cell>
          <cell r="D2532" t="str">
            <v>23224</v>
          </cell>
          <cell r="E2532" t="str">
            <v>90 ELL</v>
          </cell>
          <cell r="F2532">
            <v>2</v>
          </cell>
          <cell r="G2532" t="str">
            <v>CB400100000T00</v>
          </cell>
          <cell r="H2532">
            <v>0.75</v>
          </cell>
          <cell r="I2532" t="str">
            <v>--</v>
          </cell>
          <cell r="J2532">
            <v>2</v>
          </cell>
          <cell r="K2532">
            <v>2</v>
          </cell>
        </row>
        <row r="2533">
          <cell r="A2533" t="str">
            <v>M2</v>
          </cell>
          <cell r="B2533" t="str">
            <v>A5C</v>
          </cell>
          <cell r="C2533" t="str">
            <v>P</v>
          </cell>
          <cell r="D2533" t="str">
            <v>24016</v>
          </cell>
          <cell r="E2533" t="str">
            <v>90 ELL</v>
          </cell>
          <cell r="F2533">
            <v>2</v>
          </cell>
          <cell r="G2533" t="str">
            <v>CB400100000T00</v>
          </cell>
          <cell r="H2533">
            <v>0.75</v>
          </cell>
          <cell r="I2533" t="str">
            <v>--</v>
          </cell>
          <cell r="J2533">
            <v>6</v>
          </cell>
          <cell r="K2533">
            <v>6</v>
          </cell>
        </row>
        <row r="2534">
          <cell r="A2534" t="str">
            <v>M2</v>
          </cell>
          <cell r="B2534" t="str">
            <v>A5C</v>
          </cell>
          <cell r="C2534" t="str">
            <v>P</v>
          </cell>
          <cell r="D2534" t="str">
            <v>24017</v>
          </cell>
          <cell r="E2534" t="str">
            <v>90 ELL</v>
          </cell>
          <cell r="F2534">
            <v>2</v>
          </cell>
          <cell r="G2534" t="str">
            <v>CB400100000T00</v>
          </cell>
          <cell r="H2534">
            <v>0.75</v>
          </cell>
          <cell r="I2534" t="str">
            <v>--</v>
          </cell>
          <cell r="J2534">
            <v>4</v>
          </cell>
          <cell r="K2534">
            <v>4</v>
          </cell>
        </row>
        <row r="2535">
          <cell r="A2535" t="str">
            <v>M2</v>
          </cell>
          <cell r="B2535" t="str">
            <v>A5C</v>
          </cell>
          <cell r="C2535" t="str">
            <v>TRIM</v>
          </cell>
          <cell r="D2535" t="str">
            <v>C-2302</v>
          </cell>
          <cell r="E2535" t="str">
            <v>90 ELL</v>
          </cell>
          <cell r="F2535">
            <v>2</v>
          </cell>
          <cell r="G2535" t="str">
            <v>CB400100000T00</v>
          </cell>
          <cell r="H2535">
            <v>0.75</v>
          </cell>
          <cell r="I2535" t="str">
            <v>--</v>
          </cell>
          <cell r="J2535">
            <v>1</v>
          </cell>
          <cell r="K2535">
            <v>1</v>
          </cell>
        </row>
        <row r="2536">
          <cell r="A2536" t="str">
            <v>M2</v>
          </cell>
          <cell r="B2536" t="str">
            <v>A5C</v>
          </cell>
          <cell r="C2536" t="str">
            <v>TRIM</v>
          </cell>
          <cell r="D2536" t="str">
            <v>C-2304</v>
          </cell>
          <cell r="E2536" t="str">
            <v>90 ELL</v>
          </cell>
          <cell r="F2536">
            <v>2</v>
          </cell>
          <cell r="G2536" t="str">
            <v>CB400100000T00</v>
          </cell>
          <cell r="H2536">
            <v>0.75</v>
          </cell>
          <cell r="I2536" t="str">
            <v>--</v>
          </cell>
          <cell r="J2536">
            <v>1</v>
          </cell>
          <cell r="K2536">
            <v>1</v>
          </cell>
        </row>
        <row r="2537">
          <cell r="A2537" t="str">
            <v>M2</v>
          </cell>
          <cell r="B2537" t="str">
            <v>A5C</v>
          </cell>
          <cell r="C2537" t="str">
            <v>TRIM</v>
          </cell>
          <cell r="D2537" t="str">
            <v>C-2303</v>
          </cell>
          <cell r="E2537" t="str">
            <v>90 ELL</v>
          </cell>
          <cell r="F2537">
            <v>2</v>
          </cell>
          <cell r="G2537" t="str">
            <v>CB400100000T00</v>
          </cell>
          <cell r="H2537">
            <v>0.75</v>
          </cell>
          <cell r="I2537" t="str">
            <v>--</v>
          </cell>
          <cell r="J2537">
            <v>1</v>
          </cell>
          <cell r="K2537">
            <v>1</v>
          </cell>
        </row>
        <row r="2538">
          <cell r="A2538" t="str">
            <v>M2</v>
          </cell>
          <cell r="B2538" t="str">
            <v>A5C</v>
          </cell>
          <cell r="C2538" t="str">
            <v>TRIM</v>
          </cell>
          <cell r="D2538" t="str">
            <v>C-2305</v>
          </cell>
          <cell r="E2538" t="str">
            <v>90 ELL</v>
          </cell>
          <cell r="F2538">
            <v>2</v>
          </cell>
          <cell r="G2538" t="str">
            <v>CB400100000T00</v>
          </cell>
          <cell r="H2538">
            <v>0.75</v>
          </cell>
          <cell r="I2538" t="str">
            <v>--</v>
          </cell>
          <cell r="J2538">
            <v>1</v>
          </cell>
          <cell r="K2538">
            <v>1</v>
          </cell>
        </row>
        <row r="2539">
          <cell r="A2539" t="str">
            <v>M2</v>
          </cell>
          <cell r="B2539" t="str">
            <v>A5C</v>
          </cell>
          <cell r="C2539" t="str">
            <v>TRIM</v>
          </cell>
          <cell r="D2539" t="str">
            <v>C-2306</v>
          </cell>
          <cell r="E2539" t="str">
            <v>90 ELL</v>
          </cell>
          <cell r="F2539">
            <v>2</v>
          </cell>
          <cell r="G2539" t="str">
            <v>CB400100000T00</v>
          </cell>
          <cell r="H2539">
            <v>0.75</v>
          </cell>
          <cell r="I2539" t="str">
            <v>--</v>
          </cell>
          <cell r="J2539">
            <v>1</v>
          </cell>
          <cell r="K2539">
            <v>1</v>
          </cell>
        </row>
        <row r="2540">
          <cell r="A2540" t="str">
            <v>M2</v>
          </cell>
          <cell r="B2540" t="str">
            <v>A5C</v>
          </cell>
          <cell r="C2540" t="str">
            <v>P</v>
          </cell>
          <cell r="D2540" t="str">
            <v>23028</v>
          </cell>
          <cell r="E2540" t="str">
            <v>90 ELL</v>
          </cell>
          <cell r="F2540">
            <v>2</v>
          </cell>
          <cell r="G2540" t="str">
            <v>CB400100000T00</v>
          </cell>
          <cell r="H2540">
            <v>0.75</v>
          </cell>
          <cell r="I2540" t="str">
            <v>--</v>
          </cell>
          <cell r="J2540">
            <v>13</v>
          </cell>
          <cell r="K2540">
            <v>13</v>
          </cell>
        </row>
        <row r="2541">
          <cell r="A2541" t="str">
            <v>M2</v>
          </cell>
          <cell r="B2541" t="str">
            <v>A5C</v>
          </cell>
          <cell r="C2541" t="str">
            <v>P</v>
          </cell>
          <cell r="D2541" t="str">
            <v>23053</v>
          </cell>
          <cell r="E2541" t="str">
            <v>90 ELL</v>
          </cell>
          <cell r="F2541">
            <v>2</v>
          </cell>
          <cell r="G2541" t="str">
            <v>CB400100000T00</v>
          </cell>
          <cell r="H2541">
            <v>0.75</v>
          </cell>
          <cell r="I2541" t="str">
            <v>--</v>
          </cell>
          <cell r="J2541">
            <v>1</v>
          </cell>
          <cell r="K2541">
            <v>1</v>
          </cell>
        </row>
        <row r="2542">
          <cell r="A2542" t="str">
            <v>M2</v>
          </cell>
          <cell r="B2542" t="str">
            <v>A5C</v>
          </cell>
          <cell r="C2542" t="str">
            <v>P</v>
          </cell>
          <cell r="D2542" t="str">
            <v>23080</v>
          </cell>
          <cell r="E2542" t="str">
            <v>90 ELL</v>
          </cell>
          <cell r="F2542">
            <v>2</v>
          </cell>
          <cell r="G2542" t="str">
            <v>CB400100000T00</v>
          </cell>
          <cell r="H2542">
            <v>0.75</v>
          </cell>
          <cell r="I2542" t="str">
            <v>--</v>
          </cell>
          <cell r="J2542">
            <v>13</v>
          </cell>
          <cell r="K2542">
            <v>13</v>
          </cell>
        </row>
        <row r="2543">
          <cell r="A2543" t="str">
            <v>M2</v>
          </cell>
          <cell r="B2543" t="str">
            <v>A5C</v>
          </cell>
          <cell r="C2543" t="str">
            <v>P</v>
          </cell>
          <cell r="D2543" t="str">
            <v>23176</v>
          </cell>
          <cell r="E2543" t="str">
            <v>90 ELL</v>
          </cell>
          <cell r="F2543">
            <v>2</v>
          </cell>
          <cell r="G2543" t="str">
            <v>CB400100000T00</v>
          </cell>
          <cell r="H2543">
            <v>0.75</v>
          </cell>
          <cell r="I2543" t="str">
            <v>--</v>
          </cell>
          <cell r="J2543">
            <v>4</v>
          </cell>
          <cell r="K2543">
            <v>4</v>
          </cell>
        </row>
        <row r="2544">
          <cell r="A2544" t="str">
            <v>M2</v>
          </cell>
          <cell r="B2544" t="str">
            <v>A5C</v>
          </cell>
          <cell r="C2544" t="str">
            <v>P</v>
          </cell>
          <cell r="D2544" t="str">
            <v>23219</v>
          </cell>
          <cell r="E2544" t="str">
            <v>90 ELL</v>
          </cell>
          <cell r="F2544">
            <v>2</v>
          </cell>
          <cell r="G2544" t="str">
            <v>CB400100000T00</v>
          </cell>
          <cell r="H2544">
            <v>0.75</v>
          </cell>
          <cell r="I2544" t="str">
            <v>--</v>
          </cell>
          <cell r="J2544">
            <v>5</v>
          </cell>
          <cell r="K2544">
            <v>5</v>
          </cell>
        </row>
        <row r="2545">
          <cell r="A2545" t="str">
            <v>M2</v>
          </cell>
          <cell r="B2545" t="str">
            <v>A5C</v>
          </cell>
          <cell r="C2545" t="str">
            <v>P</v>
          </cell>
          <cell r="D2545" t="str">
            <v>24018</v>
          </cell>
          <cell r="E2545" t="str">
            <v>90 ELL</v>
          </cell>
          <cell r="F2545">
            <v>2</v>
          </cell>
          <cell r="G2545" t="str">
            <v>CB400100000T00</v>
          </cell>
          <cell r="H2545">
            <v>0.75</v>
          </cell>
          <cell r="I2545" t="str">
            <v>--</v>
          </cell>
          <cell r="J2545">
            <v>8</v>
          </cell>
          <cell r="K2545">
            <v>8</v>
          </cell>
        </row>
        <row r="2546">
          <cell r="A2546" t="str">
            <v>M2</v>
          </cell>
          <cell r="B2546" t="str">
            <v>A5C</v>
          </cell>
          <cell r="C2546" t="str">
            <v>TRIM</v>
          </cell>
          <cell r="D2546" t="str">
            <v>V-2310</v>
          </cell>
          <cell r="E2546" t="str">
            <v>CAP</v>
          </cell>
          <cell r="F2546">
            <v>2</v>
          </cell>
          <cell r="G2546" t="str">
            <v>CB520700000T00</v>
          </cell>
          <cell r="H2546">
            <v>0.75</v>
          </cell>
          <cell r="I2546" t="str">
            <v>--</v>
          </cell>
          <cell r="J2546">
            <v>2</v>
          </cell>
          <cell r="K2546">
            <v>2</v>
          </cell>
        </row>
        <row r="2547">
          <cell r="A2547" t="str">
            <v>M2</v>
          </cell>
          <cell r="B2547" t="str">
            <v>A5C</v>
          </cell>
          <cell r="C2547" t="str">
            <v>P</v>
          </cell>
          <cell r="D2547" t="str">
            <v>23018</v>
          </cell>
          <cell r="E2547" t="str">
            <v>CAP</v>
          </cell>
          <cell r="F2547">
            <v>2</v>
          </cell>
          <cell r="G2547" t="str">
            <v>CB520700000T00</v>
          </cell>
          <cell r="H2547">
            <v>0.75</v>
          </cell>
          <cell r="I2547" t="str">
            <v>--</v>
          </cell>
          <cell r="J2547">
            <v>1</v>
          </cell>
          <cell r="K2547">
            <v>1</v>
          </cell>
        </row>
        <row r="2548">
          <cell r="A2548" t="str">
            <v>M2</v>
          </cell>
          <cell r="B2548" t="str">
            <v>A5C</v>
          </cell>
          <cell r="C2548" t="str">
            <v>P</v>
          </cell>
          <cell r="D2548" t="str">
            <v>23019</v>
          </cell>
          <cell r="E2548" t="str">
            <v>CAP</v>
          </cell>
          <cell r="F2548">
            <v>2</v>
          </cell>
          <cell r="G2548" t="str">
            <v>CB520700000T00</v>
          </cell>
          <cell r="H2548">
            <v>0.75</v>
          </cell>
          <cell r="I2548" t="str">
            <v>--</v>
          </cell>
          <cell r="J2548">
            <v>2</v>
          </cell>
          <cell r="K2548">
            <v>2</v>
          </cell>
        </row>
        <row r="2549">
          <cell r="A2549" t="str">
            <v>M2</v>
          </cell>
          <cell r="B2549" t="str">
            <v>A5C</v>
          </cell>
          <cell r="C2549" t="str">
            <v>P</v>
          </cell>
          <cell r="D2549" t="str">
            <v>23019</v>
          </cell>
          <cell r="E2549" t="str">
            <v>CAP</v>
          </cell>
          <cell r="F2549">
            <v>2</v>
          </cell>
          <cell r="G2549" t="str">
            <v>CB520700000T00</v>
          </cell>
          <cell r="H2549">
            <v>0.75</v>
          </cell>
          <cell r="I2549" t="str">
            <v>--</v>
          </cell>
          <cell r="J2549">
            <v>1</v>
          </cell>
          <cell r="K2549">
            <v>1</v>
          </cell>
        </row>
        <row r="2550">
          <cell r="A2550" t="str">
            <v>M2</v>
          </cell>
          <cell r="B2550" t="str">
            <v>A5C</v>
          </cell>
          <cell r="C2550" t="str">
            <v>P</v>
          </cell>
          <cell r="D2550" t="str">
            <v>23020</v>
          </cell>
          <cell r="E2550" t="str">
            <v>CAP</v>
          </cell>
          <cell r="F2550">
            <v>2</v>
          </cell>
          <cell r="G2550" t="str">
            <v>CB520700000T00</v>
          </cell>
          <cell r="H2550">
            <v>0.75</v>
          </cell>
          <cell r="I2550" t="str">
            <v>--</v>
          </cell>
          <cell r="J2550">
            <v>1</v>
          </cell>
          <cell r="K2550">
            <v>1</v>
          </cell>
        </row>
        <row r="2551">
          <cell r="A2551" t="str">
            <v>M2</v>
          </cell>
          <cell r="B2551" t="str">
            <v>A5C</v>
          </cell>
          <cell r="C2551" t="str">
            <v>P</v>
          </cell>
          <cell r="D2551" t="str">
            <v>23024</v>
          </cell>
          <cell r="E2551" t="str">
            <v>CAP</v>
          </cell>
          <cell r="F2551">
            <v>2</v>
          </cell>
          <cell r="G2551" t="str">
            <v>CB520700000T00</v>
          </cell>
          <cell r="H2551">
            <v>0.75</v>
          </cell>
          <cell r="I2551" t="str">
            <v>--</v>
          </cell>
          <cell r="J2551">
            <v>2</v>
          </cell>
          <cell r="K2551">
            <v>2</v>
          </cell>
        </row>
        <row r="2552">
          <cell r="A2552" t="str">
            <v>M2</v>
          </cell>
          <cell r="B2552" t="str">
            <v>A5C</v>
          </cell>
          <cell r="C2552" t="str">
            <v>P</v>
          </cell>
          <cell r="D2552" t="str">
            <v>23027</v>
          </cell>
          <cell r="E2552" t="str">
            <v>CAP</v>
          </cell>
          <cell r="F2552">
            <v>2</v>
          </cell>
          <cell r="G2552" t="str">
            <v>CB520700000T00</v>
          </cell>
          <cell r="H2552">
            <v>0.75</v>
          </cell>
          <cell r="I2552" t="str">
            <v>--</v>
          </cell>
          <cell r="J2552">
            <v>1</v>
          </cell>
          <cell r="K2552">
            <v>1</v>
          </cell>
        </row>
        <row r="2553">
          <cell r="A2553" t="str">
            <v>M2</v>
          </cell>
          <cell r="B2553" t="str">
            <v>A5C</v>
          </cell>
          <cell r="C2553" t="str">
            <v>P</v>
          </cell>
          <cell r="D2553" t="str">
            <v>23028</v>
          </cell>
          <cell r="E2553" t="str">
            <v>CAP</v>
          </cell>
          <cell r="F2553">
            <v>2</v>
          </cell>
          <cell r="G2553" t="str">
            <v>CB520700000T00</v>
          </cell>
          <cell r="H2553">
            <v>0.75</v>
          </cell>
          <cell r="I2553" t="str">
            <v>--</v>
          </cell>
          <cell r="J2553">
            <v>1</v>
          </cell>
          <cell r="K2553">
            <v>1</v>
          </cell>
        </row>
        <row r="2554">
          <cell r="A2554" t="str">
            <v>M2</v>
          </cell>
          <cell r="B2554" t="str">
            <v>A5C</v>
          </cell>
          <cell r="C2554" t="str">
            <v>P</v>
          </cell>
          <cell r="D2554" t="str">
            <v>23029</v>
          </cell>
          <cell r="E2554" t="str">
            <v>CAP</v>
          </cell>
          <cell r="F2554">
            <v>2</v>
          </cell>
          <cell r="G2554" t="str">
            <v>CB520700000T00</v>
          </cell>
          <cell r="H2554">
            <v>0.75</v>
          </cell>
          <cell r="I2554" t="str">
            <v>--</v>
          </cell>
          <cell r="J2554">
            <v>2</v>
          </cell>
          <cell r="K2554">
            <v>2</v>
          </cell>
        </row>
        <row r="2555">
          <cell r="A2555" t="str">
            <v>M2</v>
          </cell>
          <cell r="B2555" t="str">
            <v>A5C</v>
          </cell>
          <cell r="C2555" t="str">
            <v>P</v>
          </cell>
          <cell r="D2555" t="str">
            <v>23029</v>
          </cell>
          <cell r="E2555" t="str">
            <v>CAP</v>
          </cell>
          <cell r="F2555">
            <v>2</v>
          </cell>
          <cell r="G2555" t="str">
            <v>CB520700000T00</v>
          </cell>
          <cell r="H2555">
            <v>0.75</v>
          </cell>
          <cell r="I2555" t="str">
            <v>--</v>
          </cell>
          <cell r="J2555">
            <v>1</v>
          </cell>
          <cell r="K2555">
            <v>1</v>
          </cell>
        </row>
        <row r="2556">
          <cell r="A2556" t="str">
            <v>M2</v>
          </cell>
          <cell r="B2556" t="str">
            <v>A5C</v>
          </cell>
          <cell r="C2556" t="str">
            <v>P</v>
          </cell>
          <cell r="D2556" t="str">
            <v>23039</v>
          </cell>
          <cell r="E2556" t="str">
            <v>CAP</v>
          </cell>
          <cell r="F2556">
            <v>2</v>
          </cell>
          <cell r="G2556" t="str">
            <v>CB520700000T00</v>
          </cell>
          <cell r="H2556">
            <v>0.75</v>
          </cell>
          <cell r="I2556" t="str">
            <v>--</v>
          </cell>
          <cell r="J2556">
            <v>1</v>
          </cell>
          <cell r="K2556">
            <v>1</v>
          </cell>
        </row>
        <row r="2557">
          <cell r="A2557" t="str">
            <v>M2</v>
          </cell>
          <cell r="B2557" t="str">
            <v>A5C</v>
          </cell>
          <cell r="C2557" t="str">
            <v>P</v>
          </cell>
          <cell r="D2557" t="str">
            <v>23039</v>
          </cell>
          <cell r="E2557" t="str">
            <v>CAP</v>
          </cell>
          <cell r="F2557">
            <v>2</v>
          </cell>
          <cell r="G2557" t="str">
            <v>CB520700000T00</v>
          </cell>
          <cell r="H2557">
            <v>0.75</v>
          </cell>
          <cell r="I2557" t="str">
            <v>--</v>
          </cell>
          <cell r="J2557">
            <v>2</v>
          </cell>
          <cell r="K2557">
            <v>2</v>
          </cell>
        </row>
        <row r="2558">
          <cell r="A2558" t="str">
            <v>M2</v>
          </cell>
          <cell r="B2558" t="str">
            <v>A5C</v>
          </cell>
          <cell r="C2558" t="str">
            <v>P</v>
          </cell>
          <cell r="D2558" t="str">
            <v>23048</v>
          </cell>
          <cell r="E2558" t="str">
            <v>CAP</v>
          </cell>
          <cell r="F2558">
            <v>2</v>
          </cell>
          <cell r="G2558" t="str">
            <v>CB520700000T00</v>
          </cell>
          <cell r="H2558">
            <v>0.75</v>
          </cell>
          <cell r="I2558" t="str">
            <v>--</v>
          </cell>
          <cell r="J2558">
            <v>2</v>
          </cell>
          <cell r="K2558">
            <v>2</v>
          </cell>
        </row>
        <row r="2559">
          <cell r="A2559" t="str">
            <v>M2</v>
          </cell>
          <cell r="B2559" t="str">
            <v>A5C</v>
          </cell>
          <cell r="C2559" t="str">
            <v>P</v>
          </cell>
          <cell r="D2559" t="str">
            <v>23048</v>
          </cell>
          <cell r="E2559" t="str">
            <v>CAP</v>
          </cell>
          <cell r="F2559">
            <v>2</v>
          </cell>
          <cell r="G2559" t="str">
            <v>CB520700000T00</v>
          </cell>
          <cell r="H2559">
            <v>0.75</v>
          </cell>
          <cell r="I2559" t="str">
            <v>--</v>
          </cell>
          <cell r="J2559">
            <v>1</v>
          </cell>
          <cell r="K2559">
            <v>1</v>
          </cell>
        </row>
        <row r="2560">
          <cell r="A2560" t="str">
            <v>M2</v>
          </cell>
          <cell r="B2560" t="str">
            <v>A5C</v>
          </cell>
          <cell r="C2560" t="str">
            <v>P</v>
          </cell>
          <cell r="D2560" t="str">
            <v>23051</v>
          </cell>
          <cell r="E2560" t="str">
            <v>CAP</v>
          </cell>
          <cell r="F2560">
            <v>2</v>
          </cell>
          <cell r="G2560" t="str">
            <v>CB520700000T00</v>
          </cell>
          <cell r="H2560">
            <v>0.75</v>
          </cell>
          <cell r="I2560" t="str">
            <v>--</v>
          </cell>
          <cell r="J2560">
            <v>2</v>
          </cell>
          <cell r="K2560">
            <v>2</v>
          </cell>
        </row>
        <row r="2561">
          <cell r="A2561" t="str">
            <v>M2</v>
          </cell>
          <cell r="B2561" t="str">
            <v>A5C</v>
          </cell>
          <cell r="C2561" t="str">
            <v>P</v>
          </cell>
          <cell r="D2561" t="str">
            <v>23053</v>
          </cell>
          <cell r="E2561" t="str">
            <v>CAP</v>
          </cell>
          <cell r="F2561">
            <v>2</v>
          </cell>
          <cell r="G2561" t="str">
            <v>CB520700000T00</v>
          </cell>
          <cell r="H2561">
            <v>0.75</v>
          </cell>
          <cell r="I2561" t="str">
            <v>--</v>
          </cell>
          <cell r="J2561">
            <v>2</v>
          </cell>
          <cell r="K2561">
            <v>2</v>
          </cell>
        </row>
        <row r="2562">
          <cell r="A2562" t="str">
            <v>M2</v>
          </cell>
          <cell r="B2562" t="str">
            <v>A5C</v>
          </cell>
          <cell r="C2562" t="str">
            <v>P</v>
          </cell>
          <cell r="D2562" t="str">
            <v>23053</v>
          </cell>
          <cell r="E2562" t="str">
            <v>CAP</v>
          </cell>
          <cell r="F2562">
            <v>2</v>
          </cell>
          <cell r="G2562" t="str">
            <v>CB520700000T00</v>
          </cell>
          <cell r="H2562">
            <v>0.75</v>
          </cell>
          <cell r="I2562" t="str">
            <v>--</v>
          </cell>
          <cell r="J2562">
            <v>1</v>
          </cell>
          <cell r="K2562">
            <v>1</v>
          </cell>
        </row>
        <row r="2563">
          <cell r="A2563" t="str">
            <v>M2</v>
          </cell>
          <cell r="B2563" t="str">
            <v>A5C</v>
          </cell>
          <cell r="C2563" t="str">
            <v>P</v>
          </cell>
          <cell r="D2563" t="str">
            <v>23064</v>
          </cell>
          <cell r="E2563" t="str">
            <v>CAP</v>
          </cell>
          <cell r="F2563">
            <v>2</v>
          </cell>
          <cell r="G2563" t="str">
            <v>CB520700000T00</v>
          </cell>
          <cell r="H2563">
            <v>0.75</v>
          </cell>
          <cell r="I2563" t="str">
            <v>--</v>
          </cell>
          <cell r="J2563">
            <v>2</v>
          </cell>
          <cell r="K2563">
            <v>2</v>
          </cell>
        </row>
        <row r="2564">
          <cell r="A2564" t="str">
            <v>M2</v>
          </cell>
          <cell r="B2564" t="str">
            <v>A5C</v>
          </cell>
          <cell r="C2564" t="str">
            <v>P</v>
          </cell>
          <cell r="D2564" t="str">
            <v>23064</v>
          </cell>
          <cell r="E2564" t="str">
            <v>CAP</v>
          </cell>
          <cell r="F2564">
            <v>2</v>
          </cell>
          <cell r="G2564" t="str">
            <v>CB520700000T00</v>
          </cell>
          <cell r="H2564">
            <v>0.75</v>
          </cell>
          <cell r="I2564" t="str">
            <v>--</v>
          </cell>
          <cell r="J2564">
            <v>1</v>
          </cell>
          <cell r="K2564">
            <v>1</v>
          </cell>
        </row>
        <row r="2565">
          <cell r="A2565" t="str">
            <v>M2</v>
          </cell>
          <cell r="B2565" t="str">
            <v>A5C</v>
          </cell>
          <cell r="C2565" t="str">
            <v>P</v>
          </cell>
          <cell r="D2565" t="str">
            <v>23079</v>
          </cell>
          <cell r="E2565" t="str">
            <v>CAP</v>
          </cell>
          <cell r="F2565">
            <v>2</v>
          </cell>
          <cell r="G2565" t="str">
            <v>CB520700000T00</v>
          </cell>
          <cell r="H2565">
            <v>0.75</v>
          </cell>
          <cell r="I2565" t="str">
            <v>--</v>
          </cell>
          <cell r="J2565">
            <v>2</v>
          </cell>
          <cell r="K2565">
            <v>2</v>
          </cell>
        </row>
        <row r="2566">
          <cell r="A2566" t="str">
            <v>M2</v>
          </cell>
          <cell r="B2566" t="str">
            <v>A5C</v>
          </cell>
          <cell r="C2566" t="str">
            <v>P</v>
          </cell>
          <cell r="D2566" t="str">
            <v>23080</v>
          </cell>
          <cell r="E2566" t="str">
            <v>CAP</v>
          </cell>
          <cell r="F2566">
            <v>2</v>
          </cell>
          <cell r="G2566" t="str">
            <v>CB520700000T00</v>
          </cell>
          <cell r="H2566">
            <v>0.75</v>
          </cell>
          <cell r="I2566" t="str">
            <v>--</v>
          </cell>
          <cell r="J2566">
            <v>1</v>
          </cell>
          <cell r="K2566">
            <v>1</v>
          </cell>
        </row>
        <row r="2567">
          <cell r="A2567" t="str">
            <v>M2</v>
          </cell>
          <cell r="B2567" t="str">
            <v>A5C</v>
          </cell>
          <cell r="C2567" t="str">
            <v>P</v>
          </cell>
          <cell r="D2567" t="str">
            <v>23089</v>
          </cell>
          <cell r="E2567" t="str">
            <v>CAP</v>
          </cell>
          <cell r="F2567">
            <v>2</v>
          </cell>
          <cell r="G2567" t="str">
            <v>CB520700000T00</v>
          </cell>
          <cell r="H2567">
            <v>0.75</v>
          </cell>
          <cell r="I2567" t="str">
            <v>--</v>
          </cell>
          <cell r="J2567">
            <v>2</v>
          </cell>
          <cell r="K2567">
            <v>2</v>
          </cell>
        </row>
        <row r="2568">
          <cell r="A2568" t="str">
            <v>M2</v>
          </cell>
          <cell r="B2568" t="str">
            <v>A5C</v>
          </cell>
          <cell r="C2568" t="str">
            <v>P</v>
          </cell>
          <cell r="D2568" t="str">
            <v>23091</v>
          </cell>
          <cell r="E2568" t="str">
            <v>CAP</v>
          </cell>
          <cell r="F2568">
            <v>2</v>
          </cell>
          <cell r="G2568" t="str">
            <v>CB520700000T00</v>
          </cell>
          <cell r="H2568">
            <v>0.75</v>
          </cell>
          <cell r="I2568" t="str">
            <v>--</v>
          </cell>
          <cell r="J2568">
            <v>2</v>
          </cell>
          <cell r="K2568">
            <v>2</v>
          </cell>
        </row>
        <row r="2569">
          <cell r="A2569" t="str">
            <v>M2</v>
          </cell>
          <cell r="B2569" t="str">
            <v>A5C</v>
          </cell>
          <cell r="C2569" t="str">
            <v>P</v>
          </cell>
          <cell r="D2569" t="str">
            <v>23128</v>
          </cell>
          <cell r="E2569" t="str">
            <v>CAP</v>
          </cell>
          <cell r="F2569">
            <v>2</v>
          </cell>
          <cell r="G2569" t="str">
            <v>CB520700000T00</v>
          </cell>
          <cell r="H2569">
            <v>0.75</v>
          </cell>
          <cell r="I2569" t="str">
            <v>--</v>
          </cell>
          <cell r="J2569">
            <v>2</v>
          </cell>
          <cell r="K2569">
            <v>2</v>
          </cell>
        </row>
        <row r="2570">
          <cell r="A2570" t="str">
            <v>M2</v>
          </cell>
          <cell r="B2570" t="str">
            <v>A5C</v>
          </cell>
          <cell r="C2570" t="str">
            <v>P</v>
          </cell>
          <cell r="D2570" t="str">
            <v>23130</v>
          </cell>
          <cell r="E2570" t="str">
            <v>CAP</v>
          </cell>
          <cell r="F2570">
            <v>2</v>
          </cell>
          <cell r="G2570" t="str">
            <v>CB520700000T00</v>
          </cell>
          <cell r="H2570">
            <v>0.75</v>
          </cell>
          <cell r="I2570" t="str">
            <v>--</v>
          </cell>
          <cell r="J2570">
            <v>2</v>
          </cell>
          <cell r="K2570">
            <v>2</v>
          </cell>
        </row>
        <row r="2571">
          <cell r="A2571" t="str">
            <v>M2</v>
          </cell>
          <cell r="B2571" t="str">
            <v>A5C</v>
          </cell>
          <cell r="C2571" t="str">
            <v>P</v>
          </cell>
          <cell r="D2571" t="str">
            <v>24016</v>
          </cell>
          <cell r="E2571" t="str">
            <v>CAP</v>
          </cell>
          <cell r="F2571">
            <v>2</v>
          </cell>
          <cell r="G2571" t="str">
            <v>CB520700000T00</v>
          </cell>
          <cell r="H2571">
            <v>0.75</v>
          </cell>
          <cell r="I2571" t="str">
            <v>--</v>
          </cell>
          <cell r="J2571">
            <v>1</v>
          </cell>
          <cell r="K2571">
            <v>1</v>
          </cell>
        </row>
        <row r="2572">
          <cell r="A2572" t="str">
            <v>M2</v>
          </cell>
          <cell r="B2572" t="str">
            <v>A5C</v>
          </cell>
          <cell r="C2572" t="str">
            <v>P</v>
          </cell>
          <cell r="D2572" t="str">
            <v>24017</v>
          </cell>
          <cell r="E2572" t="str">
            <v>CAP</v>
          </cell>
          <cell r="F2572">
            <v>2</v>
          </cell>
          <cell r="G2572" t="str">
            <v>CB520700000T00</v>
          </cell>
          <cell r="H2572">
            <v>0.75</v>
          </cell>
          <cell r="I2572" t="str">
            <v>--</v>
          </cell>
          <cell r="J2572">
            <v>2</v>
          </cell>
          <cell r="K2572">
            <v>2</v>
          </cell>
        </row>
        <row r="2573">
          <cell r="A2573" t="str">
            <v>M2</v>
          </cell>
          <cell r="B2573" t="str">
            <v>A5C</v>
          </cell>
          <cell r="C2573" t="str">
            <v>P</v>
          </cell>
          <cell r="D2573" t="str">
            <v>24018</v>
          </cell>
          <cell r="E2573" t="str">
            <v>CAP</v>
          </cell>
          <cell r="F2573">
            <v>2</v>
          </cell>
          <cell r="G2573" t="str">
            <v>CB520700000T00</v>
          </cell>
          <cell r="H2573">
            <v>0.75</v>
          </cell>
          <cell r="I2573" t="str">
            <v>--</v>
          </cell>
          <cell r="J2573">
            <v>1</v>
          </cell>
          <cell r="K2573">
            <v>1</v>
          </cell>
        </row>
        <row r="2574">
          <cell r="A2574" t="str">
            <v>M2</v>
          </cell>
          <cell r="B2574" t="str">
            <v>A5C</v>
          </cell>
          <cell r="C2574" t="str">
            <v>TRIM</v>
          </cell>
          <cell r="D2574" t="str">
            <v>C-2302</v>
          </cell>
          <cell r="E2574" t="str">
            <v>CAP</v>
          </cell>
          <cell r="F2574">
            <v>2</v>
          </cell>
          <cell r="G2574" t="str">
            <v>CB520700000T00</v>
          </cell>
          <cell r="H2574">
            <v>0.75</v>
          </cell>
          <cell r="I2574" t="str">
            <v>--</v>
          </cell>
          <cell r="J2574">
            <v>2</v>
          </cell>
          <cell r="K2574">
            <v>2</v>
          </cell>
        </row>
        <row r="2575">
          <cell r="A2575" t="str">
            <v>M2</v>
          </cell>
          <cell r="B2575" t="str">
            <v>A5C</v>
          </cell>
          <cell r="C2575" t="str">
            <v>TRIM</v>
          </cell>
          <cell r="D2575" t="str">
            <v>C-2303</v>
          </cell>
          <cell r="E2575" t="str">
            <v>CAP</v>
          </cell>
          <cell r="F2575">
            <v>2</v>
          </cell>
          <cell r="G2575" t="str">
            <v>CB520700000T00</v>
          </cell>
          <cell r="H2575">
            <v>0.75</v>
          </cell>
          <cell r="I2575" t="str">
            <v>--</v>
          </cell>
          <cell r="J2575">
            <v>2</v>
          </cell>
          <cell r="K2575">
            <v>2</v>
          </cell>
        </row>
        <row r="2576">
          <cell r="A2576" t="str">
            <v>M2</v>
          </cell>
          <cell r="B2576" t="str">
            <v>A5C</v>
          </cell>
          <cell r="C2576" t="str">
            <v>TRIM</v>
          </cell>
          <cell r="D2576" t="str">
            <v>C-2304</v>
          </cell>
          <cell r="E2576" t="str">
            <v>CAP</v>
          </cell>
          <cell r="F2576">
            <v>2</v>
          </cell>
          <cell r="G2576" t="str">
            <v>CB520700000T00</v>
          </cell>
          <cell r="H2576">
            <v>0.75</v>
          </cell>
          <cell r="I2576" t="str">
            <v>--</v>
          </cell>
          <cell r="J2576">
            <v>2</v>
          </cell>
          <cell r="K2576">
            <v>2</v>
          </cell>
        </row>
        <row r="2577">
          <cell r="A2577" t="str">
            <v>M2</v>
          </cell>
          <cell r="B2577" t="str">
            <v>A5C</v>
          </cell>
          <cell r="C2577" t="str">
            <v>TRIM</v>
          </cell>
          <cell r="D2577" t="str">
            <v>C-2305</v>
          </cell>
          <cell r="E2577" t="str">
            <v>CAP</v>
          </cell>
          <cell r="F2577">
            <v>2</v>
          </cell>
          <cell r="G2577" t="str">
            <v>CB520700000T00</v>
          </cell>
          <cell r="H2577">
            <v>0.75</v>
          </cell>
          <cell r="I2577" t="str">
            <v>--</v>
          </cell>
          <cell r="J2577">
            <v>2</v>
          </cell>
          <cell r="K2577">
            <v>2</v>
          </cell>
        </row>
        <row r="2578">
          <cell r="A2578" t="str">
            <v>M2</v>
          </cell>
          <cell r="B2578" t="str">
            <v>A5C</v>
          </cell>
          <cell r="C2578" t="str">
            <v>TRIM</v>
          </cell>
          <cell r="D2578" t="str">
            <v>C-2306</v>
          </cell>
          <cell r="E2578" t="str">
            <v>CAP</v>
          </cell>
          <cell r="F2578">
            <v>2</v>
          </cell>
          <cell r="G2578" t="str">
            <v>CB520700000T00</v>
          </cell>
          <cell r="H2578">
            <v>0.75</v>
          </cell>
          <cell r="I2578" t="str">
            <v>--</v>
          </cell>
          <cell r="J2578">
            <v>2</v>
          </cell>
          <cell r="K2578">
            <v>2</v>
          </cell>
        </row>
        <row r="2579">
          <cell r="A2579" t="str">
            <v>M2</v>
          </cell>
          <cell r="B2579" t="str">
            <v>A5C</v>
          </cell>
          <cell r="C2579" t="str">
            <v>TRIM</v>
          </cell>
          <cell r="D2579" t="str">
            <v>V-2302</v>
          </cell>
          <cell r="E2579" t="str">
            <v>CAP</v>
          </cell>
          <cell r="F2579">
            <v>2</v>
          </cell>
          <cell r="G2579" t="str">
            <v>CB520700000T00</v>
          </cell>
          <cell r="H2579">
            <v>0.75</v>
          </cell>
          <cell r="I2579" t="str">
            <v>--</v>
          </cell>
          <cell r="J2579">
            <v>2</v>
          </cell>
          <cell r="K2579">
            <v>2</v>
          </cell>
        </row>
        <row r="2580">
          <cell r="A2580" t="str">
            <v>M2</v>
          </cell>
          <cell r="B2580" t="str">
            <v>A5C</v>
          </cell>
          <cell r="C2580" t="str">
            <v>TRIM</v>
          </cell>
          <cell r="D2580" t="str">
            <v>V-2304</v>
          </cell>
          <cell r="E2580" t="str">
            <v>CAP</v>
          </cell>
          <cell r="F2580">
            <v>2</v>
          </cell>
          <cell r="G2580" t="str">
            <v>CB520700000T00</v>
          </cell>
          <cell r="H2580">
            <v>0.75</v>
          </cell>
          <cell r="I2580" t="str">
            <v>--</v>
          </cell>
          <cell r="J2580">
            <v>2</v>
          </cell>
          <cell r="K2580">
            <v>2</v>
          </cell>
        </row>
        <row r="2581">
          <cell r="A2581" t="str">
            <v>M2</v>
          </cell>
          <cell r="B2581" t="str">
            <v>A5C</v>
          </cell>
          <cell r="C2581" t="str">
            <v>TRIM</v>
          </cell>
          <cell r="D2581" t="str">
            <v>V-2306</v>
          </cell>
          <cell r="E2581" t="str">
            <v>CAP</v>
          </cell>
          <cell r="F2581">
            <v>2</v>
          </cell>
          <cell r="G2581" t="str">
            <v>CB520700000T00</v>
          </cell>
          <cell r="H2581">
            <v>0.75</v>
          </cell>
          <cell r="I2581" t="str">
            <v>--</v>
          </cell>
          <cell r="J2581">
            <v>2</v>
          </cell>
          <cell r="K2581">
            <v>2</v>
          </cell>
        </row>
        <row r="2582">
          <cell r="A2582" t="str">
            <v>M2</v>
          </cell>
          <cell r="B2582" t="str">
            <v>A5C</v>
          </cell>
          <cell r="C2582" t="str">
            <v>TRIM</v>
          </cell>
          <cell r="D2582" t="str">
            <v>V-2308</v>
          </cell>
          <cell r="E2582" t="str">
            <v>CAP</v>
          </cell>
          <cell r="F2582">
            <v>2</v>
          </cell>
          <cell r="G2582" t="str">
            <v>CB520700000T00</v>
          </cell>
          <cell r="H2582">
            <v>0.75</v>
          </cell>
          <cell r="I2582" t="str">
            <v>--</v>
          </cell>
          <cell r="J2582">
            <v>2</v>
          </cell>
          <cell r="K2582">
            <v>2</v>
          </cell>
        </row>
        <row r="2583">
          <cell r="A2583" t="str">
            <v>M2</v>
          </cell>
          <cell r="B2583" t="str">
            <v>A5C</v>
          </cell>
          <cell r="C2583" t="str">
            <v>TRIM</v>
          </cell>
          <cell r="D2583" t="str">
            <v>V-2325</v>
          </cell>
          <cell r="E2583" t="str">
            <v>CAP</v>
          </cell>
          <cell r="F2583">
            <v>2</v>
          </cell>
          <cell r="G2583" t="str">
            <v>CB520700000T00</v>
          </cell>
          <cell r="H2583">
            <v>0.75</v>
          </cell>
          <cell r="I2583" t="str">
            <v>--</v>
          </cell>
          <cell r="J2583">
            <v>2</v>
          </cell>
          <cell r="K2583">
            <v>2</v>
          </cell>
        </row>
        <row r="2584">
          <cell r="A2584" t="str">
            <v>M2</v>
          </cell>
          <cell r="B2584" t="str">
            <v>A5C</v>
          </cell>
          <cell r="C2584" t="str">
            <v>TRIM</v>
          </cell>
          <cell r="D2584" t="str">
            <v>V-2403</v>
          </cell>
          <cell r="E2584" t="str">
            <v>CAP</v>
          </cell>
          <cell r="F2584">
            <v>2</v>
          </cell>
          <cell r="G2584" t="str">
            <v>CB520700000T00</v>
          </cell>
          <cell r="H2584">
            <v>0.75</v>
          </cell>
          <cell r="I2584" t="str">
            <v>--</v>
          </cell>
          <cell r="J2584">
            <v>2</v>
          </cell>
          <cell r="K2584">
            <v>2</v>
          </cell>
        </row>
        <row r="2585">
          <cell r="A2585" t="str">
            <v>M2</v>
          </cell>
          <cell r="B2585" t="str">
            <v>A5C</v>
          </cell>
          <cell r="C2585" t="str">
            <v>P</v>
          </cell>
          <cell r="D2585" t="str">
            <v>23024</v>
          </cell>
          <cell r="E2585" t="str">
            <v>CAP</v>
          </cell>
          <cell r="F2585">
            <v>2</v>
          </cell>
          <cell r="G2585" t="str">
            <v>CB520700000T00</v>
          </cell>
          <cell r="H2585">
            <v>0.75</v>
          </cell>
          <cell r="I2585" t="str">
            <v>--</v>
          </cell>
          <cell r="J2585">
            <v>1</v>
          </cell>
          <cell r="K2585">
            <v>1</v>
          </cell>
        </row>
        <row r="2586">
          <cell r="A2586" t="str">
            <v>M2</v>
          </cell>
          <cell r="B2586" t="str">
            <v>A5C</v>
          </cell>
          <cell r="C2586" t="str">
            <v>P</v>
          </cell>
          <cell r="D2586" t="str">
            <v>23033</v>
          </cell>
          <cell r="E2586" t="str">
            <v>CAP</v>
          </cell>
          <cell r="F2586">
            <v>2</v>
          </cell>
          <cell r="G2586" t="str">
            <v>CB520700000T00</v>
          </cell>
          <cell r="H2586">
            <v>0.75</v>
          </cell>
          <cell r="I2586" t="str">
            <v>--</v>
          </cell>
          <cell r="J2586">
            <v>2</v>
          </cell>
          <cell r="K2586">
            <v>2</v>
          </cell>
        </row>
        <row r="2587">
          <cell r="A2587" t="str">
            <v>M2</v>
          </cell>
          <cell r="B2587" t="str">
            <v>A5C</v>
          </cell>
          <cell r="C2587" t="str">
            <v>P</v>
          </cell>
          <cell r="D2587" t="str">
            <v>23054</v>
          </cell>
          <cell r="E2587" t="str">
            <v>CAP</v>
          </cell>
          <cell r="F2587">
            <v>2</v>
          </cell>
          <cell r="G2587" t="str">
            <v>CB520700000T00</v>
          </cell>
          <cell r="H2587">
            <v>0.75</v>
          </cell>
          <cell r="I2587" t="str">
            <v>--</v>
          </cell>
          <cell r="J2587">
            <v>1</v>
          </cell>
          <cell r="K2587">
            <v>1</v>
          </cell>
        </row>
        <row r="2588">
          <cell r="A2588" t="str">
            <v>M2</v>
          </cell>
          <cell r="B2588" t="str">
            <v>A5C</v>
          </cell>
          <cell r="C2588" t="str">
            <v>P</v>
          </cell>
          <cell r="D2588" t="str">
            <v>23074</v>
          </cell>
          <cell r="E2588" t="str">
            <v>CAP</v>
          </cell>
          <cell r="F2588">
            <v>2</v>
          </cell>
          <cell r="G2588" t="str">
            <v>CB520700000T00</v>
          </cell>
          <cell r="H2588">
            <v>0.75</v>
          </cell>
          <cell r="I2588" t="str">
            <v>--</v>
          </cell>
          <cell r="J2588">
            <v>2</v>
          </cell>
          <cell r="K2588">
            <v>2</v>
          </cell>
        </row>
        <row r="2589">
          <cell r="A2589" t="str">
            <v>M2</v>
          </cell>
          <cell r="B2589" t="str">
            <v>A5C</v>
          </cell>
          <cell r="C2589" t="str">
            <v>P</v>
          </cell>
          <cell r="D2589" t="str">
            <v>23079</v>
          </cell>
          <cell r="E2589" t="str">
            <v>CAP</v>
          </cell>
          <cell r="F2589">
            <v>2</v>
          </cell>
          <cell r="G2589" t="str">
            <v>CB520700000T00</v>
          </cell>
          <cell r="H2589">
            <v>0.75</v>
          </cell>
          <cell r="I2589" t="str">
            <v>--</v>
          </cell>
          <cell r="J2589">
            <v>1</v>
          </cell>
          <cell r="K2589">
            <v>1</v>
          </cell>
        </row>
        <row r="2590">
          <cell r="A2590" t="str">
            <v>M2</v>
          </cell>
          <cell r="B2590" t="str">
            <v>A5C</v>
          </cell>
          <cell r="C2590" t="str">
            <v>P</v>
          </cell>
          <cell r="D2590" t="str">
            <v>23223</v>
          </cell>
          <cell r="E2590" t="str">
            <v>CAP</v>
          </cell>
          <cell r="F2590">
            <v>2</v>
          </cell>
          <cell r="G2590" t="str">
            <v>CB520700000T00</v>
          </cell>
          <cell r="H2590">
            <v>0.75</v>
          </cell>
          <cell r="I2590" t="str">
            <v>--</v>
          </cell>
          <cell r="J2590">
            <v>1</v>
          </cell>
          <cell r="K2590">
            <v>1</v>
          </cell>
        </row>
        <row r="2591">
          <cell r="A2591" t="str">
            <v>M2</v>
          </cell>
          <cell r="B2591" t="str">
            <v>A5C</v>
          </cell>
          <cell r="C2591" t="str">
            <v>TRIM</v>
          </cell>
          <cell r="D2591" t="str">
            <v>V-2313</v>
          </cell>
          <cell r="E2591" t="str">
            <v>CAP</v>
          </cell>
          <cell r="F2591">
            <v>2</v>
          </cell>
          <cell r="G2591" t="str">
            <v>CB520700000T00</v>
          </cell>
          <cell r="H2591">
            <v>0.75</v>
          </cell>
          <cell r="I2591" t="str">
            <v>--</v>
          </cell>
          <cell r="J2591">
            <v>2</v>
          </cell>
          <cell r="K2591">
            <v>2</v>
          </cell>
        </row>
        <row r="2592">
          <cell r="A2592" t="str">
            <v>M2</v>
          </cell>
          <cell r="B2592" t="str">
            <v>A5C</v>
          </cell>
          <cell r="C2592" t="str">
            <v>P</v>
          </cell>
          <cell r="D2592" t="str">
            <v>23048</v>
          </cell>
          <cell r="E2592" t="str">
            <v>CPLG</v>
          </cell>
          <cell r="F2592">
            <v>2</v>
          </cell>
          <cell r="G2592" t="str">
            <v>CB400500000T00</v>
          </cell>
          <cell r="H2592">
            <v>0.75</v>
          </cell>
          <cell r="I2592" t="str">
            <v>--</v>
          </cell>
          <cell r="J2592">
            <v>2</v>
          </cell>
          <cell r="K2592">
            <v>2</v>
          </cell>
        </row>
        <row r="2593">
          <cell r="A2593" t="str">
            <v>M2</v>
          </cell>
          <cell r="B2593" t="str">
            <v>A5C</v>
          </cell>
          <cell r="C2593" t="str">
            <v>P</v>
          </cell>
          <cell r="D2593" t="str">
            <v>23080</v>
          </cell>
          <cell r="E2593" t="str">
            <v>CPLG</v>
          </cell>
          <cell r="F2593">
            <v>2</v>
          </cell>
          <cell r="G2593" t="str">
            <v>CB400500000T00</v>
          </cell>
          <cell r="H2593">
            <v>0.75</v>
          </cell>
          <cell r="I2593" t="str">
            <v>--</v>
          </cell>
          <cell r="J2593">
            <v>7</v>
          </cell>
          <cell r="K2593">
            <v>7</v>
          </cell>
        </row>
        <row r="2594">
          <cell r="A2594" t="str">
            <v>M2</v>
          </cell>
          <cell r="B2594" t="str">
            <v>A5C</v>
          </cell>
          <cell r="C2594" t="str">
            <v>P</v>
          </cell>
          <cell r="D2594" t="str">
            <v>23155</v>
          </cell>
          <cell r="E2594" t="str">
            <v>CPLG</v>
          </cell>
          <cell r="F2594">
            <v>2</v>
          </cell>
          <cell r="G2594" t="str">
            <v>CB400500000T00</v>
          </cell>
          <cell r="H2594">
            <v>0.75</v>
          </cell>
          <cell r="I2594" t="str">
            <v>--</v>
          </cell>
          <cell r="J2594">
            <v>2</v>
          </cell>
          <cell r="K2594">
            <v>2</v>
          </cell>
        </row>
        <row r="2595">
          <cell r="A2595" t="str">
            <v>M2</v>
          </cell>
          <cell r="B2595" t="str">
            <v>A5C</v>
          </cell>
          <cell r="C2595" t="str">
            <v>P</v>
          </cell>
          <cell r="D2595" t="str">
            <v>23163</v>
          </cell>
          <cell r="E2595" t="str">
            <v>CPLG</v>
          </cell>
          <cell r="F2595">
            <v>2</v>
          </cell>
          <cell r="G2595" t="str">
            <v>CB400500000T00</v>
          </cell>
          <cell r="H2595">
            <v>0.75</v>
          </cell>
          <cell r="I2595" t="str">
            <v>--</v>
          </cell>
          <cell r="J2595">
            <v>1</v>
          </cell>
          <cell r="K2595">
            <v>1</v>
          </cell>
        </row>
        <row r="2596">
          <cell r="A2596" t="str">
            <v>M2</v>
          </cell>
          <cell r="B2596" t="str">
            <v>A5C</v>
          </cell>
          <cell r="C2596" t="str">
            <v>P</v>
          </cell>
          <cell r="D2596" t="str">
            <v>23193</v>
          </cell>
          <cell r="E2596" t="str">
            <v>CPLG</v>
          </cell>
          <cell r="F2596">
            <v>2</v>
          </cell>
          <cell r="G2596" t="str">
            <v>CB400500000T00</v>
          </cell>
          <cell r="H2596">
            <v>0.75</v>
          </cell>
          <cell r="I2596" t="str">
            <v>--</v>
          </cell>
          <cell r="J2596">
            <v>1</v>
          </cell>
          <cell r="K2596">
            <v>1</v>
          </cell>
        </row>
        <row r="2597">
          <cell r="A2597" t="str">
            <v>M2</v>
          </cell>
          <cell r="B2597" t="str">
            <v>A5C</v>
          </cell>
          <cell r="C2597" t="str">
            <v>P</v>
          </cell>
          <cell r="D2597" t="str">
            <v>23219</v>
          </cell>
          <cell r="E2597" t="str">
            <v>CPLG</v>
          </cell>
          <cell r="F2597">
            <v>2</v>
          </cell>
          <cell r="G2597" t="str">
            <v>CB400500000T00</v>
          </cell>
          <cell r="H2597">
            <v>0.75</v>
          </cell>
          <cell r="I2597" t="str">
            <v>--</v>
          </cell>
          <cell r="J2597">
            <v>2</v>
          </cell>
          <cell r="K2597">
            <v>2</v>
          </cell>
        </row>
        <row r="2598">
          <cell r="A2598" t="str">
            <v>M2</v>
          </cell>
          <cell r="B2598" t="str">
            <v>A5C</v>
          </cell>
          <cell r="C2598" t="str">
            <v>P</v>
          </cell>
          <cell r="D2598" t="str">
            <v>24016</v>
          </cell>
          <cell r="E2598" t="str">
            <v>CPLG</v>
          </cell>
          <cell r="F2598">
            <v>2</v>
          </cell>
          <cell r="G2598" t="str">
            <v>CB400500000T00</v>
          </cell>
          <cell r="H2598">
            <v>0.75</v>
          </cell>
          <cell r="I2598" t="str">
            <v>--</v>
          </cell>
          <cell r="J2598">
            <v>7</v>
          </cell>
          <cell r="K2598">
            <v>7</v>
          </cell>
        </row>
        <row r="2599">
          <cell r="A2599" t="str">
            <v>M2</v>
          </cell>
          <cell r="B2599" t="str">
            <v>A5C</v>
          </cell>
          <cell r="C2599" t="str">
            <v>P</v>
          </cell>
          <cell r="D2599" t="str">
            <v>24017</v>
          </cell>
          <cell r="E2599" t="str">
            <v>CPLG</v>
          </cell>
          <cell r="F2599">
            <v>2</v>
          </cell>
          <cell r="G2599" t="str">
            <v>CB400500000T00</v>
          </cell>
          <cell r="H2599">
            <v>0.75</v>
          </cell>
          <cell r="I2599" t="str">
            <v>--</v>
          </cell>
          <cell r="J2599">
            <v>1</v>
          </cell>
          <cell r="K2599">
            <v>1</v>
          </cell>
        </row>
        <row r="2600">
          <cell r="A2600" t="str">
            <v>M2</v>
          </cell>
          <cell r="B2600" t="str">
            <v>A5C</v>
          </cell>
          <cell r="C2600" t="str">
            <v>P</v>
          </cell>
          <cell r="D2600" t="str">
            <v>24018</v>
          </cell>
          <cell r="E2600" t="str">
            <v>CPLG</v>
          </cell>
          <cell r="F2600">
            <v>2</v>
          </cell>
          <cell r="G2600" t="str">
            <v>CB400500000T00</v>
          </cell>
          <cell r="H2600">
            <v>0.75</v>
          </cell>
          <cell r="I2600" t="str">
            <v>--</v>
          </cell>
          <cell r="J2600">
            <v>8</v>
          </cell>
          <cell r="K2600">
            <v>8</v>
          </cell>
        </row>
        <row r="2601">
          <cell r="A2601" t="str">
            <v>M2</v>
          </cell>
          <cell r="B2601" t="str">
            <v>A5C</v>
          </cell>
          <cell r="C2601" t="str">
            <v>P</v>
          </cell>
          <cell r="D2601" t="str">
            <v>23028</v>
          </cell>
          <cell r="E2601" t="str">
            <v>CPLG</v>
          </cell>
          <cell r="F2601">
            <v>2</v>
          </cell>
          <cell r="G2601" t="str">
            <v>CB400500000T00</v>
          </cell>
          <cell r="H2601">
            <v>0.75</v>
          </cell>
          <cell r="I2601" t="str">
            <v>--</v>
          </cell>
          <cell r="J2601">
            <v>5</v>
          </cell>
          <cell r="K2601">
            <v>5</v>
          </cell>
        </row>
        <row r="2602">
          <cell r="A2602" t="str">
            <v>M2</v>
          </cell>
          <cell r="B2602" t="str">
            <v>A5C</v>
          </cell>
          <cell r="C2602" t="str">
            <v>P</v>
          </cell>
          <cell r="D2602" t="str">
            <v>23079</v>
          </cell>
          <cell r="E2602" t="str">
            <v>CPLG</v>
          </cell>
          <cell r="F2602">
            <v>2</v>
          </cell>
          <cell r="G2602" t="str">
            <v>CB400500000T00</v>
          </cell>
          <cell r="H2602">
            <v>0.75</v>
          </cell>
          <cell r="I2602" t="str">
            <v>--</v>
          </cell>
          <cell r="J2602">
            <v>1</v>
          </cell>
          <cell r="K2602">
            <v>1</v>
          </cell>
        </row>
        <row r="2603">
          <cell r="A2603" t="str">
            <v>M2</v>
          </cell>
          <cell r="B2603" t="str">
            <v>A5C</v>
          </cell>
          <cell r="C2603" t="str">
            <v>P</v>
          </cell>
          <cell r="D2603" t="str">
            <v>23053</v>
          </cell>
          <cell r="E2603" t="str">
            <v>NPL</v>
          </cell>
          <cell r="F2603">
            <v>2</v>
          </cell>
          <cell r="G2603" t="str">
            <v>CB132108000TVR</v>
          </cell>
          <cell r="H2603">
            <v>0.75</v>
          </cell>
          <cell r="I2603" t="str">
            <v>75mm</v>
          </cell>
          <cell r="J2603">
            <v>1</v>
          </cell>
          <cell r="K2603">
            <v>1</v>
          </cell>
        </row>
        <row r="2604">
          <cell r="A2604" t="str">
            <v>M2</v>
          </cell>
          <cell r="B2604" t="str">
            <v>A5C</v>
          </cell>
          <cell r="C2604" t="str">
            <v>P</v>
          </cell>
          <cell r="D2604" t="str">
            <v>23051</v>
          </cell>
          <cell r="E2604" t="str">
            <v>NPL</v>
          </cell>
          <cell r="F2604">
            <v>2</v>
          </cell>
          <cell r="G2604" t="str">
            <v>CB132108000TVR</v>
          </cell>
          <cell r="H2604">
            <v>0.75</v>
          </cell>
          <cell r="I2604" t="str">
            <v>75mm</v>
          </cell>
          <cell r="J2604">
            <v>2</v>
          </cell>
          <cell r="K2604">
            <v>2</v>
          </cell>
        </row>
        <row r="2605">
          <cell r="A2605" t="str">
            <v>M2</v>
          </cell>
          <cell r="B2605" t="str">
            <v>A5C</v>
          </cell>
          <cell r="C2605" t="str">
            <v>P</v>
          </cell>
          <cell r="D2605" t="str">
            <v>23053</v>
          </cell>
          <cell r="E2605" t="str">
            <v>NPL</v>
          </cell>
          <cell r="F2605">
            <v>2</v>
          </cell>
          <cell r="G2605" t="str">
            <v>CB132108000TVR</v>
          </cell>
          <cell r="H2605">
            <v>0.75</v>
          </cell>
          <cell r="I2605" t="str">
            <v>75mm</v>
          </cell>
          <cell r="J2605">
            <v>2</v>
          </cell>
          <cell r="K2605">
            <v>2</v>
          </cell>
        </row>
        <row r="2606">
          <cell r="A2606" t="str">
            <v>M2</v>
          </cell>
          <cell r="B2606" t="str">
            <v>A5C</v>
          </cell>
          <cell r="C2606" t="str">
            <v>TRIM</v>
          </cell>
          <cell r="D2606" t="str">
            <v>C-2302</v>
          </cell>
          <cell r="E2606" t="str">
            <v>NPL</v>
          </cell>
          <cell r="F2606">
            <v>2</v>
          </cell>
          <cell r="G2606" t="str">
            <v>CB132108000TVR</v>
          </cell>
          <cell r="H2606">
            <v>0.75</v>
          </cell>
          <cell r="I2606" t="str">
            <v>75mm</v>
          </cell>
          <cell r="J2606">
            <v>2</v>
          </cell>
          <cell r="K2606">
            <v>2</v>
          </cell>
        </row>
        <row r="2607">
          <cell r="A2607" t="str">
            <v>M2</v>
          </cell>
          <cell r="B2607" t="str">
            <v>A5C</v>
          </cell>
          <cell r="C2607" t="str">
            <v>TRIM</v>
          </cell>
          <cell r="D2607" t="str">
            <v>C-2303</v>
          </cell>
          <cell r="E2607" t="str">
            <v>NPL</v>
          </cell>
          <cell r="F2607">
            <v>2</v>
          </cell>
          <cell r="G2607" t="str">
            <v>CB132108000TVR</v>
          </cell>
          <cell r="H2607">
            <v>0.75</v>
          </cell>
          <cell r="I2607" t="str">
            <v>75mm</v>
          </cell>
          <cell r="J2607">
            <v>2</v>
          </cell>
          <cell r="K2607">
            <v>2</v>
          </cell>
        </row>
        <row r="2608">
          <cell r="A2608" t="str">
            <v>M2</v>
          </cell>
          <cell r="B2608" t="str">
            <v>A5C</v>
          </cell>
          <cell r="C2608" t="str">
            <v>TRIM</v>
          </cell>
          <cell r="D2608" t="str">
            <v>C-2304</v>
          </cell>
          <cell r="E2608" t="str">
            <v>NPL</v>
          </cell>
          <cell r="F2608">
            <v>2</v>
          </cell>
          <cell r="G2608" t="str">
            <v>CB132108000TVR</v>
          </cell>
          <cell r="H2608">
            <v>0.75</v>
          </cell>
          <cell r="I2608" t="str">
            <v>75mm</v>
          </cell>
          <cell r="J2608">
            <v>2</v>
          </cell>
          <cell r="K2608">
            <v>2</v>
          </cell>
        </row>
        <row r="2609">
          <cell r="A2609" t="str">
            <v>M2</v>
          </cell>
          <cell r="B2609" t="str">
            <v>A5C</v>
          </cell>
          <cell r="C2609" t="str">
            <v>TRIM</v>
          </cell>
          <cell r="D2609" t="str">
            <v>C-2305</v>
          </cell>
          <cell r="E2609" t="str">
            <v>NPL</v>
          </cell>
          <cell r="F2609">
            <v>2</v>
          </cell>
          <cell r="G2609" t="str">
            <v>CB132108000TVR</v>
          </cell>
          <cell r="H2609">
            <v>0.75</v>
          </cell>
          <cell r="I2609" t="str">
            <v>75mm</v>
          </cell>
          <cell r="J2609">
            <v>2</v>
          </cell>
          <cell r="K2609">
            <v>2</v>
          </cell>
        </row>
        <row r="2610">
          <cell r="A2610" t="str">
            <v>M2</v>
          </cell>
          <cell r="B2610" t="str">
            <v>A5C</v>
          </cell>
          <cell r="C2610" t="str">
            <v>TRIM</v>
          </cell>
          <cell r="D2610" t="str">
            <v>C-2306</v>
          </cell>
          <cell r="E2610" t="str">
            <v>NPL</v>
          </cell>
          <cell r="F2610">
            <v>2</v>
          </cell>
          <cell r="G2610" t="str">
            <v>CB132108000TVR</v>
          </cell>
          <cell r="H2610">
            <v>0.75</v>
          </cell>
          <cell r="I2610" t="str">
            <v>75mm</v>
          </cell>
          <cell r="J2610">
            <v>2</v>
          </cell>
          <cell r="K2610">
            <v>2</v>
          </cell>
        </row>
        <row r="2611">
          <cell r="A2611" t="str">
            <v>M2</v>
          </cell>
          <cell r="B2611" t="str">
            <v>A5C</v>
          </cell>
          <cell r="C2611" t="str">
            <v>TRIM</v>
          </cell>
          <cell r="D2611" t="str">
            <v>V-2306</v>
          </cell>
          <cell r="E2611" t="str">
            <v>NPL</v>
          </cell>
          <cell r="F2611">
            <v>2</v>
          </cell>
          <cell r="G2611" t="str">
            <v>CB132108000TVR</v>
          </cell>
          <cell r="H2611">
            <v>0.75</v>
          </cell>
          <cell r="I2611" t="str">
            <v>75mm</v>
          </cell>
          <cell r="J2611">
            <v>2</v>
          </cell>
          <cell r="K2611">
            <v>2</v>
          </cell>
        </row>
        <row r="2612">
          <cell r="A2612" t="str">
            <v>M2</v>
          </cell>
          <cell r="B2612" t="str">
            <v>A5C</v>
          </cell>
          <cell r="C2612" t="str">
            <v>TRIM</v>
          </cell>
          <cell r="D2612" t="str">
            <v>V-2308</v>
          </cell>
          <cell r="E2612" t="str">
            <v>NPL</v>
          </cell>
          <cell r="F2612">
            <v>2</v>
          </cell>
          <cell r="G2612" t="str">
            <v>CB132108000TVR</v>
          </cell>
          <cell r="H2612">
            <v>0.75</v>
          </cell>
          <cell r="I2612" t="str">
            <v>75mm</v>
          </cell>
          <cell r="J2612">
            <v>2</v>
          </cell>
          <cell r="K2612">
            <v>2</v>
          </cell>
        </row>
        <row r="2613">
          <cell r="A2613" t="str">
            <v>M2</v>
          </cell>
          <cell r="B2613" t="str">
            <v>A5C</v>
          </cell>
          <cell r="C2613" t="str">
            <v>TRIM</v>
          </cell>
          <cell r="D2613" t="str">
            <v>V-2310</v>
          </cell>
          <cell r="E2613" t="str">
            <v>NPL</v>
          </cell>
          <cell r="F2613">
            <v>2</v>
          </cell>
          <cell r="G2613" t="str">
            <v>CB132108000TVR</v>
          </cell>
          <cell r="H2613">
            <v>0.75</v>
          </cell>
          <cell r="I2613" t="str">
            <v>75mm</v>
          </cell>
          <cell r="J2613">
            <v>2</v>
          </cell>
          <cell r="K2613">
            <v>2</v>
          </cell>
        </row>
        <row r="2614">
          <cell r="A2614" t="str">
            <v>M2</v>
          </cell>
          <cell r="B2614" t="str">
            <v>A5C</v>
          </cell>
          <cell r="C2614" t="str">
            <v>TRIM</v>
          </cell>
          <cell r="D2614" t="str">
            <v>V-2313</v>
          </cell>
          <cell r="E2614" t="str">
            <v>NPL</v>
          </cell>
          <cell r="F2614">
            <v>2</v>
          </cell>
          <cell r="G2614" t="str">
            <v>CB132108000TVR</v>
          </cell>
          <cell r="H2614">
            <v>0.75</v>
          </cell>
          <cell r="I2614" t="str">
            <v>75mm</v>
          </cell>
          <cell r="J2614">
            <v>2</v>
          </cell>
          <cell r="K2614">
            <v>2</v>
          </cell>
        </row>
        <row r="2615">
          <cell r="A2615" t="str">
            <v>M2</v>
          </cell>
          <cell r="B2615" t="str">
            <v>A5C</v>
          </cell>
          <cell r="C2615" t="str">
            <v>TRIM</v>
          </cell>
          <cell r="D2615" t="str">
            <v>V-2302</v>
          </cell>
          <cell r="E2615" t="str">
            <v>NPL</v>
          </cell>
          <cell r="F2615">
            <v>2</v>
          </cell>
          <cell r="G2615" t="str">
            <v>CB132108000TVR</v>
          </cell>
          <cell r="H2615">
            <v>0.75</v>
          </cell>
          <cell r="I2615" t="str">
            <v>75mm</v>
          </cell>
          <cell r="J2615">
            <v>2</v>
          </cell>
          <cell r="K2615">
            <v>2</v>
          </cell>
        </row>
        <row r="2616">
          <cell r="A2616" t="str">
            <v>M2</v>
          </cell>
          <cell r="B2616" t="str">
            <v>A5C</v>
          </cell>
          <cell r="C2616" t="str">
            <v>TRIM</v>
          </cell>
          <cell r="D2616" t="str">
            <v>V-2304</v>
          </cell>
          <cell r="E2616" t="str">
            <v>NPL</v>
          </cell>
          <cell r="F2616">
            <v>2</v>
          </cell>
          <cell r="G2616" t="str">
            <v>CB132108000TVR</v>
          </cell>
          <cell r="H2616">
            <v>0.75</v>
          </cell>
          <cell r="I2616" t="str">
            <v>75mm</v>
          </cell>
          <cell r="J2616">
            <v>2</v>
          </cell>
          <cell r="K2616">
            <v>2</v>
          </cell>
        </row>
        <row r="2617">
          <cell r="A2617" t="str">
            <v>M2</v>
          </cell>
          <cell r="B2617" t="str">
            <v>A5C</v>
          </cell>
          <cell r="C2617" t="str">
            <v>TRIM</v>
          </cell>
          <cell r="D2617" t="str">
            <v>V-2325</v>
          </cell>
          <cell r="E2617" t="str">
            <v>NPL</v>
          </cell>
          <cell r="F2617">
            <v>2</v>
          </cell>
          <cell r="G2617" t="str">
            <v>CB132108000TVR</v>
          </cell>
          <cell r="H2617">
            <v>0.75</v>
          </cell>
          <cell r="I2617" t="str">
            <v>75mm</v>
          </cell>
          <cell r="J2617">
            <v>2</v>
          </cell>
          <cell r="K2617">
            <v>2</v>
          </cell>
        </row>
        <row r="2618">
          <cell r="A2618" t="str">
            <v>M2</v>
          </cell>
          <cell r="B2618" t="str">
            <v>A5C</v>
          </cell>
          <cell r="C2618" t="str">
            <v>P</v>
          </cell>
          <cell r="D2618" t="str">
            <v>23028</v>
          </cell>
          <cell r="E2618" t="str">
            <v>TEE</v>
          </cell>
          <cell r="F2618">
            <v>2</v>
          </cell>
          <cell r="G2618" t="str">
            <v>CB400300000T00</v>
          </cell>
          <cell r="H2618">
            <v>0.75</v>
          </cell>
          <cell r="I2618" t="str">
            <v>--</v>
          </cell>
          <cell r="J2618">
            <v>4</v>
          </cell>
          <cell r="K2618">
            <v>4</v>
          </cell>
        </row>
        <row r="2619">
          <cell r="A2619" t="str">
            <v>M2</v>
          </cell>
          <cell r="B2619" t="str">
            <v>A5C</v>
          </cell>
          <cell r="C2619" t="str">
            <v>P</v>
          </cell>
          <cell r="D2619" t="str">
            <v>23048</v>
          </cell>
          <cell r="E2619" t="str">
            <v>TEE</v>
          </cell>
          <cell r="F2619">
            <v>2</v>
          </cell>
          <cell r="G2619" t="str">
            <v>CB400300000T00</v>
          </cell>
          <cell r="H2619">
            <v>0.75</v>
          </cell>
          <cell r="I2619" t="str">
            <v>--</v>
          </cell>
          <cell r="J2619">
            <v>3</v>
          </cell>
          <cell r="K2619">
            <v>3</v>
          </cell>
        </row>
        <row r="2620">
          <cell r="A2620" t="str">
            <v>M2</v>
          </cell>
          <cell r="B2620" t="str">
            <v>A5C</v>
          </cell>
          <cell r="C2620" t="str">
            <v>P</v>
          </cell>
          <cell r="D2620" t="str">
            <v>23080</v>
          </cell>
          <cell r="E2620" t="str">
            <v>TEE</v>
          </cell>
          <cell r="F2620">
            <v>2</v>
          </cell>
          <cell r="G2620" t="str">
            <v>CB400300000T00</v>
          </cell>
          <cell r="H2620">
            <v>0.75</v>
          </cell>
          <cell r="I2620" t="str">
            <v>--</v>
          </cell>
          <cell r="J2620">
            <v>3</v>
          </cell>
          <cell r="K2620">
            <v>3</v>
          </cell>
        </row>
        <row r="2621">
          <cell r="A2621" t="str">
            <v>M2</v>
          </cell>
          <cell r="B2621" t="str">
            <v>A5C</v>
          </cell>
          <cell r="C2621" t="str">
            <v>P</v>
          </cell>
          <cell r="D2621" t="str">
            <v>23079</v>
          </cell>
          <cell r="E2621" t="str">
            <v>TEE</v>
          </cell>
          <cell r="F2621">
            <v>2</v>
          </cell>
          <cell r="G2621" t="str">
            <v>CB400300000T00</v>
          </cell>
          <cell r="H2621">
            <v>0.75</v>
          </cell>
          <cell r="I2621" t="str">
            <v>--</v>
          </cell>
          <cell r="J2621">
            <v>2</v>
          </cell>
          <cell r="K2621">
            <v>2</v>
          </cell>
        </row>
        <row r="2622">
          <cell r="A2622" t="str">
            <v>M2</v>
          </cell>
          <cell r="B2622" t="str">
            <v>A5C</v>
          </cell>
          <cell r="C2622" t="str">
            <v>P</v>
          </cell>
          <cell r="D2622" t="str">
            <v>23091</v>
          </cell>
          <cell r="E2622" t="str">
            <v>TEE</v>
          </cell>
          <cell r="F2622">
            <v>2</v>
          </cell>
          <cell r="G2622" t="str">
            <v>CB400300000T00</v>
          </cell>
          <cell r="H2622">
            <v>0.75</v>
          </cell>
          <cell r="I2622" t="str">
            <v>--</v>
          </cell>
          <cell r="J2622">
            <v>2</v>
          </cell>
          <cell r="K2622">
            <v>2</v>
          </cell>
        </row>
        <row r="2623">
          <cell r="A2623" t="str">
            <v>M2</v>
          </cell>
          <cell r="B2623" t="str">
            <v>A5C</v>
          </cell>
          <cell r="C2623" t="str">
            <v>P</v>
          </cell>
          <cell r="D2623" t="str">
            <v>23173</v>
          </cell>
          <cell r="E2623" t="str">
            <v>TEE</v>
          </cell>
          <cell r="F2623">
            <v>2</v>
          </cell>
          <cell r="G2623" t="str">
            <v>CB400300000T00</v>
          </cell>
          <cell r="H2623">
            <v>0.75</v>
          </cell>
          <cell r="I2623" t="str">
            <v>--</v>
          </cell>
          <cell r="J2623">
            <v>2</v>
          </cell>
          <cell r="K2623">
            <v>2</v>
          </cell>
        </row>
        <row r="2624">
          <cell r="A2624" t="str">
            <v>M2</v>
          </cell>
          <cell r="B2624" t="str">
            <v>A5C</v>
          </cell>
          <cell r="C2624" t="str">
            <v>P</v>
          </cell>
          <cell r="D2624" t="str">
            <v>23191</v>
          </cell>
          <cell r="E2624" t="str">
            <v>TEE</v>
          </cell>
          <cell r="F2624">
            <v>2</v>
          </cell>
          <cell r="G2624" t="str">
            <v>CB400300000T00</v>
          </cell>
          <cell r="H2624">
            <v>0.75</v>
          </cell>
          <cell r="I2624" t="str">
            <v>--</v>
          </cell>
          <cell r="J2624">
            <v>2</v>
          </cell>
          <cell r="K2624">
            <v>2</v>
          </cell>
        </row>
        <row r="2625">
          <cell r="A2625" t="str">
            <v>M2</v>
          </cell>
          <cell r="B2625" t="str">
            <v>A5C</v>
          </cell>
          <cell r="C2625" t="str">
            <v>P</v>
          </cell>
          <cell r="D2625" t="str">
            <v>24016</v>
          </cell>
          <cell r="E2625" t="str">
            <v>TEE</v>
          </cell>
          <cell r="F2625">
            <v>2</v>
          </cell>
          <cell r="G2625" t="str">
            <v>CB400300000T00</v>
          </cell>
          <cell r="H2625">
            <v>0.75</v>
          </cell>
          <cell r="I2625" t="str">
            <v>--</v>
          </cell>
          <cell r="J2625">
            <v>4</v>
          </cell>
          <cell r="K2625">
            <v>4</v>
          </cell>
        </row>
        <row r="2626">
          <cell r="A2626" t="str">
            <v>M2</v>
          </cell>
          <cell r="B2626" t="str">
            <v>A5C</v>
          </cell>
          <cell r="C2626" t="str">
            <v>P</v>
          </cell>
          <cell r="D2626" t="str">
            <v>24018</v>
          </cell>
          <cell r="E2626" t="str">
            <v>TEE</v>
          </cell>
          <cell r="F2626">
            <v>2</v>
          </cell>
          <cell r="G2626" t="str">
            <v>CB400300000T00</v>
          </cell>
          <cell r="H2626">
            <v>0.75</v>
          </cell>
          <cell r="I2626" t="str">
            <v>--</v>
          </cell>
          <cell r="J2626">
            <v>4</v>
          </cell>
          <cell r="K2626">
            <v>4</v>
          </cell>
        </row>
        <row r="2627">
          <cell r="A2627" t="str">
            <v>M2</v>
          </cell>
          <cell r="B2627" t="str">
            <v>A5C</v>
          </cell>
          <cell r="C2627" t="str">
            <v>TRIM</v>
          </cell>
          <cell r="D2627" t="str">
            <v>C-2303</v>
          </cell>
          <cell r="E2627" t="str">
            <v>TEE</v>
          </cell>
          <cell r="F2627">
            <v>2</v>
          </cell>
          <cell r="G2627" t="str">
            <v>CB400300000T00</v>
          </cell>
          <cell r="H2627">
            <v>0.75</v>
          </cell>
          <cell r="I2627" t="str">
            <v>--</v>
          </cell>
          <cell r="J2627">
            <v>1</v>
          </cell>
          <cell r="K2627">
            <v>1</v>
          </cell>
        </row>
        <row r="2628">
          <cell r="A2628" t="str">
            <v>M2</v>
          </cell>
          <cell r="B2628" t="str">
            <v>A5C</v>
          </cell>
          <cell r="C2628" t="str">
            <v>TRIM</v>
          </cell>
          <cell r="D2628" t="str">
            <v>C-2304</v>
          </cell>
          <cell r="E2628" t="str">
            <v>TEE</v>
          </cell>
          <cell r="F2628">
            <v>2</v>
          </cell>
          <cell r="G2628" t="str">
            <v>CB400300000T00</v>
          </cell>
          <cell r="H2628">
            <v>0.75</v>
          </cell>
          <cell r="I2628" t="str">
            <v>--</v>
          </cell>
          <cell r="J2628">
            <v>1</v>
          </cell>
          <cell r="K2628">
            <v>1</v>
          </cell>
        </row>
        <row r="2629">
          <cell r="A2629" t="str">
            <v>M2</v>
          </cell>
          <cell r="B2629" t="str">
            <v>A5C</v>
          </cell>
          <cell r="C2629" t="str">
            <v>TRIM</v>
          </cell>
          <cell r="D2629" t="str">
            <v>C-2305</v>
          </cell>
          <cell r="E2629" t="str">
            <v>TEE</v>
          </cell>
          <cell r="F2629">
            <v>2</v>
          </cell>
          <cell r="G2629" t="str">
            <v>CB400300000T00</v>
          </cell>
          <cell r="H2629">
            <v>0.75</v>
          </cell>
          <cell r="I2629" t="str">
            <v>--</v>
          </cell>
          <cell r="J2629">
            <v>1</v>
          </cell>
          <cell r="K2629">
            <v>1</v>
          </cell>
        </row>
        <row r="2630">
          <cell r="A2630" t="str">
            <v>M2</v>
          </cell>
          <cell r="B2630" t="str">
            <v>A5C</v>
          </cell>
          <cell r="C2630" t="str">
            <v>TRIM</v>
          </cell>
          <cell r="D2630" t="str">
            <v>C-2306</v>
          </cell>
          <cell r="E2630" t="str">
            <v>TEE</v>
          </cell>
          <cell r="F2630">
            <v>2</v>
          </cell>
          <cell r="G2630" t="str">
            <v>CB400300000T00</v>
          </cell>
          <cell r="H2630">
            <v>0.75</v>
          </cell>
          <cell r="I2630" t="str">
            <v>--</v>
          </cell>
          <cell r="J2630">
            <v>1</v>
          </cell>
          <cell r="K2630">
            <v>1</v>
          </cell>
        </row>
        <row r="2631">
          <cell r="A2631" t="str">
            <v>M2</v>
          </cell>
          <cell r="B2631" t="str">
            <v>A5C</v>
          </cell>
          <cell r="C2631" t="str">
            <v>P</v>
          </cell>
          <cell r="D2631" t="str">
            <v>23053</v>
          </cell>
          <cell r="E2631" t="str">
            <v>TEE</v>
          </cell>
          <cell r="F2631">
            <v>2</v>
          </cell>
          <cell r="G2631" t="str">
            <v>CB400300000T00</v>
          </cell>
          <cell r="H2631">
            <v>0.75</v>
          </cell>
          <cell r="I2631" t="str">
            <v>--</v>
          </cell>
          <cell r="J2631">
            <v>4</v>
          </cell>
          <cell r="K2631">
            <v>4</v>
          </cell>
        </row>
        <row r="2632">
          <cell r="A2632" t="str">
            <v>M2</v>
          </cell>
          <cell r="B2632" t="str">
            <v>A5C</v>
          </cell>
          <cell r="C2632" t="str">
            <v>P</v>
          </cell>
          <cell r="D2632" t="str">
            <v>23130</v>
          </cell>
          <cell r="E2632" t="str">
            <v>TEE</v>
          </cell>
          <cell r="F2632">
            <v>2</v>
          </cell>
          <cell r="G2632" t="str">
            <v>CB400300000T00</v>
          </cell>
          <cell r="H2632">
            <v>0.75</v>
          </cell>
          <cell r="I2632" t="str">
            <v>--</v>
          </cell>
          <cell r="J2632">
            <v>2</v>
          </cell>
          <cell r="K2632">
            <v>2</v>
          </cell>
        </row>
        <row r="2633">
          <cell r="A2633" t="str">
            <v>M2</v>
          </cell>
          <cell r="B2633" t="str">
            <v>A5C</v>
          </cell>
          <cell r="C2633" t="str">
            <v>P</v>
          </cell>
          <cell r="D2633" t="str">
            <v>23180</v>
          </cell>
          <cell r="E2633" t="str">
            <v>TEE</v>
          </cell>
          <cell r="F2633">
            <v>2</v>
          </cell>
          <cell r="G2633" t="str">
            <v>CB400300000T00</v>
          </cell>
          <cell r="H2633">
            <v>0.75</v>
          </cell>
          <cell r="I2633" t="str">
            <v>--</v>
          </cell>
          <cell r="J2633">
            <v>2</v>
          </cell>
          <cell r="K2633">
            <v>2</v>
          </cell>
        </row>
        <row r="2634">
          <cell r="A2634" t="str">
            <v>M2</v>
          </cell>
          <cell r="B2634" t="str">
            <v>A5C</v>
          </cell>
          <cell r="C2634" t="str">
            <v>P</v>
          </cell>
          <cell r="D2634" t="str">
            <v>24017</v>
          </cell>
          <cell r="E2634" t="str">
            <v>TEE</v>
          </cell>
          <cell r="F2634">
            <v>2</v>
          </cell>
          <cell r="G2634" t="str">
            <v>CB400300000T00</v>
          </cell>
          <cell r="H2634">
            <v>0.75</v>
          </cell>
          <cell r="I2634" t="str">
            <v>--</v>
          </cell>
          <cell r="J2634">
            <v>5</v>
          </cell>
          <cell r="K2634">
            <v>5</v>
          </cell>
        </row>
        <row r="2635">
          <cell r="A2635" t="str">
            <v>M2</v>
          </cell>
          <cell r="B2635" t="str">
            <v>A5C</v>
          </cell>
          <cell r="C2635" t="str">
            <v>TRIM</v>
          </cell>
          <cell r="D2635" t="str">
            <v>C-2302</v>
          </cell>
          <cell r="E2635" t="str">
            <v>TEE</v>
          </cell>
          <cell r="F2635">
            <v>2</v>
          </cell>
          <cell r="G2635" t="str">
            <v>CB400300000T00</v>
          </cell>
          <cell r="H2635">
            <v>0.75</v>
          </cell>
          <cell r="I2635" t="str">
            <v>--</v>
          </cell>
          <cell r="J2635">
            <v>1</v>
          </cell>
          <cell r="K2635">
            <v>1</v>
          </cell>
        </row>
        <row r="2636">
          <cell r="A2636" t="str">
            <v>M2</v>
          </cell>
          <cell r="B2636" t="str">
            <v>A5C</v>
          </cell>
          <cell r="C2636" t="str">
            <v>P</v>
          </cell>
          <cell r="D2636" t="str">
            <v>23014</v>
          </cell>
          <cell r="E2636" t="str">
            <v>90 ELL</v>
          </cell>
          <cell r="F2636">
            <v>2</v>
          </cell>
          <cell r="G2636" t="str">
            <v>CB400100000T00</v>
          </cell>
          <cell r="H2636">
            <v>0.75</v>
          </cell>
          <cell r="I2636" t="str">
            <v>--</v>
          </cell>
          <cell r="J2636">
            <v>4</v>
          </cell>
          <cell r="K2636">
            <v>4</v>
          </cell>
        </row>
        <row r="2637">
          <cell r="A2637" t="str">
            <v>M2</v>
          </cell>
          <cell r="B2637" t="str">
            <v>A5C</v>
          </cell>
          <cell r="C2637" t="str">
            <v>P</v>
          </cell>
          <cell r="D2637" t="str">
            <v>23156</v>
          </cell>
          <cell r="E2637" t="str">
            <v>90 ELL</v>
          </cell>
          <cell r="F2637">
            <v>2</v>
          </cell>
          <cell r="G2637" t="str">
            <v>CB400100000T00</v>
          </cell>
          <cell r="H2637">
            <v>0.75</v>
          </cell>
          <cell r="I2637" t="str">
            <v>--</v>
          </cell>
          <cell r="J2637">
            <v>12</v>
          </cell>
          <cell r="K2637">
            <v>12</v>
          </cell>
        </row>
        <row r="2638">
          <cell r="A2638" t="str">
            <v>M2</v>
          </cell>
          <cell r="B2638" t="str">
            <v>A5C</v>
          </cell>
          <cell r="C2638" t="str">
            <v>P</v>
          </cell>
          <cell r="D2638" t="str">
            <v>24027</v>
          </cell>
          <cell r="E2638" t="str">
            <v>90 ELL</v>
          </cell>
          <cell r="F2638">
            <v>2</v>
          </cell>
          <cell r="G2638" t="str">
            <v>CB400100000T00</v>
          </cell>
          <cell r="H2638">
            <v>0.75</v>
          </cell>
          <cell r="I2638" t="str">
            <v>--</v>
          </cell>
          <cell r="J2638">
            <v>2</v>
          </cell>
          <cell r="K2638">
            <v>2</v>
          </cell>
        </row>
        <row r="2639">
          <cell r="A2639" t="str">
            <v>M2</v>
          </cell>
          <cell r="B2639" t="str">
            <v>A5C</v>
          </cell>
          <cell r="C2639" t="str">
            <v>P</v>
          </cell>
          <cell r="D2639" t="str">
            <v>24029</v>
          </cell>
          <cell r="E2639" t="str">
            <v>90 ELL</v>
          </cell>
          <cell r="F2639">
            <v>2</v>
          </cell>
          <cell r="G2639" t="str">
            <v>CB400100000T00</v>
          </cell>
          <cell r="H2639">
            <v>0.75</v>
          </cell>
          <cell r="I2639" t="str">
            <v>--</v>
          </cell>
          <cell r="J2639">
            <v>8</v>
          </cell>
          <cell r="K2639">
            <v>8</v>
          </cell>
        </row>
        <row r="2640">
          <cell r="A2640" t="str">
            <v>M2</v>
          </cell>
          <cell r="B2640" t="str">
            <v>A5C</v>
          </cell>
          <cell r="C2640" t="str">
            <v>P</v>
          </cell>
          <cell r="D2640" t="str">
            <v>24031</v>
          </cell>
          <cell r="E2640" t="str">
            <v>90 ELL</v>
          </cell>
          <cell r="F2640">
            <v>2</v>
          </cell>
          <cell r="G2640" t="str">
            <v>CB400100000T00</v>
          </cell>
          <cell r="H2640">
            <v>0.75</v>
          </cell>
          <cell r="I2640" t="str">
            <v>--</v>
          </cell>
          <cell r="J2640">
            <v>3</v>
          </cell>
          <cell r="K2640">
            <v>3</v>
          </cell>
        </row>
        <row r="2641">
          <cell r="A2641" t="str">
            <v>M2</v>
          </cell>
          <cell r="B2641" t="str">
            <v>A5C</v>
          </cell>
          <cell r="C2641" t="str">
            <v>P</v>
          </cell>
          <cell r="D2641" t="str">
            <v>24033</v>
          </cell>
          <cell r="E2641" t="str">
            <v>90 ELL</v>
          </cell>
          <cell r="F2641">
            <v>2</v>
          </cell>
          <cell r="G2641" t="str">
            <v>CB400100000T00</v>
          </cell>
          <cell r="H2641">
            <v>0.75</v>
          </cell>
          <cell r="I2641" t="str">
            <v>--</v>
          </cell>
          <cell r="J2641">
            <v>2</v>
          </cell>
          <cell r="K2641">
            <v>2</v>
          </cell>
        </row>
        <row r="2642">
          <cell r="A2642" t="str">
            <v>M2</v>
          </cell>
          <cell r="B2642" t="str">
            <v>A5C</v>
          </cell>
          <cell r="C2642" t="str">
            <v>P</v>
          </cell>
          <cell r="D2642" t="str">
            <v>99004</v>
          </cell>
          <cell r="E2642" t="str">
            <v>90 ELL</v>
          </cell>
          <cell r="F2642">
            <v>2</v>
          </cell>
          <cell r="G2642" t="str">
            <v>CB400100000T00</v>
          </cell>
          <cell r="H2642">
            <v>0.75</v>
          </cell>
          <cell r="I2642" t="str">
            <v>--</v>
          </cell>
          <cell r="J2642">
            <v>6</v>
          </cell>
          <cell r="K2642">
            <v>6</v>
          </cell>
        </row>
        <row r="2643">
          <cell r="A2643" t="str">
            <v>M2</v>
          </cell>
          <cell r="B2643" t="str">
            <v>A5C</v>
          </cell>
          <cell r="C2643" t="str">
            <v>TRIM</v>
          </cell>
          <cell r="D2643" t="str">
            <v>C-2301</v>
          </cell>
          <cell r="E2643" t="str">
            <v>90 ELL</v>
          </cell>
          <cell r="F2643">
            <v>2</v>
          </cell>
          <cell r="G2643" t="str">
            <v>CB400100000T00</v>
          </cell>
          <cell r="H2643">
            <v>0.75</v>
          </cell>
          <cell r="I2643" t="str">
            <v>--</v>
          </cell>
          <cell r="J2643">
            <v>1</v>
          </cell>
          <cell r="K2643">
            <v>1</v>
          </cell>
        </row>
        <row r="2644">
          <cell r="A2644" t="str">
            <v>M2</v>
          </cell>
          <cell r="B2644" t="str">
            <v>A5C</v>
          </cell>
          <cell r="C2644" t="str">
            <v>P</v>
          </cell>
          <cell r="D2644" t="str">
            <v>24003</v>
          </cell>
          <cell r="E2644" t="str">
            <v>90 ELL</v>
          </cell>
          <cell r="F2644">
            <v>2</v>
          </cell>
          <cell r="G2644" t="str">
            <v>CB400100000T00</v>
          </cell>
          <cell r="H2644">
            <v>0.75</v>
          </cell>
          <cell r="I2644" t="str">
            <v>--</v>
          </cell>
          <cell r="J2644">
            <v>2</v>
          </cell>
          <cell r="K2644">
            <v>2</v>
          </cell>
        </row>
        <row r="2645">
          <cell r="A2645" t="str">
            <v>M2</v>
          </cell>
          <cell r="B2645" t="str">
            <v>A5C</v>
          </cell>
          <cell r="C2645" t="str">
            <v>P</v>
          </cell>
          <cell r="D2645" t="str">
            <v>23156</v>
          </cell>
          <cell r="E2645" t="str">
            <v>CAP</v>
          </cell>
          <cell r="F2645">
            <v>2</v>
          </cell>
          <cell r="G2645" t="str">
            <v>CB520700000T00</v>
          </cell>
          <cell r="H2645">
            <v>0.75</v>
          </cell>
          <cell r="I2645" t="str">
            <v>--</v>
          </cell>
          <cell r="J2645">
            <v>1</v>
          </cell>
          <cell r="K2645">
            <v>1</v>
          </cell>
        </row>
        <row r="2646">
          <cell r="A2646" t="str">
            <v>M2</v>
          </cell>
          <cell r="B2646" t="str">
            <v>A5C</v>
          </cell>
          <cell r="C2646" t="str">
            <v>P</v>
          </cell>
          <cell r="D2646" t="str">
            <v>24001</v>
          </cell>
          <cell r="E2646" t="str">
            <v>CAP</v>
          </cell>
          <cell r="F2646">
            <v>2</v>
          </cell>
          <cell r="G2646" t="str">
            <v>CB520700000T00</v>
          </cell>
          <cell r="H2646">
            <v>0.75</v>
          </cell>
          <cell r="I2646" t="str">
            <v>--</v>
          </cell>
          <cell r="J2646">
            <v>2</v>
          </cell>
          <cell r="K2646">
            <v>2</v>
          </cell>
        </row>
        <row r="2647">
          <cell r="A2647" t="str">
            <v>M2</v>
          </cell>
          <cell r="B2647" t="str">
            <v>A5C</v>
          </cell>
          <cell r="C2647" t="str">
            <v>P</v>
          </cell>
          <cell r="D2647" t="str">
            <v>24002</v>
          </cell>
          <cell r="E2647" t="str">
            <v>CAP</v>
          </cell>
          <cell r="F2647">
            <v>2</v>
          </cell>
          <cell r="G2647" t="str">
            <v>CB520700000T00</v>
          </cell>
          <cell r="H2647">
            <v>0.75</v>
          </cell>
          <cell r="I2647" t="str">
            <v>--</v>
          </cell>
          <cell r="J2647">
            <v>1</v>
          </cell>
          <cell r="K2647">
            <v>1</v>
          </cell>
        </row>
        <row r="2648">
          <cell r="A2648" t="str">
            <v>M2</v>
          </cell>
          <cell r="B2648" t="str">
            <v>A5C</v>
          </cell>
          <cell r="C2648" t="str">
            <v>P</v>
          </cell>
          <cell r="D2648" t="str">
            <v>24004</v>
          </cell>
          <cell r="E2648" t="str">
            <v>CAP</v>
          </cell>
          <cell r="F2648">
            <v>2</v>
          </cell>
          <cell r="G2648" t="str">
            <v>CB520700000T00</v>
          </cell>
          <cell r="H2648">
            <v>0.75</v>
          </cell>
          <cell r="I2648" t="str">
            <v>--</v>
          </cell>
          <cell r="J2648">
            <v>3</v>
          </cell>
          <cell r="K2648">
            <v>3</v>
          </cell>
        </row>
        <row r="2649">
          <cell r="A2649" t="str">
            <v>M2</v>
          </cell>
          <cell r="B2649" t="str">
            <v>A5C</v>
          </cell>
          <cell r="C2649" t="str">
            <v>P</v>
          </cell>
          <cell r="D2649" t="str">
            <v>24026</v>
          </cell>
          <cell r="E2649" t="str">
            <v>CAP</v>
          </cell>
          <cell r="F2649">
            <v>2</v>
          </cell>
          <cell r="G2649" t="str">
            <v>CB520700000T00</v>
          </cell>
          <cell r="H2649">
            <v>0.75</v>
          </cell>
          <cell r="I2649" t="str">
            <v>--</v>
          </cell>
          <cell r="J2649">
            <v>1</v>
          </cell>
          <cell r="K2649">
            <v>1</v>
          </cell>
        </row>
        <row r="2650">
          <cell r="A2650" t="str">
            <v>M2</v>
          </cell>
          <cell r="B2650" t="str">
            <v>A5C</v>
          </cell>
          <cell r="C2650" t="str">
            <v>P</v>
          </cell>
          <cell r="D2650" t="str">
            <v>24029</v>
          </cell>
          <cell r="E2650" t="str">
            <v>CAP</v>
          </cell>
          <cell r="F2650">
            <v>2</v>
          </cell>
          <cell r="G2650" t="str">
            <v>CB520700000T00</v>
          </cell>
          <cell r="H2650">
            <v>0.75</v>
          </cell>
          <cell r="I2650" t="str">
            <v>--</v>
          </cell>
          <cell r="J2650">
            <v>2</v>
          </cell>
          <cell r="K2650">
            <v>2</v>
          </cell>
        </row>
        <row r="2651">
          <cell r="A2651" t="str">
            <v>M2</v>
          </cell>
          <cell r="B2651" t="str">
            <v>A5C</v>
          </cell>
          <cell r="C2651" t="str">
            <v>P</v>
          </cell>
          <cell r="D2651" t="str">
            <v>99004</v>
          </cell>
          <cell r="E2651" t="str">
            <v>CAP</v>
          </cell>
          <cell r="F2651">
            <v>2</v>
          </cell>
          <cell r="G2651" t="str">
            <v>CB520700000T00</v>
          </cell>
          <cell r="H2651">
            <v>0.75</v>
          </cell>
          <cell r="I2651" t="str">
            <v>--</v>
          </cell>
          <cell r="J2651">
            <v>1</v>
          </cell>
          <cell r="K2651">
            <v>1</v>
          </cell>
        </row>
        <row r="2652">
          <cell r="A2652" t="str">
            <v>M2</v>
          </cell>
          <cell r="B2652" t="str">
            <v>A5C</v>
          </cell>
          <cell r="C2652" t="str">
            <v>TRIM</v>
          </cell>
          <cell r="D2652" t="str">
            <v>C-2301</v>
          </cell>
          <cell r="E2652" t="str">
            <v>CAP</v>
          </cell>
          <cell r="F2652">
            <v>2</v>
          </cell>
          <cell r="G2652" t="str">
            <v>CB520700000T00</v>
          </cell>
          <cell r="H2652">
            <v>0.75</v>
          </cell>
          <cell r="I2652" t="str">
            <v>--</v>
          </cell>
          <cell r="J2652">
            <v>2</v>
          </cell>
          <cell r="K2652">
            <v>2</v>
          </cell>
        </row>
        <row r="2653">
          <cell r="A2653" t="str">
            <v>M2</v>
          </cell>
          <cell r="B2653" t="str">
            <v>A5C</v>
          </cell>
          <cell r="C2653" t="str">
            <v>TRIM</v>
          </cell>
          <cell r="D2653" t="str">
            <v>R-2401</v>
          </cell>
          <cell r="E2653" t="str">
            <v>CAP</v>
          </cell>
          <cell r="F2653">
            <v>2</v>
          </cell>
          <cell r="G2653" t="str">
            <v>CB520700000T00</v>
          </cell>
          <cell r="H2653">
            <v>0.75</v>
          </cell>
          <cell r="I2653" t="str">
            <v>--</v>
          </cell>
          <cell r="J2653">
            <v>2</v>
          </cell>
          <cell r="K2653">
            <v>2</v>
          </cell>
        </row>
        <row r="2654">
          <cell r="A2654" t="str">
            <v>M2</v>
          </cell>
          <cell r="B2654" t="str">
            <v>A5C</v>
          </cell>
          <cell r="C2654" t="str">
            <v>TRIM</v>
          </cell>
          <cell r="D2654" t="str">
            <v>V-2404</v>
          </cell>
          <cell r="E2654" t="str">
            <v>CAP</v>
          </cell>
          <cell r="F2654">
            <v>2</v>
          </cell>
          <cell r="G2654" t="str">
            <v>CB520700000T00</v>
          </cell>
          <cell r="H2654">
            <v>0.75</v>
          </cell>
          <cell r="I2654" t="str">
            <v>--</v>
          </cell>
          <cell r="J2654">
            <v>2</v>
          </cell>
          <cell r="K2654">
            <v>2</v>
          </cell>
        </row>
        <row r="2655">
          <cell r="A2655" t="str">
            <v>M2</v>
          </cell>
          <cell r="B2655" t="str">
            <v>A5C</v>
          </cell>
          <cell r="C2655" t="str">
            <v>TRIM</v>
          </cell>
          <cell r="D2655" t="str">
            <v>V-2401</v>
          </cell>
          <cell r="E2655" t="str">
            <v>CAP</v>
          </cell>
          <cell r="F2655">
            <v>2</v>
          </cell>
          <cell r="G2655" t="str">
            <v>CB520700000T00</v>
          </cell>
          <cell r="H2655">
            <v>0.75</v>
          </cell>
          <cell r="I2655" t="str">
            <v>--</v>
          </cell>
          <cell r="J2655">
            <v>2</v>
          </cell>
          <cell r="K2655">
            <v>2</v>
          </cell>
        </row>
        <row r="2656">
          <cell r="A2656" t="str">
            <v>M2</v>
          </cell>
          <cell r="B2656" t="str">
            <v>A5C</v>
          </cell>
          <cell r="C2656" t="str">
            <v>P</v>
          </cell>
          <cell r="D2656" t="str">
            <v>23013</v>
          </cell>
          <cell r="E2656" t="str">
            <v>CAP</v>
          </cell>
          <cell r="F2656">
            <v>2</v>
          </cell>
          <cell r="G2656" t="str">
            <v>CB520700000T00</v>
          </cell>
          <cell r="H2656">
            <v>0.75</v>
          </cell>
          <cell r="I2656" t="str">
            <v>--</v>
          </cell>
          <cell r="J2656">
            <v>2</v>
          </cell>
          <cell r="K2656">
            <v>2</v>
          </cell>
        </row>
        <row r="2657">
          <cell r="A2657" t="str">
            <v>M2</v>
          </cell>
          <cell r="B2657" t="str">
            <v>A5C</v>
          </cell>
          <cell r="C2657" t="str">
            <v>P</v>
          </cell>
          <cell r="D2657" t="str">
            <v>24025</v>
          </cell>
          <cell r="E2657" t="str">
            <v>CAP</v>
          </cell>
          <cell r="F2657">
            <v>2</v>
          </cell>
          <cell r="G2657" t="str">
            <v>CB520700000T00</v>
          </cell>
          <cell r="H2657">
            <v>0.75</v>
          </cell>
          <cell r="I2657" t="str">
            <v>--</v>
          </cell>
          <cell r="J2657">
            <v>2</v>
          </cell>
          <cell r="K2657">
            <v>2</v>
          </cell>
        </row>
        <row r="2658">
          <cell r="A2658" t="str">
            <v>M2</v>
          </cell>
          <cell r="B2658" t="str">
            <v>A5C</v>
          </cell>
          <cell r="C2658" t="str">
            <v>P</v>
          </cell>
          <cell r="D2658" t="str">
            <v>24004</v>
          </cell>
          <cell r="E2658" t="str">
            <v>CPLG</v>
          </cell>
          <cell r="F2658">
            <v>2</v>
          </cell>
          <cell r="G2658" t="str">
            <v>CB400500000T00</v>
          </cell>
          <cell r="H2658">
            <v>0.75</v>
          </cell>
          <cell r="I2658" t="str">
            <v>--</v>
          </cell>
          <cell r="J2658">
            <v>2</v>
          </cell>
          <cell r="K2658">
            <v>2</v>
          </cell>
        </row>
        <row r="2659">
          <cell r="A2659" t="str">
            <v>M2</v>
          </cell>
          <cell r="B2659" t="str">
            <v>A5C</v>
          </cell>
          <cell r="C2659" t="str">
            <v>P</v>
          </cell>
          <cell r="D2659" t="str">
            <v>24031</v>
          </cell>
          <cell r="E2659" t="str">
            <v>CPLG</v>
          </cell>
          <cell r="F2659">
            <v>2</v>
          </cell>
          <cell r="G2659" t="str">
            <v>CB400500000T00</v>
          </cell>
          <cell r="H2659">
            <v>0.75</v>
          </cell>
          <cell r="I2659" t="str">
            <v>--</v>
          </cell>
          <cell r="J2659">
            <v>1</v>
          </cell>
          <cell r="K2659">
            <v>1</v>
          </cell>
        </row>
        <row r="2660">
          <cell r="A2660" t="str">
            <v>M2</v>
          </cell>
          <cell r="B2660" t="str">
            <v>A5C</v>
          </cell>
          <cell r="C2660" t="str">
            <v>P</v>
          </cell>
          <cell r="D2660" t="str">
            <v>99004</v>
          </cell>
          <cell r="E2660" t="str">
            <v>CPLG</v>
          </cell>
          <cell r="F2660">
            <v>2</v>
          </cell>
          <cell r="G2660" t="str">
            <v>CB400500000T00</v>
          </cell>
          <cell r="H2660">
            <v>0.75</v>
          </cell>
          <cell r="I2660" t="str">
            <v>--</v>
          </cell>
          <cell r="J2660">
            <v>1</v>
          </cell>
          <cell r="K2660">
            <v>1</v>
          </cell>
        </row>
        <row r="2661">
          <cell r="A2661" t="str">
            <v>M2</v>
          </cell>
          <cell r="B2661" t="str">
            <v>A5C</v>
          </cell>
          <cell r="C2661" t="str">
            <v>P</v>
          </cell>
          <cell r="D2661" t="str">
            <v>23156</v>
          </cell>
          <cell r="E2661" t="str">
            <v>CPLG</v>
          </cell>
          <cell r="F2661">
            <v>2</v>
          </cell>
          <cell r="G2661" t="str">
            <v>CB400500000T00</v>
          </cell>
          <cell r="H2661">
            <v>0.75</v>
          </cell>
          <cell r="I2661" t="str">
            <v>--</v>
          </cell>
          <cell r="J2661">
            <v>6</v>
          </cell>
          <cell r="K2661">
            <v>6</v>
          </cell>
        </row>
        <row r="2662">
          <cell r="A2662" t="str">
            <v>M2</v>
          </cell>
          <cell r="B2662" t="str">
            <v>A5C</v>
          </cell>
          <cell r="C2662" t="str">
            <v>P</v>
          </cell>
          <cell r="D2662" t="str">
            <v>24029</v>
          </cell>
          <cell r="E2662" t="str">
            <v>CPLG</v>
          </cell>
          <cell r="F2662">
            <v>2</v>
          </cell>
          <cell r="G2662" t="str">
            <v>CB400500000T00</v>
          </cell>
          <cell r="H2662">
            <v>0.75</v>
          </cell>
          <cell r="I2662" t="str">
            <v>--</v>
          </cell>
          <cell r="J2662">
            <v>1</v>
          </cell>
          <cell r="K2662">
            <v>1</v>
          </cell>
        </row>
        <row r="2663">
          <cell r="A2663" t="str">
            <v>M2</v>
          </cell>
          <cell r="B2663" t="str">
            <v>A5C</v>
          </cell>
          <cell r="C2663" t="str">
            <v>P</v>
          </cell>
          <cell r="D2663" t="str">
            <v>24033</v>
          </cell>
          <cell r="E2663" t="str">
            <v>CPLG</v>
          </cell>
          <cell r="F2663">
            <v>2</v>
          </cell>
          <cell r="G2663" t="str">
            <v>CB400500000T00</v>
          </cell>
          <cell r="H2663">
            <v>0.75</v>
          </cell>
          <cell r="I2663" t="str">
            <v>--</v>
          </cell>
          <cell r="J2663">
            <v>1</v>
          </cell>
          <cell r="K2663">
            <v>1</v>
          </cell>
        </row>
        <row r="2664">
          <cell r="A2664" t="str">
            <v>M2</v>
          </cell>
          <cell r="B2664" t="str">
            <v>A5C</v>
          </cell>
          <cell r="C2664" t="str">
            <v>TRIM</v>
          </cell>
          <cell r="D2664" t="str">
            <v>C-2301</v>
          </cell>
          <cell r="E2664" t="str">
            <v>NPL</v>
          </cell>
          <cell r="F2664">
            <v>2</v>
          </cell>
          <cell r="G2664" t="str">
            <v>CB132108000TVR</v>
          </cell>
          <cell r="H2664">
            <v>0.75</v>
          </cell>
          <cell r="I2664" t="str">
            <v>75mm</v>
          </cell>
          <cell r="J2664">
            <v>2</v>
          </cell>
          <cell r="K2664">
            <v>2</v>
          </cell>
        </row>
        <row r="2665">
          <cell r="A2665" t="str">
            <v>M2</v>
          </cell>
          <cell r="B2665" t="str">
            <v>A5C</v>
          </cell>
          <cell r="C2665" t="str">
            <v>P</v>
          </cell>
          <cell r="D2665" t="str">
            <v>23156</v>
          </cell>
          <cell r="E2665" t="str">
            <v>TEE</v>
          </cell>
          <cell r="F2665">
            <v>2</v>
          </cell>
          <cell r="G2665" t="str">
            <v>CB400300000T00</v>
          </cell>
          <cell r="H2665">
            <v>0.75</v>
          </cell>
          <cell r="I2665" t="str">
            <v>--</v>
          </cell>
          <cell r="J2665">
            <v>4</v>
          </cell>
          <cell r="K2665">
            <v>4</v>
          </cell>
        </row>
        <row r="2666">
          <cell r="A2666" t="str">
            <v>M2</v>
          </cell>
          <cell r="B2666" t="str">
            <v>A5C</v>
          </cell>
          <cell r="C2666" t="str">
            <v>P</v>
          </cell>
          <cell r="D2666" t="str">
            <v>24029</v>
          </cell>
          <cell r="E2666" t="str">
            <v>TEE</v>
          </cell>
          <cell r="F2666">
            <v>2</v>
          </cell>
          <cell r="G2666" t="str">
            <v>CB400300000T00</v>
          </cell>
          <cell r="H2666">
            <v>0.75</v>
          </cell>
          <cell r="I2666" t="str">
            <v>--</v>
          </cell>
          <cell r="J2666">
            <v>5</v>
          </cell>
          <cell r="K2666">
            <v>5</v>
          </cell>
        </row>
        <row r="2667">
          <cell r="A2667" t="str">
            <v>M2</v>
          </cell>
          <cell r="B2667" t="str">
            <v>A5C</v>
          </cell>
          <cell r="C2667" t="str">
            <v>P</v>
          </cell>
          <cell r="D2667" t="str">
            <v>99004</v>
          </cell>
          <cell r="E2667" t="str">
            <v>TEE</v>
          </cell>
          <cell r="F2667">
            <v>2</v>
          </cell>
          <cell r="G2667" t="str">
            <v>CB400300000T00</v>
          </cell>
          <cell r="H2667">
            <v>0.75</v>
          </cell>
          <cell r="I2667" t="str">
            <v>--</v>
          </cell>
          <cell r="J2667">
            <v>4</v>
          </cell>
          <cell r="K2667">
            <v>4</v>
          </cell>
        </row>
        <row r="2668">
          <cell r="A2668" t="str">
            <v>M2</v>
          </cell>
          <cell r="B2668" t="str">
            <v>A5C</v>
          </cell>
          <cell r="C2668" t="str">
            <v>TRIM</v>
          </cell>
          <cell r="D2668" t="str">
            <v>C-2301</v>
          </cell>
          <cell r="E2668" t="str">
            <v>TEE</v>
          </cell>
          <cell r="F2668">
            <v>2</v>
          </cell>
          <cell r="G2668" t="str">
            <v>CB400300000T00</v>
          </cell>
          <cell r="H2668">
            <v>0.75</v>
          </cell>
          <cell r="I2668" t="str">
            <v>--</v>
          </cell>
          <cell r="J2668">
            <v>1</v>
          </cell>
          <cell r="K2668">
            <v>1</v>
          </cell>
        </row>
        <row r="2669">
          <cell r="A2669" t="str">
            <v>M2</v>
          </cell>
          <cell r="B2669" t="str">
            <v>B2C</v>
          </cell>
          <cell r="C2669" t="str">
            <v>SH</v>
          </cell>
          <cell r="D2669" t="str">
            <v>23613</v>
          </cell>
          <cell r="E2669" t="str">
            <v>90 ELL</v>
          </cell>
          <cell r="F2669">
            <v>2</v>
          </cell>
          <cell r="G2669" t="str">
            <v>CB400100000100</v>
          </cell>
          <cell r="H2669">
            <v>1</v>
          </cell>
          <cell r="I2669" t="str">
            <v>--</v>
          </cell>
          <cell r="J2669">
            <v>2</v>
          </cell>
          <cell r="K2669">
            <v>2</v>
          </cell>
        </row>
        <row r="2670">
          <cell r="A2670" t="str">
            <v>M2</v>
          </cell>
          <cell r="B2670" t="str">
            <v>B2C</v>
          </cell>
          <cell r="C2670" t="str">
            <v>SH</v>
          </cell>
          <cell r="D2670" t="str">
            <v>24612</v>
          </cell>
          <cell r="E2670" t="str">
            <v>C SWG</v>
          </cell>
          <cell r="F2670">
            <v>2</v>
          </cell>
          <cell r="G2670" t="str">
            <v>CB16110808010T</v>
          </cell>
          <cell r="H2670">
            <v>1</v>
          </cell>
          <cell r="I2670">
            <v>0.75</v>
          </cell>
          <cell r="J2670">
            <v>1</v>
          </cell>
          <cell r="K2670">
            <v>1</v>
          </cell>
        </row>
        <row r="2671">
          <cell r="A2671" t="str">
            <v>M2</v>
          </cell>
          <cell r="B2671" t="str">
            <v>A5C</v>
          </cell>
          <cell r="C2671" t="str">
            <v>N</v>
          </cell>
          <cell r="D2671" t="str">
            <v>23631</v>
          </cell>
          <cell r="E2671" t="str">
            <v>90 ELL</v>
          </cell>
          <cell r="F2671">
            <v>2</v>
          </cell>
          <cell r="G2671" t="str">
            <v>CB400100000100</v>
          </cell>
          <cell r="H2671">
            <v>1</v>
          </cell>
          <cell r="I2671" t="str">
            <v>--</v>
          </cell>
          <cell r="J2671">
            <v>2</v>
          </cell>
          <cell r="K2671">
            <v>2</v>
          </cell>
        </row>
        <row r="2672">
          <cell r="A2672" t="str">
            <v>M2</v>
          </cell>
          <cell r="B2672" t="str">
            <v>A5C</v>
          </cell>
          <cell r="C2672" t="str">
            <v>N</v>
          </cell>
          <cell r="D2672" t="str">
            <v>23632</v>
          </cell>
          <cell r="E2672" t="str">
            <v>90 ELL</v>
          </cell>
          <cell r="F2672">
            <v>2</v>
          </cell>
          <cell r="G2672" t="str">
            <v>CB400100000100</v>
          </cell>
          <cell r="H2672">
            <v>1</v>
          </cell>
          <cell r="I2672" t="str">
            <v>--</v>
          </cell>
          <cell r="J2672">
            <v>3</v>
          </cell>
          <cell r="K2672">
            <v>3</v>
          </cell>
        </row>
        <row r="2673">
          <cell r="A2673" t="str">
            <v>M2</v>
          </cell>
          <cell r="B2673" t="str">
            <v>A5C</v>
          </cell>
          <cell r="C2673" t="str">
            <v>N</v>
          </cell>
          <cell r="D2673" t="str">
            <v>23634</v>
          </cell>
          <cell r="E2673" t="str">
            <v>90 ELL</v>
          </cell>
          <cell r="F2673">
            <v>2</v>
          </cell>
          <cell r="G2673" t="str">
            <v>CB400100000100</v>
          </cell>
          <cell r="H2673">
            <v>1</v>
          </cell>
          <cell r="I2673" t="str">
            <v>--</v>
          </cell>
          <cell r="J2673">
            <v>3</v>
          </cell>
          <cell r="K2673">
            <v>3</v>
          </cell>
        </row>
        <row r="2674">
          <cell r="A2674" t="str">
            <v>M2</v>
          </cell>
          <cell r="B2674" t="str">
            <v>A5C</v>
          </cell>
          <cell r="C2674" t="str">
            <v>N</v>
          </cell>
          <cell r="D2674" t="str">
            <v>23640</v>
          </cell>
          <cell r="E2674" t="str">
            <v>90 ELL</v>
          </cell>
          <cell r="F2674">
            <v>2</v>
          </cell>
          <cell r="G2674" t="str">
            <v>CB400100000100</v>
          </cell>
          <cell r="H2674">
            <v>1</v>
          </cell>
          <cell r="I2674" t="str">
            <v>--</v>
          </cell>
          <cell r="J2674">
            <v>3</v>
          </cell>
          <cell r="K2674">
            <v>3</v>
          </cell>
        </row>
        <row r="2675">
          <cell r="A2675" t="str">
            <v>M2</v>
          </cell>
          <cell r="B2675" t="str">
            <v>A5C</v>
          </cell>
          <cell r="C2675" t="str">
            <v>N</v>
          </cell>
          <cell r="D2675" t="str">
            <v>23633</v>
          </cell>
          <cell r="E2675" t="str">
            <v>90 ELL</v>
          </cell>
          <cell r="F2675">
            <v>2</v>
          </cell>
          <cell r="G2675" t="str">
            <v>CB400100000100</v>
          </cell>
          <cell r="H2675">
            <v>1</v>
          </cell>
          <cell r="I2675" t="str">
            <v>--</v>
          </cell>
          <cell r="J2675">
            <v>3</v>
          </cell>
          <cell r="K2675">
            <v>3</v>
          </cell>
        </row>
        <row r="2676">
          <cell r="A2676" t="str">
            <v>M2</v>
          </cell>
          <cell r="B2676" t="str">
            <v>A5C</v>
          </cell>
          <cell r="C2676" t="str">
            <v>N</v>
          </cell>
          <cell r="D2676" t="str">
            <v>23636</v>
          </cell>
          <cell r="E2676" t="str">
            <v>90 ELL</v>
          </cell>
          <cell r="F2676">
            <v>2</v>
          </cell>
          <cell r="G2676" t="str">
            <v>CB400100000100</v>
          </cell>
          <cell r="H2676">
            <v>1</v>
          </cell>
          <cell r="I2676" t="str">
            <v>--</v>
          </cell>
          <cell r="J2676">
            <v>3</v>
          </cell>
          <cell r="K2676">
            <v>3</v>
          </cell>
        </row>
        <row r="2677">
          <cell r="A2677" t="str">
            <v>M2</v>
          </cell>
          <cell r="B2677" t="str">
            <v>A5C</v>
          </cell>
          <cell r="C2677" t="str">
            <v>N</v>
          </cell>
          <cell r="D2677" t="str">
            <v>23639</v>
          </cell>
          <cell r="E2677" t="str">
            <v>90 ELL</v>
          </cell>
          <cell r="F2677">
            <v>2</v>
          </cell>
          <cell r="G2677" t="str">
            <v>CB400100000100</v>
          </cell>
          <cell r="H2677">
            <v>1</v>
          </cell>
          <cell r="I2677" t="str">
            <v>--</v>
          </cell>
          <cell r="J2677">
            <v>2</v>
          </cell>
          <cell r="K2677">
            <v>2</v>
          </cell>
        </row>
        <row r="2678">
          <cell r="A2678" t="str">
            <v>M2</v>
          </cell>
          <cell r="B2678" t="str">
            <v>A5C</v>
          </cell>
          <cell r="C2678" t="str">
            <v>P</v>
          </cell>
          <cell r="D2678" t="str">
            <v>23006</v>
          </cell>
          <cell r="E2678" t="str">
            <v>90 ELL</v>
          </cell>
          <cell r="F2678">
            <v>2</v>
          </cell>
          <cell r="G2678" t="str">
            <v>CB400100000100</v>
          </cell>
          <cell r="H2678">
            <v>1</v>
          </cell>
          <cell r="I2678" t="str">
            <v>--</v>
          </cell>
          <cell r="J2678">
            <v>2</v>
          </cell>
          <cell r="K2678">
            <v>2</v>
          </cell>
        </row>
        <row r="2679">
          <cell r="A2679" t="str">
            <v>M2</v>
          </cell>
          <cell r="B2679" t="str">
            <v>A5C</v>
          </cell>
          <cell r="C2679" t="str">
            <v>P</v>
          </cell>
          <cell r="D2679" t="str">
            <v>23037</v>
          </cell>
          <cell r="E2679" t="str">
            <v>90 ELL</v>
          </cell>
          <cell r="F2679">
            <v>2</v>
          </cell>
          <cell r="G2679" t="str">
            <v>CB400100000100</v>
          </cell>
          <cell r="H2679">
            <v>1</v>
          </cell>
          <cell r="I2679" t="str">
            <v>--</v>
          </cell>
          <cell r="J2679">
            <v>2</v>
          </cell>
          <cell r="K2679">
            <v>2</v>
          </cell>
        </row>
        <row r="2680">
          <cell r="A2680" t="str">
            <v>M2</v>
          </cell>
          <cell r="B2680" t="str">
            <v>A5C</v>
          </cell>
          <cell r="C2680" t="str">
            <v>P</v>
          </cell>
          <cell r="D2680" t="str">
            <v>23052</v>
          </cell>
          <cell r="E2680" t="str">
            <v>90 ELL</v>
          </cell>
          <cell r="F2680">
            <v>2</v>
          </cell>
          <cell r="G2680" t="str">
            <v>CB400100000100</v>
          </cell>
          <cell r="H2680">
            <v>1</v>
          </cell>
          <cell r="I2680" t="str">
            <v>--</v>
          </cell>
          <cell r="J2680">
            <v>2</v>
          </cell>
          <cell r="K2680">
            <v>2</v>
          </cell>
        </row>
        <row r="2681">
          <cell r="A2681" t="str">
            <v>M2</v>
          </cell>
          <cell r="B2681" t="str">
            <v>A5C</v>
          </cell>
          <cell r="C2681" t="str">
            <v>P</v>
          </cell>
          <cell r="D2681" t="str">
            <v>23063</v>
          </cell>
          <cell r="E2681" t="str">
            <v>90 ELL</v>
          </cell>
          <cell r="F2681">
            <v>2</v>
          </cell>
          <cell r="G2681" t="str">
            <v>CB400100000100</v>
          </cell>
          <cell r="H2681">
            <v>1</v>
          </cell>
          <cell r="I2681" t="str">
            <v>--</v>
          </cell>
          <cell r="J2681">
            <v>2</v>
          </cell>
          <cell r="K2681">
            <v>2</v>
          </cell>
        </row>
        <row r="2682">
          <cell r="A2682" t="str">
            <v>M2</v>
          </cell>
          <cell r="B2682" t="str">
            <v>A5C</v>
          </cell>
          <cell r="C2682" t="str">
            <v>P</v>
          </cell>
          <cell r="D2682" t="str">
            <v>23078</v>
          </cell>
          <cell r="E2682" t="str">
            <v>90 ELL</v>
          </cell>
          <cell r="F2682">
            <v>2</v>
          </cell>
          <cell r="G2682" t="str">
            <v>CB400100000100</v>
          </cell>
          <cell r="H2682">
            <v>1</v>
          </cell>
          <cell r="I2682" t="str">
            <v>--</v>
          </cell>
          <cell r="J2682">
            <v>2</v>
          </cell>
          <cell r="K2682">
            <v>2</v>
          </cell>
        </row>
        <row r="2683">
          <cell r="A2683" t="str">
            <v>M2</v>
          </cell>
          <cell r="B2683" t="str">
            <v>A5C</v>
          </cell>
          <cell r="C2683" t="str">
            <v>P</v>
          </cell>
          <cell r="D2683" t="str">
            <v>23083</v>
          </cell>
          <cell r="E2683" t="str">
            <v>90 ELL</v>
          </cell>
          <cell r="F2683">
            <v>2</v>
          </cell>
          <cell r="G2683" t="str">
            <v>CB400100000100</v>
          </cell>
          <cell r="H2683">
            <v>1</v>
          </cell>
          <cell r="I2683" t="str">
            <v>--</v>
          </cell>
          <cell r="J2683">
            <v>6</v>
          </cell>
          <cell r="K2683">
            <v>6</v>
          </cell>
        </row>
        <row r="2684">
          <cell r="A2684" t="str">
            <v>M2</v>
          </cell>
          <cell r="B2684" t="str">
            <v>A5C</v>
          </cell>
          <cell r="C2684" t="str">
            <v>P</v>
          </cell>
          <cell r="D2684" t="str">
            <v>23104</v>
          </cell>
          <cell r="E2684" t="str">
            <v>90 ELL</v>
          </cell>
          <cell r="F2684">
            <v>2</v>
          </cell>
          <cell r="G2684" t="str">
            <v>CB400100000100</v>
          </cell>
          <cell r="H2684">
            <v>1</v>
          </cell>
          <cell r="I2684" t="str">
            <v>--</v>
          </cell>
          <cell r="J2684">
            <v>3</v>
          </cell>
          <cell r="K2684">
            <v>3</v>
          </cell>
        </row>
        <row r="2685">
          <cell r="A2685" t="str">
            <v>M2</v>
          </cell>
          <cell r="B2685" t="str">
            <v>A5C</v>
          </cell>
          <cell r="C2685" t="str">
            <v>P</v>
          </cell>
          <cell r="D2685" t="str">
            <v>23104</v>
          </cell>
          <cell r="E2685" t="str">
            <v>90 ELL</v>
          </cell>
          <cell r="F2685">
            <v>2</v>
          </cell>
          <cell r="G2685" t="str">
            <v>CB400100000100</v>
          </cell>
          <cell r="H2685">
            <v>1</v>
          </cell>
          <cell r="I2685" t="str">
            <v>--</v>
          </cell>
          <cell r="J2685">
            <v>2</v>
          </cell>
          <cell r="K2685">
            <v>2</v>
          </cell>
        </row>
        <row r="2686">
          <cell r="A2686" t="str">
            <v>M2</v>
          </cell>
          <cell r="B2686" t="str">
            <v>A5C</v>
          </cell>
          <cell r="C2686" t="str">
            <v>P</v>
          </cell>
          <cell r="D2686" t="str">
            <v>23108</v>
          </cell>
          <cell r="E2686" t="str">
            <v>90 ELL</v>
          </cell>
          <cell r="F2686">
            <v>2</v>
          </cell>
          <cell r="G2686" t="str">
            <v>CB400100000100</v>
          </cell>
          <cell r="H2686">
            <v>1</v>
          </cell>
          <cell r="I2686" t="str">
            <v>--</v>
          </cell>
          <cell r="J2686">
            <v>3</v>
          </cell>
          <cell r="K2686">
            <v>3</v>
          </cell>
        </row>
        <row r="2687">
          <cell r="A2687" t="str">
            <v>M2</v>
          </cell>
          <cell r="B2687" t="str">
            <v>A5C</v>
          </cell>
          <cell r="C2687" t="str">
            <v>P</v>
          </cell>
          <cell r="D2687" t="str">
            <v>23112</v>
          </cell>
          <cell r="E2687" t="str">
            <v>90 ELL</v>
          </cell>
          <cell r="F2687">
            <v>2</v>
          </cell>
          <cell r="G2687" t="str">
            <v>CB400100000100</v>
          </cell>
          <cell r="H2687">
            <v>1</v>
          </cell>
          <cell r="I2687" t="str">
            <v>--</v>
          </cell>
          <cell r="J2687">
            <v>2</v>
          </cell>
          <cell r="K2687">
            <v>2</v>
          </cell>
        </row>
        <row r="2688">
          <cell r="A2688" t="str">
            <v>M2</v>
          </cell>
          <cell r="B2688" t="str">
            <v>A5C</v>
          </cell>
          <cell r="C2688" t="str">
            <v>P</v>
          </cell>
          <cell r="D2688" t="str">
            <v>23122</v>
          </cell>
          <cell r="E2688" t="str">
            <v>90 ELL</v>
          </cell>
          <cell r="F2688">
            <v>2</v>
          </cell>
          <cell r="G2688" t="str">
            <v>CB400100000100</v>
          </cell>
          <cell r="H2688">
            <v>1</v>
          </cell>
          <cell r="I2688" t="str">
            <v>--</v>
          </cell>
          <cell r="J2688">
            <v>6</v>
          </cell>
          <cell r="K2688">
            <v>6</v>
          </cell>
        </row>
        <row r="2689">
          <cell r="A2689" t="str">
            <v>M2</v>
          </cell>
          <cell r="B2689" t="str">
            <v>A5C</v>
          </cell>
          <cell r="C2689" t="str">
            <v>P</v>
          </cell>
          <cell r="D2689" t="str">
            <v>23144</v>
          </cell>
          <cell r="E2689" t="str">
            <v>90 ELL</v>
          </cell>
          <cell r="F2689">
            <v>2</v>
          </cell>
          <cell r="G2689" t="str">
            <v>CB400100000100</v>
          </cell>
          <cell r="H2689">
            <v>1</v>
          </cell>
          <cell r="I2689" t="str">
            <v>--</v>
          </cell>
          <cell r="J2689">
            <v>7</v>
          </cell>
          <cell r="K2689">
            <v>7</v>
          </cell>
        </row>
        <row r="2690">
          <cell r="A2690" t="str">
            <v>M2</v>
          </cell>
          <cell r="B2690" t="str">
            <v>A5C</v>
          </cell>
          <cell r="C2690" t="str">
            <v>P</v>
          </cell>
          <cell r="D2690" t="str">
            <v>23148</v>
          </cell>
          <cell r="E2690" t="str">
            <v>90 ELL</v>
          </cell>
          <cell r="F2690">
            <v>2</v>
          </cell>
          <cell r="G2690" t="str">
            <v>CB400100000100</v>
          </cell>
          <cell r="H2690">
            <v>1</v>
          </cell>
          <cell r="I2690" t="str">
            <v>--</v>
          </cell>
          <cell r="J2690">
            <v>10</v>
          </cell>
          <cell r="K2690">
            <v>10</v>
          </cell>
        </row>
        <row r="2691">
          <cell r="A2691" t="str">
            <v>M2</v>
          </cell>
          <cell r="B2691" t="str">
            <v>A5C</v>
          </cell>
          <cell r="C2691" t="str">
            <v>P</v>
          </cell>
          <cell r="D2691" t="str">
            <v>23149</v>
          </cell>
          <cell r="E2691" t="str">
            <v>90 ELL</v>
          </cell>
          <cell r="F2691">
            <v>2</v>
          </cell>
          <cell r="G2691" t="str">
            <v>CB400100000100</v>
          </cell>
          <cell r="H2691">
            <v>1</v>
          </cell>
          <cell r="I2691" t="str">
            <v>--</v>
          </cell>
          <cell r="J2691">
            <v>1</v>
          </cell>
          <cell r="K2691">
            <v>1</v>
          </cell>
        </row>
        <row r="2692">
          <cell r="A2692" t="str">
            <v>M2</v>
          </cell>
          <cell r="B2692" t="str">
            <v>A5C</v>
          </cell>
          <cell r="C2692" t="str">
            <v>P</v>
          </cell>
          <cell r="D2692" t="str">
            <v>23212</v>
          </cell>
          <cell r="E2692" t="str">
            <v>90 ELL</v>
          </cell>
          <cell r="F2692">
            <v>2</v>
          </cell>
          <cell r="G2692" t="str">
            <v>CB400100000100</v>
          </cell>
          <cell r="H2692">
            <v>1</v>
          </cell>
          <cell r="I2692" t="str">
            <v>--</v>
          </cell>
          <cell r="J2692">
            <v>3</v>
          </cell>
          <cell r="K2692">
            <v>3</v>
          </cell>
        </row>
        <row r="2693">
          <cell r="A2693" t="str">
            <v>M2</v>
          </cell>
          <cell r="B2693" t="str">
            <v>A5C</v>
          </cell>
          <cell r="C2693" t="str">
            <v>P</v>
          </cell>
          <cell r="D2693" t="str">
            <v>23214</v>
          </cell>
          <cell r="E2693" t="str">
            <v>90 ELL</v>
          </cell>
          <cell r="F2693">
            <v>2</v>
          </cell>
          <cell r="G2693" t="str">
            <v>CB400100000100</v>
          </cell>
          <cell r="H2693">
            <v>1</v>
          </cell>
          <cell r="I2693" t="str">
            <v>--</v>
          </cell>
          <cell r="J2693">
            <v>3</v>
          </cell>
          <cell r="K2693">
            <v>3</v>
          </cell>
        </row>
        <row r="2694">
          <cell r="A2694" t="str">
            <v>M2</v>
          </cell>
          <cell r="B2694" t="str">
            <v>A5C</v>
          </cell>
          <cell r="C2694" t="str">
            <v>P</v>
          </cell>
          <cell r="D2694" t="str">
            <v>23230</v>
          </cell>
          <cell r="E2694" t="str">
            <v>90 ELL</v>
          </cell>
          <cell r="F2694">
            <v>2</v>
          </cell>
          <cell r="G2694" t="str">
            <v>CB400100000100</v>
          </cell>
          <cell r="H2694">
            <v>1</v>
          </cell>
          <cell r="I2694" t="str">
            <v>--</v>
          </cell>
          <cell r="J2694">
            <v>3</v>
          </cell>
          <cell r="K2694">
            <v>3</v>
          </cell>
        </row>
        <row r="2695">
          <cell r="A2695" t="str">
            <v>M2</v>
          </cell>
          <cell r="B2695" t="str">
            <v>A5C</v>
          </cell>
          <cell r="C2695" t="str">
            <v>P</v>
          </cell>
          <cell r="D2695" t="str">
            <v>23252</v>
          </cell>
          <cell r="E2695" t="str">
            <v>90 ELL</v>
          </cell>
          <cell r="F2695">
            <v>2</v>
          </cell>
          <cell r="G2695" t="str">
            <v>CB400100000100</v>
          </cell>
          <cell r="H2695">
            <v>1</v>
          </cell>
          <cell r="I2695" t="str">
            <v>--</v>
          </cell>
          <cell r="J2695">
            <v>6</v>
          </cell>
          <cell r="K2695">
            <v>6</v>
          </cell>
        </row>
        <row r="2696">
          <cell r="A2696" t="str">
            <v>M2</v>
          </cell>
          <cell r="B2696" t="str">
            <v>A5C</v>
          </cell>
          <cell r="C2696" t="str">
            <v>P</v>
          </cell>
          <cell r="D2696" t="str">
            <v>24007</v>
          </cell>
          <cell r="E2696" t="str">
            <v>90 ELL</v>
          </cell>
          <cell r="F2696">
            <v>2</v>
          </cell>
          <cell r="G2696" t="str">
            <v>CB400100000100</v>
          </cell>
          <cell r="H2696">
            <v>1</v>
          </cell>
          <cell r="I2696" t="str">
            <v>--</v>
          </cell>
          <cell r="J2696">
            <v>1</v>
          </cell>
          <cell r="K2696">
            <v>1</v>
          </cell>
        </row>
        <row r="2697">
          <cell r="A2697" t="str">
            <v>M2</v>
          </cell>
          <cell r="B2697" t="str">
            <v>A5C</v>
          </cell>
          <cell r="C2697" t="str">
            <v>P</v>
          </cell>
          <cell r="D2697" t="str">
            <v>24013</v>
          </cell>
          <cell r="E2697" t="str">
            <v>90 ELL</v>
          </cell>
          <cell r="F2697">
            <v>2</v>
          </cell>
          <cell r="G2697" t="str">
            <v>CB400100000100</v>
          </cell>
          <cell r="H2697">
            <v>1</v>
          </cell>
          <cell r="I2697" t="str">
            <v>--</v>
          </cell>
          <cell r="J2697">
            <v>5</v>
          </cell>
          <cell r="K2697">
            <v>5</v>
          </cell>
        </row>
        <row r="2698">
          <cell r="A2698" t="str">
            <v>M2</v>
          </cell>
          <cell r="B2698" t="str">
            <v>A5C</v>
          </cell>
          <cell r="C2698" t="str">
            <v>P</v>
          </cell>
          <cell r="D2698" t="str">
            <v>24020</v>
          </cell>
          <cell r="E2698" t="str">
            <v>90 ELL</v>
          </cell>
          <cell r="F2698">
            <v>2</v>
          </cell>
          <cell r="G2698" t="str">
            <v>CB400100000100</v>
          </cell>
          <cell r="H2698">
            <v>1</v>
          </cell>
          <cell r="I2698" t="str">
            <v>--</v>
          </cell>
          <cell r="J2698">
            <v>3</v>
          </cell>
          <cell r="K2698">
            <v>3</v>
          </cell>
        </row>
        <row r="2699">
          <cell r="A2699" t="str">
            <v>M2</v>
          </cell>
          <cell r="B2699" t="str">
            <v>A5C</v>
          </cell>
          <cell r="C2699" t="str">
            <v>N</v>
          </cell>
          <cell r="D2699" t="str">
            <v>23635</v>
          </cell>
          <cell r="E2699" t="str">
            <v>90 ELL</v>
          </cell>
          <cell r="F2699">
            <v>2</v>
          </cell>
          <cell r="G2699" t="str">
            <v>CB400100000100</v>
          </cell>
          <cell r="H2699">
            <v>1</v>
          </cell>
          <cell r="I2699" t="str">
            <v>--</v>
          </cell>
          <cell r="J2699">
            <v>3</v>
          </cell>
          <cell r="K2699">
            <v>3</v>
          </cell>
        </row>
        <row r="2700">
          <cell r="A2700" t="str">
            <v>M2</v>
          </cell>
          <cell r="B2700" t="str">
            <v>A5C</v>
          </cell>
          <cell r="C2700" t="str">
            <v>N</v>
          </cell>
          <cell r="D2700" t="str">
            <v>23637</v>
          </cell>
          <cell r="E2700" t="str">
            <v>90 ELL</v>
          </cell>
          <cell r="F2700">
            <v>2</v>
          </cell>
          <cell r="G2700" t="str">
            <v>CB400100000100</v>
          </cell>
          <cell r="H2700">
            <v>1</v>
          </cell>
          <cell r="I2700" t="str">
            <v>--</v>
          </cell>
          <cell r="J2700">
            <v>2</v>
          </cell>
          <cell r="K2700">
            <v>2</v>
          </cell>
        </row>
        <row r="2701">
          <cell r="A2701" t="str">
            <v>M2</v>
          </cell>
          <cell r="B2701" t="str">
            <v>A5C</v>
          </cell>
          <cell r="C2701" t="str">
            <v>N</v>
          </cell>
          <cell r="D2701" t="str">
            <v>23638</v>
          </cell>
          <cell r="E2701" t="str">
            <v>90 ELL</v>
          </cell>
          <cell r="F2701">
            <v>2</v>
          </cell>
          <cell r="G2701" t="str">
            <v>CB400100000100</v>
          </cell>
          <cell r="H2701">
            <v>1</v>
          </cell>
          <cell r="I2701" t="str">
            <v>--</v>
          </cell>
          <cell r="J2701">
            <v>3</v>
          </cell>
          <cell r="K2701">
            <v>3</v>
          </cell>
        </row>
        <row r="2702">
          <cell r="A2702" t="str">
            <v>M2</v>
          </cell>
          <cell r="B2702" t="str">
            <v>A5C</v>
          </cell>
          <cell r="C2702" t="str">
            <v>P</v>
          </cell>
          <cell r="D2702" t="str">
            <v>23035</v>
          </cell>
          <cell r="E2702" t="str">
            <v>90 ELL</v>
          </cell>
          <cell r="F2702">
            <v>2</v>
          </cell>
          <cell r="G2702" t="str">
            <v>CB400100000100</v>
          </cell>
          <cell r="H2702">
            <v>1</v>
          </cell>
          <cell r="I2702" t="str">
            <v>--</v>
          </cell>
          <cell r="J2702">
            <v>2</v>
          </cell>
          <cell r="K2702">
            <v>2</v>
          </cell>
        </row>
        <row r="2703">
          <cell r="A2703" t="str">
            <v>M2</v>
          </cell>
          <cell r="B2703" t="str">
            <v>A5C</v>
          </cell>
          <cell r="C2703" t="str">
            <v>P</v>
          </cell>
          <cell r="D2703" t="str">
            <v>23108</v>
          </cell>
          <cell r="E2703" t="str">
            <v>90 ELL</v>
          </cell>
          <cell r="F2703">
            <v>2</v>
          </cell>
          <cell r="G2703" t="str">
            <v>CB400100000100</v>
          </cell>
          <cell r="H2703">
            <v>1</v>
          </cell>
          <cell r="I2703" t="str">
            <v>--</v>
          </cell>
          <cell r="J2703">
            <v>2</v>
          </cell>
          <cell r="K2703">
            <v>2</v>
          </cell>
        </row>
        <row r="2704">
          <cell r="A2704" t="str">
            <v>M2</v>
          </cell>
          <cell r="B2704" t="str">
            <v>A5C</v>
          </cell>
          <cell r="C2704" t="str">
            <v>P</v>
          </cell>
          <cell r="D2704" t="str">
            <v>23112</v>
          </cell>
          <cell r="E2704" t="str">
            <v>90 ELL</v>
          </cell>
          <cell r="F2704">
            <v>2</v>
          </cell>
          <cell r="G2704" t="str">
            <v>CB400100000100</v>
          </cell>
          <cell r="H2704">
            <v>1</v>
          </cell>
          <cell r="I2704" t="str">
            <v>--</v>
          </cell>
          <cell r="J2704">
            <v>3</v>
          </cell>
          <cell r="K2704">
            <v>3</v>
          </cell>
        </row>
        <row r="2705">
          <cell r="A2705" t="str">
            <v>M2</v>
          </cell>
          <cell r="B2705" t="str">
            <v>A5C</v>
          </cell>
          <cell r="C2705" t="str">
            <v>P</v>
          </cell>
          <cell r="D2705" t="str">
            <v>23164</v>
          </cell>
          <cell r="E2705" t="str">
            <v>90 ELL</v>
          </cell>
          <cell r="F2705">
            <v>2</v>
          </cell>
          <cell r="G2705" t="str">
            <v>CB400100000100</v>
          </cell>
          <cell r="H2705">
            <v>1</v>
          </cell>
          <cell r="I2705" t="str">
            <v>--</v>
          </cell>
          <cell r="J2705">
            <v>2</v>
          </cell>
          <cell r="K2705">
            <v>2</v>
          </cell>
        </row>
        <row r="2706">
          <cell r="A2706" t="str">
            <v>M2</v>
          </cell>
          <cell r="B2706" t="str">
            <v>A5C</v>
          </cell>
          <cell r="C2706" t="str">
            <v>P</v>
          </cell>
          <cell r="D2706" t="str">
            <v>23213</v>
          </cell>
          <cell r="E2706" t="str">
            <v>90 ELL</v>
          </cell>
          <cell r="F2706">
            <v>2</v>
          </cell>
          <cell r="G2706" t="str">
            <v>CB400100000100</v>
          </cell>
          <cell r="H2706">
            <v>1</v>
          </cell>
          <cell r="I2706" t="str">
            <v>--</v>
          </cell>
          <cell r="J2706">
            <v>3</v>
          </cell>
          <cell r="K2706">
            <v>3</v>
          </cell>
        </row>
        <row r="2707">
          <cell r="A2707" t="str">
            <v>M2</v>
          </cell>
          <cell r="B2707" t="str">
            <v>A5C</v>
          </cell>
          <cell r="C2707" t="str">
            <v>P</v>
          </cell>
          <cell r="D2707" t="str">
            <v>23245</v>
          </cell>
          <cell r="E2707" t="str">
            <v>90 ELL</v>
          </cell>
          <cell r="F2707">
            <v>2</v>
          </cell>
          <cell r="G2707" t="str">
            <v>CB400100000100</v>
          </cell>
          <cell r="H2707">
            <v>1</v>
          </cell>
          <cell r="I2707" t="str">
            <v>--</v>
          </cell>
          <cell r="J2707">
            <v>6</v>
          </cell>
          <cell r="K2707">
            <v>6</v>
          </cell>
        </row>
        <row r="2708">
          <cell r="A2708" t="str">
            <v>M2</v>
          </cell>
          <cell r="B2708" t="str">
            <v>A5C</v>
          </cell>
          <cell r="C2708" t="str">
            <v>P</v>
          </cell>
          <cell r="D2708" t="str">
            <v>24008</v>
          </cell>
          <cell r="E2708" t="str">
            <v>90 ELL</v>
          </cell>
          <cell r="F2708">
            <v>2</v>
          </cell>
          <cell r="G2708" t="str">
            <v>CB400100000100</v>
          </cell>
          <cell r="H2708">
            <v>1</v>
          </cell>
          <cell r="I2708" t="str">
            <v>--</v>
          </cell>
          <cell r="J2708">
            <v>10</v>
          </cell>
          <cell r="K2708">
            <v>10</v>
          </cell>
        </row>
        <row r="2709">
          <cell r="A2709" t="str">
            <v>M2</v>
          </cell>
          <cell r="B2709" t="str">
            <v>A5C</v>
          </cell>
          <cell r="C2709" t="str">
            <v>P</v>
          </cell>
          <cell r="D2709" t="str">
            <v>99003</v>
          </cell>
          <cell r="E2709" t="str">
            <v>90 ELL</v>
          </cell>
          <cell r="F2709">
            <v>2</v>
          </cell>
          <cell r="G2709" t="str">
            <v>CB400100000100</v>
          </cell>
          <cell r="H2709">
            <v>1</v>
          </cell>
          <cell r="I2709" t="str">
            <v>--</v>
          </cell>
          <cell r="J2709">
            <v>2</v>
          </cell>
          <cell r="K2709">
            <v>2</v>
          </cell>
        </row>
        <row r="2710">
          <cell r="A2710" t="str">
            <v>M2</v>
          </cell>
          <cell r="B2710" t="str">
            <v>A5C</v>
          </cell>
          <cell r="C2710" t="str">
            <v>P</v>
          </cell>
          <cell r="D2710" t="str">
            <v>23081</v>
          </cell>
          <cell r="E2710" t="str">
            <v>C SWG</v>
          </cell>
          <cell r="F2710">
            <v>2</v>
          </cell>
          <cell r="G2710" t="str">
            <v>CB16110808010T</v>
          </cell>
          <cell r="H2710">
            <v>1</v>
          </cell>
          <cell r="I2710">
            <v>0.75</v>
          </cell>
          <cell r="J2710">
            <v>1</v>
          </cell>
          <cell r="K2710">
            <v>1</v>
          </cell>
        </row>
        <row r="2711">
          <cell r="A2711" t="str">
            <v>M2</v>
          </cell>
          <cell r="B2711" t="str">
            <v>A5C</v>
          </cell>
          <cell r="C2711" t="str">
            <v>P</v>
          </cell>
          <cell r="D2711" t="str">
            <v>23101</v>
          </cell>
          <cell r="E2711" t="str">
            <v>C SWG</v>
          </cell>
          <cell r="F2711">
            <v>2</v>
          </cell>
          <cell r="G2711" t="str">
            <v>CB16110808010T</v>
          </cell>
          <cell r="H2711">
            <v>1</v>
          </cell>
          <cell r="I2711">
            <v>0.75</v>
          </cell>
          <cell r="J2711">
            <v>1</v>
          </cell>
          <cell r="K2711">
            <v>1</v>
          </cell>
        </row>
        <row r="2712">
          <cell r="A2712" t="str">
            <v>M2</v>
          </cell>
          <cell r="B2712" t="str">
            <v>A5C</v>
          </cell>
          <cell r="C2712" t="str">
            <v>P</v>
          </cell>
          <cell r="D2712" t="str">
            <v>23104</v>
          </cell>
          <cell r="E2712" t="str">
            <v>C SWG</v>
          </cell>
          <cell r="F2712">
            <v>2</v>
          </cell>
          <cell r="G2712" t="str">
            <v>CB16110808010T</v>
          </cell>
          <cell r="H2712">
            <v>1</v>
          </cell>
          <cell r="I2712">
            <v>0.75</v>
          </cell>
          <cell r="J2712">
            <v>3</v>
          </cell>
          <cell r="K2712">
            <v>3</v>
          </cell>
        </row>
        <row r="2713">
          <cell r="A2713" t="str">
            <v>M2</v>
          </cell>
          <cell r="B2713" t="str">
            <v>A5C</v>
          </cell>
          <cell r="C2713" t="str">
            <v>P</v>
          </cell>
          <cell r="D2713" t="str">
            <v>23104</v>
          </cell>
          <cell r="E2713" t="str">
            <v>C SWG</v>
          </cell>
          <cell r="F2713">
            <v>2</v>
          </cell>
          <cell r="G2713" t="str">
            <v>CB16110808010T</v>
          </cell>
          <cell r="H2713">
            <v>1</v>
          </cell>
          <cell r="I2713">
            <v>0.75</v>
          </cell>
          <cell r="J2713">
            <v>3</v>
          </cell>
          <cell r="K2713">
            <v>3</v>
          </cell>
        </row>
        <row r="2714">
          <cell r="A2714" t="str">
            <v>M2</v>
          </cell>
          <cell r="B2714" t="str">
            <v>A5C</v>
          </cell>
          <cell r="C2714" t="str">
            <v>P</v>
          </cell>
          <cell r="D2714" t="str">
            <v>23105</v>
          </cell>
          <cell r="E2714" t="str">
            <v>C SWG</v>
          </cell>
          <cell r="F2714">
            <v>2</v>
          </cell>
          <cell r="G2714" t="str">
            <v>CB16110808010T</v>
          </cell>
          <cell r="H2714">
            <v>1</v>
          </cell>
          <cell r="I2714">
            <v>0.75</v>
          </cell>
          <cell r="J2714">
            <v>1</v>
          </cell>
          <cell r="K2714">
            <v>1</v>
          </cell>
        </row>
        <row r="2715">
          <cell r="A2715" t="str">
            <v>M2</v>
          </cell>
          <cell r="B2715" t="str">
            <v>A5C</v>
          </cell>
          <cell r="C2715" t="str">
            <v>P</v>
          </cell>
          <cell r="D2715" t="str">
            <v>23112</v>
          </cell>
          <cell r="E2715" t="str">
            <v>C SWG</v>
          </cell>
          <cell r="F2715">
            <v>2</v>
          </cell>
          <cell r="G2715" t="str">
            <v>CB16110808010T</v>
          </cell>
          <cell r="H2715">
            <v>1</v>
          </cell>
          <cell r="I2715">
            <v>0.75</v>
          </cell>
          <cell r="J2715">
            <v>3</v>
          </cell>
          <cell r="K2715">
            <v>3</v>
          </cell>
        </row>
        <row r="2716">
          <cell r="A2716" t="str">
            <v>M2</v>
          </cell>
          <cell r="B2716" t="str">
            <v>A5C</v>
          </cell>
          <cell r="C2716" t="str">
            <v>P</v>
          </cell>
          <cell r="D2716" t="str">
            <v>23113</v>
          </cell>
          <cell r="E2716" t="str">
            <v>C SWG</v>
          </cell>
          <cell r="F2716">
            <v>2</v>
          </cell>
          <cell r="G2716" t="str">
            <v>CB16110808010T</v>
          </cell>
          <cell r="H2716">
            <v>1</v>
          </cell>
          <cell r="I2716">
            <v>0.75</v>
          </cell>
          <cell r="J2716">
            <v>1</v>
          </cell>
          <cell r="K2716">
            <v>1</v>
          </cell>
        </row>
        <row r="2717">
          <cell r="A2717" t="str">
            <v>M2</v>
          </cell>
          <cell r="B2717" t="str">
            <v>A5C</v>
          </cell>
          <cell r="C2717" t="str">
            <v>P</v>
          </cell>
          <cell r="D2717" t="str">
            <v>23144</v>
          </cell>
          <cell r="E2717" t="str">
            <v>C SWG</v>
          </cell>
          <cell r="F2717">
            <v>2</v>
          </cell>
          <cell r="G2717" t="str">
            <v>CB16110808010T</v>
          </cell>
          <cell r="H2717">
            <v>1</v>
          </cell>
          <cell r="I2717">
            <v>0.75</v>
          </cell>
          <cell r="J2717">
            <v>2</v>
          </cell>
          <cell r="K2717">
            <v>2</v>
          </cell>
        </row>
        <row r="2718">
          <cell r="A2718" t="str">
            <v>M2</v>
          </cell>
          <cell r="B2718" t="str">
            <v>A5C</v>
          </cell>
          <cell r="C2718" t="str">
            <v>P</v>
          </cell>
          <cell r="D2718" t="str">
            <v>23145</v>
          </cell>
          <cell r="E2718" t="str">
            <v>C SWG</v>
          </cell>
          <cell r="F2718">
            <v>2</v>
          </cell>
          <cell r="G2718" t="str">
            <v>CB16110808010T</v>
          </cell>
          <cell r="H2718">
            <v>1</v>
          </cell>
          <cell r="I2718">
            <v>0.75</v>
          </cell>
          <cell r="J2718">
            <v>1</v>
          </cell>
          <cell r="K2718">
            <v>1</v>
          </cell>
        </row>
        <row r="2719">
          <cell r="A2719" t="str">
            <v>M2</v>
          </cell>
          <cell r="B2719" t="str">
            <v>A5C</v>
          </cell>
          <cell r="C2719" t="str">
            <v>P</v>
          </cell>
          <cell r="D2719" t="str">
            <v>23164</v>
          </cell>
          <cell r="E2719" t="str">
            <v>C SWG</v>
          </cell>
          <cell r="F2719">
            <v>2</v>
          </cell>
          <cell r="G2719" t="str">
            <v>CB16110808010T</v>
          </cell>
          <cell r="H2719">
            <v>1</v>
          </cell>
          <cell r="I2719">
            <v>0.75</v>
          </cell>
          <cell r="J2719">
            <v>2</v>
          </cell>
          <cell r="K2719">
            <v>2</v>
          </cell>
        </row>
        <row r="2720">
          <cell r="A2720" t="str">
            <v>M2</v>
          </cell>
          <cell r="B2720" t="str">
            <v>A5C</v>
          </cell>
          <cell r="C2720" t="str">
            <v>P</v>
          </cell>
          <cell r="D2720" t="str">
            <v>23225</v>
          </cell>
          <cell r="E2720" t="str">
            <v>C SWG</v>
          </cell>
          <cell r="F2720">
            <v>2</v>
          </cell>
          <cell r="G2720" t="str">
            <v>CB16110808010T</v>
          </cell>
          <cell r="H2720">
            <v>1</v>
          </cell>
          <cell r="I2720">
            <v>0.75</v>
          </cell>
          <cell r="J2720">
            <v>1</v>
          </cell>
          <cell r="K2720">
            <v>1</v>
          </cell>
        </row>
        <row r="2721">
          <cell r="A2721" t="str">
            <v>M2</v>
          </cell>
          <cell r="B2721" t="str">
            <v>A5C</v>
          </cell>
          <cell r="C2721" t="str">
            <v>P</v>
          </cell>
          <cell r="D2721" t="str">
            <v>23234</v>
          </cell>
          <cell r="E2721" t="str">
            <v>C SWG</v>
          </cell>
          <cell r="F2721">
            <v>2</v>
          </cell>
          <cell r="G2721" t="str">
            <v>CB16110808010T</v>
          </cell>
          <cell r="H2721">
            <v>1</v>
          </cell>
          <cell r="I2721">
            <v>0.75</v>
          </cell>
          <cell r="J2721">
            <v>1</v>
          </cell>
          <cell r="K2721">
            <v>1</v>
          </cell>
        </row>
        <row r="2722">
          <cell r="A2722" t="str">
            <v>M2</v>
          </cell>
          <cell r="B2722" t="str">
            <v>A5C</v>
          </cell>
          <cell r="C2722" t="str">
            <v>P</v>
          </cell>
          <cell r="D2722" t="str">
            <v>23238</v>
          </cell>
          <cell r="E2722" t="str">
            <v>C SWG</v>
          </cell>
          <cell r="F2722">
            <v>2</v>
          </cell>
          <cell r="G2722" t="str">
            <v>CB16110808010T</v>
          </cell>
          <cell r="H2722">
            <v>1</v>
          </cell>
          <cell r="I2722">
            <v>0.75</v>
          </cell>
          <cell r="J2722">
            <v>1</v>
          </cell>
          <cell r="K2722">
            <v>1</v>
          </cell>
        </row>
        <row r="2723">
          <cell r="A2723" t="str">
            <v>M2</v>
          </cell>
          <cell r="B2723" t="str">
            <v>A5C</v>
          </cell>
          <cell r="C2723" t="str">
            <v>P</v>
          </cell>
          <cell r="D2723" t="str">
            <v>23247</v>
          </cell>
          <cell r="E2723" t="str">
            <v>C SWG</v>
          </cell>
          <cell r="F2723">
            <v>2</v>
          </cell>
          <cell r="G2723" t="str">
            <v>CB16110808010T</v>
          </cell>
          <cell r="H2723">
            <v>1</v>
          </cell>
          <cell r="I2723">
            <v>0.75</v>
          </cell>
          <cell r="J2723">
            <v>1</v>
          </cell>
          <cell r="K2723">
            <v>1</v>
          </cell>
        </row>
        <row r="2724">
          <cell r="A2724" t="str">
            <v>M2</v>
          </cell>
          <cell r="B2724" t="str">
            <v>A5C</v>
          </cell>
          <cell r="C2724" t="str">
            <v>P</v>
          </cell>
          <cell r="D2724" t="str">
            <v>24024</v>
          </cell>
          <cell r="E2724" t="str">
            <v>C SWG</v>
          </cell>
          <cell r="F2724">
            <v>2</v>
          </cell>
          <cell r="G2724" t="str">
            <v>CB16110808010T</v>
          </cell>
          <cell r="H2724">
            <v>1</v>
          </cell>
          <cell r="I2724">
            <v>0.75</v>
          </cell>
          <cell r="J2724">
            <v>1</v>
          </cell>
          <cell r="K2724">
            <v>1</v>
          </cell>
        </row>
        <row r="2725">
          <cell r="A2725" t="str">
            <v>M2</v>
          </cell>
          <cell r="B2725" t="str">
            <v>A5C</v>
          </cell>
          <cell r="C2725" t="str">
            <v>TRIM</v>
          </cell>
          <cell r="D2725" t="str">
            <v>V-2316</v>
          </cell>
          <cell r="E2725" t="str">
            <v>C SWG</v>
          </cell>
          <cell r="F2725">
            <v>2</v>
          </cell>
          <cell r="G2725" t="str">
            <v>CB16110808010T</v>
          </cell>
          <cell r="H2725">
            <v>1</v>
          </cell>
          <cell r="I2725">
            <v>0.75</v>
          </cell>
          <cell r="J2725">
            <v>1</v>
          </cell>
          <cell r="K2725">
            <v>1</v>
          </cell>
        </row>
        <row r="2726">
          <cell r="A2726" t="str">
            <v>M2</v>
          </cell>
          <cell r="B2726" t="str">
            <v>A5C</v>
          </cell>
          <cell r="C2726" t="str">
            <v>P</v>
          </cell>
          <cell r="D2726" t="str">
            <v>23094</v>
          </cell>
          <cell r="E2726" t="str">
            <v>C SWG</v>
          </cell>
          <cell r="F2726">
            <v>2</v>
          </cell>
          <cell r="G2726" t="str">
            <v>CB16110808010T</v>
          </cell>
          <cell r="H2726">
            <v>1</v>
          </cell>
          <cell r="I2726">
            <v>0.75</v>
          </cell>
          <cell r="J2726">
            <v>1</v>
          </cell>
          <cell r="K2726">
            <v>1</v>
          </cell>
        </row>
        <row r="2727">
          <cell r="A2727" t="str">
            <v>M2</v>
          </cell>
          <cell r="B2727" t="str">
            <v>A5C</v>
          </cell>
          <cell r="C2727" t="str">
            <v>P</v>
          </cell>
          <cell r="D2727" t="str">
            <v>23108</v>
          </cell>
          <cell r="E2727" t="str">
            <v>C SWG</v>
          </cell>
          <cell r="F2727">
            <v>2</v>
          </cell>
          <cell r="G2727" t="str">
            <v>CB16110808010T</v>
          </cell>
          <cell r="H2727">
            <v>1</v>
          </cell>
          <cell r="I2727">
            <v>0.75</v>
          </cell>
          <cell r="J2727">
            <v>3</v>
          </cell>
          <cell r="K2727">
            <v>3</v>
          </cell>
        </row>
        <row r="2728">
          <cell r="A2728" t="str">
            <v>M2</v>
          </cell>
          <cell r="B2728" t="str">
            <v>A5C</v>
          </cell>
          <cell r="C2728" t="str">
            <v>P</v>
          </cell>
          <cell r="D2728" t="str">
            <v>23108</v>
          </cell>
          <cell r="E2728" t="str">
            <v>C SWG</v>
          </cell>
          <cell r="F2728">
            <v>2</v>
          </cell>
          <cell r="G2728" t="str">
            <v>CB16110808010T</v>
          </cell>
          <cell r="H2728">
            <v>1</v>
          </cell>
          <cell r="I2728">
            <v>0.75</v>
          </cell>
          <cell r="J2728">
            <v>3</v>
          </cell>
          <cell r="K2728">
            <v>3</v>
          </cell>
        </row>
        <row r="2729">
          <cell r="A2729" t="str">
            <v>M2</v>
          </cell>
          <cell r="B2729" t="str">
            <v>A5C</v>
          </cell>
          <cell r="C2729" t="str">
            <v>P</v>
          </cell>
          <cell r="D2729" t="str">
            <v>23109</v>
          </cell>
          <cell r="E2729" t="str">
            <v>C SWG</v>
          </cell>
          <cell r="F2729">
            <v>2</v>
          </cell>
          <cell r="G2729" t="str">
            <v>CB16110808010T</v>
          </cell>
          <cell r="H2729">
            <v>1</v>
          </cell>
          <cell r="I2729">
            <v>0.75</v>
          </cell>
          <cell r="J2729">
            <v>1</v>
          </cell>
          <cell r="K2729">
            <v>1</v>
          </cell>
        </row>
        <row r="2730">
          <cell r="A2730" t="str">
            <v>M2</v>
          </cell>
          <cell r="B2730" t="str">
            <v>A5C</v>
          </cell>
          <cell r="C2730" t="str">
            <v>P</v>
          </cell>
          <cell r="D2730" t="str">
            <v>23112</v>
          </cell>
          <cell r="E2730" t="str">
            <v>C SWG</v>
          </cell>
          <cell r="F2730">
            <v>2</v>
          </cell>
          <cell r="G2730" t="str">
            <v>CB16110808010T</v>
          </cell>
          <cell r="H2730">
            <v>1</v>
          </cell>
          <cell r="I2730">
            <v>0.75</v>
          </cell>
          <cell r="J2730">
            <v>3</v>
          </cell>
          <cell r="K2730">
            <v>3</v>
          </cell>
        </row>
        <row r="2731">
          <cell r="A2731" t="str">
            <v>M2</v>
          </cell>
          <cell r="B2731" t="str">
            <v>A5C</v>
          </cell>
          <cell r="C2731" t="str">
            <v>P</v>
          </cell>
          <cell r="D2731" t="str">
            <v>23133</v>
          </cell>
          <cell r="E2731" t="str">
            <v>C SWG</v>
          </cell>
          <cell r="F2731">
            <v>2</v>
          </cell>
          <cell r="G2731" t="str">
            <v>CB16110808010T</v>
          </cell>
          <cell r="H2731">
            <v>1</v>
          </cell>
          <cell r="I2731">
            <v>0.75</v>
          </cell>
          <cell r="J2731">
            <v>1</v>
          </cell>
          <cell r="K2731">
            <v>1</v>
          </cell>
        </row>
        <row r="2732">
          <cell r="A2732" t="str">
            <v>M2</v>
          </cell>
          <cell r="B2732" t="str">
            <v>A5C</v>
          </cell>
          <cell r="C2732" t="str">
            <v>P</v>
          </cell>
          <cell r="D2732" t="str">
            <v>23141</v>
          </cell>
          <cell r="E2732" t="str">
            <v>C SWG</v>
          </cell>
          <cell r="F2732">
            <v>2</v>
          </cell>
          <cell r="G2732" t="str">
            <v>CB16110808010T</v>
          </cell>
          <cell r="H2732">
            <v>1</v>
          </cell>
          <cell r="I2732">
            <v>0.75</v>
          </cell>
          <cell r="J2732">
            <v>1</v>
          </cell>
          <cell r="K2732">
            <v>1</v>
          </cell>
        </row>
        <row r="2733">
          <cell r="A2733" t="str">
            <v>M2</v>
          </cell>
          <cell r="B2733" t="str">
            <v>A5C</v>
          </cell>
          <cell r="C2733" t="str">
            <v>P</v>
          </cell>
          <cell r="D2733" t="str">
            <v>23148</v>
          </cell>
          <cell r="E2733" t="str">
            <v>C SWG</v>
          </cell>
          <cell r="F2733">
            <v>2</v>
          </cell>
          <cell r="G2733" t="str">
            <v>CB16110808010T</v>
          </cell>
          <cell r="H2733">
            <v>1</v>
          </cell>
          <cell r="I2733">
            <v>0.75</v>
          </cell>
          <cell r="J2733">
            <v>2</v>
          </cell>
          <cell r="K2733">
            <v>2</v>
          </cell>
        </row>
        <row r="2734">
          <cell r="A2734" t="str">
            <v>M2</v>
          </cell>
          <cell r="B2734" t="str">
            <v>A5C</v>
          </cell>
          <cell r="C2734" t="str">
            <v>N</v>
          </cell>
          <cell r="D2734" t="str">
            <v>23631</v>
          </cell>
          <cell r="E2734" t="str">
            <v>CAP</v>
          </cell>
          <cell r="F2734">
            <v>2</v>
          </cell>
          <cell r="G2734" t="str">
            <v>CB520700000100</v>
          </cell>
          <cell r="H2734">
            <v>1</v>
          </cell>
          <cell r="I2734" t="str">
            <v>--</v>
          </cell>
          <cell r="J2734">
            <v>1</v>
          </cell>
          <cell r="K2734">
            <v>1</v>
          </cell>
        </row>
        <row r="2735">
          <cell r="A2735" t="str">
            <v>M2</v>
          </cell>
          <cell r="B2735" t="str">
            <v>A5C</v>
          </cell>
          <cell r="C2735" t="str">
            <v>N</v>
          </cell>
          <cell r="D2735" t="str">
            <v>23633</v>
          </cell>
          <cell r="E2735" t="str">
            <v>CAP</v>
          </cell>
          <cell r="F2735">
            <v>2</v>
          </cell>
          <cell r="G2735" t="str">
            <v>CB520700000100</v>
          </cell>
          <cell r="H2735">
            <v>1</v>
          </cell>
          <cell r="I2735" t="str">
            <v>--</v>
          </cell>
          <cell r="J2735">
            <v>1</v>
          </cell>
          <cell r="K2735">
            <v>1</v>
          </cell>
        </row>
        <row r="2736">
          <cell r="A2736" t="str">
            <v>M2</v>
          </cell>
          <cell r="B2736" t="str">
            <v>A5C</v>
          </cell>
          <cell r="C2736" t="str">
            <v>N</v>
          </cell>
          <cell r="D2736" t="str">
            <v>23635</v>
          </cell>
          <cell r="E2736" t="str">
            <v>CAP</v>
          </cell>
          <cell r="F2736">
            <v>2</v>
          </cell>
          <cell r="G2736" t="str">
            <v>CB520700000100</v>
          </cell>
          <cell r="H2736">
            <v>1</v>
          </cell>
          <cell r="I2736" t="str">
            <v>--</v>
          </cell>
          <cell r="J2736">
            <v>1</v>
          </cell>
          <cell r="K2736">
            <v>1</v>
          </cell>
        </row>
        <row r="2737">
          <cell r="A2737" t="str">
            <v>M2</v>
          </cell>
          <cell r="B2737" t="str">
            <v>A5C</v>
          </cell>
          <cell r="C2737" t="str">
            <v>P</v>
          </cell>
          <cell r="D2737" t="str">
            <v>23143</v>
          </cell>
          <cell r="E2737" t="str">
            <v>CPLG</v>
          </cell>
          <cell r="F2737">
            <v>2</v>
          </cell>
          <cell r="G2737" t="str">
            <v>CB400500000100</v>
          </cell>
          <cell r="H2737">
            <v>1</v>
          </cell>
          <cell r="I2737" t="str">
            <v>--</v>
          </cell>
          <cell r="J2737">
            <v>2</v>
          </cell>
          <cell r="K2737">
            <v>2</v>
          </cell>
        </row>
        <row r="2738">
          <cell r="A2738" t="str">
            <v>M2</v>
          </cell>
          <cell r="B2738" t="str">
            <v>A5C</v>
          </cell>
          <cell r="C2738" t="str">
            <v>P</v>
          </cell>
          <cell r="D2738" t="str">
            <v>23147</v>
          </cell>
          <cell r="E2738" t="str">
            <v>CPLG</v>
          </cell>
          <cell r="F2738">
            <v>2</v>
          </cell>
          <cell r="G2738" t="str">
            <v>CB400500000100</v>
          </cell>
          <cell r="H2738">
            <v>1</v>
          </cell>
          <cell r="I2738" t="str">
            <v>--</v>
          </cell>
          <cell r="J2738">
            <v>2</v>
          </cell>
          <cell r="K2738">
            <v>2</v>
          </cell>
        </row>
        <row r="2739">
          <cell r="A2739" t="str">
            <v>M2</v>
          </cell>
          <cell r="B2739" t="str">
            <v>A5C</v>
          </cell>
          <cell r="C2739" t="str">
            <v>P</v>
          </cell>
          <cell r="D2739" t="str">
            <v>23261</v>
          </cell>
          <cell r="E2739" t="str">
            <v>CPLG</v>
          </cell>
          <cell r="F2739">
            <v>2</v>
          </cell>
          <cell r="G2739" t="str">
            <v>CB400500000100</v>
          </cell>
          <cell r="H2739">
            <v>1</v>
          </cell>
          <cell r="I2739" t="str">
            <v>--</v>
          </cell>
          <cell r="J2739">
            <v>1</v>
          </cell>
          <cell r="K2739">
            <v>1</v>
          </cell>
        </row>
        <row r="2740">
          <cell r="A2740" t="str">
            <v>M2</v>
          </cell>
          <cell r="B2740" t="str">
            <v>A5C</v>
          </cell>
          <cell r="C2740" t="str">
            <v>P</v>
          </cell>
          <cell r="D2740" t="str">
            <v>24007</v>
          </cell>
          <cell r="E2740" t="str">
            <v>CPLG</v>
          </cell>
          <cell r="F2740">
            <v>2</v>
          </cell>
          <cell r="G2740" t="str">
            <v>CB400500000100</v>
          </cell>
          <cell r="H2740">
            <v>1</v>
          </cell>
          <cell r="I2740" t="str">
            <v>--</v>
          </cell>
          <cell r="J2740">
            <v>1</v>
          </cell>
          <cell r="K2740">
            <v>1</v>
          </cell>
        </row>
        <row r="2741">
          <cell r="A2741" t="str">
            <v>M2</v>
          </cell>
          <cell r="B2741" t="str">
            <v>A5C</v>
          </cell>
          <cell r="C2741" t="str">
            <v>P</v>
          </cell>
          <cell r="D2741" t="str">
            <v>24013</v>
          </cell>
          <cell r="E2741" t="str">
            <v>CPLG</v>
          </cell>
          <cell r="F2741">
            <v>2</v>
          </cell>
          <cell r="G2741" t="str">
            <v>CB400500000100</v>
          </cell>
          <cell r="H2741">
            <v>1</v>
          </cell>
          <cell r="I2741" t="str">
            <v>--</v>
          </cell>
          <cell r="J2741">
            <v>2</v>
          </cell>
          <cell r="K2741">
            <v>2</v>
          </cell>
        </row>
        <row r="2742">
          <cell r="A2742" t="str">
            <v>M2</v>
          </cell>
          <cell r="B2742" t="str">
            <v>A5C</v>
          </cell>
          <cell r="C2742" t="str">
            <v>P</v>
          </cell>
          <cell r="D2742" t="str">
            <v>24020</v>
          </cell>
          <cell r="E2742" t="str">
            <v>CPLG</v>
          </cell>
          <cell r="F2742">
            <v>2</v>
          </cell>
          <cell r="G2742" t="str">
            <v>CB400500000100</v>
          </cell>
          <cell r="H2742">
            <v>1</v>
          </cell>
          <cell r="I2742" t="str">
            <v>--</v>
          </cell>
          <cell r="J2742">
            <v>2</v>
          </cell>
          <cell r="K2742">
            <v>2</v>
          </cell>
        </row>
        <row r="2743">
          <cell r="A2743" t="str">
            <v>M2</v>
          </cell>
          <cell r="B2743" t="str">
            <v>A5C</v>
          </cell>
          <cell r="C2743" t="str">
            <v>N</v>
          </cell>
          <cell r="D2743" t="str">
            <v>23613</v>
          </cell>
          <cell r="E2743" t="str">
            <v>E SWG</v>
          </cell>
          <cell r="F2743">
            <v>2</v>
          </cell>
          <cell r="G2743" t="str">
            <v>CB16210808010T</v>
          </cell>
          <cell r="H2743">
            <v>1</v>
          </cell>
          <cell r="I2743">
            <v>0.75</v>
          </cell>
          <cell r="J2743">
            <v>1</v>
          </cell>
          <cell r="K2743">
            <v>1</v>
          </cell>
        </row>
        <row r="2744">
          <cell r="A2744" t="str">
            <v>M2</v>
          </cell>
          <cell r="B2744" t="str">
            <v>A5C</v>
          </cell>
          <cell r="C2744" t="str">
            <v>P</v>
          </cell>
          <cell r="D2744" t="str">
            <v>23052</v>
          </cell>
          <cell r="E2744" t="str">
            <v>E SWG</v>
          </cell>
          <cell r="F2744">
            <v>2</v>
          </cell>
          <cell r="G2744" t="str">
            <v>CB16210808010T</v>
          </cell>
          <cell r="H2744">
            <v>1</v>
          </cell>
          <cell r="I2744">
            <v>0.75</v>
          </cell>
          <cell r="J2744">
            <v>2</v>
          </cell>
          <cell r="K2744">
            <v>2</v>
          </cell>
        </row>
        <row r="2745">
          <cell r="A2745" t="str">
            <v>M2</v>
          </cell>
          <cell r="B2745" t="str">
            <v>A5C</v>
          </cell>
          <cell r="C2745" t="str">
            <v>P</v>
          </cell>
          <cell r="D2745" t="str">
            <v>23037</v>
          </cell>
          <cell r="E2745" t="str">
            <v>E SWG</v>
          </cell>
          <cell r="F2745">
            <v>2</v>
          </cell>
          <cell r="G2745" t="str">
            <v>CB16210808010T</v>
          </cell>
          <cell r="H2745">
            <v>1</v>
          </cell>
          <cell r="I2745">
            <v>0.75</v>
          </cell>
          <cell r="J2745">
            <v>2</v>
          </cell>
          <cell r="K2745">
            <v>2</v>
          </cell>
        </row>
        <row r="2746">
          <cell r="A2746" t="str">
            <v>M2</v>
          </cell>
          <cell r="B2746" t="str">
            <v>A5C</v>
          </cell>
          <cell r="C2746" t="str">
            <v>P</v>
          </cell>
          <cell r="D2746" t="str">
            <v>23149</v>
          </cell>
          <cell r="E2746" t="str">
            <v>E SWG</v>
          </cell>
          <cell r="F2746">
            <v>2</v>
          </cell>
          <cell r="G2746" t="str">
            <v>CB16210808010T</v>
          </cell>
          <cell r="H2746">
            <v>1</v>
          </cell>
          <cell r="I2746">
            <v>0.75</v>
          </cell>
          <cell r="J2746">
            <v>2</v>
          </cell>
          <cell r="K2746">
            <v>2</v>
          </cell>
        </row>
        <row r="2747">
          <cell r="A2747" t="str">
            <v>M2</v>
          </cell>
          <cell r="B2747" t="str">
            <v>A5C</v>
          </cell>
          <cell r="C2747" t="str">
            <v>N</v>
          </cell>
          <cell r="D2747" t="str">
            <v>23631</v>
          </cell>
          <cell r="E2747" t="str">
            <v>NPL</v>
          </cell>
          <cell r="F2747">
            <v>2</v>
          </cell>
          <cell r="G2747" t="str">
            <v>CB1321080001VR</v>
          </cell>
          <cell r="H2747">
            <v>1</v>
          </cell>
          <cell r="I2747" t="str">
            <v>75mm</v>
          </cell>
          <cell r="J2747">
            <v>1</v>
          </cell>
          <cell r="K2747">
            <v>1</v>
          </cell>
        </row>
        <row r="2748">
          <cell r="A2748" t="str">
            <v>M2</v>
          </cell>
          <cell r="B2748" t="str">
            <v>A5C</v>
          </cell>
          <cell r="C2748" t="str">
            <v>N</v>
          </cell>
          <cell r="D2748" t="str">
            <v>23633</v>
          </cell>
          <cell r="E2748" t="str">
            <v>NPL</v>
          </cell>
          <cell r="F2748">
            <v>2</v>
          </cell>
          <cell r="G2748" t="str">
            <v>CB1321080001VR</v>
          </cell>
          <cell r="H2748">
            <v>1</v>
          </cell>
          <cell r="I2748" t="str">
            <v>75mm</v>
          </cell>
          <cell r="J2748">
            <v>1</v>
          </cell>
          <cell r="K2748">
            <v>1</v>
          </cell>
        </row>
        <row r="2749">
          <cell r="A2749" t="str">
            <v>M2</v>
          </cell>
          <cell r="B2749" t="str">
            <v>A5C</v>
          </cell>
          <cell r="C2749" t="str">
            <v>N</v>
          </cell>
          <cell r="D2749" t="str">
            <v>23635</v>
          </cell>
          <cell r="E2749" t="str">
            <v>NPL</v>
          </cell>
          <cell r="F2749">
            <v>2</v>
          </cell>
          <cell r="G2749" t="str">
            <v>CB1321080001VR</v>
          </cell>
          <cell r="H2749">
            <v>1</v>
          </cell>
          <cell r="I2749" t="str">
            <v>75mm</v>
          </cell>
          <cell r="J2749">
            <v>1</v>
          </cell>
          <cell r="K2749">
            <v>1</v>
          </cell>
        </row>
        <row r="2750">
          <cell r="A2750" t="str">
            <v>M2</v>
          </cell>
          <cell r="B2750" t="str">
            <v>A5C</v>
          </cell>
          <cell r="C2750" t="str">
            <v>N</v>
          </cell>
          <cell r="D2750" t="str">
            <v>23632</v>
          </cell>
          <cell r="E2750" t="str">
            <v>R TEE</v>
          </cell>
          <cell r="F2750">
            <v>2</v>
          </cell>
          <cell r="G2750" t="str">
            <v>CB40040000010T</v>
          </cell>
          <cell r="H2750">
            <v>1</v>
          </cell>
          <cell r="I2750">
            <v>0.75</v>
          </cell>
          <cell r="J2750">
            <v>1</v>
          </cell>
          <cell r="K2750">
            <v>1</v>
          </cell>
        </row>
        <row r="2751">
          <cell r="A2751" t="str">
            <v>M2</v>
          </cell>
          <cell r="B2751" t="str">
            <v>A5C</v>
          </cell>
          <cell r="C2751" t="str">
            <v>N</v>
          </cell>
          <cell r="D2751" t="str">
            <v>23634</v>
          </cell>
          <cell r="E2751" t="str">
            <v>R TEE</v>
          </cell>
          <cell r="F2751">
            <v>2</v>
          </cell>
          <cell r="G2751" t="str">
            <v>CB40040000010T</v>
          </cell>
          <cell r="H2751">
            <v>1</v>
          </cell>
          <cell r="I2751">
            <v>0.75</v>
          </cell>
          <cell r="J2751">
            <v>1</v>
          </cell>
          <cell r="K2751">
            <v>1</v>
          </cell>
        </row>
        <row r="2752">
          <cell r="A2752" t="str">
            <v>M2</v>
          </cell>
          <cell r="B2752" t="str">
            <v>A5C</v>
          </cell>
          <cell r="C2752" t="str">
            <v>N</v>
          </cell>
          <cell r="D2752" t="str">
            <v>23638</v>
          </cell>
          <cell r="E2752" t="str">
            <v>R TEE</v>
          </cell>
          <cell r="F2752">
            <v>2</v>
          </cell>
          <cell r="G2752" t="str">
            <v>CB40040000010T</v>
          </cell>
          <cell r="H2752">
            <v>1</v>
          </cell>
          <cell r="I2752">
            <v>0.75</v>
          </cell>
          <cell r="J2752">
            <v>1</v>
          </cell>
          <cell r="K2752">
            <v>1</v>
          </cell>
        </row>
        <row r="2753">
          <cell r="A2753" t="str">
            <v>M2</v>
          </cell>
          <cell r="B2753" t="str">
            <v>A5C</v>
          </cell>
          <cell r="C2753" t="str">
            <v>N</v>
          </cell>
          <cell r="D2753" t="str">
            <v>23640</v>
          </cell>
          <cell r="E2753" t="str">
            <v>R TEE</v>
          </cell>
          <cell r="F2753">
            <v>2</v>
          </cell>
          <cell r="G2753" t="str">
            <v>CB40040000010T</v>
          </cell>
          <cell r="H2753">
            <v>1</v>
          </cell>
          <cell r="I2753">
            <v>0.75</v>
          </cell>
          <cell r="J2753">
            <v>1</v>
          </cell>
          <cell r="K2753">
            <v>1</v>
          </cell>
        </row>
        <row r="2754">
          <cell r="A2754" t="str">
            <v>M2</v>
          </cell>
          <cell r="B2754" t="str">
            <v>A5C</v>
          </cell>
          <cell r="C2754" t="str">
            <v>P</v>
          </cell>
          <cell r="D2754" t="str">
            <v>23052</v>
          </cell>
          <cell r="E2754" t="str">
            <v>R TEE</v>
          </cell>
          <cell r="F2754">
            <v>2</v>
          </cell>
          <cell r="G2754" t="str">
            <v>CB40040000010T</v>
          </cell>
          <cell r="H2754">
            <v>1</v>
          </cell>
          <cell r="I2754">
            <v>0.75</v>
          </cell>
          <cell r="J2754">
            <v>4</v>
          </cell>
          <cell r="K2754">
            <v>4</v>
          </cell>
        </row>
        <row r="2755">
          <cell r="A2755" t="str">
            <v>M2</v>
          </cell>
          <cell r="B2755" t="str">
            <v>A5C</v>
          </cell>
          <cell r="C2755" t="str">
            <v>P</v>
          </cell>
          <cell r="D2755" t="str">
            <v>23063</v>
          </cell>
          <cell r="E2755" t="str">
            <v>R TEE</v>
          </cell>
          <cell r="F2755">
            <v>2</v>
          </cell>
          <cell r="G2755" t="str">
            <v>CB40040000010T</v>
          </cell>
          <cell r="H2755">
            <v>1</v>
          </cell>
          <cell r="I2755">
            <v>0.75</v>
          </cell>
          <cell r="J2755">
            <v>2</v>
          </cell>
          <cell r="K2755">
            <v>2</v>
          </cell>
        </row>
        <row r="2756">
          <cell r="A2756" t="str">
            <v>M2</v>
          </cell>
          <cell r="B2756" t="str">
            <v>A5C</v>
          </cell>
          <cell r="C2756" t="str">
            <v>P</v>
          </cell>
          <cell r="D2756" t="str">
            <v>23078</v>
          </cell>
          <cell r="E2756" t="str">
            <v>R TEE</v>
          </cell>
          <cell r="F2756">
            <v>2</v>
          </cell>
          <cell r="G2756" t="str">
            <v>CB40040000010T</v>
          </cell>
          <cell r="H2756">
            <v>1</v>
          </cell>
          <cell r="I2756">
            <v>0.75</v>
          </cell>
          <cell r="J2756">
            <v>2</v>
          </cell>
          <cell r="K2756">
            <v>2</v>
          </cell>
        </row>
        <row r="2757">
          <cell r="A2757" t="str">
            <v>M2</v>
          </cell>
          <cell r="B2757" t="str">
            <v>A5C</v>
          </cell>
          <cell r="C2757" t="str">
            <v>P</v>
          </cell>
          <cell r="D2757" t="str">
            <v>23083</v>
          </cell>
          <cell r="E2757" t="str">
            <v>R TEE</v>
          </cell>
          <cell r="F2757">
            <v>2</v>
          </cell>
          <cell r="G2757" t="str">
            <v>CB40040000010T</v>
          </cell>
          <cell r="H2757">
            <v>1</v>
          </cell>
          <cell r="I2757">
            <v>0.75</v>
          </cell>
          <cell r="J2757">
            <v>2</v>
          </cell>
          <cell r="K2757">
            <v>2</v>
          </cell>
        </row>
        <row r="2758">
          <cell r="A2758" t="str">
            <v>M2</v>
          </cell>
          <cell r="B2758" t="str">
            <v>A5C</v>
          </cell>
          <cell r="C2758" t="str">
            <v>P</v>
          </cell>
          <cell r="D2758" t="str">
            <v>23122</v>
          </cell>
          <cell r="E2758" t="str">
            <v>R TEE</v>
          </cell>
          <cell r="F2758">
            <v>2</v>
          </cell>
          <cell r="G2758" t="str">
            <v>CB40040000010T</v>
          </cell>
          <cell r="H2758">
            <v>1</v>
          </cell>
          <cell r="I2758">
            <v>0.75</v>
          </cell>
          <cell r="J2758">
            <v>2</v>
          </cell>
          <cell r="K2758">
            <v>2</v>
          </cell>
        </row>
        <row r="2759">
          <cell r="A2759" t="str">
            <v>M2</v>
          </cell>
          <cell r="B2759" t="str">
            <v>A5C</v>
          </cell>
          <cell r="C2759" t="str">
            <v>P</v>
          </cell>
          <cell r="D2759" t="str">
            <v>23144</v>
          </cell>
          <cell r="E2759" t="str">
            <v>R TEE</v>
          </cell>
          <cell r="F2759">
            <v>2</v>
          </cell>
          <cell r="G2759" t="str">
            <v>CB40040000010T</v>
          </cell>
          <cell r="H2759">
            <v>1</v>
          </cell>
          <cell r="I2759">
            <v>0.75</v>
          </cell>
          <cell r="J2759">
            <v>4</v>
          </cell>
          <cell r="K2759">
            <v>4</v>
          </cell>
        </row>
        <row r="2760">
          <cell r="A2760" t="str">
            <v>M2</v>
          </cell>
          <cell r="B2760" t="str">
            <v>A5C</v>
          </cell>
          <cell r="C2760" t="str">
            <v>P</v>
          </cell>
          <cell r="D2760" t="str">
            <v>23148</v>
          </cell>
          <cell r="E2760" t="str">
            <v>R TEE</v>
          </cell>
          <cell r="F2760">
            <v>2</v>
          </cell>
          <cell r="G2760" t="str">
            <v>CB40040000010T</v>
          </cell>
          <cell r="H2760">
            <v>1</v>
          </cell>
          <cell r="I2760">
            <v>0.75</v>
          </cell>
          <cell r="J2760">
            <v>4</v>
          </cell>
          <cell r="K2760">
            <v>4</v>
          </cell>
        </row>
        <row r="2761">
          <cell r="A2761" t="str">
            <v>M2</v>
          </cell>
          <cell r="B2761" t="str">
            <v>A5C</v>
          </cell>
          <cell r="C2761" t="str">
            <v>P</v>
          </cell>
          <cell r="D2761" t="str">
            <v>23149</v>
          </cell>
          <cell r="E2761" t="str">
            <v>R TEE</v>
          </cell>
          <cell r="F2761">
            <v>2</v>
          </cell>
          <cell r="G2761" t="str">
            <v>CB40040000010T</v>
          </cell>
          <cell r="H2761">
            <v>1</v>
          </cell>
          <cell r="I2761">
            <v>0.75</v>
          </cell>
          <cell r="J2761">
            <v>5</v>
          </cell>
          <cell r="K2761">
            <v>5</v>
          </cell>
        </row>
        <row r="2762">
          <cell r="A2762" t="str">
            <v>M2</v>
          </cell>
          <cell r="B2762" t="str">
            <v>A5C</v>
          </cell>
          <cell r="C2762" t="str">
            <v>P</v>
          </cell>
          <cell r="D2762" t="str">
            <v>23164</v>
          </cell>
          <cell r="E2762" t="str">
            <v>R TEE</v>
          </cell>
          <cell r="F2762">
            <v>2</v>
          </cell>
          <cell r="G2762" t="str">
            <v>CB40040000010T</v>
          </cell>
          <cell r="H2762">
            <v>1</v>
          </cell>
          <cell r="I2762">
            <v>0.75</v>
          </cell>
          <cell r="J2762">
            <v>2</v>
          </cell>
          <cell r="K2762">
            <v>2</v>
          </cell>
        </row>
        <row r="2763">
          <cell r="A2763" t="str">
            <v>M2</v>
          </cell>
          <cell r="B2763" t="str">
            <v>A5C</v>
          </cell>
          <cell r="C2763" t="str">
            <v>P</v>
          </cell>
          <cell r="D2763" t="str">
            <v>23205</v>
          </cell>
          <cell r="E2763" t="str">
            <v>R TEE</v>
          </cell>
          <cell r="F2763">
            <v>2</v>
          </cell>
          <cell r="G2763" t="str">
            <v>CB40040000010T</v>
          </cell>
          <cell r="H2763">
            <v>1</v>
          </cell>
          <cell r="I2763">
            <v>0.75</v>
          </cell>
          <cell r="J2763">
            <v>2</v>
          </cell>
          <cell r="K2763">
            <v>2</v>
          </cell>
        </row>
        <row r="2764">
          <cell r="A2764" t="str">
            <v>M2</v>
          </cell>
          <cell r="B2764" t="str">
            <v>A5C</v>
          </cell>
          <cell r="C2764" t="str">
            <v>P</v>
          </cell>
          <cell r="D2764" t="str">
            <v>23214</v>
          </cell>
          <cell r="E2764" t="str">
            <v>R TEE</v>
          </cell>
          <cell r="F2764">
            <v>2</v>
          </cell>
          <cell r="G2764" t="str">
            <v>CB40040000010T</v>
          </cell>
          <cell r="H2764">
            <v>1</v>
          </cell>
          <cell r="I2764">
            <v>0.75</v>
          </cell>
          <cell r="J2764">
            <v>3</v>
          </cell>
          <cell r="K2764">
            <v>3</v>
          </cell>
        </row>
        <row r="2765">
          <cell r="A2765" t="str">
            <v>M2</v>
          </cell>
          <cell r="B2765" t="str">
            <v>A5C</v>
          </cell>
          <cell r="C2765" t="str">
            <v>P</v>
          </cell>
          <cell r="D2765" t="str">
            <v>23207</v>
          </cell>
          <cell r="E2765" t="str">
            <v>R TEE</v>
          </cell>
          <cell r="F2765">
            <v>2</v>
          </cell>
          <cell r="G2765" t="str">
            <v>CB40040000010T</v>
          </cell>
          <cell r="H2765">
            <v>1</v>
          </cell>
          <cell r="I2765">
            <v>0.75</v>
          </cell>
          <cell r="J2765">
            <v>2</v>
          </cell>
          <cell r="K2765">
            <v>2</v>
          </cell>
        </row>
        <row r="2766">
          <cell r="A2766" t="str">
            <v>M2</v>
          </cell>
          <cell r="B2766" t="str">
            <v>A5C</v>
          </cell>
          <cell r="C2766" t="str">
            <v>P</v>
          </cell>
          <cell r="D2766" t="str">
            <v>23208</v>
          </cell>
          <cell r="E2766" t="str">
            <v>R TEE</v>
          </cell>
          <cell r="F2766">
            <v>2</v>
          </cell>
          <cell r="G2766" t="str">
            <v>CB40040000010T</v>
          </cell>
          <cell r="H2766">
            <v>1</v>
          </cell>
          <cell r="I2766">
            <v>0.75</v>
          </cell>
          <cell r="J2766">
            <v>2</v>
          </cell>
          <cell r="K2766">
            <v>2</v>
          </cell>
        </row>
        <row r="2767">
          <cell r="A2767" t="str">
            <v>M2</v>
          </cell>
          <cell r="B2767" t="str">
            <v>A5C</v>
          </cell>
          <cell r="C2767" t="str">
            <v>P</v>
          </cell>
          <cell r="D2767" t="str">
            <v>23212</v>
          </cell>
          <cell r="E2767" t="str">
            <v>R TEE</v>
          </cell>
          <cell r="F2767">
            <v>2</v>
          </cell>
          <cell r="G2767" t="str">
            <v>CB40040000010T</v>
          </cell>
          <cell r="H2767">
            <v>1</v>
          </cell>
          <cell r="I2767">
            <v>0.75</v>
          </cell>
          <cell r="J2767">
            <v>3</v>
          </cell>
          <cell r="K2767">
            <v>3</v>
          </cell>
        </row>
        <row r="2768">
          <cell r="A2768" t="str">
            <v>M2</v>
          </cell>
          <cell r="B2768" t="str">
            <v>A5C</v>
          </cell>
          <cell r="C2768" t="str">
            <v>P</v>
          </cell>
          <cell r="D2768" t="str">
            <v>23213</v>
          </cell>
          <cell r="E2768" t="str">
            <v>R TEE</v>
          </cell>
          <cell r="F2768">
            <v>2</v>
          </cell>
          <cell r="G2768" t="str">
            <v>CB40040000010T</v>
          </cell>
          <cell r="H2768">
            <v>1</v>
          </cell>
          <cell r="I2768">
            <v>0.75</v>
          </cell>
          <cell r="J2768">
            <v>3</v>
          </cell>
          <cell r="K2768">
            <v>3</v>
          </cell>
        </row>
        <row r="2769">
          <cell r="A2769" t="str">
            <v>M2</v>
          </cell>
          <cell r="B2769" t="str">
            <v>A5C</v>
          </cell>
          <cell r="C2769" t="str">
            <v>P</v>
          </cell>
          <cell r="D2769" t="str">
            <v>23230</v>
          </cell>
          <cell r="E2769" t="str">
            <v>R TEE</v>
          </cell>
          <cell r="F2769">
            <v>2</v>
          </cell>
          <cell r="G2769" t="str">
            <v>CB40040000010T</v>
          </cell>
          <cell r="H2769">
            <v>1</v>
          </cell>
          <cell r="I2769">
            <v>0.75</v>
          </cell>
          <cell r="J2769">
            <v>3</v>
          </cell>
          <cell r="K2769">
            <v>3</v>
          </cell>
        </row>
        <row r="2770">
          <cell r="A2770" t="str">
            <v>M2</v>
          </cell>
          <cell r="B2770" t="str">
            <v>A5C</v>
          </cell>
          <cell r="C2770" t="str">
            <v>P</v>
          </cell>
          <cell r="D2770" t="str">
            <v>23239</v>
          </cell>
          <cell r="E2770" t="str">
            <v>R TEE</v>
          </cell>
          <cell r="F2770">
            <v>2</v>
          </cell>
          <cell r="G2770" t="str">
            <v>CB40040000010T</v>
          </cell>
          <cell r="H2770">
            <v>1</v>
          </cell>
          <cell r="I2770">
            <v>0.75</v>
          </cell>
          <cell r="J2770">
            <v>2</v>
          </cell>
          <cell r="K2770">
            <v>2</v>
          </cell>
        </row>
        <row r="2771">
          <cell r="A2771" t="str">
            <v>M2</v>
          </cell>
          <cell r="B2771" t="str">
            <v>A5C</v>
          </cell>
          <cell r="C2771" t="str">
            <v>P</v>
          </cell>
          <cell r="D2771" t="str">
            <v>23252</v>
          </cell>
          <cell r="E2771" t="str">
            <v>R TEE</v>
          </cell>
          <cell r="F2771">
            <v>2</v>
          </cell>
          <cell r="G2771" t="str">
            <v>CB40040000010T</v>
          </cell>
          <cell r="H2771">
            <v>1</v>
          </cell>
          <cell r="I2771">
            <v>0.75</v>
          </cell>
          <cell r="J2771">
            <v>3</v>
          </cell>
          <cell r="K2771">
            <v>3</v>
          </cell>
        </row>
        <row r="2772">
          <cell r="A2772" t="str">
            <v>M2</v>
          </cell>
          <cell r="B2772" t="str">
            <v>A5C</v>
          </cell>
          <cell r="C2772" t="str">
            <v>P</v>
          </cell>
          <cell r="D2772" t="str">
            <v>24007</v>
          </cell>
          <cell r="E2772" t="str">
            <v>R TEE</v>
          </cell>
          <cell r="F2772">
            <v>2</v>
          </cell>
          <cell r="G2772" t="str">
            <v>CB40040000010T</v>
          </cell>
          <cell r="H2772">
            <v>1</v>
          </cell>
          <cell r="I2772">
            <v>0.75</v>
          </cell>
          <cell r="J2772">
            <v>1</v>
          </cell>
          <cell r="K2772">
            <v>1</v>
          </cell>
        </row>
        <row r="2773">
          <cell r="A2773" t="str">
            <v>M2</v>
          </cell>
          <cell r="B2773" t="str">
            <v>A5C</v>
          </cell>
          <cell r="C2773" t="str">
            <v>P</v>
          </cell>
          <cell r="D2773" t="str">
            <v>24008</v>
          </cell>
          <cell r="E2773" t="str">
            <v>R TEE</v>
          </cell>
          <cell r="F2773">
            <v>2</v>
          </cell>
          <cell r="G2773" t="str">
            <v>CB40040000010T</v>
          </cell>
          <cell r="H2773">
            <v>1</v>
          </cell>
          <cell r="I2773">
            <v>0.75</v>
          </cell>
          <cell r="J2773">
            <v>3</v>
          </cell>
          <cell r="K2773">
            <v>3</v>
          </cell>
        </row>
        <row r="2774">
          <cell r="A2774" t="str">
            <v>M2</v>
          </cell>
          <cell r="B2774" t="str">
            <v>A5C</v>
          </cell>
          <cell r="C2774" t="str">
            <v>P</v>
          </cell>
          <cell r="D2774" t="str">
            <v>24020</v>
          </cell>
          <cell r="E2774" t="str">
            <v>R TEE</v>
          </cell>
          <cell r="F2774">
            <v>2</v>
          </cell>
          <cell r="G2774" t="str">
            <v>CB40040000010T</v>
          </cell>
          <cell r="H2774">
            <v>1</v>
          </cell>
          <cell r="I2774">
            <v>0.75</v>
          </cell>
          <cell r="J2774">
            <v>2</v>
          </cell>
          <cell r="K2774">
            <v>2</v>
          </cell>
        </row>
        <row r="2775">
          <cell r="A2775" t="str">
            <v>M2</v>
          </cell>
          <cell r="B2775" t="str">
            <v>A5C</v>
          </cell>
          <cell r="C2775" t="str">
            <v>N</v>
          </cell>
          <cell r="D2775" t="str">
            <v>23636</v>
          </cell>
          <cell r="E2775" t="str">
            <v>R TEE</v>
          </cell>
          <cell r="F2775">
            <v>2</v>
          </cell>
          <cell r="G2775" t="str">
            <v>CB40040000010T</v>
          </cell>
          <cell r="H2775">
            <v>1</v>
          </cell>
          <cell r="I2775">
            <v>0.75</v>
          </cell>
          <cell r="J2775">
            <v>1</v>
          </cell>
          <cell r="K2775">
            <v>1</v>
          </cell>
        </row>
        <row r="2776">
          <cell r="A2776" t="str">
            <v>M2</v>
          </cell>
          <cell r="B2776" t="str">
            <v>A5C</v>
          </cell>
          <cell r="C2776" t="str">
            <v>N</v>
          </cell>
          <cell r="D2776" t="str">
            <v>23637</v>
          </cell>
          <cell r="E2776" t="str">
            <v>R TEE</v>
          </cell>
          <cell r="F2776">
            <v>2</v>
          </cell>
          <cell r="G2776" t="str">
            <v>CB40040000010T</v>
          </cell>
          <cell r="H2776">
            <v>1</v>
          </cell>
          <cell r="I2776">
            <v>0.75</v>
          </cell>
          <cell r="J2776">
            <v>1</v>
          </cell>
          <cell r="K2776">
            <v>1</v>
          </cell>
        </row>
        <row r="2777">
          <cell r="A2777" t="str">
            <v>M2</v>
          </cell>
          <cell r="B2777" t="str">
            <v>A5C</v>
          </cell>
          <cell r="C2777" t="str">
            <v>N</v>
          </cell>
          <cell r="D2777" t="str">
            <v>23639</v>
          </cell>
          <cell r="E2777" t="str">
            <v>R TEE</v>
          </cell>
          <cell r="F2777">
            <v>2</v>
          </cell>
          <cell r="G2777" t="str">
            <v>CB40040000010T</v>
          </cell>
          <cell r="H2777">
            <v>1</v>
          </cell>
          <cell r="I2777">
            <v>0.75</v>
          </cell>
          <cell r="J2777">
            <v>1</v>
          </cell>
          <cell r="K2777">
            <v>1</v>
          </cell>
        </row>
        <row r="2778">
          <cell r="A2778" t="str">
            <v>M2</v>
          </cell>
          <cell r="B2778" t="str">
            <v>A5C</v>
          </cell>
          <cell r="C2778" t="str">
            <v>P</v>
          </cell>
          <cell r="D2778" t="str">
            <v>23037</v>
          </cell>
          <cell r="E2778" t="str">
            <v>R TEE</v>
          </cell>
          <cell r="F2778">
            <v>2</v>
          </cell>
          <cell r="G2778" t="str">
            <v>CB40040000010T</v>
          </cell>
          <cell r="H2778">
            <v>1</v>
          </cell>
          <cell r="I2778">
            <v>0.75</v>
          </cell>
          <cell r="J2778">
            <v>5</v>
          </cell>
          <cell r="K2778">
            <v>5</v>
          </cell>
        </row>
        <row r="2779">
          <cell r="A2779" t="str">
            <v>M2</v>
          </cell>
          <cell r="B2779" t="str">
            <v>A5C</v>
          </cell>
          <cell r="C2779" t="str">
            <v>P</v>
          </cell>
          <cell r="D2779" t="str">
            <v>23204</v>
          </cell>
          <cell r="E2779" t="str">
            <v>R TEE</v>
          </cell>
          <cell r="F2779">
            <v>2</v>
          </cell>
          <cell r="G2779" t="str">
            <v>CB40040000010T</v>
          </cell>
          <cell r="H2779">
            <v>1</v>
          </cell>
          <cell r="I2779">
            <v>0.75</v>
          </cell>
          <cell r="J2779">
            <v>2</v>
          </cell>
          <cell r="K2779">
            <v>2</v>
          </cell>
        </row>
        <row r="2780">
          <cell r="A2780" t="str">
            <v>M2</v>
          </cell>
          <cell r="B2780" t="str">
            <v>A5C</v>
          </cell>
          <cell r="C2780" t="str">
            <v>P</v>
          </cell>
          <cell r="D2780" t="str">
            <v>23206</v>
          </cell>
          <cell r="E2780" t="str">
            <v>R TEE</v>
          </cell>
          <cell r="F2780">
            <v>2</v>
          </cell>
          <cell r="G2780" t="str">
            <v>CB40040000010T</v>
          </cell>
          <cell r="H2780">
            <v>1</v>
          </cell>
          <cell r="I2780">
            <v>0.75</v>
          </cell>
          <cell r="J2780">
            <v>2</v>
          </cell>
          <cell r="K2780">
            <v>2</v>
          </cell>
        </row>
        <row r="2781">
          <cell r="A2781" t="str">
            <v>M2</v>
          </cell>
          <cell r="B2781" t="str">
            <v>A5C</v>
          </cell>
          <cell r="C2781" t="str">
            <v>P</v>
          </cell>
          <cell r="D2781" t="str">
            <v>23235</v>
          </cell>
          <cell r="E2781" t="str">
            <v>R TEE</v>
          </cell>
          <cell r="F2781">
            <v>2</v>
          </cell>
          <cell r="G2781" t="str">
            <v>CB40040000010T</v>
          </cell>
          <cell r="H2781">
            <v>1</v>
          </cell>
          <cell r="I2781">
            <v>0.75</v>
          </cell>
          <cell r="J2781">
            <v>2</v>
          </cell>
          <cell r="K2781">
            <v>2</v>
          </cell>
        </row>
        <row r="2782">
          <cell r="A2782" t="str">
            <v>M2</v>
          </cell>
          <cell r="B2782" t="str">
            <v>A5C</v>
          </cell>
          <cell r="C2782" t="str">
            <v>P</v>
          </cell>
          <cell r="D2782" t="str">
            <v>23245</v>
          </cell>
          <cell r="E2782" t="str">
            <v>R TEE</v>
          </cell>
          <cell r="F2782">
            <v>2</v>
          </cell>
          <cell r="G2782" t="str">
            <v>CB40040000010T</v>
          </cell>
          <cell r="H2782">
            <v>1</v>
          </cell>
          <cell r="I2782">
            <v>0.75</v>
          </cell>
          <cell r="J2782">
            <v>3</v>
          </cell>
          <cell r="K2782">
            <v>3</v>
          </cell>
        </row>
        <row r="2783">
          <cell r="A2783" t="str">
            <v>M2</v>
          </cell>
          <cell r="B2783" t="str">
            <v>A5C</v>
          </cell>
          <cell r="C2783" t="str">
            <v>P</v>
          </cell>
          <cell r="D2783" t="str">
            <v>24013</v>
          </cell>
          <cell r="E2783" t="str">
            <v>R TEE</v>
          </cell>
          <cell r="F2783">
            <v>2</v>
          </cell>
          <cell r="G2783" t="str">
            <v>CB40040000010T</v>
          </cell>
          <cell r="H2783">
            <v>1</v>
          </cell>
          <cell r="I2783">
            <v>0.75</v>
          </cell>
          <cell r="J2783">
            <v>3</v>
          </cell>
          <cell r="K2783">
            <v>3</v>
          </cell>
        </row>
        <row r="2784">
          <cell r="A2784" t="str">
            <v>M2</v>
          </cell>
          <cell r="B2784" t="str">
            <v>A5C</v>
          </cell>
          <cell r="C2784" t="str">
            <v>N</v>
          </cell>
          <cell r="D2784" t="str">
            <v>23631</v>
          </cell>
          <cell r="E2784" t="str">
            <v>TEE</v>
          </cell>
          <cell r="F2784">
            <v>2</v>
          </cell>
          <cell r="G2784" t="str">
            <v>CB400300000100</v>
          </cell>
          <cell r="H2784">
            <v>1</v>
          </cell>
          <cell r="I2784" t="str">
            <v>--</v>
          </cell>
          <cell r="J2784">
            <v>1</v>
          </cell>
          <cell r="K2784">
            <v>1</v>
          </cell>
        </row>
        <row r="2785">
          <cell r="A2785" t="str">
            <v>M2</v>
          </cell>
          <cell r="B2785" t="str">
            <v>A5C</v>
          </cell>
          <cell r="C2785" t="str">
            <v>N</v>
          </cell>
          <cell r="D2785" t="str">
            <v>23633</v>
          </cell>
          <cell r="E2785" t="str">
            <v>TEE</v>
          </cell>
          <cell r="F2785">
            <v>2</v>
          </cell>
          <cell r="G2785" t="str">
            <v>CB400300000100</v>
          </cell>
          <cell r="H2785">
            <v>1</v>
          </cell>
          <cell r="I2785" t="str">
            <v>--</v>
          </cell>
          <cell r="J2785">
            <v>1</v>
          </cell>
          <cell r="K2785">
            <v>1</v>
          </cell>
        </row>
        <row r="2786">
          <cell r="A2786" t="str">
            <v>M2</v>
          </cell>
          <cell r="B2786" t="str">
            <v>A5C</v>
          </cell>
          <cell r="C2786" t="str">
            <v>N</v>
          </cell>
          <cell r="D2786" t="str">
            <v>23635</v>
          </cell>
          <cell r="E2786" t="str">
            <v>TEE</v>
          </cell>
          <cell r="F2786">
            <v>2</v>
          </cell>
          <cell r="G2786" t="str">
            <v>CB400300000100</v>
          </cell>
          <cell r="H2786">
            <v>1</v>
          </cell>
          <cell r="I2786" t="str">
            <v>--</v>
          </cell>
          <cell r="J2786">
            <v>1</v>
          </cell>
          <cell r="K2786">
            <v>1</v>
          </cell>
        </row>
        <row r="2787">
          <cell r="A2787" t="str">
            <v>M2</v>
          </cell>
          <cell r="B2787" t="str">
            <v>A5C</v>
          </cell>
          <cell r="C2787" t="str">
            <v>P</v>
          </cell>
          <cell r="D2787" t="str">
            <v>23063</v>
          </cell>
          <cell r="E2787" t="str">
            <v>TEE</v>
          </cell>
          <cell r="F2787">
            <v>2</v>
          </cell>
          <cell r="G2787" t="str">
            <v>CB400300000100</v>
          </cell>
          <cell r="H2787">
            <v>1</v>
          </cell>
          <cell r="I2787" t="str">
            <v>--</v>
          </cell>
          <cell r="J2787">
            <v>2</v>
          </cell>
          <cell r="K2787">
            <v>2</v>
          </cell>
        </row>
        <row r="2788">
          <cell r="A2788" t="str">
            <v>M2</v>
          </cell>
          <cell r="B2788" t="str">
            <v>A5C</v>
          </cell>
          <cell r="C2788" t="str">
            <v>P</v>
          </cell>
          <cell r="D2788" t="str">
            <v>23078</v>
          </cell>
          <cell r="E2788" t="str">
            <v>TEE</v>
          </cell>
          <cell r="F2788">
            <v>2</v>
          </cell>
          <cell r="G2788" t="str">
            <v>CB400300000100</v>
          </cell>
          <cell r="H2788">
            <v>1</v>
          </cell>
          <cell r="I2788" t="str">
            <v>--</v>
          </cell>
          <cell r="J2788">
            <v>2</v>
          </cell>
          <cell r="K2788">
            <v>2</v>
          </cell>
        </row>
        <row r="2789">
          <cell r="A2789" t="str">
            <v>M2</v>
          </cell>
          <cell r="B2789" t="str">
            <v>A5C</v>
          </cell>
          <cell r="C2789" t="str">
            <v>P</v>
          </cell>
          <cell r="D2789" t="str">
            <v>23083</v>
          </cell>
          <cell r="E2789" t="str">
            <v>TEE</v>
          </cell>
          <cell r="F2789">
            <v>2</v>
          </cell>
          <cell r="G2789" t="str">
            <v>CB400300000100</v>
          </cell>
          <cell r="H2789">
            <v>1</v>
          </cell>
          <cell r="I2789" t="str">
            <v>--</v>
          </cell>
          <cell r="J2789">
            <v>3</v>
          </cell>
          <cell r="K2789">
            <v>3</v>
          </cell>
        </row>
        <row r="2790">
          <cell r="A2790" t="str">
            <v>M2</v>
          </cell>
          <cell r="B2790" t="str">
            <v>A5C</v>
          </cell>
          <cell r="C2790" t="str">
            <v>P</v>
          </cell>
          <cell r="D2790" t="str">
            <v>23104</v>
          </cell>
          <cell r="E2790" t="str">
            <v>TEE</v>
          </cell>
          <cell r="F2790">
            <v>2</v>
          </cell>
          <cell r="G2790" t="str">
            <v>CB400300000100</v>
          </cell>
          <cell r="H2790">
            <v>1</v>
          </cell>
          <cell r="I2790" t="str">
            <v>--</v>
          </cell>
          <cell r="J2790">
            <v>3</v>
          </cell>
          <cell r="K2790">
            <v>3</v>
          </cell>
        </row>
        <row r="2791">
          <cell r="A2791" t="str">
            <v>M2</v>
          </cell>
          <cell r="B2791" t="str">
            <v>A5C</v>
          </cell>
          <cell r="C2791" t="str">
            <v>P</v>
          </cell>
          <cell r="D2791" t="str">
            <v>23104</v>
          </cell>
          <cell r="E2791" t="str">
            <v>TEE</v>
          </cell>
          <cell r="F2791">
            <v>2</v>
          </cell>
          <cell r="G2791" t="str">
            <v>CB400300000100</v>
          </cell>
          <cell r="H2791">
            <v>1</v>
          </cell>
          <cell r="I2791" t="str">
            <v>--</v>
          </cell>
          <cell r="J2791">
            <v>2</v>
          </cell>
          <cell r="K2791">
            <v>2</v>
          </cell>
        </row>
        <row r="2792">
          <cell r="A2792" t="str">
            <v>M2</v>
          </cell>
          <cell r="B2792" t="str">
            <v>A5C</v>
          </cell>
          <cell r="C2792" t="str">
            <v>P</v>
          </cell>
          <cell r="D2792" t="str">
            <v>23108</v>
          </cell>
          <cell r="E2792" t="str">
            <v>TEE</v>
          </cell>
          <cell r="F2792">
            <v>2</v>
          </cell>
          <cell r="G2792" t="str">
            <v>CB400300000100</v>
          </cell>
          <cell r="H2792">
            <v>1</v>
          </cell>
          <cell r="I2792" t="str">
            <v>--</v>
          </cell>
          <cell r="J2792">
            <v>2</v>
          </cell>
          <cell r="K2792">
            <v>2</v>
          </cell>
        </row>
        <row r="2793">
          <cell r="A2793" t="str">
            <v>M2</v>
          </cell>
          <cell r="B2793" t="str">
            <v>A5C</v>
          </cell>
          <cell r="C2793" t="str">
            <v>P</v>
          </cell>
          <cell r="D2793" t="str">
            <v>23112</v>
          </cell>
          <cell r="E2793" t="str">
            <v>TEE</v>
          </cell>
          <cell r="F2793">
            <v>2</v>
          </cell>
          <cell r="G2793" t="str">
            <v>CB400300000100</v>
          </cell>
          <cell r="H2793">
            <v>1</v>
          </cell>
          <cell r="I2793" t="str">
            <v>--</v>
          </cell>
          <cell r="J2793">
            <v>3</v>
          </cell>
          <cell r="K2793">
            <v>3</v>
          </cell>
        </row>
        <row r="2794">
          <cell r="A2794" t="str">
            <v>M2</v>
          </cell>
          <cell r="B2794" t="str">
            <v>A5C</v>
          </cell>
          <cell r="C2794" t="str">
            <v>P</v>
          </cell>
          <cell r="D2794" t="str">
            <v>23144</v>
          </cell>
          <cell r="E2794" t="str">
            <v>TEE</v>
          </cell>
          <cell r="F2794">
            <v>2</v>
          </cell>
          <cell r="G2794" t="str">
            <v>CB400300000100</v>
          </cell>
          <cell r="H2794">
            <v>1</v>
          </cell>
          <cell r="I2794" t="str">
            <v>--</v>
          </cell>
          <cell r="J2794">
            <v>1</v>
          </cell>
          <cell r="K2794">
            <v>1</v>
          </cell>
        </row>
        <row r="2795">
          <cell r="A2795" t="str">
            <v>M2</v>
          </cell>
          <cell r="B2795" t="str">
            <v>A5C</v>
          </cell>
          <cell r="C2795" t="str">
            <v>P</v>
          </cell>
          <cell r="D2795" t="str">
            <v>23148</v>
          </cell>
          <cell r="E2795" t="str">
            <v>TEE</v>
          </cell>
          <cell r="F2795">
            <v>2</v>
          </cell>
          <cell r="G2795" t="str">
            <v>CB400300000100</v>
          </cell>
          <cell r="H2795">
            <v>1</v>
          </cell>
          <cell r="I2795" t="str">
            <v>--</v>
          </cell>
          <cell r="J2795">
            <v>1</v>
          </cell>
          <cell r="K2795">
            <v>1</v>
          </cell>
        </row>
        <row r="2796">
          <cell r="A2796" t="str">
            <v>M2</v>
          </cell>
          <cell r="B2796" t="str">
            <v>A5C</v>
          </cell>
          <cell r="C2796" t="str">
            <v>P</v>
          </cell>
          <cell r="D2796" t="str">
            <v>23164</v>
          </cell>
          <cell r="E2796" t="str">
            <v>TEE</v>
          </cell>
          <cell r="F2796">
            <v>2</v>
          </cell>
          <cell r="G2796" t="str">
            <v>CB400300000100</v>
          </cell>
          <cell r="H2796">
            <v>1</v>
          </cell>
          <cell r="I2796" t="str">
            <v>--</v>
          </cell>
          <cell r="J2796">
            <v>1</v>
          </cell>
          <cell r="K2796">
            <v>1</v>
          </cell>
        </row>
        <row r="2797">
          <cell r="A2797" t="str">
            <v>M2</v>
          </cell>
          <cell r="B2797" t="str">
            <v>A5C</v>
          </cell>
          <cell r="C2797" t="str">
            <v>P</v>
          </cell>
          <cell r="D2797" t="str">
            <v>23230</v>
          </cell>
          <cell r="E2797" t="str">
            <v>TEE</v>
          </cell>
          <cell r="F2797">
            <v>2</v>
          </cell>
          <cell r="G2797" t="str">
            <v>CB400300000100</v>
          </cell>
          <cell r="H2797">
            <v>1</v>
          </cell>
          <cell r="I2797" t="str">
            <v>--</v>
          </cell>
          <cell r="J2797">
            <v>1</v>
          </cell>
          <cell r="K2797">
            <v>1</v>
          </cell>
        </row>
        <row r="2798">
          <cell r="A2798" t="str">
            <v>M2</v>
          </cell>
          <cell r="B2798" t="str">
            <v>A5C</v>
          </cell>
          <cell r="C2798" t="str">
            <v>P</v>
          </cell>
          <cell r="D2798" t="str">
            <v>23252</v>
          </cell>
          <cell r="E2798" t="str">
            <v>TEE</v>
          </cell>
          <cell r="F2798">
            <v>2</v>
          </cell>
          <cell r="G2798" t="str">
            <v>CB400300000100</v>
          </cell>
          <cell r="H2798">
            <v>1</v>
          </cell>
          <cell r="I2798" t="str">
            <v>--</v>
          </cell>
          <cell r="J2798">
            <v>2</v>
          </cell>
          <cell r="K2798">
            <v>2</v>
          </cell>
        </row>
        <row r="2799">
          <cell r="A2799" t="str">
            <v>M2</v>
          </cell>
          <cell r="B2799" t="str">
            <v>A5C</v>
          </cell>
          <cell r="C2799" t="str">
            <v>P</v>
          </cell>
          <cell r="D2799" t="str">
            <v>24013</v>
          </cell>
          <cell r="E2799" t="str">
            <v>TEE</v>
          </cell>
          <cell r="F2799">
            <v>2</v>
          </cell>
          <cell r="G2799" t="str">
            <v>CB400300000100</v>
          </cell>
          <cell r="H2799">
            <v>1</v>
          </cell>
          <cell r="I2799" t="str">
            <v>--</v>
          </cell>
          <cell r="J2799">
            <v>1</v>
          </cell>
          <cell r="K2799">
            <v>1</v>
          </cell>
        </row>
        <row r="2800">
          <cell r="A2800" t="str">
            <v>M2</v>
          </cell>
          <cell r="B2800" t="str">
            <v>A5C</v>
          </cell>
          <cell r="C2800" t="str">
            <v>P</v>
          </cell>
          <cell r="D2800" t="str">
            <v>24008</v>
          </cell>
          <cell r="E2800" t="str">
            <v>TEE</v>
          </cell>
          <cell r="F2800">
            <v>2</v>
          </cell>
          <cell r="G2800" t="str">
            <v>CB400300000100</v>
          </cell>
          <cell r="H2800">
            <v>1</v>
          </cell>
          <cell r="I2800" t="str">
            <v>--</v>
          </cell>
          <cell r="J2800">
            <v>2</v>
          </cell>
          <cell r="K2800">
            <v>2</v>
          </cell>
        </row>
        <row r="2801">
          <cell r="A2801" t="str">
            <v>M2</v>
          </cell>
          <cell r="B2801" t="str">
            <v>A5C</v>
          </cell>
          <cell r="C2801" t="str">
            <v>P</v>
          </cell>
          <cell r="D2801" t="str">
            <v>23038</v>
          </cell>
          <cell r="E2801" t="str">
            <v>TEE</v>
          </cell>
          <cell r="F2801">
            <v>2</v>
          </cell>
          <cell r="G2801" t="str">
            <v>CB400300000100</v>
          </cell>
          <cell r="H2801">
            <v>1</v>
          </cell>
          <cell r="I2801" t="str">
            <v>--</v>
          </cell>
          <cell r="J2801">
            <v>1</v>
          </cell>
          <cell r="K2801">
            <v>1</v>
          </cell>
        </row>
        <row r="2802">
          <cell r="A2802" t="str">
            <v>M2</v>
          </cell>
          <cell r="B2802" t="str">
            <v>A5C</v>
          </cell>
          <cell r="C2802" t="str">
            <v>P</v>
          </cell>
          <cell r="D2802" t="str">
            <v>23108</v>
          </cell>
          <cell r="E2802" t="str">
            <v>TEE</v>
          </cell>
          <cell r="F2802">
            <v>2</v>
          </cell>
          <cell r="G2802" t="str">
            <v>CB400300000100</v>
          </cell>
          <cell r="H2802">
            <v>1</v>
          </cell>
          <cell r="I2802" t="str">
            <v>--</v>
          </cell>
          <cell r="J2802">
            <v>3</v>
          </cell>
          <cell r="K2802">
            <v>3</v>
          </cell>
        </row>
        <row r="2803">
          <cell r="A2803" t="str">
            <v>M2</v>
          </cell>
          <cell r="B2803" t="str">
            <v>A5C</v>
          </cell>
          <cell r="C2803" t="str">
            <v>P</v>
          </cell>
          <cell r="D2803" t="str">
            <v>23112</v>
          </cell>
          <cell r="E2803" t="str">
            <v>TEE</v>
          </cell>
          <cell r="F2803">
            <v>2</v>
          </cell>
          <cell r="G2803" t="str">
            <v>CB400300000100</v>
          </cell>
          <cell r="H2803">
            <v>1</v>
          </cell>
          <cell r="I2803" t="str">
            <v>--</v>
          </cell>
          <cell r="J2803">
            <v>2</v>
          </cell>
          <cell r="K2803">
            <v>2</v>
          </cell>
        </row>
        <row r="2804">
          <cell r="A2804" t="str">
            <v>M2</v>
          </cell>
          <cell r="B2804" t="str">
            <v>A5C</v>
          </cell>
          <cell r="C2804" t="str">
            <v>P</v>
          </cell>
          <cell r="D2804" t="str">
            <v>23122</v>
          </cell>
          <cell r="E2804" t="str">
            <v>TEE</v>
          </cell>
          <cell r="F2804">
            <v>2</v>
          </cell>
          <cell r="G2804" t="str">
            <v>CB400300000100</v>
          </cell>
          <cell r="H2804">
            <v>1</v>
          </cell>
          <cell r="I2804" t="str">
            <v>--</v>
          </cell>
          <cell r="J2804">
            <v>2</v>
          </cell>
          <cell r="K2804">
            <v>2</v>
          </cell>
        </row>
        <row r="2805">
          <cell r="A2805" t="str">
            <v>M2</v>
          </cell>
          <cell r="B2805" t="str">
            <v>A5C</v>
          </cell>
          <cell r="C2805" t="str">
            <v>P</v>
          </cell>
          <cell r="D2805" t="str">
            <v>24020</v>
          </cell>
          <cell r="E2805" t="str">
            <v>TEE</v>
          </cell>
          <cell r="F2805">
            <v>2</v>
          </cell>
          <cell r="G2805" t="str">
            <v>CB400300000100</v>
          </cell>
          <cell r="H2805">
            <v>1</v>
          </cell>
          <cell r="I2805" t="str">
            <v>--</v>
          </cell>
          <cell r="J2805">
            <v>2</v>
          </cell>
          <cell r="K2805">
            <v>2</v>
          </cell>
        </row>
        <row r="2806">
          <cell r="A2806" t="str">
            <v>M2</v>
          </cell>
          <cell r="B2806" t="str">
            <v>A5C</v>
          </cell>
          <cell r="C2806" t="str">
            <v>P</v>
          </cell>
          <cell r="D2806" t="str">
            <v>23059</v>
          </cell>
          <cell r="E2806" t="str">
            <v>90 ELL</v>
          </cell>
          <cell r="F2806">
            <v>2</v>
          </cell>
          <cell r="G2806" t="str">
            <v>CB400100000100</v>
          </cell>
          <cell r="H2806">
            <v>1</v>
          </cell>
          <cell r="I2806" t="str">
            <v>--</v>
          </cell>
          <cell r="J2806">
            <v>10</v>
          </cell>
          <cell r="K2806">
            <v>10</v>
          </cell>
        </row>
        <row r="2807">
          <cell r="A2807" t="str">
            <v>M2</v>
          </cell>
          <cell r="B2807" t="str">
            <v>A5C</v>
          </cell>
          <cell r="C2807" t="str">
            <v>TRIM</v>
          </cell>
          <cell r="D2807" t="str">
            <v>V-2352</v>
          </cell>
          <cell r="E2807" t="str">
            <v>90 ELL</v>
          </cell>
          <cell r="F2807">
            <v>2</v>
          </cell>
          <cell r="G2807" t="str">
            <v>CB400100000100</v>
          </cell>
          <cell r="H2807">
            <v>1</v>
          </cell>
          <cell r="I2807" t="str">
            <v>--</v>
          </cell>
          <cell r="J2807">
            <v>2</v>
          </cell>
          <cell r="K2807">
            <v>2</v>
          </cell>
        </row>
        <row r="2808">
          <cell r="A2808" t="str">
            <v>M2</v>
          </cell>
          <cell r="B2808" t="str">
            <v>A5C</v>
          </cell>
          <cell r="C2808" t="str">
            <v>P</v>
          </cell>
          <cell r="D2808" t="str">
            <v>23059</v>
          </cell>
          <cell r="E2808" t="str">
            <v>C SWG</v>
          </cell>
          <cell r="F2808">
            <v>2</v>
          </cell>
          <cell r="G2808" t="str">
            <v>CB16110808010T</v>
          </cell>
          <cell r="H2808">
            <v>1</v>
          </cell>
          <cell r="I2808">
            <v>0.75</v>
          </cell>
          <cell r="J2808">
            <v>2</v>
          </cell>
          <cell r="K2808">
            <v>2</v>
          </cell>
        </row>
        <row r="2809">
          <cell r="A2809" t="str">
            <v>M2</v>
          </cell>
          <cell r="B2809" t="str">
            <v>A5C</v>
          </cell>
          <cell r="C2809" t="str">
            <v>P</v>
          </cell>
          <cell r="D2809" t="str">
            <v>23059</v>
          </cell>
          <cell r="E2809" t="str">
            <v>C SWG</v>
          </cell>
          <cell r="F2809">
            <v>2</v>
          </cell>
          <cell r="G2809" t="str">
            <v>CB16110808010T</v>
          </cell>
          <cell r="H2809">
            <v>1</v>
          </cell>
          <cell r="I2809">
            <v>0.75</v>
          </cell>
          <cell r="J2809">
            <v>1</v>
          </cell>
          <cell r="K2809">
            <v>1</v>
          </cell>
        </row>
        <row r="2810">
          <cell r="A2810" t="str">
            <v>M2</v>
          </cell>
          <cell r="B2810" t="str">
            <v>A5C</v>
          </cell>
          <cell r="C2810" t="str">
            <v>P</v>
          </cell>
          <cell r="D2810" t="str">
            <v>23183</v>
          </cell>
          <cell r="E2810" t="str">
            <v>C SWG</v>
          </cell>
          <cell r="F2810">
            <v>2</v>
          </cell>
          <cell r="G2810" t="str">
            <v>CB16110808010T</v>
          </cell>
          <cell r="H2810">
            <v>1</v>
          </cell>
          <cell r="I2810">
            <v>0.75</v>
          </cell>
          <cell r="J2810">
            <v>1</v>
          </cell>
          <cell r="K2810">
            <v>1</v>
          </cell>
        </row>
        <row r="2811">
          <cell r="A2811" t="str">
            <v>M2</v>
          </cell>
          <cell r="B2811" t="str">
            <v>A5C</v>
          </cell>
          <cell r="C2811" t="str">
            <v>TRIM</v>
          </cell>
          <cell r="D2811" t="str">
            <v>V-2352</v>
          </cell>
          <cell r="E2811" t="str">
            <v>C SWG</v>
          </cell>
          <cell r="F2811">
            <v>2</v>
          </cell>
          <cell r="G2811" t="str">
            <v>CB16110808010T</v>
          </cell>
          <cell r="H2811">
            <v>1</v>
          </cell>
          <cell r="I2811">
            <v>0.75</v>
          </cell>
          <cell r="J2811">
            <v>1</v>
          </cell>
          <cell r="K2811">
            <v>1</v>
          </cell>
        </row>
        <row r="2812">
          <cell r="A2812" t="str">
            <v>M2</v>
          </cell>
          <cell r="B2812" t="str">
            <v>A5C</v>
          </cell>
          <cell r="C2812" t="str">
            <v>P</v>
          </cell>
          <cell r="D2812" t="str">
            <v>23059</v>
          </cell>
          <cell r="E2812" t="str">
            <v>CPLG</v>
          </cell>
          <cell r="F2812">
            <v>2</v>
          </cell>
          <cell r="G2812" t="str">
            <v>CB400500000100</v>
          </cell>
          <cell r="H2812">
            <v>1</v>
          </cell>
          <cell r="I2812" t="str">
            <v>--</v>
          </cell>
          <cell r="J2812">
            <v>2</v>
          </cell>
          <cell r="K2812">
            <v>2</v>
          </cell>
        </row>
        <row r="2813">
          <cell r="A2813" t="str">
            <v>M2</v>
          </cell>
          <cell r="B2813" t="str">
            <v>A5C</v>
          </cell>
          <cell r="C2813" t="str">
            <v>P</v>
          </cell>
          <cell r="D2813" t="str">
            <v>23059</v>
          </cell>
          <cell r="E2813" t="str">
            <v>R TEE</v>
          </cell>
          <cell r="F2813">
            <v>2</v>
          </cell>
          <cell r="G2813" t="str">
            <v>CB40040000010T</v>
          </cell>
          <cell r="H2813">
            <v>1</v>
          </cell>
          <cell r="I2813">
            <v>0.75</v>
          </cell>
          <cell r="J2813">
            <v>3</v>
          </cell>
          <cell r="K2813">
            <v>3</v>
          </cell>
        </row>
        <row r="2814">
          <cell r="A2814" t="str">
            <v>M2</v>
          </cell>
          <cell r="B2814" t="str">
            <v>A5C</v>
          </cell>
          <cell r="C2814" t="str">
            <v>P</v>
          </cell>
          <cell r="D2814" t="str">
            <v>23059</v>
          </cell>
          <cell r="E2814" t="str">
            <v>TEE</v>
          </cell>
          <cell r="F2814">
            <v>2</v>
          </cell>
          <cell r="G2814" t="str">
            <v>CB400300000100</v>
          </cell>
          <cell r="H2814">
            <v>1</v>
          </cell>
          <cell r="I2814" t="str">
            <v>--</v>
          </cell>
          <cell r="J2814">
            <v>1</v>
          </cell>
          <cell r="K2814">
            <v>1</v>
          </cell>
        </row>
        <row r="2815">
          <cell r="A2815" t="str">
            <v>M2</v>
          </cell>
          <cell r="B2815" t="str">
            <v>A5C</v>
          </cell>
          <cell r="C2815" t="str">
            <v>P</v>
          </cell>
          <cell r="D2815" t="str">
            <v>23018</v>
          </cell>
          <cell r="E2815" t="str">
            <v>45 ELL</v>
          </cell>
          <cell r="F2815">
            <v>2</v>
          </cell>
          <cell r="G2815" t="str">
            <v>CB400200000100</v>
          </cell>
          <cell r="H2815">
            <v>1</v>
          </cell>
          <cell r="I2815" t="str">
            <v>--</v>
          </cell>
          <cell r="J2815">
            <v>1</v>
          </cell>
          <cell r="K2815">
            <v>1</v>
          </cell>
        </row>
        <row r="2816">
          <cell r="A2816" t="str">
            <v>M2</v>
          </cell>
          <cell r="B2816" t="str">
            <v>A5C</v>
          </cell>
          <cell r="C2816" t="str">
            <v>P</v>
          </cell>
          <cell r="D2816" t="str">
            <v>23018</v>
          </cell>
          <cell r="E2816" t="str">
            <v>90 ELL</v>
          </cell>
          <cell r="F2816">
            <v>2</v>
          </cell>
          <cell r="G2816" t="str">
            <v>CB400100000100</v>
          </cell>
          <cell r="H2816">
            <v>1</v>
          </cell>
          <cell r="I2816" t="str">
            <v>--</v>
          </cell>
          <cell r="J2816">
            <v>6</v>
          </cell>
          <cell r="K2816">
            <v>6</v>
          </cell>
        </row>
        <row r="2817">
          <cell r="A2817" t="str">
            <v>M2</v>
          </cell>
          <cell r="B2817" t="str">
            <v>A5C</v>
          </cell>
          <cell r="C2817" t="str">
            <v>P</v>
          </cell>
          <cell r="D2817" t="str">
            <v>23019</v>
          </cell>
          <cell r="E2817" t="str">
            <v>90 ELL</v>
          </cell>
          <cell r="F2817">
            <v>2</v>
          </cell>
          <cell r="G2817" t="str">
            <v>CB400100000100</v>
          </cell>
          <cell r="H2817">
            <v>1</v>
          </cell>
          <cell r="I2817" t="str">
            <v>--</v>
          </cell>
          <cell r="J2817">
            <v>1</v>
          </cell>
          <cell r="K2817">
            <v>1</v>
          </cell>
        </row>
        <row r="2818">
          <cell r="A2818" t="str">
            <v>M2</v>
          </cell>
          <cell r="B2818" t="str">
            <v>A5C</v>
          </cell>
          <cell r="C2818" t="str">
            <v>P</v>
          </cell>
          <cell r="D2818" t="str">
            <v>23027</v>
          </cell>
          <cell r="E2818" t="str">
            <v>90 ELL</v>
          </cell>
          <cell r="F2818">
            <v>2</v>
          </cell>
          <cell r="G2818" t="str">
            <v>CB400100000100</v>
          </cell>
          <cell r="H2818">
            <v>1</v>
          </cell>
          <cell r="I2818" t="str">
            <v>--</v>
          </cell>
          <cell r="J2818">
            <v>2</v>
          </cell>
          <cell r="K2818">
            <v>2</v>
          </cell>
        </row>
        <row r="2819">
          <cell r="A2819" t="str">
            <v>M2</v>
          </cell>
          <cell r="B2819" t="str">
            <v>A5C</v>
          </cell>
          <cell r="C2819" t="str">
            <v>P</v>
          </cell>
          <cell r="D2819" t="str">
            <v>23039</v>
          </cell>
          <cell r="E2819" t="str">
            <v>90 ELL</v>
          </cell>
          <cell r="F2819">
            <v>2</v>
          </cell>
          <cell r="G2819" t="str">
            <v>CB400100000100</v>
          </cell>
          <cell r="H2819">
            <v>1</v>
          </cell>
          <cell r="I2819" t="str">
            <v>--</v>
          </cell>
          <cell r="J2819">
            <v>1</v>
          </cell>
          <cell r="K2819">
            <v>1</v>
          </cell>
        </row>
        <row r="2820">
          <cell r="A2820" t="str">
            <v>M2</v>
          </cell>
          <cell r="B2820" t="str">
            <v>A5C</v>
          </cell>
          <cell r="C2820" t="str">
            <v>P</v>
          </cell>
          <cell r="D2820" t="str">
            <v>23048</v>
          </cell>
          <cell r="E2820" t="str">
            <v>90 ELL</v>
          </cell>
          <cell r="F2820">
            <v>2</v>
          </cell>
          <cell r="G2820" t="str">
            <v>CB400100000100</v>
          </cell>
          <cell r="H2820">
            <v>1</v>
          </cell>
          <cell r="I2820" t="str">
            <v>--</v>
          </cell>
          <cell r="J2820">
            <v>6</v>
          </cell>
          <cell r="K2820">
            <v>6</v>
          </cell>
        </row>
        <row r="2821">
          <cell r="A2821" t="str">
            <v>M2</v>
          </cell>
          <cell r="B2821" t="str">
            <v>A5C</v>
          </cell>
          <cell r="C2821" t="str">
            <v>P</v>
          </cell>
          <cell r="D2821" t="str">
            <v>23223</v>
          </cell>
          <cell r="E2821" t="str">
            <v>90 ELL</v>
          </cell>
          <cell r="F2821">
            <v>2</v>
          </cell>
          <cell r="G2821" t="str">
            <v>CB400100000100</v>
          </cell>
          <cell r="H2821">
            <v>1</v>
          </cell>
          <cell r="I2821" t="str">
            <v>--</v>
          </cell>
          <cell r="J2821">
            <v>3</v>
          </cell>
          <cell r="K2821">
            <v>3</v>
          </cell>
        </row>
        <row r="2822">
          <cell r="A2822" t="str">
            <v>M2</v>
          </cell>
          <cell r="B2822" t="str">
            <v>A5C</v>
          </cell>
          <cell r="C2822" t="str">
            <v>P</v>
          </cell>
          <cell r="D2822" t="str">
            <v>24015</v>
          </cell>
          <cell r="E2822" t="str">
            <v>90 ELL</v>
          </cell>
          <cell r="F2822">
            <v>2</v>
          </cell>
          <cell r="G2822" t="str">
            <v>CB400100000100</v>
          </cell>
          <cell r="H2822">
            <v>1</v>
          </cell>
          <cell r="I2822" t="str">
            <v>--</v>
          </cell>
          <cell r="J2822">
            <v>2</v>
          </cell>
          <cell r="K2822">
            <v>2</v>
          </cell>
        </row>
        <row r="2823">
          <cell r="A2823" t="str">
            <v>M2</v>
          </cell>
          <cell r="B2823" t="str">
            <v>A5C</v>
          </cell>
          <cell r="C2823" t="str">
            <v>P</v>
          </cell>
          <cell r="D2823" t="str">
            <v>23074</v>
          </cell>
          <cell r="E2823" t="str">
            <v>90 ELL</v>
          </cell>
          <cell r="F2823">
            <v>2</v>
          </cell>
          <cell r="G2823" t="str">
            <v>CB400100000100</v>
          </cell>
          <cell r="H2823">
            <v>1</v>
          </cell>
          <cell r="I2823" t="str">
            <v>--</v>
          </cell>
          <cell r="J2823">
            <v>14</v>
          </cell>
          <cell r="K2823">
            <v>14</v>
          </cell>
        </row>
        <row r="2824">
          <cell r="A2824" t="str">
            <v>M2</v>
          </cell>
          <cell r="B2824" t="str">
            <v>A5C</v>
          </cell>
          <cell r="C2824" t="str">
            <v>P</v>
          </cell>
          <cell r="D2824" t="str">
            <v>23079</v>
          </cell>
          <cell r="E2824" t="str">
            <v>90 ELL</v>
          </cell>
          <cell r="F2824">
            <v>2</v>
          </cell>
          <cell r="G2824" t="str">
            <v>CB400100000100</v>
          </cell>
          <cell r="H2824">
            <v>1</v>
          </cell>
          <cell r="I2824" t="str">
            <v>--</v>
          </cell>
          <cell r="J2824">
            <v>9</v>
          </cell>
          <cell r="K2824">
            <v>9</v>
          </cell>
        </row>
        <row r="2825">
          <cell r="A2825" t="str">
            <v>M2</v>
          </cell>
          <cell r="B2825" t="str">
            <v>A5C</v>
          </cell>
          <cell r="C2825" t="str">
            <v>P</v>
          </cell>
          <cell r="D2825" t="str">
            <v>23194</v>
          </cell>
          <cell r="E2825" t="str">
            <v>90 ELL</v>
          </cell>
          <cell r="F2825">
            <v>2</v>
          </cell>
          <cell r="G2825" t="str">
            <v>CB400100000100</v>
          </cell>
          <cell r="H2825">
            <v>1</v>
          </cell>
          <cell r="I2825" t="str">
            <v>--</v>
          </cell>
          <cell r="J2825">
            <v>5</v>
          </cell>
          <cell r="K2825">
            <v>5</v>
          </cell>
        </row>
        <row r="2826">
          <cell r="A2826" t="str">
            <v>M2</v>
          </cell>
          <cell r="B2826" t="str">
            <v>A5C</v>
          </cell>
          <cell r="C2826" t="str">
            <v>P</v>
          </cell>
          <cell r="D2826" t="str">
            <v>23048</v>
          </cell>
          <cell r="E2826" t="str">
            <v>C SWG</v>
          </cell>
          <cell r="F2826">
            <v>2</v>
          </cell>
          <cell r="G2826" t="str">
            <v>CB16110808010T</v>
          </cell>
          <cell r="H2826">
            <v>1</v>
          </cell>
          <cell r="I2826">
            <v>0.75</v>
          </cell>
          <cell r="J2826">
            <v>2</v>
          </cell>
          <cell r="K2826">
            <v>2</v>
          </cell>
        </row>
        <row r="2827">
          <cell r="A2827" t="str">
            <v>M2</v>
          </cell>
          <cell r="B2827" t="str">
            <v>A5C</v>
          </cell>
          <cell r="C2827" t="str">
            <v>P</v>
          </cell>
          <cell r="D2827" t="str">
            <v>23074</v>
          </cell>
          <cell r="E2827" t="str">
            <v>C SWG</v>
          </cell>
          <cell r="F2827">
            <v>2</v>
          </cell>
          <cell r="G2827" t="str">
            <v>CB16110808010T</v>
          </cell>
          <cell r="H2827">
            <v>1</v>
          </cell>
          <cell r="I2827">
            <v>0.75</v>
          </cell>
          <cell r="J2827">
            <v>2</v>
          </cell>
          <cell r="K2827">
            <v>2</v>
          </cell>
        </row>
        <row r="2828">
          <cell r="A2828" t="str">
            <v>M2</v>
          </cell>
          <cell r="B2828" t="str">
            <v>A5C</v>
          </cell>
          <cell r="C2828" t="str">
            <v>P</v>
          </cell>
          <cell r="D2828" t="str">
            <v>23079</v>
          </cell>
          <cell r="E2828" t="str">
            <v>C SWG</v>
          </cell>
          <cell r="F2828">
            <v>2</v>
          </cell>
          <cell r="G2828" t="str">
            <v>CB16110808010T</v>
          </cell>
          <cell r="H2828">
            <v>1</v>
          </cell>
          <cell r="I2828">
            <v>0.75</v>
          </cell>
          <cell r="J2828">
            <v>2</v>
          </cell>
          <cell r="K2828">
            <v>2</v>
          </cell>
        </row>
        <row r="2829">
          <cell r="A2829" t="str">
            <v>M2</v>
          </cell>
          <cell r="B2829" t="str">
            <v>A5C</v>
          </cell>
          <cell r="C2829" t="str">
            <v>P</v>
          </cell>
          <cell r="D2829" t="str">
            <v>23219</v>
          </cell>
          <cell r="E2829" t="str">
            <v>C SWG</v>
          </cell>
          <cell r="F2829">
            <v>2</v>
          </cell>
          <cell r="G2829" t="str">
            <v>CB16110808010T</v>
          </cell>
          <cell r="H2829">
            <v>1</v>
          </cell>
          <cell r="I2829">
            <v>0.75</v>
          </cell>
          <cell r="J2829">
            <v>1</v>
          </cell>
          <cell r="K2829">
            <v>1</v>
          </cell>
        </row>
        <row r="2830">
          <cell r="A2830" t="str">
            <v>M2</v>
          </cell>
          <cell r="B2830" t="str">
            <v>A5C</v>
          </cell>
          <cell r="C2830" t="str">
            <v>P</v>
          </cell>
          <cell r="D2830" t="str">
            <v>24016</v>
          </cell>
          <cell r="E2830" t="str">
            <v>C SWG</v>
          </cell>
          <cell r="F2830">
            <v>2</v>
          </cell>
          <cell r="G2830" t="str">
            <v>CB16110808010T</v>
          </cell>
          <cell r="H2830">
            <v>1</v>
          </cell>
          <cell r="I2830">
            <v>0.75</v>
          </cell>
          <cell r="J2830">
            <v>2</v>
          </cell>
          <cell r="K2830">
            <v>2</v>
          </cell>
        </row>
        <row r="2831">
          <cell r="A2831" t="str">
            <v>M2</v>
          </cell>
          <cell r="B2831" t="str">
            <v>A5C</v>
          </cell>
          <cell r="C2831" t="str">
            <v>P</v>
          </cell>
          <cell r="D2831" t="str">
            <v>24017</v>
          </cell>
          <cell r="E2831" t="str">
            <v>C SWG</v>
          </cell>
          <cell r="F2831">
            <v>2</v>
          </cell>
          <cell r="G2831" t="str">
            <v>CB16110808010T</v>
          </cell>
          <cell r="H2831">
            <v>1</v>
          </cell>
          <cell r="I2831">
            <v>0.75</v>
          </cell>
          <cell r="J2831">
            <v>1</v>
          </cell>
          <cell r="K2831">
            <v>1</v>
          </cell>
        </row>
        <row r="2832">
          <cell r="A2832" t="str">
            <v>M2</v>
          </cell>
          <cell r="B2832" t="str">
            <v>A5C</v>
          </cell>
          <cell r="C2832" t="str">
            <v>P</v>
          </cell>
          <cell r="D2832" t="str">
            <v>24018</v>
          </cell>
          <cell r="E2832" t="str">
            <v>C SWG</v>
          </cell>
          <cell r="F2832">
            <v>2</v>
          </cell>
          <cell r="G2832" t="str">
            <v>CB16110808010T</v>
          </cell>
          <cell r="H2832">
            <v>1</v>
          </cell>
          <cell r="I2832">
            <v>0.75</v>
          </cell>
          <cell r="J2832">
            <v>1</v>
          </cell>
          <cell r="K2832">
            <v>1</v>
          </cell>
        </row>
        <row r="2833">
          <cell r="A2833" t="str">
            <v>M2</v>
          </cell>
          <cell r="B2833" t="str">
            <v>A5C</v>
          </cell>
          <cell r="C2833" t="str">
            <v>TRIM</v>
          </cell>
          <cell r="D2833" t="str">
            <v>C-2302</v>
          </cell>
          <cell r="E2833" t="str">
            <v>C SWG</v>
          </cell>
          <cell r="F2833">
            <v>2</v>
          </cell>
          <cell r="G2833" t="str">
            <v>CB16110808010T</v>
          </cell>
          <cell r="H2833">
            <v>1</v>
          </cell>
          <cell r="I2833">
            <v>0.75</v>
          </cell>
          <cell r="J2833">
            <v>1</v>
          </cell>
          <cell r="K2833">
            <v>1</v>
          </cell>
        </row>
        <row r="2834">
          <cell r="A2834" t="str">
            <v>M2</v>
          </cell>
          <cell r="B2834" t="str">
            <v>A5C</v>
          </cell>
          <cell r="C2834" t="str">
            <v>TRIM</v>
          </cell>
          <cell r="D2834" t="str">
            <v>C-2303</v>
          </cell>
          <cell r="E2834" t="str">
            <v>C SWG</v>
          </cell>
          <cell r="F2834">
            <v>2</v>
          </cell>
          <cell r="G2834" t="str">
            <v>CB16110808010T</v>
          </cell>
          <cell r="H2834">
            <v>1</v>
          </cell>
          <cell r="I2834">
            <v>0.75</v>
          </cell>
          <cell r="J2834">
            <v>1</v>
          </cell>
          <cell r="K2834">
            <v>1</v>
          </cell>
        </row>
        <row r="2835">
          <cell r="A2835" t="str">
            <v>M2</v>
          </cell>
          <cell r="B2835" t="str">
            <v>A5C</v>
          </cell>
          <cell r="C2835" t="str">
            <v>TRIM</v>
          </cell>
          <cell r="D2835" t="str">
            <v>C-2304</v>
          </cell>
          <cell r="E2835" t="str">
            <v>C SWG</v>
          </cell>
          <cell r="F2835">
            <v>2</v>
          </cell>
          <cell r="G2835" t="str">
            <v>CB16110808010T</v>
          </cell>
          <cell r="H2835">
            <v>1</v>
          </cell>
          <cell r="I2835">
            <v>0.75</v>
          </cell>
          <cell r="J2835">
            <v>1</v>
          </cell>
          <cell r="K2835">
            <v>1</v>
          </cell>
        </row>
        <row r="2836">
          <cell r="A2836" t="str">
            <v>M2</v>
          </cell>
          <cell r="B2836" t="str">
            <v>A5C</v>
          </cell>
          <cell r="C2836" t="str">
            <v>TRIM</v>
          </cell>
          <cell r="D2836" t="str">
            <v>C-2305</v>
          </cell>
          <cell r="E2836" t="str">
            <v>C SWG</v>
          </cell>
          <cell r="F2836">
            <v>2</v>
          </cell>
          <cell r="G2836" t="str">
            <v>CB16110808010T</v>
          </cell>
          <cell r="H2836">
            <v>1</v>
          </cell>
          <cell r="I2836">
            <v>0.75</v>
          </cell>
          <cell r="J2836">
            <v>1</v>
          </cell>
          <cell r="K2836">
            <v>1</v>
          </cell>
        </row>
        <row r="2837">
          <cell r="A2837" t="str">
            <v>M2</v>
          </cell>
          <cell r="B2837" t="str">
            <v>A5C</v>
          </cell>
          <cell r="C2837" t="str">
            <v>TRIM</v>
          </cell>
          <cell r="D2837" t="str">
            <v>C-2306</v>
          </cell>
          <cell r="E2837" t="str">
            <v>C SWG</v>
          </cell>
          <cell r="F2837">
            <v>2</v>
          </cell>
          <cell r="G2837" t="str">
            <v>CB16110808010T</v>
          </cell>
          <cell r="H2837">
            <v>1</v>
          </cell>
          <cell r="I2837">
            <v>0.75</v>
          </cell>
          <cell r="J2837">
            <v>1</v>
          </cell>
          <cell r="K2837">
            <v>1</v>
          </cell>
        </row>
        <row r="2838">
          <cell r="A2838" t="str">
            <v>M2</v>
          </cell>
          <cell r="B2838" t="str">
            <v>A5C</v>
          </cell>
          <cell r="C2838" t="str">
            <v>TRIM</v>
          </cell>
          <cell r="D2838" t="str">
            <v>V-2325</v>
          </cell>
          <cell r="E2838" t="str">
            <v>C SWG</v>
          </cell>
          <cell r="F2838">
            <v>2</v>
          </cell>
          <cell r="G2838" t="str">
            <v>CB16110808010T</v>
          </cell>
          <cell r="H2838">
            <v>1</v>
          </cell>
          <cell r="I2838">
            <v>0.75</v>
          </cell>
          <cell r="J2838">
            <v>1</v>
          </cell>
          <cell r="K2838">
            <v>1</v>
          </cell>
        </row>
        <row r="2839">
          <cell r="A2839" t="str">
            <v>M2</v>
          </cell>
          <cell r="B2839" t="str">
            <v>A5C</v>
          </cell>
          <cell r="C2839" t="str">
            <v>P</v>
          </cell>
          <cell r="D2839" t="str">
            <v>23079</v>
          </cell>
          <cell r="E2839" t="str">
            <v>C SWG</v>
          </cell>
          <cell r="F2839">
            <v>2</v>
          </cell>
          <cell r="G2839" t="str">
            <v>CB16110808010T</v>
          </cell>
          <cell r="H2839">
            <v>1</v>
          </cell>
          <cell r="I2839">
            <v>0.75</v>
          </cell>
          <cell r="J2839">
            <v>1</v>
          </cell>
          <cell r="K2839">
            <v>1</v>
          </cell>
        </row>
        <row r="2840">
          <cell r="A2840" t="str">
            <v>M2</v>
          </cell>
          <cell r="B2840" t="str">
            <v>A5C</v>
          </cell>
          <cell r="C2840" t="str">
            <v>P</v>
          </cell>
          <cell r="D2840" t="str">
            <v>23018</v>
          </cell>
          <cell r="E2840" t="str">
            <v>CPLG</v>
          </cell>
          <cell r="F2840">
            <v>2</v>
          </cell>
          <cell r="G2840" t="str">
            <v>CB400500000100</v>
          </cell>
          <cell r="H2840">
            <v>1</v>
          </cell>
          <cell r="I2840" t="str">
            <v>--</v>
          </cell>
          <cell r="J2840">
            <v>2</v>
          </cell>
          <cell r="K2840">
            <v>2</v>
          </cell>
        </row>
        <row r="2841">
          <cell r="A2841" t="str">
            <v>M2</v>
          </cell>
          <cell r="B2841" t="str">
            <v>A5C</v>
          </cell>
          <cell r="C2841" t="str">
            <v>P</v>
          </cell>
          <cell r="D2841" t="str">
            <v>23074</v>
          </cell>
          <cell r="E2841" t="str">
            <v>CPLG</v>
          </cell>
          <cell r="F2841">
            <v>2</v>
          </cell>
          <cell r="G2841" t="str">
            <v>CB400500000100</v>
          </cell>
          <cell r="H2841">
            <v>1</v>
          </cell>
          <cell r="I2841" t="str">
            <v>--</v>
          </cell>
          <cell r="J2841">
            <v>2</v>
          </cell>
          <cell r="K2841">
            <v>2</v>
          </cell>
        </row>
        <row r="2842">
          <cell r="A2842" t="str">
            <v>M2</v>
          </cell>
          <cell r="B2842" t="str">
            <v>A5C</v>
          </cell>
          <cell r="C2842" t="str">
            <v>P</v>
          </cell>
          <cell r="D2842" t="str">
            <v>23079</v>
          </cell>
          <cell r="E2842" t="str">
            <v>CPLG</v>
          </cell>
          <cell r="F2842">
            <v>2</v>
          </cell>
          <cell r="G2842" t="str">
            <v>CB400500000100</v>
          </cell>
          <cell r="H2842">
            <v>1</v>
          </cell>
          <cell r="I2842" t="str">
            <v>--</v>
          </cell>
          <cell r="J2842">
            <v>2</v>
          </cell>
          <cell r="K2842">
            <v>2</v>
          </cell>
        </row>
        <row r="2843">
          <cell r="A2843" t="str">
            <v>M2</v>
          </cell>
          <cell r="B2843" t="str">
            <v>A5C</v>
          </cell>
          <cell r="C2843" t="str">
            <v>P</v>
          </cell>
          <cell r="D2843" t="str">
            <v>23048</v>
          </cell>
          <cell r="E2843" t="str">
            <v>CPLG</v>
          </cell>
          <cell r="F2843">
            <v>2</v>
          </cell>
          <cell r="G2843" t="str">
            <v>CB400500000100</v>
          </cell>
          <cell r="H2843">
            <v>1</v>
          </cell>
          <cell r="I2843" t="str">
            <v>--</v>
          </cell>
          <cell r="J2843">
            <v>3</v>
          </cell>
          <cell r="K2843">
            <v>3</v>
          </cell>
        </row>
        <row r="2844">
          <cell r="A2844" t="str">
            <v>M2</v>
          </cell>
          <cell r="B2844" t="str">
            <v>A5C</v>
          </cell>
          <cell r="C2844" t="str">
            <v>P</v>
          </cell>
          <cell r="D2844" t="str">
            <v>23018</v>
          </cell>
          <cell r="E2844" t="str">
            <v>E SWG</v>
          </cell>
          <cell r="F2844">
            <v>2</v>
          </cell>
          <cell r="G2844" t="str">
            <v>CB16210808010T</v>
          </cell>
          <cell r="H2844">
            <v>1</v>
          </cell>
          <cell r="I2844">
            <v>0.75</v>
          </cell>
          <cell r="J2844">
            <v>2</v>
          </cell>
          <cell r="K2844">
            <v>2</v>
          </cell>
        </row>
        <row r="2845">
          <cell r="A2845" t="str">
            <v>M2</v>
          </cell>
          <cell r="B2845" t="str">
            <v>A5C</v>
          </cell>
          <cell r="C2845" t="str">
            <v>P</v>
          </cell>
          <cell r="D2845" t="str">
            <v>23027</v>
          </cell>
          <cell r="E2845" t="str">
            <v>E SWG</v>
          </cell>
          <cell r="F2845">
            <v>2</v>
          </cell>
          <cell r="G2845" t="str">
            <v>CB16210808010T</v>
          </cell>
          <cell r="H2845">
            <v>1</v>
          </cell>
          <cell r="I2845">
            <v>0.75</v>
          </cell>
          <cell r="J2845">
            <v>2</v>
          </cell>
          <cell r="K2845">
            <v>2</v>
          </cell>
        </row>
        <row r="2846">
          <cell r="A2846" t="str">
            <v>M2</v>
          </cell>
          <cell r="B2846" t="str">
            <v>A5C</v>
          </cell>
          <cell r="C2846" t="str">
            <v>P</v>
          </cell>
          <cell r="D2846" t="str">
            <v>23018</v>
          </cell>
          <cell r="E2846" t="str">
            <v>R TEE</v>
          </cell>
          <cell r="F2846">
            <v>2</v>
          </cell>
          <cell r="G2846" t="str">
            <v>CB40040000010T</v>
          </cell>
          <cell r="H2846">
            <v>1</v>
          </cell>
          <cell r="I2846">
            <v>0.75</v>
          </cell>
          <cell r="J2846">
            <v>2</v>
          </cell>
          <cell r="K2846">
            <v>2</v>
          </cell>
        </row>
        <row r="2847">
          <cell r="A2847" t="str">
            <v>M2</v>
          </cell>
          <cell r="B2847" t="str">
            <v>A5C</v>
          </cell>
          <cell r="C2847" t="str">
            <v>P</v>
          </cell>
          <cell r="D2847" t="str">
            <v>23018</v>
          </cell>
          <cell r="E2847" t="str">
            <v>R TEE</v>
          </cell>
          <cell r="F2847">
            <v>2</v>
          </cell>
          <cell r="G2847" t="str">
            <v>CB40040000010T</v>
          </cell>
          <cell r="H2847">
            <v>1</v>
          </cell>
          <cell r="I2847">
            <v>0.75</v>
          </cell>
          <cell r="J2847">
            <v>3</v>
          </cell>
          <cell r="K2847">
            <v>3</v>
          </cell>
        </row>
        <row r="2848">
          <cell r="A2848" t="str">
            <v>M2</v>
          </cell>
          <cell r="B2848" t="str">
            <v>A5C</v>
          </cell>
          <cell r="C2848" t="str">
            <v>P</v>
          </cell>
          <cell r="D2848" t="str">
            <v>23027</v>
          </cell>
          <cell r="E2848" t="str">
            <v>R TEE</v>
          </cell>
          <cell r="F2848">
            <v>2</v>
          </cell>
          <cell r="G2848" t="str">
            <v>CB40040000010T</v>
          </cell>
          <cell r="H2848">
            <v>1</v>
          </cell>
          <cell r="I2848">
            <v>0.75</v>
          </cell>
          <cell r="J2848">
            <v>2</v>
          </cell>
          <cell r="K2848">
            <v>2</v>
          </cell>
        </row>
        <row r="2849">
          <cell r="A2849" t="str">
            <v>M2</v>
          </cell>
          <cell r="B2849" t="str">
            <v>A5C</v>
          </cell>
          <cell r="C2849" t="str">
            <v>P</v>
          </cell>
          <cell r="D2849" t="str">
            <v>23048</v>
          </cell>
          <cell r="E2849" t="str">
            <v>R TEE</v>
          </cell>
          <cell r="F2849">
            <v>2</v>
          </cell>
          <cell r="G2849" t="str">
            <v>CB40040000010T</v>
          </cell>
          <cell r="H2849">
            <v>1</v>
          </cell>
          <cell r="I2849">
            <v>0.75</v>
          </cell>
          <cell r="J2849">
            <v>6</v>
          </cell>
          <cell r="K2849">
            <v>6</v>
          </cell>
        </row>
        <row r="2850">
          <cell r="A2850" t="str">
            <v>M2</v>
          </cell>
          <cell r="B2850" t="str">
            <v>A5C</v>
          </cell>
          <cell r="C2850" t="str">
            <v>P</v>
          </cell>
          <cell r="D2850" t="str">
            <v>23074</v>
          </cell>
          <cell r="E2850" t="str">
            <v>R TEE</v>
          </cell>
          <cell r="F2850">
            <v>2</v>
          </cell>
          <cell r="G2850" t="str">
            <v>CB40040000010T</v>
          </cell>
          <cell r="H2850">
            <v>1</v>
          </cell>
          <cell r="I2850">
            <v>0.75</v>
          </cell>
          <cell r="J2850">
            <v>2</v>
          </cell>
          <cell r="K2850">
            <v>2</v>
          </cell>
        </row>
        <row r="2851">
          <cell r="A2851" t="str">
            <v>M2</v>
          </cell>
          <cell r="B2851" t="str">
            <v>A5C</v>
          </cell>
          <cell r="C2851" t="str">
            <v>P</v>
          </cell>
          <cell r="D2851" t="str">
            <v>23223</v>
          </cell>
          <cell r="E2851" t="str">
            <v>R TEE</v>
          </cell>
          <cell r="F2851">
            <v>2</v>
          </cell>
          <cell r="G2851" t="str">
            <v>CB40040000010T</v>
          </cell>
          <cell r="H2851">
            <v>1</v>
          </cell>
          <cell r="I2851">
            <v>0.75</v>
          </cell>
          <cell r="J2851">
            <v>3</v>
          </cell>
          <cell r="K2851">
            <v>3</v>
          </cell>
        </row>
        <row r="2852">
          <cell r="A2852" t="str">
            <v>M2</v>
          </cell>
          <cell r="B2852" t="str">
            <v>A5C</v>
          </cell>
          <cell r="C2852" t="str">
            <v>P</v>
          </cell>
          <cell r="D2852" t="str">
            <v>23079</v>
          </cell>
          <cell r="E2852" t="str">
            <v>R TEE</v>
          </cell>
          <cell r="F2852">
            <v>2</v>
          </cell>
          <cell r="G2852" t="str">
            <v>CB40040000010T</v>
          </cell>
          <cell r="H2852">
            <v>1</v>
          </cell>
          <cell r="I2852">
            <v>0.75</v>
          </cell>
          <cell r="J2852">
            <v>2</v>
          </cell>
          <cell r="K2852">
            <v>2</v>
          </cell>
        </row>
        <row r="2853">
          <cell r="A2853" t="str">
            <v>M2</v>
          </cell>
          <cell r="B2853" t="str">
            <v>A5C</v>
          </cell>
          <cell r="C2853" t="str">
            <v>P</v>
          </cell>
          <cell r="D2853" t="str">
            <v>23018</v>
          </cell>
          <cell r="E2853" t="str">
            <v>TEE</v>
          </cell>
          <cell r="F2853">
            <v>2</v>
          </cell>
          <cell r="G2853" t="str">
            <v>CB400300000100</v>
          </cell>
          <cell r="H2853">
            <v>1</v>
          </cell>
          <cell r="I2853" t="str">
            <v>--</v>
          </cell>
          <cell r="J2853">
            <v>1</v>
          </cell>
          <cell r="K2853">
            <v>1</v>
          </cell>
        </row>
        <row r="2854">
          <cell r="A2854" t="str">
            <v>M2</v>
          </cell>
          <cell r="B2854" t="str">
            <v>A5C</v>
          </cell>
          <cell r="C2854" t="str">
            <v>P</v>
          </cell>
          <cell r="D2854" t="str">
            <v>23018</v>
          </cell>
          <cell r="E2854" t="str">
            <v>TEE</v>
          </cell>
          <cell r="F2854">
            <v>2</v>
          </cell>
          <cell r="G2854" t="str">
            <v>CB400300000100</v>
          </cell>
          <cell r="H2854">
            <v>1</v>
          </cell>
          <cell r="I2854" t="str">
            <v>--</v>
          </cell>
          <cell r="J2854">
            <v>2</v>
          </cell>
          <cell r="K2854">
            <v>2</v>
          </cell>
        </row>
        <row r="2855">
          <cell r="A2855" t="str">
            <v>M2</v>
          </cell>
          <cell r="B2855" t="str">
            <v>A5C</v>
          </cell>
          <cell r="C2855" t="str">
            <v>P</v>
          </cell>
          <cell r="D2855" t="str">
            <v>23027</v>
          </cell>
          <cell r="E2855" t="str">
            <v>TEE</v>
          </cell>
          <cell r="F2855">
            <v>2</v>
          </cell>
          <cell r="G2855" t="str">
            <v>CB400300000100</v>
          </cell>
          <cell r="H2855">
            <v>1</v>
          </cell>
          <cell r="I2855" t="str">
            <v>--</v>
          </cell>
          <cell r="J2855">
            <v>2</v>
          </cell>
          <cell r="K2855">
            <v>2</v>
          </cell>
        </row>
        <row r="2856">
          <cell r="A2856" t="str">
            <v>M2</v>
          </cell>
          <cell r="B2856" t="str">
            <v>A5C</v>
          </cell>
          <cell r="C2856" t="str">
            <v>P</v>
          </cell>
          <cell r="D2856" t="str">
            <v>23074</v>
          </cell>
          <cell r="E2856" t="str">
            <v>TEE</v>
          </cell>
          <cell r="F2856">
            <v>2</v>
          </cell>
          <cell r="G2856" t="str">
            <v>CB400300000100</v>
          </cell>
          <cell r="H2856">
            <v>1</v>
          </cell>
          <cell r="I2856" t="str">
            <v>--</v>
          </cell>
          <cell r="J2856">
            <v>2</v>
          </cell>
          <cell r="K2856">
            <v>2</v>
          </cell>
        </row>
        <row r="2857">
          <cell r="A2857" t="str">
            <v>M2</v>
          </cell>
          <cell r="B2857" t="str">
            <v>A5C</v>
          </cell>
          <cell r="C2857" t="str">
            <v>P</v>
          </cell>
          <cell r="D2857" t="str">
            <v>23079</v>
          </cell>
          <cell r="E2857" t="str">
            <v>TEE</v>
          </cell>
          <cell r="F2857">
            <v>2</v>
          </cell>
          <cell r="G2857" t="str">
            <v>CB400300000100</v>
          </cell>
          <cell r="H2857">
            <v>1</v>
          </cell>
          <cell r="I2857" t="str">
            <v>--</v>
          </cell>
          <cell r="J2857">
            <v>1</v>
          </cell>
          <cell r="K2857">
            <v>1</v>
          </cell>
        </row>
        <row r="2858">
          <cell r="A2858" t="str">
            <v>M2</v>
          </cell>
          <cell r="B2858" t="str">
            <v>A5C</v>
          </cell>
          <cell r="C2858" t="str">
            <v>P</v>
          </cell>
          <cell r="D2858" t="str">
            <v>23013</v>
          </cell>
          <cell r="E2858" t="str">
            <v>90 ELL</v>
          </cell>
          <cell r="F2858">
            <v>2</v>
          </cell>
          <cell r="G2858" t="str">
            <v>CB400100000100</v>
          </cell>
          <cell r="H2858">
            <v>1</v>
          </cell>
          <cell r="I2858" t="str">
            <v>--</v>
          </cell>
          <cell r="J2858">
            <v>13</v>
          </cell>
          <cell r="K2858">
            <v>13</v>
          </cell>
        </row>
        <row r="2859">
          <cell r="A2859" t="str">
            <v>M2</v>
          </cell>
          <cell r="B2859" t="str">
            <v>A5C</v>
          </cell>
          <cell r="C2859" t="str">
            <v>P</v>
          </cell>
          <cell r="D2859" t="str">
            <v>23154</v>
          </cell>
          <cell r="E2859" t="str">
            <v>90 ELL</v>
          </cell>
          <cell r="F2859">
            <v>2</v>
          </cell>
          <cell r="G2859" t="str">
            <v>CB400100000100</v>
          </cell>
          <cell r="H2859">
            <v>1</v>
          </cell>
          <cell r="I2859" t="str">
            <v>--</v>
          </cell>
          <cell r="J2859">
            <v>7</v>
          </cell>
          <cell r="K2859">
            <v>7</v>
          </cell>
        </row>
        <row r="2860">
          <cell r="A2860" t="str">
            <v>M2</v>
          </cell>
          <cell r="B2860" t="str">
            <v>A5C</v>
          </cell>
          <cell r="C2860" t="str">
            <v>P</v>
          </cell>
          <cell r="D2860" t="str">
            <v>24002</v>
          </cell>
          <cell r="E2860" t="str">
            <v>90 ELL</v>
          </cell>
          <cell r="F2860">
            <v>2</v>
          </cell>
          <cell r="G2860" t="str">
            <v>CB400100000100</v>
          </cell>
          <cell r="H2860">
            <v>1</v>
          </cell>
          <cell r="I2860" t="str">
            <v>--</v>
          </cell>
          <cell r="J2860">
            <v>4</v>
          </cell>
          <cell r="K2860">
            <v>4</v>
          </cell>
        </row>
        <row r="2861">
          <cell r="A2861" t="str">
            <v>M2</v>
          </cell>
          <cell r="B2861" t="str">
            <v>A5C</v>
          </cell>
          <cell r="C2861" t="str">
            <v>P</v>
          </cell>
          <cell r="D2861" t="str">
            <v>24010</v>
          </cell>
          <cell r="E2861" t="str">
            <v>90 ELL</v>
          </cell>
          <cell r="F2861">
            <v>2</v>
          </cell>
          <cell r="G2861" t="str">
            <v>CB400100000100</v>
          </cell>
          <cell r="H2861">
            <v>1</v>
          </cell>
          <cell r="I2861" t="str">
            <v>--</v>
          </cell>
          <cell r="J2861">
            <v>3</v>
          </cell>
          <cell r="K2861">
            <v>3</v>
          </cell>
        </row>
        <row r="2862">
          <cell r="A2862" t="str">
            <v>M2</v>
          </cell>
          <cell r="B2862" t="str">
            <v>A5C</v>
          </cell>
          <cell r="C2862" t="str">
            <v>P</v>
          </cell>
          <cell r="D2862" t="str">
            <v>24004</v>
          </cell>
          <cell r="E2862" t="str">
            <v>90 ELL</v>
          </cell>
          <cell r="F2862">
            <v>2</v>
          </cell>
          <cell r="G2862" t="str">
            <v>CB400100000100</v>
          </cell>
          <cell r="H2862">
            <v>1</v>
          </cell>
          <cell r="I2862" t="str">
            <v>--</v>
          </cell>
          <cell r="J2862">
            <v>13</v>
          </cell>
          <cell r="K2862">
            <v>13</v>
          </cell>
        </row>
        <row r="2863">
          <cell r="A2863" t="str">
            <v>M2</v>
          </cell>
          <cell r="B2863" t="str">
            <v>A5C</v>
          </cell>
          <cell r="C2863" t="str">
            <v>P</v>
          </cell>
          <cell r="D2863" t="str">
            <v>24032</v>
          </cell>
          <cell r="E2863" t="str">
            <v>90 ELL</v>
          </cell>
          <cell r="F2863">
            <v>2</v>
          </cell>
          <cell r="G2863" t="str">
            <v>CB400100000100</v>
          </cell>
          <cell r="H2863">
            <v>1</v>
          </cell>
          <cell r="I2863" t="str">
            <v>--</v>
          </cell>
          <cell r="J2863">
            <v>6</v>
          </cell>
          <cell r="K2863">
            <v>6</v>
          </cell>
        </row>
        <row r="2864">
          <cell r="A2864" t="str">
            <v>M2</v>
          </cell>
          <cell r="B2864" t="str">
            <v>A5C</v>
          </cell>
          <cell r="C2864" t="str">
            <v>P</v>
          </cell>
          <cell r="D2864" t="str">
            <v>24025</v>
          </cell>
          <cell r="E2864" t="str">
            <v>90 ELL</v>
          </cell>
          <cell r="F2864">
            <v>2</v>
          </cell>
          <cell r="G2864" t="str">
            <v>CB400100000100</v>
          </cell>
          <cell r="H2864">
            <v>1</v>
          </cell>
          <cell r="I2864" t="str">
            <v>--</v>
          </cell>
          <cell r="J2864">
            <v>4</v>
          </cell>
          <cell r="K2864">
            <v>4</v>
          </cell>
        </row>
        <row r="2865">
          <cell r="A2865" t="str">
            <v>M2</v>
          </cell>
          <cell r="B2865" t="str">
            <v>A5C</v>
          </cell>
          <cell r="C2865" t="str">
            <v>P</v>
          </cell>
          <cell r="D2865" t="str">
            <v>24026</v>
          </cell>
          <cell r="E2865" t="str">
            <v>90 ELL</v>
          </cell>
          <cell r="F2865">
            <v>2</v>
          </cell>
          <cell r="G2865" t="str">
            <v>CB400100000100</v>
          </cell>
          <cell r="H2865">
            <v>1</v>
          </cell>
          <cell r="I2865" t="str">
            <v>--</v>
          </cell>
          <cell r="J2865">
            <v>3</v>
          </cell>
          <cell r="K2865">
            <v>3</v>
          </cell>
        </row>
        <row r="2866">
          <cell r="A2866" t="str">
            <v>M2</v>
          </cell>
          <cell r="B2866" t="str">
            <v>A5C</v>
          </cell>
          <cell r="C2866" t="str">
            <v>P</v>
          </cell>
          <cell r="D2866" t="str">
            <v>23013</v>
          </cell>
          <cell r="E2866" t="str">
            <v>C SWG</v>
          </cell>
          <cell r="F2866">
            <v>2</v>
          </cell>
          <cell r="G2866" t="str">
            <v>CB16110808010T</v>
          </cell>
          <cell r="H2866">
            <v>1</v>
          </cell>
          <cell r="I2866">
            <v>0.75</v>
          </cell>
          <cell r="J2866">
            <v>3</v>
          </cell>
          <cell r="K2866">
            <v>3</v>
          </cell>
        </row>
        <row r="2867">
          <cell r="A2867" t="str">
            <v>M2</v>
          </cell>
          <cell r="B2867" t="str">
            <v>A5C</v>
          </cell>
          <cell r="C2867" t="str">
            <v>P</v>
          </cell>
          <cell r="D2867" t="str">
            <v>23156</v>
          </cell>
          <cell r="E2867" t="str">
            <v>C SWG</v>
          </cell>
          <cell r="F2867">
            <v>2</v>
          </cell>
          <cell r="G2867" t="str">
            <v>CB16110808010T</v>
          </cell>
          <cell r="H2867">
            <v>1</v>
          </cell>
          <cell r="I2867">
            <v>0.75</v>
          </cell>
          <cell r="J2867">
            <v>1</v>
          </cell>
          <cell r="K2867">
            <v>1</v>
          </cell>
        </row>
        <row r="2868">
          <cell r="A2868" t="str">
            <v>M2</v>
          </cell>
          <cell r="B2868" t="str">
            <v>A5C</v>
          </cell>
          <cell r="C2868" t="str">
            <v>P</v>
          </cell>
          <cell r="D2868" t="str">
            <v>24004</v>
          </cell>
          <cell r="E2868" t="str">
            <v>C SWG</v>
          </cell>
          <cell r="F2868">
            <v>2</v>
          </cell>
          <cell r="G2868" t="str">
            <v>CB16110808010T</v>
          </cell>
          <cell r="H2868">
            <v>1</v>
          </cell>
          <cell r="I2868">
            <v>0.75</v>
          </cell>
          <cell r="J2868">
            <v>2</v>
          </cell>
          <cell r="K2868">
            <v>2</v>
          </cell>
        </row>
        <row r="2869">
          <cell r="A2869" t="str">
            <v>M2</v>
          </cell>
          <cell r="B2869" t="str">
            <v>A5C</v>
          </cell>
          <cell r="C2869" t="str">
            <v>P</v>
          </cell>
          <cell r="D2869" t="str">
            <v>24029</v>
          </cell>
          <cell r="E2869" t="str">
            <v>C SWG</v>
          </cell>
          <cell r="F2869">
            <v>2</v>
          </cell>
          <cell r="G2869" t="str">
            <v>CB16110808010T</v>
          </cell>
          <cell r="H2869">
            <v>1</v>
          </cell>
          <cell r="I2869">
            <v>0.75</v>
          </cell>
          <cell r="J2869">
            <v>1</v>
          </cell>
          <cell r="K2869">
            <v>1</v>
          </cell>
        </row>
        <row r="2870">
          <cell r="A2870" t="str">
            <v>M2</v>
          </cell>
          <cell r="B2870" t="str">
            <v>A5C</v>
          </cell>
          <cell r="C2870" t="str">
            <v>P</v>
          </cell>
          <cell r="D2870" t="str">
            <v>24031</v>
          </cell>
          <cell r="E2870" t="str">
            <v>C SWG</v>
          </cell>
          <cell r="F2870">
            <v>2</v>
          </cell>
          <cell r="G2870" t="str">
            <v>CB16110808010T</v>
          </cell>
          <cell r="H2870">
            <v>1</v>
          </cell>
          <cell r="I2870">
            <v>0.75</v>
          </cell>
          <cell r="J2870">
            <v>1</v>
          </cell>
          <cell r="K2870">
            <v>1</v>
          </cell>
        </row>
        <row r="2871">
          <cell r="A2871" t="str">
            <v>M2</v>
          </cell>
          <cell r="B2871" t="str">
            <v>A5C</v>
          </cell>
          <cell r="C2871" t="str">
            <v>P</v>
          </cell>
          <cell r="D2871" t="str">
            <v>24033</v>
          </cell>
          <cell r="E2871" t="str">
            <v>C SWG</v>
          </cell>
          <cell r="F2871">
            <v>2</v>
          </cell>
          <cell r="G2871" t="str">
            <v>CB16110808010T</v>
          </cell>
          <cell r="H2871">
            <v>1</v>
          </cell>
          <cell r="I2871">
            <v>0.75</v>
          </cell>
          <cell r="J2871">
            <v>1</v>
          </cell>
          <cell r="K2871">
            <v>1</v>
          </cell>
        </row>
        <row r="2872">
          <cell r="A2872" t="str">
            <v>M2</v>
          </cell>
          <cell r="B2872" t="str">
            <v>A5C</v>
          </cell>
          <cell r="C2872" t="str">
            <v>TRIM</v>
          </cell>
          <cell r="D2872" t="str">
            <v>C-2301</v>
          </cell>
          <cell r="E2872" t="str">
            <v>C SWG</v>
          </cell>
          <cell r="F2872">
            <v>2</v>
          </cell>
          <cell r="G2872" t="str">
            <v>CB16110808010T</v>
          </cell>
          <cell r="H2872">
            <v>1</v>
          </cell>
          <cell r="I2872">
            <v>0.75</v>
          </cell>
          <cell r="J2872">
            <v>1</v>
          </cell>
          <cell r="K2872">
            <v>1</v>
          </cell>
        </row>
        <row r="2873">
          <cell r="A2873" t="str">
            <v>M2</v>
          </cell>
          <cell r="B2873" t="str">
            <v>A5C</v>
          </cell>
          <cell r="C2873" t="str">
            <v>TRIM</v>
          </cell>
          <cell r="D2873" t="str">
            <v>R-2401</v>
          </cell>
          <cell r="E2873" t="str">
            <v>C SWG</v>
          </cell>
          <cell r="F2873">
            <v>2</v>
          </cell>
          <cell r="G2873" t="str">
            <v>CB16110808010T</v>
          </cell>
          <cell r="H2873">
            <v>1</v>
          </cell>
          <cell r="I2873">
            <v>0.75</v>
          </cell>
          <cell r="J2873">
            <v>1</v>
          </cell>
          <cell r="K2873">
            <v>1</v>
          </cell>
        </row>
        <row r="2874">
          <cell r="A2874" t="str">
            <v>M2</v>
          </cell>
          <cell r="B2874" t="str">
            <v>A5C</v>
          </cell>
          <cell r="C2874" t="str">
            <v>P</v>
          </cell>
          <cell r="D2874" t="str">
            <v>23154</v>
          </cell>
          <cell r="E2874" t="str">
            <v>CPLG</v>
          </cell>
          <cell r="F2874">
            <v>2</v>
          </cell>
          <cell r="G2874" t="str">
            <v>CB400500000100</v>
          </cell>
          <cell r="H2874">
            <v>1</v>
          </cell>
          <cell r="I2874" t="str">
            <v>--</v>
          </cell>
          <cell r="J2874">
            <v>1</v>
          </cell>
          <cell r="K2874">
            <v>1</v>
          </cell>
        </row>
        <row r="2875">
          <cell r="A2875" t="str">
            <v>M2</v>
          </cell>
          <cell r="B2875" t="str">
            <v>A5C</v>
          </cell>
          <cell r="C2875" t="str">
            <v>P</v>
          </cell>
          <cell r="D2875" t="str">
            <v>24001</v>
          </cell>
          <cell r="E2875" t="str">
            <v>CPLG</v>
          </cell>
          <cell r="F2875">
            <v>2</v>
          </cell>
          <cell r="G2875" t="str">
            <v>CB400500000100</v>
          </cell>
          <cell r="H2875">
            <v>1</v>
          </cell>
          <cell r="I2875" t="str">
            <v>--</v>
          </cell>
          <cell r="J2875">
            <v>2</v>
          </cell>
          <cell r="K2875">
            <v>2</v>
          </cell>
        </row>
        <row r="2876">
          <cell r="A2876" t="str">
            <v>M2</v>
          </cell>
          <cell r="B2876" t="str">
            <v>A5C</v>
          </cell>
          <cell r="C2876" t="str">
            <v>P</v>
          </cell>
          <cell r="D2876" t="str">
            <v>23013</v>
          </cell>
          <cell r="E2876" t="str">
            <v>CPLG</v>
          </cell>
          <cell r="F2876">
            <v>2</v>
          </cell>
          <cell r="G2876" t="str">
            <v>CB400500000100</v>
          </cell>
          <cell r="H2876">
            <v>1</v>
          </cell>
          <cell r="I2876" t="str">
            <v>--</v>
          </cell>
          <cell r="J2876">
            <v>3</v>
          </cell>
          <cell r="K2876">
            <v>3</v>
          </cell>
        </row>
        <row r="2877">
          <cell r="A2877" t="str">
            <v>M2</v>
          </cell>
          <cell r="B2877" t="str">
            <v>A5C</v>
          </cell>
          <cell r="C2877" t="str">
            <v>P</v>
          </cell>
          <cell r="D2877" t="str">
            <v>99004</v>
          </cell>
          <cell r="E2877" t="str">
            <v>E SWG</v>
          </cell>
          <cell r="F2877">
            <v>2</v>
          </cell>
          <cell r="G2877" t="str">
            <v>CB16210808010T</v>
          </cell>
          <cell r="H2877">
            <v>1</v>
          </cell>
          <cell r="I2877">
            <v>0.75</v>
          </cell>
          <cell r="J2877">
            <v>1</v>
          </cell>
          <cell r="K2877">
            <v>1</v>
          </cell>
        </row>
        <row r="2878">
          <cell r="A2878" t="str">
            <v>M2</v>
          </cell>
          <cell r="B2878" t="str">
            <v>A5C</v>
          </cell>
          <cell r="C2878" t="str">
            <v>P</v>
          </cell>
          <cell r="D2878" t="str">
            <v>23013</v>
          </cell>
          <cell r="E2878" t="str">
            <v>R TEE</v>
          </cell>
          <cell r="F2878">
            <v>2</v>
          </cell>
          <cell r="G2878" t="str">
            <v>CB40040000010T</v>
          </cell>
          <cell r="H2878">
            <v>1</v>
          </cell>
          <cell r="I2878">
            <v>0.75</v>
          </cell>
          <cell r="J2878">
            <v>4</v>
          </cell>
          <cell r="K2878">
            <v>4</v>
          </cell>
        </row>
        <row r="2879">
          <cell r="A2879" t="str">
            <v>M2</v>
          </cell>
          <cell r="B2879" t="str">
            <v>A5C</v>
          </cell>
          <cell r="C2879" t="str">
            <v>P</v>
          </cell>
          <cell r="D2879" t="str">
            <v>24004</v>
          </cell>
          <cell r="E2879" t="str">
            <v>R TEE</v>
          </cell>
          <cell r="F2879">
            <v>2</v>
          </cell>
          <cell r="G2879" t="str">
            <v>CB40040000010T</v>
          </cell>
          <cell r="H2879">
            <v>1</v>
          </cell>
          <cell r="I2879">
            <v>0.75</v>
          </cell>
          <cell r="J2879">
            <v>5</v>
          </cell>
          <cell r="K2879">
            <v>5</v>
          </cell>
        </row>
        <row r="2880">
          <cell r="A2880" t="str">
            <v>M2</v>
          </cell>
          <cell r="B2880" t="str">
            <v>A5C</v>
          </cell>
          <cell r="C2880" t="str">
            <v>P</v>
          </cell>
          <cell r="D2880" t="str">
            <v>24025</v>
          </cell>
          <cell r="E2880" t="str">
            <v>R TEE</v>
          </cell>
          <cell r="F2880">
            <v>2</v>
          </cell>
          <cell r="G2880" t="str">
            <v>CB40040000010T</v>
          </cell>
          <cell r="H2880">
            <v>1</v>
          </cell>
          <cell r="I2880">
            <v>0.75</v>
          </cell>
          <cell r="J2880">
            <v>2</v>
          </cell>
          <cell r="K2880">
            <v>2</v>
          </cell>
        </row>
        <row r="2881">
          <cell r="A2881" t="str">
            <v>M2</v>
          </cell>
          <cell r="B2881" t="str">
            <v>A5C</v>
          </cell>
          <cell r="C2881" t="str">
            <v>P</v>
          </cell>
          <cell r="D2881" t="str">
            <v>24026</v>
          </cell>
          <cell r="E2881" t="str">
            <v>R TEE</v>
          </cell>
          <cell r="F2881">
            <v>2</v>
          </cell>
          <cell r="G2881" t="str">
            <v>CB40040000010T</v>
          </cell>
          <cell r="H2881">
            <v>1</v>
          </cell>
          <cell r="I2881">
            <v>0.75</v>
          </cell>
          <cell r="J2881">
            <v>2</v>
          </cell>
          <cell r="K2881">
            <v>2</v>
          </cell>
        </row>
        <row r="2882">
          <cell r="A2882" t="str">
            <v>M2</v>
          </cell>
          <cell r="B2882" t="str">
            <v>A5C</v>
          </cell>
          <cell r="C2882" t="str">
            <v>P</v>
          </cell>
          <cell r="D2882" t="str">
            <v>24002</v>
          </cell>
          <cell r="E2882" t="str">
            <v>R TEE</v>
          </cell>
          <cell r="F2882">
            <v>2</v>
          </cell>
          <cell r="G2882" t="str">
            <v>CB40040000010T</v>
          </cell>
          <cell r="H2882">
            <v>1</v>
          </cell>
          <cell r="I2882">
            <v>0.75</v>
          </cell>
          <cell r="J2882">
            <v>2</v>
          </cell>
          <cell r="K2882">
            <v>2</v>
          </cell>
        </row>
        <row r="2883">
          <cell r="A2883" t="str">
            <v>M2</v>
          </cell>
          <cell r="B2883" t="str">
            <v>A5C</v>
          </cell>
          <cell r="C2883" t="str">
            <v>P</v>
          </cell>
          <cell r="D2883" t="str">
            <v>23013</v>
          </cell>
          <cell r="E2883" t="str">
            <v>TEE</v>
          </cell>
          <cell r="F2883">
            <v>2</v>
          </cell>
          <cell r="G2883" t="str">
            <v>CB400300000100</v>
          </cell>
          <cell r="H2883">
            <v>1</v>
          </cell>
          <cell r="I2883" t="str">
            <v>--</v>
          </cell>
          <cell r="J2883">
            <v>2</v>
          </cell>
          <cell r="K2883">
            <v>2</v>
          </cell>
        </row>
        <row r="2884">
          <cell r="A2884" t="str">
            <v>M2</v>
          </cell>
          <cell r="B2884" t="str">
            <v>A5C</v>
          </cell>
          <cell r="C2884" t="str">
            <v>P</v>
          </cell>
          <cell r="D2884" t="str">
            <v>24002</v>
          </cell>
          <cell r="E2884" t="str">
            <v>TEE</v>
          </cell>
          <cell r="F2884">
            <v>2</v>
          </cell>
          <cell r="G2884" t="str">
            <v>CB400300000100</v>
          </cell>
          <cell r="H2884">
            <v>1</v>
          </cell>
          <cell r="I2884" t="str">
            <v>--</v>
          </cell>
          <cell r="J2884">
            <v>3</v>
          </cell>
          <cell r="K2884">
            <v>3</v>
          </cell>
        </row>
        <row r="2885">
          <cell r="A2885" t="str">
            <v>M2</v>
          </cell>
          <cell r="B2885" t="str">
            <v>A5C</v>
          </cell>
          <cell r="C2885" t="str">
            <v>P</v>
          </cell>
          <cell r="D2885" t="str">
            <v>24004</v>
          </cell>
          <cell r="E2885" t="str">
            <v>TEE</v>
          </cell>
          <cell r="F2885">
            <v>2</v>
          </cell>
          <cell r="G2885" t="str">
            <v>CB400300000100</v>
          </cell>
          <cell r="H2885">
            <v>1</v>
          </cell>
          <cell r="I2885" t="str">
            <v>--</v>
          </cell>
          <cell r="J2885">
            <v>4</v>
          </cell>
          <cell r="K2885">
            <v>4</v>
          </cell>
        </row>
        <row r="2886">
          <cell r="A2886" t="str">
            <v>M2</v>
          </cell>
          <cell r="B2886" t="str">
            <v>A5C</v>
          </cell>
          <cell r="C2886" t="str">
            <v>P</v>
          </cell>
          <cell r="D2886" t="str">
            <v>24025</v>
          </cell>
          <cell r="E2886" t="str">
            <v>TEE</v>
          </cell>
          <cell r="F2886">
            <v>2</v>
          </cell>
          <cell r="G2886" t="str">
            <v>CB400300000100</v>
          </cell>
          <cell r="H2886">
            <v>1</v>
          </cell>
          <cell r="I2886" t="str">
            <v>--</v>
          </cell>
          <cell r="J2886">
            <v>1</v>
          </cell>
          <cell r="K2886">
            <v>1</v>
          </cell>
        </row>
        <row r="2887">
          <cell r="A2887" t="str">
            <v>M2</v>
          </cell>
          <cell r="B2887" t="str">
            <v>A5C</v>
          </cell>
          <cell r="C2887" t="str">
            <v>P</v>
          </cell>
          <cell r="D2887" t="str">
            <v>24026</v>
          </cell>
          <cell r="E2887" t="str">
            <v>TEE</v>
          </cell>
          <cell r="F2887">
            <v>2</v>
          </cell>
          <cell r="G2887" t="str">
            <v>CB400300000100</v>
          </cell>
          <cell r="H2887">
            <v>1</v>
          </cell>
          <cell r="I2887" t="str">
            <v>--</v>
          </cell>
          <cell r="J2887">
            <v>2</v>
          </cell>
          <cell r="K2887">
            <v>2</v>
          </cell>
        </row>
        <row r="2888">
          <cell r="A2888" t="str">
            <v>M2</v>
          </cell>
          <cell r="B2888" t="str">
            <v>A5C</v>
          </cell>
          <cell r="C2888" t="str">
            <v>P</v>
          </cell>
          <cell r="D2888" t="str">
            <v>23147</v>
          </cell>
          <cell r="E2888" t="str">
            <v>45 ELL</v>
          </cell>
          <cell r="F2888">
            <v>2</v>
          </cell>
          <cell r="G2888" t="str">
            <v>CB400200001H00</v>
          </cell>
          <cell r="H2888">
            <v>1.5</v>
          </cell>
          <cell r="I2888" t="str">
            <v>--</v>
          </cell>
          <cell r="J2888">
            <v>1</v>
          </cell>
          <cell r="K2888">
            <v>1</v>
          </cell>
        </row>
        <row r="2889">
          <cell r="A2889" t="str">
            <v>M2</v>
          </cell>
          <cell r="B2889" t="str">
            <v>A5C</v>
          </cell>
          <cell r="C2889" t="str">
            <v>P</v>
          </cell>
          <cell r="D2889" t="str">
            <v>23215</v>
          </cell>
          <cell r="E2889" t="str">
            <v>90 ELL</v>
          </cell>
          <cell r="F2889">
            <v>2</v>
          </cell>
          <cell r="G2889" t="str">
            <v>CB400100001H00</v>
          </cell>
          <cell r="H2889">
            <v>1.5</v>
          </cell>
          <cell r="I2889" t="str">
            <v>--</v>
          </cell>
          <cell r="J2889">
            <v>3</v>
          </cell>
          <cell r="K2889">
            <v>3</v>
          </cell>
        </row>
        <row r="2890">
          <cell r="A2890" t="str">
            <v>M2</v>
          </cell>
          <cell r="B2890" t="str">
            <v>A5C</v>
          </cell>
          <cell r="C2890" t="str">
            <v>P</v>
          </cell>
          <cell r="D2890" t="str">
            <v>23253</v>
          </cell>
          <cell r="E2890" t="str">
            <v>90 ELL</v>
          </cell>
          <cell r="F2890">
            <v>2</v>
          </cell>
          <cell r="G2890" t="str">
            <v>CB400100001H00</v>
          </cell>
          <cell r="H2890">
            <v>1.5</v>
          </cell>
          <cell r="I2890" t="str">
            <v>--</v>
          </cell>
          <cell r="J2890">
            <v>2</v>
          </cell>
          <cell r="K2890">
            <v>2</v>
          </cell>
        </row>
        <row r="2891">
          <cell r="A2891" t="str">
            <v>M2</v>
          </cell>
          <cell r="B2891" t="str">
            <v>A5C</v>
          </cell>
          <cell r="C2891" t="str">
            <v>P</v>
          </cell>
          <cell r="D2891" t="str">
            <v>23006</v>
          </cell>
          <cell r="E2891" t="str">
            <v>90 ELL</v>
          </cell>
          <cell r="F2891">
            <v>2</v>
          </cell>
          <cell r="G2891" t="str">
            <v>CB400100001H00</v>
          </cell>
          <cell r="H2891">
            <v>1.5</v>
          </cell>
          <cell r="I2891" t="str">
            <v>--</v>
          </cell>
          <cell r="J2891">
            <v>6</v>
          </cell>
          <cell r="K2891">
            <v>6</v>
          </cell>
        </row>
        <row r="2892">
          <cell r="A2892" t="str">
            <v>M2</v>
          </cell>
          <cell r="B2892" t="str">
            <v>A5C</v>
          </cell>
          <cell r="C2892" t="str">
            <v>P</v>
          </cell>
          <cell r="D2892" t="str">
            <v>23007</v>
          </cell>
          <cell r="E2892" t="str">
            <v>90 ELL</v>
          </cell>
          <cell r="F2892">
            <v>2</v>
          </cell>
          <cell r="G2892" t="str">
            <v>CB400100001H00</v>
          </cell>
          <cell r="H2892">
            <v>1.5</v>
          </cell>
          <cell r="I2892" t="str">
            <v>--</v>
          </cell>
          <cell r="J2892">
            <v>5</v>
          </cell>
          <cell r="K2892">
            <v>5</v>
          </cell>
        </row>
        <row r="2893">
          <cell r="A2893" t="str">
            <v>M2</v>
          </cell>
          <cell r="B2893" t="str">
            <v>A5C</v>
          </cell>
          <cell r="C2893" t="str">
            <v>P</v>
          </cell>
          <cell r="D2893" t="str">
            <v>23035</v>
          </cell>
          <cell r="E2893" t="str">
            <v>90 ELL</v>
          </cell>
          <cell r="F2893">
            <v>2</v>
          </cell>
          <cell r="G2893" t="str">
            <v>CB400100001H00</v>
          </cell>
          <cell r="H2893">
            <v>1.5</v>
          </cell>
          <cell r="I2893" t="str">
            <v>--</v>
          </cell>
          <cell r="J2893">
            <v>4</v>
          </cell>
          <cell r="K2893">
            <v>4</v>
          </cell>
        </row>
        <row r="2894">
          <cell r="A2894" t="str">
            <v>M2</v>
          </cell>
          <cell r="B2894" t="str">
            <v>A5C</v>
          </cell>
          <cell r="C2894" t="str">
            <v>P</v>
          </cell>
          <cell r="D2894" t="str">
            <v>23037</v>
          </cell>
          <cell r="E2894" t="str">
            <v>90 ELL</v>
          </cell>
          <cell r="F2894">
            <v>2</v>
          </cell>
          <cell r="G2894" t="str">
            <v>CB400100001H00</v>
          </cell>
          <cell r="H2894">
            <v>1.5</v>
          </cell>
          <cell r="I2894" t="str">
            <v>--</v>
          </cell>
          <cell r="J2894">
            <v>4</v>
          </cell>
          <cell r="K2894">
            <v>4</v>
          </cell>
        </row>
        <row r="2895">
          <cell r="A2895" t="str">
            <v>M2</v>
          </cell>
          <cell r="B2895" t="str">
            <v>A5C</v>
          </cell>
          <cell r="C2895" t="str">
            <v>P</v>
          </cell>
          <cell r="D2895" t="str">
            <v>23038</v>
          </cell>
          <cell r="E2895" t="str">
            <v>90 ELL</v>
          </cell>
          <cell r="F2895">
            <v>2</v>
          </cell>
          <cell r="G2895" t="str">
            <v>CB400100001H00</v>
          </cell>
          <cell r="H2895">
            <v>1.5</v>
          </cell>
          <cell r="I2895" t="str">
            <v>--</v>
          </cell>
          <cell r="J2895">
            <v>2</v>
          </cell>
          <cell r="K2895">
            <v>2</v>
          </cell>
        </row>
        <row r="2896">
          <cell r="A2896" t="str">
            <v>M2</v>
          </cell>
          <cell r="B2896" t="str">
            <v>A5C</v>
          </cell>
          <cell r="C2896" t="str">
            <v>P</v>
          </cell>
          <cell r="D2896" t="str">
            <v>23052</v>
          </cell>
          <cell r="E2896" t="str">
            <v>90 ELL</v>
          </cell>
          <cell r="F2896">
            <v>2</v>
          </cell>
          <cell r="G2896" t="str">
            <v>CB400100001H00</v>
          </cell>
          <cell r="H2896">
            <v>1.5</v>
          </cell>
          <cell r="I2896" t="str">
            <v>--</v>
          </cell>
          <cell r="J2896">
            <v>4</v>
          </cell>
          <cell r="K2896">
            <v>4</v>
          </cell>
        </row>
        <row r="2897">
          <cell r="A2897" t="str">
            <v>M2</v>
          </cell>
          <cell r="B2897" t="str">
            <v>A5C</v>
          </cell>
          <cell r="C2897" t="str">
            <v>P</v>
          </cell>
          <cell r="D2897" t="str">
            <v>23063</v>
          </cell>
          <cell r="E2897" t="str">
            <v>90 ELL</v>
          </cell>
          <cell r="F2897">
            <v>2</v>
          </cell>
          <cell r="G2897" t="str">
            <v>CB400100001H00</v>
          </cell>
          <cell r="H2897">
            <v>1.5</v>
          </cell>
          <cell r="I2897" t="str">
            <v>--</v>
          </cell>
          <cell r="J2897">
            <v>4</v>
          </cell>
          <cell r="K2897">
            <v>4</v>
          </cell>
        </row>
        <row r="2898">
          <cell r="A2898" t="str">
            <v>M2</v>
          </cell>
          <cell r="B2898" t="str">
            <v>A5C</v>
          </cell>
          <cell r="C2898" t="str">
            <v>P</v>
          </cell>
          <cell r="D2898" t="str">
            <v>23070</v>
          </cell>
          <cell r="E2898" t="str">
            <v>90 ELL</v>
          </cell>
          <cell r="F2898">
            <v>2</v>
          </cell>
          <cell r="G2898" t="str">
            <v>CB400100001H00</v>
          </cell>
          <cell r="H2898">
            <v>1.5</v>
          </cell>
          <cell r="I2898" t="str">
            <v>--</v>
          </cell>
          <cell r="J2898">
            <v>6</v>
          </cell>
          <cell r="K2898">
            <v>6</v>
          </cell>
        </row>
        <row r="2899">
          <cell r="A2899" t="str">
            <v>M2</v>
          </cell>
          <cell r="B2899" t="str">
            <v>A5C</v>
          </cell>
          <cell r="C2899" t="str">
            <v>P</v>
          </cell>
          <cell r="D2899" t="str">
            <v>23072</v>
          </cell>
          <cell r="E2899" t="str">
            <v>90 ELL</v>
          </cell>
          <cell r="F2899">
            <v>2</v>
          </cell>
          <cell r="G2899" t="str">
            <v>CB400100001H00</v>
          </cell>
          <cell r="H2899">
            <v>1.5</v>
          </cell>
          <cell r="I2899" t="str">
            <v>--</v>
          </cell>
          <cell r="J2899">
            <v>1</v>
          </cell>
          <cell r="K2899">
            <v>1</v>
          </cell>
        </row>
        <row r="2900">
          <cell r="A2900" t="str">
            <v>M2</v>
          </cell>
          <cell r="B2900" t="str">
            <v>A5C</v>
          </cell>
          <cell r="C2900" t="str">
            <v>P</v>
          </cell>
          <cell r="D2900" t="str">
            <v>23078</v>
          </cell>
          <cell r="E2900" t="str">
            <v>90 ELL</v>
          </cell>
          <cell r="F2900">
            <v>2</v>
          </cell>
          <cell r="G2900" t="str">
            <v>CB400100001H00</v>
          </cell>
          <cell r="H2900">
            <v>1.5</v>
          </cell>
          <cell r="I2900" t="str">
            <v>--</v>
          </cell>
          <cell r="J2900">
            <v>4</v>
          </cell>
          <cell r="K2900">
            <v>4</v>
          </cell>
        </row>
        <row r="2901">
          <cell r="A2901" t="str">
            <v>M2</v>
          </cell>
          <cell r="B2901" t="str">
            <v>A5C</v>
          </cell>
          <cell r="C2901" t="str">
            <v>P</v>
          </cell>
          <cell r="D2901" t="str">
            <v>23103</v>
          </cell>
          <cell r="E2901" t="str">
            <v>90 ELL</v>
          </cell>
          <cell r="F2901">
            <v>2</v>
          </cell>
          <cell r="G2901" t="str">
            <v>CB400100001H00</v>
          </cell>
          <cell r="H2901">
            <v>1.5</v>
          </cell>
          <cell r="I2901" t="str">
            <v>--</v>
          </cell>
          <cell r="J2901">
            <v>6</v>
          </cell>
          <cell r="K2901">
            <v>6</v>
          </cell>
        </row>
        <row r="2902">
          <cell r="A2902" t="str">
            <v>M2</v>
          </cell>
          <cell r="B2902" t="str">
            <v>A5C</v>
          </cell>
          <cell r="C2902" t="str">
            <v>P</v>
          </cell>
          <cell r="D2902" t="str">
            <v>23107</v>
          </cell>
          <cell r="E2902" t="str">
            <v>90 ELL</v>
          </cell>
          <cell r="F2902">
            <v>2</v>
          </cell>
          <cell r="G2902" t="str">
            <v>CB400100001H00</v>
          </cell>
          <cell r="H2902">
            <v>1.5</v>
          </cell>
          <cell r="I2902" t="str">
            <v>--</v>
          </cell>
          <cell r="J2902">
            <v>6</v>
          </cell>
          <cell r="K2902">
            <v>6</v>
          </cell>
        </row>
        <row r="2903">
          <cell r="A2903" t="str">
            <v>M2</v>
          </cell>
          <cell r="B2903" t="str">
            <v>A5C</v>
          </cell>
          <cell r="C2903" t="str">
            <v>P</v>
          </cell>
          <cell r="D2903" t="str">
            <v>23111</v>
          </cell>
          <cell r="E2903" t="str">
            <v>90 ELL</v>
          </cell>
          <cell r="F2903">
            <v>2</v>
          </cell>
          <cell r="G2903" t="str">
            <v>CB400100001H00</v>
          </cell>
          <cell r="H2903">
            <v>1.5</v>
          </cell>
          <cell r="I2903" t="str">
            <v>--</v>
          </cell>
          <cell r="J2903">
            <v>6</v>
          </cell>
          <cell r="K2903">
            <v>6</v>
          </cell>
        </row>
        <row r="2904">
          <cell r="A2904" t="str">
            <v>M2</v>
          </cell>
          <cell r="B2904" t="str">
            <v>A5C</v>
          </cell>
          <cell r="C2904" t="str">
            <v>P</v>
          </cell>
          <cell r="D2904" t="str">
            <v>23116</v>
          </cell>
          <cell r="E2904" t="str">
            <v>90 ELL</v>
          </cell>
          <cell r="F2904">
            <v>2</v>
          </cell>
          <cell r="G2904" t="str">
            <v>CB400100001H00</v>
          </cell>
          <cell r="H2904">
            <v>1.5</v>
          </cell>
          <cell r="I2904" t="str">
            <v>--</v>
          </cell>
          <cell r="J2904">
            <v>4</v>
          </cell>
          <cell r="K2904">
            <v>4</v>
          </cell>
        </row>
        <row r="2905">
          <cell r="A2905" t="str">
            <v>M2</v>
          </cell>
          <cell r="B2905" t="str">
            <v>A5C</v>
          </cell>
          <cell r="C2905" t="str">
            <v>P</v>
          </cell>
          <cell r="D2905" t="str">
            <v>23117</v>
          </cell>
          <cell r="E2905" t="str">
            <v>90 ELL</v>
          </cell>
          <cell r="F2905">
            <v>2</v>
          </cell>
          <cell r="G2905" t="str">
            <v>CB400100001H00</v>
          </cell>
          <cell r="H2905">
            <v>1.5</v>
          </cell>
          <cell r="I2905" t="str">
            <v>--</v>
          </cell>
          <cell r="J2905">
            <v>2</v>
          </cell>
          <cell r="K2905">
            <v>2</v>
          </cell>
        </row>
        <row r="2906">
          <cell r="A2906" t="str">
            <v>M2</v>
          </cell>
          <cell r="B2906" t="str">
            <v>A5C</v>
          </cell>
          <cell r="C2906" t="str">
            <v>P</v>
          </cell>
          <cell r="D2906" t="str">
            <v>23116</v>
          </cell>
          <cell r="E2906" t="str">
            <v>90 ELL</v>
          </cell>
          <cell r="F2906">
            <v>2</v>
          </cell>
          <cell r="G2906" t="str">
            <v>CB400100001H00</v>
          </cell>
          <cell r="H2906">
            <v>1.5</v>
          </cell>
          <cell r="I2906" t="str">
            <v>--</v>
          </cell>
          <cell r="J2906">
            <v>4</v>
          </cell>
          <cell r="K2906">
            <v>4</v>
          </cell>
        </row>
        <row r="2907">
          <cell r="A2907" t="str">
            <v>M2</v>
          </cell>
          <cell r="B2907" t="str">
            <v>A5C</v>
          </cell>
          <cell r="C2907" t="str">
            <v>P</v>
          </cell>
          <cell r="D2907" t="str">
            <v>23143</v>
          </cell>
          <cell r="E2907" t="str">
            <v>90 ELL</v>
          </cell>
          <cell r="F2907">
            <v>2</v>
          </cell>
          <cell r="G2907" t="str">
            <v>CB400100001H00</v>
          </cell>
          <cell r="H2907">
            <v>1.5</v>
          </cell>
          <cell r="I2907" t="str">
            <v>--</v>
          </cell>
          <cell r="J2907">
            <v>4</v>
          </cell>
          <cell r="K2907">
            <v>4</v>
          </cell>
        </row>
        <row r="2908">
          <cell r="A2908" t="str">
            <v>M2</v>
          </cell>
          <cell r="B2908" t="str">
            <v>A5C</v>
          </cell>
          <cell r="C2908" t="str">
            <v>P</v>
          </cell>
          <cell r="D2908" t="str">
            <v>23147</v>
          </cell>
          <cell r="E2908" t="str">
            <v>90 ELL</v>
          </cell>
          <cell r="F2908">
            <v>2</v>
          </cell>
          <cell r="G2908" t="str">
            <v>CB400100001H00</v>
          </cell>
          <cell r="H2908">
            <v>1.5</v>
          </cell>
          <cell r="I2908" t="str">
            <v>--</v>
          </cell>
          <cell r="J2908">
            <v>1</v>
          </cell>
          <cell r="K2908">
            <v>1</v>
          </cell>
        </row>
        <row r="2909">
          <cell r="A2909" t="str">
            <v>M2</v>
          </cell>
          <cell r="B2909" t="str">
            <v>A5C</v>
          </cell>
          <cell r="C2909" t="str">
            <v>P</v>
          </cell>
          <cell r="D2909" t="str">
            <v>23157</v>
          </cell>
          <cell r="E2909" t="str">
            <v>90 ELL</v>
          </cell>
          <cell r="F2909">
            <v>2</v>
          </cell>
          <cell r="G2909" t="str">
            <v>CB400100001H00</v>
          </cell>
          <cell r="H2909">
            <v>1.5</v>
          </cell>
          <cell r="I2909" t="str">
            <v>--</v>
          </cell>
          <cell r="J2909">
            <v>2</v>
          </cell>
          <cell r="K2909">
            <v>2</v>
          </cell>
        </row>
        <row r="2910">
          <cell r="A2910" t="str">
            <v>M2</v>
          </cell>
          <cell r="B2910" t="str">
            <v>A5C</v>
          </cell>
          <cell r="C2910" t="str">
            <v>P</v>
          </cell>
          <cell r="D2910" t="str">
            <v>23185</v>
          </cell>
          <cell r="E2910" t="str">
            <v>90 ELL</v>
          </cell>
          <cell r="F2910">
            <v>2</v>
          </cell>
          <cell r="G2910" t="str">
            <v>CB400100001H00</v>
          </cell>
          <cell r="H2910">
            <v>1.5</v>
          </cell>
          <cell r="I2910" t="str">
            <v>--</v>
          </cell>
          <cell r="J2910">
            <v>2</v>
          </cell>
          <cell r="K2910">
            <v>2</v>
          </cell>
        </row>
        <row r="2911">
          <cell r="A2911" t="str">
            <v>M2</v>
          </cell>
          <cell r="B2911" t="str">
            <v>A5C</v>
          </cell>
          <cell r="C2911" t="str">
            <v>P</v>
          </cell>
          <cell r="D2911" t="str">
            <v>23192</v>
          </cell>
          <cell r="E2911" t="str">
            <v>90 ELL</v>
          </cell>
          <cell r="F2911">
            <v>2</v>
          </cell>
          <cell r="G2911" t="str">
            <v>CB400100001H00</v>
          </cell>
          <cell r="H2911">
            <v>1.5</v>
          </cell>
          <cell r="I2911" t="str">
            <v>--</v>
          </cell>
          <cell r="J2911">
            <v>2</v>
          </cell>
          <cell r="K2911">
            <v>2</v>
          </cell>
        </row>
        <row r="2912">
          <cell r="A2912" t="str">
            <v>M2</v>
          </cell>
          <cell r="B2912" t="str">
            <v>A5C</v>
          </cell>
          <cell r="C2912" t="str">
            <v>P</v>
          </cell>
          <cell r="D2912" t="str">
            <v>23196</v>
          </cell>
          <cell r="E2912" t="str">
            <v>90 ELL</v>
          </cell>
          <cell r="F2912">
            <v>2</v>
          </cell>
          <cell r="G2912" t="str">
            <v>CB400100001H00</v>
          </cell>
          <cell r="H2912">
            <v>1.5</v>
          </cell>
          <cell r="I2912" t="str">
            <v>--</v>
          </cell>
          <cell r="J2912">
            <v>2</v>
          </cell>
          <cell r="K2912">
            <v>2</v>
          </cell>
        </row>
        <row r="2913">
          <cell r="A2913" t="str">
            <v>M2</v>
          </cell>
          <cell r="B2913" t="str">
            <v>A5C</v>
          </cell>
          <cell r="C2913" t="str">
            <v>P</v>
          </cell>
          <cell r="D2913" t="str">
            <v>23226</v>
          </cell>
          <cell r="E2913" t="str">
            <v>90 ELL</v>
          </cell>
          <cell r="F2913">
            <v>2</v>
          </cell>
          <cell r="G2913" t="str">
            <v>CB400100001H00</v>
          </cell>
          <cell r="H2913">
            <v>1.5</v>
          </cell>
          <cell r="I2913" t="str">
            <v>--</v>
          </cell>
          <cell r="J2913">
            <v>10</v>
          </cell>
          <cell r="K2913">
            <v>10</v>
          </cell>
        </row>
        <row r="2914">
          <cell r="A2914" t="str">
            <v>M2</v>
          </cell>
          <cell r="B2914" t="str">
            <v>A5C</v>
          </cell>
          <cell r="C2914" t="str">
            <v>P</v>
          </cell>
          <cell r="D2914" t="str">
            <v>23248</v>
          </cell>
          <cell r="E2914" t="str">
            <v>90 ELL</v>
          </cell>
          <cell r="F2914">
            <v>2</v>
          </cell>
          <cell r="G2914" t="str">
            <v>CB400100001H00</v>
          </cell>
          <cell r="H2914">
            <v>1.5</v>
          </cell>
          <cell r="I2914" t="str">
            <v>--</v>
          </cell>
          <cell r="J2914">
            <v>10</v>
          </cell>
          <cell r="K2914">
            <v>10</v>
          </cell>
        </row>
        <row r="2915">
          <cell r="A2915" t="str">
            <v>M2</v>
          </cell>
          <cell r="B2915" t="str">
            <v>A5C</v>
          </cell>
          <cell r="C2915" t="str">
            <v>P</v>
          </cell>
          <cell r="D2915" t="str">
            <v>23259</v>
          </cell>
          <cell r="E2915" t="str">
            <v>90 ELL</v>
          </cell>
          <cell r="F2915">
            <v>2</v>
          </cell>
          <cell r="G2915" t="str">
            <v>CB400100001H00</v>
          </cell>
          <cell r="H2915">
            <v>1.5</v>
          </cell>
          <cell r="I2915" t="str">
            <v>--</v>
          </cell>
          <cell r="J2915">
            <v>2</v>
          </cell>
          <cell r="K2915">
            <v>2</v>
          </cell>
        </row>
        <row r="2916">
          <cell r="A2916" t="str">
            <v>M2</v>
          </cell>
          <cell r="B2916" t="str">
            <v>A5C</v>
          </cell>
          <cell r="C2916" t="str">
            <v>P</v>
          </cell>
          <cell r="D2916" t="str">
            <v>24014</v>
          </cell>
          <cell r="E2916" t="str">
            <v>90 ELL</v>
          </cell>
          <cell r="F2916">
            <v>2</v>
          </cell>
          <cell r="G2916" t="str">
            <v>CB400100001H00</v>
          </cell>
          <cell r="H2916">
            <v>1.5</v>
          </cell>
          <cell r="I2916" t="str">
            <v>--</v>
          </cell>
          <cell r="J2916">
            <v>4</v>
          </cell>
          <cell r="K2916">
            <v>4</v>
          </cell>
        </row>
        <row r="2917">
          <cell r="A2917" t="str">
            <v>M2</v>
          </cell>
          <cell r="B2917" t="str">
            <v>A5C</v>
          </cell>
          <cell r="C2917" t="str">
            <v>P</v>
          </cell>
          <cell r="D2917" t="str">
            <v>99003</v>
          </cell>
          <cell r="E2917" t="str">
            <v>90 ELL</v>
          </cell>
          <cell r="F2917">
            <v>2</v>
          </cell>
          <cell r="G2917" t="str">
            <v>CB400100001H00</v>
          </cell>
          <cell r="H2917">
            <v>1.5</v>
          </cell>
          <cell r="I2917" t="str">
            <v>--</v>
          </cell>
          <cell r="J2917">
            <v>6</v>
          </cell>
          <cell r="K2917">
            <v>6</v>
          </cell>
        </row>
        <row r="2918">
          <cell r="A2918" t="str">
            <v>M2</v>
          </cell>
          <cell r="B2918" t="str">
            <v>A5C</v>
          </cell>
          <cell r="C2918" t="str">
            <v>P</v>
          </cell>
          <cell r="D2918" t="str">
            <v>99003</v>
          </cell>
          <cell r="E2918" t="str">
            <v>90 ELL</v>
          </cell>
          <cell r="F2918">
            <v>2</v>
          </cell>
          <cell r="G2918" t="str">
            <v>CB400100001H00</v>
          </cell>
          <cell r="H2918">
            <v>1.5</v>
          </cell>
          <cell r="I2918" t="str">
            <v>--</v>
          </cell>
          <cell r="J2918">
            <v>4</v>
          </cell>
          <cell r="K2918">
            <v>4</v>
          </cell>
        </row>
        <row r="2919">
          <cell r="A2919" t="str">
            <v>M2</v>
          </cell>
          <cell r="B2919" t="str">
            <v>A5C</v>
          </cell>
          <cell r="C2919" t="str">
            <v>P</v>
          </cell>
          <cell r="D2919" t="str">
            <v>22102</v>
          </cell>
          <cell r="E2919" t="str">
            <v>90 ELL</v>
          </cell>
          <cell r="F2919">
            <v>2</v>
          </cell>
          <cell r="G2919" t="str">
            <v>CB400100001H00</v>
          </cell>
          <cell r="H2919">
            <v>1.5</v>
          </cell>
          <cell r="I2919" t="str">
            <v>--</v>
          </cell>
          <cell r="J2919">
            <v>5</v>
          </cell>
          <cell r="K2919">
            <v>5</v>
          </cell>
        </row>
        <row r="2920">
          <cell r="A2920" t="str">
            <v>M2</v>
          </cell>
          <cell r="B2920" t="str">
            <v>A5C</v>
          </cell>
          <cell r="C2920" t="str">
            <v>P</v>
          </cell>
          <cell r="D2920" t="str">
            <v>23006</v>
          </cell>
          <cell r="E2920" t="str">
            <v>90 ELL</v>
          </cell>
          <cell r="F2920">
            <v>2</v>
          </cell>
          <cell r="G2920" t="str">
            <v>CB400100001H00</v>
          </cell>
          <cell r="H2920">
            <v>1.5</v>
          </cell>
          <cell r="I2920" t="str">
            <v>--</v>
          </cell>
          <cell r="J2920">
            <v>10</v>
          </cell>
          <cell r="K2920">
            <v>10</v>
          </cell>
        </row>
        <row r="2921">
          <cell r="A2921" t="str">
            <v>M2</v>
          </cell>
          <cell r="B2921" t="str">
            <v>A5C</v>
          </cell>
          <cell r="C2921" t="str">
            <v>P</v>
          </cell>
          <cell r="D2921" t="str">
            <v>23035</v>
          </cell>
          <cell r="E2921" t="str">
            <v>90 ELL</v>
          </cell>
          <cell r="F2921">
            <v>2</v>
          </cell>
          <cell r="G2921" t="str">
            <v>CB400100001H00</v>
          </cell>
          <cell r="H2921">
            <v>1.5</v>
          </cell>
          <cell r="I2921" t="str">
            <v>--</v>
          </cell>
          <cell r="J2921">
            <v>4</v>
          </cell>
          <cell r="K2921">
            <v>4</v>
          </cell>
        </row>
        <row r="2922">
          <cell r="A2922" t="str">
            <v>M2</v>
          </cell>
          <cell r="B2922" t="str">
            <v>A5C</v>
          </cell>
          <cell r="C2922" t="str">
            <v>P</v>
          </cell>
          <cell r="D2922" t="str">
            <v>23164</v>
          </cell>
          <cell r="E2922" t="str">
            <v>90 ELL</v>
          </cell>
          <cell r="F2922">
            <v>2</v>
          </cell>
          <cell r="G2922" t="str">
            <v>CB400100001H00</v>
          </cell>
          <cell r="H2922">
            <v>1.5</v>
          </cell>
          <cell r="I2922" t="str">
            <v>--</v>
          </cell>
          <cell r="J2922">
            <v>2</v>
          </cell>
          <cell r="K2922">
            <v>2</v>
          </cell>
        </row>
        <row r="2923">
          <cell r="A2923" t="str">
            <v>M2</v>
          </cell>
          <cell r="B2923" t="str">
            <v>A5C</v>
          </cell>
          <cell r="C2923" t="str">
            <v>P</v>
          </cell>
          <cell r="D2923" t="str">
            <v>23217</v>
          </cell>
          <cell r="E2923" t="str">
            <v>90 ELL</v>
          </cell>
          <cell r="F2923">
            <v>2</v>
          </cell>
          <cell r="G2923" t="str">
            <v>CB400100001H00</v>
          </cell>
          <cell r="H2923">
            <v>1.5</v>
          </cell>
          <cell r="I2923" t="str">
            <v>--</v>
          </cell>
          <cell r="J2923">
            <v>7</v>
          </cell>
          <cell r="K2923">
            <v>7</v>
          </cell>
        </row>
        <row r="2924">
          <cell r="A2924" t="str">
            <v>M2</v>
          </cell>
          <cell r="B2924" t="str">
            <v>A5C</v>
          </cell>
          <cell r="C2924" t="str">
            <v>P</v>
          </cell>
          <cell r="D2924" t="str">
            <v>23231</v>
          </cell>
          <cell r="E2924" t="str">
            <v>90 ELL</v>
          </cell>
          <cell r="F2924">
            <v>2</v>
          </cell>
          <cell r="G2924" t="str">
            <v>CB400100001H00</v>
          </cell>
          <cell r="H2924">
            <v>1.5</v>
          </cell>
          <cell r="I2924" t="str">
            <v>--</v>
          </cell>
          <cell r="J2924">
            <v>2</v>
          </cell>
          <cell r="K2924">
            <v>2</v>
          </cell>
        </row>
        <row r="2925">
          <cell r="A2925" t="str">
            <v>M2</v>
          </cell>
          <cell r="B2925" t="str">
            <v>A5C</v>
          </cell>
          <cell r="C2925" t="str">
            <v>P</v>
          </cell>
          <cell r="D2925" t="str">
            <v>23006</v>
          </cell>
          <cell r="E2925" t="str">
            <v>C SWG</v>
          </cell>
          <cell r="F2925">
            <v>2</v>
          </cell>
          <cell r="G2925" t="str">
            <v>CB161108081H01</v>
          </cell>
          <cell r="H2925">
            <v>1.5</v>
          </cell>
          <cell r="I2925">
            <v>1</v>
          </cell>
          <cell r="J2925">
            <v>2</v>
          </cell>
          <cell r="K2925">
            <v>2</v>
          </cell>
        </row>
        <row r="2926">
          <cell r="A2926" t="str">
            <v>M2</v>
          </cell>
          <cell r="B2926" t="str">
            <v>A5C</v>
          </cell>
          <cell r="C2926" t="str">
            <v>P</v>
          </cell>
          <cell r="D2926" t="str">
            <v>23038</v>
          </cell>
          <cell r="E2926" t="str">
            <v>C SWG</v>
          </cell>
          <cell r="F2926">
            <v>2</v>
          </cell>
          <cell r="G2926" t="str">
            <v>CB161108081H01</v>
          </cell>
          <cell r="H2926">
            <v>1.5</v>
          </cell>
          <cell r="I2926">
            <v>1</v>
          </cell>
          <cell r="J2926">
            <v>2</v>
          </cell>
          <cell r="K2926">
            <v>2</v>
          </cell>
        </row>
        <row r="2927">
          <cell r="A2927" t="str">
            <v>M2</v>
          </cell>
          <cell r="B2927" t="str">
            <v>A5C</v>
          </cell>
          <cell r="C2927" t="str">
            <v>P</v>
          </cell>
          <cell r="D2927" t="str">
            <v>23116</v>
          </cell>
          <cell r="E2927" t="str">
            <v>C SWG</v>
          </cell>
          <cell r="F2927">
            <v>2</v>
          </cell>
          <cell r="G2927" t="str">
            <v>CB161108081H01</v>
          </cell>
          <cell r="H2927">
            <v>1.5</v>
          </cell>
          <cell r="I2927">
            <v>1</v>
          </cell>
          <cell r="J2927">
            <v>2</v>
          </cell>
          <cell r="K2927">
            <v>2</v>
          </cell>
        </row>
        <row r="2928">
          <cell r="A2928" t="str">
            <v>M2</v>
          </cell>
          <cell r="B2928" t="str">
            <v>A5C</v>
          </cell>
          <cell r="C2928" t="str">
            <v>P</v>
          </cell>
          <cell r="D2928" t="str">
            <v>23116</v>
          </cell>
          <cell r="E2928" t="str">
            <v>C SWG</v>
          </cell>
          <cell r="F2928">
            <v>2</v>
          </cell>
          <cell r="G2928" t="str">
            <v>CB161108081H0T</v>
          </cell>
          <cell r="H2928">
            <v>1.5</v>
          </cell>
          <cell r="I2928">
            <v>0.75</v>
          </cell>
          <cell r="J2928">
            <v>4</v>
          </cell>
          <cell r="K2928">
            <v>4</v>
          </cell>
        </row>
        <row r="2929">
          <cell r="A2929" t="str">
            <v>M2</v>
          </cell>
          <cell r="B2929" t="str">
            <v>A5C</v>
          </cell>
          <cell r="C2929" t="str">
            <v>P</v>
          </cell>
          <cell r="D2929" t="str">
            <v>23117</v>
          </cell>
          <cell r="E2929" t="str">
            <v>C SWG</v>
          </cell>
          <cell r="F2929">
            <v>2</v>
          </cell>
          <cell r="G2929" t="str">
            <v>CB161108081H01</v>
          </cell>
          <cell r="H2929">
            <v>1.5</v>
          </cell>
          <cell r="I2929">
            <v>1</v>
          </cell>
          <cell r="J2929">
            <v>2</v>
          </cell>
          <cell r="K2929">
            <v>2</v>
          </cell>
        </row>
        <row r="2930">
          <cell r="A2930" t="str">
            <v>M2</v>
          </cell>
          <cell r="B2930" t="str">
            <v>A5C</v>
          </cell>
          <cell r="C2930" t="str">
            <v>P</v>
          </cell>
          <cell r="D2930" t="str">
            <v>23185</v>
          </cell>
          <cell r="E2930" t="str">
            <v>C SWG</v>
          </cell>
          <cell r="F2930">
            <v>2</v>
          </cell>
          <cell r="G2930" t="str">
            <v>CB161108081H01</v>
          </cell>
          <cell r="H2930">
            <v>1.5</v>
          </cell>
          <cell r="I2930">
            <v>1</v>
          </cell>
          <cell r="J2930">
            <v>2</v>
          </cell>
          <cell r="K2930">
            <v>2</v>
          </cell>
        </row>
        <row r="2931">
          <cell r="A2931" t="str">
            <v>M2</v>
          </cell>
          <cell r="B2931" t="str">
            <v>A5C</v>
          </cell>
          <cell r="C2931" t="str">
            <v>P</v>
          </cell>
          <cell r="D2931" t="str">
            <v>23196</v>
          </cell>
          <cell r="E2931" t="str">
            <v>C SWG</v>
          </cell>
          <cell r="F2931">
            <v>2</v>
          </cell>
          <cell r="G2931" t="str">
            <v>CB161108081H01</v>
          </cell>
          <cell r="H2931">
            <v>1.5</v>
          </cell>
          <cell r="I2931">
            <v>1</v>
          </cell>
          <cell r="J2931">
            <v>2</v>
          </cell>
          <cell r="K2931">
            <v>2</v>
          </cell>
        </row>
        <row r="2932">
          <cell r="A2932" t="str">
            <v>M2</v>
          </cell>
          <cell r="B2932" t="str">
            <v>A5C</v>
          </cell>
          <cell r="C2932" t="str">
            <v>P</v>
          </cell>
          <cell r="D2932" t="str">
            <v>23157</v>
          </cell>
          <cell r="E2932" t="str">
            <v>C SWG</v>
          </cell>
          <cell r="F2932">
            <v>2</v>
          </cell>
          <cell r="G2932" t="str">
            <v>CB161108081H01</v>
          </cell>
          <cell r="H2932">
            <v>1.5</v>
          </cell>
          <cell r="I2932">
            <v>1</v>
          </cell>
          <cell r="J2932">
            <v>2</v>
          </cell>
          <cell r="K2932">
            <v>2</v>
          </cell>
        </row>
        <row r="2933">
          <cell r="A2933" t="str">
            <v>M2</v>
          </cell>
          <cell r="B2933" t="str">
            <v>A5C</v>
          </cell>
          <cell r="C2933" t="str">
            <v>P</v>
          </cell>
          <cell r="D2933" t="str">
            <v>23006</v>
          </cell>
          <cell r="E2933" t="str">
            <v>CPLG</v>
          </cell>
          <cell r="F2933">
            <v>2</v>
          </cell>
          <cell r="G2933" t="str">
            <v>CB400500001H00</v>
          </cell>
          <cell r="H2933">
            <v>1.5</v>
          </cell>
          <cell r="I2933" t="str">
            <v>--</v>
          </cell>
          <cell r="J2933">
            <v>2</v>
          </cell>
          <cell r="K2933">
            <v>2</v>
          </cell>
        </row>
        <row r="2934">
          <cell r="A2934" t="str">
            <v>M2</v>
          </cell>
          <cell r="B2934" t="str">
            <v>A5C</v>
          </cell>
          <cell r="C2934" t="str">
            <v>P</v>
          </cell>
          <cell r="D2934" t="str">
            <v>23035</v>
          </cell>
          <cell r="E2934" t="str">
            <v>CPLG</v>
          </cell>
          <cell r="F2934">
            <v>2</v>
          </cell>
          <cell r="G2934" t="str">
            <v>CB400500001H00</v>
          </cell>
          <cell r="H2934">
            <v>1.5</v>
          </cell>
          <cell r="I2934" t="str">
            <v>--</v>
          </cell>
          <cell r="J2934">
            <v>3</v>
          </cell>
          <cell r="K2934">
            <v>3</v>
          </cell>
        </row>
        <row r="2935">
          <cell r="A2935" t="str">
            <v>M2</v>
          </cell>
          <cell r="B2935" t="str">
            <v>A5C</v>
          </cell>
          <cell r="C2935" t="str">
            <v>P</v>
          </cell>
          <cell r="D2935" t="str">
            <v>23116</v>
          </cell>
          <cell r="E2935" t="str">
            <v>CPLG</v>
          </cell>
          <cell r="F2935">
            <v>2</v>
          </cell>
          <cell r="G2935" t="str">
            <v>CB400500001H00</v>
          </cell>
          <cell r="H2935">
            <v>1.5</v>
          </cell>
          <cell r="I2935" t="str">
            <v>--</v>
          </cell>
          <cell r="J2935">
            <v>1</v>
          </cell>
          <cell r="K2935">
            <v>1</v>
          </cell>
        </row>
        <row r="2936">
          <cell r="A2936" t="str">
            <v>M2</v>
          </cell>
          <cell r="B2936" t="str">
            <v>A5C</v>
          </cell>
          <cell r="C2936" t="str">
            <v>P</v>
          </cell>
          <cell r="D2936" t="str">
            <v>23116</v>
          </cell>
          <cell r="E2936" t="str">
            <v>CPLG</v>
          </cell>
          <cell r="F2936">
            <v>2</v>
          </cell>
          <cell r="G2936" t="str">
            <v>CB400500001H00</v>
          </cell>
          <cell r="H2936">
            <v>1.5</v>
          </cell>
          <cell r="I2936" t="str">
            <v>--</v>
          </cell>
          <cell r="J2936">
            <v>3</v>
          </cell>
          <cell r="K2936">
            <v>3</v>
          </cell>
        </row>
        <row r="2937">
          <cell r="A2937" t="str">
            <v>M2</v>
          </cell>
          <cell r="B2937" t="str">
            <v>A5C</v>
          </cell>
          <cell r="C2937" t="str">
            <v>P</v>
          </cell>
          <cell r="D2937" t="str">
            <v>23215</v>
          </cell>
          <cell r="E2937" t="str">
            <v>CPLG</v>
          </cell>
          <cell r="F2937">
            <v>2</v>
          </cell>
          <cell r="G2937" t="str">
            <v>CB400500001H00</v>
          </cell>
          <cell r="H2937">
            <v>1.5</v>
          </cell>
          <cell r="I2937" t="str">
            <v>--</v>
          </cell>
          <cell r="J2937">
            <v>1</v>
          </cell>
          <cell r="K2937">
            <v>1</v>
          </cell>
        </row>
        <row r="2938">
          <cell r="A2938" t="str">
            <v>M2</v>
          </cell>
          <cell r="B2938" t="str">
            <v>A5C</v>
          </cell>
          <cell r="C2938" t="str">
            <v>P</v>
          </cell>
          <cell r="D2938" t="str">
            <v>99003</v>
          </cell>
          <cell r="E2938" t="str">
            <v>CPLG</v>
          </cell>
          <cell r="F2938">
            <v>2</v>
          </cell>
          <cell r="G2938" t="str">
            <v>CB400500001H00</v>
          </cell>
          <cell r="H2938">
            <v>1.5</v>
          </cell>
          <cell r="I2938" t="str">
            <v>--</v>
          </cell>
          <cell r="J2938">
            <v>2</v>
          </cell>
          <cell r="K2938">
            <v>2</v>
          </cell>
        </row>
        <row r="2939">
          <cell r="A2939" t="str">
            <v>M2</v>
          </cell>
          <cell r="B2939" t="str">
            <v>A5C</v>
          </cell>
          <cell r="C2939" t="str">
            <v>P</v>
          </cell>
          <cell r="D2939" t="str">
            <v>22102</v>
          </cell>
          <cell r="E2939" t="str">
            <v>CPLG</v>
          </cell>
          <cell r="F2939">
            <v>2</v>
          </cell>
          <cell r="G2939" t="str">
            <v>CB400500001H00</v>
          </cell>
          <cell r="H2939">
            <v>1.5</v>
          </cell>
          <cell r="I2939" t="str">
            <v>--</v>
          </cell>
          <cell r="J2939">
            <v>8</v>
          </cell>
          <cell r="K2939">
            <v>8</v>
          </cell>
        </row>
        <row r="2940">
          <cell r="A2940" t="str">
            <v>M2</v>
          </cell>
          <cell r="B2940" t="str">
            <v>A5C</v>
          </cell>
          <cell r="C2940" t="str">
            <v>P</v>
          </cell>
          <cell r="D2940" t="str">
            <v>23157</v>
          </cell>
          <cell r="E2940" t="str">
            <v>CPLG</v>
          </cell>
          <cell r="F2940">
            <v>2</v>
          </cell>
          <cell r="G2940" t="str">
            <v>CB400500001H00</v>
          </cell>
          <cell r="H2940">
            <v>1.5</v>
          </cell>
          <cell r="I2940" t="str">
            <v>--</v>
          </cell>
          <cell r="J2940">
            <v>2</v>
          </cell>
          <cell r="K2940">
            <v>2</v>
          </cell>
        </row>
        <row r="2941">
          <cell r="A2941" t="str">
            <v>M2</v>
          </cell>
          <cell r="B2941" t="str">
            <v>A5C</v>
          </cell>
          <cell r="C2941" t="str">
            <v>P</v>
          </cell>
          <cell r="D2941" t="str">
            <v>23217</v>
          </cell>
          <cell r="E2941" t="str">
            <v>CPLG</v>
          </cell>
          <cell r="F2941">
            <v>2</v>
          </cell>
          <cell r="G2941" t="str">
            <v>CB400500001H00</v>
          </cell>
          <cell r="H2941">
            <v>1.5</v>
          </cell>
          <cell r="I2941" t="str">
            <v>--</v>
          </cell>
          <cell r="J2941">
            <v>3</v>
          </cell>
          <cell r="K2941">
            <v>3</v>
          </cell>
        </row>
        <row r="2942">
          <cell r="A2942" t="str">
            <v>M2</v>
          </cell>
          <cell r="B2942" t="str">
            <v>A5C</v>
          </cell>
          <cell r="C2942" t="str">
            <v>P</v>
          </cell>
          <cell r="D2942" t="str">
            <v>23006</v>
          </cell>
          <cell r="E2942" t="str">
            <v>E SWG</v>
          </cell>
          <cell r="F2942">
            <v>2</v>
          </cell>
          <cell r="G2942" t="str">
            <v>CB162108081H01</v>
          </cell>
          <cell r="H2942">
            <v>1.5</v>
          </cell>
          <cell r="I2942">
            <v>1</v>
          </cell>
          <cell r="J2942">
            <v>2</v>
          </cell>
          <cell r="K2942">
            <v>2</v>
          </cell>
        </row>
        <row r="2943">
          <cell r="A2943" t="str">
            <v>M2</v>
          </cell>
          <cell r="B2943" t="str">
            <v>A5C</v>
          </cell>
          <cell r="C2943" t="str">
            <v>P</v>
          </cell>
          <cell r="D2943" t="str">
            <v>23052</v>
          </cell>
          <cell r="E2943" t="str">
            <v>E SWG</v>
          </cell>
          <cell r="F2943">
            <v>2</v>
          </cell>
          <cell r="G2943" t="str">
            <v>CB162108081H01</v>
          </cell>
          <cell r="H2943">
            <v>1.5</v>
          </cell>
          <cell r="I2943">
            <v>1</v>
          </cell>
          <cell r="J2943">
            <v>1</v>
          </cell>
          <cell r="K2943">
            <v>1</v>
          </cell>
        </row>
        <row r="2944">
          <cell r="A2944" t="str">
            <v>M2</v>
          </cell>
          <cell r="B2944" t="str">
            <v>A5C</v>
          </cell>
          <cell r="C2944" t="str">
            <v>P</v>
          </cell>
          <cell r="D2944" t="str">
            <v>23063</v>
          </cell>
          <cell r="E2944" t="str">
            <v>E SWG</v>
          </cell>
          <cell r="F2944">
            <v>2</v>
          </cell>
          <cell r="G2944" t="str">
            <v>CB162108081H01</v>
          </cell>
          <cell r="H2944">
            <v>1.5</v>
          </cell>
          <cell r="I2944">
            <v>1</v>
          </cell>
          <cell r="J2944">
            <v>1</v>
          </cell>
          <cell r="K2944">
            <v>1</v>
          </cell>
        </row>
        <row r="2945">
          <cell r="A2945" t="str">
            <v>M2</v>
          </cell>
          <cell r="B2945" t="str">
            <v>A5C</v>
          </cell>
          <cell r="C2945" t="str">
            <v>P</v>
          </cell>
          <cell r="D2945" t="str">
            <v>23070</v>
          </cell>
          <cell r="E2945" t="str">
            <v>E SWG</v>
          </cell>
          <cell r="F2945">
            <v>2</v>
          </cell>
          <cell r="G2945" t="str">
            <v>CB162108081H01</v>
          </cell>
          <cell r="H2945">
            <v>1.5</v>
          </cell>
          <cell r="I2945">
            <v>1</v>
          </cell>
          <cell r="J2945">
            <v>2</v>
          </cell>
          <cell r="K2945">
            <v>2</v>
          </cell>
        </row>
        <row r="2946">
          <cell r="A2946" t="str">
            <v>M2</v>
          </cell>
          <cell r="B2946" t="str">
            <v>A5C</v>
          </cell>
          <cell r="C2946" t="str">
            <v>P</v>
          </cell>
          <cell r="D2946" t="str">
            <v>23078</v>
          </cell>
          <cell r="E2946" t="str">
            <v>E SWG</v>
          </cell>
          <cell r="F2946">
            <v>2</v>
          </cell>
          <cell r="G2946" t="str">
            <v>CB162108081H01</v>
          </cell>
          <cell r="H2946">
            <v>1.5</v>
          </cell>
          <cell r="I2946">
            <v>1</v>
          </cell>
          <cell r="J2946">
            <v>1</v>
          </cell>
          <cell r="K2946">
            <v>1</v>
          </cell>
        </row>
        <row r="2947">
          <cell r="A2947" t="str">
            <v>M2</v>
          </cell>
          <cell r="B2947" t="str">
            <v>A5C</v>
          </cell>
          <cell r="C2947" t="str">
            <v>P</v>
          </cell>
          <cell r="D2947" t="str">
            <v>23103</v>
          </cell>
          <cell r="E2947" t="str">
            <v>E SWG</v>
          </cell>
          <cell r="F2947">
            <v>2</v>
          </cell>
          <cell r="G2947" t="str">
            <v>CB162108081H01</v>
          </cell>
          <cell r="H2947">
            <v>1.5</v>
          </cell>
          <cell r="I2947">
            <v>1</v>
          </cell>
          <cell r="J2947">
            <v>2</v>
          </cell>
          <cell r="K2947">
            <v>2</v>
          </cell>
        </row>
        <row r="2948">
          <cell r="A2948" t="str">
            <v>M2</v>
          </cell>
          <cell r="B2948" t="str">
            <v>A5C</v>
          </cell>
          <cell r="C2948" t="str">
            <v>P</v>
          </cell>
          <cell r="D2948" t="str">
            <v>23111</v>
          </cell>
          <cell r="E2948" t="str">
            <v>E SWG</v>
          </cell>
          <cell r="F2948">
            <v>2</v>
          </cell>
          <cell r="G2948" t="str">
            <v>CB162108081H01</v>
          </cell>
          <cell r="H2948">
            <v>1.5</v>
          </cell>
          <cell r="I2948">
            <v>1</v>
          </cell>
          <cell r="J2948">
            <v>2</v>
          </cell>
          <cell r="K2948">
            <v>2</v>
          </cell>
        </row>
        <row r="2949">
          <cell r="A2949" t="str">
            <v>M2</v>
          </cell>
          <cell r="B2949" t="str">
            <v>A5C</v>
          </cell>
          <cell r="C2949" t="str">
            <v>P</v>
          </cell>
          <cell r="D2949" t="str">
            <v>23143</v>
          </cell>
          <cell r="E2949" t="str">
            <v>E SWG</v>
          </cell>
          <cell r="F2949">
            <v>2</v>
          </cell>
          <cell r="G2949" t="str">
            <v>CB162108081H01</v>
          </cell>
          <cell r="H2949">
            <v>1.5</v>
          </cell>
          <cell r="I2949">
            <v>1</v>
          </cell>
          <cell r="J2949">
            <v>2</v>
          </cell>
          <cell r="K2949">
            <v>2</v>
          </cell>
        </row>
        <row r="2950">
          <cell r="A2950" t="str">
            <v>M2</v>
          </cell>
          <cell r="B2950" t="str">
            <v>A5C</v>
          </cell>
          <cell r="C2950" t="str">
            <v>P</v>
          </cell>
          <cell r="D2950" t="str">
            <v>23147</v>
          </cell>
          <cell r="E2950" t="str">
            <v>E SWG</v>
          </cell>
          <cell r="F2950">
            <v>2</v>
          </cell>
          <cell r="G2950" t="str">
            <v>CB162108081H01</v>
          </cell>
          <cell r="H2950">
            <v>1.5</v>
          </cell>
          <cell r="I2950">
            <v>1</v>
          </cell>
          <cell r="J2950">
            <v>2</v>
          </cell>
          <cell r="K2950">
            <v>2</v>
          </cell>
        </row>
        <row r="2951">
          <cell r="A2951" t="str">
            <v>M2</v>
          </cell>
          <cell r="B2951" t="str">
            <v>A5C</v>
          </cell>
          <cell r="C2951" t="str">
            <v>P</v>
          </cell>
          <cell r="D2951" t="str">
            <v>23164</v>
          </cell>
          <cell r="E2951" t="str">
            <v>E SWG</v>
          </cell>
          <cell r="F2951">
            <v>2</v>
          </cell>
          <cell r="G2951" t="str">
            <v>CB162108081H01</v>
          </cell>
          <cell r="H2951">
            <v>1.5</v>
          </cell>
          <cell r="I2951">
            <v>1</v>
          </cell>
          <cell r="J2951">
            <v>2</v>
          </cell>
          <cell r="K2951">
            <v>2</v>
          </cell>
        </row>
        <row r="2952">
          <cell r="A2952" t="str">
            <v>M2</v>
          </cell>
          <cell r="B2952" t="str">
            <v>A5C</v>
          </cell>
          <cell r="C2952" t="str">
            <v>P</v>
          </cell>
          <cell r="D2952" t="str">
            <v>99003</v>
          </cell>
          <cell r="E2952" t="str">
            <v>E SWG</v>
          </cell>
          <cell r="F2952">
            <v>2</v>
          </cell>
          <cell r="G2952" t="str">
            <v>CB162108081H01</v>
          </cell>
          <cell r="H2952">
            <v>1.5</v>
          </cell>
          <cell r="I2952">
            <v>1</v>
          </cell>
          <cell r="J2952">
            <v>2</v>
          </cell>
          <cell r="K2952">
            <v>2</v>
          </cell>
        </row>
        <row r="2953">
          <cell r="A2953" t="str">
            <v>M2</v>
          </cell>
          <cell r="B2953" t="str">
            <v>A5C</v>
          </cell>
          <cell r="C2953" t="str">
            <v>P</v>
          </cell>
          <cell r="D2953" t="str">
            <v>23035</v>
          </cell>
          <cell r="E2953" t="str">
            <v>E SWG</v>
          </cell>
          <cell r="F2953">
            <v>2</v>
          </cell>
          <cell r="G2953" t="str">
            <v>CB162108081H01</v>
          </cell>
          <cell r="H2953">
            <v>1.5</v>
          </cell>
          <cell r="I2953">
            <v>1</v>
          </cell>
          <cell r="J2953">
            <v>2</v>
          </cell>
          <cell r="K2953">
            <v>2</v>
          </cell>
        </row>
        <row r="2954">
          <cell r="A2954" t="str">
            <v>M2</v>
          </cell>
          <cell r="B2954" t="str">
            <v>A5C</v>
          </cell>
          <cell r="C2954" t="str">
            <v>P</v>
          </cell>
          <cell r="D2954" t="str">
            <v>23037</v>
          </cell>
          <cell r="E2954" t="str">
            <v>E SWG</v>
          </cell>
          <cell r="F2954">
            <v>2</v>
          </cell>
          <cell r="G2954" t="str">
            <v>CB162108081H01</v>
          </cell>
          <cell r="H2954">
            <v>1.5</v>
          </cell>
          <cell r="I2954">
            <v>1</v>
          </cell>
          <cell r="J2954">
            <v>1</v>
          </cell>
          <cell r="K2954">
            <v>1</v>
          </cell>
        </row>
        <row r="2955">
          <cell r="A2955" t="str">
            <v>M2</v>
          </cell>
          <cell r="B2955" t="str">
            <v>A5C</v>
          </cell>
          <cell r="C2955" t="str">
            <v>P</v>
          </cell>
          <cell r="D2955" t="str">
            <v>23107</v>
          </cell>
          <cell r="E2955" t="str">
            <v>E SWG</v>
          </cell>
          <cell r="F2955">
            <v>2</v>
          </cell>
          <cell r="G2955" t="str">
            <v>CB162108081H01</v>
          </cell>
          <cell r="H2955">
            <v>1.5</v>
          </cell>
          <cell r="I2955">
            <v>1</v>
          </cell>
          <cell r="J2955">
            <v>2</v>
          </cell>
          <cell r="K2955">
            <v>2</v>
          </cell>
        </row>
        <row r="2956">
          <cell r="A2956" t="str">
            <v>M2</v>
          </cell>
          <cell r="B2956" t="str">
            <v>A5C</v>
          </cell>
          <cell r="C2956" t="str">
            <v>P</v>
          </cell>
          <cell r="D2956" t="str">
            <v>23006</v>
          </cell>
          <cell r="E2956" t="str">
            <v>R TEE</v>
          </cell>
          <cell r="F2956">
            <v>2</v>
          </cell>
          <cell r="G2956" t="str">
            <v>CB400400001H0T</v>
          </cell>
          <cell r="H2956">
            <v>1.5</v>
          </cell>
          <cell r="I2956">
            <v>0.75</v>
          </cell>
          <cell r="J2956">
            <v>4</v>
          </cell>
          <cell r="K2956">
            <v>4</v>
          </cell>
        </row>
        <row r="2957">
          <cell r="A2957" t="str">
            <v>M2</v>
          </cell>
          <cell r="B2957" t="str">
            <v>A5C</v>
          </cell>
          <cell r="C2957" t="str">
            <v>P</v>
          </cell>
          <cell r="D2957" t="str">
            <v>23006</v>
          </cell>
          <cell r="E2957" t="str">
            <v>R TEE</v>
          </cell>
          <cell r="F2957">
            <v>2</v>
          </cell>
          <cell r="G2957" t="str">
            <v>CB400400001H01</v>
          </cell>
          <cell r="H2957">
            <v>1.5</v>
          </cell>
          <cell r="I2957">
            <v>1</v>
          </cell>
          <cell r="J2957">
            <v>2</v>
          </cell>
          <cell r="K2957">
            <v>2</v>
          </cell>
        </row>
        <row r="2958">
          <cell r="A2958" t="str">
            <v>M2</v>
          </cell>
          <cell r="B2958" t="str">
            <v>A5C</v>
          </cell>
          <cell r="C2958" t="str">
            <v>P</v>
          </cell>
          <cell r="D2958" t="str">
            <v>23006</v>
          </cell>
          <cell r="E2958" t="str">
            <v>R TEE</v>
          </cell>
          <cell r="F2958">
            <v>2</v>
          </cell>
          <cell r="G2958" t="str">
            <v>CB400400001H0T</v>
          </cell>
          <cell r="H2958">
            <v>1.5</v>
          </cell>
          <cell r="I2958">
            <v>0.75</v>
          </cell>
          <cell r="J2958">
            <v>2</v>
          </cell>
          <cell r="K2958">
            <v>2</v>
          </cell>
        </row>
        <row r="2959">
          <cell r="A2959" t="str">
            <v>M2</v>
          </cell>
          <cell r="B2959" t="str">
            <v>A5C</v>
          </cell>
          <cell r="C2959" t="str">
            <v>P</v>
          </cell>
          <cell r="D2959" t="str">
            <v>23035</v>
          </cell>
          <cell r="E2959" t="str">
            <v>R TEE</v>
          </cell>
          <cell r="F2959">
            <v>2</v>
          </cell>
          <cell r="G2959" t="str">
            <v>CB400400001H0T</v>
          </cell>
          <cell r="H2959">
            <v>1.5</v>
          </cell>
          <cell r="I2959">
            <v>0.75</v>
          </cell>
          <cell r="J2959">
            <v>3</v>
          </cell>
          <cell r="K2959">
            <v>3</v>
          </cell>
        </row>
        <row r="2960">
          <cell r="A2960" t="str">
            <v>M2</v>
          </cell>
          <cell r="B2960" t="str">
            <v>A5C</v>
          </cell>
          <cell r="C2960" t="str">
            <v>P</v>
          </cell>
          <cell r="D2960" t="str">
            <v>23035</v>
          </cell>
          <cell r="E2960" t="str">
            <v>R TEE</v>
          </cell>
          <cell r="F2960">
            <v>2</v>
          </cell>
          <cell r="G2960" t="str">
            <v>CB400400001H01</v>
          </cell>
          <cell r="H2960">
            <v>1.5</v>
          </cell>
          <cell r="I2960">
            <v>1</v>
          </cell>
          <cell r="J2960">
            <v>2</v>
          </cell>
          <cell r="K2960">
            <v>2</v>
          </cell>
        </row>
        <row r="2961">
          <cell r="A2961" t="str">
            <v>M2</v>
          </cell>
          <cell r="B2961" t="str">
            <v>A5C</v>
          </cell>
          <cell r="C2961" t="str">
            <v>P</v>
          </cell>
          <cell r="D2961" t="str">
            <v>23035</v>
          </cell>
          <cell r="E2961" t="str">
            <v>R TEE</v>
          </cell>
          <cell r="F2961">
            <v>2</v>
          </cell>
          <cell r="G2961" t="str">
            <v>CB400400001H0T</v>
          </cell>
          <cell r="H2961">
            <v>1.5</v>
          </cell>
          <cell r="I2961">
            <v>0.75</v>
          </cell>
          <cell r="J2961">
            <v>1</v>
          </cell>
          <cell r="K2961">
            <v>1</v>
          </cell>
        </row>
        <row r="2962">
          <cell r="A2962" t="str">
            <v>M2</v>
          </cell>
          <cell r="B2962" t="str">
            <v>A5C</v>
          </cell>
          <cell r="C2962" t="str">
            <v>P</v>
          </cell>
          <cell r="D2962" t="str">
            <v>23038</v>
          </cell>
          <cell r="E2962" t="str">
            <v>R TEE</v>
          </cell>
          <cell r="F2962">
            <v>2</v>
          </cell>
          <cell r="G2962" t="str">
            <v>CB400400001H0T</v>
          </cell>
          <cell r="H2962">
            <v>1.5</v>
          </cell>
          <cell r="I2962">
            <v>0.75</v>
          </cell>
          <cell r="J2962">
            <v>2</v>
          </cell>
          <cell r="K2962">
            <v>2</v>
          </cell>
        </row>
        <row r="2963">
          <cell r="A2963" t="str">
            <v>M2</v>
          </cell>
          <cell r="B2963" t="str">
            <v>A5C</v>
          </cell>
          <cell r="C2963" t="str">
            <v>P</v>
          </cell>
          <cell r="D2963" t="str">
            <v>23052</v>
          </cell>
          <cell r="E2963" t="str">
            <v>R TEE</v>
          </cell>
          <cell r="F2963">
            <v>2</v>
          </cell>
          <cell r="G2963" t="str">
            <v>CB400400001H01</v>
          </cell>
          <cell r="H2963">
            <v>1.5</v>
          </cell>
          <cell r="I2963">
            <v>1</v>
          </cell>
          <cell r="J2963">
            <v>1</v>
          </cell>
          <cell r="K2963">
            <v>1</v>
          </cell>
        </row>
        <row r="2964">
          <cell r="A2964" t="str">
            <v>M2</v>
          </cell>
          <cell r="B2964" t="str">
            <v>A5C</v>
          </cell>
          <cell r="C2964" t="str">
            <v>P</v>
          </cell>
          <cell r="D2964" t="str">
            <v>23052</v>
          </cell>
          <cell r="E2964" t="str">
            <v>R TEE</v>
          </cell>
          <cell r="F2964">
            <v>2</v>
          </cell>
          <cell r="G2964" t="str">
            <v>CB400400001H0T</v>
          </cell>
          <cell r="H2964">
            <v>1.5</v>
          </cell>
          <cell r="I2964">
            <v>0.75</v>
          </cell>
          <cell r="J2964">
            <v>1</v>
          </cell>
          <cell r="K2964">
            <v>1</v>
          </cell>
        </row>
        <row r="2965">
          <cell r="A2965" t="str">
            <v>M2</v>
          </cell>
          <cell r="B2965" t="str">
            <v>A5C</v>
          </cell>
          <cell r="C2965" t="str">
            <v>P</v>
          </cell>
          <cell r="D2965" t="str">
            <v>23063</v>
          </cell>
          <cell r="E2965" t="str">
            <v>R TEE</v>
          </cell>
          <cell r="F2965">
            <v>2</v>
          </cell>
          <cell r="G2965" t="str">
            <v>CB400400001H0T</v>
          </cell>
          <cell r="H2965">
            <v>1.5</v>
          </cell>
          <cell r="I2965">
            <v>0.75</v>
          </cell>
          <cell r="J2965">
            <v>1</v>
          </cell>
          <cell r="K2965">
            <v>1</v>
          </cell>
        </row>
        <row r="2966">
          <cell r="A2966" t="str">
            <v>M2</v>
          </cell>
          <cell r="B2966" t="str">
            <v>A5C</v>
          </cell>
          <cell r="C2966" t="str">
            <v>P</v>
          </cell>
          <cell r="D2966" t="str">
            <v>23063</v>
          </cell>
          <cell r="E2966" t="str">
            <v>R TEE</v>
          </cell>
          <cell r="F2966">
            <v>2</v>
          </cell>
          <cell r="G2966" t="str">
            <v>CB400400001H01</v>
          </cell>
          <cell r="H2966">
            <v>1.5</v>
          </cell>
          <cell r="I2966">
            <v>1</v>
          </cell>
          <cell r="J2966">
            <v>1</v>
          </cell>
          <cell r="K2966">
            <v>1</v>
          </cell>
        </row>
        <row r="2967">
          <cell r="A2967" t="str">
            <v>M2</v>
          </cell>
          <cell r="B2967" t="str">
            <v>A5C</v>
          </cell>
          <cell r="C2967" t="str">
            <v>P</v>
          </cell>
          <cell r="D2967" t="str">
            <v>23078</v>
          </cell>
          <cell r="E2967" t="str">
            <v>R TEE</v>
          </cell>
          <cell r="F2967">
            <v>2</v>
          </cell>
          <cell r="G2967" t="str">
            <v>CB400400001H0T</v>
          </cell>
          <cell r="H2967">
            <v>1.5</v>
          </cell>
          <cell r="I2967">
            <v>0.75</v>
          </cell>
          <cell r="J2967">
            <v>1</v>
          </cell>
          <cell r="K2967">
            <v>1</v>
          </cell>
        </row>
        <row r="2968">
          <cell r="A2968" t="str">
            <v>M2</v>
          </cell>
          <cell r="B2968" t="str">
            <v>A5C</v>
          </cell>
          <cell r="C2968" t="str">
            <v>P</v>
          </cell>
          <cell r="D2968" t="str">
            <v>23078</v>
          </cell>
          <cell r="E2968" t="str">
            <v>R TEE</v>
          </cell>
          <cell r="F2968">
            <v>2</v>
          </cell>
          <cell r="G2968" t="str">
            <v>CB400400001H01</v>
          </cell>
          <cell r="H2968">
            <v>1.5</v>
          </cell>
          <cell r="I2968">
            <v>1</v>
          </cell>
          <cell r="J2968">
            <v>1</v>
          </cell>
          <cell r="K2968">
            <v>1</v>
          </cell>
        </row>
        <row r="2969">
          <cell r="A2969" t="str">
            <v>M2</v>
          </cell>
          <cell r="B2969" t="str">
            <v>A5C</v>
          </cell>
          <cell r="C2969" t="str">
            <v>P</v>
          </cell>
          <cell r="D2969" t="str">
            <v>23107</v>
          </cell>
          <cell r="E2969" t="str">
            <v>R TEE</v>
          </cell>
          <cell r="F2969">
            <v>2</v>
          </cell>
          <cell r="G2969" t="str">
            <v>CB400400001H0T</v>
          </cell>
          <cell r="H2969">
            <v>1.5</v>
          </cell>
          <cell r="I2969">
            <v>0.75</v>
          </cell>
          <cell r="J2969">
            <v>2</v>
          </cell>
          <cell r="K2969">
            <v>2</v>
          </cell>
        </row>
        <row r="2970">
          <cell r="A2970" t="str">
            <v>M2</v>
          </cell>
          <cell r="B2970" t="str">
            <v>A5C</v>
          </cell>
          <cell r="C2970" t="str">
            <v>P</v>
          </cell>
          <cell r="D2970" t="str">
            <v>23111</v>
          </cell>
          <cell r="E2970" t="str">
            <v>R TEE</v>
          </cell>
          <cell r="F2970">
            <v>2</v>
          </cell>
          <cell r="G2970" t="str">
            <v>CB400400001H0T</v>
          </cell>
          <cell r="H2970">
            <v>1.5</v>
          </cell>
          <cell r="I2970">
            <v>0.75</v>
          </cell>
          <cell r="J2970">
            <v>2</v>
          </cell>
          <cell r="K2970">
            <v>2</v>
          </cell>
        </row>
        <row r="2971">
          <cell r="A2971" t="str">
            <v>M2</v>
          </cell>
          <cell r="B2971" t="str">
            <v>A5C</v>
          </cell>
          <cell r="C2971" t="str">
            <v>P</v>
          </cell>
          <cell r="D2971" t="str">
            <v>23117</v>
          </cell>
          <cell r="E2971" t="str">
            <v>R TEE</v>
          </cell>
          <cell r="F2971">
            <v>2</v>
          </cell>
          <cell r="G2971" t="str">
            <v>CB400400001H0T</v>
          </cell>
          <cell r="H2971">
            <v>1.5</v>
          </cell>
          <cell r="I2971">
            <v>0.75</v>
          </cell>
          <cell r="J2971">
            <v>2</v>
          </cell>
          <cell r="K2971">
            <v>2</v>
          </cell>
        </row>
        <row r="2972">
          <cell r="A2972" t="str">
            <v>M2</v>
          </cell>
          <cell r="B2972" t="str">
            <v>A5C</v>
          </cell>
          <cell r="C2972" t="str">
            <v>P</v>
          </cell>
          <cell r="D2972" t="str">
            <v>23143</v>
          </cell>
          <cell r="E2972" t="str">
            <v>R TEE</v>
          </cell>
          <cell r="F2972">
            <v>2</v>
          </cell>
          <cell r="G2972" t="str">
            <v>CB400400001H0T</v>
          </cell>
          <cell r="H2972">
            <v>1.5</v>
          </cell>
          <cell r="I2972">
            <v>0.75</v>
          </cell>
          <cell r="J2972">
            <v>2</v>
          </cell>
          <cell r="K2972">
            <v>2</v>
          </cell>
        </row>
        <row r="2973">
          <cell r="A2973" t="str">
            <v>M2</v>
          </cell>
          <cell r="B2973" t="str">
            <v>A5C</v>
          </cell>
          <cell r="C2973" t="str">
            <v>P</v>
          </cell>
          <cell r="D2973" t="str">
            <v>23147</v>
          </cell>
          <cell r="E2973" t="str">
            <v>R TEE</v>
          </cell>
          <cell r="F2973">
            <v>2</v>
          </cell>
          <cell r="G2973" t="str">
            <v>CB400400001H0T</v>
          </cell>
          <cell r="H2973">
            <v>1.5</v>
          </cell>
          <cell r="I2973">
            <v>0.75</v>
          </cell>
          <cell r="J2973">
            <v>2</v>
          </cell>
          <cell r="K2973">
            <v>2</v>
          </cell>
        </row>
        <row r="2974">
          <cell r="A2974" t="str">
            <v>M2</v>
          </cell>
          <cell r="B2974" t="str">
            <v>A5C</v>
          </cell>
          <cell r="C2974" t="str">
            <v>P</v>
          </cell>
          <cell r="D2974" t="str">
            <v>23157</v>
          </cell>
          <cell r="E2974" t="str">
            <v>R TEE</v>
          </cell>
          <cell r="F2974">
            <v>2</v>
          </cell>
          <cell r="G2974" t="str">
            <v>CB400400001H0T</v>
          </cell>
          <cell r="H2974">
            <v>1.5</v>
          </cell>
          <cell r="I2974">
            <v>0.75</v>
          </cell>
          <cell r="J2974">
            <v>2</v>
          </cell>
          <cell r="K2974">
            <v>2</v>
          </cell>
        </row>
        <row r="2975">
          <cell r="A2975" t="str">
            <v>M2</v>
          </cell>
          <cell r="B2975" t="str">
            <v>A5C</v>
          </cell>
          <cell r="C2975" t="str">
            <v>P</v>
          </cell>
          <cell r="D2975" t="str">
            <v>23196</v>
          </cell>
          <cell r="E2975" t="str">
            <v>R TEE</v>
          </cell>
          <cell r="F2975">
            <v>2</v>
          </cell>
          <cell r="G2975" t="str">
            <v>CB400400001H0T</v>
          </cell>
          <cell r="H2975">
            <v>1.5</v>
          </cell>
          <cell r="I2975">
            <v>0.75</v>
          </cell>
          <cell r="J2975">
            <v>2</v>
          </cell>
          <cell r="K2975">
            <v>2</v>
          </cell>
        </row>
        <row r="2976">
          <cell r="A2976" t="str">
            <v>M2</v>
          </cell>
          <cell r="B2976" t="str">
            <v>A5C</v>
          </cell>
          <cell r="C2976" t="str">
            <v>P</v>
          </cell>
          <cell r="D2976" t="str">
            <v>23231</v>
          </cell>
          <cell r="E2976" t="str">
            <v>R TEE</v>
          </cell>
          <cell r="F2976">
            <v>2</v>
          </cell>
          <cell r="G2976" t="str">
            <v>CB400400001H0T</v>
          </cell>
          <cell r="H2976">
            <v>1.5</v>
          </cell>
          <cell r="I2976">
            <v>0.75</v>
          </cell>
          <cell r="J2976">
            <v>1</v>
          </cell>
          <cell r="K2976">
            <v>1</v>
          </cell>
        </row>
        <row r="2977">
          <cell r="A2977" t="str">
            <v>M2</v>
          </cell>
          <cell r="B2977" t="str">
            <v>A5C</v>
          </cell>
          <cell r="C2977" t="str">
            <v>P</v>
          </cell>
          <cell r="D2977" t="str">
            <v>23226</v>
          </cell>
          <cell r="E2977" t="str">
            <v>R TEE</v>
          </cell>
          <cell r="F2977">
            <v>2</v>
          </cell>
          <cell r="G2977" t="str">
            <v>CB400400001H0T</v>
          </cell>
          <cell r="H2977">
            <v>1.5</v>
          </cell>
          <cell r="I2977">
            <v>0.75</v>
          </cell>
          <cell r="J2977">
            <v>1</v>
          </cell>
          <cell r="K2977">
            <v>1</v>
          </cell>
        </row>
        <row r="2978">
          <cell r="A2978" t="str">
            <v>M2</v>
          </cell>
          <cell r="B2978" t="str">
            <v>A5C</v>
          </cell>
          <cell r="C2978" t="str">
            <v>P</v>
          </cell>
          <cell r="D2978" t="str">
            <v>23248</v>
          </cell>
          <cell r="E2978" t="str">
            <v>R TEE</v>
          </cell>
          <cell r="F2978">
            <v>2</v>
          </cell>
          <cell r="G2978" t="str">
            <v>CB400400001H0T</v>
          </cell>
          <cell r="H2978">
            <v>1.5</v>
          </cell>
          <cell r="I2978">
            <v>0.75</v>
          </cell>
          <cell r="J2978">
            <v>1</v>
          </cell>
          <cell r="K2978">
            <v>1</v>
          </cell>
        </row>
        <row r="2979">
          <cell r="A2979" t="str">
            <v>M2</v>
          </cell>
          <cell r="B2979" t="str">
            <v>A5C</v>
          </cell>
          <cell r="C2979" t="str">
            <v>P</v>
          </cell>
          <cell r="D2979" t="str">
            <v>23259</v>
          </cell>
          <cell r="E2979" t="str">
            <v>R TEE</v>
          </cell>
          <cell r="F2979">
            <v>2</v>
          </cell>
          <cell r="G2979" t="str">
            <v>CB400400001H0T</v>
          </cell>
          <cell r="H2979">
            <v>1.5</v>
          </cell>
          <cell r="I2979">
            <v>0.75</v>
          </cell>
          <cell r="J2979">
            <v>2</v>
          </cell>
          <cell r="K2979">
            <v>2</v>
          </cell>
        </row>
        <row r="2980">
          <cell r="A2980" t="str">
            <v>M2</v>
          </cell>
          <cell r="B2980" t="str">
            <v>A5C</v>
          </cell>
          <cell r="C2980" t="str">
            <v>P</v>
          </cell>
          <cell r="D2980" t="str">
            <v>99003</v>
          </cell>
          <cell r="E2980" t="str">
            <v>R TEE</v>
          </cell>
          <cell r="F2980">
            <v>2</v>
          </cell>
          <cell r="G2980" t="str">
            <v>CB400400001H0T</v>
          </cell>
          <cell r="H2980">
            <v>1.5</v>
          </cell>
          <cell r="I2980">
            <v>0.75</v>
          </cell>
          <cell r="J2980">
            <v>2</v>
          </cell>
          <cell r="K2980">
            <v>2</v>
          </cell>
        </row>
        <row r="2981">
          <cell r="A2981" t="str">
            <v>M2</v>
          </cell>
          <cell r="B2981" t="str">
            <v>A5C</v>
          </cell>
          <cell r="C2981" t="str">
            <v>P</v>
          </cell>
          <cell r="D2981" t="str">
            <v>99003</v>
          </cell>
          <cell r="E2981" t="str">
            <v>R TEE</v>
          </cell>
          <cell r="F2981">
            <v>2</v>
          </cell>
          <cell r="G2981" t="str">
            <v>CB400400001H0T</v>
          </cell>
          <cell r="H2981">
            <v>1.5</v>
          </cell>
          <cell r="I2981">
            <v>0.75</v>
          </cell>
          <cell r="J2981">
            <v>1</v>
          </cell>
          <cell r="K2981">
            <v>1</v>
          </cell>
        </row>
        <row r="2982">
          <cell r="A2982" t="str">
            <v>M2</v>
          </cell>
          <cell r="B2982" t="str">
            <v>A5C</v>
          </cell>
          <cell r="C2982" t="str">
            <v>P</v>
          </cell>
          <cell r="D2982" t="str">
            <v>99003</v>
          </cell>
          <cell r="E2982" t="str">
            <v>R TEE</v>
          </cell>
          <cell r="F2982">
            <v>2</v>
          </cell>
          <cell r="G2982" t="str">
            <v>CB400400001H01</v>
          </cell>
          <cell r="H2982">
            <v>1.5</v>
          </cell>
          <cell r="I2982">
            <v>1</v>
          </cell>
          <cell r="J2982">
            <v>2</v>
          </cell>
          <cell r="K2982">
            <v>2</v>
          </cell>
        </row>
        <row r="2983">
          <cell r="A2983" t="str">
            <v>M2</v>
          </cell>
          <cell r="B2983" t="str">
            <v>A5C</v>
          </cell>
          <cell r="C2983" t="str">
            <v>P</v>
          </cell>
          <cell r="D2983" t="str">
            <v>23103</v>
          </cell>
          <cell r="E2983" t="str">
            <v>R TEE</v>
          </cell>
          <cell r="F2983">
            <v>2</v>
          </cell>
          <cell r="G2983" t="str">
            <v>CB400400001H0T</v>
          </cell>
          <cell r="H2983">
            <v>1.5</v>
          </cell>
          <cell r="I2983">
            <v>0.75</v>
          </cell>
          <cell r="J2983">
            <v>2</v>
          </cell>
          <cell r="K2983">
            <v>2</v>
          </cell>
        </row>
        <row r="2984">
          <cell r="A2984" t="str">
            <v>M2</v>
          </cell>
          <cell r="B2984" t="str">
            <v>A5C</v>
          </cell>
          <cell r="C2984" t="str">
            <v>P</v>
          </cell>
          <cell r="D2984" t="str">
            <v>23185</v>
          </cell>
          <cell r="E2984" t="str">
            <v>R TEE</v>
          </cell>
          <cell r="F2984">
            <v>2</v>
          </cell>
          <cell r="G2984" t="str">
            <v>CB400400001H0T</v>
          </cell>
          <cell r="H2984">
            <v>1.5</v>
          </cell>
          <cell r="I2984">
            <v>0.75</v>
          </cell>
          <cell r="J2984">
            <v>2</v>
          </cell>
          <cell r="K2984">
            <v>2</v>
          </cell>
        </row>
        <row r="2985">
          <cell r="A2985" t="str">
            <v>M2</v>
          </cell>
          <cell r="B2985" t="str">
            <v>A5C</v>
          </cell>
          <cell r="C2985" t="str">
            <v>P</v>
          </cell>
          <cell r="D2985" t="str">
            <v>23253</v>
          </cell>
          <cell r="E2985" t="str">
            <v>R TEE</v>
          </cell>
          <cell r="F2985">
            <v>2</v>
          </cell>
          <cell r="G2985" t="str">
            <v>CB400400001H0T</v>
          </cell>
          <cell r="H2985">
            <v>1.5</v>
          </cell>
          <cell r="I2985">
            <v>0.75</v>
          </cell>
          <cell r="J2985">
            <v>1</v>
          </cell>
          <cell r="K2985">
            <v>1</v>
          </cell>
        </row>
        <row r="2986">
          <cell r="A2986" t="str">
            <v>M2</v>
          </cell>
          <cell r="B2986" t="str">
            <v>A5C</v>
          </cell>
          <cell r="C2986" t="str">
            <v>P</v>
          </cell>
          <cell r="D2986" t="str">
            <v>22102</v>
          </cell>
          <cell r="E2986" t="str">
            <v>TEE</v>
          </cell>
          <cell r="F2986">
            <v>2</v>
          </cell>
          <cell r="G2986" t="str">
            <v>CB400300001H00</v>
          </cell>
          <cell r="H2986">
            <v>1.5</v>
          </cell>
          <cell r="I2986" t="str">
            <v>--</v>
          </cell>
          <cell r="J2986">
            <v>1</v>
          </cell>
          <cell r="K2986">
            <v>1</v>
          </cell>
        </row>
        <row r="2987">
          <cell r="A2987" t="str">
            <v>M2</v>
          </cell>
          <cell r="B2987" t="str">
            <v>A5C</v>
          </cell>
          <cell r="C2987" t="str">
            <v>P</v>
          </cell>
          <cell r="D2987" t="str">
            <v>23006</v>
          </cell>
          <cell r="E2987" t="str">
            <v>TEE</v>
          </cell>
          <cell r="F2987">
            <v>2</v>
          </cell>
          <cell r="G2987" t="str">
            <v>CB400300001H00</v>
          </cell>
          <cell r="H2987">
            <v>1.5</v>
          </cell>
          <cell r="I2987" t="str">
            <v>--</v>
          </cell>
          <cell r="J2987">
            <v>1</v>
          </cell>
          <cell r="K2987">
            <v>1</v>
          </cell>
        </row>
        <row r="2988">
          <cell r="A2988" t="str">
            <v>M2</v>
          </cell>
          <cell r="B2988" t="str">
            <v>A5C</v>
          </cell>
          <cell r="C2988" t="str">
            <v>P</v>
          </cell>
          <cell r="D2988" t="str">
            <v>23006</v>
          </cell>
          <cell r="E2988" t="str">
            <v>TEE</v>
          </cell>
          <cell r="F2988">
            <v>2</v>
          </cell>
          <cell r="G2988" t="str">
            <v>CB400300001H00</v>
          </cell>
          <cell r="H2988">
            <v>1.5</v>
          </cell>
          <cell r="I2988" t="str">
            <v>--</v>
          </cell>
          <cell r="J2988">
            <v>2</v>
          </cell>
          <cell r="K2988">
            <v>2</v>
          </cell>
        </row>
        <row r="2989">
          <cell r="A2989" t="str">
            <v>M2</v>
          </cell>
          <cell r="B2989" t="str">
            <v>A5C</v>
          </cell>
          <cell r="C2989" t="str">
            <v>P</v>
          </cell>
          <cell r="D2989" t="str">
            <v>23035</v>
          </cell>
          <cell r="E2989" t="str">
            <v>TEE</v>
          </cell>
          <cell r="F2989">
            <v>2</v>
          </cell>
          <cell r="G2989" t="str">
            <v>CB400300001H00</v>
          </cell>
          <cell r="H2989">
            <v>1.5</v>
          </cell>
          <cell r="I2989" t="str">
            <v>--</v>
          </cell>
          <cell r="J2989">
            <v>2</v>
          </cell>
          <cell r="K2989">
            <v>2</v>
          </cell>
        </row>
        <row r="2990">
          <cell r="A2990" t="str">
            <v>M2</v>
          </cell>
          <cell r="B2990" t="str">
            <v>A5C</v>
          </cell>
          <cell r="C2990" t="str">
            <v>P</v>
          </cell>
          <cell r="D2990" t="str">
            <v>23037</v>
          </cell>
          <cell r="E2990" t="str">
            <v>TEE</v>
          </cell>
          <cell r="F2990">
            <v>2</v>
          </cell>
          <cell r="G2990" t="str">
            <v>CB400300001H00</v>
          </cell>
          <cell r="H2990">
            <v>1.5</v>
          </cell>
          <cell r="I2990" t="str">
            <v>--</v>
          </cell>
          <cell r="J2990">
            <v>2</v>
          </cell>
          <cell r="K2990">
            <v>2</v>
          </cell>
        </row>
        <row r="2991">
          <cell r="A2991" t="str">
            <v>M2</v>
          </cell>
          <cell r="B2991" t="str">
            <v>A5C</v>
          </cell>
          <cell r="C2991" t="str">
            <v>P</v>
          </cell>
          <cell r="D2991" t="str">
            <v>23052</v>
          </cell>
          <cell r="E2991" t="str">
            <v>TEE</v>
          </cell>
          <cell r="F2991">
            <v>2</v>
          </cell>
          <cell r="G2991" t="str">
            <v>CB400300001H00</v>
          </cell>
          <cell r="H2991">
            <v>1.5</v>
          </cell>
          <cell r="I2991" t="str">
            <v>--</v>
          </cell>
          <cell r="J2991">
            <v>2</v>
          </cell>
          <cell r="K2991">
            <v>2</v>
          </cell>
        </row>
        <row r="2992">
          <cell r="A2992" t="str">
            <v>M2</v>
          </cell>
          <cell r="B2992" t="str">
            <v>A5C</v>
          </cell>
          <cell r="C2992" t="str">
            <v>P</v>
          </cell>
          <cell r="D2992" t="str">
            <v>23063</v>
          </cell>
          <cell r="E2992" t="str">
            <v>TEE</v>
          </cell>
          <cell r="F2992">
            <v>2</v>
          </cell>
          <cell r="G2992" t="str">
            <v>CB400300001H00</v>
          </cell>
          <cell r="H2992">
            <v>1.5</v>
          </cell>
          <cell r="I2992" t="str">
            <v>--</v>
          </cell>
          <cell r="J2992">
            <v>1</v>
          </cell>
          <cell r="K2992">
            <v>1</v>
          </cell>
        </row>
        <row r="2993">
          <cell r="A2993" t="str">
            <v>M2</v>
          </cell>
          <cell r="B2993" t="str">
            <v>A5C</v>
          </cell>
          <cell r="C2993" t="str">
            <v>P</v>
          </cell>
          <cell r="D2993" t="str">
            <v>23070</v>
          </cell>
          <cell r="E2993" t="str">
            <v>TEE</v>
          </cell>
          <cell r="F2993">
            <v>2</v>
          </cell>
          <cell r="G2993" t="str">
            <v>CB400300001H00</v>
          </cell>
          <cell r="H2993">
            <v>1.5</v>
          </cell>
          <cell r="I2993" t="str">
            <v>--</v>
          </cell>
          <cell r="J2993">
            <v>1</v>
          </cell>
          <cell r="K2993">
            <v>1</v>
          </cell>
        </row>
        <row r="2994">
          <cell r="A2994" t="str">
            <v>M2</v>
          </cell>
          <cell r="B2994" t="str">
            <v>A5C</v>
          </cell>
          <cell r="C2994" t="str">
            <v>P</v>
          </cell>
          <cell r="D2994" t="str">
            <v>23078</v>
          </cell>
          <cell r="E2994" t="str">
            <v>TEE</v>
          </cell>
          <cell r="F2994">
            <v>2</v>
          </cell>
          <cell r="G2994" t="str">
            <v>CB400300001H00</v>
          </cell>
          <cell r="H2994">
            <v>1.5</v>
          </cell>
          <cell r="I2994" t="str">
            <v>--</v>
          </cell>
          <cell r="J2994">
            <v>1</v>
          </cell>
          <cell r="K2994">
            <v>1</v>
          </cell>
        </row>
        <row r="2995">
          <cell r="A2995" t="str">
            <v>M2</v>
          </cell>
          <cell r="B2995" t="str">
            <v>A5C</v>
          </cell>
          <cell r="C2995" t="str">
            <v>P</v>
          </cell>
          <cell r="D2995" t="str">
            <v>23111</v>
          </cell>
          <cell r="E2995" t="str">
            <v>TEE</v>
          </cell>
          <cell r="F2995">
            <v>2</v>
          </cell>
          <cell r="G2995" t="str">
            <v>CB400300001H00</v>
          </cell>
          <cell r="H2995">
            <v>1.5</v>
          </cell>
          <cell r="I2995" t="str">
            <v>--</v>
          </cell>
          <cell r="J2995">
            <v>1</v>
          </cell>
          <cell r="K2995">
            <v>1</v>
          </cell>
        </row>
        <row r="2996">
          <cell r="A2996" t="str">
            <v>M2</v>
          </cell>
          <cell r="B2996" t="str">
            <v>A5C</v>
          </cell>
          <cell r="C2996" t="str">
            <v>P</v>
          </cell>
          <cell r="D2996" t="str">
            <v>23116</v>
          </cell>
          <cell r="E2996" t="str">
            <v>TEE</v>
          </cell>
          <cell r="F2996">
            <v>2</v>
          </cell>
          <cell r="G2996" t="str">
            <v>CB400300001H00</v>
          </cell>
          <cell r="H2996">
            <v>1.5</v>
          </cell>
          <cell r="I2996" t="str">
            <v>--</v>
          </cell>
          <cell r="J2996">
            <v>5</v>
          </cell>
          <cell r="K2996">
            <v>5</v>
          </cell>
        </row>
        <row r="2997">
          <cell r="A2997" t="str">
            <v>M2</v>
          </cell>
          <cell r="B2997" t="str">
            <v>A5C</v>
          </cell>
          <cell r="C2997" t="str">
            <v>P</v>
          </cell>
          <cell r="D2997" t="str">
            <v>23117</v>
          </cell>
          <cell r="E2997" t="str">
            <v>TEE</v>
          </cell>
          <cell r="F2997">
            <v>2</v>
          </cell>
          <cell r="G2997" t="str">
            <v>CB400300001H00</v>
          </cell>
          <cell r="H2997">
            <v>1.5</v>
          </cell>
          <cell r="I2997" t="str">
            <v>--</v>
          </cell>
          <cell r="J2997">
            <v>1</v>
          </cell>
          <cell r="K2997">
            <v>1</v>
          </cell>
        </row>
        <row r="2998">
          <cell r="A2998" t="str">
            <v>M2</v>
          </cell>
          <cell r="B2998" t="str">
            <v>A5C</v>
          </cell>
          <cell r="C2998" t="str">
            <v>P</v>
          </cell>
          <cell r="D2998" t="str">
            <v>23143</v>
          </cell>
          <cell r="E2998" t="str">
            <v>TEE</v>
          </cell>
          <cell r="F2998">
            <v>2</v>
          </cell>
          <cell r="G2998" t="str">
            <v>CB400300001H00</v>
          </cell>
          <cell r="H2998">
            <v>1.5</v>
          </cell>
          <cell r="I2998" t="str">
            <v>--</v>
          </cell>
          <cell r="J2998">
            <v>1</v>
          </cell>
          <cell r="K2998">
            <v>1</v>
          </cell>
        </row>
        <row r="2999">
          <cell r="A2999" t="str">
            <v>M2</v>
          </cell>
          <cell r="B2999" t="str">
            <v>A5C</v>
          </cell>
          <cell r="C2999" t="str">
            <v>P</v>
          </cell>
          <cell r="D2999" t="str">
            <v>23157</v>
          </cell>
          <cell r="E2999" t="str">
            <v>TEE</v>
          </cell>
          <cell r="F2999">
            <v>2</v>
          </cell>
          <cell r="G2999" t="str">
            <v>CB400300001H00</v>
          </cell>
          <cell r="H2999">
            <v>1.5</v>
          </cell>
          <cell r="I2999" t="str">
            <v>--</v>
          </cell>
          <cell r="J2999">
            <v>1</v>
          </cell>
          <cell r="K2999">
            <v>1</v>
          </cell>
        </row>
        <row r="3000">
          <cell r="A3000" t="str">
            <v>M2</v>
          </cell>
          <cell r="B3000" t="str">
            <v>A5C</v>
          </cell>
          <cell r="C3000" t="str">
            <v>P</v>
          </cell>
          <cell r="D3000" t="str">
            <v>23185</v>
          </cell>
          <cell r="E3000" t="str">
            <v>TEE</v>
          </cell>
          <cell r="F3000">
            <v>2</v>
          </cell>
          <cell r="G3000" t="str">
            <v>CB400300001H00</v>
          </cell>
          <cell r="H3000">
            <v>1.5</v>
          </cell>
          <cell r="I3000" t="str">
            <v>--</v>
          </cell>
          <cell r="J3000">
            <v>1</v>
          </cell>
          <cell r="K3000">
            <v>1</v>
          </cell>
        </row>
        <row r="3001">
          <cell r="A3001" t="str">
            <v>M2</v>
          </cell>
          <cell r="B3001" t="str">
            <v>A5C</v>
          </cell>
          <cell r="C3001" t="str">
            <v>P</v>
          </cell>
          <cell r="D3001" t="str">
            <v>23196</v>
          </cell>
          <cell r="E3001" t="str">
            <v>TEE</v>
          </cell>
          <cell r="F3001">
            <v>2</v>
          </cell>
          <cell r="G3001" t="str">
            <v>CB400300001H00</v>
          </cell>
          <cell r="H3001">
            <v>1.5</v>
          </cell>
          <cell r="I3001" t="str">
            <v>--</v>
          </cell>
          <cell r="J3001">
            <v>1</v>
          </cell>
          <cell r="K3001">
            <v>1</v>
          </cell>
        </row>
        <row r="3002">
          <cell r="A3002" t="str">
            <v>M2</v>
          </cell>
          <cell r="B3002" t="str">
            <v>A5C</v>
          </cell>
          <cell r="C3002" t="str">
            <v>P</v>
          </cell>
          <cell r="D3002" t="str">
            <v>23217</v>
          </cell>
          <cell r="E3002" t="str">
            <v>TEE</v>
          </cell>
          <cell r="F3002">
            <v>2</v>
          </cell>
          <cell r="G3002" t="str">
            <v>CB400300001H00</v>
          </cell>
          <cell r="H3002">
            <v>1.5</v>
          </cell>
          <cell r="I3002" t="str">
            <v>--</v>
          </cell>
          <cell r="J3002">
            <v>1</v>
          </cell>
          <cell r="K3002">
            <v>1</v>
          </cell>
        </row>
        <row r="3003">
          <cell r="A3003" t="str">
            <v>M2</v>
          </cell>
          <cell r="B3003" t="str">
            <v>A5C</v>
          </cell>
          <cell r="C3003" t="str">
            <v>P</v>
          </cell>
          <cell r="D3003" t="str">
            <v>23259</v>
          </cell>
          <cell r="E3003" t="str">
            <v>TEE</v>
          </cell>
          <cell r="F3003">
            <v>2</v>
          </cell>
          <cell r="G3003" t="str">
            <v>CB400300001H00</v>
          </cell>
          <cell r="H3003">
            <v>1.5</v>
          </cell>
          <cell r="I3003" t="str">
            <v>--</v>
          </cell>
          <cell r="J3003">
            <v>1</v>
          </cell>
          <cell r="K3003">
            <v>1</v>
          </cell>
        </row>
        <row r="3004">
          <cell r="A3004" t="str">
            <v>M2</v>
          </cell>
          <cell r="B3004" t="str">
            <v>A5C</v>
          </cell>
          <cell r="C3004" t="str">
            <v>P</v>
          </cell>
          <cell r="D3004" t="str">
            <v>24014</v>
          </cell>
          <cell r="E3004" t="str">
            <v>TEE</v>
          </cell>
          <cell r="F3004">
            <v>2</v>
          </cell>
          <cell r="G3004" t="str">
            <v>CB400300001H00</v>
          </cell>
          <cell r="H3004">
            <v>1.5</v>
          </cell>
          <cell r="I3004" t="str">
            <v>--</v>
          </cell>
          <cell r="J3004">
            <v>1</v>
          </cell>
          <cell r="K3004">
            <v>1</v>
          </cell>
        </row>
        <row r="3005">
          <cell r="A3005" t="str">
            <v>M2</v>
          </cell>
          <cell r="B3005" t="str">
            <v>A5C</v>
          </cell>
          <cell r="C3005" t="str">
            <v>P</v>
          </cell>
          <cell r="D3005" t="str">
            <v>99003</v>
          </cell>
          <cell r="E3005" t="str">
            <v>TEE</v>
          </cell>
          <cell r="F3005">
            <v>2</v>
          </cell>
          <cell r="G3005" t="str">
            <v>CB400300001H00</v>
          </cell>
          <cell r="H3005">
            <v>1.5</v>
          </cell>
          <cell r="I3005" t="str">
            <v>--</v>
          </cell>
          <cell r="J3005">
            <v>2</v>
          </cell>
          <cell r="K3005">
            <v>2</v>
          </cell>
        </row>
        <row r="3006">
          <cell r="A3006" t="str">
            <v>M2</v>
          </cell>
          <cell r="B3006" t="str">
            <v>A5C</v>
          </cell>
          <cell r="C3006" t="str">
            <v>P</v>
          </cell>
          <cell r="D3006" t="str">
            <v>23103</v>
          </cell>
          <cell r="E3006" t="str">
            <v>TEE</v>
          </cell>
          <cell r="F3006">
            <v>2</v>
          </cell>
          <cell r="G3006" t="str">
            <v>CB400300001H00</v>
          </cell>
          <cell r="H3006">
            <v>1.5</v>
          </cell>
          <cell r="I3006" t="str">
            <v>--</v>
          </cell>
          <cell r="J3006">
            <v>1</v>
          </cell>
          <cell r="K3006">
            <v>1</v>
          </cell>
        </row>
        <row r="3007">
          <cell r="A3007" t="str">
            <v>M2</v>
          </cell>
          <cell r="B3007" t="str">
            <v>A5C</v>
          </cell>
          <cell r="C3007" t="str">
            <v>P</v>
          </cell>
          <cell r="D3007" t="str">
            <v>23107</v>
          </cell>
          <cell r="E3007" t="str">
            <v>TEE</v>
          </cell>
          <cell r="F3007">
            <v>2</v>
          </cell>
          <cell r="G3007" t="str">
            <v>CB400300001H00</v>
          </cell>
          <cell r="H3007">
            <v>1.5</v>
          </cell>
          <cell r="I3007" t="str">
            <v>--</v>
          </cell>
          <cell r="J3007">
            <v>1</v>
          </cell>
          <cell r="K3007">
            <v>1</v>
          </cell>
        </row>
        <row r="3008">
          <cell r="A3008" t="str">
            <v>M2</v>
          </cell>
          <cell r="B3008" t="str">
            <v>A5C</v>
          </cell>
          <cell r="C3008" t="str">
            <v>P</v>
          </cell>
          <cell r="D3008" t="str">
            <v>23147</v>
          </cell>
          <cell r="E3008" t="str">
            <v>TEE</v>
          </cell>
          <cell r="F3008">
            <v>2</v>
          </cell>
          <cell r="G3008" t="str">
            <v>CB400300001H00</v>
          </cell>
          <cell r="H3008">
            <v>1.5</v>
          </cell>
          <cell r="I3008" t="str">
            <v>--</v>
          </cell>
          <cell r="J3008">
            <v>1</v>
          </cell>
          <cell r="K3008">
            <v>1</v>
          </cell>
        </row>
        <row r="3009">
          <cell r="A3009" t="str">
            <v>M2</v>
          </cell>
          <cell r="B3009" t="str">
            <v>A5C</v>
          </cell>
          <cell r="C3009" t="str">
            <v>P</v>
          </cell>
          <cell r="D3009" t="str">
            <v>23055</v>
          </cell>
          <cell r="E3009" t="str">
            <v>90 ELL</v>
          </cell>
          <cell r="F3009">
            <v>2</v>
          </cell>
          <cell r="G3009" t="str">
            <v>CB400100001H00</v>
          </cell>
          <cell r="H3009">
            <v>1.5</v>
          </cell>
          <cell r="I3009" t="str">
            <v>--</v>
          </cell>
          <cell r="J3009">
            <v>6</v>
          </cell>
          <cell r="K3009">
            <v>6</v>
          </cell>
        </row>
        <row r="3010">
          <cell r="A3010" t="str">
            <v>M2</v>
          </cell>
          <cell r="B3010" t="str">
            <v>A5C</v>
          </cell>
          <cell r="C3010" t="str">
            <v>P</v>
          </cell>
          <cell r="D3010" t="str">
            <v>23055</v>
          </cell>
          <cell r="E3010" t="str">
            <v>E SWG</v>
          </cell>
          <cell r="F3010">
            <v>2</v>
          </cell>
          <cell r="G3010" t="str">
            <v>CB162108081H01</v>
          </cell>
          <cell r="H3010">
            <v>1.5</v>
          </cell>
          <cell r="I3010">
            <v>1</v>
          </cell>
          <cell r="J3010">
            <v>2</v>
          </cell>
          <cell r="K3010">
            <v>2</v>
          </cell>
        </row>
        <row r="3011">
          <cell r="A3011" t="str">
            <v>M2</v>
          </cell>
          <cell r="B3011" t="str">
            <v>A5C</v>
          </cell>
          <cell r="C3011" t="str">
            <v>P</v>
          </cell>
          <cell r="D3011" t="str">
            <v>23055</v>
          </cell>
          <cell r="E3011" t="str">
            <v>TEE</v>
          </cell>
          <cell r="F3011">
            <v>2</v>
          </cell>
          <cell r="G3011" t="str">
            <v>CB400300001H00</v>
          </cell>
          <cell r="H3011">
            <v>1.5</v>
          </cell>
          <cell r="I3011" t="str">
            <v>--</v>
          </cell>
          <cell r="J3011">
            <v>1</v>
          </cell>
          <cell r="K3011">
            <v>1</v>
          </cell>
        </row>
        <row r="3012">
          <cell r="A3012" t="str">
            <v>M2</v>
          </cell>
          <cell r="B3012" t="str">
            <v>A5C</v>
          </cell>
          <cell r="C3012" t="str">
            <v>P</v>
          </cell>
          <cell r="D3012" t="str">
            <v>23039</v>
          </cell>
          <cell r="E3012" t="str">
            <v>45 ELL</v>
          </cell>
          <cell r="F3012">
            <v>2</v>
          </cell>
          <cell r="G3012" t="str">
            <v>CB400200001H00</v>
          </cell>
          <cell r="H3012">
            <v>1.5</v>
          </cell>
          <cell r="I3012" t="str">
            <v>--</v>
          </cell>
          <cell r="J3012">
            <v>1</v>
          </cell>
          <cell r="K3012">
            <v>1</v>
          </cell>
        </row>
        <row r="3013">
          <cell r="A3013" t="str">
            <v>M2</v>
          </cell>
          <cell r="B3013" t="str">
            <v>A5C</v>
          </cell>
          <cell r="C3013" t="str">
            <v>P</v>
          </cell>
          <cell r="D3013" t="str">
            <v>23039</v>
          </cell>
          <cell r="E3013" t="str">
            <v>45 ELL</v>
          </cell>
          <cell r="F3013">
            <v>2</v>
          </cell>
          <cell r="G3013" t="str">
            <v>CB400200001H00</v>
          </cell>
          <cell r="H3013">
            <v>1.5</v>
          </cell>
          <cell r="I3013" t="str">
            <v>--</v>
          </cell>
          <cell r="J3013">
            <v>1</v>
          </cell>
          <cell r="K3013">
            <v>1</v>
          </cell>
        </row>
        <row r="3014">
          <cell r="A3014" t="str">
            <v>M2</v>
          </cell>
          <cell r="B3014" t="str">
            <v>A5C</v>
          </cell>
          <cell r="C3014" t="str">
            <v>P</v>
          </cell>
          <cell r="D3014" t="str">
            <v>23008</v>
          </cell>
          <cell r="E3014" t="str">
            <v>90 ELL</v>
          </cell>
          <cell r="F3014">
            <v>2</v>
          </cell>
          <cell r="G3014" t="str">
            <v>CB400100001H00</v>
          </cell>
          <cell r="H3014">
            <v>1.5</v>
          </cell>
          <cell r="I3014" t="str">
            <v>--</v>
          </cell>
          <cell r="J3014">
            <v>10</v>
          </cell>
          <cell r="K3014">
            <v>10</v>
          </cell>
        </row>
        <row r="3015">
          <cell r="A3015" t="str">
            <v>M2</v>
          </cell>
          <cell r="B3015" t="str">
            <v>A5C</v>
          </cell>
          <cell r="C3015" t="str">
            <v>P</v>
          </cell>
          <cell r="D3015" t="str">
            <v>23019</v>
          </cell>
          <cell r="E3015" t="str">
            <v>90 ELL</v>
          </cell>
          <cell r="F3015">
            <v>2</v>
          </cell>
          <cell r="G3015" t="str">
            <v>CB400100001H00</v>
          </cell>
          <cell r="H3015">
            <v>1.5</v>
          </cell>
          <cell r="I3015" t="str">
            <v>--</v>
          </cell>
          <cell r="J3015">
            <v>1</v>
          </cell>
          <cell r="K3015">
            <v>1</v>
          </cell>
        </row>
        <row r="3016">
          <cell r="A3016" t="str">
            <v>M2</v>
          </cell>
          <cell r="B3016" t="str">
            <v>A5C</v>
          </cell>
          <cell r="C3016" t="str">
            <v>P</v>
          </cell>
          <cell r="D3016" t="str">
            <v>23027</v>
          </cell>
          <cell r="E3016" t="str">
            <v>90 ELL</v>
          </cell>
          <cell r="F3016">
            <v>2</v>
          </cell>
          <cell r="G3016" t="str">
            <v>CB400100001H00</v>
          </cell>
          <cell r="H3016">
            <v>1.5</v>
          </cell>
          <cell r="I3016" t="str">
            <v>--</v>
          </cell>
          <cell r="J3016">
            <v>4</v>
          </cell>
          <cell r="K3016">
            <v>4</v>
          </cell>
        </row>
        <row r="3017">
          <cell r="A3017" t="str">
            <v>M2</v>
          </cell>
          <cell r="B3017" t="str">
            <v>A5C</v>
          </cell>
          <cell r="C3017" t="str">
            <v>P</v>
          </cell>
          <cell r="D3017" t="str">
            <v>23039</v>
          </cell>
          <cell r="E3017" t="str">
            <v>90 ELL</v>
          </cell>
          <cell r="F3017">
            <v>2</v>
          </cell>
          <cell r="G3017" t="str">
            <v>CB400100001H00</v>
          </cell>
          <cell r="H3017">
            <v>1.5</v>
          </cell>
          <cell r="I3017" t="str">
            <v>--</v>
          </cell>
          <cell r="J3017">
            <v>8</v>
          </cell>
          <cell r="K3017">
            <v>8</v>
          </cell>
        </row>
        <row r="3018">
          <cell r="A3018" t="str">
            <v>M2</v>
          </cell>
          <cell r="B3018" t="str">
            <v>A5C</v>
          </cell>
          <cell r="C3018" t="str">
            <v>P</v>
          </cell>
          <cell r="D3018" t="str">
            <v>23039</v>
          </cell>
          <cell r="E3018" t="str">
            <v>90 ELL</v>
          </cell>
          <cell r="F3018">
            <v>2</v>
          </cell>
          <cell r="G3018" t="str">
            <v>CB400100001H00</v>
          </cell>
          <cell r="H3018">
            <v>1.5</v>
          </cell>
          <cell r="I3018" t="str">
            <v>--</v>
          </cell>
          <cell r="J3018">
            <v>2</v>
          </cell>
          <cell r="K3018">
            <v>2</v>
          </cell>
        </row>
        <row r="3019">
          <cell r="A3019" t="str">
            <v>M2</v>
          </cell>
          <cell r="B3019" t="str">
            <v>A5C</v>
          </cell>
          <cell r="C3019" t="str">
            <v>P</v>
          </cell>
          <cell r="D3019" t="str">
            <v>23077</v>
          </cell>
          <cell r="E3019" t="str">
            <v>90 ELL</v>
          </cell>
          <cell r="F3019">
            <v>2</v>
          </cell>
          <cell r="G3019" t="str">
            <v>CB400100001H00</v>
          </cell>
          <cell r="H3019">
            <v>1.5</v>
          </cell>
          <cell r="I3019" t="str">
            <v>--</v>
          </cell>
          <cell r="J3019">
            <v>8</v>
          </cell>
          <cell r="K3019">
            <v>8</v>
          </cell>
        </row>
        <row r="3020">
          <cell r="A3020" t="str">
            <v>M2</v>
          </cell>
          <cell r="B3020" t="str">
            <v>A5C</v>
          </cell>
          <cell r="C3020" t="str">
            <v>P</v>
          </cell>
          <cell r="D3020" t="str">
            <v>23170</v>
          </cell>
          <cell r="E3020" t="str">
            <v>90 ELL</v>
          </cell>
          <cell r="F3020">
            <v>2</v>
          </cell>
          <cell r="G3020" t="str">
            <v>CB400100001H00</v>
          </cell>
          <cell r="H3020">
            <v>1.5</v>
          </cell>
          <cell r="I3020" t="str">
            <v>--</v>
          </cell>
          <cell r="J3020">
            <v>9</v>
          </cell>
          <cell r="K3020">
            <v>9</v>
          </cell>
        </row>
        <row r="3021">
          <cell r="A3021" t="str">
            <v>M2</v>
          </cell>
          <cell r="B3021" t="str">
            <v>A5C</v>
          </cell>
          <cell r="C3021" t="str">
            <v>P</v>
          </cell>
          <cell r="D3021" t="str">
            <v>23216</v>
          </cell>
          <cell r="E3021" t="str">
            <v>90 ELL</v>
          </cell>
          <cell r="F3021">
            <v>2</v>
          </cell>
          <cell r="G3021" t="str">
            <v>CB400100001H00</v>
          </cell>
          <cell r="H3021">
            <v>1.5</v>
          </cell>
          <cell r="I3021" t="str">
            <v>--</v>
          </cell>
          <cell r="J3021">
            <v>4</v>
          </cell>
          <cell r="K3021">
            <v>4</v>
          </cell>
        </row>
        <row r="3022">
          <cell r="A3022" t="str">
            <v>M2</v>
          </cell>
          <cell r="B3022" t="str">
            <v>A5C</v>
          </cell>
          <cell r="C3022" t="str">
            <v>P</v>
          </cell>
          <cell r="D3022" t="str">
            <v>23218</v>
          </cell>
          <cell r="E3022" t="str">
            <v>90 ELL</v>
          </cell>
          <cell r="F3022">
            <v>2</v>
          </cell>
          <cell r="G3022" t="str">
            <v>CB400100001H00</v>
          </cell>
          <cell r="H3022">
            <v>1.5</v>
          </cell>
          <cell r="I3022" t="str">
            <v>--</v>
          </cell>
          <cell r="J3022">
            <v>5</v>
          </cell>
          <cell r="K3022">
            <v>5</v>
          </cell>
        </row>
        <row r="3023">
          <cell r="A3023" t="str">
            <v>M2</v>
          </cell>
          <cell r="B3023" t="str">
            <v>A5C</v>
          </cell>
          <cell r="C3023" t="str">
            <v>P</v>
          </cell>
          <cell r="D3023" t="str">
            <v>23220</v>
          </cell>
          <cell r="E3023" t="str">
            <v>90 ELL</v>
          </cell>
          <cell r="F3023">
            <v>2</v>
          </cell>
          <cell r="G3023" t="str">
            <v>CB400100001H00</v>
          </cell>
          <cell r="H3023">
            <v>1.5</v>
          </cell>
          <cell r="I3023" t="str">
            <v>--</v>
          </cell>
          <cell r="J3023">
            <v>4</v>
          </cell>
          <cell r="K3023">
            <v>4</v>
          </cell>
        </row>
        <row r="3024">
          <cell r="A3024" t="str">
            <v>M2</v>
          </cell>
          <cell r="B3024" t="str">
            <v>A5C</v>
          </cell>
          <cell r="C3024" t="str">
            <v>P</v>
          </cell>
          <cell r="D3024" t="str">
            <v>23222</v>
          </cell>
          <cell r="E3024" t="str">
            <v>90 ELL</v>
          </cell>
          <cell r="F3024">
            <v>2</v>
          </cell>
          <cell r="G3024" t="str">
            <v>CB400100001H00</v>
          </cell>
          <cell r="H3024">
            <v>1.5</v>
          </cell>
          <cell r="I3024" t="str">
            <v>--</v>
          </cell>
          <cell r="J3024">
            <v>5</v>
          </cell>
          <cell r="K3024">
            <v>5</v>
          </cell>
        </row>
        <row r="3025">
          <cell r="A3025" t="str">
            <v>M2</v>
          </cell>
          <cell r="B3025" t="str">
            <v>A5C</v>
          </cell>
          <cell r="C3025" t="str">
            <v>P</v>
          </cell>
          <cell r="D3025" t="str">
            <v>23242</v>
          </cell>
          <cell r="E3025" t="str">
            <v>90 ELL</v>
          </cell>
          <cell r="F3025">
            <v>2</v>
          </cell>
          <cell r="G3025" t="str">
            <v>CB400100001H00</v>
          </cell>
          <cell r="H3025">
            <v>1.5</v>
          </cell>
          <cell r="I3025" t="str">
            <v>--</v>
          </cell>
          <cell r="J3025">
            <v>5</v>
          </cell>
          <cell r="K3025">
            <v>5</v>
          </cell>
        </row>
        <row r="3026">
          <cell r="A3026" t="str">
            <v>M2</v>
          </cell>
          <cell r="B3026" t="str">
            <v>A5C</v>
          </cell>
          <cell r="C3026" t="str">
            <v>P</v>
          </cell>
          <cell r="D3026" t="str">
            <v>23243</v>
          </cell>
          <cell r="E3026" t="str">
            <v>90 ELL</v>
          </cell>
          <cell r="F3026">
            <v>2</v>
          </cell>
          <cell r="G3026" t="str">
            <v>CB400100001H00</v>
          </cell>
          <cell r="H3026">
            <v>1.5</v>
          </cell>
          <cell r="I3026" t="str">
            <v>--</v>
          </cell>
          <cell r="J3026">
            <v>4</v>
          </cell>
          <cell r="K3026">
            <v>4</v>
          </cell>
        </row>
        <row r="3027">
          <cell r="A3027" t="str">
            <v>M2</v>
          </cell>
          <cell r="B3027" t="str">
            <v>A5C</v>
          </cell>
          <cell r="C3027" t="str">
            <v>P</v>
          </cell>
          <cell r="D3027" t="str">
            <v>23019</v>
          </cell>
          <cell r="E3027" t="str">
            <v>90 ELL</v>
          </cell>
          <cell r="F3027">
            <v>2</v>
          </cell>
          <cell r="G3027" t="str">
            <v>CB400100001H00</v>
          </cell>
          <cell r="H3027">
            <v>1.5</v>
          </cell>
          <cell r="I3027" t="str">
            <v>--</v>
          </cell>
          <cell r="J3027">
            <v>6</v>
          </cell>
          <cell r="K3027">
            <v>6</v>
          </cell>
        </row>
        <row r="3028">
          <cell r="A3028" t="str">
            <v>M2</v>
          </cell>
          <cell r="B3028" t="str">
            <v>A5C</v>
          </cell>
          <cell r="C3028" t="str">
            <v>P</v>
          </cell>
          <cell r="D3028" t="str">
            <v>23033</v>
          </cell>
          <cell r="E3028" t="str">
            <v>90 ELL</v>
          </cell>
          <cell r="F3028">
            <v>2</v>
          </cell>
          <cell r="G3028" t="str">
            <v>CB400100001H00</v>
          </cell>
          <cell r="H3028">
            <v>1.5</v>
          </cell>
          <cell r="I3028" t="str">
            <v>--</v>
          </cell>
          <cell r="J3028">
            <v>6</v>
          </cell>
          <cell r="K3028">
            <v>6</v>
          </cell>
        </row>
        <row r="3029">
          <cell r="A3029" t="str">
            <v>M2</v>
          </cell>
          <cell r="B3029" t="str">
            <v>A5C</v>
          </cell>
          <cell r="C3029" t="str">
            <v>P</v>
          </cell>
          <cell r="D3029" t="str">
            <v>23033</v>
          </cell>
          <cell r="E3029" t="str">
            <v>90 ELL</v>
          </cell>
          <cell r="F3029">
            <v>2</v>
          </cell>
          <cell r="G3029" t="str">
            <v>CB400100001H00</v>
          </cell>
          <cell r="H3029">
            <v>1.5</v>
          </cell>
          <cell r="I3029" t="str">
            <v>--</v>
          </cell>
          <cell r="J3029">
            <v>5</v>
          </cell>
          <cell r="K3029">
            <v>5</v>
          </cell>
        </row>
        <row r="3030">
          <cell r="A3030" t="str">
            <v>M2</v>
          </cell>
          <cell r="B3030" t="str">
            <v>A5C</v>
          </cell>
          <cell r="C3030" t="str">
            <v>P</v>
          </cell>
          <cell r="D3030" t="str">
            <v>23044</v>
          </cell>
          <cell r="E3030" t="str">
            <v>90 ELL</v>
          </cell>
          <cell r="F3030">
            <v>2</v>
          </cell>
          <cell r="G3030" t="str">
            <v>CB400100001H00</v>
          </cell>
          <cell r="H3030">
            <v>1.5</v>
          </cell>
          <cell r="I3030" t="str">
            <v>--</v>
          </cell>
          <cell r="J3030">
            <v>6</v>
          </cell>
          <cell r="K3030">
            <v>6</v>
          </cell>
        </row>
        <row r="3031">
          <cell r="A3031" t="str">
            <v>M2</v>
          </cell>
          <cell r="B3031" t="str">
            <v>A5C</v>
          </cell>
          <cell r="C3031" t="str">
            <v>P</v>
          </cell>
          <cell r="D3031" t="str">
            <v>23076</v>
          </cell>
          <cell r="E3031" t="str">
            <v>90 ELL</v>
          </cell>
          <cell r="F3031">
            <v>2</v>
          </cell>
          <cell r="G3031" t="str">
            <v>CB400100001H00</v>
          </cell>
          <cell r="H3031">
            <v>1.5</v>
          </cell>
          <cell r="I3031" t="str">
            <v>--</v>
          </cell>
          <cell r="J3031">
            <v>2</v>
          </cell>
          <cell r="K3031">
            <v>2</v>
          </cell>
        </row>
        <row r="3032">
          <cell r="A3032" t="str">
            <v>M2</v>
          </cell>
          <cell r="B3032" t="str">
            <v>A5C</v>
          </cell>
          <cell r="C3032" t="str">
            <v>P</v>
          </cell>
          <cell r="D3032" t="str">
            <v>23019</v>
          </cell>
          <cell r="E3032" t="str">
            <v>C SWG</v>
          </cell>
          <cell r="F3032">
            <v>2</v>
          </cell>
          <cell r="G3032" t="str">
            <v>CB161108081H01</v>
          </cell>
          <cell r="H3032">
            <v>1.5</v>
          </cell>
          <cell r="I3032">
            <v>1</v>
          </cell>
          <cell r="J3032">
            <v>1</v>
          </cell>
          <cell r="K3032">
            <v>1</v>
          </cell>
        </row>
        <row r="3033">
          <cell r="A3033" t="str">
            <v>M2</v>
          </cell>
          <cell r="B3033" t="str">
            <v>A5C</v>
          </cell>
          <cell r="C3033" t="str">
            <v>P</v>
          </cell>
          <cell r="D3033" t="str">
            <v>23039</v>
          </cell>
          <cell r="E3033" t="str">
            <v>C SWG</v>
          </cell>
          <cell r="F3033">
            <v>2</v>
          </cell>
          <cell r="G3033" t="str">
            <v>CB161108081H01</v>
          </cell>
          <cell r="H3033">
            <v>1.5</v>
          </cell>
          <cell r="I3033">
            <v>1</v>
          </cell>
          <cell r="J3033">
            <v>2</v>
          </cell>
          <cell r="K3033">
            <v>2</v>
          </cell>
        </row>
        <row r="3034">
          <cell r="A3034" t="str">
            <v>M2</v>
          </cell>
          <cell r="B3034" t="str">
            <v>A5C</v>
          </cell>
          <cell r="C3034" t="str">
            <v>P</v>
          </cell>
          <cell r="D3034" t="str">
            <v>23044</v>
          </cell>
          <cell r="E3034" t="str">
            <v>C SWG</v>
          </cell>
          <cell r="F3034">
            <v>2</v>
          </cell>
          <cell r="G3034" t="str">
            <v>CB161108081H01</v>
          </cell>
          <cell r="H3034">
            <v>1.5</v>
          </cell>
          <cell r="I3034">
            <v>1</v>
          </cell>
          <cell r="J3034">
            <v>2</v>
          </cell>
          <cell r="K3034">
            <v>2</v>
          </cell>
        </row>
        <row r="3035">
          <cell r="A3035" t="str">
            <v>M2</v>
          </cell>
          <cell r="B3035" t="str">
            <v>A5C</v>
          </cell>
          <cell r="C3035" t="str">
            <v>P</v>
          </cell>
          <cell r="D3035" t="str">
            <v>23033</v>
          </cell>
          <cell r="E3035" t="str">
            <v>C SWG</v>
          </cell>
          <cell r="F3035">
            <v>2</v>
          </cell>
          <cell r="G3035" t="str">
            <v>CB161108081H01</v>
          </cell>
          <cell r="H3035">
            <v>1.5</v>
          </cell>
          <cell r="I3035">
            <v>1</v>
          </cell>
          <cell r="J3035">
            <v>2</v>
          </cell>
          <cell r="K3035">
            <v>2</v>
          </cell>
        </row>
        <row r="3036">
          <cell r="A3036" t="str">
            <v>M2</v>
          </cell>
          <cell r="B3036" t="str">
            <v>A5C</v>
          </cell>
          <cell r="C3036" t="str">
            <v>P</v>
          </cell>
          <cell r="D3036" t="str">
            <v>23008</v>
          </cell>
          <cell r="E3036" t="str">
            <v>CPLG</v>
          </cell>
          <cell r="F3036">
            <v>2</v>
          </cell>
          <cell r="G3036" t="str">
            <v>CB400500001H00</v>
          </cell>
          <cell r="H3036">
            <v>1.5</v>
          </cell>
          <cell r="I3036" t="str">
            <v>--</v>
          </cell>
          <cell r="J3036">
            <v>4</v>
          </cell>
          <cell r="K3036">
            <v>4</v>
          </cell>
        </row>
        <row r="3037">
          <cell r="A3037" t="str">
            <v>M2</v>
          </cell>
          <cell r="B3037" t="str">
            <v>A5C</v>
          </cell>
          <cell r="C3037" t="str">
            <v>P</v>
          </cell>
          <cell r="D3037" t="str">
            <v>23019</v>
          </cell>
          <cell r="E3037" t="str">
            <v>CPLG</v>
          </cell>
          <cell r="F3037">
            <v>2</v>
          </cell>
          <cell r="G3037" t="str">
            <v>CB400500001H00</v>
          </cell>
          <cell r="H3037">
            <v>1.5</v>
          </cell>
          <cell r="I3037" t="str">
            <v>--</v>
          </cell>
          <cell r="J3037">
            <v>1</v>
          </cell>
          <cell r="K3037">
            <v>1</v>
          </cell>
        </row>
        <row r="3038">
          <cell r="A3038" t="str">
            <v>M2</v>
          </cell>
          <cell r="B3038" t="str">
            <v>A5C</v>
          </cell>
          <cell r="C3038" t="str">
            <v>P</v>
          </cell>
          <cell r="D3038" t="str">
            <v>23039</v>
          </cell>
          <cell r="E3038" t="str">
            <v>CPLG</v>
          </cell>
          <cell r="F3038">
            <v>2</v>
          </cell>
          <cell r="G3038" t="str">
            <v>CB400500001H00</v>
          </cell>
          <cell r="H3038">
            <v>1.5</v>
          </cell>
          <cell r="I3038" t="str">
            <v>--</v>
          </cell>
          <cell r="J3038">
            <v>2</v>
          </cell>
          <cell r="K3038">
            <v>2</v>
          </cell>
        </row>
        <row r="3039">
          <cell r="A3039" t="str">
            <v>M2</v>
          </cell>
          <cell r="B3039" t="str">
            <v>A5C</v>
          </cell>
          <cell r="C3039" t="str">
            <v>P</v>
          </cell>
          <cell r="D3039" t="str">
            <v>23044</v>
          </cell>
          <cell r="E3039" t="str">
            <v>CPLG</v>
          </cell>
          <cell r="F3039">
            <v>2</v>
          </cell>
          <cell r="G3039" t="str">
            <v>CB400500001H00</v>
          </cell>
          <cell r="H3039">
            <v>1.5</v>
          </cell>
          <cell r="I3039" t="str">
            <v>--</v>
          </cell>
          <cell r="J3039">
            <v>2</v>
          </cell>
          <cell r="K3039">
            <v>2</v>
          </cell>
        </row>
        <row r="3040">
          <cell r="A3040" t="str">
            <v>M2</v>
          </cell>
          <cell r="B3040" t="str">
            <v>A5C</v>
          </cell>
          <cell r="C3040" t="str">
            <v>P</v>
          </cell>
          <cell r="D3040" t="str">
            <v>23216</v>
          </cell>
          <cell r="E3040" t="str">
            <v>CPLG</v>
          </cell>
          <cell r="F3040">
            <v>2</v>
          </cell>
          <cell r="G3040" t="str">
            <v>CB400500001H00</v>
          </cell>
          <cell r="H3040">
            <v>1.5</v>
          </cell>
          <cell r="I3040" t="str">
            <v>--</v>
          </cell>
          <cell r="J3040">
            <v>1</v>
          </cell>
          <cell r="K3040">
            <v>1</v>
          </cell>
        </row>
        <row r="3041">
          <cell r="A3041" t="str">
            <v>M2</v>
          </cell>
          <cell r="B3041" t="str">
            <v>A5C</v>
          </cell>
          <cell r="C3041" t="str">
            <v>P</v>
          </cell>
          <cell r="D3041" t="str">
            <v>23218</v>
          </cell>
          <cell r="E3041" t="str">
            <v>CPLG</v>
          </cell>
          <cell r="F3041">
            <v>2</v>
          </cell>
          <cell r="G3041" t="str">
            <v>CB400500001H00</v>
          </cell>
          <cell r="H3041">
            <v>1.5</v>
          </cell>
          <cell r="I3041" t="str">
            <v>--</v>
          </cell>
          <cell r="J3041">
            <v>3</v>
          </cell>
          <cell r="K3041">
            <v>3</v>
          </cell>
        </row>
        <row r="3042">
          <cell r="A3042" t="str">
            <v>M2</v>
          </cell>
          <cell r="B3042" t="str">
            <v>A5C</v>
          </cell>
          <cell r="C3042" t="str">
            <v>P</v>
          </cell>
          <cell r="D3042" t="str">
            <v>23033</v>
          </cell>
          <cell r="E3042" t="str">
            <v>CPLG</v>
          </cell>
          <cell r="F3042">
            <v>2</v>
          </cell>
          <cell r="G3042" t="str">
            <v>CB400500001H00</v>
          </cell>
          <cell r="H3042">
            <v>1.5</v>
          </cell>
          <cell r="I3042" t="str">
            <v>--</v>
          </cell>
          <cell r="J3042">
            <v>2</v>
          </cell>
          <cell r="K3042">
            <v>2</v>
          </cell>
        </row>
        <row r="3043">
          <cell r="A3043" t="str">
            <v>M2</v>
          </cell>
          <cell r="B3043" t="str">
            <v>A5C</v>
          </cell>
          <cell r="C3043" t="str">
            <v>P</v>
          </cell>
          <cell r="D3043" t="str">
            <v>23170</v>
          </cell>
          <cell r="E3043" t="str">
            <v>CPLG</v>
          </cell>
          <cell r="F3043">
            <v>2</v>
          </cell>
          <cell r="G3043" t="str">
            <v>CB400500001H00</v>
          </cell>
          <cell r="H3043">
            <v>1.5</v>
          </cell>
          <cell r="I3043" t="str">
            <v>--</v>
          </cell>
          <cell r="J3043">
            <v>12</v>
          </cell>
          <cell r="K3043">
            <v>12</v>
          </cell>
        </row>
        <row r="3044">
          <cell r="A3044" t="str">
            <v>M2</v>
          </cell>
          <cell r="B3044" t="str">
            <v>A5C</v>
          </cell>
          <cell r="C3044" t="str">
            <v>P</v>
          </cell>
          <cell r="D3044" t="str">
            <v>23019</v>
          </cell>
          <cell r="E3044" t="str">
            <v>E SWG</v>
          </cell>
          <cell r="F3044">
            <v>2</v>
          </cell>
          <cell r="G3044" t="str">
            <v>CB162108081H01</v>
          </cell>
          <cell r="H3044">
            <v>1.5</v>
          </cell>
          <cell r="I3044">
            <v>1</v>
          </cell>
          <cell r="J3044">
            <v>2</v>
          </cell>
          <cell r="K3044">
            <v>2</v>
          </cell>
        </row>
        <row r="3045">
          <cell r="A3045" t="str">
            <v>M2</v>
          </cell>
          <cell r="B3045" t="str">
            <v>A5C</v>
          </cell>
          <cell r="C3045" t="str">
            <v>P</v>
          </cell>
          <cell r="D3045" t="str">
            <v>23039</v>
          </cell>
          <cell r="E3045" t="str">
            <v>E SWG</v>
          </cell>
          <cell r="F3045">
            <v>2</v>
          </cell>
          <cell r="G3045" t="str">
            <v>CB162108081H01</v>
          </cell>
          <cell r="H3045">
            <v>1.5</v>
          </cell>
          <cell r="I3045">
            <v>1</v>
          </cell>
          <cell r="J3045">
            <v>2</v>
          </cell>
          <cell r="K3045">
            <v>2</v>
          </cell>
        </row>
        <row r="3046">
          <cell r="A3046" t="str">
            <v>M2</v>
          </cell>
          <cell r="B3046" t="str">
            <v>A5C</v>
          </cell>
          <cell r="C3046" t="str">
            <v>P</v>
          </cell>
          <cell r="D3046" t="str">
            <v>23027</v>
          </cell>
          <cell r="E3046" t="str">
            <v>E SWG</v>
          </cell>
          <cell r="F3046">
            <v>2</v>
          </cell>
          <cell r="G3046" t="str">
            <v>CB162108081H01</v>
          </cell>
          <cell r="H3046">
            <v>1.5</v>
          </cell>
          <cell r="I3046">
            <v>1</v>
          </cell>
          <cell r="J3046">
            <v>1</v>
          </cell>
          <cell r="K3046">
            <v>1</v>
          </cell>
        </row>
        <row r="3047">
          <cell r="A3047" t="str">
            <v>M2</v>
          </cell>
          <cell r="B3047" t="str">
            <v>A5C</v>
          </cell>
          <cell r="C3047" t="str">
            <v>P</v>
          </cell>
          <cell r="D3047" t="str">
            <v>23077</v>
          </cell>
          <cell r="E3047" t="str">
            <v>E SWG</v>
          </cell>
          <cell r="F3047">
            <v>2</v>
          </cell>
          <cell r="G3047" t="str">
            <v>CB162108081H01</v>
          </cell>
          <cell r="H3047">
            <v>1.5</v>
          </cell>
          <cell r="I3047">
            <v>1</v>
          </cell>
          <cell r="J3047">
            <v>2</v>
          </cell>
          <cell r="K3047">
            <v>2</v>
          </cell>
        </row>
        <row r="3048">
          <cell r="A3048" t="str">
            <v>M2</v>
          </cell>
          <cell r="B3048" t="str">
            <v>A5C</v>
          </cell>
          <cell r="C3048" t="str">
            <v>P</v>
          </cell>
          <cell r="D3048" t="str">
            <v>23019</v>
          </cell>
          <cell r="E3048" t="str">
            <v>R TEE</v>
          </cell>
          <cell r="F3048">
            <v>2</v>
          </cell>
          <cell r="G3048" t="str">
            <v>CB400400001H01</v>
          </cell>
          <cell r="H3048">
            <v>1.5</v>
          </cell>
          <cell r="I3048">
            <v>1</v>
          </cell>
          <cell r="J3048">
            <v>1</v>
          </cell>
          <cell r="K3048">
            <v>1</v>
          </cell>
        </row>
        <row r="3049">
          <cell r="A3049" t="str">
            <v>M2</v>
          </cell>
          <cell r="B3049" t="str">
            <v>A5C</v>
          </cell>
          <cell r="C3049" t="str">
            <v>P</v>
          </cell>
          <cell r="D3049" t="str">
            <v>23019</v>
          </cell>
          <cell r="E3049" t="str">
            <v>R TEE</v>
          </cell>
          <cell r="F3049">
            <v>2</v>
          </cell>
          <cell r="G3049" t="str">
            <v>CB400400001H0T</v>
          </cell>
          <cell r="H3049">
            <v>1.5</v>
          </cell>
          <cell r="I3049">
            <v>0.75</v>
          </cell>
          <cell r="J3049">
            <v>1</v>
          </cell>
          <cell r="K3049">
            <v>1</v>
          </cell>
        </row>
        <row r="3050">
          <cell r="A3050" t="str">
            <v>M2</v>
          </cell>
          <cell r="B3050" t="str">
            <v>A5C</v>
          </cell>
          <cell r="C3050" t="str">
            <v>P</v>
          </cell>
          <cell r="D3050" t="str">
            <v>23027</v>
          </cell>
          <cell r="E3050" t="str">
            <v>R TEE</v>
          </cell>
          <cell r="F3050">
            <v>2</v>
          </cell>
          <cell r="G3050" t="str">
            <v>CB400400001H01</v>
          </cell>
          <cell r="H3050">
            <v>1.5</v>
          </cell>
          <cell r="I3050">
            <v>1</v>
          </cell>
          <cell r="J3050">
            <v>1</v>
          </cell>
          <cell r="K3050">
            <v>1</v>
          </cell>
        </row>
        <row r="3051">
          <cell r="A3051" t="str">
            <v>M2</v>
          </cell>
          <cell r="B3051" t="str">
            <v>A5C</v>
          </cell>
          <cell r="C3051" t="str">
            <v>P</v>
          </cell>
          <cell r="D3051" t="str">
            <v>23027</v>
          </cell>
          <cell r="E3051" t="str">
            <v>R TEE</v>
          </cell>
          <cell r="F3051">
            <v>2</v>
          </cell>
          <cell r="G3051" t="str">
            <v>CB400400001H0T</v>
          </cell>
          <cell r="H3051">
            <v>1.5</v>
          </cell>
          <cell r="I3051">
            <v>0.75</v>
          </cell>
          <cell r="J3051">
            <v>1</v>
          </cell>
          <cell r="K3051">
            <v>1</v>
          </cell>
        </row>
        <row r="3052">
          <cell r="A3052" t="str">
            <v>M2</v>
          </cell>
          <cell r="B3052" t="str">
            <v>A5C</v>
          </cell>
          <cell r="C3052" t="str">
            <v>P</v>
          </cell>
          <cell r="D3052" t="str">
            <v>23033</v>
          </cell>
          <cell r="E3052" t="str">
            <v>R TEE</v>
          </cell>
          <cell r="F3052">
            <v>2</v>
          </cell>
          <cell r="G3052" t="str">
            <v>CB400400001H0T</v>
          </cell>
          <cell r="H3052">
            <v>1.5</v>
          </cell>
          <cell r="I3052">
            <v>0.75</v>
          </cell>
          <cell r="J3052">
            <v>4</v>
          </cell>
          <cell r="K3052">
            <v>4</v>
          </cell>
        </row>
        <row r="3053">
          <cell r="A3053" t="str">
            <v>M2</v>
          </cell>
          <cell r="B3053" t="str">
            <v>A5C</v>
          </cell>
          <cell r="C3053" t="str">
            <v>P</v>
          </cell>
          <cell r="D3053" t="str">
            <v>23039</v>
          </cell>
          <cell r="E3053" t="str">
            <v>R TEE</v>
          </cell>
          <cell r="F3053">
            <v>2</v>
          </cell>
          <cell r="G3053" t="str">
            <v>CB400400001H0T</v>
          </cell>
          <cell r="H3053">
            <v>1.5</v>
          </cell>
          <cell r="I3053">
            <v>0.75</v>
          </cell>
          <cell r="J3053">
            <v>4</v>
          </cell>
          <cell r="K3053">
            <v>4</v>
          </cell>
        </row>
        <row r="3054">
          <cell r="A3054" t="str">
            <v>M2</v>
          </cell>
          <cell r="B3054" t="str">
            <v>A5C</v>
          </cell>
          <cell r="C3054" t="str">
            <v>P</v>
          </cell>
          <cell r="D3054" t="str">
            <v>23039</v>
          </cell>
          <cell r="E3054" t="str">
            <v>R TEE</v>
          </cell>
          <cell r="F3054">
            <v>2</v>
          </cell>
          <cell r="G3054" t="str">
            <v>CB400400001H0T</v>
          </cell>
          <cell r="H3054">
            <v>1.5</v>
          </cell>
          <cell r="I3054">
            <v>0.75</v>
          </cell>
          <cell r="J3054">
            <v>1</v>
          </cell>
          <cell r="K3054">
            <v>1</v>
          </cell>
        </row>
        <row r="3055">
          <cell r="A3055" t="str">
            <v>M2</v>
          </cell>
          <cell r="B3055" t="str">
            <v>A5C</v>
          </cell>
          <cell r="C3055" t="str">
            <v>P</v>
          </cell>
          <cell r="D3055" t="str">
            <v>23039</v>
          </cell>
          <cell r="E3055" t="str">
            <v>R TEE</v>
          </cell>
          <cell r="F3055">
            <v>2</v>
          </cell>
          <cell r="G3055" t="str">
            <v>CB400400001H01</v>
          </cell>
          <cell r="H3055">
            <v>1.5</v>
          </cell>
          <cell r="I3055">
            <v>1</v>
          </cell>
          <cell r="J3055">
            <v>2</v>
          </cell>
          <cell r="K3055">
            <v>2</v>
          </cell>
        </row>
        <row r="3056">
          <cell r="A3056" t="str">
            <v>M2</v>
          </cell>
          <cell r="B3056" t="str">
            <v>A5C</v>
          </cell>
          <cell r="C3056" t="str">
            <v>P</v>
          </cell>
          <cell r="D3056" t="str">
            <v>23008</v>
          </cell>
          <cell r="E3056" t="str">
            <v>TEE</v>
          </cell>
          <cell r="F3056">
            <v>2</v>
          </cell>
          <cell r="G3056" t="str">
            <v>CB400300001H00</v>
          </cell>
          <cell r="H3056">
            <v>1.5</v>
          </cell>
          <cell r="I3056" t="str">
            <v>--</v>
          </cell>
          <cell r="J3056">
            <v>2</v>
          </cell>
          <cell r="K3056">
            <v>2</v>
          </cell>
        </row>
        <row r="3057">
          <cell r="A3057" t="str">
            <v>M2</v>
          </cell>
          <cell r="B3057" t="str">
            <v>A5C</v>
          </cell>
          <cell r="C3057" t="str">
            <v>P</v>
          </cell>
          <cell r="D3057" t="str">
            <v>23019</v>
          </cell>
          <cell r="E3057" t="str">
            <v>TEE</v>
          </cell>
          <cell r="F3057">
            <v>2</v>
          </cell>
          <cell r="G3057" t="str">
            <v>CB400300001H00</v>
          </cell>
          <cell r="H3057">
            <v>1.5</v>
          </cell>
          <cell r="I3057" t="str">
            <v>--</v>
          </cell>
          <cell r="J3057">
            <v>1</v>
          </cell>
          <cell r="K3057">
            <v>1</v>
          </cell>
        </row>
        <row r="3058">
          <cell r="A3058" t="str">
            <v>M2</v>
          </cell>
          <cell r="B3058" t="str">
            <v>A5C</v>
          </cell>
          <cell r="C3058" t="str">
            <v>P</v>
          </cell>
          <cell r="D3058" t="str">
            <v>23027</v>
          </cell>
          <cell r="E3058" t="str">
            <v>TEE</v>
          </cell>
          <cell r="F3058">
            <v>2</v>
          </cell>
          <cell r="G3058" t="str">
            <v>CB400300001H00</v>
          </cell>
          <cell r="H3058">
            <v>1.5</v>
          </cell>
          <cell r="I3058" t="str">
            <v>--</v>
          </cell>
          <cell r="J3058">
            <v>1</v>
          </cell>
          <cell r="K3058">
            <v>1</v>
          </cell>
        </row>
        <row r="3059">
          <cell r="A3059" t="str">
            <v>M2</v>
          </cell>
          <cell r="B3059" t="str">
            <v>A5C</v>
          </cell>
          <cell r="C3059" t="str">
            <v>P</v>
          </cell>
          <cell r="D3059" t="str">
            <v>23033</v>
          </cell>
          <cell r="E3059" t="str">
            <v>TEE</v>
          </cell>
          <cell r="F3059">
            <v>2</v>
          </cell>
          <cell r="G3059" t="str">
            <v>CB400300001H00</v>
          </cell>
          <cell r="H3059">
            <v>1.5</v>
          </cell>
          <cell r="I3059" t="str">
            <v>--</v>
          </cell>
          <cell r="J3059">
            <v>2</v>
          </cell>
          <cell r="K3059">
            <v>2</v>
          </cell>
        </row>
        <row r="3060">
          <cell r="A3060" t="str">
            <v>M2</v>
          </cell>
          <cell r="B3060" t="str">
            <v>A5C</v>
          </cell>
          <cell r="C3060" t="str">
            <v>P</v>
          </cell>
          <cell r="D3060" t="str">
            <v>23044</v>
          </cell>
          <cell r="E3060" t="str">
            <v>TEE</v>
          </cell>
          <cell r="F3060">
            <v>2</v>
          </cell>
          <cell r="G3060" t="str">
            <v>CB400300001H00</v>
          </cell>
          <cell r="H3060">
            <v>1.5</v>
          </cell>
          <cell r="I3060" t="str">
            <v>--</v>
          </cell>
          <cell r="J3060">
            <v>1</v>
          </cell>
          <cell r="K3060">
            <v>1</v>
          </cell>
        </row>
        <row r="3061">
          <cell r="A3061" t="str">
            <v>M2</v>
          </cell>
          <cell r="B3061" t="str">
            <v>A5C</v>
          </cell>
          <cell r="C3061" t="str">
            <v>P</v>
          </cell>
          <cell r="D3061" t="str">
            <v>23077</v>
          </cell>
          <cell r="E3061" t="str">
            <v>TEE</v>
          </cell>
          <cell r="F3061">
            <v>2</v>
          </cell>
          <cell r="G3061" t="str">
            <v>CB400300001H00</v>
          </cell>
          <cell r="H3061">
            <v>1.5</v>
          </cell>
          <cell r="I3061" t="str">
            <v>--</v>
          </cell>
          <cell r="J3061">
            <v>1</v>
          </cell>
          <cell r="K3061">
            <v>1</v>
          </cell>
        </row>
        <row r="3062">
          <cell r="A3062" t="str">
            <v>M2</v>
          </cell>
          <cell r="B3062" t="str">
            <v>A5C</v>
          </cell>
          <cell r="C3062" t="str">
            <v>P</v>
          </cell>
          <cell r="D3062" t="str">
            <v>23170</v>
          </cell>
          <cell r="E3062" t="str">
            <v>TEE</v>
          </cell>
          <cell r="F3062">
            <v>2</v>
          </cell>
          <cell r="G3062" t="str">
            <v>CB400300001H00</v>
          </cell>
          <cell r="H3062">
            <v>1.5</v>
          </cell>
          <cell r="I3062" t="str">
            <v>--</v>
          </cell>
          <cell r="J3062">
            <v>2</v>
          </cell>
          <cell r="K3062">
            <v>2</v>
          </cell>
        </row>
        <row r="3063">
          <cell r="A3063" t="str">
            <v>M2</v>
          </cell>
          <cell r="B3063" t="str">
            <v>A5C</v>
          </cell>
          <cell r="C3063" t="str">
            <v>P</v>
          </cell>
          <cell r="D3063" t="str">
            <v>23216</v>
          </cell>
          <cell r="E3063" t="str">
            <v>TEE</v>
          </cell>
          <cell r="F3063">
            <v>2</v>
          </cell>
          <cell r="G3063" t="str">
            <v>CB400300001H00</v>
          </cell>
          <cell r="H3063">
            <v>1.5</v>
          </cell>
          <cell r="I3063" t="str">
            <v>--</v>
          </cell>
          <cell r="J3063">
            <v>1</v>
          </cell>
          <cell r="K3063">
            <v>1</v>
          </cell>
        </row>
        <row r="3064">
          <cell r="A3064" t="str">
            <v>M2</v>
          </cell>
          <cell r="B3064" t="str">
            <v>A5C</v>
          </cell>
          <cell r="C3064" t="str">
            <v>P</v>
          </cell>
          <cell r="D3064" t="str">
            <v>23039</v>
          </cell>
          <cell r="E3064" t="str">
            <v>TEE</v>
          </cell>
          <cell r="F3064">
            <v>2</v>
          </cell>
          <cell r="G3064" t="str">
            <v>CB400300001H00</v>
          </cell>
          <cell r="H3064">
            <v>1.5</v>
          </cell>
          <cell r="I3064" t="str">
            <v>--</v>
          </cell>
          <cell r="J3064">
            <v>1</v>
          </cell>
          <cell r="K3064">
            <v>1</v>
          </cell>
        </row>
        <row r="3065">
          <cell r="A3065" t="str">
            <v>M2</v>
          </cell>
          <cell r="B3065" t="str">
            <v>A5C</v>
          </cell>
          <cell r="C3065" t="str">
            <v>P</v>
          </cell>
          <cell r="D3065" t="str">
            <v>23009</v>
          </cell>
          <cell r="E3065" t="str">
            <v>45 ELL</v>
          </cell>
          <cell r="F3065">
            <v>2</v>
          </cell>
          <cell r="G3065" t="str">
            <v>CB400200001H00</v>
          </cell>
          <cell r="H3065">
            <v>1.5</v>
          </cell>
          <cell r="I3065" t="str">
            <v>--</v>
          </cell>
          <cell r="J3065">
            <v>1</v>
          </cell>
          <cell r="K3065">
            <v>1</v>
          </cell>
        </row>
        <row r="3066">
          <cell r="A3066" t="str">
            <v>M2</v>
          </cell>
          <cell r="B3066" t="str">
            <v>A5C</v>
          </cell>
          <cell r="C3066" t="str">
            <v>P</v>
          </cell>
          <cell r="D3066" t="str">
            <v>23009</v>
          </cell>
          <cell r="E3066" t="str">
            <v>90 ELL</v>
          </cell>
          <cell r="F3066">
            <v>2</v>
          </cell>
          <cell r="G3066" t="str">
            <v>CB400100001H00</v>
          </cell>
          <cell r="H3066">
            <v>1.5</v>
          </cell>
          <cell r="I3066" t="str">
            <v>--</v>
          </cell>
          <cell r="J3066">
            <v>6</v>
          </cell>
          <cell r="K3066">
            <v>6</v>
          </cell>
        </row>
        <row r="3067">
          <cell r="A3067" t="str">
            <v>M2</v>
          </cell>
          <cell r="B3067" t="str">
            <v>A5C</v>
          </cell>
          <cell r="C3067" t="str">
            <v>P</v>
          </cell>
          <cell r="D3067" t="str">
            <v>24001</v>
          </cell>
          <cell r="E3067" t="str">
            <v>90 ELL</v>
          </cell>
          <cell r="F3067">
            <v>2</v>
          </cell>
          <cell r="G3067" t="str">
            <v>CB400100001H00</v>
          </cell>
          <cell r="H3067">
            <v>1.5</v>
          </cell>
          <cell r="I3067" t="str">
            <v>--</v>
          </cell>
          <cell r="J3067">
            <v>4</v>
          </cell>
          <cell r="K3067">
            <v>4</v>
          </cell>
        </row>
        <row r="3068">
          <cell r="A3068" t="str">
            <v>M2</v>
          </cell>
          <cell r="B3068" t="str">
            <v>A5C</v>
          </cell>
          <cell r="C3068" t="str">
            <v>P</v>
          </cell>
          <cell r="D3068" t="str">
            <v>24012</v>
          </cell>
          <cell r="E3068" t="str">
            <v>90 ELL</v>
          </cell>
          <cell r="F3068">
            <v>2</v>
          </cell>
          <cell r="G3068" t="str">
            <v>CB400100001H00</v>
          </cell>
          <cell r="H3068">
            <v>1.5</v>
          </cell>
          <cell r="I3068" t="str">
            <v>--</v>
          </cell>
          <cell r="J3068">
            <v>3</v>
          </cell>
          <cell r="K3068">
            <v>3</v>
          </cell>
        </row>
        <row r="3069">
          <cell r="A3069" t="str">
            <v>M2</v>
          </cell>
          <cell r="B3069" t="str">
            <v>A5C</v>
          </cell>
          <cell r="C3069" t="str">
            <v>P</v>
          </cell>
          <cell r="D3069" t="str">
            <v>24001</v>
          </cell>
          <cell r="E3069" t="str">
            <v>C SWG</v>
          </cell>
          <cell r="F3069">
            <v>2</v>
          </cell>
          <cell r="G3069" t="str">
            <v>CB161108081H01</v>
          </cell>
          <cell r="H3069">
            <v>1.5</v>
          </cell>
          <cell r="I3069">
            <v>1</v>
          </cell>
          <cell r="J3069">
            <v>2</v>
          </cell>
          <cell r="K3069">
            <v>2</v>
          </cell>
        </row>
        <row r="3070">
          <cell r="A3070" t="str">
            <v>M2</v>
          </cell>
          <cell r="B3070" t="str">
            <v>A5C</v>
          </cell>
          <cell r="C3070" t="str">
            <v>P</v>
          </cell>
          <cell r="D3070" t="str">
            <v>23009</v>
          </cell>
          <cell r="E3070" t="str">
            <v>CPLG</v>
          </cell>
          <cell r="F3070">
            <v>2</v>
          </cell>
          <cell r="G3070" t="str">
            <v>CB400500001H00</v>
          </cell>
          <cell r="H3070">
            <v>1.5</v>
          </cell>
          <cell r="I3070" t="str">
            <v>--</v>
          </cell>
          <cell r="J3070">
            <v>2</v>
          </cell>
          <cell r="K3070">
            <v>2</v>
          </cell>
        </row>
        <row r="3071">
          <cell r="A3071" t="str">
            <v>M2</v>
          </cell>
          <cell r="B3071" t="str">
            <v>A5C</v>
          </cell>
          <cell r="C3071" t="str">
            <v>P</v>
          </cell>
          <cell r="D3071" t="str">
            <v>23009</v>
          </cell>
          <cell r="E3071" t="str">
            <v>E SWG</v>
          </cell>
          <cell r="F3071">
            <v>2</v>
          </cell>
          <cell r="G3071" t="str">
            <v>CB162108081H01</v>
          </cell>
          <cell r="H3071">
            <v>1.5</v>
          </cell>
          <cell r="I3071">
            <v>1</v>
          </cell>
          <cell r="J3071">
            <v>2</v>
          </cell>
          <cell r="K3071">
            <v>2</v>
          </cell>
        </row>
        <row r="3072">
          <cell r="A3072" t="str">
            <v>M2</v>
          </cell>
          <cell r="B3072" t="str">
            <v>A5C</v>
          </cell>
          <cell r="C3072" t="str">
            <v>P</v>
          </cell>
          <cell r="D3072" t="str">
            <v>24001</v>
          </cell>
          <cell r="E3072" t="str">
            <v>R TEE</v>
          </cell>
          <cell r="F3072">
            <v>2</v>
          </cell>
          <cell r="G3072" t="str">
            <v>CB400400001H0T</v>
          </cell>
          <cell r="H3072">
            <v>1.5</v>
          </cell>
          <cell r="I3072">
            <v>0.75</v>
          </cell>
          <cell r="J3072">
            <v>2</v>
          </cell>
          <cell r="K3072">
            <v>2</v>
          </cell>
        </row>
        <row r="3073">
          <cell r="A3073" t="str">
            <v>M2</v>
          </cell>
          <cell r="B3073" t="str">
            <v>A5C</v>
          </cell>
          <cell r="C3073" t="str">
            <v>P</v>
          </cell>
          <cell r="D3073" t="str">
            <v>23009</v>
          </cell>
          <cell r="E3073" t="str">
            <v>TEE</v>
          </cell>
          <cell r="F3073">
            <v>2</v>
          </cell>
          <cell r="G3073" t="str">
            <v>CB400300001H00</v>
          </cell>
          <cell r="H3073">
            <v>1.5</v>
          </cell>
          <cell r="I3073" t="str">
            <v>--</v>
          </cell>
          <cell r="J3073">
            <v>1</v>
          </cell>
          <cell r="K3073">
            <v>1</v>
          </cell>
        </row>
        <row r="3074">
          <cell r="A3074" t="str">
            <v>M2</v>
          </cell>
          <cell r="B3074" t="str">
            <v>A5C</v>
          </cell>
          <cell r="C3074" t="str">
            <v>P</v>
          </cell>
          <cell r="D3074" t="str">
            <v>24001</v>
          </cell>
          <cell r="E3074" t="str">
            <v>TEE</v>
          </cell>
          <cell r="F3074">
            <v>2</v>
          </cell>
          <cell r="G3074" t="str">
            <v>CB400300001H00</v>
          </cell>
          <cell r="H3074">
            <v>1.5</v>
          </cell>
          <cell r="I3074" t="str">
            <v>--</v>
          </cell>
          <cell r="J3074">
            <v>1</v>
          </cell>
          <cell r="K3074">
            <v>1</v>
          </cell>
        </row>
        <row r="3075">
          <cell r="A3075" t="str">
            <v>M2</v>
          </cell>
          <cell r="B3075" t="str">
            <v>A5C</v>
          </cell>
          <cell r="C3075" t="str">
            <v>P</v>
          </cell>
          <cell r="D3075" t="str">
            <v>24012</v>
          </cell>
          <cell r="E3075" t="str">
            <v>TEE</v>
          </cell>
          <cell r="F3075">
            <v>2</v>
          </cell>
          <cell r="G3075" t="str">
            <v>CB400300001H00</v>
          </cell>
          <cell r="H3075">
            <v>1.5</v>
          </cell>
          <cell r="I3075" t="str">
            <v>--</v>
          </cell>
          <cell r="J3075">
            <v>2</v>
          </cell>
          <cell r="K3075">
            <v>2</v>
          </cell>
        </row>
        <row r="3076">
          <cell r="A3076" t="str">
            <v>M2</v>
          </cell>
          <cell r="B3076" t="str">
            <v>A5C</v>
          </cell>
          <cell r="C3076" t="str">
            <v>P</v>
          </cell>
          <cell r="D3076" t="str">
            <v>HOLD1</v>
          </cell>
          <cell r="E3076" t="str">
            <v>90 ELL</v>
          </cell>
          <cell r="F3076">
            <v>2</v>
          </cell>
          <cell r="G3076" t="str">
            <v>CB300108000200</v>
          </cell>
          <cell r="H3076">
            <v>2</v>
          </cell>
          <cell r="I3076" t="str">
            <v>--</v>
          </cell>
          <cell r="J3076">
            <v>2</v>
          </cell>
          <cell r="K3076">
            <v>3</v>
          </cell>
        </row>
        <row r="3077">
          <cell r="A3077" t="str">
            <v>M2</v>
          </cell>
          <cell r="B3077" t="str">
            <v>A5C</v>
          </cell>
          <cell r="C3077" t="str">
            <v>P</v>
          </cell>
          <cell r="D3077" t="str">
            <v>23001</v>
          </cell>
          <cell r="E3077" t="str">
            <v>90 ELL</v>
          </cell>
          <cell r="F3077">
            <v>2</v>
          </cell>
          <cell r="G3077" t="str">
            <v>CB300108000200</v>
          </cell>
          <cell r="H3077">
            <v>2</v>
          </cell>
          <cell r="I3077" t="str">
            <v>--</v>
          </cell>
          <cell r="J3077">
            <v>8</v>
          </cell>
          <cell r="K3077">
            <v>9</v>
          </cell>
        </row>
        <row r="3078">
          <cell r="A3078" t="str">
            <v>M2</v>
          </cell>
          <cell r="B3078" t="str">
            <v>A5C</v>
          </cell>
          <cell r="C3078" t="str">
            <v>P</v>
          </cell>
          <cell r="D3078" t="str">
            <v>23011</v>
          </cell>
          <cell r="E3078" t="str">
            <v>90 ELL</v>
          </cell>
          <cell r="F3078">
            <v>2</v>
          </cell>
          <cell r="G3078" t="str">
            <v>CB300108000200</v>
          </cell>
          <cell r="H3078">
            <v>2</v>
          </cell>
          <cell r="I3078" t="str">
            <v>--</v>
          </cell>
          <cell r="J3078">
            <v>1</v>
          </cell>
          <cell r="K3078">
            <v>2</v>
          </cell>
        </row>
        <row r="3079">
          <cell r="A3079" t="str">
            <v>M2</v>
          </cell>
          <cell r="B3079" t="str">
            <v>A5C</v>
          </cell>
          <cell r="C3079" t="str">
            <v>P</v>
          </cell>
          <cell r="D3079" t="str">
            <v>23022</v>
          </cell>
          <cell r="E3079" t="str">
            <v>90 ELL</v>
          </cell>
          <cell r="F3079">
            <v>2</v>
          </cell>
          <cell r="G3079" t="str">
            <v>CB300108000200</v>
          </cell>
          <cell r="H3079">
            <v>2</v>
          </cell>
          <cell r="I3079" t="str">
            <v>--</v>
          </cell>
          <cell r="J3079">
            <v>1</v>
          </cell>
          <cell r="K3079">
            <v>2</v>
          </cell>
        </row>
        <row r="3080">
          <cell r="A3080" t="str">
            <v>M2</v>
          </cell>
          <cell r="B3080" t="str">
            <v>A5C</v>
          </cell>
          <cell r="C3080" t="str">
            <v>P</v>
          </cell>
          <cell r="D3080" t="str">
            <v>23046</v>
          </cell>
          <cell r="E3080" t="str">
            <v>90 ELL</v>
          </cell>
          <cell r="F3080">
            <v>2</v>
          </cell>
          <cell r="G3080" t="str">
            <v>CB300108000200</v>
          </cell>
          <cell r="H3080">
            <v>2</v>
          </cell>
          <cell r="I3080" t="str">
            <v>--</v>
          </cell>
          <cell r="J3080">
            <v>1</v>
          </cell>
          <cell r="K3080">
            <v>2</v>
          </cell>
        </row>
        <row r="3081">
          <cell r="A3081" t="str">
            <v>M2</v>
          </cell>
          <cell r="B3081" t="str">
            <v>A5C</v>
          </cell>
          <cell r="C3081" t="str">
            <v>P</v>
          </cell>
          <cell r="D3081" t="str">
            <v>23057</v>
          </cell>
          <cell r="E3081" t="str">
            <v>90 ELL</v>
          </cell>
          <cell r="F3081">
            <v>2</v>
          </cell>
          <cell r="G3081" t="str">
            <v>CB300108000200</v>
          </cell>
          <cell r="H3081">
            <v>2</v>
          </cell>
          <cell r="I3081" t="str">
            <v>--</v>
          </cell>
          <cell r="J3081">
            <v>1</v>
          </cell>
          <cell r="K3081">
            <v>2</v>
          </cell>
        </row>
        <row r="3082">
          <cell r="A3082" t="str">
            <v>M2</v>
          </cell>
          <cell r="B3082" t="str">
            <v>A5C</v>
          </cell>
          <cell r="C3082" t="str">
            <v>P</v>
          </cell>
          <cell r="D3082" t="str">
            <v>23073</v>
          </cell>
          <cell r="E3082" t="str">
            <v>90 ELL</v>
          </cell>
          <cell r="F3082">
            <v>2</v>
          </cell>
          <cell r="G3082" t="str">
            <v>CB300108000200</v>
          </cell>
          <cell r="H3082">
            <v>2</v>
          </cell>
          <cell r="I3082" t="str">
            <v>--</v>
          </cell>
          <cell r="J3082">
            <v>3</v>
          </cell>
          <cell r="K3082">
            <v>4</v>
          </cell>
        </row>
        <row r="3083">
          <cell r="A3083" t="str">
            <v>M2</v>
          </cell>
          <cell r="B3083" t="str">
            <v>A5C</v>
          </cell>
          <cell r="C3083" t="str">
            <v>P</v>
          </cell>
          <cell r="D3083" t="str">
            <v>23085</v>
          </cell>
          <cell r="E3083" t="str">
            <v>90 ELL</v>
          </cell>
          <cell r="F3083">
            <v>2</v>
          </cell>
          <cell r="G3083" t="str">
            <v>CB300108000200</v>
          </cell>
          <cell r="H3083">
            <v>2</v>
          </cell>
          <cell r="I3083" t="str">
            <v>--</v>
          </cell>
          <cell r="J3083">
            <v>8</v>
          </cell>
          <cell r="K3083">
            <v>9</v>
          </cell>
        </row>
        <row r="3084">
          <cell r="A3084" t="str">
            <v>M2</v>
          </cell>
          <cell r="B3084" t="str">
            <v>A5C</v>
          </cell>
          <cell r="C3084" t="str">
            <v>P</v>
          </cell>
          <cell r="D3084" t="str">
            <v>23102</v>
          </cell>
          <cell r="E3084" t="str">
            <v>90 ELL</v>
          </cell>
          <cell r="F3084">
            <v>2</v>
          </cell>
          <cell r="G3084" t="str">
            <v>CB300108000200</v>
          </cell>
          <cell r="H3084">
            <v>2</v>
          </cell>
          <cell r="I3084" t="str">
            <v>--</v>
          </cell>
          <cell r="J3084">
            <v>3</v>
          </cell>
          <cell r="K3084">
            <v>4</v>
          </cell>
        </row>
        <row r="3085">
          <cell r="A3085" t="str">
            <v>M2</v>
          </cell>
          <cell r="B3085" t="str">
            <v>A5C</v>
          </cell>
          <cell r="C3085" t="str">
            <v>P</v>
          </cell>
          <cell r="D3085" t="str">
            <v>23096</v>
          </cell>
          <cell r="E3085" t="str">
            <v>90 ELL</v>
          </cell>
          <cell r="F3085">
            <v>2</v>
          </cell>
          <cell r="G3085" t="str">
            <v>CB300108000200</v>
          </cell>
          <cell r="H3085">
            <v>2</v>
          </cell>
          <cell r="I3085" t="str">
            <v>--</v>
          </cell>
          <cell r="J3085">
            <v>11</v>
          </cell>
          <cell r="K3085">
            <v>13</v>
          </cell>
        </row>
        <row r="3086">
          <cell r="A3086" t="str">
            <v>M2</v>
          </cell>
          <cell r="B3086" t="str">
            <v>A5C</v>
          </cell>
          <cell r="C3086" t="str">
            <v>P</v>
          </cell>
          <cell r="D3086" t="str">
            <v>23115</v>
          </cell>
          <cell r="E3086" t="str">
            <v>90 ELL</v>
          </cell>
          <cell r="F3086">
            <v>2</v>
          </cell>
          <cell r="G3086" t="str">
            <v>CB300108000200</v>
          </cell>
          <cell r="H3086">
            <v>2</v>
          </cell>
          <cell r="I3086" t="str">
            <v>--</v>
          </cell>
          <cell r="J3086">
            <v>9</v>
          </cell>
          <cell r="K3086">
            <v>10</v>
          </cell>
        </row>
        <row r="3087">
          <cell r="A3087" t="str">
            <v>M2</v>
          </cell>
          <cell r="B3087" t="str">
            <v>A5C</v>
          </cell>
          <cell r="C3087" t="str">
            <v>P</v>
          </cell>
          <cell r="D3087" t="str">
            <v>23135</v>
          </cell>
          <cell r="E3087" t="str">
            <v>90 ELL</v>
          </cell>
          <cell r="F3087">
            <v>2</v>
          </cell>
          <cell r="G3087" t="str">
            <v>CB300108000200</v>
          </cell>
          <cell r="H3087">
            <v>2</v>
          </cell>
          <cell r="I3087" t="str">
            <v>--</v>
          </cell>
          <cell r="J3087">
            <v>11</v>
          </cell>
          <cell r="K3087">
            <v>13</v>
          </cell>
        </row>
        <row r="3088">
          <cell r="A3088" t="str">
            <v>M2</v>
          </cell>
          <cell r="B3088" t="str">
            <v>A5C</v>
          </cell>
          <cell r="C3088" t="str">
            <v>P</v>
          </cell>
          <cell r="D3088" t="str">
            <v>23192</v>
          </cell>
          <cell r="E3088" t="str">
            <v>90 ELL</v>
          </cell>
          <cell r="F3088">
            <v>2</v>
          </cell>
          <cell r="G3088" t="str">
            <v>CB300108000200</v>
          </cell>
          <cell r="H3088">
            <v>2</v>
          </cell>
          <cell r="I3088" t="str">
            <v>--</v>
          </cell>
          <cell r="J3088">
            <v>5</v>
          </cell>
          <cell r="K3088">
            <v>6</v>
          </cell>
        </row>
        <row r="3089">
          <cell r="A3089" t="str">
            <v>M2</v>
          </cell>
          <cell r="B3089" t="str">
            <v>A5C</v>
          </cell>
          <cell r="C3089" t="str">
            <v>P</v>
          </cell>
          <cell r="D3089" t="str">
            <v>23233</v>
          </cell>
          <cell r="E3089" t="str">
            <v>90 ELL</v>
          </cell>
          <cell r="F3089">
            <v>2</v>
          </cell>
          <cell r="G3089" t="str">
            <v>CB300108000200</v>
          </cell>
          <cell r="H3089">
            <v>2</v>
          </cell>
          <cell r="I3089" t="str">
            <v>--</v>
          </cell>
          <cell r="J3089">
            <v>5</v>
          </cell>
          <cell r="K3089">
            <v>6</v>
          </cell>
        </row>
        <row r="3090">
          <cell r="A3090" t="str">
            <v>M2</v>
          </cell>
          <cell r="B3090" t="str">
            <v>A5C</v>
          </cell>
          <cell r="C3090" t="str">
            <v>P</v>
          </cell>
          <cell r="D3090" t="str">
            <v>23251</v>
          </cell>
          <cell r="E3090" t="str">
            <v>90 ELL</v>
          </cell>
          <cell r="F3090">
            <v>2</v>
          </cell>
          <cell r="G3090" t="str">
            <v>CB300108000200</v>
          </cell>
          <cell r="H3090">
            <v>2</v>
          </cell>
          <cell r="I3090" t="str">
            <v>--</v>
          </cell>
          <cell r="J3090">
            <v>4</v>
          </cell>
          <cell r="K3090">
            <v>5</v>
          </cell>
        </row>
        <row r="3091">
          <cell r="A3091" t="str">
            <v>M2</v>
          </cell>
          <cell r="B3091" t="str">
            <v>A5C</v>
          </cell>
          <cell r="C3091" t="str">
            <v>P</v>
          </cell>
          <cell r="D3091" t="str">
            <v>23253</v>
          </cell>
          <cell r="E3091" t="str">
            <v>90 ELL</v>
          </cell>
          <cell r="F3091">
            <v>2</v>
          </cell>
          <cell r="G3091" t="str">
            <v>CB300108000200</v>
          </cell>
          <cell r="H3091">
            <v>2</v>
          </cell>
          <cell r="I3091" t="str">
            <v>--</v>
          </cell>
          <cell r="J3091">
            <v>1</v>
          </cell>
          <cell r="K3091">
            <v>2</v>
          </cell>
        </row>
        <row r="3092">
          <cell r="A3092" t="str">
            <v>M2</v>
          </cell>
          <cell r="B3092" t="str">
            <v>A5C</v>
          </cell>
          <cell r="C3092" t="str">
            <v>P</v>
          </cell>
          <cell r="D3092" t="str">
            <v>23255</v>
          </cell>
          <cell r="E3092" t="str">
            <v>90 ELL</v>
          </cell>
          <cell r="F3092">
            <v>2</v>
          </cell>
          <cell r="G3092" t="str">
            <v>CB300108000200</v>
          </cell>
          <cell r="H3092">
            <v>2</v>
          </cell>
          <cell r="I3092" t="str">
            <v>--</v>
          </cell>
          <cell r="J3092">
            <v>5</v>
          </cell>
          <cell r="K3092">
            <v>6</v>
          </cell>
        </row>
        <row r="3093">
          <cell r="A3093" t="str">
            <v>M2</v>
          </cell>
          <cell r="B3093" t="str">
            <v>A5C</v>
          </cell>
          <cell r="C3093" t="str">
            <v>P</v>
          </cell>
          <cell r="D3093" t="str">
            <v>23261</v>
          </cell>
          <cell r="E3093" t="str">
            <v>90 ELL</v>
          </cell>
          <cell r="F3093">
            <v>2</v>
          </cell>
          <cell r="G3093" t="str">
            <v>CB300108000200</v>
          </cell>
          <cell r="H3093">
            <v>2</v>
          </cell>
          <cell r="I3093" t="str">
            <v>--</v>
          </cell>
          <cell r="J3093">
            <v>4</v>
          </cell>
          <cell r="K3093">
            <v>5</v>
          </cell>
        </row>
        <row r="3094">
          <cell r="A3094" t="str">
            <v>M2</v>
          </cell>
          <cell r="B3094" t="str">
            <v>A5C</v>
          </cell>
          <cell r="C3094" t="str">
            <v>P</v>
          </cell>
          <cell r="D3094" t="str">
            <v>24006</v>
          </cell>
          <cell r="E3094" t="str">
            <v>90 ELL</v>
          </cell>
          <cell r="F3094">
            <v>2</v>
          </cell>
          <cell r="G3094" t="str">
            <v>CB300108000200</v>
          </cell>
          <cell r="H3094">
            <v>2</v>
          </cell>
          <cell r="I3094" t="str">
            <v>--</v>
          </cell>
          <cell r="J3094">
            <v>2</v>
          </cell>
          <cell r="K3094">
            <v>3</v>
          </cell>
        </row>
        <row r="3095">
          <cell r="A3095" t="str">
            <v>M2</v>
          </cell>
          <cell r="B3095" t="str">
            <v>A5C</v>
          </cell>
          <cell r="C3095" t="str">
            <v>TRIM</v>
          </cell>
          <cell r="D3095" t="str">
            <v>V-2316</v>
          </cell>
          <cell r="E3095" t="str">
            <v>90 ELL</v>
          </cell>
          <cell r="F3095">
            <v>2</v>
          </cell>
          <cell r="G3095" t="str">
            <v>CB300108000200</v>
          </cell>
          <cell r="H3095">
            <v>2</v>
          </cell>
          <cell r="I3095" t="str">
            <v>--</v>
          </cell>
          <cell r="J3095">
            <v>2</v>
          </cell>
          <cell r="K3095">
            <v>3</v>
          </cell>
        </row>
        <row r="3096">
          <cell r="A3096" t="str">
            <v>M2</v>
          </cell>
          <cell r="B3096" t="str">
            <v>A5C</v>
          </cell>
          <cell r="C3096" t="str">
            <v>P</v>
          </cell>
          <cell r="D3096" t="str">
            <v>23102</v>
          </cell>
          <cell r="E3096" t="str">
            <v>90 ELL</v>
          </cell>
          <cell r="F3096">
            <v>2</v>
          </cell>
          <cell r="G3096" t="str">
            <v>CB300108000200</v>
          </cell>
          <cell r="H3096">
            <v>2</v>
          </cell>
          <cell r="I3096" t="str">
            <v>--</v>
          </cell>
          <cell r="J3096">
            <v>2</v>
          </cell>
          <cell r="K3096">
            <v>3</v>
          </cell>
        </row>
        <row r="3097">
          <cell r="A3097" t="str">
            <v>M2</v>
          </cell>
          <cell r="B3097" t="str">
            <v>A5C</v>
          </cell>
          <cell r="C3097" t="str">
            <v>P</v>
          </cell>
          <cell r="D3097" t="str">
            <v>23131</v>
          </cell>
          <cell r="E3097" t="str">
            <v>90 ELL</v>
          </cell>
          <cell r="F3097">
            <v>2</v>
          </cell>
          <cell r="G3097" t="str">
            <v>CB300108000200</v>
          </cell>
          <cell r="H3097">
            <v>2</v>
          </cell>
          <cell r="I3097" t="str">
            <v>--</v>
          </cell>
          <cell r="J3097">
            <v>9</v>
          </cell>
          <cell r="K3097">
            <v>10</v>
          </cell>
        </row>
        <row r="3098">
          <cell r="A3098" t="str">
            <v>M2</v>
          </cell>
          <cell r="B3098" t="str">
            <v>A5C</v>
          </cell>
          <cell r="C3098" t="str">
            <v>P</v>
          </cell>
          <cell r="D3098" t="str">
            <v>23192</v>
          </cell>
          <cell r="E3098" t="str">
            <v>90 ELL</v>
          </cell>
          <cell r="F3098">
            <v>2</v>
          </cell>
          <cell r="G3098" t="str">
            <v>CB300108000200</v>
          </cell>
          <cell r="H3098">
            <v>2</v>
          </cell>
          <cell r="I3098" t="str">
            <v>--</v>
          </cell>
          <cell r="J3098">
            <v>5</v>
          </cell>
          <cell r="K3098">
            <v>6</v>
          </cell>
        </row>
        <row r="3099">
          <cell r="A3099" t="str">
            <v>M2</v>
          </cell>
          <cell r="B3099" t="str">
            <v>A5C</v>
          </cell>
          <cell r="C3099" t="str">
            <v>P</v>
          </cell>
          <cell r="D3099" t="str">
            <v>23229</v>
          </cell>
          <cell r="E3099" t="str">
            <v>90 ELL</v>
          </cell>
          <cell r="F3099">
            <v>2</v>
          </cell>
          <cell r="G3099" t="str">
            <v>CB300108000200</v>
          </cell>
          <cell r="H3099">
            <v>2</v>
          </cell>
          <cell r="I3099" t="str">
            <v>--</v>
          </cell>
          <cell r="J3099">
            <v>4</v>
          </cell>
          <cell r="K3099">
            <v>5</v>
          </cell>
        </row>
        <row r="3100">
          <cell r="A3100" t="str">
            <v>M2</v>
          </cell>
          <cell r="B3100" t="str">
            <v>A5C</v>
          </cell>
          <cell r="C3100" t="str">
            <v>P</v>
          </cell>
          <cell r="D3100" t="str">
            <v>23231</v>
          </cell>
          <cell r="E3100" t="str">
            <v>90 ELL</v>
          </cell>
          <cell r="F3100">
            <v>2</v>
          </cell>
          <cell r="G3100" t="str">
            <v>CB300108000200</v>
          </cell>
          <cell r="H3100">
            <v>2</v>
          </cell>
          <cell r="I3100" t="str">
            <v>--</v>
          </cell>
          <cell r="J3100">
            <v>1</v>
          </cell>
          <cell r="K3100">
            <v>2</v>
          </cell>
        </row>
        <row r="3101">
          <cell r="A3101" t="str">
            <v>M2</v>
          </cell>
          <cell r="B3101" t="str">
            <v>A5C</v>
          </cell>
          <cell r="C3101" t="str">
            <v>P</v>
          </cell>
          <cell r="D3101" t="str">
            <v>24021</v>
          </cell>
          <cell r="E3101" t="str">
            <v>90 ELL</v>
          </cell>
          <cell r="F3101">
            <v>2</v>
          </cell>
          <cell r="G3101" t="str">
            <v>CB300108000200</v>
          </cell>
          <cell r="H3101">
            <v>2</v>
          </cell>
          <cell r="I3101" t="str">
            <v>--</v>
          </cell>
          <cell r="J3101">
            <v>4</v>
          </cell>
          <cell r="K3101">
            <v>5</v>
          </cell>
        </row>
        <row r="3102">
          <cell r="A3102" t="str">
            <v>M2</v>
          </cell>
          <cell r="B3102" t="str">
            <v>A5C</v>
          </cell>
          <cell r="C3102" t="str">
            <v>P</v>
          </cell>
          <cell r="D3102" t="str">
            <v>23073</v>
          </cell>
          <cell r="E3102" t="str">
            <v>C SWG</v>
          </cell>
          <cell r="F3102">
            <v>2</v>
          </cell>
          <cell r="G3102" t="str">
            <v>CB1614080802IH</v>
          </cell>
          <cell r="H3102">
            <v>2</v>
          </cell>
          <cell r="I3102">
            <v>1.5</v>
          </cell>
          <cell r="J3102">
            <v>2</v>
          </cell>
          <cell r="K3102">
            <v>3</v>
          </cell>
        </row>
        <row r="3103">
          <cell r="A3103" t="str">
            <v>M2</v>
          </cell>
          <cell r="B3103" t="str">
            <v>A5C</v>
          </cell>
          <cell r="C3103" t="str">
            <v>P</v>
          </cell>
          <cell r="D3103" t="str">
            <v>23085</v>
          </cell>
          <cell r="E3103" t="str">
            <v>C SWG</v>
          </cell>
          <cell r="F3103">
            <v>2</v>
          </cell>
          <cell r="G3103" t="str">
            <v>CB1614080802IH</v>
          </cell>
          <cell r="H3103">
            <v>2</v>
          </cell>
          <cell r="I3103">
            <v>1.5</v>
          </cell>
          <cell r="J3103">
            <v>2</v>
          </cell>
          <cell r="K3103">
            <v>3</v>
          </cell>
        </row>
        <row r="3104">
          <cell r="A3104" t="str">
            <v>M2</v>
          </cell>
          <cell r="B3104" t="str">
            <v>A5C</v>
          </cell>
          <cell r="C3104" t="str">
            <v>P</v>
          </cell>
          <cell r="D3104" t="str">
            <v>23096</v>
          </cell>
          <cell r="E3104" t="str">
            <v>C SWG</v>
          </cell>
          <cell r="F3104">
            <v>2</v>
          </cell>
          <cell r="G3104" t="str">
            <v>CB1614080802IH</v>
          </cell>
          <cell r="H3104">
            <v>2</v>
          </cell>
          <cell r="I3104">
            <v>1.5</v>
          </cell>
          <cell r="J3104">
            <v>2</v>
          </cell>
          <cell r="K3104">
            <v>3</v>
          </cell>
        </row>
        <row r="3105">
          <cell r="A3105" t="str">
            <v>M2</v>
          </cell>
          <cell r="B3105" t="str">
            <v>A5C</v>
          </cell>
          <cell r="C3105" t="str">
            <v>P</v>
          </cell>
          <cell r="D3105" t="str">
            <v>23135</v>
          </cell>
          <cell r="E3105" t="str">
            <v>C SWG</v>
          </cell>
          <cell r="F3105">
            <v>2</v>
          </cell>
          <cell r="G3105" t="str">
            <v>CB1614080802IH</v>
          </cell>
          <cell r="H3105">
            <v>2</v>
          </cell>
          <cell r="I3105">
            <v>1.5</v>
          </cell>
          <cell r="J3105">
            <v>2</v>
          </cell>
          <cell r="K3105">
            <v>3</v>
          </cell>
        </row>
        <row r="3106">
          <cell r="A3106" t="str">
            <v>M2</v>
          </cell>
          <cell r="B3106" t="str">
            <v>A5C</v>
          </cell>
          <cell r="C3106" t="str">
            <v>P</v>
          </cell>
          <cell r="D3106" t="str">
            <v>23230</v>
          </cell>
          <cell r="E3106" t="str">
            <v>C SWG</v>
          </cell>
          <cell r="F3106">
            <v>2</v>
          </cell>
          <cell r="G3106" t="str">
            <v>CB161408080201</v>
          </cell>
          <cell r="H3106">
            <v>2</v>
          </cell>
          <cell r="I3106">
            <v>1</v>
          </cell>
          <cell r="J3106">
            <v>2</v>
          </cell>
          <cell r="K3106">
            <v>3</v>
          </cell>
        </row>
        <row r="3107">
          <cell r="A3107" t="str">
            <v>M2</v>
          </cell>
          <cell r="B3107" t="str">
            <v>A5C</v>
          </cell>
          <cell r="C3107" t="str">
            <v>P</v>
          </cell>
          <cell r="D3107" t="str">
            <v>23252</v>
          </cell>
          <cell r="E3107" t="str">
            <v>C SWG</v>
          </cell>
          <cell r="F3107">
            <v>2</v>
          </cell>
          <cell r="G3107" t="str">
            <v>CB161408080201</v>
          </cell>
          <cell r="H3107">
            <v>2</v>
          </cell>
          <cell r="I3107">
            <v>1</v>
          </cell>
          <cell r="J3107">
            <v>2</v>
          </cell>
          <cell r="K3107">
            <v>3</v>
          </cell>
        </row>
        <row r="3108">
          <cell r="A3108" t="str">
            <v>M2</v>
          </cell>
          <cell r="B3108" t="str">
            <v>A5C</v>
          </cell>
          <cell r="C3108" t="str">
            <v>P</v>
          </cell>
          <cell r="D3108" t="str">
            <v>23261</v>
          </cell>
          <cell r="E3108" t="str">
            <v>C SWG</v>
          </cell>
          <cell r="F3108">
            <v>2</v>
          </cell>
          <cell r="G3108" t="str">
            <v>CB161408080201</v>
          </cell>
          <cell r="H3108">
            <v>2</v>
          </cell>
          <cell r="I3108">
            <v>1</v>
          </cell>
          <cell r="J3108">
            <v>1</v>
          </cell>
          <cell r="K3108">
            <v>2</v>
          </cell>
        </row>
        <row r="3109">
          <cell r="A3109" t="str">
            <v>M2</v>
          </cell>
          <cell r="B3109" t="str">
            <v>A5C</v>
          </cell>
          <cell r="C3109" t="str">
            <v>P</v>
          </cell>
          <cell r="D3109" t="str">
            <v>24021</v>
          </cell>
          <cell r="E3109" t="str">
            <v>C SWG</v>
          </cell>
          <cell r="F3109">
            <v>2</v>
          </cell>
          <cell r="G3109" t="str">
            <v>CB1614080802IH</v>
          </cell>
          <cell r="H3109">
            <v>2</v>
          </cell>
          <cell r="I3109">
            <v>1.5</v>
          </cell>
          <cell r="J3109">
            <v>2</v>
          </cell>
          <cell r="K3109">
            <v>3</v>
          </cell>
        </row>
        <row r="3110">
          <cell r="A3110" t="str">
            <v>M2</v>
          </cell>
          <cell r="B3110" t="str">
            <v>A5C</v>
          </cell>
          <cell r="C3110" t="str">
            <v>P</v>
          </cell>
          <cell r="D3110" t="str">
            <v>23102</v>
          </cell>
          <cell r="E3110" t="str">
            <v>C SWG</v>
          </cell>
          <cell r="F3110">
            <v>2</v>
          </cell>
          <cell r="G3110" t="str">
            <v>CB1614080802IH</v>
          </cell>
          <cell r="H3110">
            <v>2</v>
          </cell>
          <cell r="I3110">
            <v>1.5</v>
          </cell>
          <cell r="J3110">
            <v>2</v>
          </cell>
          <cell r="K3110">
            <v>3</v>
          </cell>
        </row>
        <row r="3111">
          <cell r="A3111" t="str">
            <v>M2</v>
          </cell>
          <cell r="B3111" t="str">
            <v>A5C</v>
          </cell>
          <cell r="C3111" t="str">
            <v>P</v>
          </cell>
          <cell r="D3111" t="str">
            <v>24007</v>
          </cell>
          <cell r="E3111" t="str">
            <v>C SWG</v>
          </cell>
          <cell r="F3111">
            <v>2</v>
          </cell>
          <cell r="G3111" t="str">
            <v>CB161408080201</v>
          </cell>
          <cell r="H3111">
            <v>2</v>
          </cell>
          <cell r="I3111">
            <v>1</v>
          </cell>
          <cell r="J3111">
            <v>1</v>
          </cell>
          <cell r="K3111">
            <v>2</v>
          </cell>
        </row>
        <row r="3112">
          <cell r="A3112" t="str">
            <v>M2</v>
          </cell>
          <cell r="B3112" t="str">
            <v>A5C</v>
          </cell>
          <cell r="C3112" t="str">
            <v>P</v>
          </cell>
          <cell r="D3112" t="str">
            <v>24013</v>
          </cell>
          <cell r="E3112" t="str">
            <v>C SWG</v>
          </cell>
          <cell r="F3112">
            <v>2</v>
          </cell>
          <cell r="G3112" t="str">
            <v>CB161408080201</v>
          </cell>
          <cell r="H3112">
            <v>2</v>
          </cell>
          <cell r="I3112">
            <v>1</v>
          </cell>
          <cell r="J3112">
            <v>2</v>
          </cell>
          <cell r="K3112">
            <v>3</v>
          </cell>
        </row>
        <row r="3113">
          <cell r="A3113" t="str">
            <v>M2</v>
          </cell>
          <cell r="B3113" t="str">
            <v>A5C</v>
          </cell>
          <cell r="C3113" t="str">
            <v>P</v>
          </cell>
          <cell r="D3113" t="str">
            <v>23115</v>
          </cell>
          <cell r="E3113" t="str">
            <v>E SWG</v>
          </cell>
          <cell r="F3113">
            <v>2</v>
          </cell>
          <cell r="G3113" t="str">
            <v>CB1624080802IH</v>
          </cell>
          <cell r="H3113">
            <v>2</v>
          </cell>
          <cell r="I3113">
            <v>1.5</v>
          </cell>
          <cell r="J3113">
            <v>2</v>
          </cell>
          <cell r="K3113">
            <v>3</v>
          </cell>
        </row>
        <row r="3114">
          <cell r="A3114" t="str">
            <v>M2</v>
          </cell>
          <cell r="B3114" t="str">
            <v>A5C</v>
          </cell>
          <cell r="C3114" t="str">
            <v>P</v>
          </cell>
          <cell r="D3114" t="str">
            <v>23188</v>
          </cell>
          <cell r="E3114" t="str">
            <v>E SWG</v>
          </cell>
          <cell r="F3114">
            <v>2</v>
          </cell>
          <cell r="G3114" t="str">
            <v>CB16240808020T</v>
          </cell>
          <cell r="H3114">
            <v>2</v>
          </cell>
          <cell r="I3114">
            <v>0.75</v>
          </cell>
          <cell r="J3114">
            <v>2</v>
          </cell>
          <cell r="K3114">
            <v>3</v>
          </cell>
        </row>
        <row r="3115">
          <cell r="A3115" t="str">
            <v>M2</v>
          </cell>
          <cell r="B3115" t="str">
            <v>A5C</v>
          </cell>
          <cell r="C3115" t="str">
            <v>P</v>
          </cell>
          <cell r="D3115" t="str">
            <v>23192</v>
          </cell>
          <cell r="E3115" t="str">
            <v>E SWG</v>
          </cell>
          <cell r="F3115">
            <v>2</v>
          </cell>
          <cell r="G3115" t="str">
            <v>CB1624080802IH</v>
          </cell>
          <cell r="H3115">
            <v>2</v>
          </cell>
          <cell r="I3115">
            <v>1.5</v>
          </cell>
          <cell r="J3115">
            <v>2</v>
          </cell>
          <cell r="K3115">
            <v>3</v>
          </cell>
        </row>
        <row r="3116">
          <cell r="A3116" t="str">
            <v>M2</v>
          </cell>
          <cell r="B3116" t="str">
            <v>A5C</v>
          </cell>
          <cell r="C3116" t="str">
            <v>P</v>
          </cell>
          <cell r="D3116" t="str">
            <v>23001</v>
          </cell>
          <cell r="E3116" t="str">
            <v>E SWG</v>
          </cell>
          <cell r="F3116">
            <v>2</v>
          </cell>
          <cell r="G3116" t="str">
            <v>CB1624080802IH</v>
          </cell>
          <cell r="H3116">
            <v>2</v>
          </cell>
          <cell r="I3116">
            <v>1.5</v>
          </cell>
          <cell r="J3116">
            <v>2</v>
          </cell>
          <cell r="K3116">
            <v>3</v>
          </cell>
        </row>
        <row r="3117">
          <cell r="A3117" t="str">
            <v>M2</v>
          </cell>
          <cell r="B3117" t="str">
            <v>A5C</v>
          </cell>
          <cell r="C3117" t="str">
            <v>P</v>
          </cell>
          <cell r="D3117" t="str">
            <v>23035</v>
          </cell>
          <cell r="E3117" t="str">
            <v>E SWG</v>
          </cell>
          <cell r="F3117">
            <v>2</v>
          </cell>
          <cell r="G3117" t="str">
            <v>CB1624080802IH</v>
          </cell>
          <cell r="H3117">
            <v>2</v>
          </cell>
          <cell r="I3117">
            <v>1.5</v>
          </cell>
          <cell r="J3117">
            <v>2</v>
          </cell>
          <cell r="K3117">
            <v>3</v>
          </cell>
        </row>
        <row r="3118">
          <cell r="A3118" t="str">
            <v>M2</v>
          </cell>
          <cell r="B3118" t="str">
            <v>A5C</v>
          </cell>
          <cell r="C3118" t="str">
            <v>P</v>
          </cell>
          <cell r="D3118" t="str">
            <v>23073</v>
          </cell>
          <cell r="E3118" t="str">
            <v>SOL</v>
          </cell>
          <cell r="F3118">
            <v>2</v>
          </cell>
          <cell r="G3118" t="str">
            <v>CB39020000020T</v>
          </cell>
          <cell r="H3118">
            <v>2</v>
          </cell>
          <cell r="I3118">
            <v>0.75</v>
          </cell>
          <cell r="J3118">
            <v>2</v>
          </cell>
          <cell r="K3118">
            <v>3</v>
          </cell>
        </row>
        <row r="3119">
          <cell r="A3119" t="str">
            <v>M2</v>
          </cell>
          <cell r="B3119" t="str">
            <v>A5C</v>
          </cell>
          <cell r="C3119" t="str">
            <v>P</v>
          </cell>
          <cell r="D3119" t="str">
            <v>23085</v>
          </cell>
          <cell r="E3119" t="str">
            <v>SOL</v>
          </cell>
          <cell r="F3119">
            <v>2</v>
          </cell>
          <cell r="G3119" t="str">
            <v>CB39020000020T</v>
          </cell>
          <cell r="H3119">
            <v>2</v>
          </cell>
          <cell r="I3119">
            <v>0.75</v>
          </cell>
          <cell r="J3119">
            <v>3</v>
          </cell>
          <cell r="K3119">
            <v>4</v>
          </cell>
        </row>
        <row r="3120">
          <cell r="A3120" t="str">
            <v>M2</v>
          </cell>
          <cell r="B3120" t="str">
            <v>A5C</v>
          </cell>
          <cell r="C3120" t="str">
            <v>P</v>
          </cell>
          <cell r="D3120" t="str">
            <v>23102</v>
          </cell>
          <cell r="E3120" t="str">
            <v>SOL</v>
          </cell>
          <cell r="F3120">
            <v>2</v>
          </cell>
          <cell r="G3120" t="str">
            <v>CB390200000201</v>
          </cell>
          <cell r="H3120">
            <v>2</v>
          </cell>
          <cell r="I3120">
            <v>1</v>
          </cell>
          <cell r="J3120">
            <v>1</v>
          </cell>
          <cell r="K3120">
            <v>2</v>
          </cell>
        </row>
        <row r="3121">
          <cell r="A3121" t="str">
            <v>M2</v>
          </cell>
          <cell r="B3121" t="str">
            <v>A5C</v>
          </cell>
          <cell r="C3121" t="str">
            <v>P</v>
          </cell>
          <cell r="D3121" t="str">
            <v>23192</v>
          </cell>
          <cell r="E3121" t="str">
            <v>SOL</v>
          </cell>
          <cell r="F3121">
            <v>2</v>
          </cell>
          <cell r="G3121" t="str">
            <v>CB39020000020T</v>
          </cell>
          <cell r="H3121">
            <v>2</v>
          </cell>
          <cell r="I3121">
            <v>0.75</v>
          </cell>
          <cell r="J3121">
            <v>3</v>
          </cell>
          <cell r="K3121">
            <v>4</v>
          </cell>
        </row>
        <row r="3122">
          <cell r="A3122" t="str">
            <v>M2</v>
          </cell>
          <cell r="B3122" t="str">
            <v>A5C</v>
          </cell>
          <cell r="C3122" t="str">
            <v>P</v>
          </cell>
          <cell r="D3122" t="str">
            <v>23192</v>
          </cell>
          <cell r="E3122" t="str">
            <v>SOL</v>
          </cell>
          <cell r="F3122">
            <v>2</v>
          </cell>
          <cell r="G3122" t="str">
            <v>CB3902000002IH</v>
          </cell>
          <cell r="H3122">
            <v>2</v>
          </cell>
          <cell r="I3122">
            <v>1.5</v>
          </cell>
          <cell r="J3122">
            <v>2</v>
          </cell>
          <cell r="K3122">
            <v>3</v>
          </cell>
        </row>
        <row r="3123">
          <cell r="A3123" t="str">
            <v>M2</v>
          </cell>
          <cell r="B3123" t="str">
            <v>A5C</v>
          </cell>
          <cell r="C3123" t="str">
            <v>P</v>
          </cell>
          <cell r="D3123" t="str">
            <v>23229</v>
          </cell>
          <cell r="E3123" t="str">
            <v>SOL</v>
          </cell>
          <cell r="F3123">
            <v>2</v>
          </cell>
          <cell r="G3123" t="str">
            <v>CB39020000020T</v>
          </cell>
          <cell r="H3123">
            <v>2</v>
          </cell>
          <cell r="I3123">
            <v>0.75</v>
          </cell>
          <cell r="J3123">
            <v>1</v>
          </cell>
          <cell r="K3123">
            <v>2</v>
          </cell>
        </row>
        <row r="3124">
          <cell r="A3124" t="str">
            <v>M2</v>
          </cell>
          <cell r="B3124" t="str">
            <v>A5C</v>
          </cell>
          <cell r="C3124" t="str">
            <v>P</v>
          </cell>
          <cell r="D3124" t="str">
            <v>23251</v>
          </cell>
          <cell r="E3124" t="str">
            <v>SOL</v>
          </cell>
          <cell r="F3124">
            <v>2</v>
          </cell>
          <cell r="G3124" t="str">
            <v>CB39020000020T</v>
          </cell>
          <cell r="H3124">
            <v>2</v>
          </cell>
          <cell r="I3124">
            <v>0.75</v>
          </cell>
          <cell r="J3124">
            <v>1</v>
          </cell>
          <cell r="K3124">
            <v>2</v>
          </cell>
        </row>
        <row r="3125">
          <cell r="A3125" t="str">
            <v>M2</v>
          </cell>
          <cell r="B3125" t="str">
            <v>A5C</v>
          </cell>
          <cell r="C3125" t="str">
            <v>P</v>
          </cell>
          <cell r="D3125" t="str">
            <v>23253</v>
          </cell>
          <cell r="E3125" t="str">
            <v>SOL</v>
          </cell>
          <cell r="F3125">
            <v>2</v>
          </cell>
          <cell r="G3125" t="str">
            <v>CB3902000002IH</v>
          </cell>
          <cell r="H3125">
            <v>2</v>
          </cell>
          <cell r="I3125">
            <v>1.5</v>
          </cell>
          <cell r="J3125">
            <v>1</v>
          </cell>
          <cell r="K3125">
            <v>2</v>
          </cell>
        </row>
        <row r="3126">
          <cell r="A3126" t="str">
            <v>M2</v>
          </cell>
          <cell r="B3126" t="str">
            <v>A5C</v>
          </cell>
          <cell r="C3126" t="str">
            <v>P</v>
          </cell>
          <cell r="D3126" t="str">
            <v>23261</v>
          </cell>
          <cell r="E3126" t="str">
            <v>SOL</v>
          </cell>
          <cell r="F3126">
            <v>2</v>
          </cell>
          <cell r="G3126" t="str">
            <v>CB390200000201</v>
          </cell>
          <cell r="H3126">
            <v>2</v>
          </cell>
          <cell r="I3126">
            <v>1</v>
          </cell>
          <cell r="J3126">
            <v>1</v>
          </cell>
          <cell r="K3126">
            <v>2</v>
          </cell>
        </row>
        <row r="3127">
          <cell r="A3127" t="str">
            <v>M2</v>
          </cell>
          <cell r="B3127" t="str">
            <v>A5C</v>
          </cell>
          <cell r="C3127" t="str">
            <v>P</v>
          </cell>
          <cell r="D3127" t="str">
            <v>24006</v>
          </cell>
          <cell r="E3127" t="str">
            <v>SOL</v>
          </cell>
          <cell r="F3127">
            <v>2</v>
          </cell>
          <cell r="G3127" t="str">
            <v>CB39020000020T</v>
          </cell>
          <cell r="H3127">
            <v>2</v>
          </cell>
          <cell r="I3127">
            <v>0.75</v>
          </cell>
          <cell r="J3127">
            <v>1</v>
          </cell>
          <cell r="K3127">
            <v>2</v>
          </cell>
        </row>
        <row r="3128">
          <cell r="A3128" t="str">
            <v>M2</v>
          </cell>
          <cell r="B3128" t="str">
            <v>A5C</v>
          </cell>
          <cell r="C3128" t="str">
            <v>P</v>
          </cell>
          <cell r="D3128" t="str">
            <v>24021</v>
          </cell>
          <cell r="E3128" t="str">
            <v>SOL</v>
          </cell>
          <cell r="F3128">
            <v>2</v>
          </cell>
          <cell r="G3128" t="str">
            <v>CB39020000020T</v>
          </cell>
          <cell r="H3128">
            <v>2</v>
          </cell>
          <cell r="I3128">
            <v>0.75</v>
          </cell>
          <cell r="J3128">
            <v>2</v>
          </cell>
          <cell r="K3128">
            <v>3</v>
          </cell>
        </row>
        <row r="3129">
          <cell r="A3129" t="str">
            <v>M2</v>
          </cell>
          <cell r="B3129" t="str">
            <v>A5C</v>
          </cell>
          <cell r="C3129" t="str">
            <v>P</v>
          </cell>
          <cell r="D3129" t="str">
            <v>24020</v>
          </cell>
          <cell r="E3129" t="str">
            <v>SOL</v>
          </cell>
          <cell r="F3129">
            <v>2</v>
          </cell>
          <cell r="G3129" t="str">
            <v>CB390200000201</v>
          </cell>
          <cell r="H3129">
            <v>2</v>
          </cell>
          <cell r="I3129">
            <v>1</v>
          </cell>
          <cell r="J3129">
            <v>1</v>
          </cell>
          <cell r="K3129">
            <v>2</v>
          </cell>
        </row>
        <row r="3130">
          <cell r="A3130" t="str">
            <v>M2</v>
          </cell>
          <cell r="B3130" t="str">
            <v>A5C</v>
          </cell>
          <cell r="C3130" t="str">
            <v>P</v>
          </cell>
          <cell r="D3130" t="str">
            <v>23096</v>
          </cell>
          <cell r="E3130" t="str">
            <v>SOL</v>
          </cell>
          <cell r="F3130">
            <v>2</v>
          </cell>
          <cell r="G3130" t="str">
            <v>CB39020000020T</v>
          </cell>
          <cell r="H3130">
            <v>2</v>
          </cell>
          <cell r="I3130">
            <v>0.75</v>
          </cell>
          <cell r="J3130">
            <v>4</v>
          </cell>
          <cell r="K3130">
            <v>5</v>
          </cell>
        </row>
        <row r="3131">
          <cell r="A3131" t="str">
            <v>M2</v>
          </cell>
          <cell r="B3131" t="str">
            <v>A5C</v>
          </cell>
          <cell r="C3131" t="str">
            <v>P</v>
          </cell>
          <cell r="D3131" t="str">
            <v>23102</v>
          </cell>
          <cell r="E3131" t="str">
            <v>SOL</v>
          </cell>
          <cell r="F3131">
            <v>2</v>
          </cell>
          <cell r="G3131" t="str">
            <v>CB39020000020T</v>
          </cell>
          <cell r="H3131">
            <v>2</v>
          </cell>
          <cell r="I3131">
            <v>0.75</v>
          </cell>
          <cell r="J3131">
            <v>2</v>
          </cell>
          <cell r="K3131">
            <v>3</v>
          </cell>
        </row>
        <row r="3132">
          <cell r="A3132" t="str">
            <v>M2</v>
          </cell>
          <cell r="B3132" t="str">
            <v>A5C</v>
          </cell>
          <cell r="C3132" t="str">
            <v>P</v>
          </cell>
          <cell r="D3132" t="str">
            <v>23135</v>
          </cell>
          <cell r="E3132" t="str">
            <v>SOL</v>
          </cell>
          <cell r="F3132">
            <v>2</v>
          </cell>
          <cell r="G3132" t="str">
            <v>CB39020000020T</v>
          </cell>
          <cell r="H3132">
            <v>2</v>
          </cell>
          <cell r="I3132">
            <v>0.75</v>
          </cell>
          <cell r="J3132">
            <v>4</v>
          </cell>
          <cell r="K3132">
            <v>5</v>
          </cell>
        </row>
        <row r="3133">
          <cell r="A3133" t="str">
            <v>M2</v>
          </cell>
          <cell r="B3133" t="str">
            <v>A5C</v>
          </cell>
          <cell r="C3133" t="str">
            <v>P</v>
          </cell>
          <cell r="D3133" t="str">
            <v>23192</v>
          </cell>
          <cell r="E3133" t="str">
            <v>SOL</v>
          </cell>
          <cell r="F3133">
            <v>2</v>
          </cell>
          <cell r="G3133" t="str">
            <v>CB39020000020T</v>
          </cell>
          <cell r="H3133">
            <v>2</v>
          </cell>
          <cell r="I3133">
            <v>0.75</v>
          </cell>
          <cell r="J3133">
            <v>1</v>
          </cell>
          <cell r="K3133">
            <v>2</v>
          </cell>
        </row>
        <row r="3134">
          <cell r="A3134" t="str">
            <v>M2</v>
          </cell>
          <cell r="B3134" t="str">
            <v>A5C</v>
          </cell>
          <cell r="C3134" t="str">
            <v>P</v>
          </cell>
          <cell r="D3134" t="str">
            <v>23231</v>
          </cell>
          <cell r="E3134" t="str">
            <v>SOL</v>
          </cell>
          <cell r="F3134">
            <v>2</v>
          </cell>
          <cell r="G3134" t="str">
            <v>CB3902000002IH</v>
          </cell>
          <cell r="H3134">
            <v>2</v>
          </cell>
          <cell r="I3134">
            <v>1.5</v>
          </cell>
          <cell r="J3134">
            <v>1</v>
          </cell>
          <cell r="K3134">
            <v>2</v>
          </cell>
        </row>
        <row r="3135">
          <cell r="A3135" t="str">
            <v>M2</v>
          </cell>
          <cell r="B3135" t="str">
            <v>A5C</v>
          </cell>
          <cell r="C3135" t="str">
            <v>P</v>
          </cell>
          <cell r="D3135" t="str">
            <v>23001</v>
          </cell>
          <cell r="E3135" t="str">
            <v>TEE</v>
          </cell>
          <cell r="F3135">
            <v>2</v>
          </cell>
          <cell r="G3135" t="str">
            <v>CB300308000200</v>
          </cell>
          <cell r="H3135">
            <v>2</v>
          </cell>
          <cell r="I3135" t="str">
            <v>--</v>
          </cell>
          <cell r="J3135">
            <v>1</v>
          </cell>
          <cell r="K3135">
            <v>2</v>
          </cell>
        </row>
        <row r="3136">
          <cell r="A3136" t="str">
            <v>M2</v>
          </cell>
          <cell r="B3136" t="str">
            <v>A5C</v>
          </cell>
          <cell r="C3136" t="str">
            <v>P</v>
          </cell>
          <cell r="D3136" t="str">
            <v>23073</v>
          </cell>
          <cell r="E3136" t="str">
            <v>TEE</v>
          </cell>
          <cell r="F3136">
            <v>2</v>
          </cell>
          <cell r="G3136" t="str">
            <v>CB300308000200</v>
          </cell>
          <cell r="H3136">
            <v>2</v>
          </cell>
          <cell r="I3136" t="str">
            <v>--</v>
          </cell>
          <cell r="J3136">
            <v>1</v>
          </cell>
          <cell r="K3136">
            <v>2</v>
          </cell>
        </row>
        <row r="3137">
          <cell r="A3137" t="str">
            <v>M2</v>
          </cell>
          <cell r="B3137" t="str">
            <v>A5C</v>
          </cell>
          <cell r="C3137" t="str">
            <v>P</v>
          </cell>
          <cell r="D3137" t="str">
            <v>23085</v>
          </cell>
          <cell r="E3137" t="str">
            <v>TEE</v>
          </cell>
          <cell r="F3137">
            <v>2</v>
          </cell>
          <cell r="G3137" t="str">
            <v>CB300308000200</v>
          </cell>
          <cell r="H3137">
            <v>2</v>
          </cell>
          <cell r="I3137" t="str">
            <v>--</v>
          </cell>
          <cell r="J3137">
            <v>1</v>
          </cell>
          <cell r="K3137">
            <v>2</v>
          </cell>
        </row>
        <row r="3138">
          <cell r="A3138" t="str">
            <v>M2</v>
          </cell>
          <cell r="B3138" t="str">
            <v>A5C</v>
          </cell>
          <cell r="C3138" t="str">
            <v>P</v>
          </cell>
          <cell r="D3138" t="str">
            <v>23096</v>
          </cell>
          <cell r="E3138" t="str">
            <v>TEE</v>
          </cell>
          <cell r="F3138">
            <v>2</v>
          </cell>
          <cell r="G3138" t="str">
            <v>CB300308000200</v>
          </cell>
          <cell r="H3138">
            <v>2</v>
          </cell>
          <cell r="I3138" t="str">
            <v>--</v>
          </cell>
          <cell r="J3138">
            <v>3</v>
          </cell>
          <cell r="K3138">
            <v>4</v>
          </cell>
        </row>
        <row r="3139">
          <cell r="A3139" t="str">
            <v>M2</v>
          </cell>
          <cell r="B3139" t="str">
            <v>A5C</v>
          </cell>
          <cell r="C3139" t="str">
            <v>P</v>
          </cell>
          <cell r="D3139" t="str">
            <v>23102</v>
          </cell>
          <cell r="E3139" t="str">
            <v>TEE</v>
          </cell>
          <cell r="F3139">
            <v>2</v>
          </cell>
          <cell r="G3139" t="str">
            <v>CB300308000200</v>
          </cell>
          <cell r="H3139">
            <v>2</v>
          </cell>
          <cell r="I3139" t="str">
            <v>--</v>
          </cell>
          <cell r="J3139">
            <v>1</v>
          </cell>
          <cell r="K3139">
            <v>2</v>
          </cell>
        </row>
        <row r="3140">
          <cell r="A3140" t="str">
            <v>M2</v>
          </cell>
          <cell r="B3140" t="str">
            <v>A5C</v>
          </cell>
          <cell r="C3140" t="str">
            <v>P</v>
          </cell>
          <cell r="D3140" t="str">
            <v>23115</v>
          </cell>
          <cell r="E3140" t="str">
            <v>TEE</v>
          </cell>
          <cell r="F3140">
            <v>2</v>
          </cell>
          <cell r="G3140" t="str">
            <v>CB300308000200</v>
          </cell>
          <cell r="H3140">
            <v>2</v>
          </cell>
          <cell r="I3140" t="str">
            <v>--</v>
          </cell>
          <cell r="J3140">
            <v>1</v>
          </cell>
          <cell r="K3140">
            <v>2</v>
          </cell>
        </row>
        <row r="3141">
          <cell r="A3141" t="str">
            <v>M2</v>
          </cell>
          <cell r="B3141" t="str">
            <v>A5C</v>
          </cell>
          <cell r="C3141" t="str">
            <v>P</v>
          </cell>
          <cell r="D3141" t="str">
            <v>23261</v>
          </cell>
          <cell r="E3141" t="str">
            <v>TEE</v>
          </cell>
          <cell r="F3141">
            <v>2</v>
          </cell>
          <cell r="G3141" t="str">
            <v>CB300308000200</v>
          </cell>
          <cell r="H3141">
            <v>2</v>
          </cell>
          <cell r="I3141" t="str">
            <v>--</v>
          </cell>
          <cell r="J3141">
            <v>2</v>
          </cell>
          <cell r="K3141">
            <v>3</v>
          </cell>
        </row>
        <row r="3142">
          <cell r="A3142" t="str">
            <v>M2</v>
          </cell>
          <cell r="B3142" t="str">
            <v>A5C</v>
          </cell>
          <cell r="C3142" t="str">
            <v>P</v>
          </cell>
          <cell r="D3142" t="str">
            <v>24021</v>
          </cell>
          <cell r="E3142" t="str">
            <v>TEE</v>
          </cell>
          <cell r="F3142">
            <v>2</v>
          </cell>
          <cell r="G3142" t="str">
            <v>CB300308000200</v>
          </cell>
          <cell r="H3142">
            <v>2</v>
          </cell>
          <cell r="I3142" t="str">
            <v>--</v>
          </cell>
          <cell r="J3142">
            <v>1</v>
          </cell>
          <cell r="K3142">
            <v>2</v>
          </cell>
        </row>
        <row r="3143">
          <cell r="A3143" t="str">
            <v>M2</v>
          </cell>
          <cell r="B3143" t="str">
            <v>A5C</v>
          </cell>
          <cell r="C3143" t="str">
            <v>P</v>
          </cell>
          <cell r="D3143" t="str">
            <v>23135</v>
          </cell>
          <cell r="E3143" t="str">
            <v>TEE</v>
          </cell>
          <cell r="F3143">
            <v>2</v>
          </cell>
          <cell r="G3143" t="str">
            <v>CB300308000200</v>
          </cell>
          <cell r="H3143">
            <v>2</v>
          </cell>
          <cell r="I3143" t="str">
            <v>--</v>
          </cell>
          <cell r="J3143">
            <v>3</v>
          </cell>
          <cell r="K3143">
            <v>4</v>
          </cell>
        </row>
        <row r="3144">
          <cell r="A3144" t="str">
            <v>M2</v>
          </cell>
          <cell r="B3144" t="str">
            <v>A5C</v>
          </cell>
          <cell r="C3144" t="str">
            <v>P</v>
          </cell>
          <cell r="D3144" t="str">
            <v>HOLD1</v>
          </cell>
          <cell r="E3144" t="str">
            <v>TOL</v>
          </cell>
          <cell r="F3144">
            <v>2</v>
          </cell>
          <cell r="G3144" t="str">
            <v>CB39030000020T</v>
          </cell>
          <cell r="H3144">
            <v>2</v>
          </cell>
          <cell r="I3144">
            <v>0.75</v>
          </cell>
          <cell r="J3144">
            <v>1</v>
          </cell>
          <cell r="K3144">
            <v>2</v>
          </cell>
        </row>
        <row r="3145">
          <cell r="A3145" t="str">
            <v>M2</v>
          </cell>
          <cell r="B3145" t="str">
            <v>A5C</v>
          </cell>
          <cell r="C3145" t="str">
            <v>P</v>
          </cell>
          <cell r="D3145" t="str">
            <v>23263</v>
          </cell>
          <cell r="E3145" t="str">
            <v>90 ELL</v>
          </cell>
          <cell r="F3145">
            <v>2</v>
          </cell>
          <cell r="G3145" t="str">
            <v>CB300108000200</v>
          </cell>
          <cell r="H3145">
            <v>2</v>
          </cell>
          <cell r="I3145" t="str">
            <v>--</v>
          </cell>
          <cell r="J3145">
            <v>4</v>
          </cell>
          <cell r="K3145">
            <v>5</v>
          </cell>
        </row>
        <row r="3146">
          <cell r="A3146" t="str">
            <v>M2</v>
          </cell>
          <cell r="B3146" t="str">
            <v>A5C</v>
          </cell>
          <cell r="C3146" t="str">
            <v>P</v>
          </cell>
          <cell r="D3146" t="str">
            <v>23264</v>
          </cell>
          <cell r="E3146" t="str">
            <v>90 ELL</v>
          </cell>
          <cell r="F3146">
            <v>2</v>
          </cell>
          <cell r="G3146" t="str">
            <v>CB300108000200</v>
          </cell>
          <cell r="H3146">
            <v>2</v>
          </cell>
          <cell r="I3146" t="str">
            <v>--</v>
          </cell>
          <cell r="J3146">
            <v>5</v>
          </cell>
          <cell r="K3146">
            <v>6</v>
          </cell>
        </row>
        <row r="3147">
          <cell r="A3147" t="str">
            <v>M2</v>
          </cell>
          <cell r="B3147" t="str">
            <v>A5C</v>
          </cell>
          <cell r="C3147" t="str">
            <v>P</v>
          </cell>
          <cell r="D3147" t="str">
            <v>24009</v>
          </cell>
          <cell r="E3147" t="str">
            <v>90 ELL</v>
          </cell>
          <cell r="F3147">
            <v>2</v>
          </cell>
          <cell r="G3147" t="str">
            <v>CB300108000200</v>
          </cell>
          <cell r="H3147">
            <v>2</v>
          </cell>
          <cell r="I3147" t="str">
            <v>--</v>
          </cell>
          <cell r="J3147">
            <v>4</v>
          </cell>
          <cell r="K3147">
            <v>5</v>
          </cell>
        </row>
        <row r="3148">
          <cell r="A3148" t="str">
            <v>M2</v>
          </cell>
          <cell r="B3148" t="str">
            <v>A5C</v>
          </cell>
          <cell r="C3148" t="str">
            <v>TRIM</v>
          </cell>
          <cell r="D3148" t="str">
            <v>V-2352</v>
          </cell>
          <cell r="E3148" t="str">
            <v>90 ELL</v>
          </cell>
          <cell r="F3148">
            <v>2</v>
          </cell>
          <cell r="G3148" t="str">
            <v>CB300108000200</v>
          </cell>
          <cell r="H3148">
            <v>2</v>
          </cell>
          <cell r="I3148" t="str">
            <v>--</v>
          </cell>
          <cell r="J3148">
            <v>2</v>
          </cell>
          <cell r="K3148">
            <v>3</v>
          </cell>
        </row>
        <row r="3149">
          <cell r="A3149" t="str">
            <v>M2</v>
          </cell>
          <cell r="B3149" t="str">
            <v>A5C</v>
          </cell>
          <cell r="C3149" t="str">
            <v>TRIM</v>
          </cell>
          <cell r="D3149" t="str">
            <v>V-2352</v>
          </cell>
          <cell r="E3149" t="str">
            <v>CAP</v>
          </cell>
          <cell r="F3149">
            <v>2</v>
          </cell>
          <cell r="G3149" t="str">
            <v>CB300708000200</v>
          </cell>
          <cell r="H3149">
            <v>2</v>
          </cell>
          <cell r="I3149" t="str">
            <v>--</v>
          </cell>
          <cell r="J3149">
            <v>2</v>
          </cell>
          <cell r="K3149">
            <v>3</v>
          </cell>
        </row>
        <row r="3150">
          <cell r="A3150" t="str">
            <v>M2</v>
          </cell>
          <cell r="B3150" t="str">
            <v>A5C</v>
          </cell>
          <cell r="C3150" t="str">
            <v>P</v>
          </cell>
          <cell r="D3150" t="str">
            <v>23264</v>
          </cell>
          <cell r="E3150" t="str">
            <v>SOL</v>
          </cell>
          <cell r="F3150">
            <v>2</v>
          </cell>
          <cell r="G3150" t="str">
            <v>CB39020000020T</v>
          </cell>
          <cell r="H3150">
            <v>2</v>
          </cell>
          <cell r="I3150">
            <v>0.75</v>
          </cell>
          <cell r="J3150">
            <v>2</v>
          </cell>
          <cell r="K3150">
            <v>3</v>
          </cell>
        </row>
        <row r="3151">
          <cell r="A3151" t="str">
            <v>M2</v>
          </cell>
          <cell r="B3151" t="str">
            <v>A5C</v>
          </cell>
          <cell r="C3151" t="str">
            <v>TRIM</v>
          </cell>
          <cell r="D3151" t="str">
            <v>V-2352</v>
          </cell>
          <cell r="E3151" t="str">
            <v>SOL</v>
          </cell>
          <cell r="F3151">
            <v>2</v>
          </cell>
          <cell r="G3151" t="str">
            <v>CB39020000020T</v>
          </cell>
          <cell r="H3151">
            <v>2</v>
          </cell>
          <cell r="I3151">
            <v>0.75</v>
          </cell>
          <cell r="J3151">
            <v>5</v>
          </cell>
          <cell r="K3151">
            <v>6</v>
          </cell>
        </row>
        <row r="3152">
          <cell r="A3152" t="str">
            <v>M2</v>
          </cell>
          <cell r="B3152" t="str">
            <v>A5C</v>
          </cell>
          <cell r="C3152" t="str">
            <v>P</v>
          </cell>
          <cell r="D3152" t="str">
            <v>24009</v>
          </cell>
          <cell r="E3152" t="str">
            <v>TEE</v>
          </cell>
          <cell r="F3152">
            <v>2</v>
          </cell>
          <cell r="G3152" t="str">
            <v>CB300308000200</v>
          </cell>
          <cell r="H3152">
            <v>2</v>
          </cell>
          <cell r="I3152" t="str">
            <v>--</v>
          </cell>
          <cell r="J3152">
            <v>1</v>
          </cell>
          <cell r="K3152">
            <v>2</v>
          </cell>
        </row>
        <row r="3153">
          <cell r="A3153" t="str">
            <v>M2</v>
          </cell>
          <cell r="B3153" t="str">
            <v>A5C</v>
          </cell>
          <cell r="C3153" t="str">
            <v>TRIM</v>
          </cell>
          <cell r="D3153" t="str">
            <v>V-2352</v>
          </cell>
          <cell r="E3153" t="str">
            <v>TEE</v>
          </cell>
          <cell r="F3153">
            <v>2</v>
          </cell>
          <cell r="G3153" t="str">
            <v>CB300308000200</v>
          </cell>
          <cell r="H3153">
            <v>2</v>
          </cell>
          <cell r="I3153" t="str">
            <v>--</v>
          </cell>
          <cell r="J3153">
            <v>2</v>
          </cell>
          <cell r="K3153">
            <v>3</v>
          </cell>
        </row>
        <row r="3154">
          <cell r="A3154" t="str">
            <v>M2</v>
          </cell>
          <cell r="B3154" t="str">
            <v>A5C</v>
          </cell>
          <cell r="C3154" t="str">
            <v>P</v>
          </cell>
          <cell r="D3154" t="str">
            <v>23030</v>
          </cell>
          <cell r="E3154" t="str">
            <v>45 ELL</v>
          </cell>
          <cell r="F3154">
            <v>2</v>
          </cell>
          <cell r="G3154" t="str">
            <v>CB300208000200</v>
          </cell>
          <cell r="H3154">
            <v>2</v>
          </cell>
          <cell r="I3154" t="str">
            <v>--</v>
          </cell>
          <cell r="J3154">
            <v>1</v>
          </cell>
          <cell r="K3154">
            <v>2</v>
          </cell>
        </row>
        <row r="3155">
          <cell r="A3155" t="str">
            <v>M2</v>
          </cell>
          <cell r="B3155" t="str">
            <v>A5C</v>
          </cell>
          <cell r="C3155" t="str">
            <v>P</v>
          </cell>
          <cell r="D3155" t="str">
            <v>23019</v>
          </cell>
          <cell r="E3155" t="str">
            <v>90 ELL</v>
          </cell>
          <cell r="F3155">
            <v>2</v>
          </cell>
          <cell r="G3155" t="str">
            <v>CB300108000200</v>
          </cell>
          <cell r="H3155">
            <v>2</v>
          </cell>
          <cell r="I3155" t="str">
            <v>--</v>
          </cell>
          <cell r="J3155">
            <v>6</v>
          </cell>
          <cell r="K3155">
            <v>7</v>
          </cell>
        </row>
        <row r="3156">
          <cell r="A3156" t="str">
            <v>M2</v>
          </cell>
          <cell r="B3156" t="str">
            <v>A5C</v>
          </cell>
          <cell r="C3156" t="str">
            <v>P</v>
          </cell>
          <cell r="D3156" t="str">
            <v>23020</v>
          </cell>
          <cell r="E3156" t="str">
            <v>90 ELL</v>
          </cell>
          <cell r="F3156">
            <v>2</v>
          </cell>
          <cell r="G3156" t="str">
            <v>CB300108000200</v>
          </cell>
          <cell r="H3156">
            <v>2</v>
          </cell>
          <cell r="I3156" t="str">
            <v>--</v>
          </cell>
          <cell r="J3156">
            <v>6</v>
          </cell>
          <cell r="K3156">
            <v>7</v>
          </cell>
        </row>
        <row r="3157">
          <cell r="A3157" t="str">
            <v>M2</v>
          </cell>
          <cell r="B3157" t="str">
            <v>A5C</v>
          </cell>
          <cell r="C3157" t="str">
            <v>P</v>
          </cell>
          <cell r="D3157" t="str">
            <v>23030</v>
          </cell>
          <cell r="E3157" t="str">
            <v>90 ELL</v>
          </cell>
          <cell r="F3157">
            <v>2</v>
          </cell>
          <cell r="G3157" t="str">
            <v>CB300108000200</v>
          </cell>
          <cell r="H3157">
            <v>2</v>
          </cell>
          <cell r="I3157" t="str">
            <v>--</v>
          </cell>
          <cell r="J3157">
            <v>6</v>
          </cell>
          <cell r="K3157">
            <v>7</v>
          </cell>
        </row>
        <row r="3158">
          <cell r="A3158" t="str">
            <v>M2</v>
          </cell>
          <cell r="B3158" t="str">
            <v>A5C</v>
          </cell>
          <cell r="C3158" t="str">
            <v>P</v>
          </cell>
          <cell r="D3158" t="str">
            <v>23032</v>
          </cell>
          <cell r="E3158" t="str">
            <v>90 ELL</v>
          </cell>
          <cell r="F3158">
            <v>2</v>
          </cell>
          <cell r="G3158" t="str">
            <v>CB300108000200</v>
          </cell>
          <cell r="H3158">
            <v>2</v>
          </cell>
          <cell r="I3158" t="str">
            <v>--</v>
          </cell>
          <cell r="J3158">
            <v>1</v>
          </cell>
          <cell r="K3158">
            <v>2</v>
          </cell>
        </row>
        <row r="3159">
          <cell r="A3159" t="str">
            <v>M2</v>
          </cell>
          <cell r="B3159" t="str">
            <v>A5C</v>
          </cell>
          <cell r="C3159" t="str">
            <v>P</v>
          </cell>
          <cell r="D3159" t="str">
            <v>23036</v>
          </cell>
          <cell r="E3159" t="str">
            <v>90 ELL</v>
          </cell>
          <cell r="F3159">
            <v>2</v>
          </cell>
          <cell r="G3159" t="str">
            <v>CB300108000200</v>
          </cell>
          <cell r="H3159">
            <v>2</v>
          </cell>
          <cell r="I3159" t="str">
            <v>--</v>
          </cell>
          <cell r="J3159">
            <v>8</v>
          </cell>
          <cell r="K3159">
            <v>9</v>
          </cell>
        </row>
        <row r="3160">
          <cell r="A3160" t="str">
            <v>M2</v>
          </cell>
          <cell r="B3160" t="str">
            <v>A5C</v>
          </cell>
          <cell r="C3160" t="str">
            <v>P</v>
          </cell>
          <cell r="D3160" t="str">
            <v>23054</v>
          </cell>
          <cell r="E3160" t="str">
            <v>90 ELL</v>
          </cell>
          <cell r="F3160">
            <v>2</v>
          </cell>
          <cell r="G3160" t="str">
            <v>CB300108000200</v>
          </cell>
          <cell r="H3160">
            <v>2</v>
          </cell>
          <cell r="I3160" t="str">
            <v>--</v>
          </cell>
          <cell r="J3160">
            <v>6</v>
          </cell>
          <cell r="K3160">
            <v>7</v>
          </cell>
        </row>
        <row r="3161">
          <cell r="A3161" t="str">
            <v>M2</v>
          </cell>
          <cell r="B3161" t="str">
            <v>A5C</v>
          </cell>
          <cell r="C3161" t="str">
            <v>P</v>
          </cell>
          <cell r="D3161" t="str">
            <v>23054</v>
          </cell>
          <cell r="E3161" t="str">
            <v>90 ELL</v>
          </cell>
          <cell r="F3161">
            <v>2</v>
          </cell>
          <cell r="G3161" t="str">
            <v>CB300108000200</v>
          </cell>
          <cell r="H3161">
            <v>2</v>
          </cell>
          <cell r="I3161" t="str">
            <v>--</v>
          </cell>
          <cell r="J3161">
            <v>4</v>
          </cell>
          <cell r="K3161">
            <v>5</v>
          </cell>
        </row>
        <row r="3162">
          <cell r="A3162" t="str">
            <v>M2</v>
          </cell>
          <cell r="B3162" t="str">
            <v>A5C</v>
          </cell>
          <cell r="C3162" t="str">
            <v>P</v>
          </cell>
          <cell r="D3162" t="str">
            <v>23092</v>
          </cell>
          <cell r="E3162" t="str">
            <v>90 ELL</v>
          </cell>
          <cell r="F3162">
            <v>2</v>
          </cell>
          <cell r="G3162" t="str">
            <v>CB300108000200</v>
          </cell>
          <cell r="H3162">
            <v>2</v>
          </cell>
          <cell r="I3162" t="str">
            <v>--</v>
          </cell>
          <cell r="J3162">
            <v>9</v>
          </cell>
          <cell r="K3162">
            <v>10</v>
          </cell>
        </row>
        <row r="3163">
          <cell r="A3163" t="str">
            <v>M2</v>
          </cell>
          <cell r="B3163" t="str">
            <v>A5C</v>
          </cell>
          <cell r="C3163" t="str">
            <v>P</v>
          </cell>
          <cell r="D3163" t="str">
            <v>23224</v>
          </cell>
          <cell r="E3163" t="str">
            <v>90 ELL</v>
          </cell>
          <cell r="F3163">
            <v>2</v>
          </cell>
          <cell r="G3163" t="str">
            <v>CB300108000200</v>
          </cell>
          <cell r="H3163">
            <v>2</v>
          </cell>
          <cell r="I3163" t="str">
            <v>--</v>
          </cell>
          <cell r="J3163">
            <v>4</v>
          </cell>
          <cell r="K3163">
            <v>5</v>
          </cell>
        </row>
        <row r="3164">
          <cell r="A3164" t="str">
            <v>M2</v>
          </cell>
          <cell r="B3164" t="str">
            <v>A5C</v>
          </cell>
          <cell r="C3164" t="str">
            <v>TRIM</v>
          </cell>
          <cell r="D3164" t="str">
            <v>V-2302</v>
          </cell>
          <cell r="E3164" t="str">
            <v>90 ELL</v>
          </cell>
          <cell r="F3164">
            <v>2</v>
          </cell>
          <cell r="G3164" t="str">
            <v>CB300108000200</v>
          </cell>
          <cell r="H3164">
            <v>2</v>
          </cell>
          <cell r="I3164" t="str">
            <v>--</v>
          </cell>
          <cell r="J3164">
            <v>2</v>
          </cell>
          <cell r="K3164">
            <v>3</v>
          </cell>
        </row>
        <row r="3165">
          <cell r="A3165" t="str">
            <v>M2</v>
          </cell>
          <cell r="B3165" t="str">
            <v>A5C</v>
          </cell>
          <cell r="C3165" t="str">
            <v>TRIM</v>
          </cell>
          <cell r="D3165" t="str">
            <v>V-2304</v>
          </cell>
          <cell r="E3165" t="str">
            <v>90 ELL</v>
          </cell>
          <cell r="F3165">
            <v>2</v>
          </cell>
          <cell r="G3165" t="str">
            <v>CB300108000200</v>
          </cell>
          <cell r="H3165">
            <v>2</v>
          </cell>
          <cell r="I3165" t="str">
            <v>--</v>
          </cell>
          <cell r="J3165">
            <v>2</v>
          </cell>
          <cell r="K3165">
            <v>3</v>
          </cell>
        </row>
        <row r="3166">
          <cell r="A3166" t="str">
            <v>M2</v>
          </cell>
          <cell r="B3166" t="str">
            <v>A5C</v>
          </cell>
          <cell r="C3166" t="str">
            <v>TRIM</v>
          </cell>
          <cell r="D3166" t="str">
            <v>V-2306</v>
          </cell>
          <cell r="E3166" t="str">
            <v>90 ELL</v>
          </cell>
          <cell r="F3166">
            <v>2</v>
          </cell>
          <cell r="G3166" t="str">
            <v>CB300108000200</v>
          </cell>
          <cell r="H3166">
            <v>2</v>
          </cell>
          <cell r="I3166" t="str">
            <v>--</v>
          </cell>
          <cell r="J3166">
            <v>2</v>
          </cell>
          <cell r="K3166">
            <v>3</v>
          </cell>
        </row>
        <row r="3167">
          <cell r="A3167" t="str">
            <v>M2</v>
          </cell>
          <cell r="B3167" t="str">
            <v>A5C</v>
          </cell>
          <cell r="C3167" t="str">
            <v>TRIM</v>
          </cell>
          <cell r="D3167" t="str">
            <v>V-2308</v>
          </cell>
          <cell r="E3167" t="str">
            <v>90 ELL</v>
          </cell>
          <cell r="F3167">
            <v>2</v>
          </cell>
          <cell r="G3167" t="str">
            <v>CB300108000200</v>
          </cell>
          <cell r="H3167">
            <v>2</v>
          </cell>
          <cell r="I3167" t="str">
            <v>--</v>
          </cell>
          <cell r="J3167">
            <v>2</v>
          </cell>
          <cell r="K3167">
            <v>3</v>
          </cell>
        </row>
        <row r="3168">
          <cell r="A3168" t="str">
            <v>M2</v>
          </cell>
          <cell r="B3168" t="str">
            <v>A5C</v>
          </cell>
          <cell r="C3168" t="str">
            <v>TRIM</v>
          </cell>
          <cell r="D3168" t="str">
            <v>V-2313</v>
          </cell>
          <cell r="E3168" t="str">
            <v>90 ELL</v>
          </cell>
          <cell r="F3168">
            <v>2</v>
          </cell>
          <cell r="G3168" t="str">
            <v>CB300108000200</v>
          </cell>
          <cell r="H3168">
            <v>2</v>
          </cell>
          <cell r="I3168" t="str">
            <v>--</v>
          </cell>
          <cell r="J3168">
            <v>2</v>
          </cell>
          <cell r="K3168">
            <v>3</v>
          </cell>
        </row>
        <row r="3169">
          <cell r="A3169" t="str">
            <v>M2</v>
          </cell>
          <cell r="B3169" t="str">
            <v>A5C</v>
          </cell>
          <cell r="C3169" t="str">
            <v>TRIM</v>
          </cell>
          <cell r="D3169" t="str">
            <v>V-2325</v>
          </cell>
          <cell r="E3169" t="str">
            <v>90 ELL</v>
          </cell>
          <cell r="F3169">
            <v>2</v>
          </cell>
          <cell r="G3169" t="str">
            <v>CB300108000200</v>
          </cell>
          <cell r="H3169">
            <v>2</v>
          </cell>
          <cell r="I3169" t="str">
            <v>--</v>
          </cell>
          <cell r="J3169">
            <v>2</v>
          </cell>
          <cell r="K3169">
            <v>3</v>
          </cell>
        </row>
        <row r="3170">
          <cell r="A3170" t="str">
            <v>M2</v>
          </cell>
          <cell r="B3170" t="str">
            <v>A5C</v>
          </cell>
          <cell r="C3170" t="str">
            <v>TRIM</v>
          </cell>
          <cell r="D3170" t="str">
            <v>V-2403</v>
          </cell>
          <cell r="E3170" t="str">
            <v>90 ELL</v>
          </cell>
          <cell r="F3170">
            <v>2</v>
          </cell>
          <cell r="G3170" t="str">
            <v>CB300108000200</v>
          </cell>
          <cell r="H3170">
            <v>2</v>
          </cell>
          <cell r="I3170" t="str">
            <v>--</v>
          </cell>
          <cell r="J3170">
            <v>2</v>
          </cell>
          <cell r="K3170">
            <v>3</v>
          </cell>
        </row>
        <row r="3171">
          <cell r="A3171" t="str">
            <v>M2</v>
          </cell>
          <cell r="B3171" t="str">
            <v>A5C</v>
          </cell>
          <cell r="C3171" t="str">
            <v>P</v>
          </cell>
          <cell r="D3171" t="str">
            <v>23020</v>
          </cell>
          <cell r="E3171" t="str">
            <v>90 ELL</v>
          </cell>
          <cell r="F3171">
            <v>2</v>
          </cell>
          <cell r="G3171" t="str">
            <v>CB300108000200</v>
          </cell>
          <cell r="H3171">
            <v>2</v>
          </cell>
          <cell r="I3171" t="str">
            <v>--</v>
          </cell>
          <cell r="J3171">
            <v>4</v>
          </cell>
          <cell r="K3171">
            <v>5</v>
          </cell>
        </row>
        <row r="3172">
          <cell r="A3172" t="str">
            <v>M2</v>
          </cell>
          <cell r="B3172" t="str">
            <v>A5C</v>
          </cell>
          <cell r="C3172" t="str">
            <v>P</v>
          </cell>
          <cell r="D3172" t="str">
            <v>23053</v>
          </cell>
          <cell r="E3172" t="str">
            <v>90 ELL</v>
          </cell>
          <cell r="F3172">
            <v>2</v>
          </cell>
          <cell r="G3172" t="str">
            <v>CB300108000200</v>
          </cell>
          <cell r="H3172">
            <v>2</v>
          </cell>
          <cell r="I3172" t="str">
            <v>--</v>
          </cell>
          <cell r="J3172">
            <v>6</v>
          </cell>
          <cell r="K3172">
            <v>7</v>
          </cell>
        </row>
        <row r="3173">
          <cell r="A3173" t="str">
            <v>M2</v>
          </cell>
          <cell r="B3173" t="str">
            <v>A5C</v>
          </cell>
          <cell r="C3173" t="str">
            <v>TRIM</v>
          </cell>
          <cell r="D3173" t="str">
            <v>V-2310</v>
          </cell>
          <cell r="E3173" t="str">
            <v>90 ELL</v>
          </cell>
          <cell r="F3173">
            <v>2</v>
          </cell>
          <cell r="G3173" t="str">
            <v>CB300108000200</v>
          </cell>
          <cell r="H3173">
            <v>2</v>
          </cell>
          <cell r="I3173" t="str">
            <v>--</v>
          </cell>
          <cell r="J3173">
            <v>2</v>
          </cell>
          <cell r="K3173">
            <v>3</v>
          </cell>
        </row>
        <row r="3174">
          <cell r="A3174" t="str">
            <v>M2</v>
          </cell>
          <cell r="B3174" t="str">
            <v>A5C</v>
          </cell>
          <cell r="C3174" t="str">
            <v>P</v>
          </cell>
          <cell r="D3174" t="str">
            <v>23019</v>
          </cell>
          <cell r="E3174" t="str">
            <v>C SWG</v>
          </cell>
          <cell r="F3174">
            <v>2</v>
          </cell>
          <cell r="G3174" t="str">
            <v>CB1614080802IH</v>
          </cell>
          <cell r="H3174">
            <v>2</v>
          </cell>
          <cell r="I3174">
            <v>1.5</v>
          </cell>
          <cell r="J3174">
            <v>2</v>
          </cell>
          <cell r="K3174">
            <v>3</v>
          </cell>
        </row>
        <row r="3175">
          <cell r="A3175" t="str">
            <v>M2</v>
          </cell>
          <cell r="B3175" t="str">
            <v>A5C</v>
          </cell>
          <cell r="C3175" t="str">
            <v>P</v>
          </cell>
          <cell r="D3175" t="str">
            <v>23053</v>
          </cell>
          <cell r="E3175" t="str">
            <v>C SWG</v>
          </cell>
          <cell r="F3175">
            <v>2</v>
          </cell>
          <cell r="G3175" t="str">
            <v>CB1614080802IH</v>
          </cell>
          <cell r="H3175">
            <v>2</v>
          </cell>
          <cell r="I3175">
            <v>1.5</v>
          </cell>
          <cell r="J3175">
            <v>2</v>
          </cell>
          <cell r="K3175">
            <v>3</v>
          </cell>
        </row>
        <row r="3176">
          <cell r="A3176" t="str">
            <v>M2</v>
          </cell>
          <cell r="B3176" t="str">
            <v>A5C</v>
          </cell>
          <cell r="C3176" t="str">
            <v>P</v>
          </cell>
          <cell r="D3176" t="str">
            <v>23224</v>
          </cell>
          <cell r="E3176" t="str">
            <v>C SWG</v>
          </cell>
          <cell r="F3176">
            <v>2</v>
          </cell>
          <cell r="G3176" t="str">
            <v>CB1614080802IH</v>
          </cell>
          <cell r="H3176">
            <v>2</v>
          </cell>
          <cell r="I3176">
            <v>1.5</v>
          </cell>
          <cell r="J3176">
            <v>2</v>
          </cell>
          <cell r="K3176">
            <v>3</v>
          </cell>
        </row>
        <row r="3177">
          <cell r="A3177" t="str">
            <v>M2</v>
          </cell>
          <cell r="B3177" t="str">
            <v>A5C</v>
          </cell>
          <cell r="C3177" t="str">
            <v>P</v>
          </cell>
          <cell r="D3177" t="str">
            <v>24016</v>
          </cell>
          <cell r="E3177" t="str">
            <v>C SWG</v>
          </cell>
          <cell r="F3177">
            <v>2</v>
          </cell>
          <cell r="G3177" t="str">
            <v>CB16140808020T</v>
          </cell>
          <cell r="H3177">
            <v>2</v>
          </cell>
          <cell r="I3177">
            <v>0.75</v>
          </cell>
          <cell r="J3177">
            <v>2</v>
          </cell>
          <cell r="K3177">
            <v>3</v>
          </cell>
        </row>
        <row r="3178">
          <cell r="A3178" t="str">
            <v>M2</v>
          </cell>
          <cell r="B3178" t="str">
            <v>A5C</v>
          </cell>
          <cell r="C3178" t="str">
            <v>P</v>
          </cell>
          <cell r="D3178" t="str">
            <v>23020</v>
          </cell>
          <cell r="E3178" t="str">
            <v>E SWG</v>
          </cell>
          <cell r="F3178">
            <v>2</v>
          </cell>
          <cell r="G3178" t="str">
            <v>CB1624080802IH</v>
          </cell>
          <cell r="H3178">
            <v>2</v>
          </cell>
          <cell r="I3178">
            <v>1.5</v>
          </cell>
          <cell r="J3178">
            <v>2</v>
          </cell>
          <cell r="K3178">
            <v>3</v>
          </cell>
        </row>
        <row r="3179">
          <cell r="A3179" t="str">
            <v>M2</v>
          </cell>
          <cell r="B3179" t="str">
            <v>A5C</v>
          </cell>
          <cell r="C3179" t="str">
            <v>P</v>
          </cell>
          <cell r="D3179" t="str">
            <v>23030</v>
          </cell>
          <cell r="E3179" t="str">
            <v>E SWG</v>
          </cell>
          <cell r="F3179">
            <v>2</v>
          </cell>
          <cell r="G3179" t="str">
            <v>CB1624080802IH</v>
          </cell>
          <cell r="H3179">
            <v>2</v>
          </cell>
          <cell r="I3179">
            <v>1.5</v>
          </cell>
          <cell r="J3179">
            <v>2</v>
          </cell>
          <cell r="K3179">
            <v>3</v>
          </cell>
        </row>
        <row r="3180">
          <cell r="A3180" t="str">
            <v>M2</v>
          </cell>
          <cell r="B3180" t="str">
            <v>A5C</v>
          </cell>
          <cell r="C3180" t="str">
            <v>P</v>
          </cell>
          <cell r="D3180" t="str">
            <v>23054</v>
          </cell>
          <cell r="E3180" t="str">
            <v>E SWG</v>
          </cell>
          <cell r="F3180">
            <v>2</v>
          </cell>
          <cell r="G3180" t="str">
            <v>CB1624080802IH</v>
          </cell>
          <cell r="H3180">
            <v>2</v>
          </cell>
          <cell r="I3180">
            <v>1.5</v>
          </cell>
          <cell r="J3180">
            <v>2</v>
          </cell>
          <cell r="K3180">
            <v>3</v>
          </cell>
        </row>
        <row r="3181">
          <cell r="A3181" t="str">
            <v>M2</v>
          </cell>
          <cell r="B3181" t="str">
            <v>A5C</v>
          </cell>
          <cell r="C3181" t="str">
            <v>P</v>
          </cell>
          <cell r="D3181" t="str">
            <v>24018</v>
          </cell>
          <cell r="E3181" t="str">
            <v>E SWG</v>
          </cell>
          <cell r="F3181">
            <v>2</v>
          </cell>
          <cell r="G3181" t="str">
            <v>CB16240808020T</v>
          </cell>
          <cell r="H3181">
            <v>2</v>
          </cell>
          <cell r="I3181">
            <v>0.75</v>
          </cell>
          <cell r="J3181">
            <v>2</v>
          </cell>
          <cell r="K3181">
            <v>3</v>
          </cell>
        </row>
        <row r="3182">
          <cell r="A3182" t="str">
            <v>M2</v>
          </cell>
          <cell r="B3182" t="str">
            <v>A5C</v>
          </cell>
          <cell r="C3182" t="str">
            <v>P</v>
          </cell>
          <cell r="D3182" t="str">
            <v>23036</v>
          </cell>
          <cell r="E3182" t="str">
            <v>E SWG</v>
          </cell>
          <cell r="F3182">
            <v>2</v>
          </cell>
          <cell r="G3182" t="str">
            <v>CB1624080802IH</v>
          </cell>
          <cell r="H3182">
            <v>2</v>
          </cell>
          <cell r="I3182">
            <v>1.5</v>
          </cell>
          <cell r="J3182">
            <v>2</v>
          </cell>
          <cell r="K3182">
            <v>3</v>
          </cell>
        </row>
        <row r="3183">
          <cell r="A3183" t="str">
            <v>M2</v>
          </cell>
          <cell r="B3183" t="str">
            <v>A5C</v>
          </cell>
          <cell r="C3183" t="str">
            <v>P</v>
          </cell>
          <cell r="D3183" t="str">
            <v>23020</v>
          </cell>
          <cell r="E3183" t="str">
            <v>SOL</v>
          </cell>
          <cell r="F3183">
            <v>2</v>
          </cell>
          <cell r="G3183" t="str">
            <v>CB39020000020T</v>
          </cell>
          <cell r="H3183">
            <v>2</v>
          </cell>
          <cell r="I3183">
            <v>0.75</v>
          </cell>
          <cell r="J3183">
            <v>1</v>
          </cell>
          <cell r="K3183">
            <v>2</v>
          </cell>
        </row>
        <row r="3184">
          <cell r="A3184" t="str">
            <v>M2</v>
          </cell>
          <cell r="B3184" t="str">
            <v>A5C</v>
          </cell>
          <cell r="C3184" t="str">
            <v>P</v>
          </cell>
          <cell r="D3184" t="str">
            <v>23020</v>
          </cell>
          <cell r="E3184" t="str">
            <v>SOL</v>
          </cell>
          <cell r="F3184">
            <v>2</v>
          </cell>
          <cell r="G3184" t="str">
            <v>CB3902000002IH</v>
          </cell>
          <cell r="H3184">
            <v>2</v>
          </cell>
          <cell r="I3184">
            <v>1.5</v>
          </cell>
          <cell r="J3184">
            <v>2</v>
          </cell>
          <cell r="K3184">
            <v>3</v>
          </cell>
        </row>
        <row r="3185">
          <cell r="A3185" t="str">
            <v>M2</v>
          </cell>
          <cell r="B3185" t="str">
            <v>A5C</v>
          </cell>
          <cell r="C3185" t="str">
            <v>P</v>
          </cell>
          <cell r="D3185" t="str">
            <v>23054</v>
          </cell>
          <cell r="E3185" t="str">
            <v>SOL</v>
          </cell>
          <cell r="F3185">
            <v>2</v>
          </cell>
          <cell r="G3185" t="str">
            <v>CB39020000020T</v>
          </cell>
          <cell r="H3185">
            <v>2</v>
          </cell>
          <cell r="I3185">
            <v>0.75</v>
          </cell>
          <cell r="J3185">
            <v>1</v>
          </cell>
          <cell r="K3185">
            <v>2</v>
          </cell>
        </row>
        <row r="3186">
          <cell r="A3186" t="str">
            <v>M2</v>
          </cell>
          <cell r="B3186" t="str">
            <v>A5C</v>
          </cell>
          <cell r="C3186" t="str">
            <v>P</v>
          </cell>
          <cell r="D3186" t="str">
            <v>23054</v>
          </cell>
          <cell r="E3186" t="str">
            <v>SOL</v>
          </cell>
          <cell r="F3186">
            <v>2</v>
          </cell>
          <cell r="G3186" t="str">
            <v>CB3902000002IH</v>
          </cell>
          <cell r="H3186">
            <v>2</v>
          </cell>
          <cell r="I3186">
            <v>1.5</v>
          </cell>
          <cell r="J3186">
            <v>2</v>
          </cell>
          <cell r="K3186">
            <v>3</v>
          </cell>
        </row>
        <row r="3187">
          <cell r="A3187" t="str">
            <v>M2</v>
          </cell>
          <cell r="B3187" t="str">
            <v>A5C</v>
          </cell>
          <cell r="C3187" t="str">
            <v>P</v>
          </cell>
          <cell r="D3187" t="str">
            <v>23053</v>
          </cell>
          <cell r="E3187" t="str">
            <v>SOL</v>
          </cell>
          <cell r="F3187">
            <v>2</v>
          </cell>
          <cell r="G3187" t="str">
            <v>CB39020000020T</v>
          </cell>
          <cell r="H3187">
            <v>2</v>
          </cell>
          <cell r="I3187">
            <v>0.75</v>
          </cell>
          <cell r="J3187">
            <v>5</v>
          </cell>
          <cell r="K3187">
            <v>6</v>
          </cell>
        </row>
        <row r="3188">
          <cell r="A3188" t="str">
            <v>M2</v>
          </cell>
          <cell r="B3188" t="str">
            <v>A5C</v>
          </cell>
          <cell r="C3188" t="str">
            <v>P</v>
          </cell>
          <cell r="D3188" t="str">
            <v>23019</v>
          </cell>
          <cell r="E3188" t="str">
            <v>SOL</v>
          </cell>
          <cell r="F3188">
            <v>2</v>
          </cell>
          <cell r="G3188" t="str">
            <v>CB3902000002IH</v>
          </cell>
          <cell r="H3188">
            <v>2</v>
          </cell>
          <cell r="I3188">
            <v>1.5</v>
          </cell>
          <cell r="J3188">
            <v>1</v>
          </cell>
          <cell r="K3188">
            <v>2</v>
          </cell>
        </row>
        <row r="3189">
          <cell r="A3189" t="str">
            <v>M2</v>
          </cell>
          <cell r="B3189" t="str">
            <v>A5C</v>
          </cell>
          <cell r="C3189" t="str">
            <v>P</v>
          </cell>
          <cell r="D3189" t="str">
            <v>23019</v>
          </cell>
          <cell r="E3189" t="str">
            <v>SOL</v>
          </cell>
          <cell r="F3189">
            <v>2</v>
          </cell>
          <cell r="G3189" t="str">
            <v>CB39020000020T</v>
          </cell>
          <cell r="H3189">
            <v>2</v>
          </cell>
          <cell r="I3189">
            <v>0.75</v>
          </cell>
          <cell r="J3189">
            <v>4</v>
          </cell>
          <cell r="K3189">
            <v>5</v>
          </cell>
        </row>
        <row r="3190">
          <cell r="A3190" t="str">
            <v>M2</v>
          </cell>
          <cell r="B3190" t="str">
            <v>A5C</v>
          </cell>
          <cell r="C3190" t="str">
            <v>P</v>
          </cell>
          <cell r="D3190" t="str">
            <v>23224</v>
          </cell>
          <cell r="E3190" t="str">
            <v>SOL</v>
          </cell>
          <cell r="F3190">
            <v>2</v>
          </cell>
          <cell r="G3190" t="str">
            <v>CB39020000020T</v>
          </cell>
          <cell r="H3190">
            <v>2</v>
          </cell>
          <cell r="I3190">
            <v>0.75</v>
          </cell>
          <cell r="J3190">
            <v>2</v>
          </cell>
          <cell r="K3190">
            <v>3</v>
          </cell>
        </row>
        <row r="3191">
          <cell r="A3191" t="str">
            <v>M2</v>
          </cell>
          <cell r="B3191" t="str">
            <v>A5C</v>
          </cell>
          <cell r="C3191" t="str">
            <v>P</v>
          </cell>
          <cell r="D3191" t="str">
            <v>23224</v>
          </cell>
          <cell r="E3191" t="str">
            <v>SOL</v>
          </cell>
          <cell r="F3191">
            <v>2</v>
          </cell>
          <cell r="G3191" t="str">
            <v>CB390200000201</v>
          </cell>
          <cell r="H3191">
            <v>2</v>
          </cell>
          <cell r="I3191">
            <v>1</v>
          </cell>
          <cell r="J3191">
            <v>1</v>
          </cell>
          <cell r="K3191">
            <v>2</v>
          </cell>
        </row>
        <row r="3192">
          <cell r="A3192" t="str">
            <v>M2</v>
          </cell>
          <cell r="B3192" t="str">
            <v>A5C</v>
          </cell>
          <cell r="C3192" t="str">
            <v>P</v>
          </cell>
          <cell r="D3192" t="str">
            <v>23036</v>
          </cell>
          <cell r="E3192" t="str">
            <v>TEE</v>
          </cell>
          <cell r="F3192">
            <v>2</v>
          </cell>
          <cell r="G3192" t="str">
            <v>CB300308000200</v>
          </cell>
          <cell r="H3192">
            <v>2</v>
          </cell>
          <cell r="I3192" t="str">
            <v>--</v>
          </cell>
          <cell r="J3192">
            <v>1</v>
          </cell>
          <cell r="K3192">
            <v>2</v>
          </cell>
        </row>
        <row r="3193">
          <cell r="A3193" t="str">
            <v>M2</v>
          </cell>
          <cell r="B3193" t="str">
            <v>A5C</v>
          </cell>
          <cell r="C3193" t="str">
            <v>P</v>
          </cell>
          <cell r="D3193" t="str">
            <v>23224</v>
          </cell>
          <cell r="E3193" t="str">
            <v>TEE</v>
          </cell>
          <cell r="F3193">
            <v>2</v>
          </cell>
          <cell r="G3193" t="str">
            <v>CB300308000200</v>
          </cell>
          <cell r="H3193">
            <v>2</v>
          </cell>
          <cell r="I3193" t="str">
            <v>--</v>
          </cell>
          <cell r="J3193">
            <v>1</v>
          </cell>
          <cell r="K3193">
            <v>2</v>
          </cell>
        </row>
        <row r="3194">
          <cell r="A3194" t="str">
            <v>M2</v>
          </cell>
          <cell r="B3194" t="str">
            <v>A5C</v>
          </cell>
          <cell r="C3194" t="str">
            <v>P</v>
          </cell>
          <cell r="D3194" t="str">
            <v>23019</v>
          </cell>
          <cell r="E3194" t="str">
            <v>TEE</v>
          </cell>
          <cell r="F3194">
            <v>2</v>
          </cell>
          <cell r="G3194" t="str">
            <v>CB300308000200</v>
          </cell>
          <cell r="H3194">
            <v>2</v>
          </cell>
          <cell r="I3194" t="str">
            <v>--</v>
          </cell>
          <cell r="J3194">
            <v>1</v>
          </cell>
          <cell r="K3194">
            <v>2</v>
          </cell>
        </row>
        <row r="3195">
          <cell r="A3195" t="str">
            <v>M2</v>
          </cell>
          <cell r="B3195" t="str">
            <v>A5C</v>
          </cell>
          <cell r="C3195" t="str">
            <v>P</v>
          </cell>
          <cell r="D3195" t="str">
            <v>23030</v>
          </cell>
          <cell r="E3195" t="str">
            <v>TEE</v>
          </cell>
          <cell r="F3195">
            <v>2</v>
          </cell>
          <cell r="G3195" t="str">
            <v>CB300308000200</v>
          </cell>
          <cell r="H3195">
            <v>2</v>
          </cell>
          <cell r="I3195" t="str">
            <v>--</v>
          </cell>
          <cell r="J3195">
            <v>1</v>
          </cell>
          <cell r="K3195">
            <v>2</v>
          </cell>
        </row>
        <row r="3196">
          <cell r="A3196" t="str">
            <v>M2</v>
          </cell>
          <cell r="B3196" t="str">
            <v>A5C</v>
          </cell>
          <cell r="C3196" t="str">
            <v>P</v>
          </cell>
          <cell r="D3196" t="str">
            <v>23053</v>
          </cell>
          <cell r="E3196" t="str">
            <v>TEE</v>
          </cell>
          <cell r="F3196">
            <v>2</v>
          </cell>
          <cell r="G3196" t="str">
            <v>CB300308000200</v>
          </cell>
          <cell r="H3196">
            <v>2</v>
          </cell>
          <cell r="I3196" t="str">
            <v>--</v>
          </cell>
          <cell r="J3196">
            <v>1</v>
          </cell>
          <cell r="K3196">
            <v>2</v>
          </cell>
        </row>
        <row r="3197">
          <cell r="A3197" t="str">
            <v>M2</v>
          </cell>
          <cell r="B3197" t="str">
            <v>A5C</v>
          </cell>
          <cell r="C3197" t="str">
            <v>TRIM</v>
          </cell>
          <cell r="D3197" t="str">
            <v>V-2401</v>
          </cell>
          <cell r="E3197" t="str">
            <v>90 ELL</v>
          </cell>
          <cell r="F3197">
            <v>2</v>
          </cell>
          <cell r="G3197" t="str">
            <v>CB300108000200</v>
          </cell>
          <cell r="H3197">
            <v>2</v>
          </cell>
          <cell r="I3197" t="str">
            <v>--</v>
          </cell>
          <cell r="J3197">
            <v>2</v>
          </cell>
          <cell r="K3197">
            <v>3</v>
          </cell>
        </row>
        <row r="3198">
          <cell r="A3198" t="str">
            <v>M2</v>
          </cell>
          <cell r="B3198" t="str">
            <v>A5C</v>
          </cell>
          <cell r="C3198" t="str">
            <v>TRIM</v>
          </cell>
          <cell r="D3198" t="str">
            <v>R-2401</v>
          </cell>
          <cell r="E3198" t="str">
            <v>90 ELL</v>
          </cell>
          <cell r="F3198">
            <v>2</v>
          </cell>
          <cell r="G3198" t="str">
            <v>CB300108000200</v>
          </cell>
          <cell r="H3198">
            <v>2</v>
          </cell>
          <cell r="I3198" t="str">
            <v>--</v>
          </cell>
          <cell r="J3198">
            <v>1</v>
          </cell>
          <cell r="K3198">
            <v>2</v>
          </cell>
        </row>
        <row r="3199">
          <cell r="A3199" t="str">
            <v>M2</v>
          </cell>
          <cell r="B3199" t="str">
            <v>A5C</v>
          </cell>
          <cell r="C3199" t="str">
            <v>TRIM</v>
          </cell>
          <cell r="D3199" t="str">
            <v>V-2404</v>
          </cell>
          <cell r="E3199" t="str">
            <v>90 ELL</v>
          </cell>
          <cell r="F3199">
            <v>2</v>
          </cell>
          <cell r="G3199" t="str">
            <v>CB300108000200</v>
          </cell>
          <cell r="H3199">
            <v>2</v>
          </cell>
          <cell r="I3199" t="str">
            <v>--</v>
          </cell>
          <cell r="J3199">
            <v>2</v>
          </cell>
          <cell r="K3199">
            <v>3</v>
          </cell>
        </row>
        <row r="3200">
          <cell r="A3200" t="str">
            <v>M2</v>
          </cell>
          <cell r="B3200" t="str">
            <v>B2C</v>
          </cell>
          <cell r="C3200" t="str">
            <v>SH</v>
          </cell>
          <cell r="D3200" t="str">
            <v>23601</v>
          </cell>
          <cell r="E3200" t="str">
            <v>90 ELL</v>
          </cell>
          <cell r="F3200">
            <v>2</v>
          </cell>
          <cell r="G3200" t="str">
            <v>CB300104000300</v>
          </cell>
          <cell r="H3200">
            <v>3</v>
          </cell>
          <cell r="I3200" t="str">
            <v>--</v>
          </cell>
          <cell r="J3200">
            <v>6</v>
          </cell>
          <cell r="K3200">
            <v>7</v>
          </cell>
        </row>
        <row r="3201">
          <cell r="A3201" t="str">
            <v>M2</v>
          </cell>
          <cell r="B3201" t="str">
            <v>B2C</v>
          </cell>
          <cell r="C3201" t="str">
            <v>SH</v>
          </cell>
          <cell r="D3201" t="str">
            <v>23612</v>
          </cell>
          <cell r="E3201" t="str">
            <v>90 ELL</v>
          </cell>
          <cell r="F3201">
            <v>2</v>
          </cell>
          <cell r="G3201" t="str">
            <v>CB300104000300</v>
          </cell>
          <cell r="H3201">
            <v>3</v>
          </cell>
          <cell r="I3201" t="str">
            <v>--</v>
          </cell>
          <cell r="J3201">
            <v>8</v>
          </cell>
          <cell r="K3201">
            <v>9</v>
          </cell>
        </row>
        <row r="3202">
          <cell r="A3202" t="str">
            <v>M2</v>
          </cell>
          <cell r="B3202" t="str">
            <v>B2C</v>
          </cell>
          <cell r="C3202" t="str">
            <v>SH</v>
          </cell>
          <cell r="D3202" t="str">
            <v>23601</v>
          </cell>
          <cell r="E3202" t="str">
            <v>CAP</v>
          </cell>
          <cell r="F3202">
            <v>2</v>
          </cell>
          <cell r="G3202" t="str">
            <v>CB300704000300</v>
          </cell>
          <cell r="H3202">
            <v>3</v>
          </cell>
          <cell r="I3202" t="str">
            <v>--</v>
          </cell>
          <cell r="J3202">
            <v>2</v>
          </cell>
          <cell r="K3202">
            <v>3</v>
          </cell>
        </row>
        <row r="3203">
          <cell r="A3203" t="str">
            <v>M2</v>
          </cell>
          <cell r="B3203" t="str">
            <v>B2C</v>
          </cell>
          <cell r="C3203" t="str">
            <v>SH</v>
          </cell>
          <cell r="D3203" t="str">
            <v>23612</v>
          </cell>
          <cell r="E3203" t="str">
            <v>E RED</v>
          </cell>
          <cell r="F3203">
            <v>2</v>
          </cell>
          <cell r="G3203" t="str">
            <v>CB300604080302</v>
          </cell>
          <cell r="H3203">
            <v>3</v>
          </cell>
          <cell r="I3203">
            <v>2</v>
          </cell>
          <cell r="J3203">
            <v>2</v>
          </cell>
          <cell r="K3203">
            <v>3</v>
          </cell>
        </row>
        <row r="3204">
          <cell r="A3204" t="str">
            <v>M2</v>
          </cell>
          <cell r="B3204" t="str">
            <v>B2C</v>
          </cell>
          <cell r="C3204" t="str">
            <v>SH</v>
          </cell>
          <cell r="D3204" t="str">
            <v>23601</v>
          </cell>
          <cell r="E3204" t="str">
            <v>SOL</v>
          </cell>
          <cell r="F3204">
            <v>2</v>
          </cell>
          <cell r="G3204" t="str">
            <v>CB390200000301</v>
          </cell>
          <cell r="H3204">
            <v>3</v>
          </cell>
          <cell r="I3204">
            <v>1</v>
          </cell>
          <cell r="J3204">
            <v>1</v>
          </cell>
          <cell r="K3204">
            <v>2</v>
          </cell>
        </row>
        <row r="3205">
          <cell r="A3205" t="str">
            <v>M2</v>
          </cell>
          <cell r="B3205" t="str">
            <v>B2C</v>
          </cell>
          <cell r="C3205" t="str">
            <v>SH</v>
          </cell>
          <cell r="D3205" t="str">
            <v>23601</v>
          </cell>
          <cell r="E3205" t="str">
            <v>SOL</v>
          </cell>
          <cell r="F3205">
            <v>2</v>
          </cell>
          <cell r="G3205" t="str">
            <v>CB39020000030T</v>
          </cell>
          <cell r="H3205">
            <v>3</v>
          </cell>
          <cell r="I3205">
            <v>0.75</v>
          </cell>
          <cell r="J3205">
            <v>5</v>
          </cell>
          <cell r="K3205">
            <v>6</v>
          </cell>
        </row>
        <row r="3206">
          <cell r="A3206" t="str">
            <v>M2</v>
          </cell>
          <cell r="B3206" t="str">
            <v>B2C</v>
          </cell>
          <cell r="C3206" t="str">
            <v>SH</v>
          </cell>
          <cell r="D3206" t="str">
            <v>23612</v>
          </cell>
          <cell r="E3206" t="str">
            <v>SOL</v>
          </cell>
          <cell r="F3206">
            <v>2</v>
          </cell>
          <cell r="G3206" t="str">
            <v>CB390200000301</v>
          </cell>
          <cell r="H3206">
            <v>3</v>
          </cell>
          <cell r="I3206">
            <v>1</v>
          </cell>
          <cell r="J3206">
            <v>1</v>
          </cell>
          <cell r="K3206">
            <v>2</v>
          </cell>
        </row>
        <row r="3207">
          <cell r="A3207" t="str">
            <v>M2</v>
          </cell>
          <cell r="B3207" t="str">
            <v>B2C</v>
          </cell>
          <cell r="C3207" t="str">
            <v>SH</v>
          </cell>
          <cell r="D3207" t="str">
            <v>23612</v>
          </cell>
          <cell r="E3207" t="str">
            <v>SOL</v>
          </cell>
          <cell r="F3207">
            <v>2</v>
          </cell>
          <cell r="G3207" t="str">
            <v>CB39020000030T</v>
          </cell>
          <cell r="H3207">
            <v>3</v>
          </cell>
          <cell r="I3207">
            <v>0.75</v>
          </cell>
          <cell r="J3207">
            <v>2</v>
          </cell>
          <cell r="K3207">
            <v>3</v>
          </cell>
        </row>
        <row r="3208">
          <cell r="A3208" t="str">
            <v>M2</v>
          </cell>
          <cell r="B3208" t="str">
            <v>B2C</v>
          </cell>
          <cell r="C3208" t="str">
            <v>SH</v>
          </cell>
          <cell r="D3208" t="str">
            <v>23601</v>
          </cell>
          <cell r="E3208" t="str">
            <v>TEE</v>
          </cell>
          <cell r="F3208">
            <v>2</v>
          </cell>
          <cell r="G3208" t="str">
            <v>CB300304000300</v>
          </cell>
          <cell r="H3208">
            <v>3</v>
          </cell>
          <cell r="I3208" t="str">
            <v>--</v>
          </cell>
          <cell r="J3208">
            <v>3</v>
          </cell>
          <cell r="K3208">
            <v>4</v>
          </cell>
        </row>
        <row r="3209">
          <cell r="A3209" t="str">
            <v>M2</v>
          </cell>
          <cell r="B3209" t="str">
            <v>B2C</v>
          </cell>
          <cell r="C3209" t="str">
            <v>SH</v>
          </cell>
          <cell r="D3209" t="str">
            <v>23601</v>
          </cell>
          <cell r="E3209" t="str">
            <v>TOL</v>
          </cell>
          <cell r="F3209">
            <v>2</v>
          </cell>
          <cell r="G3209" t="str">
            <v>CB39030000030T</v>
          </cell>
          <cell r="H3209">
            <v>3</v>
          </cell>
          <cell r="I3209">
            <v>0.75</v>
          </cell>
          <cell r="J3209">
            <v>1</v>
          </cell>
          <cell r="K3209">
            <v>2</v>
          </cell>
        </row>
        <row r="3210">
          <cell r="A3210" t="str">
            <v>M2</v>
          </cell>
          <cell r="B3210" t="str">
            <v>A5C</v>
          </cell>
          <cell r="C3210" t="str">
            <v>P</v>
          </cell>
          <cell r="D3210" t="str">
            <v>23258</v>
          </cell>
          <cell r="E3210" t="str">
            <v>45 ELL</v>
          </cell>
          <cell r="F3210">
            <v>2</v>
          </cell>
          <cell r="G3210" t="str">
            <v>CB300204000300</v>
          </cell>
          <cell r="H3210">
            <v>3</v>
          </cell>
          <cell r="I3210" t="str">
            <v>--</v>
          </cell>
          <cell r="J3210">
            <v>1</v>
          </cell>
          <cell r="K3210">
            <v>2</v>
          </cell>
        </row>
        <row r="3211">
          <cell r="A3211" t="str">
            <v>M2</v>
          </cell>
          <cell r="B3211" t="str">
            <v>A5C</v>
          </cell>
          <cell r="C3211" t="str">
            <v>P</v>
          </cell>
          <cell r="D3211" t="str">
            <v>23005</v>
          </cell>
          <cell r="E3211" t="str">
            <v>90 ELL</v>
          </cell>
          <cell r="F3211">
            <v>2</v>
          </cell>
          <cell r="G3211" t="str">
            <v>CB300104000300</v>
          </cell>
          <cell r="H3211">
            <v>3</v>
          </cell>
          <cell r="I3211" t="str">
            <v>--</v>
          </cell>
          <cell r="J3211">
            <v>4</v>
          </cell>
          <cell r="K3211">
            <v>5</v>
          </cell>
        </row>
        <row r="3212">
          <cell r="A3212" t="str">
            <v>M2</v>
          </cell>
          <cell r="B3212" t="str">
            <v>A5C</v>
          </cell>
          <cell r="C3212" t="str">
            <v>P</v>
          </cell>
          <cell r="D3212" t="str">
            <v>23047</v>
          </cell>
          <cell r="E3212" t="str">
            <v>90 ELL</v>
          </cell>
          <cell r="F3212">
            <v>2</v>
          </cell>
          <cell r="G3212" t="str">
            <v>CB300104000300</v>
          </cell>
          <cell r="H3212">
            <v>3</v>
          </cell>
          <cell r="I3212" t="str">
            <v>--</v>
          </cell>
          <cell r="J3212">
            <v>3</v>
          </cell>
          <cell r="K3212">
            <v>4</v>
          </cell>
        </row>
        <row r="3213">
          <cell r="A3213" t="str">
            <v>M2</v>
          </cell>
          <cell r="B3213" t="str">
            <v>A5C</v>
          </cell>
          <cell r="C3213" t="str">
            <v>P</v>
          </cell>
          <cell r="D3213" t="str">
            <v>23106</v>
          </cell>
          <cell r="E3213" t="str">
            <v>90 ELL</v>
          </cell>
          <cell r="F3213">
            <v>2</v>
          </cell>
          <cell r="G3213" t="str">
            <v>CB300104000300</v>
          </cell>
          <cell r="H3213">
            <v>3</v>
          </cell>
          <cell r="I3213" t="str">
            <v>--</v>
          </cell>
          <cell r="J3213">
            <v>3</v>
          </cell>
          <cell r="K3213">
            <v>4</v>
          </cell>
        </row>
        <row r="3214">
          <cell r="A3214" t="str">
            <v>M2</v>
          </cell>
          <cell r="B3214" t="str">
            <v>A5C</v>
          </cell>
          <cell r="C3214" t="str">
            <v>P</v>
          </cell>
          <cell r="D3214" t="str">
            <v>23106</v>
          </cell>
          <cell r="E3214" t="str">
            <v>90 ELL</v>
          </cell>
          <cell r="F3214">
            <v>2</v>
          </cell>
          <cell r="G3214" t="str">
            <v>CB300104000300</v>
          </cell>
          <cell r="H3214">
            <v>3</v>
          </cell>
          <cell r="I3214" t="str">
            <v>--</v>
          </cell>
          <cell r="J3214">
            <v>2</v>
          </cell>
          <cell r="K3214">
            <v>3</v>
          </cell>
        </row>
        <row r="3215">
          <cell r="A3215" t="str">
            <v>M2</v>
          </cell>
          <cell r="B3215" t="str">
            <v>A5C</v>
          </cell>
          <cell r="C3215" t="str">
            <v>P</v>
          </cell>
          <cell r="D3215" t="str">
            <v>23124</v>
          </cell>
          <cell r="E3215" t="str">
            <v>90 ELL</v>
          </cell>
          <cell r="F3215">
            <v>2</v>
          </cell>
          <cell r="G3215" t="str">
            <v>CB300104000300</v>
          </cell>
          <cell r="H3215">
            <v>3</v>
          </cell>
          <cell r="I3215" t="str">
            <v>--</v>
          </cell>
          <cell r="J3215">
            <v>8</v>
          </cell>
          <cell r="K3215">
            <v>9</v>
          </cell>
        </row>
        <row r="3216">
          <cell r="A3216" t="str">
            <v>M2</v>
          </cell>
          <cell r="B3216" t="str">
            <v>A5C</v>
          </cell>
          <cell r="C3216" t="str">
            <v>P</v>
          </cell>
          <cell r="D3216" t="str">
            <v>23142</v>
          </cell>
          <cell r="E3216" t="str">
            <v>90 ELL</v>
          </cell>
          <cell r="F3216">
            <v>2</v>
          </cell>
          <cell r="G3216" t="str">
            <v>CB300104000300</v>
          </cell>
          <cell r="H3216">
            <v>3</v>
          </cell>
          <cell r="I3216" t="str">
            <v>--</v>
          </cell>
          <cell r="J3216">
            <v>4</v>
          </cell>
          <cell r="K3216">
            <v>5</v>
          </cell>
        </row>
        <row r="3217">
          <cell r="A3217" t="str">
            <v>M2</v>
          </cell>
          <cell r="B3217" t="str">
            <v>A5C</v>
          </cell>
          <cell r="C3217" t="str">
            <v>P</v>
          </cell>
          <cell r="D3217" t="str">
            <v>23232</v>
          </cell>
          <cell r="E3217" t="str">
            <v>90 ELL</v>
          </cell>
          <cell r="F3217">
            <v>2</v>
          </cell>
          <cell r="G3217" t="str">
            <v>CB300104000300</v>
          </cell>
          <cell r="H3217">
            <v>3</v>
          </cell>
          <cell r="I3217" t="str">
            <v>--</v>
          </cell>
          <cell r="J3217">
            <v>4</v>
          </cell>
          <cell r="K3217">
            <v>5</v>
          </cell>
        </row>
        <row r="3218">
          <cell r="A3218" t="str">
            <v>M2</v>
          </cell>
          <cell r="B3218" t="str">
            <v>A5C</v>
          </cell>
          <cell r="C3218" t="str">
            <v>P</v>
          </cell>
          <cell r="D3218" t="str">
            <v>23240</v>
          </cell>
          <cell r="E3218" t="str">
            <v>90 ELL</v>
          </cell>
          <cell r="F3218">
            <v>2</v>
          </cell>
          <cell r="G3218" t="str">
            <v>CB300104000300</v>
          </cell>
          <cell r="H3218">
            <v>3</v>
          </cell>
          <cell r="I3218" t="str">
            <v>--</v>
          </cell>
          <cell r="J3218">
            <v>2</v>
          </cell>
          <cell r="K3218">
            <v>3</v>
          </cell>
        </row>
        <row r="3219">
          <cell r="A3219" t="str">
            <v>M2</v>
          </cell>
          <cell r="B3219" t="str">
            <v>A5C</v>
          </cell>
          <cell r="C3219" t="str">
            <v>P</v>
          </cell>
          <cell r="D3219" t="str">
            <v>23236</v>
          </cell>
          <cell r="E3219" t="str">
            <v>90 ELL</v>
          </cell>
          <cell r="F3219">
            <v>2</v>
          </cell>
          <cell r="G3219" t="str">
            <v>CB300104000300</v>
          </cell>
          <cell r="H3219">
            <v>3</v>
          </cell>
          <cell r="I3219" t="str">
            <v>--</v>
          </cell>
          <cell r="J3219">
            <v>3</v>
          </cell>
          <cell r="K3219">
            <v>4</v>
          </cell>
        </row>
        <row r="3220">
          <cell r="A3220" t="str">
            <v>M2</v>
          </cell>
          <cell r="B3220" t="str">
            <v>A5C</v>
          </cell>
          <cell r="C3220" t="str">
            <v>P</v>
          </cell>
          <cell r="D3220" t="str">
            <v>23240</v>
          </cell>
          <cell r="E3220" t="str">
            <v>90 ELL</v>
          </cell>
          <cell r="F3220">
            <v>2</v>
          </cell>
          <cell r="G3220" t="str">
            <v>CB300104000300</v>
          </cell>
          <cell r="H3220">
            <v>3</v>
          </cell>
          <cell r="I3220" t="str">
            <v>--</v>
          </cell>
          <cell r="J3220">
            <v>3</v>
          </cell>
          <cell r="K3220">
            <v>4</v>
          </cell>
        </row>
        <row r="3221">
          <cell r="A3221" t="str">
            <v>M2</v>
          </cell>
          <cell r="B3221" t="str">
            <v>A5C</v>
          </cell>
          <cell r="C3221" t="str">
            <v>P</v>
          </cell>
          <cell r="D3221" t="str">
            <v>23246</v>
          </cell>
          <cell r="E3221" t="str">
            <v>90 ELL</v>
          </cell>
          <cell r="F3221">
            <v>2</v>
          </cell>
          <cell r="G3221" t="str">
            <v>CB300104000300</v>
          </cell>
          <cell r="H3221">
            <v>3</v>
          </cell>
          <cell r="I3221" t="str">
            <v>--</v>
          </cell>
          <cell r="J3221">
            <v>4</v>
          </cell>
          <cell r="K3221">
            <v>5</v>
          </cell>
        </row>
        <row r="3222">
          <cell r="A3222" t="str">
            <v>M2</v>
          </cell>
          <cell r="B3222" t="str">
            <v>A5C</v>
          </cell>
          <cell r="C3222" t="str">
            <v>P</v>
          </cell>
          <cell r="D3222" t="str">
            <v>23256</v>
          </cell>
          <cell r="E3222" t="str">
            <v>90 ELL</v>
          </cell>
          <cell r="F3222">
            <v>2</v>
          </cell>
          <cell r="G3222" t="str">
            <v>CB300104000300</v>
          </cell>
          <cell r="H3222">
            <v>3</v>
          </cell>
          <cell r="I3222" t="str">
            <v>--</v>
          </cell>
          <cell r="J3222">
            <v>2</v>
          </cell>
          <cell r="K3222">
            <v>3</v>
          </cell>
        </row>
        <row r="3223">
          <cell r="A3223" t="str">
            <v>M2</v>
          </cell>
          <cell r="B3223" t="str">
            <v>A5C</v>
          </cell>
          <cell r="C3223" t="str">
            <v>P</v>
          </cell>
          <cell r="D3223" t="str">
            <v>23257</v>
          </cell>
          <cell r="E3223" t="str">
            <v>90 ELL</v>
          </cell>
          <cell r="F3223">
            <v>2</v>
          </cell>
          <cell r="G3223" t="str">
            <v>CB300104000300</v>
          </cell>
          <cell r="H3223">
            <v>3</v>
          </cell>
          <cell r="I3223" t="str">
            <v>--</v>
          </cell>
          <cell r="J3223">
            <v>4</v>
          </cell>
          <cell r="K3223">
            <v>5</v>
          </cell>
        </row>
        <row r="3224">
          <cell r="A3224" t="str">
            <v>M2</v>
          </cell>
          <cell r="B3224" t="str">
            <v>A5C</v>
          </cell>
          <cell r="C3224" t="str">
            <v>P</v>
          </cell>
          <cell r="D3224" t="str">
            <v>23254</v>
          </cell>
          <cell r="E3224" t="str">
            <v>90 ELL</v>
          </cell>
          <cell r="F3224">
            <v>2</v>
          </cell>
          <cell r="G3224" t="str">
            <v>CB300104000300</v>
          </cell>
          <cell r="H3224">
            <v>3</v>
          </cell>
          <cell r="I3224" t="str">
            <v>--</v>
          </cell>
          <cell r="J3224">
            <v>4</v>
          </cell>
          <cell r="K3224">
            <v>5</v>
          </cell>
        </row>
        <row r="3225">
          <cell r="A3225" t="str">
            <v>M2</v>
          </cell>
          <cell r="B3225" t="str">
            <v>A5C</v>
          </cell>
          <cell r="C3225" t="str">
            <v>P</v>
          </cell>
          <cell r="D3225" t="str">
            <v>23258</v>
          </cell>
          <cell r="E3225" t="str">
            <v>90 ELL</v>
          </cell>
          <cell r="F3225">
            <v>2</v>
          </cell>
          <cell r="G3225" t="str">
            <v>CB300104000300</v>
          </cell>
          <cell r="H3225">
            <v>3</v>
          </cell>
          <cell r="I3225" t="str">
            <v>--</v>
          </cell>
          <cell r="J3225">
            <v>2</v>
          </cell>
          <cell r="K3225">
            <v>3</v>
          </cell>
        </row>
        <row r="3226">
          <cell r="A3226" t="str">
            <v>M2</v>
          </cell>
          <cell r="B3226" t="str">
            <v>A5C</v>
          </cell>
          <cell r="C3226" t="str">
            <v>P</v>
          </cell>
          <cell r="D3226" t="str">
            <v>23082</v>
          </cell>
          <cell r="E3226" t="str">
            <v>90 ELL</v>
          </cell>
          <cell r="F3226">
            <v>2</v>
          </cell>
          <cell r="G3226" t="str">
            <v>CB300104000300</v>
          </cell>
          <cell r="H3226">
            <v>3</v>
          </cell>
          <cell r="I3226" t="str">
            <v>--</v>
          </cell>
          <cell r="J3226">
            <v>4</v>
          </cell>
          <cell r="K3226">
            <v>5</v>
          </cell>
        </row>
        <row r="3227">
          <cell r="A3227" t="str">
            <v>M2</v>
          </cell>
          <cell r="B3227" t="str">
            <v>A5C</v>
          </cell>
          <cell r="C3227" t="str">
            <v>P</v>
          </cell>
          <cell r="D3227" t="str">
            <v>23236</v>
          </cell>
          <cell r="E3227" t="str">
            <v>90 ELL</v>
          </cell>
          <cell r="F3227">
            <v>2</v>
          </cell>
          <cell r="G3227" t="str">
            <v>CB300104000300</v>
          </cell>
          <cell r="H3227">
            <v>3</v>
          </cell>
          <cell r="I3227" t="str">
            <v>--</v>
          </cell>
          <cell r="J3227">
            <v>2</v>
          </cell>
          <cell r="K3227">
            <v>3</v>
          </cell>
        </row>
        <row r="3228">
          <cell r="A3228" t="str">
            <v>M2</v>
          </cell>
          <cell r="B3228" t="str">
            <v>A5C</v>
          </cell>
          <cell r="C3228" t="str">
            <v>P</v>
          </cell>
          <cell r="D3228" t="str">
            <v>23047</v>
          </cell>
          <cell r="E3228" t="str">
            <v>C RED</v>
          </cell>
          <cell r="F3228">
            <v>2</v>
          </cell>
          <cell r="G3228" t="str">
            <v>CB300504080302</v>
          </cell>
          <cell r="H3228">
            <v>3</v>
          </cell>
          <cell r="I3228">
            <v>2</v>
          </cell>
          <cell r="J3228">
            <v>2</v>
          </cell>
          <cell r="K3228">
            <v>3</v>
          </cell>
        </row>
        <row r="3229">
          <cell r="A3229" t="str">
            <v>M2</v>
          </cell>
          <cell r="B3229" t="str">
            <v>A5C</v>
          </cell>
          <cell r="C3229" t="str">
            <v>P</v>
          </cell>
          <cell r="D3229" t="str">
            <v>23142</v>
          </cell>
          <cell r="E3229" t="str">
            <v>C RED</v>
          </cell>
          <cell r="F3229">
            <v>2</v>
          </cell>
          <cell r="G3229" t="str">
            <v>CB300504080302</v>
          </cell>
          <cell r="H3229">
            <v>3</v>
          </cell>
          <cell r="I3229">
            <v>2</v>
          </cell>
          <cell r="J3229">
            <v>2</v>
          </cell>
          <cell r="K3229">
            <v>3</v>
          </cell>
        </row>
        <row r="3230">
          <cell r="A3230" t="str">
            <v>M2</v>
          </cell>
          <cell r="B3230" t="str">
            <v>A5C</v>
          </cell>
          <cell r="C3230" t="str">
            <v>P</v>
          </cell>
          <cell r="D3230" t="str">
            <v>23236</v>
          </cell>
          <cell r="E3230" t="str">
            <v>C RED</v>
          </cell>
          <cell r="F3230">
            <v>2</v>
          </cell>
          <cell r="G3230" t="str">
            <v>CB300504080302</v>
          </cell>
          <cell r="H3230">
            <v>3</v>
          </cell>
          <cell r="I3230">
            <v>2</v>
          </cell>
          <cell r="J3230">
            <v>2</v>
          </cell>
          <cell r="K3230">
            <v>3</v>
          </cell>
        </row>
        <row r="3231">
          <cell r="A3231" t="str">
            <v>M2</v>
          </cell>
          <cell r="B3231" t="str">
            <v>A5C</v>
          </cell>
          <cell r="C3231" t="str">
            <v>P</v>
          </cell>
          <cell r="D3231" t="str">
            <v>23240</v>
          </cell>
          <cell r="E3231" t="str">
            <v>C RED</v>
          </cell>
          <cell r="F3231">
            <v>2</v>
          </cell>
          <cell r="G3231" t="str">
            <v>CB300504080302</v>
          </cell>
          <cell r="H3231">
            <v>3</v>
          </cell>
          <cell r="I3231">
            <v>2</v>
          </cell>
          <cell r="J3231">
            <v>2</v>
          </cell>
          <cell r="K3231">
            <v>3</v>
          </cell>
        </row>
        <row r="3232">
          <cell r="A3232" t="str">
            <v>M2</v>
          </cell>
          <cell r="B3232" t="str">
            <v>A5C</v>
          </cell>
          <cell r="C3232" t="str">
            <v>P</v>
          </cell>
          <cell r="D3232" t="str">
            <v>23124</v>
          </cell>
          <cell r="E3232" t="str">
            <v>C RED</v>
          </cell>
          <cell r="F3232">
            <v>2</v>
          </cell>
          <cell r="G3232" t="str">
            <v>CB300504080302</v>
          </cell>
          <cell r="H3232">
            <v>3</v>
          </cell>
          <cell r="I3232">
            <v>2</v>
          </cell>
          <cell r="J3232">
            <v>2</v>
          </cell>
          <cell r="K3232">
            <v>3</v>
          </cell>
        </row>
        <row r="3233">
          <cell r="A3233" t="str">
            <v>M2</v>
          </cell>
          <cell r="B3233" t="str">
            <v>A5C</v>
          </cell>
          <cell r="C3233" t="str">
            <v>P</v>
          </cell>
          <cell r="D3233" t="str">
            <v>23106</v>
          </cell>
          <cell r="E3233" t="str">
            <v>C SWG</v>
          </cell>
          <cell r="F3233">
            <v>2</v>
          </cell>
          <cell r="G3233" t="str">
            <v>CB1614040803IH</v>
          </cell>
          <cell r="H3233">
            <v>3</v>
          </cell>
          <cell r="I3233">
            <v>1.5</v>
          </cell>
          <cell r="J3233">
            <v>2</v>
          </cell>
          <cell r="K3233">
            <v>3</v>
          </cell>
        </row>
        <row r="3234">
          <cell r="A3234" t="str">
            <v>M2</v>
          </cell>
          <cell r="B3234" t="str">
            <v>A5C</v>
          </cell>
          <cell r="C3234" t="str">
            <v>P</v>
          </cell>
          <cell r="D3234" t="str">
            <v>23005</v>
          </cell>
          <cell r="E3234" t="str">
            <v>C SWG</v>
          </cell>
          <cell r="F3234">
            <v>2</v>
          </cell>
          <cell r="G3234" t="str">
            <v>CB1614040803IH</v>
          </cell>
          <cell r="H3234">
            <v>3</v>
          </cell>
          <cell r="I3234">
            <v>1.5</v>
          </cell>
          <cell r="J3234">
            <v>2</v>
          </cell>
          <cell r="K3234">
            <v>3</v>
          </cell>
        </row>
        <row r="3235">
          <cell r="A3235" t="str">
            <v>M2</v>
          </cell>
          <cell r="B3235" t="str">
            <v>A5C</v>
          </cell>
          <cell r="C3235" t="str">
            <v>P</v>
          </cell>
          <cell r="D3235" t="str">
            <v>23246</v>
          </cell>
          <cell r="E3235" t="str">
            <v>C SWG</v>
          </cell>
          <cell r="F3235">
            <v>2</v>
          </cell>
          <cell r="G3235" t="str">
            <v>CB1614040803IH</v>
          </cell>
          <cell r="H3235">
            <v>3</v>
          </cell>
          <cell r="I3235">
            <v>1.5</v>
          </cell>
          <cell r="J3235">
            <v>2</v>
          </cell>
          <cell r="K3235">
            <v>3</v>
          </cell>
        </row>
        <row r="3236">
          <cell r="A3236" t="str">
            <v>M2</v>
          </cell>
          <cell r="B3236" t="str">
            <v>A5C</v>
          </cell>
          <cell r="C3236" t="str">
            <v>P</v>
          </cell>
          <cell r="D3236" t="str">
            <v>23101</v>
          </cell>
          <cell r="E3236" t="str">
            <v>CAP</v>
          </cell>
          <cell r="F3236">
            <v>2</v>
          </cell>
          <cell r="G3236" t="str">
            <v>CB300704000300</v>
          </cell>
          <cell r="H3236">
            <v>3</v>
          </cell>
          <cell r="I3236" t="str">
            <v>--</v>
          </cell>
          <cell r="J3236">
            <v>2</v>
          </cell>
          <cell r="K3236">
            <v>3</v>
          </cell>
        </row>
        <row r="3237">
          <cell r="A3237" t="str">
            <v>M2</v>
          </cell>
          <cell r="B3237" t="str">
            <v>A5C</v>
          </cell>
          <cell r="C3237" t="str">
            <v>P</v>
          </cell>
          <cell r="D3237" t="str">
            <v>23105</v>
          </cell>
          <cell r="E3237" t="str">
            <v>CAP</v>
          </cell>
          <cell r="F3237">
            <v>2</v>
          </cell>
          <cell r="G3237" t="str">
            <v>CB300704000300</v>
          </cell>
          <cell r="H3237">
            <v>3</v>
          </cell>
          <cell r="I3237" t="str">
            <v>--</v>
          </cell>
          <cell r="J3237">
            <v>2</v>
          </cell>
          <cell r="K3237">
            <v>3</v>
          </cell>
        </row>
        <row r="3238">
          <cell r="A3238" t="str">
            <v>M2</v>
          </cell>
          <cell r="B3238" t="str">
            <v>A5C</v>
          </cell>
          <cell r="C3238" t="str">
            <v>P</v>
          </cell>
          <cell r="D3238" t="str">
            <v>23109</v>
          </cell>
          <cell r="E3238" t="str">
            <v>CAP</v>
          </cell>
          <cell r="F3238">
            <v>2</v>
          </cell>
          <cell r="G3238" t="str">
            <v>CB300704000300</v>
          </cell>
          <cell r="H3238">
            <v>3</v>
          </cell>
          <cell r="I3238" t="str">
            <v>--</v>
          </cell>
          <cell r="J3238">
            <v>2</v>
          </cell>
          <cell r="K3238">
            <v>3</v>
          </cell>
        </row>
        <row r="3239">
          <cell r="A3239" t="str">
            <v>M2</v>
          </cell>
          <cell r="B3239" t="str">
            <v>A5C</v>
          </cell>
          <cell r="C3239" t="str">
            <v>P</v>
          </cell>
          <cell r="D3239" t="str">
            <v>23113</v>
          </cell>
          <cell r="E3239" t="str">
            <v>CAP</v>
          </cell>
          <cell r="F3239">
            <v>2</v>
          </cell>
          <cell r="G3239" t="str">
            <v>CB300704000300</v>
          </cell>
          <cell r="H3239">
            <v>3</v>
          </cell>
          <cell r="I3239" t="str">
            <v>--</v>
          </cell>
          <cell r="J3239">
            <v>2</v>
          </cell>
          <cell r="K3239">
            <v>3</v>
          </cell>
        </row>
        <row r="3240">
          <cell r="A3240" t="str">
            <v>M2</v>
          </cell>
          <cell r="B3240" t="str">
            <v>A5C</v>
          </cell>
          <cell r="C3240" t="str">
            <v>P</v>
          </cell>
          <cell r="D3240" t="str">
            <v>23234</v>
          </cell>
          <cell r="E3240" t="str">
            <v>CAP</v>
          </cell>
          <cell r="F3240">
            <v>2</v>
          </cell>
          <cell r="G3240" t="str">
            <v>CB300704000300</v>
          </cell>
          <cell r="H3240">
            <v>3</v>
          </cell>
          <cell r="I3240" t="str">
            <v>--</v>
          </cell>
          <cell r="J3240">
            <v>2</v>
          </cell>
          <cell r="K3240">
            <v>3</v>
          </cell>
        </row>
        <row r="3241">
          <cell r="A3241" t="str">
            <v>M2</v>
          </cell>
          <cell r="B3241" t="str">
            <v>A5C</v>
          </cell>
          <cell r="C3241" t="str">
            <v>P</v>
          </cell>
          <cell r="D3241" t="str">
            <v>23238</v>
          </cell>
          <cell r="E3241" t="str">
            <v>CAP</v>
          </cell>
          <cell r="F3241">
            <v>2</v>
          </cell>
          <cell r="G3241" t="str">
            <v>CB300704000300</v>
          </cell>
          <cell r="H3241">
            <v>3</v>
          </cell>
          <cell r="I3241" t="str">
            <v>--</v>
          </cell>
          <cell r="J3241">
            <v>2</v>
          </cell>
          <cell r="K3241">
            <v>3</v>
          </cell>
        </row>
        <row r="3242">
          <cell r="A3242" t="str">
            <v>M2</v>
          </cell>
          <cell r="B3242" t="str">
            <v>A5C</v>
          </cell>
          <cell r="C3242" t="str">
            <v>TRIM</v>
          </cell>
          <cell r="D3242" t="str">
            <v>V-2316</v>
          </cell>
          <cell r="E3242" t="str">
            <v>CAP</v>
          </cell>
          <cell r="F3242">
            <v>2</v>
          </cell>
          <cell r="G3242" t="str">
            <v>CB300704000300</v>
          </cell>
          <cell r="H3242">
            <v>3</v>
          </cell>
          <cell r="I3242" t="str">
            <v>--</v>
          </cell>
          <cell r="J3242">
            <v>2</v>
          </cell>
          <cell r="K3242">
            <v>3</v>
          </cell>
        </row>
        <row r="3243">
          <cell r="A3243" t="str">
            <v>M2</v>
          </cell>
          <cell r="B3243" t="str">
            <v>A5C</v>
          </cell>
          <cell r="C3243" t="str">
            <v>TRIM</v>
          </cell>
          <cell r="D3243" t="str">
            <v>V-2320</v>
          </cell>
          <cell r="E3243" t="str">
            <v>CAP</v>
          </cell>
          <cell r="F3243">
            <v>2</v>
          </cell>
          <cell r="G3243" t="str">
            <v>CB300704000300</v>
          </cell>
          <cell r="H3243">
            <v>3</v>
          </cell>
          <cell r="I3243" t="str">
            <v>--</v>
          </cell>
          <cell r="J3243">
            <v>2</v>
          </cell>
          <cell r="K3243">
            <v>3</v>
          </cell>
        </row>
        <row r="3244">
          <cell r="A3244" t="str">
            <v>M2</v>
          </cell>
          <cell r="B3244" t="str">
            <v>A5C</v>
          </cell>
          <cell r="C3244" t="str">
            <v>TRIM</v>
          </cell>
          <cell r="D3244" t="str">
            <v>V-2321</v>
          </cell>
          <cell r="E3244" t="str">
            <v>CAP</v>
          </cell>
          <cell r="F3244">
            <v>2</v>
          </cell>
          <cell r="G3244" t="str">
            <v>CB300704000300</v>
          </cell>
          <cell r="H3244">
            <v>3</v>
          </cell>
          <cell r="I3244" t="str">
            <v>--</v>
          </cell>
          <cell r="J3244">
            <v>2</v>
          </cell>
          <cell r="K3244">
            <v>3</v>
          </cell>
        </row>
        <row r="3245">
          <cell r="A3245" t="str">
            <v>M2</v>
          </cell>
          <cell r="B3245" t="str">
            <v>A5C</v>
          </cell>
          <cell r="C3245" t="str">
            <v>TRIM</v>
          </cell>
          <cell r="D3245" t="str">
            <v>V-2317</v>
          </cell>
          <cell r="E3245" t="str">
            <v>CAP</v>
          </cell>
          <cell r="F3245">
            <v>2</v>
          </cell>
          <cell r="G3245" t="str">
            <v>CB300704000300</v>
          </cell>
          <cell r="H3245">
            <v>3</v>
          </cell>
          <cell r="I3245" t="str">
            <v>--</v>
          </cell>
          <cell r="J3245">
            <v>2</v>
          </cell>
          <cell r="K3245">
            <v>3</v>
          </cell>
        </row>
        <row r="3246">
          <cell r="A3246" t="str">
            <v>M2</v>
          </cell>
          <cell r="B3246" t="str">
            <v>A5C</v>
          </cell>
          <cell r="C3246" t="str">
            <v>TRIM</v>
          </cell>
          <cell r="D3246" t="str">
            <v>V-2323</v>
          </cell>
          <cell r="E3246" t="str">
            <v>CAP</v>
          </cell>
          <cell r="F3246">
            <v>2</v>
          </cell>
          <cell r="G3246" t="str">
            <v>CB300704000300</v>
          </cell>
          <cell r="H3246">
            <v>3</v>
          </cell>
          <cell r="I3246" t="str">
            <v>--</v>
          </cell>
          <cell r="J3246">
            <v>2</v>
          </cell>
          <cell r="K3246">
            <v>3</v>
          </cell>
        </row>
        <row r="3247">
          <cell r="A3247" t="str">
            <v>M2</v>
          </cell>
          <cell r="B3247" t="str">
            <v>A5C</v>
          </cell>
          <cell r="C3247" t="str">
            <v>TRIM</v>
          </cell>
          <cell r="D3247" t="str">
            <v>V-2326</v>
          </cell>
          <cell r="E3247" t="str">
            <v>CAP</v>
          </cell>
          <cell r="F3247">
            <v>2</v>
          </cell>
          <cell r="G3247" t="str">
            <v>CB300704000300</v>
          </cell>
          <cell r="H3247">
            <v>3</v>
          </cell>
          <cell r="I3247" t="str">
            <v>--</v>
          </cell>
          <cell r="J3247">
            <v>2</v>
          </cell>
          <cell r="K3247">
            <v>3</v>
          </cell>
        </row>
        <row r="3248">
          <cell r="A3248" t="str">
            <v>M2</v>
          </cell>
          <cell r="B3248" t="str">
            <v>A5C</v>
          </cell>
          <cell r="C3248" t="str">
            <v>TRIM</v>
          </cell>
          <cell r="D3248" t="str">
            <v>V-2329</v>
          </cell>
          <cell r="E3248" t="str">
            <v>CAP</v>
          </cell>
          <cell r="F3248">
            <v>2</v>
          </cell>
          <cell r="G3248" t="str">
            <v>CB300704000300</v>
          </cell>
          <cell r="H3248">
            <v>3</v>
          </cell>
          <cell r="I3248" t="str">
            <v>--</v>
          </cell>
          <cell r="J3248">
            <v>2</v>
          </cell>
          <cell r="K3248">
            <v>3</v>
          </cell>
        </row>
        <row r="3249">
          <cell r="A3249" t="str">
            <v>M2</v>
          </cell>
          <cell r="B3249" t="str">
            <v>A5C</v>
          </cell>
          <cell r="C3249" t="str">
            <v>TRIM</v>
          </cell>
          <cell r="D3249" t="str">
            <v>V-2330</v>
          </cell>
          <cell r="E3249" t="str">
            <v>CAP</v>
          </cell>
          <cell r="F3249">
            <v>2</v>
          </cell>
          <cell r="G3249" t="str">
            <v>CB300704000300</v>
          </cell>
          <cell r="H3249">
            <v>3</v>
          </cell>
          <cell r="I3249" t="str">
            <v>--</v>
          </cell>
          <cell r="J3249">
            <v>2</v>
          </cell>
          <cell r="K3249">
            <v>3</v>
          </cell>
        </row>
        <row r="3250">
          <cell r="A3250" t="str">
            <v>M2</v>
          </cell>
          <cell r="B3250" t="str">
            <v>A5C</v>
          </cell>
          <cell r="C3250" t="str">
            <v>TRIM</v>
          </cell>
          <cell r="D3250" t="str">
            <v>V-2333</v>
          </cell>
          <cell r="E3250" t="str">
            <v>CAP</v>
          </cell>
          <cell r="F3250">
            <v>2</v>
          </cell>
          <cell r="G3250" t="str">
            <v>CB300704000300</v>
          </cell>
          <cell r="H3250">
            <v>3</v>
          </cell>
          <cell r="I3250" t="str">
            <v>--</v>
          </cell>
          <cell r="J3250">
            <v>2</v>
          </cell>
          <cell r="K3250">
            <v>3</v>
          </cell>
        </row>
        <row r="3251">
          <cell r="A3251" t="str">
            <v>M2</v>
          </cell>
          <cell r="B3251" t="str">
            <v>A5C</v>
          </cell>
          <cell r="C3251" t="str">
            <v>TRIM</v>
          </cell>
          <cell r="D3251" t="str">
            <v>V-2328</v>
          </cell>
          <cell r="E3251" t="str">
            <v>CAP</v>
          </cell>
          <cell r="F3251">
            <v>2</v>
          </cell>
          <cell r="G3251" t="str">
            <v>CB300704000300</v>
          </cell>
          <cell r="H3251">
            <v>3</v>
          </cell>
          <cell r="I3251" t="str">
            <v>--</v>
          </cell>
          <cell r="J3251">
            <v>2</v>
          </cell>
          <cell r="K3251">
            <v>3</v>
          </cell>
        </row>
        <row r="3252">
          <cell r="A3252" t="str">
            <v>M2</v>
          </cell>
          <cell r="B3252" t="str">
            <v>A5C</v>
          </cell>
          <cell r="C3252" t="str">
            <v>TRIM</v>
          </cell>
          <cell r="D3252" t="str">
            <v>V-2331</v>
          </cell>
          <cell r="E3252" t="str">
            <v>CAP</v>
          </cell>
          <cell r="F3252">
            <v>2</v>
          </cell>
          <cell r="G3252" t="str">
            <v>CB300704000300</v>
          </cell>
          <cell r="H3252">
            <v>3</v>
          </cell>
          <cell r="I3252" t="str">
            <v>--</v>
          </cell>
          <cell r="J3252">
            <v>2</v>
          </cell>
          <cell r="K3252">
            <v>3</v>
          </cell>
        </row>
        <row r="3253">
          <cell r="A3253" t="str">
            <v>M2</v>
          </cell>
          <cell r="B3253" t="str">
            <v>A5C</v>
          </cell>
          <cell r="C3253" t="str">
            <v>P</v>
          </cell>
          <cell r="D3253" t="str">
            <v>23094</v>
          </cell>
          <cell r="E3253" t="str">
            <v>CAP</v>
          </cell>
          <cell r="F3253">
            <v>2</v>
          </cell>
          <cell r="G3253" t="str">
            <v>CB300704000300</v>
          </cell>
          <cell r="H3253">
            <v>3</v>
          </cell>
          <cell r="I3253" t="str">
            <v>--</v>
          </cell>
          <cell r="J3253">
            <v>2</v>
          </cell>
          <cell r="K3253">
            <v>3</v>
          </cell>
        </row>
        <row r="3254">
          <cell r="A3254" t="str">
            <v>M2</v>
          </cell>
          <cell r="B3254" t="str">
            <v>A5C</v>
          </cell>
          <cell r="C3254" t="str">
            <v>P</v>
          </cell>
          <cell r="D3254" t="str">
            <v>23133</v>
          </cell>
          <cell r="E3254" t="str">
            <v>CAP</v>
          </cell>
          <cell r="F3254">
            <v>2</v>
          </cell>
          <cell r="G3254" t="str">
            <v>CB300704000300</v>
          </cell>
          <cell r="H3254">
            <v>3</v>
          </cell>
          <cell r="I3254" t="str">
            <v>--</v>
          </cell>
          <cell r="J3254">
            <v>2</v>
          </cell>
          <cell r="K3254">
            <v>3</v>
          </cell>
        </row>
        <row r="3255">
          <cell r="A3255" t="str">
            <v>M2</v>
          </cell>
          <cell r="B3255" t="str">
            <v>A5C</v>
          </cell>
          <cell r="C3255" t="str">
            <v>P</v>
          </cell>
          <cell r="D3255" t="str">
            <v>23141</v>
          </cell>
          <cell r="E3255" t="str">
            <v>CAP</v>
          </cell>
          <cell r="F3255">
            <v>2</v>
          </cell>
          <cell r="G3255" t="str">
            <v>CB300704000300</v>
          </cell>
          <cell r="H3255">
            <v>3</v>
          </cell>
          <cell r="I3255" t="str">
            <v>--</v>
          </cell>
          <cell r="J3255">
            <v>2</v>
          </cell>
          <cell r="K3255">
            <v>3</v>
          </cell>
        </row>
        <row r="3256">
          <cell r="A3256" t="str">
            <v>M2</v>
          </cell>
          <cell r="B3256" t="str">
            <v>A5C</v>
          </cell>
          <cell r="C3256" t="str">
            <v>P</v>
          </cell>
          <cell r="D3256" t="str">
            <v>23145</v>
          </cell>
          <cell r="E3256" t="str">
            <v>CAP</v>
          </cell>
          <cell r="F3256">
            <v>2</v>
          </cell>
          <cell r="G3256" t="str">
            <v>CB300704000300</v>
          </cell>
          <cell r="H3256">
            <v>3</v>
          </cell>
          <cell r="I3256" t="str">
            <v>--</v>
          </cell>
          <cell r="J3256">
            <v>2</v>
          </cell>
          <cell r="K3256">
            <v>3</v>
          </cell>
        </row>
        <row r="3257">
          <cell r="A3257" t="str">
            <v>M2</v>
          </cell>
          <cell r="B3257" t="str">
            <v>A5C</v>
          </cell>
          <cell r="C3257" t="str">
            <v>TRIM</v>
          </cell>
          <cell r="D3257" t="str">
            <v>V-2301</v>
          </cell>
          <cell r="E3257" t="str">
            <v>CAP</v>
          </cell>
          <cell r="F3257">
            <v>2</v>
          </cell>
          <cell r="G3257" t="str">
            <v>CB300704000300</v>
          </cell>
          <cell r="H3257">
            <v>3</v>
          </cell>
          <cell r="I3257" t="str">
            <v>--</v>
          </cell>
          <cell r="J3257">
            <v>2</v>
          </cell>
          <cell r="K3257">
            <v>3</v>
          </cell>
        </row>
        <row r="3258">
          <cell r="A3258" t="str">
            <v>M2</v>
          </cell>
          <cell r="B3258" t="str">
            <v>A5C</v>
          </cell>
          <cell r="C3258" t="str">
            <v>TRIM</v>
          </cell>
          <cell r="D3258" t="str">
            <v>V-2315</v>
          </cell>
          <cell r="E3258" t="str">
            <v>CAP</v>
          </cell>
          <cell r="F3258">
            <v>2</v>
          </cell>
          <cell r="G3258" t="str">
            <v>CB300704000300</v>
          </cell>
          <cell r="H3258">
            <v>3</v>
          </cell>
          <cell r="I3258" t="str">
            <v>--</v>
          </cell>
          <cell r="J3258">
            <v>2</v>
          </cell>
          <cell r="K3258">
            <v>3</v>
          </cell>
        </row>
        <row r="3259">
          <cell r="A3259" t="str">
            <v>M2</v>
          </cell>
          <cell r="B3259" t="str">
            <v>A5C</v>
          </cell>
          <cell r="C3259" t="str">
            <v>TRIM</v>
          </cell>
          <cell r="D3259" t="str">
            <v>V-2318</v>
          </cell>
          <cell r="E3259" t="str">
            <v>CAP</v>
          </cell>
          <cell r="F3259">
            <v>2</v>
          </cell>
          <cell r="G3259" t="str">
            <v>CB300704000300</v>
          </cell>
          <cell r="H3259">
            <v>3</v>
          </cell>
          <cell r="I3259" t="str">
            <v>--</v>
          </cell>
          <cell r="J3259">
            <v>2</v>
          </cell>
          <cell r="K3259">
            <v>3</v>
          </cell>
        </row>
        <row r="3260">
          <cell r="A3260" t="str">
            <v>M2</v>
          </cell>
          <cell r="B3260" t="str">
            <v>A5C</v>
          </cell>
          <cell r="C3260" t="str">
            <v>TRIM</v>
          </cell>
          <cell r="D3260" t="str">
            <v>V-2319</v>
          </cell>
          <cell r="E3260" t="str">
            <v>CAP</v>
          </cell>
          <cell r="F3260">
            <v>2</v>
          </cell>
          <cell r="G3260" t="str">
            <v>CB300704000300</v>
          </cell>
          <cell r="H3260">
            <v>3</v>
          </cell>
          <cell r="I3260" t="str">
            <v>--</v>
          </cell>
          <cell r="J3260">
            <v>2</v>
          </cell>
          <cell r="K3260">
            <v>3</v>
          </cell>
        </row>
        <row r="3261">
          <cell r="A3261" t="str">
            <v>M2</v>
          </cell>
          <cell r="B3261" t="str">
            <v>A5C</v>
          </cell>
          <cell r="C3261" t="str">
            <v>TRIM</v>
          </cell>
          <cell r="D3261" t="str">
            <v>V-2324</v>
          </cell>
          <cell r="E3261" t="str">
            <v>CAP</v>
          </cell>
          <cell r="F3261">
            <v>2</v>
          </cell>
          <cell r="G3261" t="str">
            <v>CB300704000300</v>
          </cell>
          <cell r="H3261">
            <v>3</v>
          </cell>
          <cell r="I3261" t="str">
            <v>--</v>
          </cell>
          <cell r="J3261">
            <v>2</v>
          </cell>
          <cell r="K3261">
            <v>3</v>
          </cell>
        </row>
        <row r="3262">
          <cell r="A3262" t="str">
            <v>M2</v>
          </cell>
          <cell r="B3262" t="str">
            <v>A5C</v>
          </cell>
          <cell r="C3262" t="str">
            <v>TRIM</v>
          </cell>
          <cell r="D3262" t="str">
            <v>V-2327</v>
          </cell>
          <cell r="E3262" t="str">
            <v>CAP</v>
          </cell>
          <cell r="F3262">
            <v>2</v>
          </cell>
          <cell r="G3262" t="str">
            <v>CB300704000300</v>
          </cell>
          <cell r="H3262">
            <v>3</v>
          </cell>
          <cell r="I3262" t="str">
            <v>--</v>
          </cell>
          <cell r="J3262">
            <v>2</v>
          </cell>
          <cell r="K3262">
            <v>3</v>
          </cell>
        </row>
        <row r="3263">
          <cell r="A3263" t="str">
            <v>M2</v>
          </cell>
          <cell r="B3263" t="str">
            <v>A5C</v>
          </cell>
          <cell r="C3263" t="str">
            <v>TRIM</v>
          </cell>
          <cell r="D3263" t="str">
            <v>V-2332</v>
          </cell>
          <cell r="E3263" t="str">
            <v>CAP</v>
          </cell>
          <cell r="F3263">
            <v>2</v>
          </cell>
          <cell r="G3263" t="str">
            <v>CB300704000300</v>
          </cell>
          <cell r="H3263">
            <v>3</v>
          </cell>
          <cell r="I3263" t="str">
            <v>--</v>
          </cell>
          <cell r="J3263">
            <v>2</v>
          </cell>
          <cell r="K3263">
            <v>3</v>
          </cell>
        </row>
        <row r="3264">
          <cell r="A3264" t="str">
            <v>M2</v>
          </cell>
          <cell r="B3264" t="str">
            <v>A5C</v>
          </cell>
          <cell r="C3264" t="str">
            <v>TRIM</v>
          </cell>
          <cell r="D3264" t="str">
            <v>V-2351</v>
          </cell>
          <cell r="E3264" t="str">
            <v>CAP</v>
          </cell>
          <cell r="F3264">
            <v>2</v>
          </cell>
          <cell r="G3264" t="str">
            <v>CB300704000300</v>
          </cell>
          <cell r="H3264">
            <v>3</v>
          </cell>
          <cell r="I3264" t="str">
            <v>--</v>
          </cell>
          <cell r="J3264">
            <v>2</v>
          </cell>
          <cell r="K3264">
            <v>3</v>
          </cell>
        </row>
        <row r="3265">
          <cell r="A3265" t="str">
            <v>M2</v>
          </cell>
          <cell r="B3265" t="str">
            <v>A5C</v>
          </cell>
          <cell r="C3265" t="str">
            <v>P</v>
          </cell>
          <cell r="D3265" t="str">
            <v>23082</v>
          </cell>
          <cell r="E3265" t="str">
            <v>E RED</v>
          </cell>
          <cell r="F3265">
            <v>2</v>
          </cell>
          <cell r="G3265" t="str">
            <v>CB300604080302</v>
          </cell>
          <cell r="H3265">
            <v>3</v>
          </cell>
          <cell r="I3265">
            <v>2</v>
          </cell>
          <cell r="J3265">
            <v>2</v>
          </cell>
          <cell r="K3265">
            <v>3</v>
          </cell>
        </row>
        <row r="3266">
          <cell r="A3266" t="str">
            <v>M2</v>
          </cell>
          <cell r="B3266" t="str">
            <v>A5C</v>
          </cell>
          <cell r="C3266" t="str">
            <v>P</v>
          </cell>
          <cell r="D3266" t="str">
            <v>23232</v>
          </cell>
          <cell r="E3266" t="str">
            <v>E RED</v>
          </cell>
          <cell r="F3266">
            <v>2</v>
          </cell>
          <cell r="G3266" t="str">
            <v>CB300604080302</v>
          </cell>
          <cell r="H3266">
            <v>3</v>
          </cell>
          <cell r="I3266">
            <v>2</v>
          </cell>
          <cell r="J3266">
            <v>2</v>
          </cell>
          <cell r="K3266">
            <v>3</v>
          </cell>
        </row>
        <row r="3267">
          <cell r="A3267" t="str">
            <v>M2</v>
          </cell>
          <cell r="B3267" t="str">
            <v>A5C</v>
          </cell>
          <cell r="C3267" t="str">
            <v>P</v>
          </cell>
          <cell r="D3267" t="str">
            <v>23254</v>
          </cell>
          <cell r="E3267" t="str">
            <v>E RED</v>
          </cell>
          <cell r="F3267">
            <v>2</v>
          </cell>
          <cell r="G3267" t="str">
            <v>CB300604080302</v>
          </cell>
          <cell r="H3267">
            <v>3</v>
          </cell>
          <cell r="I3267">
            <v>2</v>
          </cell>
          <cell r="J3267">
            <v>2</v>
          </cell>
          <cell r="K3267">
            <v>3</v>
          </cell>
        </row>
        <row r="3268">
          <cell r="A3268" t="str">
            <v>M2</v>
          </cell>
          <cell r="B3268" t="str">
            <v>A5C</v>
          </cell>
          <cell r="C3268" t="str">
            <v>P</v>
          </cell>
          <cell r="D3268" t="str">
            <v>23005</v>
          </cell>
          <cell r="E3268" t="str">
            <v>SOL</v>
          </cell>
          <cell r="F3268">
            <v>2</v>
          </cell>
          <cell r="G3268" t="str">
            <v>CB39020000030H</v>
          </cell>
          <cell r="H3268">
            <v>3</v>
          </cell>
          <cell r="I3268">
            <v>0.5</v>
          </cell>
          <cell r="J3268">
            <v>2</v>
          </cell>
          <cell r="K3268">
            <v>3</v>
          </cell>
        </row>
        <row r="3269">
          <cell r="A3269" t="str">
            <v>M2</v>
          </cell>
          <cell r="B3269" t="str">
            <v>A5C</v>
          </cell>
          <cell r="C3269" t="str">
            <v>P</v>
          </cell>
          <cell r="D3269" t="str">
            <v>23005</v>
          </cell>
          <cell r="E3269" t="str">
            <v>SOL</v>
          </cell>
          <cell r="F3269">
            <v>2</v>
          </cell>
          <cell r="G3269" t="str">
            <v>CB390200000301</v>
          </cell>
          <cell r="H3269">
            <v>3</v>
          </cell>
          <cell r="I3269">
            <v>1</v>
          </cell>
          <cell r="J3269">
            <v>1</v>
          </cell>
          <cell r="K3269">
            <v>2</v>
          </cell>
        </row>
        <row r="3270">
          <cell r="A3270" t="str">
            <v>M2</v>
          </cell>
          <cell r="B3270" t="str">
            <v>A5C</v>
          </cell>
          <cell r="C3270" t="str">
            <v>P</v>
          </cell>
          <cell r="D3270" t="str">
            <v>23047</v>
          </cell>
          <cell r="E3270" t="str">
            <v>SOL</v>
          </cell>
          <cell r="F3270">
            <v>2</v>
          </cell>
          <cell r="G3270" t="str">
            <v>CB39020000030T</v>
          </cell>
          <cell r="H3270">
            <v>3</v>
          </cell>
          <cell r="I3270">
            <v>0.75</v>
          </cell>
          <cell r="J3270">
            <v>2</v>
          </cell>
          <cell r="K3270">
            <v>3</v>
          </cell>
        </row>
        <row r="3271">
          <cell r="A3271" t="str">
            <v>M2</v>
          </cell>
          <cell r="B3271" t="str">
            <v>A5C</v>
          </cell>
          <cell r="C3271" t="str">
            <v>P</v>
          </cell>
          <cell r="D3271" t="str">
            <v>23083</v>
          </cell>
          <cell r="E3271" t="str">
            <v>SOL</v>
          </cell>
          <cell r="F3271">
            <v>2</v>
          </cell>
          <cell r="G3271" t="str">
            <v>CB390200000301</v>
          </cell>
          <cell r="H3271">
            <v>3</v>
          </cell>
          <cell r="I3271">
            <v>1</v>
          </cell>
          <cell r="J3271">
            <v>1</v>
          </cell>
          <cell r="K3271">
            <v>2</v>
          </cell>
        </row>
        <row r="3272">
          <cell r="A3272" t="str">
            <v>M2</v>
          </cell>
          <cell r="B3272" t="str">
            <v>A5C</v>
          </cell>
          <cell r="C3272" t="str">
            <v>P</v>
          </cell>
          <cell r="D3272" t="str">
            <v>23094</v>
          </cell>
          <cell r="E3272" t="str">
            <v>SOL</v>
          </cell>
          <cell r="F3272">
            <v>2</v>
          </cell>
          <cell r="G3272" t="str">
            <v>CB39020000030T</v>
          </cell>
          <cell r="H3272">
            <v>3</v>
          </cell>
          <cell r="I3272">
            <v>0.75</v>
          </cell>
          <cell r="J3272">
            <v>4</v>
          </cell>
          <cell r="K3272">
            <v>5</v>
          </cell>
        </row>
        <row r="3273">
          <cell r="A3273" t="str">
            <v>M2</v>
          </cell>
          <cell r="B3273" t="str">
            <v>A5C</v>
          </cell>
          <cell r="C3273" t="str">
            <v>P</v>
          </cell>
          <cell r="D3273" t="str">
            <v>23101</v>
          </cell>
          <cell r="E3273" t="str">
            <v>SOL</v>
          </cell>
          <cell r="F3273">
            <v>2</v>
          </cell>
          <cell r="G3273" t="str">
            <v>CB39020000030T</v>
          </cell>
          <cell r="H3273">
            <v>3</v>
          </cell>
          <cell r="I3273">
            <v>0.75</v>
          </cell>
          <cell r="J3273">
            <v>4</v>
          </cell>
          <cell r="K3273">
            <v>5</v>
          </cell>
        </row>
        <row r="3274">
          <cell r="A3274" t="str">
            <v>M2</v>
          </cell>
          <cell r="B3274" t="str">
            <v>A5C</v>
          </cell>
          <cell r="C3274" t="str">
            <v>P</v>
          </cell>
          <cell r="D3274" t="str">
            <v>23106</v>
          </cell>
          <cell r="E3274" t="str">
            <v>SOL</v>
          </cell>
          <cell r="F3274">
            <v>2</v>
          </cell>
          <cell r="G3274" t="str">
            <v>CB390200000301</v>
          </cell>
          <cell r="H3274">
            <v>3</v>
          </cell>
          <cell r="I3274">
            <v>1</v>
          </cell>
          <cell r="J3274">
            <v>1</v>
          </cell>
          <cell r="K3274">
            <v>2</v>
          </cell>
        </row>
        <row r="3275">
          <cell r="A3275" t="str">
            <v>M2</v>
          </cell>
          <cell r="B3275" t="str">
            <v>A5C</v>
          </cell>
          <cell r="C3275" t="str">
            <v>P</v>
          </cell>
          <cell r="D3275" t="str">
            <v>23106</v>
          </cell>
          <cell r="E3275" t="str">
            <v>SOL</v>
          </cell>
          <cell r="F3275">
            <v>2</v>
          </cell>
          <cell r="G3275" t="str">
            <v>CB39020000030T</v>
          </cell>
          <cell r="H3275">
            <v>3</v>
          </cell>
          <cell r="I3275">
            <v>0.75</v>
          </cell>
          <cell r="J3275">
            <v>2</v>
          </cell>
          <cell r="K3275">
            <v>3</v>
          </cell>
        </row>
        <row r="3276">
          <cell r="A3276" t="str">
            <v>M2</v>
          </cell>
          <cell r="B3276" t="str">
            <v>A5C</v>
          </cell>
          <cell r="C3276" t="str">
            <v>P</v>
          </cell>
          <cell r="D3276" t="str">
            <v>23109</v>
          </cell>
          <cell r="E3276" t="str">
            <v>SOL</v>
          </cell>
          <cell r="F3276">
            <v>2</v>
          </cell>
          <cell r="G3276" t="str">
            <v>CB39020000030T</v>
          </cell>
          <cell r="H3276">
            <v>3</v>
          </cell>
          <cell r="I3276">
            <v>0.75</v>
          </cell>
          <cell r="J3276">
            <v>4</v>
          </cell>
          <cell r="K3276">
            <v>5</v>
          </cell>
        </row>
        <row r="3277">
          <cell r="A3277" t="str">
            <v>M2</v>
          </cell>
          <cell r="B3277" t="str">
            <v>A5C</v>
          </cell>
          <cell r="C3277" t="str">
            <v>P</v>
          </cell>
          <cell r="D3277" t="str">
            <v>23142</v>
          </cell>
          <cell r="E3277" t="str">
            <v>SOL</v>
          </cell>
          <cell r="F3277">
            <v>2</v>
          </cell>
          <cell r="G3277" t="str">
            <v>CB390200000301</v>
          </cell>
          <cell r="H3277">
            <v>3</v>
          </cell>
          <cell r="I3277">
            <v>1</v>
          </cell>
          <cell r="J3277">
            <v>1</v>
          </cell>
          <cell r="K3277">
            <v>2</v>
          </cell>
        </row>
        <row r="3278">
          <cell r="A3278" t="str">
            <v>M2</v>
          </cell>
          <cell r="B3278" t="str">
            <v>A5C</v>
          </cell>
          <cell r="C3278" t="str">
            <v>P</v>
          </cell>
          <cell r="D3278" t="str">
            <v>23142</v>
          </cell>
          <cell r="E3278" t="str">
            <v>SOL</v>
          </cell>
          <cell r="F3278">
            <v>2</v>
          </cell>
          <cell r="G3278" t="str">
            <v>CB39020000030T</v>
          </cell>
          <cell r="H3278">
            <v>3</v>
          </cell>
          <cell r="I3278">
            <v>0.75</v>
          </cell>
          <cell r="J3278">
            <v>2</v>
          </cell>
          <cell r="K3278">
            <v>3</v>
          </cell>
        </row>
        <row r="3279">
          <cell r="A3279" t="str">
            <v>M2</v>
          </cell>
          <cell r="B3279" t="str">
            <v>A5C</v>
          </cell>
          <cell r="C3279" t="str">
            <v>P</v>
          </cell>
          <cell r="D3279" t="str">
            <v>23230</v>
          </cell>
          <cell r="E3279" t="str">
            <v>SOL</v>
          </cell>
          <cell r="F3279">
            <v>2</v>
          </cell>
          <cell r="G3279" t="str">
            <v>CB390200000301</v>
          </cell>
          <cell r="H3279">
            <v>3</v>
          </cell>
          <cell r="I3279">
            <v>1</v>
          </cell>
          <cell r="J3279">
            <v>1</v>
          </cell>
          <cell r="K3279">
            <v>2</v>
          </cell>
        </row>
        <row r="3280">
          <cell r="A3280" t="str">
            <v>M2</v>
          </cell>
          <cell r="B3280" t="str">
            <v>A5C</v>
          </cell>
          <cell r="C3280" t="str">
            <v>P</v>
          </cell>
          <cell r="D3280" t="str">
            <v>23236</v>
          </cell>
          <cell r="E3280" t="str">
            <v>SOL</v>
          </cell>
          <cell r="F3280">
            <v>2</v>
          </cell>
          <cell r="G3280" t="str">
            <v>CB39020000030T</v>
          </cell>
          <cell r="H3280">
            <v>3</v>
          </cell>
          <cell r="I3280">
            <v>0.75</v>
          </cell>
          <cell r="J3280">
            <v>2</v>
          </cell>
          <cell r="K3280">
            <v>3</v>
          </cell>
        </row>
        <row r="3281">
          <cell r="A3281" t="str">
            <v>M2</v>
          </cell>
          <cell r="B3281" t="str">
            <v>A5C</v>
          </cell>
          <cell r="C3281" t="str">
            <v>P</v>
          </cell>
          <cell r="D3281" t="str">
            <v>23234</v>
          </cell>
          <cell r="E3281" t="str">
            <v>SOL</v>
          </cell>
          <cell r="F3281">
            <v>2</v>
          </cell>
          <cell r="G3281" t="str">
            <v>CB39020000030T</v>
          </cell>
          <cell r="H3281">
            <v>3</v>
          </cell>
          <cell r="I3281">
            <v>0.75</v>
          </cell>
          <cell r="J3281">
            <v>4</v>
          </cell>
          <cell r="K3281">
            <v>5</v>
          </cell>
        </row>
        <row r="3282">
          <cell r="A3282" t="str">
            <v>M2</v>
          </cell>
          <cell r="B3282" t="str">
            <v>A5C</v>
          </cell>
          <cell r="C3282" t="str">
            <v>P</v>
          </cell>
          <cell r="D3282" t="str">
            <v>23236</v>
          </cell>
          <cell r="E3282" t="str">
            <v>SOL</v>
          </cell>
          <cell r="F3282">
            <v>2</v>
          </cell>
          <cell r="G3282" t="str">
            <v>CB390200000301</v>
          </cell>
          <cell r="H3282">
            <v>3</v>
          </cell>
          <cell r="I3282">
            <v>1</v>
          </cell>
          <cell r="J3282">
            <v>1</v>
          </cell>
          <cell r="K3282">
            <v>2</v>
          </cell>
        </row>
        <row r="3283">
          <cell r="A3283" t="str">
            <v>M2</v>
          </cell>
          <cell r="B3283" t="str">
            <v>A5C</v>
          </cell>
          <cell r="C3283" t="str">
            <v>P</v>
          </cell>
          <cell r="D3283" t="str">
            <v>23238</v>
          </cell>
          <cell r="E3283" t="str">
            <v>SOL</v>
          </cell>
          <cell r="F3283">
            <v>2</v>
          </cell>
          <cell r="G3283" t="str">
            <v>CB39020000030T</v>
          </cell>
          <cell r="H3283">
            <v>3</v>
          </cell>
          <cell r="I3283">
            <v>0.75</v>
          </cell>
          <cell r="J3283">
            <v>4</v>
          </cell>
          <cell r="K3283">
            <v>5</v>
          </cell>
        </row>
        <row r="3284">
          <cell r="A3284" t="str">
            <v>M2</v>
          </cell>
          <cell r="B3284" t="str">
            <v>A5C</v>
          </cell>
          <cell r="C3284" t="str">
            <v>P</v>
          </cell>
          <cell r="D3284" t="str">
            <v>23240</v>
          </cell>
          <cell r="E3284" t="str">
            <v>SOL</v>
          </cell>
          <cell r="F3284">
            <v>2</v>
          </cell>
          <cell r="G3284" t="str">
            <v>CB390200000301</v>
          </cell>
          <cell r="H3284">
            <v>3</v>
          </cell>
          <cell r="I3284">
            <v>1</v>
          </cell>
          <cell r="J3284">
            <v>1</v>
          </cell>
          <cell r="K3284">
            <v>2</v>
          </cell>
        </row>
        <row r="3285">
          <cell r="A3285" t="str">
            <v>M2</v>
          </cell>
          <cell r="B3285" t="str">
            <v>A5C</v>
          </cell>
          <cell r="C3285" t="str">
            <v>P</v>
          </cell>
          <cell r="D3285" t="str">
            <v>23246</v>
          </cell>
          <cell r="E3285" t="str">
            <v>SOL</v>
          </cell>
          <cell r="F3285">
            <v>2</v>
          </cell>
          <cell r="G3285" t="str">
            <v>CB39020000030T</v>
          </cell>
          <cell r="H3285">
            <v>3</v>
          </cell>
          <cell r="I3285">
            <v>0.75</v>
          </cell>
          <cell r="J3285">
            <v>2</v>
          </cell>
          <cell r="K3285">
            <v>3</v>
          </cell>
        </row>
        <row r="3286">
          <cell r="A3286" t="str">
            <v>M2</v>
          </cell>
          <cell r="B3286" t="str">
            <v>A5C</v>
          </cell>
          <cell r="C3286" t="str">
            <v>P</v>
          </cell>
          <cell r="D3286" t="str">
            <v>23246</v>
          </cell>
          <cell r="E3286" t="str">
            <v>SOL</v>
          </cell>
          <cell r="F3286">
            <v>2</v>
          </cell>
          <cell r="G3286" t="str">
            <v>CB390200000301</v>
          </cell>
          <cell r="H3286">
            <v>3</v>
          </cell>
          <cell r="I3286">
            <v>1</v>
          </cell>
          <cell r="J3286">
            <v>1</v>
          </cell>
          <cell r="K3286">
            <v>2</v>
          </cell>
        </row>
        <row r="3287">
          <cell r="A3287" t="str">
            <v>M2</v>
          </cell>
          <cell r="B3287" t="str">
            <v>A5C</v>
          </cell>
          <cell r="C3287" t="str">
            <v>P</v>
          </cell>
          <cell r="D3287" t="str">
            <v>23252</v>
          </cell>
          <cell r="E3287" t="str">
            <v>SOL</v>
          </cell>
          <cell r="F3287">
            <v>2</v>
          </cell>
          <cell r="G3287" t="str">
            <v>CB390200000301</v>
          </cell>
          <cell r="H3287">
            <v>3</v>
          </cell>
          <cell r="I3287">
            <v>1</v>
          </cell>
          <cell r="J3287">
            <v>1</v>
          </cell>
          <cell r="K3287">
            <v>2</v>
          </cell>
        </row>
        <row r="3288">
          <cell r="A3288" t="str">
            <v>M2</v>
          </cell>
          <cell r="B3288" t="str">
            <v>A5C</v>
          </cell>
          <cell r="C3288" t="str">
            <v>P</v>
          </cell>
          <cell r="D3288" t="str">
            <v>23256</v>
          </cell>
          <cell r="E3288" t="str">
            <v>SOL</v>
          </cell>
          <cell r="F3288">
            <v>2</v>
          </cell>
          <cell r="G3288" t="str">
            <v>CB390200000301</v>
          </cell>
          <cell r="H3288">
            <v>3</v>
          </cell>
          <cell r="I3288">
            <v>1</v>
          </cell>
          <cell r="J3288">
            <v>3</v>
          </cell>
          <cell r="K3288">
            <v>4</v>
          </cell>
        </row>
        <row r="3289">
          <cell r="A3289" t="str">
            <v>M2</v>
          </cell>
          <cell r="B3289" t="str">
            <v>A5C</v>
          </cell>
          <cell r="C3289" t="str">
            <v>P</v>
          </cell>
          <cell r="D3289" t="str">
            <v>23256</v>
          </cell>
          <cell r="E3289" t="str">
            <v>SOL</v>
          </cell>
          <cell r="F3289">
            <v>2</v>
          </cell>
          <cell r="G3289" t="str">
            <v>CB39020000030T</v>
          </cell>
          <cell r="H3289">
            <v>3</v>
          </cell>
          <cell r="I3289">
            <v>0.75</v>
          </cell>
          <cell r="J3289">
            <v>1</v>
          </cell>
          <cell r="K3289">
            <v>2</v>
          </cell>
        </row>
        <row r="3290">
          <cell r="A3290" t="str">
            <v>M2</v>
          </cell>
          <cell r="B3290" t="str">
            <v>A5C</v>
          </cell>
          <cell r="C3290" t="str">
            <v>P</v>
          </cell>
          <cell r="D3290" t="str">
            <v>23258</v>
          </cell>
          <cell r="E3290" t="str">
            <v>SOL</v>
          </cell>
          <cell r="F3290">
            <v>2</v>
          </cell>
          <cell r="G3290" t="str">
            <v>CB39020000030T</v>
          </cell>
          <cell r="H3290">
            <v>3</v>
          </cell>
          <cell r="I3290">
            <v>0.75</v>
          </cell>
          <cell r="J3290">
            <v>1</v>
          </cell>
          <cell r="K3290">
            <v>2</v>
          </cell>
        </row>
        <row r="3291">
          <cell r="A3291" t="str">
            <v>M2</v>
          </cell>
          <cell r="B3291" t="str">
            <v>A5C</v>
          </cell>
          <cell r="C3291" t="str">
            <v>P</v>
          </cell>
          <cell r="D3291" t="str">
            <v>23258</v>
          </cell>
          <cell r="E3291" t="str">
            <v>SOL</v>
          </cell>
          <cell r="F3291">
            <v>2</v>
          </cell>
          <cell r="G3291" t="str">
            <v>CB390200000301</v>
          </cell>
          <cell r="H3291">
            <v>3</v>
          </cell>
          <cell r="I3291">
            <v>1</v>
          </cell>
          <cell r="J3291">
            <v>1</v>
          </cell>
          <cell r="K3291">
            <v>2</v>
          </cell>
        </row>
        <row r="3292">
          <cell r="A3292" t="str">
            <v>M2</v>
          </cell>
          <cell r="B3292" t="str">
            <v>A5C</v>
          </cell>
          <cell r="C3292" t="str">
            <v>TRIM</v>
          </cell>
          <cell r="D3292" t="str">
            <v>V-2301</v>
          </cell>
          <cell r="E3292" t="str">
            <v>SOL</v>
          </cell>
          <cell r="F3292">
            <v>2</v>
          </cell>
          <cell r="G3292" t="str">
            <v>CB39020000030T</v>
          </cell>
          <cell r="H3292">
            <v>3</v>
          </cell>
          <cell r="I3292">
            <v>0.75</v>
          </cell>
          <cell r="J3292">
            <v>4</v>
          </cell>
          <cell r="K3292">
            <v>5</v>
          </cell>
        </row>
        <row r="3293">
          <cell r="A3293" t="str">
            <v>M2</v>
          </cell>
          <cell r="B3293" t="str">
            <v>A5C</v>
          </cell>
          <cell r="C3293" t="str">
            <v>TRIM</v>
          </cell>
          <cell r="D3293" t="str">
            <v>V-2316</v>
          </cell>
          <cell r="E3293" t="str">
            <v>SOL</v>
          </cell>
          <cell r="F3293">
            <v>2</v>
          </cell>
          <cell r="G3293" t="str">
            <v>CB39020000030T</v>
          </cell>
          <cell r="H3293">
            <v>3</v>
          </cell>
          <cell r="I3293">
            <v>0.75</v>
          </cell>
          <cell r="J3293">
            <v>6</v>
          </cell>
          <cell r="K3293">
            <v>7</v>
          </cell>
        </row>
        <row r="3294">
          <cell r="A3294" t="str">
            <v>M2</v>
          </cell>
          <cell r="B3294" t="str">
            <v>A5C</v>
          </cell>
          <cell r="C3294" t="str">
            <v>TRIM</v>
          </cell>
          <cell r="D3294" t="str">
            <v>V-2315</v>
          </cell>
          <cell r="E3294" t="str">
            <v>SOL</v>
          </cell>
          <cell r="F3294">
            <v>2</v>
          </cell>
          <cell r="G3294" t="str">
            <v>CB39020000030T</v>
          </cell>
          <cell r="H3294">
            <v>3</v>
          </cell>
          <cell r="I3294">
            <v>0.75</v>
          </cell>
          <cell r="J3294">
            <v>6</v>
          </cell>
          <cell r="K3294">
            <v>7</v>
          </cell>
        </row>
        <row r="3295">
          <cell r="A3295" t="str">
            <v>M2</v>
          </cell>
          <cell r="B3295" t="str">
            <v>A5C</v>
          </cell>
          <cell r="C3295" t="str">
            <v>TRIM</v>
          </cell>
          <cell r="D3295" t="str">
            <v>V-2317</v>
          </cell>
          <cell r="E3295" t="str">
            <v>SOL</v>
          </cell>
          <cell r="F3295">
            <v>2</v>
          </cell>
          <cell r="G3295" t="str">
            <v>CB39020000030T</v>
          </cell>
          <cell r="H3295">
            <v>3</v>
          </cell>
          <cell r="I3295">
            <v>0.75</v>
          </cell>
          <cell r="J3295">
            <v>6</v>
          </cell>
          <cell r="K3295">
            <v>7</v>
          </cell>
        </row>
        <row r="3296">
          <cell r="A3296" t="str">
            <v>M2</v>
          </cell>
          <cell r="B3296" t="str">
            <v>A5C</v>
          </cell>
          <cell r="C3296" t="str">
            <v>TRIM</v>
          </cell>
          <cell r="D3296" t="str">
            <v>V-2318</v>
          </cell>
          <cell r="E3296" t="str">
            <v>SOL</v>
          </cell>
          <cell r="F3296">
            <v>2</v>
          </cell>
          <cell r="G3296" t="str">
            <v>CB39020000030T</v>
          </cell>
          <cell r="H3296">
            <v>3</v>
          </cell>
          <cell r="I3296">
            <v>0.75</v>
          </cell>
          <cell r="J3296">
            <v>6</v>
          </cell>
          <cell r="K3296">
            <v>7</v>
          </cell>
        </row>
        <row r="3297">
          <cell r="A3297" t="str">
            <v>M2</v>
          </cell>
          <cell r="B3297" t="str">
            <v>A5C</v>
          </cell>
          <cell r="C3297" t="str">
            <v>TRIM</v>
          </cell>
          <cell r="D3297" t="str">
            <v>V-2319</v>
          </cell>
          <cell r="E3297" t="str">
            <v>SOL</v>
          </cell>
          <cell r="F3297">
            <v>2</v>
          </cell>
          <cell r="G3297" t="str">
            <v>CB39020000030T</v>
          </cell>
          <cell r="H3297">
            <v>3</v>
          </cell>
          <cell r="I3297">
            <v>0.75</v>
          </cell>
          <cell r="J3297">
            <v>6</v>
          </cell>
          <cell r="K3297">
            <v>7</v>
          </cell>
        </row>
        <row r="3298">
          <cell r="A3298" t="str">
            <v>M2</v>
          </cell>
          <cell r="B3298" t="str">
            <v>A5C</v>
          </cell>
          <cell r="C3298" t="str">
            <v>TRIM</v>
          </cell>
          <cell r="D3298" t="str">
            <v>V-2320</v>
          </cell>
          <cell r="E3298" t="str">
            <v>SOL</v>
          </cell>
          <cell r="F3298">
            <v>2</v>
          </cell>
          <cell r="G3298" t="str">
            <v>CB39020000030T</v>
          </cell>
          <cell r="H3298">
            <v>3</v>
          </cell>
          <cell r="I3298">
            <v>0.75</v>
          </cell>
          <cell r="J3298">
            <v>6</v>
          </cell>
          <cell r="K3298">
            <v>7</v>
          </cell>
        </row>
        <row r="3299">
          <cell r="A3299" t="str">
            <v>M2</v>
          </cell>
          <cell r="B3299" t="str">
            <v>A5C</v>
          </cell>
          <cell r="C3299" t="str">
            <v>TRIM</v>
          </cell>
          <cell r="D3299" t="str">
            <v>V-2321</v>
          </cell>
          <cell r="E3299" t="str">
            <v>SOL</v>
          </cell>
          <cell r="F3299">
            <v>2</v>
          </cell>
          <cell r="G3299" t="str">
            <v>CB39020000030T</v>
          </cell>
          <cell r="H3299">
            <v>3</v>
          </cell>
          <cell r="I3299">
            <v>0.75</v>
          </cell>
          <cell r="J3299">
            <v>6</v>
          </cell>
          <cell r="K3299">
            <v>7</v>
          </cell>
        </row>
        <row r="3300">
          <cell r="A3300" t="str">
            <v>M2</v>
          </cell>
          <cell r="B3300" t="str">
            <v>A5C</v>
          </cell>
          <cell r="C3300" t="str">
            <v>TRIM</v>
          </cell>
          <cell r="D3300" t="str">
            <v>V-2323</v>
          </cell>
          <cell r="E3300" t="str">
            <v>SOL</v>
          </cell>
          <cell r="F3300">
            <v>2</v>
          </cell>
          <cell r="G3300" t="str">
            <v>CB39020000030T</v>
          </cell>
          <cell r="H3300">
            <v>3</v>
          </cell>
          <cell r="I3300">
            <v>0.75</v>
          </cell>
          <cell r="J3300">
            <v>6</v>
          </cell>
          <cell r="K3300">
            <v>7</v>
          </cell>
        </row>
        <row r="3301">
          <cell r="A3301" t="str">
            <v>M2</v>
          </cell>
          <cell r="B3301" t="str">
            <v>A5C</v>
          </cell>
          <cell r="C3301" t="str">
            <v>TRIM</v>
          </cell>
          <cell r="D3301" t="str">
            <v>V-2324</v>
          </cell>
          <cell r="E3301" t="str">
            <v>SOL</v>
          </cell>
          <cell r="F3301">
            <v>2</v>
          </cell>
          <cell r="G3301" t="str">
            <v>CB39020000030T</v>
          </cell>
          <cell r="H3301">
            <v>3</v>
          </cell>
          <cell r="I3301">
            <v>0.75</v>
          </cell>
          <cell r="J3301">
            <v>6</v>
          </cell>
          <cell r="K3301">
            <v>7</v>
          </cell>
        </row>
        <row r="3302">
          <cell r="A3302" t="str">
            <v>M2</v>
          </cell>
          <cell r="B3302" t="str">
            <v>A5C</v>
          </cell>
          <cell r="C3302" t="str">
            <v>TRIM</v>
          </cell>
          <cell r="D3302" t="str">
            <v>V-2327</v>
          </cell>
          <cell r="E3302" t="str">
            <v>SOL</v>
          </cell>
          <cell r="F3302">
            <v>2</v>
          </cell>
          <cell r="G3302" t="str">
            <v>CB39020000030T</v>
          </cell>
          <cell r="H3302">
            <v>3</v>
          </cell>
          <cell r="I3302">
            <v>0.75</v>
          </cell>
          <cell r="J3302">
            <v>6</v>
          </cell>
          <cell r="K3302">
            <v>7</v>
          </cell>
        </row>
        <row r="3303">
          <cell r="A3303" t="str">
            <v>M2</v>
          </cell>
          <cell r="B3303" t="str">
            <v>A5C</v>
          </cell>
          <cell r="C3303" t="str">
            <v>TRIM</v>
          </cell>
          <cell r="D3303" t="str">
            <v>V-2329</v>
          </cell>
          <cell r="E3303" t="str">
            <v>SOL</v>
          </cell>
          <cell r="F3303">
            <v>2</v>
          </cell>
          <cell r="G3303" t="str">
            <v>CB39020000030T</v>
          </cell>
          <cell r="H3303">
            <v>3</v>
          </cell>
          <cell r="I3303">
            <v>0.75</v>
          </cell>
          <cell r="J3303">
            <v>6</v>
          </cell>
          <cell r="K3303">
            <v>7</v>
          </cell>
        </row>
        <row r="3304">
          <cell r="A3304" t="str">
            <v>M2</v>
          </cell>
          <cell r="B3304" t="str">
            <v>A5C</v>
          </cell>
          <cell r="C3304" t="str">
            <v>TRIM</v>
          </cell>
          <cell r="D3304" t="str">
            <v>V-2330</v>
          </cell>
          <cell r="E3304" t="str">
            <v>SOL</v>
          </cell>
          <cell r="F3304">
            <v>2</v>
          </cell>
          <cell r="G3304" t="str">
            <v>CB39020000030T</v>
          </cell>
          <cell r="H3304">
            <v>3</v>
          </cell>
          <cell r="I3304">
            <v>0.75</v>
          </cell>
          <cell r="J3304">
            <v>6</v>
          </cell>
          <cell r="K3304">
            <v>7</v>
          </cell>
        </row>
        <row r="3305">
          <cell r="A3305" t="str">
            <v>M2</v>
          </cell>
          <cell r="B3305" t="str">
            <v>A5C</v>
          </cell>
          <cell r="C3305" t="str">
            <v>TRIM</v>
          </cell>
          <cell r="D3305" t="str">
            <v>V-2331</v>
          </cell>
          <cell r="E3305" t="str">
            <v>SOL</v>
          </cell>
          <cell r="F3305">
            <v>2</v>
          </cell>
          <cell r="G3305" t="str">
            <v>CB39020000030T</v>
          </cell>
          <cell r="H3305">
            <v>3</v>
          </cell>
          <cell r="I3305">
            <v>0.75</v>
          </cell>
          <cell r="J3305">
            <v>6</v>
          </cell>
          <cell r="K3305">
            <v>7</v>
          </cell>
        </row>
        <row r="3306">
          <cell r="A3306" t="str">
            <v>M2</v>
          </cell>
          <cell r="B3306" t="str">
            <v>A5C</v>
          </cell>
          <cell r="C3306" t="str">
            <v>TRIM</v>
          </cell>
          <cell r="D3306" t="str">
            <v>V-2332</v>
          </cell>
          <cell r="E3306" t="str">
            <v>SOL</v>
          </cell>
          <cell r="F3306">
            <v>2</v>
          </cell>
          <cell r="G3306" t="str">
            <v>CB39020000030T</v>
          </cell>
          <cell r="H3306">
            <v>3</v>
          </cell>
          <cell r="I3306">
            <v>0.75</v>
          </cell>
          <cell r="J3306">
            <v>6</v>
          </cell>
          <cell r="K3306">
            <v>7</v>
          </cell>
        </row>
        <row r="3307">
          <cell r="A3307" t="str">
            <v>M2</v>
          </cell>
          <cell r="B3307" t="str">
            <v>A5C</v>
          </cell>
          <cell r="C3307" t="str">
            <v>P</v>
          </cell>
          <cell r="D3307" t="str">
            <v>23082</v>
          </cell>
          <cell r="E3307" t="str">
            <v>SOL</v>
          </cell>
          <cell r="F3307">
            <v>2</v>
          </cell>
          <cell r="G3307" t="str">
            <v>CB39020000030T</v>
          </cell>
          <cell r="H3307">
            <v>3</v>
          </cell>
          <cell r="I3307">
            <v>0.75</v>
          </cell>
          <cell r="J3307">
            <v>2</v>
          </cell>
          <cell r="K3307">
            <v>3</v>
          </cell>
        </row>
        <row r="3308">
          <cell r="A3308" t="str">
            <v>M2</v>
          </cell>
          <cell r="B3308" t="str">
            <v>A5C</v>
          </cell>
          <cell r="C3308" t="str">
            <v>P</v>
          </cell>
          <cell r="D3308" t="str">
            <v>23105</v>
          </cell>
          <cell r="E3308" t="str">
            <v>SOL</v>
          </cell>
          <cell r="F3308">
            <v>2</v>
          </cell>
          <cell r="G3308" t="str">
            <v>CB39020000030T</v>
          </cell>
          <cell r="H3308">
            <v>3</v>
          </cell>
          <cell r="I3308">
            <v>0.75</v>
          </cell>
          <cell r="J3308">
            <v>4</v>
          </cell>
          <cell r="K3308">
            <v>5</v>
          </cell>
        </row>
        <row r="3309">
          <cell r="A3309" t="str">
            <v>M2</v>
          </cell>
          <cell r="B3309" t="str">
            <v>A5C</v>
          </cell>
          <cell r="C3309" t="str">
            <v>P</v>
          </cell>
          <cell r="D3309" t="str">
            <v>23113</v>
          </cell>
          <cell r="E3309" t="str">
            <v>SOL</v>
          </cell>
          <cell r="F3309">
            <v>2</v>
          </cell>
          <cell r="G3309" t="str">
            <v>CB39020000030T</v>
          </cell>
          <cell r="H3309">
            <v>3</v>
          </cell>
          <cell r="I3309">
            <v>0.75</v>
          </cell>
          <cell r="J3309">
            <v>4</v>
          </cell>
          <cell r="K3309">
            <v>5</v>
          </cell>
        </row>
        <row r="3310">
          <cell r="A3310" t="str">
            <v>M2</v>
          </cell>
          <cell r="B3310" t="str">
            <v>A5C</v>
          </cell>
          <cell r="C3310" t="str">
            <v>P</v>
          </cell>
          <cell r="D3310" t="str">
            <v>23122</v>
          </cell>
          <cell r="E3310" t="str">
            <v>SOL</v>
          </cell>
          <cell r="F3310">
            <v>2</v>
          </cell>
          <cell r="G3310" t="str">
            <v>CB390200000301</v>
          </cell>
          <cell r="H3310">
            <v>3</v>
          </cell>
          <cell r="I3310">
            <v>1</v>
          </cell>
          <cell r="J3310">
            <v>1</v>
          </cell>
          <cell r="K3310">
            <v>2</v>
          </cell>
        </row>
        <row r="3311">
          <cell r="A3311" t="str">
            <v>M2</v>
          </cell>
          <cell r="B3311" t="str">
            <v>A5C</v>
          </cell>
          <cell r="C3311" t="str">
            <v>P</v>
          </cell>
          <cell r="D3311" t="str">
            <v>23124</v>
          </cell>
          <cell r="E3311" t="str">
            <v>SOL</v>
          </cell>
          <cell r="F3311">
            <v>2</v>
          </cell>
          <cell r="G3311" t="str">
            <v>CB39020000030T</v>
          </cell>
          <cell r="H3311">
            <v>3</v>
          </cell>
          <cell r="I3311">
            <v>0.75</v>
          </cell>
          <cell r="J3311">
            <v>3</v>
          </cell>
          <cell r="K3311">
            <v>4</v>
          </cell>
        </row>
        <row r="3312">
          <cell r="A3312" t="str">
            <v>M2</v>
          </cell>
          <cell r="B3312" t="str">
            <v>A5C</v>
          </cell>
          <cell r="C3312" t="str">
            <v>P</v>
          </cell>
          <cell r="D3312" t="str">
            <v>23232</v>
          </cell>
          <cell r="E3312" t="str">
            <v>SOL</v>
          </cell>
          <cell r="F3312">
            <v>2</v>
          </cell>
          <cell r="G3312" t="str">
            <v>CB39020000030T</v>
          </cell>
          <cell r="H3312">
            <v>3</v>
          </cell>
          <cell r="I3312">
            <v>0.75</v>
          </cell>
          <cell r="J3312">
            <v>2</v>
          </cell>
          <cell r="K3312">
            <v>3</v>
          </cell>
        </row>
        <row r="3313">
          <cell r="A3313" t="str">
            <v>M2</v>
          </cell>
          <cell r="B3313" t="str">
            <v>A5C</v>
          </cell>
          <cell r="C3313" t="str">
            <v>P</v>
          </cell>
          <cell r="D3313" t="str">
            <v>23240</v>
          </cell>
          <cell r="E3313" t="str">
            <v>SOL</v>
          </cell>
          <cell r="F3313">
            <v>2</v>
          </cell>
          <cell r="G3313" t="str">
            <v>CB39020000030T</v>
          </cell>
          <cell r="H3313">
            <v>3</v>
          </cell>
          <cell r="I3313">
            <v>0.75</v>
          </cell>
          <cell r="J3313">
            <v>2</v>
          </cell>
          <cell r="K3313">
            <v>3</v>
          </cell>
        </row>
        <row r="3314">
          <cell r="A3314" t="str">
            <v>M2</v>
          </cell>
          <cell r="B3314" t="str">
            <v>A5C</v>
          </cell>
          <cell r="C3314" t="str">
            <v>P</v>
          </cell>
          <cell r="D3314" t="str">
            <v>23254</v>
          </cell>
          <cell r="E3314" t="str">
            <v>SOL</v>
          </cell>
          <cell r="F3314">
            <v>2</v>
          </cell>
          <cell r="G3314" t="str">
            <v>CB39020000030T</v>
          </cell>
          <cell r="H3314">
            <v>3</v>
          </cell>
          <cell r="I3314">
            <v>0.75</v>
          </cell>
          <cell r="J3314">
            <v>2</v>
          </cell>
          <cell r="K3314">
            <v>3</v>
          </cell>
        </row>
        <row r="3315">
          <cell r="A3315" t="str">
            <v>M2</v>
          </cell>
          <cell r="B3315" t="str">
            <v>A5C</v>
          </cell>
          <cell r="C3315" t="str">
            <v>TRIM</v>
          </cell>
          <cell r="D3315" t="str">
            <v>V-2301</v>
          </cell>
          <cell r="E3315" t="str">
            <v>SOL</v>
          </cell>
          <cell r="F3315">
            <v>2</v>
          </cell>
          <cell r="G3315" t="str">
            <v>CB3902000003IH</v>
          </cell>
          <cell r="H3315">
            <v>3</v>
          </cell>
          <cell r="I3315">
            <v>1.5</v>
          </cell>
          <cell r="J3315">
            <v>2</v>
          </cell>
          <cell r="K3315">
            <v>3</v>
          </cell>
        </row>
        <row r="3316">
          <cell r="A3316" t="str">
            <v>M2</v>
          </cell>
          <cell r="B3316" t="str">
            <v>A5C</v>
          </cell>
          <cell r="C3316" t="str">
            <v>TRIM</v>
          </cell>
          <cell r="D3316" t="str">
            <v>V-2326</v>
          </cell>
          <cell r="E3316" t="str">
            <v>SOL</v>
          </cell>
          <cell r="F3316">
            <v>2</v>
          </cell>
          <cell r="G3316" t="str">
            <v>CB39020000030T</v>
          </cell>
          <cell r="H3316">
            <v>3</v>
          </cell>
          <cell r="I3316">
            <v>0.75</v>
          </cell>
          <cell r="J3316">
            <v>6</v>
          </cell>
          <cell r="K3316">
            <v>7</v>
          </cell>
        </row>
        <row r="3317">
          <cell r="A3317" t="str">
            <v>M2</v>
          </cell>
          <cell r="B3317" t="str">
            <v>A5C</v>
          </cell>
          <cell r="C3317" t="str">
            <v>TRIM</v>
          </cell>
          <cell r="D3317" t="str">
            <v>V-2328</v>
          </cell>
          <cell r="E3317" t="str">
            <v>SOL</v>
          </cell>
          <cell r="F3317">
            <v>2</v>
          </cell>
          <cell r="G3317" t="str">
            <v>CB39020000030T</v>
          </cell>
          <cell r="H3317">
            <v>3</v>
          </cell>
          <cell r="I3317">
            <v>0.75</v>
          </cell>
          <cell r="J3317">
            <v>6</v>
          </cell>
          <cell r="K3317">
            <v>7</v>
          </cell>
        </row>
        <row r="3318">
          <cell r="A3318" t="str">
            <v>M2</v>
          </cell>
          <cell r="B3318" t="str">
            <v>A5C</v>
          </cell>
          <cell r="C3318" t="str">
            <v>TRIM</v>
          </cell>
          <cell r="D3318" t="str">
            <v>V-2333</v>
          </cell>
          <cell r="E3318" t="str">
            <v>SOL</v>
          </cell>
          <cell r="F3318">
            <v>2</v>
          </cell>
          <cell r="G3318" t="str">
            <v>CB39020000030T</v>
          </cell>
          <cell r="H3318">
            <v>3</v>
          </cell>
          <cell r="I3318">
            <v>0.75</v>
          </cell>
          <cell r="J3318">
            <v>6</v>
          </cell>
          <cell r="K3318">
            <v>7</v>
          </cell>
        </row>
        <row r="3319">
          <cell r="A3319" t="str">
            <v>M2</v>
          </cell>
          <cell r="B3319" t="str">
            <v>A5C</v>
          </cell>
          <cell r="C3319" t="str">
            <v>TRIM</v>
          </cell>
          <cell r="D3319" t="str">
            <v>V-2351</v>
          </cell>
          <cell r="E3319" t="str">
            <v>SOL</v>
          </cell>
          <cell r="F3319">
            <v>2</v>
          </cell>
          <cell r="G3319" t="str">
            <v>CB39020000030T</v>
          </cell>
          <cell r="H3319">
            <v>3</v>
          </cell>
          <cell r="I3319">
            <v>0.75</v>
          </cell>
          <cell r="J3319">
            <v>4</v>
          </cell>
          <cell r="K3319">
            <v>5</v>
          </cell>
        </row>
        <row r="3320">
          <cell r="A3320" t="str">
            <v>M2</v>
          </cell>
          <cell r="B3320" t="str">
            <v>A5C</v>
          </cell>
          <cell r="C3320" t="str">
            <v>P</v>
          </cell>
          <cell r="D3320" t="str">
            <v>23005</v>
          </cell>
          <cell r="E3320" t="str">
            <v>TEE</v>
          </cell>
          <cell r="F3320">
            <v>2</v>
          </cell>
          <cell r="G3320" t="str">
            <v>CB300304000300</v>
          </cell>
          <cell r="H3320">
            <v>3</v>
          </cell>
          <cell r="I3320" t="str">
            <v>--</v>
          </cell>
          <cell r="J3320">
            <v>1</v>
          </cell>
          <cell r="K3320">
            <v>2</v>
          </cell>
        </row>
        <row r="3321">
          <cell r="A3321" t="str">
            <v>M2</v>
          </cell>
          <cell r="B3321" t="str">
            <v>A5C</v>
          </cell>
          <cell r="C3321" t="str">
            <v>P</v>
          </cell>
          <cell r="D3321" t="str">
            <v>23047</v>
          </cell>
          <cell r="E3321" t="str">
            <v>TEE</v>
          </cell>
          <cell r="F3321">
            <v>2</v>
          </cell>
          <cell r="G3321" t="str">
            <v>CB300304000300</v>
          </cell>
          <cell r="H3321">
            <v>3</v>
          </cell>
          <cell r="I3321" t="str">
            <v>--</v>
          </cell>
          <cell r="J3321">
            <v>1</v>
          </cell>
          <cell r="K3321">
            <v>2</v>
          </cell>
        </row>
        <row r="3322">
          <cell r="A3322" t="str">
            <v>M2</v>
          </cell>
          <cell r="B3322" t="str">
            <v>A5C</v>
          </cell>
          <cell r="C3322" t="str">
            <v>P</v>
          </cell>
          <cell r="D3322" t="str">
            <v>23082</v>
          </cell>
          <cell r="E3322" t="str">
            <v>TEE</v>
          </cell>
          <cell r="F3322">
            <v>2</v>
          </cell>
          <cell r="G3322" t="str">
            <v>CB300304000300</v>
          </cell>
          <cell r="H3322">
            <v>3</v>
          </cell>
          <cell r="I3322" t="str">
            <v>--</v>
          </cell>
          <cell r="J3322">
            <v>1</v>
          </cell>
          <cell r="K3322">
            <v>2</v>
          </cell>
        </row>
        <row r="3323">
          <cell r="A3323" t="str">
            <v>M2</v>
          </cell>
          <cell r="B3323" t="str">
            <v>A5C</v>
          </cell>
          <cell r="C3323" t="str">
            <v>P</v>
          </cell>
          <cell r="D3323" t="str">
            <v>23106</v>
          </cell>
          <cell r="E3323" t="str">
            <v>TEE</v>
          </cell>
          <cell r="F3323">
            <v>2</v>
          </cell>
          <cell r="G3323" t="str">
            <v>CB300304000300</v>
          </cell>
          <cell r="H3323">
            <v>3</v>
          </cell>
          <cell r="I3323" t="str">
            <v>--</v>
          </cell>
          <cell r="J3323">
            <v>1</v>
          </cell>
          <cell r="K3323">
            <v>2</v>
          </cell>
        </row>
        <row r="3324">
          <cell r="A3324" t="str">
            <v>M2</v>
          </cell>
          <cell r="B3324" t="str">
            <v>A5C</v>
          </cell>
          <cell r="C3324" t="str">
            <v>P</v>
          </cell>
          <cell r="D3324" t="str">
            <v>23124</v>
          </cell>
          <cell r="E3324" t="str">
            <v>TEE</v>
          </cell>
          <cell r="F3324">
            <v>2</v>
          </cell>
          <cell r="G3324" t="str">
            <v>CB300304000300</v>
          </cell>
          <cell r="H3324">
            <v>3</v>
          </cell>
          <cell r="I3324" t="str">
            <v>--</v>
          </cell>
          <cell r="J3324">
            <v>1</v>
          </cell>
          <cell r="K3324">
            <v>2</v>
          </cell>
        </row>
        <row r="3325">
          <cell r="A3325" t="str">
            <v>M2</v>
          </cell>
          <cell r="B3325" t="str">
            <v>A5C</v>
          </cell>
          <cell r="C3325" t="str">
            <v>P</v>
          </cell>
          <cell r="D3325" t="str">
            <v>23142</v>
          </cell>
          <cell r="E3325" t="str">
            <v>TEE</v>
          </cell>
          <cell r="F3325">
            <v>2</v>
          </cell>
          <cell r="G3325" t="str">
            <v>CB300304000300</v>
          </cell>
          <cell r="H3325">
            <v>3</v>
          </cell>
          <cell r="I3325" t="str">
            <v>--</v>
          </cell>
          <cell r="J3325">
            <v>1</v>
          </cell>
          <cell r="K3325">
            <v>2</v>
          </cell>
        </row>
        <row r="3326">
          <cell r="A3326" t="str">
            <v>M2</v>
          </cell>
          <cell r="B3326" t="str">
            <v>A5C</v>
          </cell>
          <cell r="C3326" t="str">
            <v>P</v>
          </cell>
          <cell r="D3326" t="str">
            <v>23236</v>
          </cell>
          <cell r="E3326" t="str">
            <v>TEE</v>
          </cell>
          <cell r="F3326">
            <v>2</v>
          </cell>
          <cell r="G3326" t="str">
            <v>CB300304000300</v>
          </cell>
          <cell r="H3326">
            <v>3</v>
          </cell>
          <cell r="I3326" t="str">
            <v>--</v>
          </cell>
          <cell r="J3326">
            <v>1</v>
          </cell>
          <cell r="K3326">
            <v>2</v>
          </cell>
        </row>
        <row r="3327">
          <cell r="A3327" t="str">
            <v>M2</v>
          </cell>
          <cell r="B3327" t="str">
            <v>A5C</v>
          </cell>
          <cell r="C3327" t="str">
            <v>P</v>
          </cell>
          <cell r="D3327" t="str">
            <v>23240</v>
          </cell>
          <cell r="E3327" t="str">
            <v>TEE</v>
          </cell>
          <cell r="F3327">
            <v>2</v>
          </cell>
          <cell r="G3327" t="str">
            <v>CB300304000300</v>
          </cell>
          <cell r="H3327">
            <v>3</v>
          </cell>
          <cell r="I3327" t="str">
            <v>--</v>
          </cell>
          <cell r="J3327">
            <v>1</v>
          </cell>
          <cell r="K3327">
            <v>2</v>
          </cell>
        </row>
        <row r="3328">
          <cell r="A3328" t="str">
            <v>M2</v>
          </cell>
          <cell r="B3328" t="str">
            <v>A5C</v>
          </cell>
          <cell r="C3328" t="str">
            <v>P</v>
          </cell>
          <cell r="D3328" t="str">
            <v>23246</v>
          </cell>
          <cell r="E3328" t="str">
            <v>TEE</v>
          </cell>
          <cell r="F3328">
            <v>2</v>
          </cell>
          <cell r="G3328" t="str">
            <v>CB300304000300</v>
          </cell>
          <cell r="H3328">
            <v>3</v>
          </cell>
          <cell r="I3328" t="str">
            <v>--</v>
          </cell>
          <cell r="J3328">
            <v>1</v>
          </cell>
          <cell r="K3328">
            <v>2</v>
          </cell>
        </row>
        <row r="3329">
          <cell r="A3329" t="str">
            <v>M2</v>
          </cell>
          <cell r="B3329" t="str">
            <v>A5C</v>
          </cell>
          <cell r="C3329" t="str">
            <v>P</v>
          </cell>
          <cell r="D3329" t="str">
            <v>23254</v>
          </cell>
          <cell r="E3329" t="str">
            <v>TEE</v>
          </cell>
          <cell r="F3329">
            <v>2</v>
          </cell>
          <cell r="G3329" t="str">
            <v>CB300304000300</v>
          </cell>
          <cell r="H3329">
            <v>3</v>
          </cell>
          <cell r="I3329" t="str">
            <v>--</v>
          </cell>
          <cell r="J3329">
            <v>1</v>
          </cell>
          <cell r="K3329">
            <v>2</v>
          </cell>
        </row>
        <row r="3330">
          <cell r="A3330" t="str">
            <v>M2</v>
          </cell>
          <cell r="B3330" t="str">
            <v>A5C</v>
          </cell>
          <cell r="C3330" t="str">
            <v>P</v>
          </cell>
          <cell r="D3330" t="str">
            <v>23258</v>
          </cell>
          <cell r="E3330" t="str">
            <v>TEE</v>
          </cell>
          <cell r="F3330">
            <v>2</v>
          </cell>
          <cell r="G3330" t="str">
            <v>CB300304000300</v>
          </cell>
          <cell r="H3330">
            <v>3</v>
          </cell>
          <cell r="I3330" t="str">
            <v>--</v>
          </cell>
          <cell r="J3330">
            <v>1</v>
          </cell>
          <cell r="K3330">
            <v>2</v>
          </cell>
        </row>
        <row r="3331">
          <cell r="A3331" t="str">
            <v>M2</v>
          </cell>
          <cell r="B3331" t="str">
            <v>A5C</v>
          </cell>
          <cell r="C3331" t="str">
            <v>P</v>
          </cell>
          <cell r="D3331" t="str">
            <v>23232</v>
          </cell>
          <cell r="E3331" t="str">
            <v>TEE</v>
          </cell>
          <cell r="F3331">
            <v>2</v>
          </cell>
          <cell r="G3331" t="str">
            <v>CB300304000300</v>
          </cell>
          <cell r="H3331">
            <v>3</v>
          </cell>
          <cell r="I3331" t="str">
            <v>--</v>
          </cell>
          <cell r="J3331">
            <v>1</v>
          </cell>
          <cell r="K3331">
            <v>2</v>
          </cell>
        </row>
        <row r="3332">
          <cell r="A3332" t="str">
            <v>M2</v>
          </cell>
          <cell r="B3332" t="str">
            <v>A5C</v>
          </cell>
          <cell r="C3332" t="str">
            <v>P</v>
          </cell>
          <cell r="D3332" t="str">
            <v>23017</v>
          </cell>
          <cell r="E3332" t="str">
            <v>90 ELL</v>
          </cell>
          <cell r="F3332">
            <v>2</v>
          </cell>
          <cell r="G3332" t="str">
            <v>CB300104000300</v>
          </cell>
          <cell r="H3332">
            <v>3</v>
          </cell>
          <cell r="I3332" t="str">
            <v>--</v>
          </cell>
          <cell r="J3332">
            <v>8</v>
          </cell>
          <cell r="K3332">
            <v>9</v>
          </cell>
        </row>
        <row r="3333">
          <cell r="A3333" t="str">
            <v>M2</v>
          </cell>
          <cell r="B3333" t="str">
            <v>A5C</v>
          </cell>
          <cell r="C3333" t="str">
            <v>P</v>
          </cell>
          <cell r="D3333" t="str">
            <v>23029</v>
          </cell>
          <cell r="E3333" t="str">
            <v>90 ELL</v>
          </cell>
          <cell r="F3333">
            <v>2</v>
          </cell>
          <cell r="G3333" t="str">
            <v>CB300104000300</v>
          </cell>
          <cell r="H3333">
            <v>3</v>
          </cell>
          <cell r="I3333" t="str">
            <v>--</v>
          </cell>
          <cell r="J3333">
            <v>1</v>
          </cell>
          <cell r="K3333">
            <v>2</v>
          </cell>
        </row>
        <row r="3334">
          <cell r="A3334" t="str">
            <v>M2</v>
          </cell>
          <cell r="B3334" t="str">
            <v>A5C</v>
          </cell>
          <cell r="C3334" t="str">
            <v>P</v>
          </cell>
          <cell r="D3334" t="str">
            <v>23050</v>
          </cell>
          <cell r="E3334" t="str">
            <v>90 ELL</v>
          </cell>
          <cell r="F3334">
            <v>2</v>
          </cell>
          <cell r="G3334" t="str">
            <v>CB300104000300</v>
          </cell>
          <cell r="H3334">
            <v>3</v>
          </cell>
          <cell r="I3334" t="str">
            <v>--</v>
          </cell>
          <cell r="J3334">
            <v>2</v>
          </cell>
          <cell r="K3334">
            <v>3</v>
          </cell>
        </row>
        <row r="3335">
          <cell r="A3335" t="str">
            <v>M2</v>
          </cell>
          <cell r="B3335" t="str">
            <v>A5C</v>
          </cell>
          <cell r="C3335" t="str">
            <v>P</v>
          </cell>
          <cell r="D3335" t="str">
            <v>23051</v>
          </cell>
          <cell r="E3335" t="str">
            <v>90 ELL</v>
          </cell>
          <cell r="F3335">
            <v>2</v>
          </cell>
          <cell r="G3335" t="str">
            <v>CB300104000300</v>
          </cell>
          <cell r="H3335">
            <v>3</v>
          </cell>
          <cell r="I3335" t="str">
            <v>--</v>
          </cell>
          <cell r="J3335">
            <v>8</v>
          </cell>
          <cell r="K3335">
            <v>9</v>
          </cell>
        </row>
        <row r="3336">
          <cell r="A3336" t="str">
            <v>M2</v>
          </cell>
          <cell r="B3336" t="str">
            <v>A5C</v>
          </cell>
          <cell r="C3336" t="str">
            <v>P</v>
          </cell>
          <cell r="D3336" t="str">
            <v>23064</v>
          </cell>
          <cell r="E3336" t="str">
            <v>90 ELL</v>
          </cell>
          <cell r="F3336">
            <v>2</v>
          </cell>
          <cell r="G3336" t="str">
            <v>CB300104000300</v>
          </cell>
          <cell r="H3336">
            <v>3</v>
          </cell>
          <cell r="I3336" t="str">
            <v>--</v>
          </cell>
          <cell r="J3336">
            <v>9</v>
          </cell>
          <cell r="K3336">
            <v>10</v>
          </cell>
        </row>
        <row r="3337">
          <cell r="A3337" t="str">
            <v>M2</v>
          </cell>
          <cell r="B3337" t="str">
            <v>A5C</v>
          </cell>
          <cell r="C3337" t="str">
            <v>P</v>
          </cell>
          <cell r="D3337" t="str">
            <v>23071</v>
          </cell>
          <cell r="E3337" t="str">
            <v>90 ELL</v>
          </cell>
          <cell r="F3337">
            <v>2</v>
          </cell>
          <cell r="G3337" t="str">
            <v>CB300104000300</v>
          </cell>
          <cell r="H3337">
            <v>3</v>
          </cell>
          <cell r="I3337" t="str">
            <v>--</v>
          </cell>
          <cell r="J3337">
            <v>1</v>
          </cell>
          <cell r="K3337">
            <v>2</v>
          </cell>
        </row>
        <row r="3338">
          <cell r="A3338" t="str">
            <v>M2</v>
          </cell>
          <cell r="B3338" t="str">
            <v>A5C</v>
          </cell>
          <cell r="C3338" t="str">
            <v>P</v>
          </cell>
          <cell r="D3338" t="str">
            <v>23086</v>
          </cell>
          <cell r="E3338" t="str">
            <v>90 ELL</v>
          </cell>
          <cell r="F3338">
            <v>2</v>
          </cell>
          <cell r="G3338" t="str">
            <v>CB300104000300</v>
          </cell>
          <cell r="H3338">
            <v>3</v>
          </cell>
          <cell r="I3338" t="str">
            <v>--</v>
          </cell>
          <cell r="J3338">
            <v>5</v>
          </cell>
          <cell r="K3338">
            <v>6</v>
          </cell>
        </row>
        <row r="3339">
          <cell r="A3339" t="str">
            <v>M2</v>
          </cell>
          <cell r="B3339" t="str">
            <v>A5C</v>
          </cell>
          <cell r="C3339" t="str">
            <v>P</v>
          </cell>
          <cell r="D3339" t="str">
            <v>23016</v>
          </cell>
          <cell r="E3339" t="str">
            <v>90 ELL</v>
          </cell>
          <cell r="F3339">
            <v>2</v>
          </cell>
          <cell r="G3339" t="str">
            <v>CB300104000300</v>
          </cell>
          <cell r="H3339">
            <v>3</v>
          </cell>
          <cell r="I3339" t="str">
            <v>--</v>
          </cell>
          <cell r="J3339">
            <v>4</v>
          </cell>
          <cell r="K3339">
            <v>5</v>
          </cell>
        </row>
        <row r="3340">
          <cell r="A3340" t="str">
            <v>M2</v>
          </cell>
          <cell r="B3340" t="str">
            <v>A5C</v>
          </cell>
          <cell r="C3340" t="str">
            <v>P</v>
          </cell>
          <cell r="D3340" t="str">
            <v>23061</v>
          </cell>
          <cell r="E3340" t="str">
            <v>90 ELL</v>
          </cell>
          <cell r="F3340">
            <v>2</v>
          </cell>
          <cell r="G3340" t="str">
            <v>CB300104000300</v>
          </cell>
          <cell r="H3340">
            <v>3</v>
          </cell>
          <cell r="I3340" t="str">
            <v>--</v>
          </cell>
          <cell r="J3340">
            <v>2</v>
          </cell>
          <cell r="K3340">
            <v>3</v>
          </cell>
        </row>
        <row r="3341">
          <cell r="A3341" t="str">
            <v>M2</v>
          </cell>
          <cell r="B3341" t="str">
            <v>A5C</v>
          </cell>
          <cell r="C3341" t="str">
            <v>P</v>
          </cell>
          <cell r="D3341" t="str">
            <v>23064</v>
          </cell>
          <cell r="E3341" t="str">
            <v>90 ELL</v>
          </cell>
          <cell r="F3341">
            <v>2</v>
          </cell>
          <cell r="G3341" t="str">
            <v>CB300104000300</v>
          </cell>
          <cell r="H3341">
            <v>3</v>
          </cell>
          <cell r="I3341" t="str">
            <v>--</v>
          </cell>
          <cell r="J3341">
            <v>6</v>
          </cell>
          <cell r="K3341">
            <v>7</v>
          </cell>
        </row>
        <row r="3342">
          <cell r="A3342" t="str">
            <v>M2</v>
          </cell>
          <cell r="B3342" t="str">
            <v>A5C</v>
          </cell>
          <cell r="C3342" t="str">
            <v>P</v>
          </cell>
          <cell r="D3342" t="str">
            <v>23125</v>
          </cell>
          <cell r="E3342" t="str">
            <v>90 ELL</v>
          </cell>
          <cell r="F3342">
            <v>2</v>
          </cell>
          <cell r="G3342" t="str">
            <v>CB300104000300</v>
          </cell>
          <cell r="H3342">
            <v>3</v>
          </cell>
          <cell r="I3342" t="str">
            <v>--</v>
          </cell>
          <cell r="J3342">
            <v>5</v>
          </cell>
          <cell r="K3342">
            <v>6</v>
          </cell>
        </row>
        <row r="3343">
          <cell r="A3343" t="str">
            <v>M2</v>
          </cell>
          <cell r="B3343" t="str">
            <v>A5C</v>
          </cell>
          <cell r="C3343" t="str">
            <v>P</v>
          </cell>
          <cell r="D3343" t="str">
            <v>23064</v>
          </cell>
          <cell r="E3343" t="str">
            <v>C RED</v>
          </cell>
          <cell r="F3343">
            <v>2</v>
          </cell>
          <cell r="G3343" t="str">
            <v>CB300504080302</v>
          </cell>
          <cell r="H3343">
            <v>3</v>
          </cell>
          <cell r="I3343">
            <v>2</v>
          </cell>
          <cell r="J3343">
            <v>2</v>
          </cell>
          <cell r="K3343">
            <v>3</v>
          </cell>
        </row>
        <row r="3344">
          <cell r="A3344" t="str">
            <v>M2</v>
          </cell>
          <cell r="B3344" t="str">
            <v>A5C</v>
          </cell>
          <cell r="C3344" t="str">
            <v>TRIM</v>
          </cell>
          <cell r="D3344" t="str">
            <v>C-2302</v>
          </cell>
          <cell r="E3344" t="str">
            <v>CAP</v>
          </cell>
          <cell r="F3344">
            <v>2</v>
          </cell>
          <cell r="G3344" t="str">
            <v>CB300704000300</v>
          </cell>
          <cell r="H3344">
            <v>3</v>
          </cell>
          <cell r="I3344" t="str">
            <v>--</v>
          </cell>
          <cell r="J3344">
            <v>2</v>
          </cell>
          <cell r="K3344">
            <v>3</v>
          </cell>
        </row>
        <row r="3345">
          <cell r="A3345" t="str">
            <v>M2</v>
          </cell>
          <cell r="B3345" t="str">
            <v>A5C</v>
          </cell>
          <cell r="C3345" t="str">
            <v>TRIM</v>
          </cell>
          <cell r="D3345" t="str">
            <v>C-2303</v>
          </cell>
          <cell r="E3345" t="str">
            <v>CAP</v>
          </cell>
          <cell r="F3345">
            <v>2</v>
          </cell>
          <cell r="G3345" t="str">
            <v>CB300704000300</v>
          </cell>
          <cell r="H3345">
            <v>3</v>
          </cell>
          <cell r="I3345" t="str">
            <v>--</v>
          </cell>
          <cell r="J3345">
            <v>2</v>
          </cell>
          <cell r="K3345">
            <v>3</v>
          </cell>
        </row>
        <row r="3346">
          <cell r="A3346" t="str">
            <v>M2</v>
          </cell>
          <cell r="B3346" t="str">
            <v>A5C</v>
          </cell>
          <cell r="C3346" t="str">
            <v>TRIM</v>
          </cell>
          <cell r="D3346" t="str">
            <v>C-2304</v>
          </cell>
          <cell r="E3346" t="str">
            <v>CAP</v>
          </cell>
          <cell r="F3346">
            <v>2</v>
          </cell>
          <cell r="G3346" t="str">
            <v>CB300704000300</v>
          </cell>
          <cell r="H3346">
            <v>3</v>
          </cell>
          <cell r="I3346" t="str">
            <v>--</v>
          </cell>
          <cell r="J3346">
            <v>2</v>
          </cell>
          <cell r="K3346">
            <v>3</v>
          </cell>
        </row>
        <row r="3347">
          <cell r="A3347" t="str">
            <v>M2</v>
          </cell>
          <cell r="B3347" t="str">
            <v>A5C</v>
          </cell>
          <cell r="C3347" t="str">
            <v>TRIM</v>
          </cell>
          <cell r="D3347" t="str">
            <v>C-2305</v>
          </cell>
          <cell r="E3347" t="str">
            <v>CAP</v>
          </cell>
          <cell r="F3347">
            <v>2</v>
          </cell>
          <cell r="G3347" t="str">
            <v>CB300704000300</v>
          </cell>
          <cell r="H3347">
            <v>3</v>
          </cell>
          <cell r="I3347" t="str">
            <v>--</v>
          </cell>
          <cell r="J3347">
            <v>2</v>
          </cell>
          <cell r="K3347">
            <v>3</v>
          </cell>
        </row>
        <row r="3348">
          <cell r="A3348" t="str">
            <v>M2</v>
          </cell>
          <cell r="B3348" t="str">
            <v>A5C</v>
          </cell>
          <cell r="C3348" t="str">
            <v>TRIM</v>
          </cell>
          <cell r="D3348" t="str">
            <v>C-2306</v>
          </cell>
          <cell r="E3348" t="str">
            <v>CAP</v>
          </cell>
          <cell r="F3348">
            <v>2</v>
          </cell>
          <cell r="G3348" t="str">
            <v>CB300704000300</v>
          </cell>
          <cell r="H3348">
            <v>3</v>
          </cell>
          <cell r="I3348" t="str">
            <v>--</v>
          </cell>
          <cell r="J3348">
            <v>2</v>
          </cell>
          <cell r="K3348">
            <v>3</v>
          </cell>
        </row>
        <row r="3349">
          <cell r="A3349" t="str">
            <v>M2</v>
          </cell>
          <cell r="B3349" t="str">
            <v>A5C</v>
          </cell>
          <cell r="C3349" t="str">
            <v>TRIM</v>
          </cell>
          <cell r="D3349" t="str">
            <v>V-2302</v>
          </cell>
          <cell r="E3349" t="str">
            <v>CAP</v>
          </cell>
          <cell r="F3349">
            <v>2</v>
          </cell>
          <cell r="G3349" t="str">
            <v>CB300704000300</v>
          </cell>
          <cell r="H3349">
            <v>3</v>
          </cell>
          <cell r="I3349" t="str">
            <v>--</v>
          </cell>
          <cell r="J3349">
            <v>2</v>
          </cell>
          <cell r="K3349">
            <v>3</v>
          </cell>
        </row>
        <row r="3350">
          <cell r="A3350" t="str">
            <v>M2</v>
          </cell>
          <cell r="B3350" t="str">
            <v>A5C</v>
          </cell>
          <cell r="C3350" t="str">
            <v>TRIM</v>
          </cell>
          <cell r="D3350" t="str">
            <v>V-2304</v>
          </cell>
          <cell r="E3350" t="str">
            <v>CAP</v>
          </cell>
          <cell r="F3350">
            <v>2</v>
          </cell>
          <cell r="G3350" t="str">
            <v>CB300704000300</v>
          </cell>
          <cell r="H3350">
            <v>3</v>
          </cell>
          <cell r="I3350" t="str">
            <v>--</v>
          </cell>
          <cell r="J3350">
            <v>2</v>
          </cell>
          <cell r="K3350">
            <v>3</v>
          </cell>
        </row>
        <row r="3351">
          <cell r="A3351" t="str">
            <v>M2</v>
          </cell>
          <cell r="B3351" t="str">
            <v>A5C</v>
          </cell>
          <cell r="C3351" t="str">
            <v>TRIM</v>
          </cell>
          <cell r="D3351" t="str">
            <v>V-2306</v>
          </cell>
          <cell r="E3351" t="str">
            <v>CAP</v>
          </cell>
          <cell r="F3351">
            <v>2</v>
          </cell>
          <cell r="G3351" t="str">
            <v>CB300704000300</v>
          </cell>
          <cell r="H3351">
            <v>3</v>
          </cell>
          <cell r="I3351" t="str">
            <v>--</v>
          </cell>
          <cell r="J3351">
            <v>2</v>
          </cell>
          <cell r="K3351">
            <v>3</v>
          </cell>
        </row>
        <row r="3352">
          <cell r="A3352" t="str">
            <v>M2</v>
          </cell>
          <cell r="B3352" t="str">
            <v>A5C</v>
          </cell>
          <cell r="C3352" t="str">
            <v>TRIM</v>
          </cell>
          <cell r="D3352" t="str">
            <v>V-2308</v>
          </cell>
          <cell r="E3352" t="str">
            <v>CAP</v>
          </cell>
          <cell r="F3352">
            <v>2</v>
          </cell>
          <cell r="G3352" t="str">
            <v>CB300704000300</v>
          </cell>
          <cell r="H3352">
            <v>3</v>
          </cell>
          <cell r="I3352" t="str">
            <v>--</v>
          </cell>
          <cell r="J3352">
            <v>2</v>
          </cell>
          <cell r="K3352">
            <v>3</v>
          </cell>
        </row>
        <row r="3353">
          <cell r="A3353" t="str">
            <v>M2</v>
          </cell>
          <cell r="B3353" t="str">
            <v>A5C</v>
          </cell>
          <cell r="C3353" t="str">
            <v>TRIM</v>
          </cell>
          <cell r="D3353" t="str">
            <v>V-2325</v>
          </cell>
          <cell r="E3353" t="str">
            <v>CAP</v>
          </cell>
          <cell r="F3353">
            <v>2</v>
          </cell>
          <cell r="G3353" t="str">
            <v>CB300704000300</v>
          </cell>
          <cell r="H3353">
            <v>3</v>
          </cell>
          <cell r="I3353" t="str">
            <v>--</v>
          </cell>
          <cell r="J3353">
            <v>2</v>
          </cell>
          <cell r="K3353">
            <v>3</v>
          </cell>
        </row>
        <row r="3354">
          <cell r="A3354" t="str">
            <v>M2</v>
          </cell>
          <cell r="B3354" t="str">
            <v>A5C</v>
          </cell>
          <cell r="C3354" t="str">
            <v>TRIM</v>
          </cell>
          <cell r="D3354" t="str">
            <v>V-2403</v>
          </cell>
          <cell r="E3354" t="str">
            <v>CAP</v>
          </cell>
          <cell r="F3354">
            <v>2</v>
          </cell>
          <cell r="G3354" t="str">
            <v>CB300704000300</v>
          </cell>
          <cell r="H3354">
            <v>3</v>
          </cell>
          <cell r="I3354" t="str">
            <v>--</v>
          </cell>
          <cell r="J3354">
            <v>2</v>
          </cell>
          <cell r="K3354">
            <v>3</v>
          </cell>
        </row>
        <row r="3355">
          <cell r="A3355" t="str">
            <v>M2</v>
          </cell>
          <cell r="B3355" t="str">
            <v>A5C</v>
          </cell>
          <cell r="C3355" t="str">
            <v>TRIM</v>
          </cell>
          <cell r="D3355" t="str">
            <v>V-2310</v>
          </cell>
          <cell r="E3355" t="str">
            <v>CAP</v>
          </cell>
          <cell r="F3355">
            <v>2</v>
          </cell>
          <cell r="G3355" t="str">
            <v>CB300704000300</v>
          </cell>
          <cell r="H3355">
            <v>3</v>
          </cell>
          <cell r="I3355" t="str">
            <v>--</v>
          </cell>
          <cell r="J3355">
            <v>2</v>
          </cell>
          <cell r="K3355">
            <v>3</v>
          </cell>
        </row>
        <row r="3356">
          <cell r="A3356" t="str">
            <v>M2</v>
          </cell>
          <cell r="B3356" t="str">
            <v>A5C</v>
          </cell>
          <cell r="C3356" t="str">
            <v>TRIM</v>
          </cell>
          <cell r="D3356" t="str">
            <v>V-2313</v>
          </cell>
          <cell r="E3356" t="str">
            <v>CAP</v>
          </cell>
          <cell r="F3356">
            <v>2</v>
          </cell>
          <cell r="G3356" t="str">
            <v>CB300704000300</v>
          </cell>
          <cell r="H3356">
            <v>3</v>
          </cell>
          <cell r="I3356" t="str">
            <v>--</v>
          </cell>
          <cell r="J3356">
            <v>2</v>
          </cell>
          <cell r="K3356">
            <v>3</v>
          </cell>
        </row>
        <row r="3357">
          <cell r="A3357" t="str">
            <v>M2</v>
          </cell>
          <cell r="B3357" t="str">
            <v>A5C</v>
          </cell>
          <cell r="C3357" t="str">
            <v>P</v>
          </cell>
          <cell r="D3357" t="str">
            <v>23017</v>
          </cell>
          <cell r="E3357" t="str">
            <v>E RED</v>
          </cell>
          <cell r="F3357">
            <v>2</v>
          </cell>
          <cell r="G3357" t="str">
            <v>CB300604080302</v>
          </cell>
          <cell r="H3357">
            <v>3</v>
          </cell>
          <cell r="I3357">
            <v>2</v>
          </cell>
          <cell r="J3357">
            <v>2</v>
          </cell>
          <cell r="K3357">
            <v>3</v>
          </cell>
        </row>
        <row r="3358">
          <cell r="A3358" t="str">
            <v>M2</v>
          </cell>
          <cell r="B3358" t="str">
            <v>A5C</v>
          </cell>
          <cell r="C3358" t="str">
            <v>P</v>
          </cell>
          <cell r="D3358" t="str">
            <v>23051</v>
          </cell>
          <cell r="E3358" t="str">
            <v>E RED</v>
          </cell>
          <cell r="F3358">
            <v>2</v>
          </cell>
          <cell r="G3358" t="str">
            <v>CB300604080302</v>
          </cell>
          <cell r="H3358">
            <v>3</v>
          </cell>
          <cell r="I3358">
            <v>2</v>
          </cell>
          <cell r="J3358">
            <v>2</v>
          </cell>
          <cell r="K3358">
            <v>3</v>
          </cell>
        </row>
        <row r="3359">
          <cell r="A3359" t="str">
            <v>M2</v>
          </cell>
          <cell r="B3359" t="str">
            <v>A5C</v>
          </cell>
          <cell r="C3359" t="str">
            <v>P</v>
          </cell>
          <cell r="D3359" t="str">
            <v>23064</v>
          </cell>
          <cell r="E3359" t="str">
            <v>E RED</v>
          </cell>
          <cell r="F3359">
            <v>2</v>
          </cell>
          <cell r="G3359" t="str">
            <v>CB300604080302</v>
          </cell>
          <cell r="H3359">
            <v>3</v>
          </cell>
          <cell r="I3359">
            <v>2</v>
          </cell>
          <cell r="J3359">
            <v>2</v>
          </cell>
          <cell r="K3359">
            <v>3</v>
          </cell>
        </row>
        <row r="3360">
          <cell r="A3360" t="str">
            <v>M2</v>
          </cell>
          <cell r="B3360" t="str">
            <v>A5C</v>
          </cell>
          <cell r="C3360" t="str">
            <v>P</v>
          </cell>
          <cell r="D3360" t="str">
            <v>23064</v>
          </cell>
          <cell r="E3360" t="str">
            <v>SOL</v>
          </cell>
          <cell r="F3360">
            <v>2</v>
          </cell>
          <cell r="G3360" t="str">
            <v>CB39020000030T</v>
          </cell>
          <cell r="H3360">
            <v>3</v>
          </cell>
          <cell r="I3360">
            <v>0.75</v>
          </cell>
          <cell r="J3360">
            <v>4</v>
          </cell>
          <cell r="K3360">
            <v>5</v>
          </cell>
        </row>
        <row r="3361">
          <cell r="A3361" t="str">
            <v>M2</v>
          </cell>
          <cell r="B3361" t="str">
            <v>A5C</v>
          </cell>
          <cell r="C3361" t="str">
            <v>P</v>
          </cell>
          <cell r="D3361" t="str">
            <v>23064</v>
          </cell>
          <cell r="E3361" t="str">
            <v>SOL</v>
          </cell>
          <cell r="F3361">
            <v>2</v>
          </cell>
          <cell r="G3361" t="str">
            <v>CB39020000030T</v>
          </cell>
          <cell r="H3361">
            <v>3</v>
          </cell>
          <cell r="I3361">
            <v>0.75</v>
          </cell>
          <cell r="J3361">
            <v>1</v>
          </cell>
          <cell r="K3361">
            <v>2</v>
          </cell>
        </row>
        <row r="3362">
          <cell r="A3362" t="str">
            <v>M2</v>
          </cell>
          <cell r="B3362" t="str">
            <v>A5C</v>
          </cell>
          <cell r="C3362" t="str">
            <v>P</v>
          </cell>
          <cell r="D3362" t="str">
            <v>23071</v>
          </cell>
          <cell r="E3362" t="str">
            <v>SOL</v>
          </cell>
          <cell r="F3362">
            <v>2</v>
          </cell>
          <cell r="G3362" t="str">
            <v>CB3902000003IH</v>
          </cell>
          <cell r="H3362">
            <v>3</v>
          </cell>
          <cell r="I3362">
            <v>1.5</v>
          </cell>
          <cell r="J3362">
            <v>1</v>
          </cell>
          <cell r="K3362">
            <v>2</v>
          </cell>
        </row>
        <row r="3363">
          <cell r="A3363" t="str">
            <v>M2</v>
          </cell>
          <cell r="B3363" t="str">
            <v>A5C</v>
          </cell>
          <cell r="C3363" t="str">
            <v>TRIM</v>
          </cell>
          <cell r="D3363" t="str">
            <v>C-2302</v>
          </cell>
          <cell r="E3363" t="str">
            <v>SOL</v>
          </cell>
          <cell r="F3363">
            <v>2</v>
          </cell>
          <cell r="G3363" t="str">
            <v>CB39020000030T</v>
          </cell>
          <cell r="H3363">
            <v>3</v>
          </cell>
          <cell r="I3363">
            <v>0.75</v>
          </cell>
          <cell r="J3363">
            <v>6</v>
          </cell>
          <cell r="K3363">
            <v>7</v>
          </cell>
        </row>
        <row r="3364">
          <cell r="A3364" t="str">
            <v>M2</v>
          </cell>
          <cell r="B3364" t="str">
            <v>A5C</v>
          </cell>
          <cell r="C3364" t="str">
            <v>TRIM</v>
          </cell>
          <cell r="D3364" t="str">
            <v>C-2303</v>
          </cell>
          <cell r="E3364" t="str">
            <v>SOL</v>
          </cell>
          <cell r="F3364">
            <v>2</v>
          </cell>
          <cell r="G3364" t="str">
            <v>CB3902000003IH</v>
          </cell>
          <cell r="H3364">
            <v>3</v>
          </cell>
          <cell r="I3364">
            <v>1.5</v>
          </cell>
          <cell r="J3364">
            <v>2</v>
          </cell>
          <cell r="K3364">
            <v>3</v>
          </cell>
        </row>
        <row r="3365">
          <cell r="A3365" t="str">
            <v>M2</v>
          </cell>
          <cell r="B3365" t="str">
            <v>A5C</v>
          </cell>
          <cell r="C3365" t="str">
            <v>TRIM</v>
          </cell>
          <cell r="D3365" t="str">
            <v>C-2305</v>
          </cell>
          <cell r="E3365" t="str">
            <v>SOL</v>
          </cell>
          <cell r="F3365">
            <v>2</v>
          </cell>
          <cell r="G3365" t="str">
            <v>CB39020000030T</v>
          </cell>
          <cell r="H3365">
            <v>3</v>
          </cell>
          <cell r="I3365">
            <v>0.75</v>
          </cell>
          <cell r="J3365">
            <v>4</v>
          </cell>
          <cell r="K3365">
            <v>5</v>
          </cell>
        </row>
        <row r="3366">
          <cell r="A3366" t="str">
            <v>M2</v>
          </cell>
          <cell r="B3366" t="str">
            <v>A5C</v>
          </cell>
          <cell r="C3366" t="str">
            <v>TRIM</v>
          </cell>
          <cell r="D3366" t="str">
            <v>C-2304</v>
          </cell>
          <cell r="E3366" t="str">
            <v>SOL</v>
          </cell>
          <cell r="F3366">
            <v>2</v>
          </cell>
          <cell r="G3366" t="str">
            <v>CB39020000030T</v>
          </cell>
          <cell r="H3366">
            <v>3</v>
          </cell>
          <cell r="I3366">
            <v>0.75</v>
          </cell>
          <cell r="J3366">
            <v>4</v>
          </cell>
          <cell r="K3366">
            <v>5</v>
          </cell>
        </row>
        <row r="3367">
          <cell r="A3367" t="str">
            <v>M2</v>
          </cell>
          <cell r="B3367" t="str">
            <v>A5C</v>
          </cell>
          <cell r="C3367" t="str">
            <v>TRIM</v>
          </cell>
          <cell r="D3367" t="str">
            <v>C-2304</v>
          </cell>
          <cell r="E3367" t="str">
            <v>SOL</v>
          </cell>
          <cell r="F3367">
            <v>2</v>
          </cell>
          <cell r="G3367" t="str">
            <v>CB3902000003IH</v>
          </cell>
          <cell r="H3367">
            <v>3</v>
          </cell>
          <cell r="I3367">
            <v>1.5</v>
          </cell>
          <cell r="J3367">
            <v>2</v>
          </cell>
          <cell r="K3367">
            <v>3</v>
          </cell>
        </row>
        <row r="3368">
          <cell r="A3368" t="str">
            <v>M2</v>
          </cell>
          <cell r="B3368" t="str">
            <v>A5C</v>
          </cell>
          <cell r="C3368" t="str">
            <v>TRIM</v>
          </cell>
          <cell r="D3368" t="str">
            <v>C-2305</v>
          </cell>
          <cell r="E3368" t="str">
            <v>SOL</v>
          </cell>
          <cell r="F3368">
            <v>2</v>
          </cell>
          <cell r="G3368" t="str">
            <v>CB3902000003IH</v>
          </cell>
          <cell r="H3368">
            <v>3</v>
          </cell>
          <cell r="I3368">
            <v>1.5</v>
          </cell>
          <cell r="J3368">
            <v>2</v>
          </cell>
          <cell r="K3368">
            <v>3</v>
          </cell>
        </row>
        <row r="3369">
          <cell r="A3369" t="str">
            <v>M2</v>
          </cell>
          <cell r="B3369" t="str">
            <v>A5C</v>
          </cell>
          <cell r="C3369" t="str">
            <v>TRIM</v>
          </cell>
          <cell r="D3369" t="str">
            <v>V-2302</v>
          </cell>
          <cell r="E3369" t="str">
            <v>SOL</v>
          </cell>
          <cell r="F3369">
            <v>2</v>
          </cell>
          <cell r="G3369" t="str">
            <v>CB3902000003IH</v>
          </cell>
          <cell r="H3369">
            <v>3</v>
          </cell>
          <cell r="I3369">
            <v>1.5</v>
          </cell>
          <cell r="J3369">
            <v>2</v>
          </cell>
          <cell r="K3369">
            <v>3</v>
          </cell>
        </row>
        <row r="3370">
          <cell r="A3370" t="str">
            <v>M2</v>
          </cell>
          <cell r="B3370" t="str">
            <v>A5C</v>
          </cell>
          <cell r="C3370" t="str">
            <v>TRIM</v>
          </cell>
          <cell r="D3370" t="str">
            <v>C-2306</v>
          </cell>
          <cell r="E3370" t="str">
            <v>SOL</v>
          </cell>
          <cell r="F3370">
            <v>2</v>
          </cell>
          <cell r="G3370" t="str">
            <v>CB39020000030T</v>
          </cell>
          <cell r="H3370">
            <v>3</v>
          </cell>
          <cell r="I3370">
            <v>0.75</v>
          </cell>
          <cell r="J3370">
            <v>4</v>
          </cell>
          <cell r="K3370">
            <v>5</v>
          </cell>
        </row>
        <row r="3371">
          <cell r="A3371" t="str">
            <v>M2</v>
          </cell>
          <cell r="B3371" t="str">
            <v>A5C</v>
          </cell>
          <cell r="C3371" t="str">
            <v>TRIM</v>
          </cell>
          <cell r="D3371" t="str">
            <v>C-2306</v>
          </cell>
          <cell r="E3371" t="str">
            <v>SOL</v>
          </cell>
          <cell r="F3371">
            <v>2</v>
          </cell>
          <cell r="G3371" t="str">
            <v>CB3902000003IH</v>
          </cell>
          <cell r="H3371">
            <v>3</v>
          </cell>
          <cell r="I3371">
            <v>1.5</v>
          </cell>
          <cell r="J3371">
            <v>2</v>
          </cell>
          <cell r="K3371">
            <v>3</v>
          </cell>
        </row>
        <row r="3372">
          <cell r="A3372" t="str">
            <v>M2</v>
          </cell>
          <cell r="B3372" t="str">
            <v>A5C</v>
          </cell>
          <cell r="C3372" t="str">
            <v>TRIM</v>
          </cell>
          <cell r="D3372" t="str">
            <v>V-2304</v>
          </cell>
          <cell r="E3372" t="str">
            <v>SOL</v>
          </cell>
          <cell r="F3372">
            <v>2</v>
          </cell>
          <cell r="G3372" t="str">
            <v>CB39020000030T</v>
          </cell>
          <cell r="H3372">
            <v>3</v>
          </cell>
          <cell r="I3372">
            <v>0.75</v>
          </cell>
          <cell r="J3372">
            <v>4</v>
          </cell>
          <cell r="K3372">
            <v>5</v>
          </cell>
        </row>
        <row r="3373">
          <cell r="A3373" t="str">
            <v>M2</v>
          </cell>
          <cell r="B3373" t="str">
            <v>A5C</v>
          </cell>
          <cell r="C3373" t="str">
            <v>TRIM</v>
          </cell>
          <cell r="D3373" t="str">
            <v>V-2304</v>
          </cell>
          <cell r="E3373" t="str">
            <v>SOL</v>
          </cell>
          <cell r="F3373">
            <v>2</v>
          </cell>
          <cell r="G3373" t="str">
            <v>CB3902000003IH</v>
          </cell>
          <cell r="H3373">
            <v>3</v>
          </cell>
          <cell r="I3373">
            <v>1.5</v>
          </cell>
          <cell r="J3373">
            <v>2</v>
          </cell>
          <cell r="K3373">
            <v>3</v>
          </cell>
        </row>
        <row r="3374">
          <cell r="A3374" t="str">
            <v>M2</v>
          </cell>
          <cell r="B3374" t="str">
            <v>A5C</v>
          </cell>
          <cell r="C3374" t="str">
            <v>TRIM</v>
          </cell>
          <cell r="D3374" t="str">
            <v>V-2306</v>
          </cell>
          <cell r="E3374" t="str">
            <v>SOL</v>
          </cell>
          <cell r="F3374">
            <v>2</v>
          </cell>
          <cell r="G3374" t="str">
            <v>CB3902000003IH</v>
          </cell>
          <cell r="H3374">
            <v>3</v>
          </cell>
          <cell r="I3374">
            <v>1.5</v>
          </cell>
          <cell r="J3374">
            <v>2</v>
          </cell>
          <cell r="K3374">
            <v>3</v>
          </cell>
        </row>
        <row r="3375">
          <cell r="A3375" t="str">
            <v>M2</v>
          </cell>
          <cell r="B3375" t="str">
            <v>A5C</v>
          </cell>
          <cell r="C3375" t="str">
            <v>TRIM</v>
          </cell>
          <cell r="D3375" t="str">
            <v>V-2306</v>
          </cell>
          <cell r="E3375" t="str">
            <v>SOL</v>
          </cell>
          <cell r="F3375">
            <v>2</v>
          </cell>
          <cell r="G3375" t="str">
            <v>CB39020000030T</v>
          </cell>
          <cell r="H3375">
            <v>3</v>
          </cell>
          <cell r="I3375">
            <v>0.75</v>
          </cell>
          <cell r="J3375">
            <v>4</v>
          </cell>
          <cell r="K3375">
            <v>5</v>
          </cell>
        </row>
        <row r="3376">
          <cell r="A3376" t="str">
            <v>M2</v>
          </cell>
          <cell r="B3376" t="str">
            <v>A5C</v>
          </cell>
          <cell r="C3376" t="str">
            <v>TRIM</v>
          </cell>
          <cell r="D3376" t="str">
            <v>V-2310</v>
          </cell>
          <cell r="E3376" t="str">
            <v>SOL</v>
          </cell>
          <cell r="F3376">
            <v>2</v>
          </cell>
          <cell r="G3376" t="str">
            <v>CB3902000003IH</v>
          </cell>
          <cell r="H3376">
            <v>3</v>
          </cell>
          <cell r="I3376">
            <v>1.5</v>
          </cell>
          <cell r="J3376">
            <v>2</v>
          </cell>
          <cell r="K3376">
            <v>3</v>
          </cell>
        </row>
        <row r="3377">
          <cell r="A3377" t="str">
            <v>M2</v>
          </cell>
          <cell r="B3377" t="str">
            <v>A5C</v>
          </cell>
          <cell r="C3377" t="str">
            <v>TRIM</v>
          </cell>
          <cell r="D3377" t="str">
            <v>V-2310</v>
          </cell>
          <cell r="E3377" t="str">
            <v>SOL</v>
          </cell>
          <cell r="F3377">
            <v>2</v>
          </cell>
          <cell r="G3377" t="str">
            <v>CB39020000030T</v>
          </cell>
          <cell r="H3377">
            <v>3</v>
          </cell>
          <cell r="I3377">
            <v>0.75</v>
          </cell>
          <cell r="J3377">
            <v>4</v>
          </cell>
          <cell r="K3377">
            <v>5</v>
          </cell>
        </row>
        <row r="3378">
          <cell r="A3378" t="str">
            <v>M2</v>
          </cell>
          <cell r="B3378" t="str">
            <v>A5C</v>
          </cell>
          <cell r="C3378" t="str">
            <v>TRIM</v>
          </cell>
          <cell r="D3378" t="str">
            <v>V-2308</v>
          </cell>
          <cell r="E3378" t="str">
            <v>SOL</v>
          </cell>
          <cell r="F3378">
            <v>2</v>
          </cell>
          <cell r="G3378" t="str">
            <v>CB3902000003IH</v>
          </cell>
          <cell r="H3378">
            <v>3</v>
          </cell>
          <cell r="I3378">
            <v>1.5</v>
          </cell>
          <cell r="J3378">
            <v>2</v>
          </cell>
          <cell r="K3378">
            <v>3</v>
          </cell>
        </row>
        <row r="3379">
          <cell r="A3379" t="str">
            <v>M2</v>
          </cell>
          <cell r="B3379" t="str">
            <v>A5C</v>
          </cell>
          <cell r="C3379" t="str">
            <v>TRIM</v>
          </cell>
          <cell r="D3379" t="str">
            <v>V-2308</v>
          </cell>
          <cell r="E3379" t="str">
            <v>SOL</v>
          </cell>
          <cell r="F3379">
            <v>2</v>
          </cell>
          <cell r="G3379" t="str">
            <v>CB39020000030T</v>
          </cell>
          <cell r="H3379">
            <v>3</v>
          </cell>
          <cell r="I3379">
            <v>0.75</v>
          </cell>
          <cell r="J3379">
            <v>4</v>
          </cell>
          <cell r="K3379">
            <v>5</v>
          </cell>
        </row>
        <row r="3380">
          <cell r="A3380" t="str">
            <v>M2</v>
          </cell>
          <cell r="B3380" t="str">
            <v>A5C</v>
          </cell>
          <cell r="C3380" t="str">
            <v>TRIM</v>
          </cell>
          <cell r="D3380" t="str">
            <v>V-2313</v>
          </cell>
          <cell r="E3380" t="str">
            <v>SOL</v>
          </cell>
          <cell r="F3380">
            <v>2</v>
          </cell>
          <cell r="G3380" t="str">
            <v>CB3902000003IH</v>
          </cell>
          <cell r="H3380">
            <v>3</v>
          </cell>
          <cell r="I3380">
            <v>1.5</v>
          </cell>
          <cell r="J3380">
            <v>2</v>
          </cell>
          <cell r="K3380">
            <v>3</v>
          </cell>
        </row>
        <row r="3381">
          <cell r="A3381" t="str">
            <v>M2</v>
          </cell>
          <cell r="B3381" t="str">
            <v>A5C</v>
          </cell>
          <cell r="C3381" t="str">
            <v>TRIM</v>
          </cell>
          <cell r="D3381" t="str">
            <v>V-2325</v>
          </cell>
          <cell r="E3381" t="str">
            <v>SOL</v>
          </cell>
          <cell r="F3381">
            <v>2</v>
          </cell>
          <cell r="G3381" t="str">
            <v>CB39020000030T</v>
          </cell>
          <cell r="H3381">
            <v>3</v>
          </cell>
          <cell r="I3381">
            <v>0.75</v>
          </cell>
          <cell r="J3381">
            <v>6</v>
          </cell>
          <cell r="K3381">
            <v>7</v>
          </cell>
        </row>
        <row r="3382">
          <cell r="A3382" t="str">
            <v>M2</v>
          </cell>
          <cell r="B3382" t="str">
            <v>A5C</v>
          </cell>
          <cell r="C3382" t="str">
            <v>TRIM</v>
          </cell>
          <cell r="D3382" t="str">
            <v>V-2403</v>
          </cell>
          <cell r="E3382" t="str">
            <v>SOL</v>
          </cell>
          <cell r="F3382">
            <v>2</v>
          </cell>
          <cell r="G3382" t="str">
            <v>CB39020000030T</v>
          </cell>
          <cell r="H3382">
            <v>3</v>
          </cell>
          <cell r="I3382">
            <v>0.75</v>
          </cell>
          <cell r="J3382">
            <v>6</v>
          </cell>
          <cell r="K3382">
            <v>7</v>
          </cell>
        </row>
        <row r="3383">
          <cell r="A3383" t="str">
            <v>M2</v>
          </cell>
          <cell r="B3383" t="str">
            <v>A5C</v>
          </cell>
          <cell r="C3383" t="str">
            <v>P</v>
          </cell>
          <cell r="D3383" t="str">
            <v>23051</v>
          </cell>
          <cell r="E3383" t="str">
            <v>SOL</v>
          </cell>
          <cell r="F3383">
            <v>2</v>
          </cell>
          <cell r="G3383" t="str">
            <v>CB39020000030T</v>
          </cell>
          <cell r="H3383">
            <v>3</v>
          </cell>
          <cell r="I3383">
            <v>0.75</v>
          </cell>
          <cell r="J3383">
            <v>2</v>
          </cell>
          <cell r="K3383">
            <v>3</v>
          </cell>
        </row>
        <row r="3384">
          <cell r="A3384" t="str">
            <v>M2</v>
          </cell>
          <cell r="B3384" t="str">
            <v>A5C</v>
          </cell>
          <cell r="C3384" t="str">
            <v>TRIM</v>
          </cell>
          <cell r="D3384" t="str">
            <v>C-2303</v>
          </cell>
          <cell r="E3384" t="str">
            <v>SOL</v>
          </cell>
          <cell r="F3384">
            <v>2</v>
          </cell>
          <cell r="G3384" t="str">
            <v>CB39020000030T</v>
          </cell>
          <cell r="H3384">
            <v>3</v>
          </cell>
          <cell r="I3384">
            <v>0.75</v>
          </cell>
          <cell r="J3384">
            <v>4</v>
          </cell>
          <cell r="K3384">
            <v>5</v>
          </cell>
        </row>
        <row r="3385">
          <cell r="A3385" t="str">
            <v>M2</v>
          </cell>
          <cell r="B3385" t="str">
            <v>A5C</v>
          </cell>
          <cell r="C3385" t="str">
            <v>TRIM</v>
          </cell>
          <cell r="D3385" t="str">
            <v>V-2302</v>
          </cell>
          <cell r="E3385" t="str">
            <v>SOL</v>
          </cell>
          <cell r="F3385">
            <v>2</v>
          </cell>
          <cell r="G3385" t="str">
            <v>CB39020000030T</v>
          </cell>
          <cell r="H3385">
            <v>3</v>
          </cell>
          <cell r="I3385">
            <v>0.75</v>
          </cell>
          <cell r="J3385">
            <v>4</v>
          </cell>
          <cell r="K3385">
            <v>5</v>
          </cell>
        </row>
        <row r="3386">
          <cell r="A3386" t="str">
            <v>M2</v>
          </cell>
          <cell r="B3386" t="str">
            <v>A5C</v>
          </cell>
          <cell r="C3386" t="str">
            <v>TRIM</v>
          </cell>
          <cell r="D3386" t="str">
            <v>V-2313</v>
          </cell>
          <cell r="E3386" t="str">
            <v>SOL</v>
          </cell>
          <cell r="F3386">
            <v>2</v>
          </cell>
          <cell r="G3386" t="str">
            <v>CB39020000030T</v>
          </cell>
          <cell r="H3386">
            <v>3</v>
          </cell>
          <cell r="I3386">
            <v>0.75</v>
          </cell>
          <cell r="J3386">
            <v>4</v>
          </cell>
          <cell r="K3386">
            <v>5</v>
          </cell>
        </row>
        <row r="3387">
          <cell r="A3387" t="str">
            <v>M2</v>
          </cell>
          <cell r="B3387" t="str">
            <v>A5C</v>
          </cell>
          <cell r="C3387" t="str">
            <v>P</v>
          </cell>
          <cell r="D3387" t="str">
            <v>23017</v>
          </cell>
          <cell r="E3387" t="str">
            <v>TEE</v>
          </cell>
          <cell r="F3387">
            <v>2</v>
          </cell>
          <cell r="G3387" t="str">
            <v>CB300304000300</v>
          </cell>
          <cell r="H3387">
            <v>3</v>
          </cell>
          <cell r="I3387" t="str">
            <v>--</v>
          </cell>
          <cell r="J3387">
            <v>1</v>
          </cell>
          <cell r="K3387">
            <v>2</v>
          </cell>
        </row>
        <row r="3388">
          <cell r="A3388" t="str">
            <v>M2</v>
          </cell>
          <cell r="B3388" t="str">
            <v>A5C</v>
          </cell>
          <cell r="C3388" t="str">
            <v>P</v>
          </cell>
          <cell r="D3388" t="str">
            <v>23064</v>
          </cell>
          <cell r="E3388" t="str">
            <v>TEE</v>
          </cell>
          <cell r="F3388">
            <v>2</v>
          </cell>
          <cell r="G3388" t="str">
            <v>CB300304000300</v>
          </cell>
          <cell r="H3388">
            <v>3</v>
          </cell>
          <cell r="I3388" t="str">
            <v>--</v>
          </cell>
          <cell r="J3388">
            <v>2</v>
          </cell>
          <cell r="K3388">
            <v>3</v>
          </cell>
        </row>
        <row r="3389">
          <cell r="A3389" t="str">
            <v>M2</v>
          </cell>
          <cell r="B3389" t="str">
            <v>A5C</v>
          </cell>
          <cell r="C3389" t="str">
            <v>P</v>
          </cell>
          <cell r="D3389" t="str">
            <v>23064</v>
          </cell>
          <cell r="E3389" t="str">
            <v>TEE</v>
          </cell>
          <cell r="F3389">
            <v>2</v>
          </cell>
          <cell r="G3389" t="str">
            <v>CB300304000300</v>
          </cell>
          <cell r="H3389">
            <v>3</v>
          </cell>
          <cell r="I3389" t="str">
            <v>--</v>
          </cell>
          <cell r="J3389">
            <v>1</v>
          </cell>
          <cell r="K3389">
            <v>2</v>
          </cell>
        </row>
        <row r="3390">
          <cell r="A3390" t="str">
            <v>M2</v>
          </cell>
          <cell r="B3390" t="str">
            <v>A5C</v>
          </cell>
          <cell r="C3390" t="str">
            <v>P</v>
          </cell>
          <cell r="D3390" t="str">
            <v>23086</v>
          </cell>
          <cell r="E3390" t="str">
            <v>TEE</v>
          </cell>
          <cell r="F3390">
            <v>2</v>
          </cell>
          <cell r="G3390" t="str">
            <v>CB300304000300</v>
          </cell>
          <cell r="H3390">
            <v>3</v>
          </cell>
          <cell r="I3390" t="str">
            <v>--</v>
          </cell>
          <cell r="J3390">
            <v>2</v>
          </cell>
          <cell r="K3390">
            <v>3</v>
          </cell>
        </row>
        <row r="3391">
          <cell r="A3391" t="str">
            <v>M2</v>
          </cell>
          <cell r="B3391" t="str">
            <v>A5C</v>
          </cell>
          <cell r="C3391" t="str">
            <v>P</v>
          </cell>
          <cell r="D3391" t="str">
            <v>23125</v>
          </cell>
          <cell r="E3391" t="str">
            <v>TEE</v>
          </cell>
          <cell r="F3391">
            <v>2</v>
          </cell>
          <cell r="G3391" t="str">
            <v>CB300304000300</v>
          </cell>
          <cell r="H3391">
            <v>3</v>
          </cell>
          <cell r="I3391" t="str">
            <v>--</v>
          </cell>
          <cell r="J3391">
            <v>2</v>
          </cell>
          <cell r="K3391">
            <v>3</v>
          </cell>
        </row>
        <row r="3392">
          <cell r="A3392" t="str">
            <v>M2</v>
          </cell>
          <cell r="B3392" t="str">
            <v>A5C</v>
          </cell>
          <cell r="C3392" t="str">
            <v>P</v>
          </cell>
          <cell r="D3392" t="str">
            <v>23051</v>
          </cell>
          <cell r="E3392" t="str">
            <v>TEE</v>
          </cell>
          <cell r="F3392">
            <v>2</v>
          </cell>
          <cell r="G3392" t="str">
            <v>CB300304000300</v>
          </cell>
          <cell r="H3392">
            <v>3</v>
          </cell>
          <cell r="I3392" t="str">
            <v>--</v>
          </cell>
          <cell r="J3392">
            <v>1</v>
          </cell>
          <cell r="K3392">
            <v>2</v>
          </cell>
        </row>
        <row r="3393">
          <cell r="A3393" t="str">
            <v>M2</v>
          </cell>
          <cell r="B3393" t="str">
            <v>A5C</v>
          </cell>
          <cell r="C3393" t="str">
            <v>P</v>
          </cell>
          <cell r="D3393" t="str">
            <v>24003</v>
          </cell>
          <cell r="E3393" t="str">
            <v>90 ELL</v>
          </cell>
          <cell r="F3393">
            <v>2</v>
          </cell>
          <cell r="G3393" t="str">
            <v>CB300104000300</v>
          </cell>
          <cell r="H3393">
            <v>3</v>
          </cell>
          <cell r="I3393" t="str">
            <v>--</v>
          </cell>
          <cell r="J3393">
            <v>4</v>
          </cell>
          <cell r="K3393">
            <v>5</v>
          </cell>
        </row>
        <row r="3394">
          <cell r="A3394" t="str">
            <v>M2</v>
          </cell>
          <cell r="B3394" t="str">
            <v>A5C</v>
          </cell>
          <cell r="C3394" t="str">
            <v>P</v>
          </cell>
          <cell r="D3394" t="str">
            <v>24027</v>
          </cell>
          <cell r="E3394" t="str">
            <v>90 ELL</v>
          </cell>
          <cell r="F3394">
            <v>2</v>
          </cell>
          <cell r="G3394" t="str">
            <v>CB300104000300</v>
          </cell>
          <cell r="H3394">
            <v>3</v>
          </cell>
          <cell r="I3394" t="str">
            <v>--</v>
          </cell>
          <cell r="J3394">
            <v>3</v>
          </cell>
          <cell r="K3394">
            <v>4</v>
          </cell>
        </row>
        <row r="3395">
          <cell r="A3395" t="str">
            <v>M2</v>
          </cell>
          <cell r="B3395" t="str">
            <v>A5C</v>
          </cell>
          <cell r="C3395" t="str">
            <v>P</v>
          </cell>
          <cell r="D3395" t="str">
            <v>24027</v>
          </cell>
          <cell r="E3395" t="str">
            <v>C SWG</v>
          </cell>
          <cell r="F3395">
            <v>2</v>
          </cell>
          <cell r="G3395" t="str">
            <v>CB1614040803IH</v>
          </cell>
          <cell r="H3395">
            <v>3</v>
          </cell>
          <cell r="I3395">
            <v>1.5</v>
          </cell>
          <cell r="J3395">
            <v>2</v>
          </cell>
          <cell r="K3395">
            <v>3</v>
          </cell>
        </row>
        <row r="3396">
          <cell r="A3396" t="str">
            <v>M2</v>
          </cell>
          <cell r="B3396" t="str">
            <v>A5C</v>
          </cell>
          <cell r="C3396" t="str">
            <v>TRIM</v>
          </cell>
          <cell r="D3396" t="str">
            <v>C-2301</v>
          </cell>
          <cell r="E3396" t="str">
            <v>CAP</v>
          </cell>
          <cell r="F3396">
            <v>2</v>
          </cell>
          <cell r="G3396" t="str">
            <v>CB300704000300</v>
          </cell>
          <cell r="H3396">
            <v>3</v>
          </cell>
          <cell r="I3396" t="str">
            <v>--</v>
          </cell>
          <cell r="J3396">
            <v>2</v>
          </cell>
          <cell r="K3396">
            <v>3</v>
          </cell>
        </row>
        <row r="3397">
          <cell r="A3397" t="str">
            <v>M2</v>
          </cell>
          <cell r="B3397" t="str">
            <v>A5C</v>
          </cell>
          <cell r="C3397" t="str">
            <v>TRIM</v>
          </cell>
          <cell r="D3397" t="str">
            <v>R-2401</v>
          </cell>
          <cell r="E3397" t="str">
            <v>CAP</v>
          </cell>
          <cell r="F3397">
            <v>2</v>
          </cell>
          <cell r="G3397" t="str">
            <v>CB300704000300</v>
          </cell>
          <cell r="H3397">
            <v>3</v>
          </cell>
          <cell r="I3397" t="str">
            <v>--</v>
          </cell>
          <cell r="J3397">
            <v>2</v>
          </cell>
          <cell r="K3397">
            <v>3</v>
          </cell>
        </row>
        <row r="3398">
          <cell r="A3398" t="str">
            <v>M2</v>
          </cell>
          <cell r="B3398" t="str">
            <v>A5C</v>
          </cell>
          <cell r="C3398" t="str">
            <v>TRIM</v>
          </cell>
          <cell r="D3398" t="str">
            <v>V-2401</v>
          </cell>
          <cell r="E3398" t="str">
            <v>CAP</v>
          </cell>
          <cell r="F3398">
            <v>2</v>
          </cell>
          <cell r="G3398" t="str">
            <v>CB300704000300</v>
          </cell>
          <cell r="H3398">
            <v>3</v>
          </cell>
          <cell r="I3398" t="str">
            <v>--</v>
          </cell>
          <cell r="J3398">
            <v>2</v>
          </cell>
          <cell r="K3398">
            <v>3</v>
          </cell>
        </row>
        <row r="3399">
          <cell r="A3399" t="str">
            <v>M2</v>
          </cell>
          <cell r="B3399" t="str">
            <v>A5C</v>
          </cell>
          <cell r="C3399" t="str">
            <v>TRIM</v>
          </cell>
          <cell r="D3399" t="str">
            <v>V-2404</v>
          </cell>
          <cell r="E3399" t="str">
            <v>CAP</v>
          </cell>
          <cell r="F3399">
            <v>2</v>
          </cell>
          <cell r="G3399" t="str">
            <v>CB300704000300</v>
          </cell>
          <cell r="H3399">
            <v>3</v>
          </cell>
          <cell r="I3399" t="str">
            <v>--</v>
          </cell>
          <cell r="J3399">
            <v>2</v>
          </cell>
          <cell r="K3399">
            <v>3</v>
          </cell>
        </row>
        <row r="3400">
          <cell r="A3400" t="str">
            <v>M2</v>
          </cell>
          <cell r="B3400" t="str">
            <v>A5C</v>
          </cell>
          <cell r="C3400" t="str">
            <v>P</v>
          </cell>
          <cell r="D3400" t="str">
            <v>24026</v>
          </cell>
          <cell r="E3400" t="str">
            <v>SOL</v>
          </cell>
          <cell r="F3400">
            <v>2</v>
          </cell>
          <cell r="G3400" t="str">
            <v>CB390200000301</v>
          </cell>
          <cell r="H3400">
            <v>3</v>
          </cell>
          <cell r="I3400">
            <v>1</v>
          </cell>
          <cell r="J3400">
            <v>3</v>
          </cell>
          <cell r="K3400">
            <v>4</v>
          </cell>
        </row>
        <row r="3401">
          <cell r="A3401" t="str">
            <v>M2</v>
          </cell>
          <cell r="B3401" t="str">
            <v>A5C</v>
          </cell>
          <cell r="C3401" t="str">
            <v>TRIM</v>
          </cell>
          <cell r="D3401" t="str">
            <v>C-2301</v>
          </cell>
          <cell r="E3401" t="str">
            <v>SOL</v>
          </cell>
          <cell r="F3401">
            <v>2</v>
          </cell>
          <cell r="G3401" t="str">
            <v>CB39020000030T</v>
          </cell>
          <cell r="H3401">
            <v>3</v>
          </cell>
          <cell r="I3401">
            <v>0.75</v>
          </cell>
          <cell r="J3401">
            <v>4</v>
          </cell>
          <cell r="K3401">
            <v>5</v>
          </cell>
        </row>
        <row r="3402">
          <cell r="A3402" t="str">
            <v>M2</v>
          </cell>
          <cell r="B3402" t="str">
            <v>A5C</v>
          </cell>
          <cell r="C3402" t="str">
            <v>TRIM</v>
          </cell>
          <cell r="D3402" t="str">
            <v>C-2301</v>
          </cell>
          <cell r="E3402" t="str">
            <v>SOL</v>
          </cell>
          <cell r="F3402">
            <v>2</v>
          </cell>
          <cell r="G3402" t="str">
            <v>CB3902000003IH</v>
          </cell>
          <cell r="H3402">
            <v>3</v>
          </cell>
          <cell r="I3402">
            <v>1.5</v>
          </cell>
          <cell r="J3402">
            <v>2</v>
          </cell>
          <cell r="K3402">
            <v>3</v>
          </cell>
        </row>
        <row r="3403">
          <cell r="A3403" t="str">
            <v>M2</v>
          </cell>
          <cell r="B3403" t="str">
            <v>A5C</v>
          </cell>
          <cell r="C3403" t="str">
            <v>TRIM</v>
          </cell>
          <cell r="D3403" t="str">
            <v>V-2401</v>
          </cell>
          <cell r="E3403" t="str">
            <v>SOL</v>
          </cell>
          <cell r="F3403">
            <v>2</v>
          </cell>
          <cell r="G3403" t="str">
            <v>CB39020000030T</v>
          </cell>
          <cell r="H3403">
            <v>3</v>
          </cell>
          <cell r="I3403">
            <v>0.75</v>
          </cell>
          <cell r="J3403">
            <v>6</v>
          </cell>
          <cell r="K3403">
            <v>7</v>
          </cell>
        </row>
        <row r="3404">
          <cell r="A3404" t="str">
            <v>M2</v>
          </cell>
          <cell r="B3404" t="str">
            <v>A5C</v>
          </cell>
          <cell r="C3404" t="str">
            <v>TRIM</v>
          </cell>
          <cell r="D3404" t="str">
            <v>V-2404</v>
          </cell>
          <cell r="E3404" t="str">
            <v>SOL</v>
          </cell>
          <cell r="F3404">
            <v>2</v>
          </cell>
          <cell r="G3404" t="str">
            <v>CB39020000030T</v>
          </cell>
          <cell r="H3404">
            <v>3</v>
          </cell>
          <cell r="I3404">
            <v>0.75</v>
          </cell>
          <cell r="J3404">
            <v>6</v>
          </cell>
          <cell r="K3404">
            <v>7</v>
          </cell>
        </row>
        <row r="3405">
          <cell r="A3405" t="str">
            <v>M2</v>
          </cell>
          <cell r="B3405" t="str">
            <v>A5C</v>
          </cell>
          <cell r="C3405" t="str">
            <v>P</v>
          </cell>
          <cell r="D3405" t="str">
            <v>24002</v>
          </cell>
          <cell r="E3405" t="str">
            <v>SOL</v>
          </cell>
          <cell r="F3405">
            <v>2</v>
          </cell>
          <cell r="G3405" t="str">
            <v>CB390200000301</v>
          </cell>
          <cell r="H3405">
            <v>3</v>
          </cell>
          <cell r="I3405">
            <v>1</v>
          </cell>
          <cell r="J3405">
            <v>3</v>
          </cell>
          <cell r="K3405">
            <v>4</v>
          </cell>
        </row>
        <row r="3406">
          <cell r="A3406" t="str">
            <v>M2</v>
          </cell>
          <cell r="B3406" t="str">
            <v>A5C</v>
          </cell>
          <cell r="C3406" t="str">
            <v>P</v>
          </cell>
          <cell r="D3406" t="str">
            <v>24003</v>
          </cell>
          <cell r="E3406" t="str">
            <v>SOL</v>
          </cell>
          <cell r="F3406">
            <v>2</v>
          </cell>
          <cell r="G3406" t="str">
            <v>CB390200000301</v>
          </cell>
          <cell r="H3406">
            <v>3</v>
          </cell>
          <cell r="I3406">
            <v>1</v>
          </cell>
          <cell r="J3406">
            <v>1</v>
          </cell>
          <cell r="K3406">
            <v>2</v>
          </cell>
        </row>
        <row r="3407">
          <cell r="A3407" t="str">
            <v>M2</v>
          </cell>
          <cell r="B3407" t="str">
            <v>A5C</v>
          </cell>
          <cell r="C3407" t="str">
            <v>P</v>
          </cell>
          <cell r="D3407" t="str">
            <v>24027</v>
          </cell>
          <cell r="E3407" t="str">
            <v>SOL</v>
          </cell>
          <cell r="F3407">
            <v>2</v>
          </cell>
          <cell r="G3407" t="str">
            <v>CB39020000030T</v>
          </cell>
          <cell r="H3407">
            <v>3</v>
          </cell>
          <cell r="I3407">
            <v>0.75</v>
          </cell>
          <cell r="J3407">
            <v>2</v>
          </cell>
          <cell r="K3407">
            <v>3</v>
          </cell>
        </row>
        <row r="3408">
          <cell r="A3408" t="str">
            <v>M2</v>
          </cell>
          <cell r="B3408" t="str">
            <v>A5C</v>
          </cell>
          <cell r="C3408" t="str">
            <v>TRIM</v>
          </cell>
          <cell r="D3408" t="str">
            <v>R-2401</v>
          </cell>
          <cell r="E3408" t="str">
            <v>SOL</v>
          </cell>
          <cell r="F3408">
            <v>2</v>
          </cell>
          <cell r="G3408" t="str">
            <v>CB39020000030T</v>
          </cell>
          <cell r="H3408">
            <v>3</v>
          </cell>
          <cell r="I3408">
            <v>0.75</v>
          </cell>
          <cell r="J3408">
            <v>6</v>
          </cell>
          <cell r="K3408">
            <v>7</v>
          </cell>
        </row>
        <row r="3409">
          <cell r="A3409" t="str">
            <v>M2</v>
          </cell>
          <cell r="B3409" t="str">
            <v>A5C</v>
          </cell>
          <cell r="C3409" t="str">
            <v>P</v>
          </cell>
          <cell r="D3409" t="str">
            <v>24027</v>
          </cell>
          <cell r="E3409" t="str">
            <v>TEE</v>
          </cell>
          <cell r="F3409">
            <v>2</v>
          </cell>
          <cell r="G3409" t="str">
            <v>CB300304000300</v>
          </cell>
          <cell r="H3409">
            <v>3</v>
          </cell>
          <cell r="I3409" t="str">
            <v>--</v>
          </cell>
          <cell r="J3409">
            <v>1</v>
          </cell>
          <cell r="K3409">
            <v>2</v>
          </cell>
        </row>
        <row r="3410">
          <cell r="A3410" t="str">
            <v>M2</v>
          </cell>
          <cell r="B3410" t="str">
            <v>A5C</v>
          </cell>
          <cell r="C3410" t="str">
            <v>P</v>
          </cell>
          <cell r="D3410" t="str">
            <v>24003</v>
          </cell>
          <cell r="E3410" t="str">
            <v>TEE</v>
          </cell>
          <cell r="F3410">
            <v>2</v>
          </cell>
          <cell r="G3410" t="str">
            <v>CB300304000300</v>
          </cell>
          <cell r="H3410">
            <v>3</v>
          </cell>
          <cell r="I3410" t="str">
            <v>--</v>
          </cell>
          <cell r="J3410">
            <v>1</v>
          </cell>
          <cell r="K3410">
            <v>2</v>
          </cell>
        </row>
        <row r="3411">
          <cell r="A3411" t="str">
            <v>M2</v>
          </cell>
          <cell r="B3411" t="str">
            <v>A5C</v>
          </cell>
          <cell r="C3411" t="str">
            <v>P</v>
          </cell>
          <cell r="D3411" t="str">
            <v>HOLD2</v>
          </cell>
          <cell r="E3411" t="str">
            <v>90 ELL</v>
          </cell>
          <cell r="F3411">
            <v>2</v>
          </cell>
          <cell r="G3411" t="str">
            <v>CB300104000400</v>
          </cell>
          <cell r="H3411">
            <v>4</v>
          </cell>
          <cell r="I3411" t="str">
            <v>--</v>
          </cell>
          <cell r="J3411">
            <v>15</v>
          </cell>
          <cell r="K3411">
            <v>18</v>
          </cell>
        </row>
        <row r="3412">
          <cell r="A3412" t="str">
            <v>M2</v>
          </cell>
          <cell r="B3412" t="str">
            <v>A5C</v>
          </cell>
          <cell r="C3412" t="str">
            <v>P</v>
          </cell>
          <cell r="D3412" t="str">
            <v>23058</v>
          </cell>
          <cell r="E3412" t="str">
            <v>90 ELL</v>
          </cell>
          <cell r="F3412">
            <v>2</v>
          </cell>
          <cell r="G3412" t="str">
            <v>CB300104000400</v>
          </cell>
          <cell r="H3412">
            <v>4</v>
          </cell>
          <cell r="I3412" t="str">
            <v>--</v>
          </cell>
          <cell r="J3412">
            <v>3</v>
          </cell>
          <cell r="K3412">
            <v>4</v>
          </cell>
        </row>
        <row r="3413">
          <cell r="A3413" t="str">
            <v>M2</v>
          </cell>
          <cell r="B3413" t="str">
            <v>A5C</v>
          </cell>
          <cell r="C3413" t="str">
            <v>P</v>
          </cell>
          <cell r="D3413" t="str">
            <v>23068</v>
          </cell>
          <cell r="E3413" t="str">
            <v>90 ELL</v>
          </cell>
          <cell r="F3413">
            <v>2</v>
          </cell>
          <cell r="G3413" t="str">
            <v>CB300104000400</v>
          </cell>
          <cell r="H3413">
            <v>4</v>
          </cell>
          <cell r="I3413" t="str">
            <v>--</v>
          </cell>
          <cell r="J3413">
            <v>2</v>
          </cell>
          <cell r="K3413">
            <v>3</v>
          </cell>
        </row>
        <row r="3414">
          <cell r="A3414" t="str">
            <v>M2</v>
          </cell>
          <cell r="B3414" t="str">
            <v>A5C</v>
          </cell>
          <cell r="C3414" t="str">
            <v>P</v>
          </cell>
          <cell r="D3414" t="str">
            <v>23072</v>
          </cell>
          <cell r="E3414" t="str">
            <v>90 ELL</v>
          </cell>
          <cell r="F3414">
            <v>2</v>
          </cell>
          <cell r="G3414" t="str">
            <v>CB300104000400</v>
          </cell>
          <cell r="H3414">
            <v>4</v>
          </cell>
          <cell r="I3414" t="str">
            <v>--</v>
          </cell>
          <cell r="J3414">
            <v>9</v>
          </cell>
          <cell r="K3414">
            <v>11</v>
          </cell>
        </row>
        <row r="3415">
          <cell r="A3415" t="str">
            <v>M2</v>
          </cell>
          <cell r="B3415" t="str">
            <v>A5C</v>
          </cell>
          <cell r="C3415" t="str">
            <v>P</v>
          </cell>
          <cell r="D3415" t="str">
            <v>23095</v>
          </cell>
          <cell r="E3415" t="str">
            <v>90 ELL</v>
          </cell>
          <cell r="F3415">
            <v>2</v>
          </cell>
          <cell r="G3415" t="str">
            <v>CB300104000400</v>
          </cell>
          <cell r="H3415">
            <v>4</v>
          </cell>
          <cell r="I3415" t="str">
            <v>--</v>
          </cell>
          <cell r="J3415">
            <v>3</v>
          </cell>
          <cell r="K3415">
            <v>4</v>
          </cell>
        </row>
        <row r="3416">
          <cell r="A3416" t="str">
            <v>M2</v>
          </cell>
          <cell r="B3416" t="str">
            <v>A5C</v>
          </cell>
          <cell r="C3416" t="str">
            <v>P</v>
          </cell>
          <cell r="D3416" t="str">
            <v>23100</v>
          </cell>
          <cell r="E3416" t="str">
            <v>90 ELL</v>
          </cell>
          <cell r="F3416">
            <v>2</v>
          </cell>
          <cell r="G3416" t="str">
            <v>CB300104000400</v>
          </cell>
          <cell r="H3416">
            <v>4</v>
          </cell>
          <cell r="I3416" t="str">
            <v>--</v>
          </cell>
          <cell r="J3416">
            <v>7</v>
          </cell>
          <cell r="K3416">
            <v>9</v>
          </cell>
        </row>
        <row r="3417">
          <cell r="A3417" t="str">
            <v>M2</v>
          </cell>
          <cell r="B3417" t="str">
            <v>A5C</v>
          </cell>
          <cell r="C3417" t="str">
            <v>P</v>
          </cell>
          <cell r="D3417" t="str">
            <v>23095</v>
          </cell>
          <cell r="E3417" t="str">
            <v>90 ELL</v>
          </cell>
          <cell r="F3417">
            <v>2</v>
          </cell>
          <cell r="G3417" t="str">
            <v>CB300104000400</v>
          </cell>
          <cell r="H3417">
            <v>4</v>
          </cell>
          <cell r="I3417" t="str">
            <v>--</v>
          </cell>
          <cell r="J3417">
            <v>2</v>
          </cell>
          <cell r="K3417">
            <v>3</v>
          </cell>
        </row>
        <row r="3418">
          <cell r="A3418" t="str">
            <v>M2</v>
          </cell>
          <cell r="B3418" t="str">
            <v>A5C</v>
          </cell>
          <cell r="C3418" t="str">
            <v>P</v>
          </cell>
          <cell r="D3418" t="str">
            <v>23110</v>
          </cell>
          <cell r="E3418" t="str">
            <v>90 ELL</v>
          </cell>
          <cell r="F3418">
            <v>2</v>
          </cell>
          <cell r="G3418" t="str">
            <v>CB300104000400</v>
          </cell>
          <cell r="H3418">
            <v>4</v>
          </cell>
          <cell r="I3418" t="str">
            <v>--</v>
          </cell>
          <cell r="J3418">
            <v>3</v>
          </cell>
          <cell r="K3418">
            <v>4</v>
          </cell>
        </row>
        <row r="3419">
          <cell r="A3419" t="str">
            <v>M2</v>
          </cell>
          <cell r="B3419" t="str">
            <v>A5C</v>
          </cell>
          <cell r="C3419" t="str">
            <v>P</v>
          </cell>
          <cell r="D3419" t="str">
            <v>23110</v>
          </cell>
          <cell r="E3419" t="str">
            <v>90 ELL</v>
          </cell>
          <cell r="F3419">
            <v>2</v>
          </cell>
          <cell r="G3419" t="str">
            <v>CB300104000400</v>
          </cell>
          <cell r="H3419">
            <v>4</v>
          </cell>
          <cell r="I3419" t="str">
            <v>--</v>
          </cell>
          <cell r="J3419">
            <v>2</v>
          </cell>
          <cell r="K3419">
            <v>3</v>
          </cell>
        </row>
        <row r="3420">
          <cell r="A3420" t="str">
            <v>M2</v>
          </cell>
          <cell r="B3420" t="str">
            <v>A5C</v>
          </cell>
          <cell r="C3420" t="str">
            <v>P</v>
          </cell>
          <cell r="D3420" t="str">
            <v>23114</v>
          </cell>
          <cell r="E3420" t="str">
            <v>90 ELL</v>
          </cell>
          <cell r="F3420">
            <v>2</v>
          </cell>
          <cell r="G3420" t="str">
            <v>CB300104000400</v>
          </cell>
          <cell r="H3420">
            <v>4</v>
          </cell>
          <cell r="I3420" t="str">
            <v>--</v>
          </cell>
          <cell r="J3420">
            <v>2</v>
          </cell>
          <cell r="K3420">
            <v>3</v>
          </cell>
        </row>
        <row r="3421">
          <cell r="A3421" t="str">
            <v>M2</v>
          </cell>
          <cell r="B3421" t="str">
            <v>A5C</v>
          </cell>
          <cell r="C3421" t="str">
            <v>P</v>
          </cell>
          <cell r="D3421" t="str">
            <v>23114</v>
          </cell>
          <cell r="E3421" t="str">
            <v>90 ELL</v>
          </cell>
          <cell r="F3421">
            <v>2</v>
          </cell>
          <cell r="G3421" t="str">
            <v>CB300104000400</v>
          </cell>
          <cell r="H3421">
            <v>4</v>
          </cell>
          <cell r="I3421" t="str">
            <v>--</v>
          </cell>
          <cell r="J3421">
            <v>3</v>
          </cell>
          <cell r="K3421">
            <v>4</v>
          </cell>
        </row>
        <row r="3422">
          <cell r="A3422" t="str">
            <v>M2</v>
          </cell>
          <cell r="B3422" t="str">
            <v>A5C</v>
          </cell>
          <cell r="C3422" t="str">
            <v>P</v>
          </cell>
          <cell r="D3422" t="str">
            <v>23121</v>
          </cell>
          <cell r="E3422" t="str">
            <v>90 ELL</v>
          </cell>
          <cell r="F3422">
            <v>2</v>
          </cell>
          <cell r="G3422" t="str">
            <v>CB300104000400</v>
          </cell>
          <cell r="H3422">
            <v>4</v>
          </cell>
          <cell r="I3422" t="str">
            <v>--</v>
          </cell>
          <cell r="J3422">
            <v>4</v>
          </cell>
          <cell r="K3422">
            <v>5</v>
          </cell>
        </row>
        <row r="3423">
          <cell r="A3423" t="str">
            <v>M2</v>
          </cell>
          <cell r="B3423" t="str">
            <v>A5C</v>
          </cell>
          <cell r="C3423" t="str">
            <v>P</v>
          </cell>
          <cell r="D3423" t="str">
            <v>23123</v>
          </cell>
          <cell r="E3423" t="str">
            <v>90 ELL</v>
          </cell>
          <cell r="F3423">
            <v>2</v>
          </cell>
          <cell r="G3423" t="str">
            <v>CB300104000400</v>
          </cell>
          <cell r="H3423">
            <v>4</v>
          </cell>
          <cell r="I3423" t="str">
            <v>--</v>
          </cell>
          <cell r="J3423">
            <v>2</v>
          </cell>
          <cell r="K3423">
            <v>3</v>
          </cell>
        </row>
        <row r="3424">
          <cell r="A3424" t="str">
            <v>M2</v>
          </cell>
          <cell r="B3424" t="str">
            <v>A5C</v>
          </cell>
          <cell r="C3424" t="str">
            <v>P</v>
          </cell>
          <cell r="D3424" t="str">
            <v>23127</v>
          </cell>
          <cell r="E3424" t="str">
            <v>90 ELL</v>
          </cell>
          <cell r="F3424">
            <v>2</v>
          </cell>
          <cell r="G3424" t="str">
            <v>CB300104000400</v>
          </cell>
          <cell r="H3424">
            <v>4</v>
          </cell>
          <cell r="I3424" t="str">
            <v>--</v>
          </cell>
          <cell r="J3424">
            <v>2</v>
          </cell>
          <cell r="K3424">
            <v>3</v>
          </cell>
        </row>
        <row r="3425">
          <cell r="A3425" t="str">
            <v>M2</v>
          </cell>
          <cell r="B3425" t="str">
            <v>A5C</v>
          </cell>
          <cell r="C3425" t="str">
            <v>P</v>
          </cell>
          <cell r="D3425" t="str">
            <v>23134</v>
          </cell>
          <cell r="E3425" t="str">
            <v>90 ELL</v>
          </cell>
          <cell r="F3425">
            <v>2</v>
          </cell>
          <cell r="G3425" t="str">
            <v>CB300104000400</v>
          </cell>
          <cell r="H3425">
            <v>4</v>
          </cell>
          <cell r="I3425" t="str">
            <v>--</v>
          </cell>
          <cell r="J3425">
            <v>4</v>
          </cell>
          <cell r="K3425">
            <v>5</v>
          </cell>
        </row>
        <row r="3426">
          <cell r="A3426" t="str">
            <v>M2</v>
          </cell>
          <cell r="B3426" t="str">
            <v>A5C</v>
          </cell>
          <cell r="C3426" t="str">
            <v>P</v>
          </cell>
          <cell r="D3426" t="str">
            <v>23139</v>
          </cell>
          <cell r="E3426" t="str">
            <v>90 ELL</v>
          </cell>
          <cell r="F3426">
            <v>2</v>
          </cell>
          <cell r="G3426" t="str">
            <v>CB300104000400</v>
          </cell>
          <cell r="H3426">
            <v>4</v>
          </cell>
          <cell r="I3426" t="str">
            <v>--</v>
          </cell>
          <cell r="J3426">
            <v>5</v>
          </cell>
          <cell r="K3426">
            <v>6</v>
          </cell>
        </row>
        <row r="3427">
          <cell r="A3427" t="str">
            <v>M2</v>
          </cell>
          <cell r="B3427" t="str">
            <v>A5C</v>
          </cell>
          <cell r="C3427" t="str">
            <v>P</v>
          </cell>
          <cell r="D3427" t="str">
            <v>23146</v>
          </cell>
          <cell r="E3427" t="str">
            <v>90 ELL</v>
          </cell>
          <cell r="F3427">
            <v>2</v>
          </cell>
          <cell r="G3427" t="str">
            <v>CB300104000400</v>
          </cell>
          <cell r="H3427">
            <v>4</v>
          </cell>
          <cell r="I3427" t="str">
            <v>--</v>
          </cell>
          <cell r="J3427">
            <v>4</v>
          </cell>
          <cell r="K3427">
            <v>5</v>
          </cell>
        </row>
        <row r="3428">
          <cell r="A3428" t="str">
            <v>M2</v>
          </cell>
          <cell r="B3428" t="str">
            <v>A5C</v>
          </cell>
          <cell r="C3428" t="str">
            <v>P</v>
          </cell>
          <cell r="D3428" t="str">
            <v>23174</v>
          </cell>
          <cell r="E3428" t="str">
            <v>90 ELL</v>
          </cell>
          <cell r="F3428">
            <v>2</v>
          </cell>
          <cell r="G3428" t="str">
            <v>CB300104000400</v>
          </cell>
          <cell r="H3428">
            <v>4</v>
          </cell>
          <cell r="I3428" t="str">
            <v>--</v>
          </cell>
          <cell r="J3428">
            <v>6</v>
          </cell>
          <cell r="K3428">
            <v>7</v>
          </cell>
        </row>
        <row r="3429">
          <cell r="A3429" t="str">
            <v>M2</v>
          </cell>
          <cell r="B3429" t="str">
            <v>A5C</v>
          </cell>
          <cell r="C3429" t="str">
            <v>P</v>
          </cell>
          <cell r="D3429" t="str">
            <v>23174</v>
          </cell>
          <cell r="E3429" t="str">
            <v>90 ELL</v>
          </cell>
          <cell r="F3429">
            <v>2</v>
          </cell>
          <cell r="G3429" t="str">
            <v>CB300104000400</v>
          </cell>
          <cell r="H3429">
            <v>4</v>
          </cell>
          <cell r="I3429" t="str">
            <v>--</v>
          </cell>
          <cell r="J3429">
            <v>6</v>
          </cell>
          <cell r="K3429">
            <v>7</v>
          </cell>
        </row>
        <row r="3430">
          <cell r="A3430" t="str">
            <v>M2</v>
          </cell>
          <cell r="B3430" t="str">
            <v>A5C</v>
          </cell>
          <cell r="C3430" t="str">
            <v>P</v>
          </cell>
          <cell r="D3430" t="str">
            <v>23227</v>
          </cell>
          <cell r="E3430" t="str">
            <v>90 ELL</v>
          </cell>
          <cell r="F3430">
            <v>2</v>
          </cell>
          <cell r="G3430" t="str">
            <v>CB300104000400</v>
          </cell>
          <cell r="H3430">
            <v>4</v>
          </cell>
          <cell r="I3430" t="str">
            <v>--</v>
          </cell>
          <cell r="J3430">
            <v>5</v>
          </cell>
          <cell r="K3430">
            <v>6</v>
          </cell>
        </row>
        <row r="3431">
          <cell r="A3431" t="str">
            <v>M2</v>
          </cell>
          <cell r="B3431" t="str">
            <v>A5C</v>
          </cell>
          <cell r="C3431" t="str">
            <v>P</v>
          </cell>
          <cell r="D3431" t="str">
            <v>23228</v>
          </cell>
          <cell r="E3431" t="str">
            <v>90 ELL</v>
          </cell>
          <cell r="F3431">
            <v>2</v>
          </cell>
          <cell r="G3431" t="str">
            <v>CB300104000400</v>
          </cell>
          <cell r="H3431">
            <v>4</v>
          </cell>
          <cell r="I3431" t="str">
            <v>--</v>
          </cell>
          <cell r="J3431">
            <v>3</v>
          </cell>
          <cell r="K3431">
            <v>4</v>
          </cell>
        </row>
        <row r="3432">
          <cell r="A3432" t="str">
            <v>M2</v>
          </cell>
          <cell r="B3432" t="str">
            <v>A5C</v>
          </cell>
          <cell r="C3432" t="str">
            <v>P</v>
          </cell>
          <cell r="D3432" t="str">
            <v>23237</v>
          </cell>
          <cell r="E3432" t="str">
            <v>90 ELL</v>
          </cell>
          <cell r="F3432">
            <v>2</v>
          </cell>
          <cell r="G3432" t="str">
            <v>CB300104000400</v>
          </cell>
          <cell r="H3432">
            <v>4</v>
          </cell>
          <cell r="I3432" t="str">
            <v>--</v>
          </cell>
          <cell r="J3432">
            <v>1</v>
          </cell>
          <cell r="K3432">
            <v>2</v>
          </cell>
        </row>
        <row r="3433">
          <cell r="A3433" t="str">
            <v>M2</v>
          </cell>
          <cell r="B3433" t="str">
            <v>A5C</v>
          </cell>
          <cell r="C3433" t="str">
            <v>P</v>
          </cell>
          <cell r="D3433" t="str">
            <v>23241</v>
          </cell>
          <cell r="E3433" t="str">
            <v>90 ELL</v>
          </cell>
          <cell r="F3433">
            <v>2</v>
          </cell>
          <cell r="G3433" t="str">
            <v>CB300104000400</v>
          </cell>
          <cell r="H3433">
            <v>4</v>
          </cell>
          <cell r="I3433" t="str">
            <v>--</v>
          </cell>
          <cell r="J3433">
            <v>1</v>
          </cell>
          <cell r="K3433">
            <v>2</v>
          </cell>
        </row>
        <row r="3434">
          <cell r="A3434" t="str">
            <v>M2</v>
          </cell>
          <cell r="B3434" t="str">
            <v>A5C</v>
          </cell>
          <cell r="C3434" t="str">
            <v>P</v>
          </cell>
          <cell r="D3434" t="str">
            <v>23249</v>
          </cell>
          <cell r="E3434" t="str">
            <v>90 ELL</v>
          </cell>
          <cell r="F3434">
            <v>2</v>
          </cell>
          <cell r="G3434" t="str">
            <v>CB300104000400</v>
          </cell>
          <cell r="H3434">
            <v>4</v>
          </cell>
          <cell r="I3434" t="str">
            <v>--</v>
          </cell>
          <cell r="J3434">
            <v>5</v>
          </cell>
          <cell r="K3434">
            <v>6</v>
          </cell>
        </row>
        <row r="3435">
          <cell r="A3435" t="str">
            <v>M2</v>
          </cell>
          <cell r="B3435" t="str">
            <v>A5C</v>
          </cell>
          <cell r="C3435" t="str">
            <v>P</v>
          </cell>
          <cell r="D3435" t="str">
            <v>23012</v>
          </cell>
          <cell r="E3435" t="str">
            <v>90 ELL</v>
          </cell>
          <cell r="F3435">
            <v>2</v>
          </cell>
          <cell r="G3435" t="str">
            <v>CB300104000400</v>
          </cell>
          <cell r="H3435">
            <v>4</v>
          </cell>
          <cell r="I3435" t="str">
            <v>--</v>
          </cell>
          <cell r="J3435">
            <v>3</v>
          </cell>
          <cell r="K3435">
            <v>4</v>
          </cell>
        </row>
        <row r="3436">
          <cell r="A3436" t="str">
            <v>M2</v>
          </cell>
          <cell r="B3436" t="str">
            <v>A5C</v>
          </cell>
          <cell r="C3436" t="str">
            <v>P</v>
          </cell>
          <cell r="D3436" t="str">
            <v>23181</v>
          </cell>
          <cell r="E3436" t="str">
            <v>90 ELL</v>
          </cell>
          <cell r="F3436">
            <v>2</v>
          </cell>
          <cell r="G3436" t="str">
            <v>CB300104000400</v>
          </cell>
          <cell r="H3436">
            <v>4</v>
          </cell>
          <cell r="I3436" t="str">
            <v>--</v>
          </cell>
          <cell r="J3436">
            <v>2</v>
          </cell>
          <cell r="K3436">
            <v>3</v>
          </cell>
        </row>
        <row r="3437">
          <cell r="A3437" t="str">
            <v>M2</v>
          </cell>
          <cell r="B3437" t="str">
            <v>A5C</v>
          </cell>
          <cell r="C3437" t="str">
            <v>P</v>
          </cell>
          <cell r="D3437" t="str">
            <v>23250</v>
          </cell>
          <cell r="E3437" t="str">
            <v>90 ELL</v>
          </cell>
          <cell r="F3437">
            <v>2</v>
          </cell>
          <cell r="G3437" t="str">
            <v>CB300104000400</v>
          </cell>
          <cell r="H3437">
            <v>4</v>
          </cell>
          <cell r="I3437" t="str">
            <v>--</v>
          </cell>
          <cell r="J3437">
            <v>3</v>
          </cell>
          <cell r="K3437">
            <v>4</v>
          </cell>
        </row>
        <row r="3438">
          <cell r="A3438" t="str">
            <v>M2</v>
          </cell>
          <cell r="B3438" t="str">
            <v>A5C</v>
          </cell>
          <cell r="C3438" t="str">
            <v>P</v>
          </cell>
          <cell r="D3438" t="str">
            <v>23012</v>
          </cell>
          <cell r="E3438" t="str">
            <v>C RED</v>
          </cell>
          <cell r="F3438">
            <v>2</v>
          </cell>
          <cell r="G3438" t="str">
            <v>CB300504040403</v>
          </cell>
          <cell r="H3438">
            <v>4</v>
          </cell>
          <cell r="I3438">
            <v>3</v>
          </cell>
          <cell r="J3438">
            <v>2</v>
          </cell>
          <cell r="K3438">
            <v>3</v>
          </cell>
        </row>
        <row r="3439">
          <cell r="A3439" t="str">
            <v>M2</v>
          </cell>
          <cell r="B3439" t="str">
            <v>A5C</v>
          </cell>
          <cell r="C3439" t="str">
            <v>P</v>
          </cell>
          <cell r="D3439" t="str">
            <v>23058</v>
          </cell>
          <cell r="E3439" t="str">
            <v>C RED</v>
          </cell>
          <cell r="F3439">
            <v>2</v>
          </cell>
          <cell r="G3439" t="str">
            <v>CB300504040403</v>
          </cell>
          <cell r="H3439">
            <v>4</v>
          </cell>
          <cell r="I3439">
            <v>3</v>
          </cell>
          <cell r="J3439">
            <v>2</v>
          </cell>
          <cell r="K3439">
            <v>3</v>
          </cell>
        </row>
        <row r="3440">
          <cell r="A3440" t="str">
            <v>M2</v>
          </cell>
          <cell r="B3440" t="str">
            <v>A5C</v>
          </cell>
          <cell r="C3440" t="str">
            <v>P</v>
          </cell>
          <cell r="D3440" t="str">
            <v>23068</v>
          </cell>
          <cell r="E3440" t="str">
            <v>C RED</v>
          </cell>
          <cell r="F3440">
            <v>2</v>
          </cell>
          <cell r="G3440" t="str">
            <v>CB300504040403</v>
          </cell>
          <cell r="H3440">
            <v>4</v>
          </cell>
          <cell r="I3440">
            <v>3</v>
          </cell>
          <cell r="J3440">
            <v>2</v>
          </cell>
          <cell r="K3440">
            <v>3</v>
          </cell>
        </row>
        <row r="3441">
          <cell r="A3441" t="str">
            <v>M2</v>
          </cell>
          <cell r="B3441" t="str">
            <v>A5C</v>
          </cell>
          <cell r="C3441" t="str">
            <v>P</v>
          </cell>
          <cell r="D3441" t="str">
            <v>23095</v>
          </cell>
          <cell r="E3441" t="str">
            <v>C RED</v>
          </cell>
          <cell r="F3441">
            <v>2</v>
          </cell>
          <cell r="G3441" t="str">
            <v>CB300504040403</v>
          </cell>
          <cell r="H3441">
            <v>4</v>
          </cell>
          <cell r="I3441">
            <v>3</v>
          </cell>
          <cell r="J3441">
            <v>2</v>
          </cell>
          <cell r="K3441">
            <v>3</v>
          </cell>
        </row>
        <row r="3442">
          <cell r="A3442" t="str">
            <v>M2</v>
          </cell>
          <cell r="B3442" t="str">
            <v>A5C</v>
          </cell>
          <cell r="C3442" t="str">
            <v>P</v>
          </cell>
          <cell r="D3442" t="str">
            <v>23110</v>
          </cell>
          <cell r="E3442" t="str">
            <v>C RED</v>
          </cell>
          <cell r="F3442">
            <v>2</v>
          </cell>
          <cell r="G3442" t="str">
            <v>CB300504040403</v>
          </cell>
          <cell r="H3442">
            <v>4</v>
          </cell>
          <cell r="I3442">
            <v>3</v>
          </cell>
          <cell r="J3442">
            <v>2</v>
          </cell>
          <cell r="K3442">
            <v>3</v>
          </cell>
        </row>
        <row r="3443">
          <cell r="A3443" t="str">
            <v>M2</v>
          </cell>
          <cell r="B3443" t="str">
            <v>A5C</v>
          </cell>
          <cell r="C3443" t="str">
            <v>P</v>
          </cell>
          <cell r="D3443" t="str">
            <v>23114</v>
          </cell>
          <cell r="E3443" t="str">
            <v>C RED</v>
          </cell>
          <cell r="F3443">
            <v>2</v>
          </cell>
          <cell r="G3443" t="str">
            <v>CB300504040403</v>
          </cell>
          <cell r="H3443">
            <v>4</v>
          </cell>
          <cell r="I3443">
            <v>3</v>
          </cell>
          <cell r="J3443">
            <v>2</v>
          </cell>
          <cell r="K3443">
            <v>3</v>
          </cell>
        </row>
        <row r="3444">
          <cell r="A3444" t="str">
            <v>M2</v>
          </cell>
          <cell r="B3444" t="str">
            <v>A5C</v>
          </cell>
          <cell r="C3444" t="str">
            <v>P</v>
          </cell>
          <cell r="D3444" t="str">
            <v>23127</v>
          </cell>
          <cell r="E3444" t="str">
            <v>C RED</v>
          </cell>
          <cell r="F3444">
            <v>2</v>
          </cell>
          <cell r="G3444" t="str">
            <v>CB300504040403</v>
          </cell>
          <cell r="H3444">
            <v>4</v>
          </cell>
          <cell r="I3444">
            <v>3</v>
          </cell>
          <cell r="J3444">
            <v>2</v>
          </cell>
          <cell r="K3444">
            <v>3</v>
          </cell>
        </row>
        <row r="3445">
          <cell r="A3445" t="str">
            <v>M2</v>
          </cell>
          <cell r="B3445" t="str">
            <v>A5C</v>
          </cell>
          <cell r="C3445" t="str">
            <v>P</v>
          </cell>
          <cell r="D3445" t="str">
            <v>23134</v>
          </cell>
          <cell r="E3445" t="str">
            <v>C RED</v>
          </cell>
          <cell r="F3445">
            <v>2</v>
          </cell>
          <cell r="G3445" t="str">
            <v>CB300504040403</v>
          </cell>
          <cell r="H3445">
            <v>4</v>
          </cell>
          <cell r="I3445">
            <v>3</v>
          </cell>
          <cell r="J3445">
            <v>2</v>
          </cell>
          <cell r="K3445">
            <v>3</v>
          </cell>
        </row>
        <row r="3446">
          <cell r="A3446" t="str">
            <v>M2</v>
          </cell>
          <cell r="B3446" t="str">
            <v>A5C</v>
          </cell>
          <cell r="C3446" t="str">
            <v>P</v>
          </cell>
          <cell r="D3446" t="str">
            <v>23146</v>
          </cell>
          <cell r="E3446" t="str">
            <v>C RED</v>
          </cell>
          <cell r="F3446">
            <v>2</v>
          </cell>
          <cell r="G3446" t="str">
            <v>CB300504040403</v>
          </cell>
          <cell r="H3446">
            <v>4</v>
          </cell>
          <cell r="I3446">
            <v>3</v>
          </cell>
          <cell r="J3446">
            <v>2</v>
          </cell>
          <cell r="K3446">
            <v>3</v>
          </cell>
        </row>
        <row r="3447">
          <cell r="A3447" t="str">
            <v>M2</v>
          </cell>
          <cell r="B3447" t="str">
            <v>A5C</v>
          </cell>
          <cell r="C3447" t="str">
            <v>P</v>
          </cell>
          <cell r="D3447" t="str">
            <v>23230</v>
          </cell>
          <cell r="E3447" t="str">
            <v>C RED</v>
          </cell>
          <cell r="F3447">
            <v>2</v>
          </cell>
          <cell r="G3447" t="str">
            <v>CB300504080402</v>
          </cell>
          <cell r="H3447">
            <v>4</v>
          </cell>
          <cell r="I3447">
            <v>2</v>
          </cell>
          <cell r="J3447">
            <v>2</v>
          </cell>
          <cell r="K3447">
            <v>3</v>
          </cell>
        </row>
        <row r="3448">
          <cell r="A3448" t="str">
            <v>M2</v>
          </cell>
          <cell r="B3448" t="str">
            <v>A5C</v>
          </cell>
          <cell r="C3448" t="str">
            <v>P</v>
          </cell>
          <cell r="D3448" t="str">
            <v>23252</v>
          </cell>
          <cell r="E3448" t="str">
            <v>C RED</v>
          </cell>
          <cell r="F3448">
            <v>2</v>
          </cell>
          <cell r="G3448" t="str">
            <v>CB300504080402</v>
          </cell>
          <cell r="H3448">
            <v>4</v>
          </cell>
          <cell r="I3448">
            <v>2</v>
          </cell>
          <cell r="J3448">
            <v>2</v>
          </cell>
          <cell r="K3448">
            <v>3</v>
          </cell>
        </row>
        <row r="3449">
          <cell r="A3449" t="str">
            <v>M2</v>
          </cell>
          <cell r="B3449" t="str">
            <v>A5C</v>
          </cell>
          <cell r="C3449" t="str">
            <v>P</v>
          </cell>
          <cell r="D3449" t="str">
            <v>24013</v>
          </cell>
          <cell r="E3449" t="str">
            <v>C RED</v>
          </cell>
          <cell r="F3449">
            <v>2</v>
          </cell>
          <cell r="G3449" t="str">
            <v>CB300504080402</v>
          </cell>
          <cell r="H3449">
            <v>4</v>
          </cell>
          <cell r="I3449">
            <v>2</v>
          </cell>
          <cell r="J3449">
            <v>2</v>
          </cell>
          <cell r="K3449">
            <v>3</v>
          </cell>
        </row>
        <row r="3450">
          <cell r="A3450" t="str">
            <v>M2</v>
          </cell>
          <cell r="B3450" t="str">
            <v>A5C</v>
          </cell>
          <cell r="C3450" t="str">
            <v>P</v>
          </cell>
          <cell r="D3450" t="str">
            <v>23035</v>
          </cell>
          <cell r="E3450" t="str">
            <v>E RED</v>
          </cell>
          <cell r="F3450">
            <v>2</v>
          </cell>
          <cell r="G3450" t="str">
            <v>CB300604080402</v>
          </cell>
          <cell r="H3450">
            <v>4</v>
          </cell>
          <cell r="I3450">
            <v>2</v>
          </cell>
          <cell r="J3450">
            <v>2</v>
          </cell>
          <cell r="K3450">
            <v>3</v>
          </cell>
        </row>
        <row r="3451">
          <cell r="A3451" t="str">
            <v>M2</v>
          </cell>
          <cell r="B3451" t="str">
            <v>A5C</v>
          </cell>
          <cell r="C3451" t="str">
            <v>P</v>
          </cell>
          <cell r="D3451" t="str">
            <v>23121</v>
          </cell>
          <cell r="E3451" t="str">
            <v>E RED</v>
          </cell>
          <cell r="F3451">
            <v>2</v>
          </cell>
          <cell r="G3451" t="str">
            <v>CB300604040403</v>
          </cell>
          <cell r="H3451">
            <v>4</v>
          </cell>
          <cell r="I3451">
            <v>3</v>
          </cell>
          <cell r="J3451">
            <v>2</v>
          </cell>
          <cell r="K3451">
            <v>3</v>
          </cell>
        </row>
        <row r="3452">
          <cell r="A3452" t="str">
            <v>M2</v>
          </cell>
          <cell r="B3452" t="str">
            <v>A5C</v>
          </cell>
          <cell r="C3452" t="str">
            <v>P</v>
          </cell>
          <cell r="D3452" t="str">
            <v>23188</v>
          </cell>
          <cell r="E3452" t="str">
            <v>E RED</v>
          </cell>
          <cell r="F3452">
            <v>2</v>
          </cell>
          <cell r="G3452" t="str">
            <v>CB300604080402</v>
          </cell>
          <cell r="H3452">
            <v>4</v>
          </cell>
          <cell r="I3452">
            <v>2</v>
          </cell>
          <cell r="J3452">
            <v>2</v>
          </cell>
          <cell r="K3452">
            <v>3</v>
          </cell>
        </row>
        <row r="3453">
          <cell r="A3453" t="str">
            <v>M2</v>
          </cell>
          <cell r="B3453" t="str">
            <v>A5C</v>
          </cell>
          <cell r="C3453" t="str">
            <v>P</v>
          </cell>
          <cell r="D3453" t="str">
            <v>23174</v>
          </cell>
          <cell r="E3453" t="str">
            <v>E RED</v>
          </cell>
          <cell r="F3453">
            <v>2</v>
          </cell>
          <cell r="G3453" t="str">
            <v>CB300604040403</v>
          </cell>
          <cell r="H3453">
            <v>4</v>
          </cell>
          <cell r="I3453">
            <v>3</v>
          </cell>
          <cell r="J3453">
            <v>2</v>
          </cell>
          <cell r="K3453">
            <v>3</v>
          </cell>
        </row>
        <row r="3454">
          <cell r="A3454" t="str">
            <v>M2</v>
          </cell>
          <cell r="B3454" t="str">
            <v>A5C</v>
          </cell>
          <cell r="C3454" t="str">
            <v>P</v>
          </cell>
          <cell r="D3454" t="str">
            <v>23012</v>
          </cell>
          <cell r="E3454" t="str">
            <v>SOL</v>
          </cell>
          <cell r="F3454">
            <v>2</v>
          </cell>
          <cell r="G3454" t="str">
            <v>CB39020000040T</v>
          </cell>
          <cell r="H3454">
            <v>4</v>
          </cell>
          <cell r="I3454">
            <v>0.75</v>
          </cell>
          <cell r="J3454">
            <v>2</v>
          </cell>
          <cell r="K3454">
            <v>3</v>
          </cell>
        </row>
        <row r="3455">
          <cell r="A3455" t="str">
            <v>M2</v>
          </cell>
          <cell r="B3455" t="str">
            <v>A5C</v>
          </cell>
          <cell r="C3455" t="str">
            <v>P</v>
          </cell>
          <cell r="D3455" t="str">
            <v>23058</v>
          </cell>
          <cell r="E3455" t="str">
            <v>SOL</v>
          </cell>
          <cell r="F3455">
            <v>2</v>
          </cell>
          <cell r="G3455" t="str">
            <v>CB39020000040T</v>
          </cell>
          <cell r="H3455">
            <v>4</v>
          </cell>
          <cell r="I3455">
            <v>0.75</v>
          </cell>
          <cell r="J3455">
            <v>2</v>
          </cell>
          <cell r="K3455">
            <v>3</v>
          </cell>
        </row>
        <row r="3456">
          <cell r="A3456" t="str">
            <v>M2</v>
          </cell>
          <cell r="B3456" t="str">
            <v>A5C</v>
          </cell>
          <cell r="C3456" t="str">
            <v>P</v>
          </cell>
          <cell r="D3456" t="str">
            <v>23068</v>
          </cell>
          <cell r="E3456" t="str">
            <v>SOL</v>
          </cell>
          <cell r="F3456">
            <v>2</v>
          </cell>
          <cell r="G3456" t="str">
            <v>CB39020000040T</v>
          </cell>
          <cell r="H3456">
            <v>4</v>
          </cell>
          <cell r="I3456">
            <v>0.75</v>
          </cell>
          <cell r="J3456">
            <v>2</v>
          </cell>
          <cell r="K3456">
            <v>3</v>
          </cell>
        </row>
        <row r="3457">
          <cell r="A3457" t="str">
            <v>M2</v>
          </cell>
          <cell r="B3457" t="str">
            <v>A5C</v>
          </cell>
          <cell r="C3457" t="str">
            <v>P</v>
          </cell>
          <cell r="D3457" t="str">
            <v>23095</v>
          </cell>
          <cell r="E3457" t="str">
            <v>SOL</v>
          </cell>
          <cell r="F3457">
            <v>2</v>
          </cell>
          <cell r="G3457" t="str">
            <v>CB390200000401</v>
          </cell>
          <cell r="H3457">
            <v>4</v>
          </cell>
          <cell r="I3457">
            <v>1</v>
          </cell>
          <cell r="J3457">
            <v>1</v>
          </cell>
          <cell r="K3457">
            <v>2</v>
          </cell>
        </row>
        <row r="3458">
          <cell r="A3458" t="str">
            <v>M2</v>
          </cell>
          <cell r="B3458" t="str">
            <v>A5C</v>
          </cell>
          <cell r="C3458" t="str">
            <v>P</v>
          </cell>
          <cell r="D3458" t="str">
            <v>23110</v>
          </cell>
          <cell r="E3458" t="str">
            <v>SOL</v>
          </cell>
          <cell r="F3458">
            <v>2</v>
          </cell>
          <cell r="G3458" t="str">
            <v>CB390200000401</v>
          </cell>
          <cell r="H3458">
            <v>4</v>
          </cell>
          <cell r="I3458">
            <v>1</v>
          </cell>
          <cell r="J3458">
            <v>1</v>
          </cell>
          <cell r="K3458">
            <v>2</v>
          </cell>
        </row>
        <row r="3459">
          <cell r="A3459" t="str">
            <v>M2</v>
          </cell>
          <cell r="B3459" t="str">
            <v>A5C</v>
          </cell>
          <cell r="C3459" t="str">
            <v>P</v>
          </cell>
          <cell r="D3459" t="str">
            <v>23110</v>
          </cell>
          <cell r="E3459" t="str">
            <v>SOL</v>
          </cell>
          <cell r="F3459">
            <v>2</v>
          </cell>
          <cell r="G3459" t="str">
            <v>CB39020000040T</v>
          </cell>
          <cell r="H3459">
            <v>4</v>
          </cell>
          <cell r="I3459">
            <v>0.75</v>
          </cell>
          <cell r="J3459">
            <v>2</v>
          </cell>
          <cell r="K3459">
            <v>3</v>
          </cell>
        </row>
        <row r="3460">
          <cell r="A3460" t="str">
            <v>M2</v>
          </cell>
          <cell r="B3460" t="str">
            <v>A5C</v>
          </cell>
          <cell r="C3460" t="str">
            <v>P</v>
          </cell>
          <cell r="D3460" t="str">
            <v>23114</v>
          </cell>
          <cell r="E3460" t="str">
            <v>SOL</v>
          </cell>
          <cell r="F3460">
            <v>2</v>
          </cell>
          <cell r="G3460" t="str">
            <v>CB390200000401</v>
          </cell>
          <cell r="H3460">
            <v>4</v>
          </cell>
          <cell r="I3460">
            <v>1</v>
          </cell>
          <cell r="J3460">
            <v>1</v>
          </cell>
          <cell r="K3460">
            <v>2</v>
          </cell>
        </row>
        <row r="3461">
          <cell r="A3461" t="str">
            <v>M2</v>
          </cell>
          <cell r="B3461" t="str">
            <v>A5C</v>
          </cell>
          <cell r="C3461" t="str">
            <v>P</v>
          </cell>
          <cell r="D3461" t="str">
            <v>23114</v>
          </cell>
          <cell r="E3461" t="str">
            <v>SOL</v>
          </cell>
          <cell r="F3461">
            <v>2</v>
          </cell>
          <cell r="G3461" t="str">
            <v>CB39020000040T</v>
          </cell>
          <cell r="H3461">
            <v>4</v>
          </cell>
          <cell r="I3461">
            <v>0.75</v>
          </cell>
          <cell r="J3461">
            <v>2</v>
          </cell>
          <cell r="K3461">
            <v>3</v>
          </cell>
        </row>
        <row r="3462">
          <cell r="A3462" t="str">
            <v>M2</v>
          </cell>
          <cell r="B3462" t="str">
            <v>A5C</v>
          </cell>
          <cell r="C3462" t="str">
            <v>P</v>
          </cell>
          <cell r="D3462" t="str">
            <v>23121</v>
          </cell>
          <cell r="E3462" t="str">
            <v>SOL</v>
          </cell>
          <cell r="F3462">
            <v>2</v>
          </cell>
          <cell r="G3462" t="str">
            <v>CB39020000040T</v>
          </cell>
          <cell r="H3462">
            <v>4</v>
          </cell>
          <cell r="I3462">
            <v>0.75</v>
          </cell>
          <cell r="J3462">
            <v>2</v>
          </cell>
          <cell r="K3462">
            <v>3</v>
          </cell>
        </row>
        <row r="3463">
          <cell r="A3463" t="str">
            <v>M2</v>
          </cell>
          <cell r="B3463" t="str">
            <v>A5C</v>
          </cell>
          <cell r="C3463" t="str">
            <v>P</v>
          </cell>
          <cell r="D3463" t="str">
            <v>23122</v>
          </cell>
          <cell r="E3463" t="str">
            <v>SOL</v>
          </cell>
          <cell r="F3463">
            <v>2</v>
          </cell>
          <cell r="G3463" t="str">
            <v>CB390200000401</v>
          </cell>
          <cell r="H3463">
            <v>4</v>
          </cell>
          <cell r="I3463">
            <v>1</v>
          </cell>
          <cell r="J3463">
            <v>1</v>
          </cell>
          <cell r="K3463">
            <v>2</v>
          </cell>
        </row>
        <row r="3464">
          <cell r="A3464" t="str">
            <v>M2</v>
          </cell>
          <cell r="B3464" t="str">
            <v>A5C</v>
          </cell>
          <cell r="C3464" t="str">
            <v>P</v>
          </cell>
          <cell r="D3464" t="str">
            <v>23134</v>
          </cell>
          <cell r="E3464" t="str">
            <v>SOL</v>
          </cell>
          <cell r="F3464">
            <v>2</v>
          </cell>
          <cell r="G3464" t="str">
            <v>CB390200000401</v>
          </cell>
          <cell r="H3464">
            <v>4</v>
          </cell>
          <cell r="I3464">
            <v>1</v>
          </cell>
          <cell r="J3464">
            <v>1</v>
          </cell>
          <cell r="K3464">
            <v>2</v>
          </cell>
        </row>
        <row r="3465">
          <cell r="A3465" t="str">
            <v>M2</v>
          </cell>
          <cell r="B3465" t="str">
            <v>A5C</v>
          </cell>
          <cell r="C3465" t="str">
            <v>P</v>
          </cell>
          <cell r="D3465" t="str">
            <v>23146</v>
          </cell>
          <cell r="E3465" t="str">
            <v>SOL</v>
          </cell>
          <cell r="F3465">
            <v>2</v>
          </cell>
          <cell r="G3465" t="str">
            <v>CB39020000040T</v>
          </cell>
          <cell r="H3465">
            <v>4</v>
          </cell>
          <cell r="I3465">
            <v>0.75</v>
          </cell>
          <cell r="J3465">
            <v>2</v>
          </cell>
          <cell r="K3465">
            <v>3</v>
          </cell>
        </row>
        <row r="3466">
          <cell r="A3466" t="str">
            <v>M2</v>
          </cell>
          <cell r="B3466" t="str">
            <v>A5C</v>
          </cell>
          <cell r="C3466" t="str">
            <v>P</v>
          </cell>
          <cell r="D3466" t="str">
            <v>23174</v>
          </cell>
          <cell r="E3466" t="str">
            <v>SOL</v>
          </cell>
          <cell r="F3466">
            <v>2</v>
          </cell>
          <cell r="G3466" t="str">
            <v>CB39020000040T</v>
          </cell>
          <cell r="H3466">
            <v>4</v>
          </cell>
          <cell r="I3466">
            <v>0.75</v>
          </cell>
          <cell r="J3466">
            <v>4</v>
          </cell>
          <cell r="K3466">
            <v>5</v>
          </cell>
        </row>
        <row r="3467">
          <cell r="A3467" t="str">
            <v>M2</v>
          </cell>
          <cell r="B3467" t="str">
            <v>A5C</v>
          </cell>
          <cell r="C3467" t="str">
            <v>P</v>
          </cell>
          <cell r="D3467" t="str">
            <v>23228</v>
          </cell>
          <cell r="E3467" t="str">
            <v>SOL</v>
          </cell>
          <cell r="F3467">
            <v>2</v>
          </cell>
          <cell r="G3467" t="str">
            <v>CB3902000004IH</v>
          </cell>
          <cell r="H3467">
            <v>4</v>
          </cell>
          <cell r="I3467">
            <v>1.5</v>
          </cell>
          <cell r="J3467">
            <v>1</v>
          </cell>
          <cell r="K3467">
            <v>2</v>
          </cell>
        </row>
        <row r="3468">
          <cell r="A3468" t="str">
            <v>M2</v>
          </cell>
          <cell r="B3468" t="str">
            <v>A5C</v>
          </cell>
          <cell r="C3468" t="str">
            <v>P</v>
          </cell>
          <cell r="D3468" t="str">
            <v>23250</v>
          </cell>
          <cell r="E3468" t="str">
            <v>SOL</v>
          </cell>
          <cell r="F3468">
            <v>2</v>
          </cell>
          <cell r="G3468" t="str">
            <v>CB3902000004IH</v>
          </cell>
          <cell r="H3468">
            <v>4</v>
          </cell>
          <cell r="I3468">
            <v>1.5</v>
          </cell>
          <cell r="J3468">
            <v>1</v>
          </cell>
          <cell r="K3468">
            <v>2</v>
          </cell>
        </row>
        <row r="3469">
          <cell r="A3469" t="str">
            <v>M2</v>
          </cell>
          <cell r="B3469" t="str">
            <v>A5C</v>
          </cell>
          <cell r="C3469" t="str">
            <v>P</v>
          </cell>
          <cell r="D3469" t="str">
            <v>23072</v>
          </cell>
          <cell r="E3469" t="str">
            <v>SOL</v>
          </cell>
          <cell r="F3469">
            <v>2</v>
          </cell>
          <cell r="G3469" t="str">
            <v>CB39020000040T</v>
          </cell>
          <cell r="H3469">
            <v>4</v>
          </cell>
          <cell r="I3469">
            <v>0.75</v>
          </cell>
          <cell r="J3469">
            <v>2</v>
          </cell>
          <cell r="K3469">
            <v>3</v>
          </cell>
        </row>
        <row r="3470">
          <cell r="A3470" t="str">
            <v>M2</v>
          </cell>
          <cell r="B3470" t="str">
            <v>A5C</v>
          </cell>
          <cell r="C3470" t="str">
            <v>P</v>
          </cell>
          <cell r="D3470" t="str">
            <v>23072</v>
          </cell>
          <cell r="E3470" t="str">
            <v>SOL</v>
          </cell>
          <cell r="F3470">
            <v>2</v>
          </cell>
          <cell r="G3470" t="str">
            <v>CB3902000004IH</v>
          </cell>
          <cell r="H3470">
            <v>4</v>
          </cell>
          <cell r="I3470">
            <v>1.5</v>
          </cell>
          <cell r="J3470">
            <v>1</v>
          </cell>
          <cell r="K3470">
            <v>2</v>
          </cell>
        </row>
        <row r="3471">
          <cell r="A3471" t="str">
            <v>M2</v>
          </cell>
          <cell r="B3471" t="str">
            <v>A5C</v>
          </cell>
          <cell r="C3471" t="str">
            <v>P</v>
          </cell>
          <cell r="D3471" t="str">
            <v>23095</v>
          </cell>
          <cell r="E3471" t="str">
            <v>SOL</v>
          </cell>
          <cell r="F3471">
            <v>2</v>
          </cell>
          <cell r="G3471" t="str">
            <v>CB39020000040T</v>
          </cell>
          <cell r="H3471">
            <v>4</v>
          </cell>
          <cell r="I3471">
            <v>0.75</v>
          </cell>
          <cell r="J3471">
            <v>2</v>
          </cell>
          <cell r="K3471">
            <v>3</v>
          </cell>
        </row>
        <row r="3472">
          <cell r="A3472" t="str">
            <v>M2</v>
          </cell>
          <cell r="B3472" t="str">
            <v>A5C</v>
          </cell>
          <cell r="C3472" t="str">
            <v>P</v>
          </cell>
          <cell r="D3472" t="str">
            <v>23123</v>
          </cell>
          <cell r="E3472" t="str">
            <v>SOL</v>
          </cell>
          <cell r="F3472">
            <v>2</v>
          </cell>
          <cell r="G3472" t="str">
            <v>CB39020000040T</v>
          </cell>
          <cell r="H3472">
            <v>4</v>
          </cell>
          <cell r="I3472">
            <v>0.75</v>
          </cell>
          <cell r="J3472">
            <v>2</v>
          </cell>
          <cell r="K3472">
            <v>3</v>
          </cell>
        </row>
        <row r="3473">
          <cell r="A3473" t="str">
            <v>M2</v>
          </cell>
          <cell r="B3473" t="str">
            <v>A5C</v>
          </cell>
          <cell r="C3473" t="str">
            <v>P</v>
          </cell>
          <cell r="D3473" t="str">
            <v>23127</v>
          </cell>
          <cell r="E3473" t="str">
            <v>SOL</v>
          </cell>
          <cell r="F3473">
            <v>2</v>
          </cell>
          <cell r="G3473" t="str">
            <v>CB39020000040T</v>
          </cell>
          <cell r="H3473">
            <v>4</v>
          </cell>
          <cell r="I3473">
            <v>0.75</v>
          </cell>
          <cell r="J3473">
            <v>2</v>
          </cell>
          <cell r="K3473">
            <v>3</v>
          </cell>
        </row>
        <row r="3474">
          <cell r="A3474" t="str">
            <v>M2</v>
          </cell>
          <cell r="B3474" t="str">
            <v>A5C</v>
          </cell>
          <cell r="C3474" t="str">
            <v>P</v>
          </cell>
          <cell r="D3474" t="str">
            <v>23134</v>
          </cell>
          <cell r="E3474" t="str">
            <v>SOL</v>
          </cell>
          <cell r="F3474">
            <v>2</v>
          </cell>
          <cell r="G3474" t="str">
            <v>CB39020000040T</v>
          </cell>
          <cell r="H3474">
            <v>4</v>
          </cell>
          <cell r="I3474">
            <v>0.75</v>
          </cell>
          <cell r="J3474">
            <v>2</v>
          </cell>
          <cell r="K3474">
            <v>3</v>
          </cell>
        </row>
        <row r="3475">
          <cell r="A3475" t="str">
            <v>M2</v>
          </cell>
          <cell r="B3475" t="str">
            <v>A5C</v>
          </cell>
          <cell r="C3475" t="str">
            <v>P</v>
          </cell>
          <cell r="D3475" t="str">
            <v>23146</v>
          </cell>
          <cell r="E3475" t="str">
            <v>SOL</v>
          </cell>
          <cell r="F3475">
            <v>2</v>
          </cell>
          <cell r="G3475" t="str">
            <v>CB390200000401</v>
          </cell>
          <cell r="H3475">
            <v>4</v>
          </cell>
          <cell r="I3475">
            <v>1</v>
          </cell>
          <cell r="J3475">
            <v>1</v>
          </cell>
          <cell r="K3475">
            <v>2</v>
          </cell>
        </row>
        <row r="3476">
          <cell r="A3476" t="str">
            <v>M2</v>
          </cell>
          <cell r="B3476" t="str">
            <v>A5C</v>
          </cell>
          <cell r="C3476" t="str">
            <v>P</v>
          </cell>
          <cell r="D3476" t="str">
            <v>23012</v>
          </cell>
          <cell r="E3476" t="str">
            <v>TEE</v>
          </cell>
          <cell r="F3476">
            <v>2</v>
          </cell>
          <cell r="G3476" t="str">
            <v>CB300304000400</v>
          </cell>
          <cell r="H3476">
            <v>4</v>
          </cell>
          <cell r="I3476" t="str">
            <v>--</v>
          </cell>
          <cell r="J3476">
            <v>1</v>
          </cell>
          <cell r="K3476">
            <v>2</v>
          </cell>
        </row>
        <row r="3477">
          <cell r="A3477" t="str">
            <v>M2</v>
          </cell>
          <cell r="B3477" t="str">
            <v>A5C</v>
          </cell>
          <cell r="C3477" t="str">
            <v>P</v>
          </cell>
          <cell r="D3477" t="str">
            <v>23058</v>
          </cell>
          <cell r="E3477" t="str">
            <v>TEE</v>
          </cell>
          <cell r="F3477">
            <v>2</v>
          </cell>
          <cell r="G3477" t="str">
            <v>CB300304000400</v>
          </cell>
          <cell r="H3477">
            <v>4</v>
          </cell>
          <cell r="I3477" t="str">
            <v>--</v>
          </cell>
          <cell r="J3477">
            <v>1</v>
          </cell>
          <cell r="K3477">
            <v>2</v>
          </cell>
        </row>
        <row r="3478">
          <cell r="A3478" t="str">
            <v>M2</v>
          </cell>
          <cell r="B3478" t="str">
            <v>A5C</v>
          </cell>
          <cell r="C3478" t="str">
            <v>P</v>
          </cell>
          <cell r="D3478" t="str">
            <v>23068</v>
          </cell>
          <cell r="E3478" t="str">
            <v>TEE</v>
          </cell>
          <cell r="F3478">
            <v>2</v>
          </cell>
          <cell r="G3478" t="str">
            <v>CB300304000400</v>
          </cell>
          <cell r="H3478">
            <v>4</v>
          </cell>
          <cell r="I3478" t="str">
            <v>--</v>
          </cell>
          <cell r="J3478">
            <v>1</v>
          </cell>
          <cell r="K3478">
            <v>2</v>
          </cell>
        </row>
        <row r="3479">
          <cell r="A3479" t="str">
            <v>M2</v>
          </cell>
          <cell r="B3479" t="str">
            <v>A5C</v>
          </cell>
          <cell r="C3479" t="str">
            <v>P</v>
          </cell>
          <cell r="D3479" t="str">
            <v>23095</v>
          </cell>
          <cell r="E3479" t="str">
            <v>TEE</v>
          </cell>
          <cell r="F3479">
            <v>2</v>
          </cell>
          <cell r="G3479" t="str">
            <v>CB300304000400</v>
          </cell>
          <cell r="H3479">
            <v>4</v>
          </cell>
          <cell r="I3479" t="str">
            <v>--</v>
          </cell>
          <cell r="J3479">
            <v>1</v>
          </cell>
          <cell r="K3479">
            <v>2</v>
          </cell>
        </row>
        <row r="3480">
          <cell r="A3480" t="str">
            <v>M2</v>
          </cell>
          <cell r="B3480" t="str">
            <v>A5C</v>
          </cell>
          <cell r="C3480" t="str">
            <v>P</v>
          </cell>
          <cell r="D3480" t="str">
            <v>23100</v>
          </cell>
          <cell r="E3480" t="str">
            <v>TEE</v>
          </cell>
          <cell r="F3480">
            <v>2</v>
          </cell>
          <cell r="G3480" t="str">
            <v>CB300304000400</v>
          </cell>
          <cell r="H3480">
            <v>4</v>
          </cell>
          <cell r="I3480" t="str">
            <v>--</v>
          </cell>
          <cell r="J3480">
            <v>3</v>
          </cell>
          <cell r="K3480">
            <v>4</v>
          </cell>
        </row>
        <row r="3481">
          <cell r="A3481" t="str">
            <v>M2</v>
          </cell>
          <cell r="B3481" t="str">
            <v>A5C</v>
          </cell>
          <cell r="C3481" t="str">
            <v>P</v>
          </cell>
          <cell r="D3481" t="str">
            <v>23110</v>
          </cell>
          <cell r="E3481" t="str">
            <v>TEE</v>
          </cell>
          <cell r="F3481">
            <v>2</v>
          </cell>
          <cell r="G3481" t="str">
            <v>CB300304000400</v>
          </cell>
          <cell r="H3481">
            <v>4</v>
          </cell>
          <cell r="I3481" t="str">
            <v>--</v>
          </cell>
          <cell r="J3481">
            <v>1</v>
          </cell>
          <cell r="K3481">
            <v>2</v>
          </cell>
        </row>
        <row r="3482">
          <cell r="A3482" t="str">
            <v>M2</v>
          </cell>
          <cell r="B3482" t="str">
            <v>A5C</v>
          </cell>
          <cell r="C3482" t="str">
            <v>P</v>
          </cell>
          <cell r="D3482" t="str">
            <v>23114</v>
          </cell>
          <cell r="E3482" t="str">
            <v>TEE</v>
          </cell>
          <cell r="F3482">
            <v>2</v>
          </cell>
          <cell r="G3482" t="str">
            <v>CB300304000400</v>
          </cell>
          <cell r="H3482">
            <v>4</v>
          </cell>
          <cell r="I3482" t="str">
            <v>--</v>
          </cell>
          <cell r="J3482">
            <v>1</v>
          </cell>
          <cell r="K3482">
            <v>2</v>
          </cell>
        </row>
        <row r="3483">
          <cell r="A3483" t="str">
            <v>M2</v>
          </cell>
          <cell r="B3483" t="str">
            <v>A5C</v>
          </cell>
          <cell r="C3483" t="str">
            <v>P</v>
          </cell>
          <cell r="D3483" t="str">
            <v>23121</v>
          </cell>
          <cell r="E3483" t="str">
            <v>TEE</v>
          </cell>
          <cell r="F3483">
            <v>2</v>
          </cell>
          <cell r="G3483" t="str">
            <v>CB300304000400</v>
          </cell>
          <cell r="H3483">
            <v>4</v>
          </cell>
          <cell r="I3483" t="str">
            <v>--</v>
          </cell>
          <cell r="J3483">
            <v>1</v>
          </cell>
          <cell r="K3483">
            <v>2</v>
          </cell>
        </row>
        <row r="3484">
          <cell r="A3484" t="str">
            <v>M2</v>
          </cell>
          <cell r="B3484" t="str">
            <v>A5C</v>
          </cell>
          <cell r="C3484" t="str">
            <v>P</v>
          </cell>
          <cell r="D3484" t="str">
            <v>23146</v>
          </cell>
          <cell r="E3484" t="str">
            <v>TEE</v>
          </cell>
          <cell r="F3484">
            <v>2</v>
          </cell>
          <cell r="G3484" t="str">
            <v>CB300304000400</v>
          </cell>
          <cell r="H3484">
            <v>4</v>
          </cell>
          <cell r="I3484" t="str">
            <v>--</v>
          </cell>
          <cell r="J3484">
            <v>1</v>
          </cell>
          <cell r="K3484">
            <v>2</v>
          </cell>
        </row>
        <row r="3485">
          <cell r="A3485" t="str">
            <v>M2</v>
          </cell>
          <cell r="B3485" t="str">
            <v>A5C</v>
          </cell>
          <cell r="C3485" t="str">
            <v>P</v>
          </cell>
          <cell r="D3485" t="str">
            <v>23123</v>
          </cell>
          <cell r="E3485" t="str">
            <v>TEE</v>
          </cell>
          <cell r="F3485">
            <v>2</v>
          </cell>
          <cell r="G3485" t="str">
            <v>CB300304000400</v>
          </cell>
          <cell r="H3485">
            <v>4</v>
          </cell>
          <cell r="I3485" t="str">
            <v>--</v>
          </cell>
          <cell r="J3485">
            <v>1</v>
          </cell>
          <cell r="K3485">
            <v>2</v>
          </cell>
        </row>
        <row r="3486">
          <cell r="A3486" t="str">
            <v>M2</v>
          </cell>
          <cell r="B3486" t="str">
            <v>A5C</v>
          </cell>
          <cell r="C3486" t="str">
            <v>P</v>
          </cell>
          <cell r="D3486" t="str">
            <v>23127</v>
          </cell>
          <cell r="E3486" t="str">
            <v>TEE</v>
          </cell>
          <cell r="F3486">
            <v>2</v>
          </cell>
          <cell r="G3486" t="str">
            <v>CB300304000400</v>
          </cell>
          <cell r="H3486">
            <v>4</v>
          </cell>
          <cell r="I3486" t="str">
            <v>--</v>
          </cell>
          <cell r="J3486">
            <v>1</v>
          </cell>
          <cell r="K3486">
            <v>2</v>
          </cell>
        </row>
        <row r="3487">
          <cell r="A3487" t="str">
            <v>M2</v>
          </cell>
          <cell r="B3487" t="str">
            <v>A5C</v>
          </cell>
          <cell r="C3487" t="str">
            <v>P</v>
          </cell>
          <cell r="D3487" t="str">
            <v>23134</v>
          </cell>
          <cell r="E3487" t="str">
            <v>TEE</v>
          </cell>
          <cell r="F3487">
            <v>2</v>
          </cell>
          <cell r="G3487" t="str">
            <v>CB300304000400</v>
          </cell>
          <cell r="H3487">
            <v>4</v>
          </cell>
          <cell r="I3487" t="str">
            <v>--</v>
          </cell>
          <cell r="J3487">
            <v>1</v>
          </cell>
          <cell r="K3487">
            <v>2</v>
          </cell>
        </row>
        <row r="3488">
          <cell r="A3488" t="str">
            <v>M2</v>
          </cell>
          <cell r="B3488" t="str">
            <v>A5C</v>
          </cell>
          <cell r="C3488" t="str">
            <v>P</v>
          </cell>
          <cell r="D3488" t="str">
            <v>HOLD2</v>
          </cell>
          <cell r="E3488" t="str">
            <v>TOL</v>
          </cell>
          <cell r="F3488">
            <v>2</v>
          </cell>
          <cell r="G3488" t="str">
            <v>CB39030000040T</v>
          </cell>
          <cell r="H3488">
            <v>4</v>
          </cell>
          <cell r="I3488">
            <v>0.75</v>
          </cell>
          <cell r="J3488">
            <v>5</v>
          </cell>
          <cell r="K3488">
            <v>6</v>
          </cell>
        </row>
        <row r="3489">
          <cell r="A3489" t="str">
            <v>M2</v>
          </cell>
          <cell r="B3489" t="str">
            <v>A5C</v>
          </cell>
          <cell r="C3489" t="str">
            <v>P</v>
          </cell>
          <cell r="D3489" t="str">
            <v>23267</v>
          </cell>
          <cell r="E3489" t="str">
            <v>90 ELL</v>
          </cell>
          <cell r="F3489">
            <v>2</v>
          </cell>
          <cell r="G3489" t="str">
            <v>CB300104000400</v>
          </cell>
          <cell r="H3489">
            <v>4</v>
          </cell>
          <cell r="I3489" t="str">
            <v>--</v>
          </cell>
          <cell r="J3489">
            <v>4</v>
          </cell>
          <cell r="K3489">
            <v>5</v>
          </cell>
        </row>
        <row r="3490">
          <cell r="A3490" t="str">
            <v>M2</v>
          </cell>
          <cell r="B3490" t="str">
            <v>A5C</v>
          </cell>
          <cell r="C3490" t="str">
            <v>P</v>
          </cell>
          <cell r="D3490" t="str">
            <v>23024</v>
          </cell>
          <cell r="E3490" t="str">
            <v>90 ELL</v>
          </cell>
          <cell r="F3490">
            <v>2</v>
          </cell>
          <cell r="G3490" t="str">
            <v>CB300104000400</v>
          </cell>
          <cell r="H3490">
            <v>4</v>
          </cell>
          <cell r="I3490" t="str">
            <v>--</v>
          </cell>
          <cell r="J3490">
            <v>8</v>
          </cell>
          <cell r="K3490">
            <v>10</v>
          </cell>
        </row>
        <row r="3491">
          <cell r="A3491" t="str">
            <v>M2</v>
          </cell>
          <cell r="B3491" t="str">
            <v>A5C</v>
          </cell>
          <cell r="C3491" t="str">
            <v>P</v>
          </cell>
          <cell r="D3491" t="str">
            <v>23029</v>
          </cell>
          <cell r="E3491" t="str">
            <v>90 ELL</v>
          </cell>
          <cell r="F3491">
            <v>2</v>
          </cell>
          <cell r="G3491" t="str">
            <v>CB300104000400</v>
          </cell>
          <cell r="H3491">
            <v>4</v>
          </cell>
          <cell r="I3491" t="str">
            <v>--</v>
          </cell>
          <cell r="J3491">
            <v>7</v>
          </cell>
          <cell r="K3491">
            <v>9</v>
          </cell>
        </row>
        <row r="3492">
          <cell r="A3492" t="str">
            <v>M2</v>
          </cell>
          <cell r="B3492" t="str">
            <v>A5C</v>
          </cell>
          <cell r="C3492" t="str">
            <v>P</v>
          </cell>
          <cell r="D3492" t="str">
            <v>23045</v>
          </cell>
          <cell r="E3492" t="str">
            <v>90 ELL</v>
          </cell>
          <cell r="F3492">
            <v>2</v>
          </cell>
          <cell r="G3492" t="str">
            <v>CB300104000400</v>
          </cell>
          <cell r="H3492">
            <v>4</v>
          </cell>
          <cell r="I3492" t="str">
            <v>--</v>
          </cell>
          <cell r="J3492">
            <v>1</v>
          </cell>
          <cell r="K3492">
            <v>2</v>
          </cell>
        </row>
        <row r="3493">
          <cell r="A3493" t="str">
            <v>M2</v>
          </cell>
          <cell r="B3493" t="str">
            <v>A5C</v>
          </cell>
          <cell r="C3493" t="str">
            <v>P</v>
          </cell>
          <cell r="D3493" t="str">
            <v>23062</v>
          </cell>
          <cell r="E3493" t="str">
            <v>90 ELL</v>
          </cell>
          <cell r="F3493">
            <v>2</v>
          </cell>
          <cell r="G3493" t="str">
            <v>CB300104000400</v>
          </cell>
          <cell r="H3493">
            <v>4</v>
          </cell>
          <cell r="I3493" t="str">
            <v>--</v>
          </cell>
          <cell r="J3493">
            <v>8</v>
          </cell>
          <cell r="K3493">
            <v>10</v>
          </cell>
        </row>
        <row r="3494">
          <cell r="A3494" t="str">
            <v>M2</v>
          </cell>
          <cell r="B3494" t="str">
            <v>A5C</v>
          </cell>
          <cell r="C3494" t="str">
            <v>P</v>
          </cell>
          <cell r="D3494" t="str">
            <v>23024</v>
          </cell>
          <cell r="E3494" t="str">
            <v>90 ELL</v>
          </cell>
          <cell r="F3494">
            <v>2</v>
          </cell>
          <cell r="G3494" t="str">
            <v>CB300104000400</v>
          </cell>
          <cell r="H3494">
            <v>4</v>
          </cell>
          <cell r="I3494" t="str">
            <v>--</v>
          </cell>
          <cell r="J3494">
            <v>11</v>
          </cell>
          <cell r="K3494">
            <v>13</v>
          </cell>
        </row>
        <row r="3495">
          <cell r="A3495" t="str">
            <v>M2</v>
          </cell>
          <cell r="B3495" t="str">
            <v>A5C</v>
          </cell>
          <cell r="C3495" t="str">
            <v>P</v>
          </cell>
          <cell r="D3495" t="str">
            <v>23029</v>
          </cell>
          <cell r="E3495" t="str">
            <v>90 ELL</v>
          </cell>
          <cell r="F3495">
            <v>2</v>
          </cell>
          <cell r="G3495" t="str">
            <v>CB300104000400</v>
          </cell>
          <cell r="H3495">
            <v>4</v>
          </cell>
          <cell r="I3495" t="str">
            <v>--</v>
          </cell>
          <cell r="J3495">
            <v>9</v>
          </cell>
          <cell r="K3495">
            <v>11</v>
          </cell>
        </row>
        <row r="3496">
          <cell r="A3496" t="str">
            <v>M2</v>
          </cell>
          <cell r="B3496" t="str">
            <v>A5C</v>
          </cell>
          <cell r="C3496" t="str">
            <v>P</v>
          </cell>
          <cell r="D3496" t="str">
            <v>23016</v>
          </cell>
          <cell r="E3496" t="str">
            <v>C RED</v>
          </cell>
          <cell r="F3496">
            <v>2</v>
          </cell>
          <cell r="G3496" t="str">
            <v>CB300504040403</v>
          </cell>
          <cell r="H3496">
            <v>4</v>
          </cell>
          <cell r="I3496">
            <v>3</v>
          </cell>
          <cell r="J3496">
            <v>2</v>
          </cell>
          <cell r="K3496">
            <v>3</v>
          </cell>
        </row>
        <row r="3497">
          <cell r="A3497" t="str">
            <v>M2</v>
          </cell>
          <cell r="B3497" t="str">
            <v>A5C</v>
          </cell>
          <cell r="C3497" t="str">
            <v>P</v>
          </cell>
          <cell r="D3497" t="str">
            <v>23024</v>
          </cell>
          <cell r="E3497" t="str">
            <v>C RED</v>
          </cell>
          <cell r="F3497">
            <v>2</v>
          </cell>
          <cell r="G3497" t="str">
            <v>CB300504040403</v>
          </cell>
          <cell r="H3497">
            <v>4</v>
          </cell>
          <cell r="I3497">
            <v>3</v>
          </cell>
          <cell r="J3497">
            <v>2</v>
          </cell>
          <cell r="K3497">
            <v>3</v>
          </cell>
        </row>
        <row r="3498">
          <cell r="A3498" t="str">
            <v>M2</v>
          </cell>
          <cell r="B3498" t="str">
            <v>A5C</v>
          </cell>
          <cell r="C3498" t="str">
            <v>P</v>
          </cell>
          <cell r="D3498" t="str">
            <v>23029</v>
          </cell>
          <cell r="E3498" t="str">
            <v>C RED</v>
          </cell>
          <cell r="F3498">
            <v>2</v>
          </cell>
          <cell r="G3498" t="str">
            <v>CB300504040403</v>
          </cell>
          <cell r="H3498">
            <v>4</v>
          </cell>
          <cell r="I3498">
            <v>3</v>
          </cell>
          <cell r="J3498">
            <v>2</v>
          </cell>
          <cell r="K3498">
            <v>3</v>
          </cell>
        </row>
        <row r="3499">
          <cell r="A3499" t="str">
            <v>M2</v>
          </cell>
          <cell r="B3499" t="str">
            <v>A5C</v>
          </cell>
          <cell r="C3499" t="str">
            <v>P</v>
          </cell>
          <cell r="D3499" t="str">
            <v>23029</v>
          </cell>
          <cell r="E3499" t="str">
            <v>C RED</v>
          </cell>
          <cell r="F3499">
            <v>2</v>
          </cell>
          <cell r="G3499" t="str">
            <v>CB300504040403</v>
          </cell>
          <cell r="H3499">
            <v>4</v>
          </cell>
          <cell r="I3499">
            <v>3</v>
          </cell>
          <cell r="J3499">
            <v>1</v>
          </cell>
          <cell r="K3499">
            <v>2</v>
          </cell>
        </row>
        <row r="3500">
          <cell r="A3500" t="str">
            <v>M2</v>
          </cell>
          <cell r="B3500" t="str">
            <v>A5C</v>
          </cell>
          <cell r="C3500" t="str">
            <v>P</v>
          </cell>
          <cell r="D3500" t="str">
            <v>23050</v>
          </cell>
          <cell r="E3500" t="str">
            <v>C RED</v>
          </cell>
          <cell r="F3500">
            <v>2</v>
          </cell>
          <cell r="G3500" t="str">
            <v>CB300504040403</v>
          </cell>
          <cell r="H3500">
            <v>4</v>
          </cell>
          <cell r="I3500">
            <v>3</v>
          </cell>
          <cell r="J3500">
            <v>2</v>
          </cell>
          <cell r="K3500">
            <v>3</v>
          </cell>
        </row>
        <row r="3501">
          <cell r="A3501" t="str">
            <v>M2</v>
          </cell>
          <cell r="B3501" t="str">
            <v>A5C</v>
          </cell>
          <cell r="C3501" t="str">
            <v>P</v>
          </cell>
          <cell r="D3501" t="str">
            <v>23061</v>
          </cell>
          <cell r="E3501" t="str">
            <v>C RED</v>
          </cell>
          <cell r="F3501">
            <v>2</v>
          </cell>
          <cell r="G3501" t="str">
            <v>CB300504040403</v>
          </cell>
          <cell r="H3501">
            <v>4</v>
          </cell>
          <cell r="I3501">
            <v>3</v>
          </cell>
          <cell r="J3501">
            <v>2</v>
          </cell>
          <cell r="K3501">
            <v>3</v>
          </cell>
        </row>
        <row r="3502">
          <cell r="A3502" t="str">
            <v>M2</v>
          </cell>
          <cell r="B3502" t="str">
            <v>A5C</v>
          </cell>
          <cell r="C3502" t="str">
            <v>P</v>
          </cell>
          <cell r="D3502" t="str">
            <v>24016</v>
          </cell>
          <cell r="E3502" t="str">
            <v>C RED</v>
          </cell>
          <cell r="F3502">
            <v>2</v>
          </cell>
          <cell r="G3502" t="str">
            <v>CB300504080402</v>
          </cell>
          <cell r="H3502">
            <v>4</v>
          </cell>
          <cell r="I3502">
            <v>2</v>
          </cell>
          <cell r="J3502">
            <v>2</v>
          </cell>
          <cell r="K3502">
            <v>3</v>
          </cell>
        </row>
        <row r="3503">
          <cell r="A3503" t="str">
            <v>M2</v>
          </cell>
          <cell r="B3503" t="str">
            <v>A5C</v>
          </cell>
          <cell r="C3503" t="str">
            <v>P</v>
          </cell>
          <cell r="D3503" t="str">
            <v>23008</v>
          </cell>
          <cell r="E3503" t="str">
            <v>CAP</v>
          </cell>
          <cell r="F3503">
            <v>2</v>
          </cell>
          <cell r="G3503" t="str">
            <v>CB300704000400</v>
          </cell>
          <cell r="H3503">
            <v>4</v>
          </cell>
          <cell r="I3503" t="str">
            <v>--</v>
          </cell>
          <cell r="J3503">
            <v>2</v>
          </cell>
          <cell r="K3503">
            <v>3</v>
          </cell>
        </row>
        <row r="3504">
          <cell r="A3504" t="str">
            <v>M2</v>
          </cell>
          <cell r="B3504" t="str">
            <v>A5C</v>
          </cell>
          <cell r="C3504" t="str">
            <v>P</v>
          </cell>
          <cell r="D3504" t="str">
            <v>23173</v>
          </cell>
          <cell r="E3504" t="str">
            <v>CAP</v>
          </cell>
          <cell r="F3504">
            <v>2</v>
          </cell>
          <cell r="G3504" t="str">
            <v>CB300704000400</v>
          </cell>
          <cell r="H3504">
            <v>4</v>
          </cell>
          <cell r="I3504" t="str">
            <v>--</v>
          </cell>
          <cell r="J3504">
            <v>2</v>
          </cell>
          <cell r="K3504">
            <v>3</v>
          </cell>
        </row>
        <row r="3505">
          <cell r="A3505" t="str">
            <v>M2</v>
          </cell>
          <cell r="B3505" t="str">
            <v>A5C</v>
          </cell>
          <cell r="C3505" t="str">
            <v>P</v>
          </cell>
          <cell r="D3505" t="str">
            <v>23076</v>
          </cell>
          <cell r="E3505" t="str">
            <v>CAP</v>
          </cell>
          <cell r="F3505">
            <v>2</v>
          </cell>
          <cell r="G3505" t="str">
            <v>CB300704000400</v>
          </cell>
          <cell r="H3505">
            <v>4</v>
          </cell>
          <cell r="I3505" t="str">
            <v>--</v>
          </cell>
          <cell r="J3505">
            <v>2</v>
          </cell>
          <cell r="K3505">
            <v>3</v>
          </cell>
        </row>
        <row r="3506">
          <cell r="A3506" t="str">
            <v>M2</v>
          </cell>
          <cell r="B3506" t="str">
            <v>A5C</v>
          </cell>
          <cell r="C3506" t="str">
            <v>P</v>
          </cell>
          <cell r="D3506" t="str">
            <v>23170</v>
          </cell>
          <cell r="E3506" t="str">
            <v>CAP</v>
          </cell>
          <cell r="F3506">
            <v>2</v>
          </cell>
          <cell r="G3506" t="str">
            <v>CB300704000400</v>
          </cell>
          <cell r="H3506">
            <v>4</v>
          </cell>
          <cell r="I3506" t="str">
            <v>--</v>
          </cell>
          <cell r="J3506">
            <v>2</v>
          </cell>
          <cell r="K3506">
            <v>3</v>
          </cell>
        </row>
        <row r="3507">
          <cell r="A3507" t="str">
            <v>M2</v>
          </cell>
          <cell r="B3507" t="str">
            <v>A5C</v>
          </cell>
          <cell r="C3507" t="str">
            <v>P</v>
          </cell>
          <cell r="D3507" t="str">
            <v>23180</v>
          </cell>
          <cell r="E3507" t="str">
            <v>CAP</v>
          </cell>
          <cell r="F3507">
            <v>2</v>
          </cell>
          <cell r="G3507" t="str">
            <v>CB300704000400</v>
          </cell>
          <cell r="H3507">
            <v>4</v>
          </cell>
          <cell r="I3507" t="str">
            <v>--</v>
          </cell>
          <cell r="J3507">
            <v>2</v>
          </cell>
          <cell r="K3507">
            <v>3</v>
          </cell>
        </row>
        <row r="3508">
          <cell r="A3508" t="str">
            <v>M2</v>
          </cell>
          <cell r="B3508" t="str">
            <v>A5C</v>
          </cell>
          <cell r="C3508" t="str">
            <v>P</v>
          </cell>
          <cell r="D3508" t="str">
            <v>23191</v>
          </cell>
          <cell r="E3508" t="str">
            <v>CAP</v>
          </cell>
          <cell r="F3508">
            <v>2</v>
          </cell>
          <cell r="G3508" t="str">
            <v>CB300704000400</v>
          </cell>
          <cell r="H3508">
            <v>4</v>
          </cell>
          <cell r="I3508" t="str">
            <v>--</v>
          </cell>
          <cell r="J3508">
            <v>2</v>
          </cell>
          <cell r="K3508">
            <v>3</v>
          </cell>
        </row>
        <row r="3509">
          <cell r="A3509" t="str">
            <v>M2</v>
          </cell>
          <cell r="B3509" t="str">
            <v>A5C</v>
          </cell>
          <cell r="C3509" t="str">
            <v>P</v>
          </cell>
          <cell r="D3509" t="str">
            <v>23029</v>
          </cell>
          <cell r="E3509" t="str">
            <v>E RED</v>
          </cell>
          <cell r="F3509">
            <v>2</v>
          </cell>
          <cell r="G3509" t="str">
            <v>CB300604040403</v>
          </cell>
          <cell r="H3509">
            <v>4</v>
          </cell>
          <cell r="I3509">
            <v>3</v>
          </cell>
          <cell r="J3509">
            <v>2</v>
          </cell>
          <cell r="K3509">
            <v>3</v>
          </cell>
        </row>
        <row r="3510">
          <cell r="A3510" t="str">
            <v>M2</v>
          </cell>
          <cell r="B3510" t="str">
            <v>A5C</v>
          </cell>
          <cell r="C3510" t="str">
            <v>P</v>
          </cell>
          <cell r="D3510" t="str">
            <v>24018</v>
          </cell>
          <cell r="E3510" t="str">
            <v>E RED</v>
          </cell>
          <cell r="F3510">
            <v>2</v>
          </cell>
          <cell r="G3510" t="str">
            <v>CB300604080402</v>
          </cell>
          <cell r="H3510">
            <v>4</v>
          </cell>
          <cell r="I3510">
            <v>2</v>
          </cell>
          <cell r="J3510">
            <v>2</v>
          </cell>
          <cell r="K3510">
            <v>3</v>
          </cell>
        </row>
        <row r="3511">
          <cell r="A3511" t="str">
            <v>M2</v>
          </cell>
          <cell r="B3511" t="str">
            <v>A5C</v>
          </cell>
          <cell r="C3511" t="str">
            <v>P</v>
          </cell>
          <cell r="D3511" t="str">
            <v>23024</v>
          </cell>
          <cell r="E3511" t="str">
            <v>E RED</v>
          </cell>
          <cell r="F3511">
            <v>2</v>
          </cell>
          <cell r="G3511" t="str">
            <v>CB300604040403</v>
          </cell>
          <cell r="H3511">
            <v>4</v>
          </cell>
          <cell r="I3511">
            <v>3</v>
          </cell>
          <cell r="J3511">
            <v>2</v>
          </cell>
          <cell r="K3511">
            <v>3</v>
          </cell>
        </row>
        <row r="3512">
          <cell r="A3512" t="str">
            <v>M2</v>
          </cell>
          <cell r="B3512" t="str">
            <v>A5C</v>
          </cell>
          <cell r="C3512" t="str">
            <v>P</v>
          </cell>
          <cell r="D3512" t="str">
            <v>23062</v>
          </cell>
          <cell r="E3512" t="str">
            <v>E RED</v>
          </cell>
          <cell r="F3512">
            <v>2</v>
          </cell>
          <cell r="G3512" t="str">
            <v>CB300604040403</v>
          </cell>
          <cell r="H3512">
            <v>4</v>
          </cell>
          <cell r="I3512">
            <v>3</v>
          </cell>
          <cell r="J3512">
            <v>2</v>
          </cell>
          <cell r="K3512">
            <v>3</v>
          </cell>
        </row>
        <row r="3513">
          <cell r="A3513" t="str">
            <v>M2</v>
          </cell>
          <cell r="B3513" t="str">
            <v>A5C</v>
          </cell>
          <cell r="C3513" t="str">
            <v>P</v>
          </cell>
          <cell r="D3513" t="str">
            <v>23008</v>
          </cell>
          <cell r="E3513" t="str">
            <v>SOL</v>
          </cell>
          <cell r="F3513">
            <v>2</v>
          </cell>
          <cell r="G3513" t="str">
            <v>CB3902000004IH</v>
          </cell>
          <cell r="H3513">
            <v>4</v>
          </cell>
          <cell r="I3513">
            <v>1.5</v>
          </cell>
          <cell r="J3513">
            <v>2</v>
          </cell>
          <cell r="K3513">
            <v>3</v>
          </cell>
        </row>
        <row r="3514">
          <cell r="A3514" t="str">
            <v>M2</v>
          </cell>
          <cell r="B3514" t="str">
            <v>A5C</v>
          </cell>
          <cell r="C3514" t="str">
            <v>P</v>
          </cell>
          <cell r="D3514" t="str">
            <v>23024</v>
          </cell>
          <cell r="E3514" t="str">
            <v>SOL</v>
          </cell>
          <cell r="F3514">
            <v>2</v>
          </cell>
          <cell r="G3514" t="str">
            <v>CB39020000040T</v>
          </cell>
          <cell r="H3514">
            <v>4</v>
          </cell>
          <cell r="I3514">
            <v>0.75</v>
          </cell>
          <cell r="J3514">
            <v>4</v>
          </cell>
          <cell r="K3514">
            <v>5</v>
          </cell>
        </row>
        <row r="3515">
          <cell r="A3515" t="str">
            <v>M2</v>
          </cell>
          <cell r="B3515" t="str">
            <v>A5C</v>
          </cell>
          <cell r="C3515" t="str">
            <v>P</v>
          </cell>
          <cell r="D3515" t="str">
            <v>23024</v>
          </cell>
          <cell r="E3515" t="str">
            <v>SOL</v>
          </cell>
          <cell r="F3515">
            <v>2</v>
          </cell>
          <cell r="G3515" t="str">
            <v>CB39020000040T</v>
          </cell>
          <cell r="H3515">
            <v>4</v>
          </cell>
          <cell r="I3515">
            <v>0.75</v>
          </cell>
          <cell r="J3515">
            <v>1</v>
          </cell>
          <cell r="K3515">
            <v>2</v>
          </cell>
        </row>
        <row r="3516">
          <cell r="A3516" t="str">
            <v>M2</v>
          </cell>
          <cell r="B3516" t="str">
            <v>A5C</v>
          </cell>
          <cell r="C3516" t="str">
            <v>P</v>
          </cell>
          <cell r="D3516" t="str">
            <v>23029</v>
          </cell>
          <cell r="E3516" t="str">
            <v>SOL</v>
          </cell>
          <cell r="F3516">
            <v>2</v>
          </cell>
          <cell r="G3516" t="str">
            <v>CB39020000040T</v>
          </cell>
          <cell r="H3516">
            <v>4</v>
          </cell>
          <cell r="I3516">
            <v>0.75</v>
          </cell>
          <cell r="J3516">
            <v>5</v>
          </cell>
          <cell r="K3516">
            <v>6</v>
          </cell>
        </row>
        <row r="3517">
          <cell r="A3517" t="str">
            <v>M2</v>
          </cell>
          <cell r="B3517" t="str">
            <v>A5C</v>
          </cell>
          <cell r="C3517" t="str">
            <v>P</v>
          </cell>
          <cell r="D3517" t="str">
            <v>23045</v>
          </cell>
          <cell r="E3517" t="str">
            <v>SOL</v>
          </cell>
          <cell r="F3517">
            <v>2</v>
          </cell>
          <cell r="G3517" t="str">
            <v>CB3902000004IH</v>
          </cell>
          <cell r="H3517">
            <v>4</v>
          </cell>
          <cell r="I3517">
            <v>1.5</v>
          </cell>
          <cell r="J3517">
            <v>1</v>
          </cell>
          <cell r="K3517">
            <v>2</v>
          </cell>
        </row>
        <row r="3518">
          <cell r="A3518" t="str">
            <v>M2</v>
          </cell>
          <cell r="B3518" t="str">
            <v>A5C</v>
          </cell>
          <cell r="C3518" t="str">
            <v>P</v>
          </cell>
          <cell r="D3518" t="str">
            <v>23076</v>
          </cell>
          <cell r="E3518" t="str">
            <v>SOL</v>
          </cell>
          <cell r="F3518">
            <v>2</v>
          </cell>
          <cell r="G3518" t="str">
            <v>CB3902000004IH</v>
          </cell>
          <cell r="H3518">
            <v>4</v>
          </cell>
          <cell r="I3518">
            <v>1.5</v>
          </cell>
          <cell r="J3518">
            <v>2</v>
          </cell>
          <cell r="K3518">
            <v>3</v>
          </cell>
        </row>
        <row r="3519">
          <cell r="A3519" t="str">
            <v>M2</v>
          </cell>
          <cell r="B3519" t="str">
            <v>A5C</v>
          </cell>
          <cell r="C3519" t="str">
            <v>P</v>
          </cell>
          <cell r="D3519" t="str">
            <v>23170</v>
          </cell>
          <cell r="E3519" t="str">
            <v>SOL</v>
          </cell>
          <cell r="F3519">
            <v>2</v>
          </cell>
          <cell r="G3519" t="str">
            <v>CB3902000004IH</v>
          </cell>
          <cell r="H3519">
            <v>4</v>
          </cell>
          <cell r="I3519">
            <v>1.5</v>
          </cell>
          <cell r="J3519">
            <v>2</v>
          </cell>
          <cell r="K3519">
            <v>3</v>
          </cell>
        </row>
        <row r="3520">
          <cell r="A3520" t="str">
            <v>M2</v>
          </cell>
          <cell r="B3520" t="str">
            <v>A5C</v>
          </cell>
          <cell r="C3520" t="str">
            <v>P</v>
          </cell>
          <cell r="D3520" t="str">
            <v>23173</v>
          </cell>
          <cell r="E3520" t="str">
            <v>SOL</v>
          </cell>
          <cell r="F3520">
            <v>2</v>
          </cell>
          <cell r="G3520" t="str">
            <v>CB3902000004IH</v>
          </cell>
          <cell r="H3520">
            <v>4</v>
          </cell>
          <cell r="I3520">
            <v>1.5</v>
          </cell>
          <cell r="J3520">
            <v>1</v>
          </cell>
          <cell r="K3520">
            <v>2</v>
          </cell>
        </row>
        <row r="3521">
          <cell r="A3521" t="str">
            <v>M2</v>
          </cell>
          <cell r="B3521" t="str">
            <v>A5C</v>
          </cell>
          <cell r="C3521" t="str">
            <v>P</v>
          </cell>
          <cell r="D3521" t="str">
            <v>23173</v>
          </cell>
          <cell r="E3521" t="str">
            <v>SOL</v>
          </cell>
          <cell r="F3521">
            <v>2</v>
          </cell>
          <cell r="G3521" t="str">
            <v>CB39020000040T</v>
          </cell>
          <cell r="H3521">
            <v>4</v>
          </cell>
          <cell r="I3521">
            <v>0.75</v>
          </cell>
          <cell r="J3521">
            <v>2</v>
          </cell>
          <cell r="K3521">
            <v>3</v>
          </cell>
        </row>
        <row r="3522">
          <cell r="A3522" t="str">
            <v>M2</v>
          </cell>
          <cell r="B3522" t="str">
            <v>A5C</v>
          </cell>
          <cell r="C3522" t="str">
            <v>P</v>
          </cell>
          <cell r="D3522" t="str">
            <v>23180</v>
          </cell>
          <cell r="E3522" t="str">
            <v>SOL</v>
          </cell>
          <cell r="F3522">
            <v>2</v>
          </cell>
          <cell r="G3522" t="str">
            <v>CB39020000040T</v>
          </cell>
          <cell r="H3522">
            <v>4</v>
          </cell>
          <cell r="I3522">
            <v>0.75</v>
          </cell>
          <cell r="J3522">
            <v>2</v>
          </cell>
          <cell r="K3522">
            <v>3</v>
          </cell>
        </row>
        <row r="3523">
          <cell r="A3523" t="str">
            <v>M2</v>
          </cell>
          <cell r="B3523" t="str">
            <v>A5C</v>
          </cell>
          <cell r="C3523" t="str">
            <v>P</v>
          </cell>
          <cell r="D3523" t="str">
            <v>23029</v>
          </cell>
          <cell r="E3523" t="str">
            <v>SOL</v>
          </cell>
          <cell r="F3523">
            <v>2</v>
          </cell>
          <cell r="G3523" t="str">
            <v>CB39020000040T</v>
          </cell>
          <cell r="H3523">
            <v>4</v>
          </cell>
          <cell r="I3523">
            <v>0.75</v>
          </cell>
          <cell r="J3523">
            <v>1</v>
          </cell>
          <cell r="K3523">
            <v>2</v>
          </cell>
        </row>
        <row r="3524">
          <cell r="A3524" t="str">
            <v>M2</v>
          </cell>
          <cell r="B3524" t="str">
            <v>A5C</v>
          </cell>
          <cell r="C3524" t="str">
            <v>P</v>
          </cell>
          <cell r="D3524" t="str">
            <v>23191</v>
          </cell>
          <cell r="E3524" t="str">
            <v>SOL</v>
          </cell>
          <cell r="F3524">
            <v>2</v>
          </cell>
          <cell r="G3524" t="str">
            <v>CB39020000040T</v>
          </cell>
          <cell r="H3524">
            <v>4</v>
          </cell>
          <cell r="I3524">
            <v>0.75</v>
          </cell>
          <cell r="J3524">
            <v>2</v>
          </cell>
          <cell r="K3524">
            <v>3</v>
          </cell>
        </row>
        <row r="3525">
          <cell r="A3525" t="str">
            <v>M2</v>
          </cell>
          <cell r="B3525" t="str">
            <v>A5C</v>
          </cell>
          <cell r="C3525" t="str">
            <v>P</v>
          </cell>
          <cell r="D3525" t="str">
            <v>23024</v>
          </cell>
          <cell r="E3525" t="str">
            <v>TEE</v>
          </cell>
          <cell r="F3525">
            <v>2</v>
          </cell>
          <cell r="G3525" t="str">
            <v>CB300304000400</v>
          </cell>
          <cell r="H3525">
            <v>4</v>
          </cell>
          <cell r="I3525" t="str">
            <v>--</v>
          </cell>
          <cell r="J3525">
            <v>1</v>
          </cell>
          <cell r="K3525">
            <v>2</v>
          </cell>
        </row>
        <row r="3526">
          <cell r="A3526" t="str">
            <v>M2</v>
          </cell>
          <cell r="B3526" t="str">
            <v>A5C</v>
          </cell>
          <cell r="C3526" t="str">
            <v>P</v>
          </cell>
          <cell r="D3526" t="str">
            <v>23029</v>
          </cell>
          <cell r="E3526" t="str">
            <v>TEE</v>
          </cell>
          <cell r="F3526">
            <v>2</v>
          </cell>
          <cell r="G3526" t="str">
            <v>CB300304000400</v>
          </cell>
          <cell r="H3526">
            <v>4</v>
          </cell>
          <cell r="I3526" t="str">
            <v>--</v>
          </cell>
          <cell r="J3526">
            <v>1</v>
          </cell>
          <cell r="K3526">
            <v>2</v>
          </cell>
        </row>
        <row r="3527">
          <cell r="A3527" t="str">
            <v>M2</v>
          </cell>
          <cell r="B3527" t="str">
            <v>A5C</v>
          </cell>
          <cell r="C3527" t="str">
            <v>P</v>
          </cell>
          <cell r="D3527" t="str">
            <v>23029</v>
          </cell>
          <cell r="E3527" t="str">
            <v>TEE</v>
          </cell>
          <cell r="F3527">
            <v>2</v>
          </cell>
          <cell r="G3527" t="str">
            <v>CB300304000400</v>
          </cell>
          <cell r="H3527">
            <v>4</v>
          </cell>
          <cell r="I3527" t="str">
            <v>--</v>
          </cell>
          <cell r="J3527">
            <v>1</v>
          </cell>
          <cell r="K3527">
            <v>2</v>
          </cell>
        </row>
        <row r="3528">
          <cell r="A3528" t="str">
            <v>M2</v>
          </cell>
          <cell r="B3528" t="str">
            <v>A5C</v>
          </cell>
          <cell r="C3528" t="str">
            <v>P</v>
          </cell>
          <cell r="D3528" t="str">
            <v>23062</v>
          </cell>
          <cell r="E3528" t="str">
            <v>TEE</v>
          </cell>
          <cell r="F3528">
            <v>2</v>
          </cell>
          <cell r="G3528" t="str">
            <v>CB300304000400</v>
          </cell>
          <cell r="H3528">
            <v>4</v>
          </cell>
          <cell r="I3528" t="str">
            <v>--</v>
          </cell>
          <cell r="J3528">
            <v>1</v>
          </cell>
          <cell r="K3528">
            <v>2</v>
          </cell>
        </row>
        <row r="3529">
          <cell r="A3529" t="str">
            <v>M2</v>
          </cell>
          <cell r="B3529" t="str">
            <v>A5C</v>
          </cell>
          <cell r="C3529" t="str">
            <v>P</v>
          </cell>
          <cell r="D3529" t="str">
            <v>23084</v>
          </cell>
          <cell r="E3529" t="str">
            <v>90 ELL</v>
          </cell>
          <cell r="F3529">
            <v>2</v>
          </cell>
          <cell r="G3529" t="str">
            <v>CB300104000600</v>
          </cell>
          <cell r="H3529">
            <v>6</v>
          </cell>
          <cell r="I3529" t="str">
            <v>--</v>
          </cell>
          <cell r="J3529">
            <v>2</v>
          </cell>
          <cell r="K3529">
            <v>3</v>
          </cell>
        </row>
        <row r="3530">
          <cell r="A3530" t="str">
            <v>M2</v>
          </cell>
          <cell r="B3530" t="str">
            <v>A5C</v>
          </cell>
          <cell r="C3530" t="str">
            <v>P</v>
          </cell>
          <cell r="D3530" t="str">
            <v>23097</v>
          </cell>
          <cell r="E3530" t="str">
            <v>90 ELL</v>
          </cell>
          <cell r="F3530">
            <v>2</v>
          </cell>
          <cell r="G3530" t="str">
            <v>CB300104000600</v>
          </cell>
          <cell r="H3530">
            <v>6</v>
          </cell>
          <cell r="I3530" t="str">
            <v>--</v>
          </cell>
          <cell r="J3530">
            <v>3</v>
          </cell>
          <cell r="K3530">
            <v>4</v>
          </cell>
        </row>
        <row r="3531">
          <cell r="A3531" t="str">
            <v>M2</v>
          </cell>
          <cell r="B3531" t="str">
            <v>A5C</v>
          </cell>
          <cell r="C3531" t="str">
            <v>P</v>
          </cell>
          <cell r="D3531" t="str">
            <v>23136</v>
          </cell>
          <cell r="E3531" t="str">
            <v>90 ELL</v>
          </cell>
          <cell r="F3531">
            <v>2</v>
          </cell>
          <cell r="G3531" t="str">
            <v>CB300104000600</v>
          </cell>
          <cell r="H3531">
            <v>6</v>
          </cell>
          <cell r="I3531" t="str">
            <v>--</v>
          </cell>
          <cell r="J3531">
            <v>3</v>
          </cell>
          <cell r="K3531">
            <v>4</v>
          </cell>
        </row>
        <row r="3532">
          <cell r="A3532" t="str">
            <v>M2</v>
          </cell>
          <cell r="B3532" t="str">
            <v>A5C</v>
          </cell>
          <cell r="C3532" t="str">
            <v>P</v>
          </cell>
          <cell r="D3532" t="str">
            <v>23152</v>
          </cell>
          <cell r="E3532" t="str">
            <v>90 ELL</v>
          </cell>
          <cell r="F3532">
            <v>2</v>
          </cell>
          <cell r="G3532" t="str">
            <v>CB300104000600</v>
          </cell>
          <cell r="H3532">
            <v>6</v>
          </cell>
          <cell r="I3532" t="str">
            <v>--</v>
          </cell>
          <cell r="J3532">
            <v>6</v>
          </cell>
          <cell r="K3532">
            <v>7</v>
          </cell>
        </row>
        <row r="3533">
          <cell r="A3533" t="str">
            <v>M2</v>
          </cell>
          <cell r="B3533" t="str">
            <v>A5C</v>
          </cell>
          <cell r="C3533" t="str">
            <v>P</v>
          </cell>
          <cell r="D3533" t="str">
            <v>23152</v>
          </cell>
          <cell r="E3533" t="str">
            <v>90 ELL</v>
          </cell>
          <cell r="F3533">
            <v>2</v>
          </cell>
          <cell r="G3533" t="str">
            <v>CB300104000600</v>
          </cell>
          <cell r="H3533">
            <v>6</v>
          </cell>
          <cell r="I3533" t="str">
            <v>--</v>
          </cell>
          <cell r="J3533">
            <v>5</v>
          </cell>
          <cell r="K3533">
            <v>6</v>
          </cell>
        </row>
        <row r="3534">
          <cell r="A3534" t="str">
            <v>M2</v>
          </cell>
          <cell r="B3534" t="str">
            <v>A5C</v>
          </cell>
          <cell r="C3534" t="str">
            <v>P</v>
          </cell>
          <cell r="D3534" t="str">
            <v>23181</v>
          </cell>
          <cell r="E3534" t="str">
            <v>90 ELL</v>
          </cell>
          <cell r="F3534">
            <v>2</v>
          </cell>
          <cell r="G3534" t="str">
            <v>CB300104000600</v>
          </cell>
          <cell r="H3534">
            <v>6</v>
          </cell>
          <cell r="I3534" t="str">
            <v>--</v>
          </cell>
          <cell r="J3534">
            <v>6</v>
          </cell>
          <cell r="K3534">
            <v>7</v>
          </cell>
        </row>
        <row r="3535">
          <cell r="A3535" t="str">
            <v>M2</v>
          </cell>
          <cell r="B3535" t="str">
            <v>A5C</v>
          </cell>
          <cell r="C3535" t="str">
            <v>P</v>
          </cell>
          <cell r="D3535" t="str">
            <v>23181</v>
          </cell>
          <cell r="E3535" t="str">
            <v>90 ELL</v>
          </cell>
          <cell r="F3535">
            <v>2</v>
          </cell>
          <cell r="G3535" t="str">
            <v>CB300104000600</v>
          </cell>
          <cell r="H3535">
            <v>6</v>
          </cell>
          <cell r="I3535" t="str">
            <v>--</v>
          </cell>
          <cell r="J3535">
            <v>4</v>
          </cell>
          <cell r="K3535">
            <v>5</v>
          </cell>
        </row>
        <row r="3536">
          <cell r="A3536" t="str">
            <v>M2</v>
          </cell>
          <cell r="B3536" t="str">
            <v>A5C</v>
          </cell>
          <cell r="C3536" t="str">
            <v>P</v>
          </cell>
          <cell r="D3536" t="str">
            <v>23084</v>
          </cell>
          <cell r="E3536" t="str">
            <v>C RED</v>
          </cell>
          <cell r="F3536">
            <v>2</v>
          </cell>
          <cell r="G3536" t="str">
            <v>CB300504040604</v>
          </cell>
          <cell r="H3536">
            <v>6</v>
          </cell>
          <cell r="I3536">
            <v>4</v>
          </cell>
          <cell r="J3536">
            <v>2</v>
          </cell>
          <cell r="K3536">
            <v>3</v>
          </cell>
        </row>
        <row r="3537">
          <cell r="A3537" t="str">
            <v>M2</v>
          </cell>
          <cell r="B3537" t="str">
            <v>A5C</v>
          </cell>
          <cell r="C3537" t="str">
            <v>P</v>
          </cell>
          <cell r="D3537" t="str">
            <v>23152</v>
          </cell>
          <cell r="E3537" t="str">
            <v>E RED</v>
          </cell>
          <cell r="F3537">
            <v>2</v>
          </cell>
          <cell r="G3537" t="str">
            <v>CB300604040604</v>
          </cell>
          <cell r="H3537">
            <v>6</v>
          </cell>
          <cell r="I3537">
            <v>4</v>
          </cell>
          <cell r="J3537">
            <v>2</v>
          </cell>
          <cell r="K3537">
            <v>3</v>
          </cell>
        </row>
        <row r="3538">
          <cell r="A3538" t="str">
            <v>M2</v>
          </cell>
          <cell r="B3538" t="str">
            <v>A5C</v>
          </cell>
          <cell r="C3538" t="str">
            <v>P</v>
          </cell>
          <cell r="D3538" t="str">
            <v>23181</v>
          </cell>
          <cell r="E3538" t="str">
            <v>E RED</v>
          </cell>
          <cell r="F3538">
            <v>2</v>
          </cell>
          <cell r="G3538" t="str">
            <v>CB300604040604</v>
          </cell>
          <cell r="H3538">
            <v>6</v>
          </cell>
          <cell r="I3538">
            <v>4</v>
          </cell>
          <cell r="J3538">
            <v>2</v>
          </cell>
          <cell r="K3538">
            <v>3</v>
          </cell>
        </row>
        <row r="3539">
          <cell r="A3539" t="str">
            <v>M2</v>
          </cell>
          <cell r="B3539" t="str">
            <v>A5C</v>
          </cell>
          <cell r="C3539" t="str">
            <v>P</v>
          </cell>
          <cell r="D3539" t="str">
            <v>23084</v>
          </cell>
          <cell r="E3539" t="str">
            <v>SOL</v>
          </cell>
          <cell r="F3539">
            <v>2</v>
          </cell>
          <cell r="G3539" t="str">
            <v>CB39020000060T</v>
          </cell>
          <cell r="H3539">
            <v>6</v>
          </cell>
          <cell r="I3539">
            <v>0.75</v>
          </cell>
          <cell r="J3539">
            <v>2</v>
          </cell>
          <cell r="K3539">
            <v>3</v>
          </cell>
        </row>
        <row r="3540">
          <cell r="A3540" t="str">
            <v>M2</v>
          </cell>
          <cell r="B3540" t="str">
            <v>A5C</v>
          </cell>
          <cell r="C3540" t="str">
            <v>P</v>
          </cell>
          <cell r="D3540" t="str">
            <v>23083</v>
          </cell>
          <cell r="E3540" t="str">
            <v>SOL</v>
          </cell>
          <cell r="F3540">
            <v>2</v>
          </cell>
          <cell r="G3540" t="str">
            <v>CB390200000601</v>
          </cell>
          <cell r="H3540">
            <v>6</v>
          </cell>
          <cell r="I3540">
            <v>1</v>
          </cell>
          <cell r="J3540">
            <v>2</v>
          </cell>
          <cell r="K3540">
            <v>3</v>
          </cell>
        </row>
        <row r="3541">
          <cell r="A3541" t="str">
            <v>M2</v>
          </cell>
          <cell r="B3541" t="str">
            <v>A5C</v>
          </cell>
          <cell r="C3541" t="str">
            <v>P</v>
          </cell>
          <cell r="D3541" t="str">
            <v>23097</v>
          </cell>
          <cell r="E3541" t="str">
            <v>SOL</v>
          </cell>
          <cell r="F3541">
            <v>2</v>
          </cell>
          <cell r="G3541" t="str">
            <v>CB3902000006IH</v>
          </cell>
          <cell r="H3541">
            <v>6</v>
          </cell>
          <cell r="I3541">
            <v>1.5</v>
          </cell>
          <cell r="J3541">
            <v>1</v>
          </cell>
          <cell r="K3541">
            <v>2</v>
          </cell>
        </row>
        <row r="3542">
          <cell r="A3542" t="str">
            <v>M2</v>
          </cell>
          <cell r="B3542" t="str">
            <v>A5C</v>
          </cell>
          <cell r="C3542" t="str">
            <v>P</v>
          </cell>
          <cell r="D3542" t="str">
            <v>23136</v>
          </cell>
          <cell r="E3542" t="str">
            <v>SOL</v>
          </cell>
          <cell r="F3542">
            <v>2</v>
          </cell>
          <cell r="G3542" t="str">
            <v>CB3902000006IH</v>
          </cell>
          <cell r="H3542">
            <v>6</v>
          </cell>
          <cell r="I3542">
            <v>1.5</v>
          </cell>
          <cell r="J3542">
            <v>1</v>
          </cell>
          <cell r="K3542">
            <v>2</v>
          </cell>
        </row>
        <row r="3543">
          <cell r="A3543" t="str">
            <v>M2</v>
          </cell>
          <cell r="B3543" t="str">
            <v>A5C</v>
          </cell>
          <cell r="C3543" t="str">
            <v>P</v>
          </cell>
          <cell r="D3543" t="str">
            <v>23152</v>
          </cell>
          <cell r="E3543" t="str">
            <v>SOL</v>
          </cell>
          <cell r="F3543">
            <v>2</v>
          </cell>
          <cell r="G3543" t="str">
            <v>CB39020000060T</v>
          </cell>
          <cell r="H3543">
            <v>6</v>
          </cell>
          <cell r="I3543">
            <v>0.75</v>
          </cell>
          <cell r="J3543">
            <v>4</v>
          </cell>
          <cell r="K3543">
            <v>5</v>
          </cell>
        </row>
        <row r="3544">
          <cell r="A3544" t="str">
            <v>M2</v>
          </cell>
          <cell r="B3544" t="str">
            <v>A5C</v>
          </cell>
          <cell r="C3544" t="str">
            <v>P</v>
          </cell>
          <cell r="D3544" t="str">
            <v>23181</v>
          </cell>
          <cell r="E3544" t="str">
            <v>SOL</v>
          </cell>
          <cell r="F3544">
            <v>2</v>
          </cell>
          <cell r="G3544" t="str">
            <v>CB39020000060T</v>
          </cell>
          <cell r="H3544">
            <v>6</v>
          </cell>
          <cell r="I3544">
            <v>0.75</v>
          </cell>
          <cell r="J3544">
            <v>3</v>
          </cell>
          <cell r="K3544">
            <v>4</v>
          </cell>
        </row>
        <row r="3545">
          <cell r="A3545" t="str">
            <v>M2</v>
          </cell>
          <cell r="B3545" t="str">
            <v>A5C</v>
          </cell>
          <cell r="C3545" t="str">
            <v>P</v>
          </cell>
          <cell r="D3545" t="str">
            <v>23181</v>
          </cell>
          <cell r="E3545" t="str">
            <v>SOL</v>
          </cell>
          <cell r="F3545">
            <v>2</v>
          </cell>
          <cell r="G3545" t="str">
            <v>CB39020000060T</v>
          </cell>
          <cell r="H3545">
            <v>6</v>
          </cell>
          <cell r="I3545">
            <v>0.75</v>
          </cell>
          <cell r="J3545">
            <v>1</v>
          </cell>
          <cell r="K3545">
            <v>2</v>
          </cell>
        </row>
        <row r="3546">
          <cell r="A3546" t="str">
            <v>M2</v>
          </cell>
          <cell r="B3546" t="str">
            <v>A5C</v>
          </cell>
          <cell r="C3546" t="str">
            <v>P</v>
          </cell>
          <cell r="D3546" t="str">
            <v>23084</v>
          </cell>
          <cell r="E3546" t="str">
            <v>TEE</v>
          </cell>
          <cell r="F3546">
            <v>2</v>
          </cell>
          <cell r="G3546" t="str">
            <v>CB300304000600</v>
          </cell>
          <cell r="H3546">
            <v>6</v>
          </cell>
          <cell r="I3546" t="str">
            <v>--</v>
          </cell>
          <cell r="J3546">
            <v>1</v>
          </cell>
          <cell r="K3546">
            <v>2</v>
          </cell>
        </row>
        <row r="3547">
          <cell r="A3547" t="str">
            <v>M2</v>
          </cell>
          <cell r="B3547" t="str">
            <v>A5C</v>
          </cell>
          <cell r="C3547" t="str">
            <v>P</v>
          </cell>
          <cell r="D3547" t="str">
            <v>23056</v>
          </cell>
          <cell r="E3547" t="str">
            <v>90 ELL</v>
          </cell>
          <cell r="F3547">
            <v>2</v>
          </cell>
          <cell r="G3547" t="str">
            <v>CB300104000600</v>
          </cell>
          <cell r="H3547">
            <v>6</v>
          </cell>
          <cell r="I3547" t="str">
            <v>--</v>
          </cell>
          <cell r="J3547">
            <v>1</v>
          </cell>
          <cell r="K3547">
            <v>2</v>
          </cell>
        </row>
        <row r="3548">
          <cell r="A3548" t="str">
            <v>M2</v>
          </cell>
          <cell r="B3548" t="str">
            <v>A5C</v>
          </cell>
          <cell r="C3548" t="str">
            <v>P</v>
          </cell>
          <cell r="D3548" t="str">
            <v>23075</v>
          </cell>
          <cell r="E3548" t="str">
            <v>90 ELL</v>
          </cell>
          <cell r="F3548">
            <v>2</v>
          </cell>
          <cell r="G3548" t="str">
            <v>CB300104000600</v>
          </cell>
          <cell r="H3548">
            <v>6</v>
          </cell>
          <cell r="I3548" t="str">
            <v>--</v>
          </cell>
          <cell r="J3548">
            <v>2</v>
          </cell>
          <cell r="K3548">
            <v>3</v>
          </cell>
        </row>
        <row r="3549">
          <cell r="A3549" t="str">
            <v>M2</v>
          </cell>
          <cell r="B3549" t="str">
            <v>A5C</v>
          </cell>
          <cell r="C3549" t="str">
            <v>P</v>
          </cell>
          <cell r="D3549" t="str">
            <v>23090</v>
          </cell>
          <cell r="E3549" t="str">
            <v>90 ELL</v>
          </cell>
          <cell r="F3549">
            <v>2</v>
          </cell>
          <cell r="G3549" t="str">
            <v>CB300104000600</v>
          </cell>
          <cell r="H3549">
            <v>6</v>
          </cell>
          <cell r="I3549" t="str">
            <v>--</v>
          </cell>
          <cell r="J3549">
            <v>3</v>
          </cell>
          <cell r="K3549">
            <v>4</v>
          </cell>
        </row>
        <row r="3550">
          <cell r="A3550" t="str">
            <v>M2</v>
          </cell>
          <cell r="B3550" t="str">
            <v>A5C</v>
          </cell>
          <cell r="C3550" t="str">
            <v>P</v>
          </cell>
          <cell r="D3550" t="str">
            <v>23091</v>
          </cell>
          <cell r="E3550" t="str">
            <v>90 ELL</v>
          </cell>
          <cell r="F3550">
            <v>2</v>
          </cell>
          <cell r="G3550" t="str">
            <v>CB300104000600</v>
          </cell>
          <cell r="H3550">
            <v>6</v>
          </cell>
          <cell r="I3550" t="str">
            <v>--</v>
          </cell>
          <cell r="J3550">
            <v>3</v>
          </cell>
          <cell r="K3550">
            <v>4</v>
          </cell>
        </row>
        <row r="3551">
          <cell r="A3551" t="str">
            <v>M2</v>
          </cell>
          <cell r="B3551" t="str">
            <v>A5C</v>
          </cell>
          <cell r="C3551" t="str">
            <v>P</v>
          </cell>
          <cell r="D3551" t="str">
            <v>23129</v>
          </cell>
          <cell r="E3551" t="str">
            <v>90 ELL</v>
          </cell>
          <cell r="F3551">
            <v>2</v>
          </cell>
          <cell r="G3551" t="str">
            <v>CB300104000600</v>
          </cell>
          <cell r="H3551">
            <v>6</v>
          </cell>
          <cell r="I3551" t="str">
            <v>--</v>
          </cell>
          <cell r="J3551">
            <v>3</v>
          </cell>
          <cell r="K3551">
            <v>4</v>
          </cell>
        </row>
        <row r="3552">
          <cell r="A3552" t="str">
            <v>M2</v>
          </cell>
          <cell r="B3552" t="str">
            <v>A5C</v>
          </cell>
          <cell r="C3552" t="str">
            <v>P</v>
          </cell>
          <cell r="D3552" t="str">
            <v>23130</v>
          </cell>
          <cell r="E3552" t="str">
            <v>90 ELL</v>
          </cell>
          <cell r="F3552">
            <v>2</v>
          </cell>
          <cell r="G3552" t="str">
            <v>CB300104000600</v>
          </cell>
          <cell r="H3552">
            <v>6</v>
          </cell>
          <cell r="I3552" t="str">
            <v>--</v>
          </cell>
          <cell r="J3552">
            <v>3</v>
          </cell>
          <cell r="K3552">
            <v>4</v>
          </cell>
        </row>
        <row r="3553">
          <cell r="A3553" t="str">
            <v>M2</v>
          </cell>
          <cell r="B3553" t="str">
            <v>A5C</v>
          </cell>
          <cell r="C3553" t="str">
            <v>P</v>
          </cell>
          <cell r="D3553" t="str">
            <v>23221</v>
          </cell>
          <cell r="E3553" t="str">
            <v>90 ELL</v>
          </cell>
          <cell r="F3553">
            <v>2</v>
          </cell>
          <cell r="G3553" t="str">
            <v>CB300104000600</v>
          </cell>
          <cell r="H3553">
            <v>6</v>
          </cell>
          <cell r="I3553" t="str">
            <v>--</v>
          </cell>
          <cell r="J3553">
            <v>4</v>
          </cell>
          <cell r="K3553">
            <v>5</v>
          </cell>
        </row>
        <row r="3554">
          <cell r="A3554" t="str">
            <v>M2</v>
          </cell>
          <cell r="B3554" t="str">
            <v>A5C</v>
          </cell>
          <cell r="C3554" t="str">
            <v>P</v>
          </cell>
          <cell r="D3554" t="str">
            <v>23244</v>
          </cell>
          <cell r="E3554" t="str">
            <v>90 ELL</v>
          </cell>
          <cell r="F3554">
            <v>2</v>
          </cell>
          <cell r="G3554" t="str">
            <v>CB300104000600</v>
          </cell>
          <cell r="H3554">
            <v>6</v>
          </cell>
          <cell r="I3554" t="str">
            <v>--</v>
          </cell>
          <cell r="J3554">
            <v>4</v>
          </cell>
          <cell r="K3554">
            <v>5</v>
          </cell>
        </row>
        <row r="3555">
          <cell r="A3555" t="str">
            <v>M2</v>
          </cell>
          <cell r="B3555" t="str">
            <v>A5C</v>
          </cell>
          <cell r="C3555" t="str">
            <v>P</v>
          </cell>
          <cell r="D3555" t="str">
            <v>23021</v>
          </cell>
          <cell r="E3555" t="str">
            <v>90 ELL</v>
          </cell>
          <cell r="F3555">
            <v>2</v>
          </cell>
          <cell r="G3555" t="str">
            <v>CB300104000600</v>
          </cell>
          <cell r="H3555">
            <v>6</v>
          </cell>
          <cell r="I3555" t="str">
            <v>--</v>
          </cell>
          <cell r="J3555">
            <v>5</v>
          </cell>
          <cell r="K3555">
            <v>6</v>
          </cell>
        </row>
        <row r="3556">
          <cell r="A3556" t="str">
            <v>M2</v>
          </cell>
          <cell r="B3556" t="str">
            <v>A5C</v>
          </cell>
          <cell r="C3556" t="str">
            <v>P</v>
          </cell>
          <cell r="D3556" t="str">
            <v>23025</v>
          </cell>
          <cell r="E3556" t="str">
            <v>90 ELL</v>
          </cell>
          <cell r="F3556">
            <v>2</v>
          </cell>
          <cell r="G3556" t="str">
            <v>CB300104000600</v>
          </cell>
          <cell r="H3556">
            <v>6</v>
          </cell>
          <cell r="I3556" t="str">
            <v>--</v>
          </cell>
          <cell r="J3556">
            <v>2</v>
          </cell>
          <cell r="K3556">
            <v>3</v>
          </cell>
        </row>
        <row r="3557">
          <cell r="A3557" t="str">
            <v>M2</v>
          </cell>
          <cell r="B3557" t="str">
            <v>A5C</v>
          </cell>
          <cell r="C3557" t="str">
            <v>P</v>
          </cell>
          <cell r="D3557" t="str">
            <v>23026</v>
          </cell>
          <cell r="E3557" t="str">
            <v>90 ELL</v>
          </cell>
          <cell r="F3557">
            <v>2</v>
          </cell>
          <cell r="G3557" t="str">
            <v>CB300104000600</v>
          </cell>
          <cell r="H3557">
            <v>6</v>
          </cell>
          <cell r="I3557" t="str">
            <v>--</v>
          </cell>
          <cell r="J3557">
            <v>8</v>
          </cell>
          <cell r="K3557">
            <v>10</v>
          </cell>
        </row>
        <row r="3558">
          <cell r="A3558" t="str">
            <v>M2</v>
          </cell>
          <cell r="B3558" t="str">
            <v>A5C</v>
          </cell>
          <cell r="C3558" t="str">
            <v>P</v>
          </cell>
          <cell r="D3558" t="str">
            <v>23091</v>
          </cell>
          <cell r="E3558" t="str">
            <v>C RED</v>
          </cell>
          <cell r="F3558">
            <v>2</v>
          </cell>
          <cell r="G3558" t="str">
            <v>CB300504040604</v>
          </cell>
          <cell r="H3558">
            <v>6</v>
          </cell>
          <cell r="I3558">
            <v>4</v>
          </cell>
          <cell r="J3558">
            <v>2</v>
          </cell>
          <cell r="K3558">
            <v>3</v>
          </cell>
        </row>
        <row r="3559">
          <cell r="A3559" t="str">
            <v>M2</v>
          </cell>
          <cell r="B3559" t="str">
            <v>A5C</v>
          </cell>
          <cell r="C3559" t="str">
            <v>P</v>
          </cell>
          <cell r="D3559" t="str">
            <v>23130</v>
          </cell>
          <cell r="E3559" t="str">
            <v>C RED</v>
          </cell>
          <cell r="F3559">
            <v>2</v>
          </cell>
          <cell r="G3559" t="str">
            <v>CB300504040604</v>
          </cell>
          <cell r="H3559">
            <v>6</v>
          </cell>
          <cell r="I3559">
            <v>4</v>
          </cell>
          <cell r="J3559">
            <v>2</v>
          </cell>
          <cell r="K3559">
            <v>3</v>
          </cell>
        </row>
        <row r="3560">
          <cell r="A3560" t="str">
            <v>M2</v>
          </cell>
          <cell r="B3560" t="str">
            <v>A5C</v>
          </cell>
          <cell r="C3560" t="str">
            <v>P</v>
          </cell>
          <cell r="D3560" t="str">
            <v>23026</v>
          </cell>
          <cell r="E3560" t="str">
            <v>E RED</v>
          </cell>
          <cell r="F3560">
            <v>2</v>
          </cell>
          <cell r="G3560" t="str">
            <v>CB300604040604</v>
          </cell>
          <cell r="H3560">
            <v>6</v>
          </cell>
          <cell r="I3560">
            <v>4</v>
          </cell>
          <cell r="J3560">
            <v>2</v>
          </cell>
          <cell r="K3560">
            <v>3</v>
          </cell>
        </row>
        <row r="3561">
          <cell r="A3561" t="str">
            <v>M2</v>
          </cell>
          <cell r="B3561" t="str">
            <v>A5C</v>
          </cell>
          <cell r="C3561" t="str">
            <v>P</v>
          </cell>
          <cell r="D3561" t="str">
            <v>23021</v>
          </cell>
          <cell r="E3561" t="str">
            <v>E RED</v>
          </cell>
          <cell r="F3561">
            <v>2</v>
          </cell>
          <cell r="G3561" t="str">
            <v>CB300604040604</v>
          </cell>
          <cell r="H3561">
            <v>6</v>
          </cell>
          <cell r="I3561">
            <v>4</v>
          </cell>
          <cell r="J3561">
            <v>2</v>
          </cell>
          <cell r="K3561">
            <v>3</v>
          </cell>
        </row>
        <row r="3562">
          <cell r="A3562" t="str">
            <v>M2</v>
          </cell>
          <cell r="B3562" t="str">
            <v>A5C</v>
          </cell>
          <cell r="C3562" t="str">
            <v>P</v>
          </cell>
          <cell r="D3562" t="str">
            <v>23091</v>
          </cell>
          <cell r="E3562" t="str">
            <v>SOL</v>
          </cell>
          <cell r="F3562">
            <v>2</v>
          </cell>
          <cell r="G3562" t="str">
            <v>CB3902000006IH</v>
          </cell>
          <cell r="H3562">
            <v>6</v>
          </cell>
          <cell r="I3562">
            <v>1.5</v>
          </cell>
          <cell r="J3562">
            <v>1</v>
          </cell>
          <cell r="K3562">
            <v>2</v>
          </cell>
        </row>
        <row r="3563">
          <cell r="A3563" t="str">
            <v>M2</v>
          </cell>
          <cell r="B3563" t="str">
            <v>A5C</v>
          </cell>
          <cell r="C3563" t="str">
            <v>P</v>
          </cell>
          <cell r="D3563" t="str">
            <v>23091</v>
          </cell>
          <cell r="E3563" t="str">
            <v>SOL</v>
          </cell>
          <cell r="F3563">
            <v>2</v>
          </cell>
          <cell r="G3563" t="str">
            <v>CB39020000060T</v>
          </cell>
          <cell r="H3563">
            <v>6</v>
          </cell>
          <cell r="I3563">
            <v>0.75</v>
          </cell>
          <cell r="J3563">
            <v>2</v>
          </cell>
          <cell r="K3563">
            <v>3</v>
          </cell>
        </row>
        <row r="3564">
          <cell r="A3564" t="str">
            <v>M2</v>
          </cell>
          <cell r="B3564" t="str">
            <v>A5C</v>
          </cell>
          <cell r="C3564" t="str">
            <v>P</v>
          </cell>
          <cell r="D3564" t="str">
            <v>23056</v>
          </cell>
          <cell r="E3564" t="str">
            <v>SOL</v>
          </cell>
          <cell r="F3564">
            <v>2</v>
          </cell>
          <cell r="G3564" t="str">
            <v>CB3902000006IH</v>
          </cell>
          <cell r="H3564">
            <v>6</v>
          </cell>
          <cell r="I3564">
            <v>1.5</v>
          </cell>
          <cell r="J3564">
            <v>1</v>
          </cell>
          <cell r="K3564">
            <v>2</v>
          </cell>
        </row>
        <row r="3565">
          <cell r="A3565" t="str">
            <v>M2</v>
          </cell>
          <cell r="B3565" t="str">
            <v>A5C</v>
          </cell>
          <cell r="C3565" t="str">
            <v>P</v>
          </cell>
          <cell r="D3565" t="str">
            <v>23130</v>
          </cell>
          <cell r="E3565" t="str">
            <v>SOL</v>
          </cell>
          <cell r="F3565">
            <v>2</v>
          </cell>
          <cell r="G3565" t="str">
            <v>CB3902000006IH</v>
          </cell>
          <cell r="H3565">
            <v>6</v>
          </cell>
          <cell r="I3565">
            <v>1.5</v>
          </cell>
          <cell r="J3565">
            <v>1</v>
          </cell>
          <cell r="K3565">
            <v>2</v>
          </cell>
        </row>
        <row r="3566">
          <cell r="A3566" t="str">
            <v>M2</v>
          </cell>
          <cell r="B3566" t="str">
            <v>A5C</v>
          </cell>
          <cell r="C3566" t="str">
            <v>P</v>
          </cell>
          <cell r="D3566" t="str">
            <v>23130</v>
          </cell>
          <cell r="E3566" t="str">
            <v>SOL</v>
          </cell>
          <cell r="F3566">
            <v>2</v>
          </cell>
          <cell r="G3566" t="str">
            <v>CB39020000060T</v>
          </cell>
          <cell r="H3566">
            <v>6</v>
          </cell>
          <cell r="I3566">
            <v>0.75</v>
          </cell>
          <cell r="J3566">
            <v>2</v>
          </cell>
          <cell r="K3566">
            <v>3</v>
          </cell>
        </row>
        <row r="3567">
          <cell r="A3567" t="str">
            <v>M2</v>
          </cell>
          <cell r="B3567" t="str">
            <v>A5C</v>
          </cell>
          <cell r="C3567" t="str">
            <v>P</v>
          </cell>
          <cell r="D3567" t="str">
            <v>23221</v>
          </cell>
          <cell r="E3567" t="str">
            <v>SOL</v>
          </cell>
          <cell r="F3567">
            <v>2</v>
          </cell>
          <cell r="G3567" t="str">
            <v>CB3902000006IH</v>
          </cell>
          <cell r="H3567">
            <v>6</v>
          </cell>
          <cell r="I3567">
            <v>1.5</v>
          </cell>
          <cell r="J3567">
            <v>1</v>
          </cell>
          <cell r="K3567">
            <v>2</v>
          </cell>
        </row>
        <row r="3568">
          <cell r="A3568" t="str">
            <v>M2</v>
          </cell>
          <cell r="B3568" t="str">
            <v>A5C</v>
          </cell>
          <cell r="C3568" t="str">
            <v>P</v>
          </cell>
          <cell r="D3568" t="str">
            <v>23244</v>
          </cell>
          <cell r="E3568" t="str">
            <v>SOL</v>
          </cell>
          <cell r="F3568">
            <v>2</v>
          </cell>
          <cell r="G3568" t="str">
            <v>CB3902000006IH</v>
          </cell>
          <cell r="H3568">
            <v>6</v>
          </cell>
          <cell r="I3568">
            <v>1.5</v>
          </cell>
          <cell r="J3568">
            <v>1</v>
          </cell>
          <cell r="K3568">
            <v>2</v>
          </cell>
        </row>
        <row r="3569">
          <cell r="A3569" t="str">
            <v>M2</v>
          </cell>
          <cell r="B3569" t="str">
            <v>A5C</v>
          </cell>
          <cell r="C3569" t="str">
            <v>P</v>
          </cell>
          <cell r="D3569" t="str">
            <v>23091</v>
          </cell>
          <cell r="E3569" t="str">
            <v>TEE</v>
          </cell>
          <cell r="F3569">
            <v>2</v>
          </cell>
          <cell r="G3569" t="str">
            <v>CB300304000600</v>
          </cell>
          <cell r="H3569">
            <v>6</v>
          </cell>
          <cell r="I3569" t="str">
            <v>--</v>
          </cell>
          <cell r="J3569">
            <v>2</v>
          </cell>
          <cell r="K3569">
            <v>3</v>
          </cell>
        </row>
        <row r="3570">
          <cell r="A3570" t="str">
            <v>M2</v>
          </cell>
          <cell r="B3570" t="str">
            <v>A5C</v>
          </cell>
          <cell r="C3570" t="str">
            <v>P</v>
          </cell>
          <cell r="D3570" t="str">
            <v>23130</v>
          </cell>
          <cell r="E3570" t="str">
            <v>TEE</v>
          </cell>
          <cell r="F3570">
            <v>2</v>
          </cell>
          <cell r="G3570" t="str">
            <v>CB300304000600</v>
          </cell>
          <cell r="H3570">
            <v>6</v>
          </cell>
          <cell r="I3570" t="str">
            <v>--</v>
          </cell>
          <cell r="J3570">
            <v>2</v>
          </cell>
          <cell r="K3570">
            <v>3</v>
          </cell>
        </row>
        <row r="3571">
          <cell r="A3571" t="str">
            <v>M2</v>
          </cell>
          <cell r="B3571" t="str">
            <v>A5C</v>
          </cell>
          <cell r="C3571" t="str">
            <v>P</v>
          </cell>
          <cell r="D3571" t="str">
            <v>23021</v>
          </cell>
          <cell r="E3571" t="str">
            <v>TEE</v>
          </cell>
          <cell r="F3571">
            <v>2</v>
          </cell>
          <cell r="G3571" t="str">
            <v>CB300304000600</v>
          </cell>
          <cell r="H3571">
            <v>6</v>
          </cell>
          <cell r="I3571" t="str">
            <v>--</v>
          </cell>
          <cell r="J3571">
            <v>1</v>
          </cell>
          <cell r="K3571">
            <v>2</v>
          </cell>
        </row>
        <row r="3572">
          <cell r="A3572" t="str">
            <v>M2</v>
          </cell>
          <cell r="B3572" t="str">
            <v>A5C</v>
          </cell>
          <cell r="C3572" t="str">
            <v>P</v>
          </cell>
          <cell r="D3572" t="str">
            <v>23026</v>
          </cell>
          <cell r="E3572" t="str">
            <v>TEE</v>
          </cell>
          <cell r="F3572">
            <v>2</v>
          </cell>
          <cell r="G3572" t="str">
            <v>CB300304000600</v>
          </cell>
          <cell r="H3572">
            <v>6</v>
          </cell>
          <cell r="I3572" t="str">
            <v>--</v>
          </cell>
          <cell r="J3572">
            <v>1</v>
          </cell>
          <cell r="K3572">
            <v>2</v>
          </cell>
        </row>
        <row r="3573">
          <cell r="A3573" t="str">
            <v>M2</v>
          </cell>
          <cell r="B3573" t="str">
            <v>A5C</v>
          </cell>
          <cell r="C3573" t="str">
            <v>P</v>
          </cell>
          <cell r="D3573" t="str">
            <v>23046</v>
          </cell>
          <cell r="E3573" t="str">
            <v>45 ELL</v>
          </cell>
          <cell r="F3573">
            <v>2</v>
          </cell>
          <cell r="G3573" t="str">
            <v>CB300204000800</v>
          </cell>
          <cell r="H3573">
            <v>8</v>
          </cell>
          <cell r="I3573" t="str">
            <v>--</v>
          </cell>
          <cell r="J3573">
            <v>1</v>
          </cell>
          <cell r="K3573">
            <v>2</v>
          </cell>
        </row>
        <row r="3574">
          <cell r="A3574" t="str">
            <v>M2</v>
          </cell>
          <cell r="B3574" t="str">
            <v>A5C</v>
          </cell>
          <cell r="C3574" t="str">
            <v>P</v>
          </cell>
          <cell r="D3574" t="str">
            <v>23046</v>
          </cell>
          <cell r="E3574" t="str">
            <v>90 ELL</v>
          </cell>
          <cell r="F3574">
            <v>2</v>
          </cell>
          <cell r="G3574" t="str">
            <v>CB300104000800</v>
          </cell>
          <cell r="H3574">
            <v>8</v>
          </cell>
          <cell r="I3574" t="str">
            <v>--</v>
          </cell>
          <cell r="J3574">
            <v>6</v>
          </cell>
          <cell r="K3574">
            <v>7</v>
          </cell>
        </row>
        <row r="3575">
          <cell r="A3575" t="str">
            <v>M2</v>
          </cell>
          <cell r="B3575" t="str">
            <v>A5C</v>
          </cell>
          <cell r="C3575" t="str">
            <v>P</v>
          </cell>
          <cell r="D3575" t="str">
            <v>23067</v>
          </cell>
          <cell r="E3575" t="str">
            <v>90 ELL</v>
          </cell>
          <cell r="F3575">
            <v>2</v>
          </cell>
          <cell r="G3575" t="str">
            <v>CB300104000800</v>
          </cell>
          <cell r="H3575">
            <v>8</v>
          </cell>
          <cell r="I3575" t="str">
            <v>--</v>
          </cell>
          <cell r="J3575">
            <v>5</v>
          </cell>
          <cell r="K3575">
            <v>6</v>
          </cell>
        </row>
        <row r="3576">
          <cell r="A3576" t="str">
            <v>M2</v>
          </cell>
          <cell r="B3576" t="str">
            <v>A5C</v>
          </cell>
          <cell r="C3576" t="str">
            <v>P</v>
          </cell>
          <cell r="D3576" t="str">
            <v>23126</v>
          </cell>
          <cell r="E3576" t="str">
            <v>90 ELL</v>
          </cell>
          <cell r="F3576">
            <v>2</v>
          </cell>
          <cell r="G3576" t="str">
            <v>CB300104000800</v>
          </cell>
          <cell r="H3576">
            <v>8</v>
          </cell>
          <cell r="I3576" t="str">
            <v>--</v>
          </cell>
          <cell r="J3576">
            <v>5</v>
          </cell>
          <cell r="K3576">
            <v>6</v>
          </cell>
        </row>
        <row r="3577">
          <cell r="A3577" t="str">
            <v>M2</v>
          </cell>
          <cell r="B3577" t="str">
            <v>A5C</v>
          </cell>
          <cell r="C3577" t="str">
            <v>P</v>
          </cell>
          <cell r="D3577" t="str">
            <v>23160</v>
          </cell>
          <cell r="E3577" t="str">
            <v>90 ELL</v>
          </cell>
          <cell r="F3577">
            <v>2</v>
          </cell>
          <cell r="G3577" t="str">
            <v>CB300104000800</v>
          </cell>
          <cell r="H3577">
            <v>8</v>
          </cell>
          <cell r="I3577" t="str">
            <v>--</v>
          </cell>
          <cell r="J3577">
            <v>10</v>
          </cell>
          <cell r="K3577">
            <v>12</v>
          </cell>
        </row>
        <row r="3578">
          <cell r="A3578" t="str">
            <v>M2</v>
          </cell>
          <cell r="B3578" t="str">
            <v>A5C</v>
          </cell>
          <cell r="C3578" t="str">
            <v>P</v>
          </cell>
          <cell r="D3578" t="str">
            <v>23160</v>
          </cell>
          <cell r="E3578" t="str">
            <v>E RED</v>
          </cell>
          <cell r="F3578">
            <v>2</v>
          </cell>
          <cell r="G3578" t="str">
            <v>CB300604040806</v>
          </cell>
          <cell r="H3578">
            <v>8</v>
          </cell>
          <cell r="I3578">
            <v>6</v>
          </cell>
          <cell r="J3578">
            <v>2</v>
          </cell>
          <cell r="K3578">
            <v>3</v>
          </cell>
        </row>
        <row r="3579">
          <cell r="A3579" t="str">
            <v>M2</v>
          </cell>
          <cell r="B3579" t="str">
            <v>A5C</v>
          </cell>
          <cell r="C3579" t="str">
            <v>P</v>
          </cell>
          <cell r="D3579" t="str">
            <v>23046</v>
          </cell>
          <cell r="E3579" t="str">
            <v>SOL</v>
          </cell>
          <cell r="F3579">
            <v>2</v>
          </cell>
          <cell r="G3579" t="str">
            <v>CB39020000080T</v>
          </cell>
          <cell r="H3579">
            <v>8</v>
          </cell>
          <cell r="I3579">
            <v>0.75</v>
          </cell>
          <cell r="J3579">
            <v>2</v>
          </cell>
          <cell r="K3579">
            <v>3</v>
          </cell>
        </row>
        <row r="3580">
          <cell r="A3580" t="str">
            <v>M2</v>
          </cell>
          <cell r="B3580" t="str">
            <v>A5C</v>
          </cell>
          <cell r="C3580" t="str">
            <v>P</v>
          </cell>
          <cell r="D3580" t="str">
            <v>23067</v>
          </cell>
          <cell r="E3580" t="str">
            <v>SOL</v>
          </cell>
          <cell r="F3580">
            <v>2</v>
          </cell>
          <cell r="G3580" t="str">
            <v>CB390200000801</v>
          </cell>
          <cell r="H3580">
            <v>8</v>
          </cell>
          <cell r="I3580">
            <v>1</v>
          </cell>
          <cell r="J3580">
            <v>1</v>
          </cell>
          <cell r="K3580">
            <v>2</v>
          </cell>
        </row>
        <row r="3581">
          <cell r="A3581" t="str">
            <v>M2</v>
          </cell>
          <cell r="B3581" t="str">
            <v>A5C</v>
          </cell>
          <cell r="C3581" t="str">
            <v>P</v>
          </cell>
          <cell r="D3581" t="str">
            <v>23067</v>
          </cell>
          <cell r="E3581" t="str">
            <v>SOL</v>
          </cell>
          <cell r="F3581">
            <v>2</v>
          </cell>
          <cell r="G3581" t="str">
            <v>CB3902000008IH</v>
          </cell>
          <cell r="H3581">
            <v>8</v>
          </cell>
          <cell r="I3581">
            <v>1.5</v>
          </cell>
          <cell r="J3581">
            <v>1</v>
          </cell>
          <cell r="K3581">
            <v>2</v>
          </cell>
        </row>
        <row r="3582">
          <cell r="A3582" t="str">
            <v>M2</v>
          </cell>
          <cell r="B3582" t="str">
            <v>A5C</v>
          </cell>
          <cell r="C3582" t="str">
            <v>P</v>
          </cell>
          <cell r="D3582" t="str">
            <v>23067</v>
          </cell>
          <cell r="E3582" t="str">
            <v>SOL</v>
          </cell>
          <cell r="F3582">
            <v>2</v>
          </cell>
          <cell r="G3582" t="str">
            <v>CB39020000080T</v>
          </cell>
          <cell r="H3582">
            <v>8</v>
          </cell>
          <cell r="I3582">
            <v>0.75</v>
          </cell>
          <cell r="J3582">
            <v>2</v>
          </cell>
          <cell r="K3582">
            <v>3</v>
          </cell>
        </row>
        <row r="3583">
          <cell r="A3583" t="str">
            <v>M2</v>
          </cell>
          <cell r="B3583" t="str">
            <v>A5C</v>
          </cell>
          <cell r="C3583" t="str">
            <v>P</v>
          </cell>
          <cell r="D3583" t="str">
            <v>23046</v>
          </cell>
          <cell r="E3583" t="str">
            <v>SOL</v>
          </cell>
          <cell r="F3583">
            <v>2</v>
          </cell>
          <cell r="G3583" t="str">
            <v>CB390200000801</v>
          </cell>
          <cell r="H3583">
            <v>8</v>
          </cell>
          <cell r="I3583">
            <v>1</v>
          </cell>
          <cell r="J3583">
            <v>1</v>
          </cell>
          <cell r="K3583">
            <v>2</v>
          </cell>
        </row>
        <row r="3584">
          <cell r="A3584" t="str">
            <v>M2</v>
          </cell>
          <cell r="B3584" t="str">
            <v>A5C</v>
          </cell>
          <cell r="C3584" t="str">
            <v>P</v>
          </cell>
          <cell r="D3584" t="str">
            <v>23126</v>
          </cell>
          <cell r="E3584" t="str">
            <v>SOL</v>
          </cell>
          <cell r="F3584">
            <v>2</v>
          </cell>
          <cell r="G3584" t="str">
            <v>CB3902000008IH</v>
          </cell>
          <cell r="H3584">
            <v>8</v>
          </cell>
          <cell r="I3584">
            <v>1.5</v>
          </cell>
          <cell r="J3584">
            <v>1</v>
          </cell>
          <cell r="K3584">
            <v>2</v>
          </cell>
        </row>
        <row r="3585">
          <cell r="A3585" t="str">
            <v>M2</v>
          </cell>
          <cell r="B3585" t="str">
            <v>A5C</v>
          </cell>
          <cell r="C3585" t="str">
            <v>P</v>
          </cell>
          <cell r="D3585" t="str">
            <v>23126</v>
          </cell>
          <cell r="E3585" t="str">
            <v>SOL</v>
          </cell>
          <cell r="F3585">
            <v>2</v>
          </cell>
          <cell r="G3585" t="str">
            <v>CB390200000801</v>
          </cell>
          <cell r="H3585">
            <v>8</v>
          </cell>
          <cell r="I3585">
            <v>1</v>
          </cell>
          <cell r="J3585">
            <v>1</v>
          </cell>
          <cell r="K3585">
            <v>2</v>
          </cell>
        </row>
        <row r="3586">
          <cell r="A3586" t="str">
            <v>M2</v>
          </cell>
          <cell r="B3586" t="str">
            <v>A5C</v>
          </cell>
          <cell r="C3586" t="str">
            <v>P</v>
          </cell>
          <cell r="D3586" t="str">
            <v>23126</v>
          </cell>
          <cell r="E3586" t="str">
            <v>SOL</v>
          </cell>
          <cell r="F3586">
            <v>2</v>
          </cell>
          <cell r="G3586" t="str">
            <v>CB39020000080T</v>
          </cell>
          <cell r="H3586">
            <v>8</v>
          </cell>
          <cell r="I3586">
            <v>0.75</v>
          </cell>
          <cell r="J3586">
            <v>2</v>
          </cell>
          <cell r="K3586">
            <v>3</v>
          </cell>
        </row>
        <row r="3587">
          <cell r="A3587" t="str">
            <v>M2</v>
          </cell>
          <cell r="B3587" t="str">
            <v>A5C</v>
          </cell>
          <cell r="C3587" t="str">
            <v>P</v>
          </cell>
          <cell r="D3587" t="str">
            <v>23160</v>
          </cell>
          <cell r="E3587" t="str">
            <v>SOL</v>
          </cell>
          <cell r="F3587">
            <v>2</v>
          </cell>
          <cell r="G3587" t="str">
            <v>CB39020000080T</v>
          </cell>
          <cell r="H3587">
            <v>8</v>
          </cell>
          <cell r="I3587">
            <v>0.75</v>
          </cell>
          <cell r="J3587">
            <v>3</v>
          </cell>
          <cell r="K3587">
            <v>4</v>
          </cell>
        </row>
        <row r="3588">
          <cell r="A3588" t="str">
            <v>M2</v>
          </cell>
          <cell r="B3588" t="str">
            <v>A5C</v>
          </cell>
          <cell r="C3588" t="str">
            <v>P</v>
          </cell>
          <cell r="D3588" t="str">
            <v>23093</v>
          </cell>
          <cell r="E3588" t="str">
            <v>90 ELL</v>
          </cell>
          <cell r="F3588">
            <v>2</v>
          </cell>
          <cell r="G3588" t="str">
            <v>CB300104000800</v>
          </cell>
          <cell r="H3588">
            <v>8</v>
          </cell>
          <cell r="I3588" t="str">
            <v>--</v>
          </cell>
          <cell r="J3588">
            <v>3</v>
          </cell>
          <cell r="K3588">
            <v>4</v>
          </cell>
        </row>
        <row r="3589">
          <cell r="A3589" t="str">
            <v>M2</v>
          </cell>
          <cell r="B3589" t="str">
            <v>A5C</v>
          </cell>
          <cell r="C3589" t="str">
            <v>P</v>
          </cell>
          <cell r="D3589" t="str">
            <v>23089</v>
          </cell>
          <cell r="E3589" t="str">
            <v>90 ELL</v>
          </cell>
          <cell r="F3589">
            <v>2</v>
          </cell>
          <cell r="G3589" t="str">
            <v>CB300104000800</v>
          </cell>
          <cell r="H3589">
            <v>8</v>
          </cell>
          <cell r="I3589" t="str">
            <v>--</v>
          </cell>
          <cell r="J3589">
            <v>3</v>
          </cell>
          <cell r="K3589">
            <v>4</v>
          </cell>
        </row>
        <row r="3590">
          <cell r="A3590" t="str">
            <v>M2</v>
          </cell>
          <cell r="B3590" t="str">
            <v>A5C</v>
          </cell>
          <cell r="C3590" t="str">
            <v>P</v>
          </cell>
          <cell r="D3590" t="str">
            <v>23128</v>
          </cell>
          <cell r="E3590" t="str">
            <v>90 ELL</v>
          </cell>
          <cell r="F3590">
            <v>2</v>
          </cell>
          <cell r="G3590" t="str">
            <v>CB300104000800</v>
          </cell>
          <cell r="H3590">
            <v>8</v>
          </cell>
          <cell r="I3590" t="str">
            <v>--</v>
          </cell>
          <cell r="J3590">
            <v>3</v>
          </cell>
          <cell r="K3590">
            <v>4</v>
          </cell>
        </row>
        <row r="3591">
          <cell r="A3591" t="str">
            <v>M2</v>
          </cell>
          <cell r="B3591" t="str">
            <v>A5C</v>
          </cell>
          <cell r="C3591" t="str">
            <v>P</v>
          </cell>
          <cell r="D3591" t="str">
            <v>23132</v>
          </cell>
          <cell r="E3591" t="str">
            <v>90 ELL</v>
          </cell>
          <cell r="F3591">
            <v>2</v>
          </cell>
          <cell r="G3591" t="str">
            <v>CB300104000800</v>
          </cell>
          <cell r="H3591">
            <v>8</v>
          </cell>
          <cell r="I3591" t="str">
            <v>--</v>
          </cell>
          <cell r="J3591">
            <v>3</v>
          </cell>
          <cell r="K3591">
            <v>4</v>
          </cell>
        </row>
        <row r="3592">
          <cell r="A3592" t="str">
            <v>M2</v>
          </cell>
          <cell r="B3592" t="str">
            <v>A5C</v>
          </cell>
          <cell r="C3592" t="str">
            <v>P</v>
          </cell>
          <cell r="D3592" t="str">
            <v>23089</v>
          </cell>
          <cell r="E3592" t="str">
            <v>E RED</v>
          </cell>
          <cell r="F3592">
            <v>2</v>
          </cell>
          <cell r="G3592" t="str">
            <v>CB300604040806</v>
          </cell>
          <cell r="H3592">
            <v>8</v>
          </cell>
          <cell r="I3592">
            <v>6</v>
          </cell>
          <cell r="J3592">
            <v>2</v>
          </cell>
          <cell r="K3592">
            <v>3</v>
          </cell>
        </row>
        <row r="3593">
          <cell r="A3593" t="str">
            <v>M2</v>
          </cell>
          <cell r="B3593" t="str">
            <v>A5C</v>
          </cell>
          <cell r="C3593" t="str">
            <v>P</v>
          </cell>
          <cell r="D3593" t="str">
            <v>23128</v>
          </cell>
          <cell r="E3593" t="str">
            <v>E RED</v>
          </cell>
          <cell r="F3593">
            <v>2</v>
          </cell>
          <cell r="G3593" t="str">
            <v>CB300604040806</v>
          </cell>
          <cell r="H3593">
            <v>8</v>
          </cell>
          <cell r="I3593">
            <v>6</v>
          </cell>
          <cell r="J3593">
            <v>2</v>
          </cell>
          <cell r="K3593">
            <v>3</v>
          </cell>
        </row>
        <row r="3594">
          <cell r="A3594" t="str">
            <v>M2</v>
          </cell>
          <cell r="B3594" t="str">
            <v>A5C</v>
          </cell>
          <cell r="C3594" t="str">
            <v>P</v>
          </cell>
          <cell r="D3594" t="str">
            <v>23089</v>
          </cell>
          <cell r="E3594" t="str">
            <v>SOL</v>
          </cell>
          <cell r="F3594">
            <v>2</v>
          </cell>
          <cell r="G3594" t="str">
            <v>CB39020000080T</v>
          </cell>
          <cell r="H3594">
            <v>8</v>
          </cell>
          <cell r="I3594">
            <v>0.75</v>
          </cell>
          <cell r="J3594">
            <v>2</v>
          </cell>
          <cell r="K3594">
            <v>3</v>
          </cell>
        </row>
        <row r="3595">
          <cell r="A3595" t="str">
            <v>M2</v>
          </cell>
          <cell r="B3595" t="str">
            <v>A5C</v>
          </cell>
          <cell r="C3595" t="str">
            <v>P</v>
          </cell>
          <cell r="D3595" t="str">
            <v>23089</v>
          </cell>
          <cell r="E3595" t="str">
            <v>SOL</v>
          </cell>
          <cell r="F3595">
            <v>2</v>
          </cell>
          <cell r="G3595" t="str">
            <v>CB3902000008IH</v>
          </cell>
          <cell r="H3595">
            <v>8</v>
          </cell>
          <cell r="I3595">
            <v>1.5</v>
          </cell>
          <cell r="J3595">
            <v>1</v>
          </cell>
          <cell r="K3595">
            <v>2</v>
          </cell>
        </row>
        <row r="3596">
          <cell r="A3596" t="str">
            <v>M2</v>
          </cell>
          <cell r="B3596" t="str">
            <v>A5C</v>
          </cell>
          <cell r="C3596" t="str">
            <v>P</v>
          </cell>
          <cell r="D3596" t="str">
            <v>23128</v>
          </cell>
          <cell r="E3596" t="str">
            <v>SOL</v>
          </cell>
          <cell r="F3596">
            <v>2</v>
          </cell>
          <cell r="G3596" t="str">
            <v>CB39020000080T</v>
          </cell>
          <cell r="H3596">
            <v>8</v>
          </cell>
          <cell r="I3596">
            <v>0.75</v>
          </cell>
          <cell r="J3596">
            <v>2</v>
          </cell>
          <cell r="K3596">
            <v>3</v>
          </cell>
        </row>
        <row r="3597">
          <cell r="A3597" t="str">
            <v>M2</v>
          </cell>
          <cell r="B3597" t="str">
            <v>A5C</v>
          </cell>
          <cell r="C3597" t="str">
            <v>P</v>
          </cell>
          <cell r="D3597" t="str">
            <v>23128</v>
          </cell>
          <cell r="E3597" t="str">
            <v>SOL</v>
          </cell>
          <cell r="F3597">
            <v>2</v>
          </cell>
          <cell r="G3597" t="str">
            <v>CB3902000008IH</v>
          </cell>
          <cell r="H3597">
            <v>8</v>
          </cell>
          <cell r="I3597">
            <v>1.5</v>
          </cell>
          <cell r="J3597">
            <v>1</v>
          </cell>
          <cell r="K3597">
            <v>2</v>
          </cell>
        </row>
        <row r="3598">
          <cell r="A3598" t="str">
            <v>M2</v>
          </cell>
          <cell r="B3598" t="str">
            <v>A5C</v>
          </cell>
          <cell r="C3598" t="str">
            <v>P</v>
          </cell>
          <cell r="D3598" t="str">
            <v>23089</v>
          </cell>
          <cell r="E3598" t="str">
            <v>TEE</v>
          </cell>
          <cell r="F3598">
            <v>2</v>
          </cell>
          <cell r="G3598" t="str">
            <v>CB300304000800</v>
          </cell>
          <cell r="H3598">
            <v>8</v>
          </cell>
          <cell r="I3598" t="str">
            <v>--</v>
          </cell>
          <cell r="J3598">
            <v>1</v>
          </cell>
          <cell r="K3598">
            <v>2</v>
          </cell>
        </row>
        <row r="3599">
          <cell r="A3599" t="str">
            <v>M2</v>
          </cell>
          <cell r="B3599" t="str">
            <v>A5C</v>
          </cell>
          <cell r="C3599" t="str">
            <v>P</v>
          </cell>
          <cell r="D3599" t="str">
            <v>23128</v>
          </cell>
          <cell r="E3599" t="str">
            <v>TEE</v>
          </cell>
          <cell r="F3599">
            <v>2</v>
          </cell>
          <cell r="G3599" t="str">
            <v>CB300304000800</v>
          </cell>
          <cell r="H3599">
            <v>8</v>
          </cell>
          <cell r="I3599" t="str">
            <v>--</v>
          </cell>
          <cell r="J3599">
            <v>1</v>
          </cell>
          <cell r="K3599">
            <v>2</v>
          </cell>
        </row>
        <row r="3600">
          <cell r="A3600" t="str">
            <v>M2</v>
          </cell>
          <cell r="B3600" t="str">
            <v>A5C</v>
          </cell>
          <cell r="C3600" t="str">
            <v>P</v>
          </cell>
          <cell r="D3600" t="str">
            <v>23010</v>
          </cell>
          <cell r="E3600" t="str">
            <v>90 ELL</v>
          </cell>
          <cell r="F3600">
            <v>2</v>
          </cell>
          <cell r="G3600" t="str">
            <v>CB300104000800</v>
          </cell>
          <cell r="H3600">
            <v>8</v>
          </cell>
          <cell r="I3600" t="str">
            <v>--</v>
          </cell>
          <cell r="J3600">
            <v>1</v>
          </cell>
          <cell r="K3600">
            <v>2</v>
          </cell>
        </row>
        <row r="3601">
          <cell r="A3601" t="str">
            <v>M2</v>
          </cell>
          <cell r="B3601" t="str">
            <v>A5C</v>
          </cell>
          <cell r="C3601" t="str">
            <v>P</v>
          </cell>
          <cell r="D3601" t="str">
            <v>23010</v>
          </cell>
          <cell r="E3601" t="str">
            <v>SOL</v>
          </cell>
          <cell r="F3601">
            <v>2</v>
          </cell>
          <cell r="G3601" t="str">
            <v>CB3902000008IH</v>
          </cell>
          <cell r="H3601">
            <v>8</v>
          </cell>
          <cell r="I3601">
            <v>1.5</v>
          </cell>
          <cell r="J3601">
            <v>1</v>
          </cell>
          <cell r="K3601">
            <v>2</v>
          </cell>
        </row>
        <row r="3602">
          <cell r="A3602" t="str">
            <v>M2</v>
          </cell>
          <cell r="B3602" t="str">
            <v>A5C</v>
          </cell>
          <cell r="C3602" t="str">
            <v>P</v>
          </cell>
          <cell r="D3602" t="str">
            <v>23011</v>
          </cell>
          <cell r="E3602" t="str">
            <v>90 ELL</v>
          </cell>
          <cell r="F3602">
            <v>2</v>
          </cell>
          <cell r="G3602" t="str">
            <v>CB300104001000</v>
          </cell>
          <cell r="H3602">
            <v>10</v>
          </cell>
          <cell r="I3602" t="str">
            <v>--</v>
          </cell>
          <cell r="J3602">
            <v>6</v>
          </cell>
          <cell r="K3602">
            <v>7</v>
          </cell>
        </row>
        <row r="3603">
          <cell r="A3603" t="str">
            <v>M2</v>
          </cell>
          <cell r="B3603" t="str">
            <v>A5C</v>
          </cell>
          <cell r="C3603" t="str">
            <v>P</v>
          </cell>
          <cell r="D3603" t="str">
            <v>23023</v>
          </cell>
          <cell r="E3603" t="str">
            <v>90 ELL</v>
          </cell>
          <cell r="F3603">
            <v>2</v>
          </cell>
          <cell r="G3603" t="str">
            <v>CB300104001000</v>
          </cell>
          <cell r="H3603">
            <v>10</v>
          </cell>
          <cell r="I3603" t="str">
            <v>--</v>
          </cell>
          <cell r="J3603">
            <v>3</v>
          </cell>
          <cell r="K3603">
            <v>4</v>
          </cell>
        </row>
        <row r="3604">
          <cell r="A3604" t="str">
            <v>M2</v>
          </cell>
          <cell r="B3604" t="str">
            <v>A5C</v>
          </cell>
          <cell r="C3604" t="str">
            <v>P</v>
          </cell>
          <cell r="D3604" t="str">
            <v>23057</v>
          </cell>
          <cell r="E3604" t="str">
            <v>90 ELL</v>
          </cell>
          <cell r="F3604">
            <v>2</v>
          </cell>
          <cell r="G3604" t="str">
            <v>CB300104001000</v>
          </cell>
          <cell r="H3604">
            <v>10</v>
          </cell>
          <cell r="I3604" t="str">
            <v>--</v>
          </cell>
          <cell r="J3604">
            <v>8</v>
          </cell>
          <cell r="K3604">
            <v>9</v>
          </cell>
        </row>
        <row r="3605">
          <cell r="A3605" t="str">
            <v>M2</v>
          </cell>
          <cell r="B3605" t="str">
            <v>A5C</v>
          </cell>
          <cell r="C3605" t="str">
            <v>P</v>
          </cell>
          <cell r="D3605" t="str">
            <v>23023</v>
          </cell>
          <cell r="E3605" t="str">
            <v>C RED</v>
          </cell>
          <cell r="F3605">
            <v>2</v>
          </cell>
          <cell r="G3605" t="str">
            <v>CB300504041006</v>
          </cell>
          <cell r="H3605">
            <v>10</v>
          </cell>
          <cell r="I3605">
            <v>6</v>
          </cell>
          <cell r="J3605">
            <v>2</v>
          </cell>
          <cell r="K3605">
            <v>3</v>
          </cell>
        </row>
        <row r="3606">
          <cell r="A3606" t="str">
            <v>M2</v>
          </cell>
          <cell r="B3606" t="str">
            <v>A5C</v>
          </cell>
          <cell r="C3606" t="str">
            <v>P</v>
          </cell>
          <cell r="D3606" t="str">
            <v>23011</v>
          </cell>
          <cell r="E3606" t="str">
            <v>SOL</v>
          </cell>
          <cell r="F3606">
            <v>2</v>
          </cell>
          <cell r="G3606" t="str">
            <v>CB39020000100T</v>
          </cell>
          <cell r="H3606">
            <v>10</v>
          </cell>
          <cell r="I3606">
            <v>0.75</v>
          </cell>
          <cell r="J3606">
            <v>3</v>
          </cell>
          <cell r="K3606">
            <v>4</v>
          </cell>
        </row>
        <row r="3607">
          <cell r="A3607" t="str">
            <v>M2</v>
          </cell>
          <cell r="B3607" t="str">
            <v>A5C</v>
          </cell>
          <cell r="C3607" t="str">
            <v>P</v>
          </cell>
          <cell r="D3607" t="str">
            <v>23011</v>
          </cell>
          <cell r="E3607" t="str">
            <v>SOL</v>
          </cell>
          <cell r="F3607">
            <v>2</v>
          </cell>
          <cell r="G3607" t="str">
            <v>CB390200001001</v>
          </cell>
          <cell r="H3607">
            <v>10</v>
          </cell>
          <cell r="I3607">
            <v>1</v>
          </cell>
          <cell r="J3607">
            <v>1</v>
          </cell>
          <cell r="K3607">
            <v>2</v>
          </cell>
        </row>
        <row r="3608">
          <cell r="A3608" t="str">
            <v>M2</v>
          </cell>
          <cell r="B3608" t="str">
            <v>A5C</v>
          </cell>
          <cell r="C3608" t="str">
            <v>P</v>
          </cell>
          <cell r="D3608" t="str">
            <v>23057</v>
          </cell>
          <cell r="E3608" t="str">
            <v>SOL</v>
          </cell>
          <cell r="F3608">
            <v>2</v>
          </cell>
          <cell r="G3608" t="str">
            <v>CB39020000100T</v>
          </cell>
          <cell r="H3608">
            <v>10</v>
          </cell>
          <cell r="I3608">
            <v>0.75</v>
          </cell>
          <cell r="J3608">
            <v>2</v>
          </cell>
          <cell r="K3608">
            <v>3</v>
          </cell>
        </row>
        <row r="3609">
          <cell r="A3609" t="str">
            <v>M2</v>
          </cell>
          <cell r="B3609" t="str">
            <v>A5C</v>
          </cell>
          <cell r="C3609" t="str">
            <v>P</v>
          </cell>
          <cell r="D3609" t="str">
            <v>23057</v>
          </cell>
          <cell r="E3609" t="str">
            <v>SOL</v>
          </cell>
          <cell r="F3609">
            <v>2</v>
          </cell>
          <cell r="G3609" t="str">
            <v>CB390200001001</v>
          </cell>
          <cell r="H3609">
            <v>10</v>
          </cell>
          <cell r="I3609">
            <v>1</v>
          </cell>
          <cell r="J3609">
            <v>1</v>
          </cell>
          <cell r="K3609">
            <v>2</v>
          </cell>
        </row>
        <row r="3610">
          <cell r="A3610" t="str">
            <v>M2</v>
          </cell>
          <cell r="B3610" t="str">
            <v>A5C</v>
          </cell>
          <cell r="C3610" t="str">
            <v>P</v>
          </cell>
          <cell r="D3610" t="str">
            <v>23023</v>
          </cell>
          <cell r="E3610" t="str">
            <v>TEE</v>
          </cell>
          <cell r="F3610">
            <v>2</v>
          </cell>
          <cell r="G3610" t="str">
            <v>CB300304001000</v>
          </cell>
          <cell r="H3610">
            <v>10</v>
          </cell>
          <cell r="I3610" t="str">
            <v>--</v>
          </cell>
          <cell r="J3610">
            <v>1</v>
          </cell>
          <cell r="K3610">
            <v>2</v>
          </cell>
        </row>
        <row r="3611">
          <cell r="A3611" t="str">
            <v>M2</v>
          </cell>
          <cell r="B3611" t="str">
            <v>A5C</v>
          </cell>
          <cell r="C3611" t="str">
            <v>P</v>
          </cell>
          <cell r="D3611" t="str">
            <v>23049</v>
          </cell>
          <cell r="E3611" t="str">
            <v>90 ELL</v>
          </cell>
          <cell r="F3611">
            <v>2</v>
          </cell>
          <cell r="G3611" t="str">
            <v>CB300104001000</v>
          </cell>
          <cell r="H3611">
            <v>10</v>
          </cell>
          <cell r="I3611" t="str">
            <v>--</v>
          </cell>
          <cell r="J3611">
            <v>1</v>
          </cell>
          <cell r="K3611">
            <v>2</v>
          </cell>
        </row>
        <row r="3612">
          <cell r="A3612" t="str">
            <v>M2</v>
          </cell>
          <cell r="B3612" t="str">
            <v>A5C</v>
          </cell>
          <cell r="C3612" t="str">
            <v>P</v>
          </cell>
          <cell r="D3612" t="str">
            <v>23060</v>
          </cell>
          <cell r="E3612" t="str">
            <v>90 ELL</v>
          </cell>
          <cell r="F3612">
            <v>2</v>
          </cell>
          <cell r="G3612" t="str">
            <v>CB300104001000</v>
          </cell>
          <cell r="H3612">
            <v>10</v>
          </cell>
          <cell r="I3612" t="str">
            <v>--</v>
          </cell>
          <cell r="J3612">
            <v>1</v>
          </cell>
          <cell r="K3612">
            <v>2</v>
          </cell>
        </row>
        <row r="3613">
          <cell r="A3613" t="str">
            <v>M2</v>
          </cell>
          <cell r="B3613" t="str">
            <v>A5C</v>
          </cell>
          <cell r="C3613" t="str">
            <v>P</v>
          </cell>
          <cell r="D3613" t="str">
            <v>23031</v>
          </cell>
          <cell r="E3613" t="str">
            <v>90 ELL</v>
          </cell>
          <cell r="F3613">
            <v>2</v>
          </cell>
          <cell r="G3613" t="str">
            <v>CB300104001200</v>
          </cell>
          <cell r="H3613">
            <v>12</v>
          </cell>
          <cell r="I3613" t="str">
            <v>--</v>
          </cell>
          <cell r="J3613">
            <v>1</v>
          </cell>
          <cell r="K3613">
            <v>2</v>
          </cell>
        </row>
        <row r="3614">
          <cell r="A3614" t="str">
            <v>M2</v>
          </cell>
          <cell r="B3614" t="str">
            <v>A5C</v>
          </cell>
          <cell r="C3614" t="str">
            <v>P</v>
          </cell>
          <cell r="D3614" t="str">
            <v>23015</v>
          </cell>
          <cell r="E3614" t="str">
            <v>90 ELL</v>
          </cell>
          <cell r="F3614">
            <v>2</v>
          </cell>
          <cell r="G3614" t="str">
            <v>CB300104001200</v>
          </cell>
          <cell r="H3614">
            <v>12</v>
          </cell>
          <cell r="I3614" t="str">
            <v>--</v>
          </cell>
          <cell r="J3614">
            <v>1</v>
          </cell>
          <cell r="K3614">
            <v>2</v>
          </cell>
        </row>
        <row r="3615">
          <cell r="A3615" t="str">
            <v>M2</v>
          </cell>
          <cell r="B3615" t="str">
            <v>A5C</v>
          </cell>
          <cell r="C3615" t="str">
            <v>P</v>
          </cell>
          <cell r="D3615" t="str">
            <v>23032</v>
          </cell>
          <cell r="E3615" t="str">
            <v>90 ELL</v>
          </cell>
          <cell r="F3615">
            <v>2</v>
          </cell>
          <cell r="G3615" t="str">
            <v>CB300104001600</v>
          </cell>
          <cell r="H3615">
            <v>16</v>
          </cell>
          <cell r="I3615" t="str">
            <v>--</v>
          </cell>
          <cell r="J3615">
            <v>3</v>
          </cell>
          <cell r="K3615">
            <v>3</v>
          </cell>
        </row>
        <row r="3616">
          <cell r="A3616" t="str">
            <v>M2</v>
          </cell>
          <cell r="B3616" t="str">
            <v>A5C</v>
          </cell>
          <cell r="C3616" t="str">
            <v>P</v>
          </cell>
          <cell r="D3616" t="str">
            <v>23032</v>
          </cell>
          <cell r="E3616" t="str">
            <v>SOL</v>
          </cell>
          <cell r="F3616">
            <v>2</v>
          </cell>
          <cell r="G3616" t="str">
            <v>CB39020000160T</v>
          </cell>
          <cell r="H3616">
            <v>16</v>
          </cell>
          <cell r="I3616">
            <v>0.75</v>
          </cell>
          <cell r="J3616">
            <v>2</v>
          </cell>
          <cell r="K3616">
            <v>2</v>
          </cell>
        </row>
        <row r="3617">
          <cell r="A3617" t="str">
            <v>M2</v>
          </cell>
          <cell r="B3617" t="str">
            <v>A5C</v>
          </cell>
          <cell r="C3617" t="str">
            <v>P</v>
          </cell>
          <cell r="D3617" t="str">
            <v>23022</v>
          </cell>
          <cell r="E3617" t="str">
            <v>90 ELL</v>
          </cell>
          <cell r="F3617">
            <v>2</v>
          </cell>
          <cell r="G3617" t="str">
            <v>CB300104001800</v>
          </cell>
          <cell r="H3617">
            <v>18</v>
          </cell>
          <cell r="I3617" t="str">
            <v>--</v>
          </cell>
          <cell r="J3617">
            <v>6</v>
          </cell>
          <cell r="K3617">
            <v>6</v>
          </cell>
        </row>
        <row r="3618">
          <cell r="A3618" t="str">
            <v>M2</v>
          </cell>
          <cell r="B3618" t="str">
            <v>A5C</v>
          </cell>
          <cell r="C3618" t="str">
            <v>P</v>
          </cell>
          <cell r="D3618" t="str">
            <v>23022</v>
          </cell>
          <cell r="E3618" t="str">
            <v>E RED</v>
          </cell>
          <cell r="F3618">
            <v>2</v>
          </cell>
          <cell r="G3618" t="str">
            <v>CB300604041812</v>
          </cell>
          <cell r="H3618">
            <v>18</v>
          </cell>
          <cell r="I3618" t="str">
            <v>12</v>
          </cell>
          <cell r="J3618">
            <v>2</v>
          </cell>
          <cell r="K3618">
            <v>2</v>
          </cell>
        </row>
        <row r="3619">
          <cell r="A3619" t="str">
            <v>M2</v>
          </cell>
          <cell r="B3619" t="str">
            <v>A5C</v>
          </cell>
          <cell r="C3619" t="str">
            <v>P</v>
          </cell>
          <cell r="D3619" t="str">
            <v>23022</v>
          </cell>
          <cell r="E3619" t="str">
            <v>SOL</v>
          </cell>
          <cell r="F3619">
            <v>2</v>
          </cell>
          <cell r="G3619" t="str">
            <v>CB39020000180T</v>
          </cell>
          <cell r="H3619">
            <v>18</v>
          </cell>
          <cell r="I3619">
            <v>0.75</v>
          </cell>
          <cell r="J3619">
            <v>2</v>
          </cell>
          <cell r="K3619">
            <v>2</v>
          </cell>
        </row>
        <row r="3620">
          <cell r="A3620" t="str">
            <v>M2</v>
          </cell>
          <cell r="B3620" t="str">
            <v>A5C</v>
          </cell>
          <cell r="C3620" t="str">
            <v>P</v>
          </cell>
          <cell r="D3620" t="str">
            <v>23022</v>
          </cell>
          <cell r="E3620" t="str">
            <v>SOL</v>
          </cell>
          <cell r="F3620">
            <v>2</v>
          </cell>
          <cell r="G3620" t="str">
            <v>CB390200001801</v>
          </cell>
          <cell r="H3620">
            <v>18</v>
          </cell>
          <cell r="I3620">
            <v>1</v>
          </cell>
          <cell r="J3620">
            <v>1</v>
          </cell>
          <cell r="K3620">
            <v>1</v>
          </cell>
        </row>
        <row r="3621">
          <cell r="A3621" t="str">
            <v>M2</v>
          </cell>
          <cell r="B3621" t="str">
            <v>A5C</v>
          </cell>
          <cell r="C3621" t="str">
            <v>P</v>
          </cell>
          <cell r="D3621" t="str">
            <v>23022</v>
          </cell>
          <cell r="E3621" t="str">
            <v>C RED</v>
          </cell>
          <cell r="F3621">
            <v>2</v>
          </cell>
          <cell r="G3621" t="str">
            <v>CB300504042018</v>
          </cell>
          <cell r="H3621">
            <v>20</v>
          </cell>
          <cell r="I3621">
            <v>18</v>
          </cell>
          <cell r="J3621">
            <v>1</v>
          </cell>
          <cell r="K3621">
            <v>1</v>
          </cell>
        </row>
        <row r="3622">
          <cell r="A3622" t="str">
            <v>M2</v>
          </cell>
          <cell r="B3622" t="str">
            <v>A5C</v>
          </cell>
          <cell r="C3622" t="str">
            <v>P</v>
          </cell>
          <cell r="D3622" t="str">
            <v>23034</v>
          </cell>
          <cell r="E3622" t="str">
            <v>90 ELL</v>
          </cell>
          <cell r="F3622">
            <v>2</v>
          </cell>
          <cell r="G3622" t="str">
            <v>CB300104002000</v>
          </cell>
          <cell r="H3622">
            <v>20</v>
          </cell>
          <cell r="I3622" t="str">
            <v>--</v>
          </cell>
          <cell r="J3622">
            <v>1</v>
          </cell>
          <cell r="K3622">
            <v>1</v>
          </cell>
        </row>
        <row r="3623">
          <cell r="A3623" t="str">
            <v>M2</v>
          </cell>
          <cell r="B3623" t="str">
            <v>A5C</v>
          </cell>
          <cell r="C3623" t="str">
            <v>P</v>
          </cell>
          <cell r="D3623" t="str">
            <v>23063</v>
          </cell>
          <cell r="E3623" t="str">
            <v>SW FLG</v>
          </cell>
          <cell r="F3623">
            <v>3</v>
          </cell>
          <cell r="G3623" t="str">
            <v>CB240208000H00</v>
          </cell>
          <cell r="H3623">
            <v>0.5</v>
          </cell>
          <cell r="I3623" t="str">
            <v>--</v>
          </cell>
          <cell r="J3623">
            <v>2</v>
          </cell>
          <cell r="K3623">
            <v>2</v>
          </cell>
        </row>
        <row r="3624">
          <cell r="A3624" t="str">
            <v>M2</v>
          </cell>
          <cell r="B3624" t="str">
            <v>A5C</v>
          </cell>
          <cell r="C3624" t="str">
            <v>P</v>
          </cell>
          <cell r="D3624" t="str">
            <v>23078</v>
          </cell>
          <cell r="E3624" t="str">
            <v>SW FLG</v>
          </cell>
          <cell r="F3624">
            <v>3</v>
          </cell>
          <cell r="G3624" t="str">
            <v>CB240208000H00</v>
          </cell>
          <cell r="H3624">
            <v>0.5</v>
          </cell>
          <cell r="I3624" t="str">
            <v>--</v>
          </cell>
          <cell r="J3624">
            <v>2</v>
          </cell>
          <cell r="K3624">
            <v>2</v>
          </cell>
        </row>
        <row r="3625">
          <cell r="A3625" t="str">
            <v>M2</v>
          </cell>
          <cell r="B3625" t="str">
            <v>A5C</v>
          </cell>
          <cell r="C3625" t="str">
            <v>P</v>
          </cell>
          <cell r="D3625" t="str">
            <v>23094</v>
          </cell>
          <cell r="E3625" t="str">
            <v>SW FLG</v>
          </cell>
          <cell r="F3625">
            <v>3</v>
          </cell>
          <cell r="G3625" t="str">
            <v>CB240208000H00</v>
          </cell>
          <cell r="H3625">
            <v>0.5</v>
          </cell>
          <cell r="I3625" t="str">
            <v>--</v>
          </cell>
          <cell r="J3625">
            <v>2</v>
          </cell>
          <cell r="K3625">
            <v>2</v>
          </cell>
        </row>
        <row r="3626">
          <cell r="A3626" t="str">
            <v>M2</v>
          </cell>
          <cell r="B3626" t="str">
            <v>A5C</v>
          </cell>
          <cell r="C3626" t="str">
            <v>P</v>
          </cell>
          <cell r="D3626" t="str">
            <v>23113</v>
          </cell>
          <cell r="E3626" t="str">
            <v>SW FLG</v>
          </cell>
          <cell r="F3626">
            <v>3</v>
          </cell>
          <cell r="G3626" t="str">
            <v>CB240208000H00</v>
          </cell>
          <cell r="H3626">
            <v>0.5</v>
          </cell>
          <cell r="I3626" t="str">
            <v>--</v>
          </cell>
          <cell r="J3626">
            <v>2</v>
          </cell>
          <cell r="K3626">
            <v>2</v>
          </cell>
        </row>
        <row r="3627">
          <cell r="A3627" t="str">
            <v>M2</v>
          </cell>
          <cell r="B3627" t="str">
            <v>B2C</v>
          </cell>
          <cell r="C3627" t="str">
            <v>SCL</v>
          </cell>
          <cell r="D3627" t="str">
            <v>TRAP</v>
          </cell>
          <cell r="E3627" t="str">
            <v>SW FLG</v>
          </cell>
          <cell r="F3627">
            <v>3</v>
          </cell>
          <cell r="G3627" t="str">
            <v>CB240208000T00</v>
          </cell>
          <cell r="H3627">
            <v>0.75</v>
          </cell>
          <cell r="I3627" t="str">
            <v>--</v>
          </cell>
          <cell r="J3627">
            <v>4</v>
          </cell>
          <cell r="K3627">
            <v>4</v>
          </cell>
        </row>
        <row r="3628">
          <cell r="A3628" t="str">
            <v>M2</v>
          </cell>
          <cell r="B3628" t="str">
            <v>B2C</v>
          </cell>
          <cell r="C3628" t="str">
            <v>SH</v>
          </cell>
          <cell r="D3628" t="str">
            <v>24612</v>
          </cell>
          <cell r="E3628" t="str">
            <v>SW FLG</v>
          </cell>
          <cell r="F3628">
            <v>3</v>
          </cell>
          <cell r="G3628" t="str">
            <v>CB240208000T00</v>
          </cell>
          <cell r="H3628">
            <v>0.75</v>
          </cell>
          <cell r="I3628" t="str">
            <v>--</v>
          </cell>
          <cell r="J3628">
            <v>2</v>
          </cell>
          <cell r="K3628">
            <v>2</v>
          </cell>
        </row>
        <row r="3629">
          <cell r="A3629" t="str">
            <v>M2</v>
          </cell>
          <cell r="B3629" t="str">
            <v>B2C</v>
          </cell>
          <cell r="C3629" t="str">
            <v>SCH</v>
          </cell>
          <cell r="D3629" t="str">
            <v>23613</v>
          </cell>
          <cell r="E3629" t="str">
            <v>SW FLG</v>
          </cell>
          <cell r="F3629">
            <v>3</v>
          </cell>
          <cell r="G3629" t="str">
            <v>CB240208000T00</v>
          </cell>
          <cell r="H3629">
            <v>0.75</v>
          </cell>
          <cell r="I3629" t="str">
            <v>--</v>
          </cell>
          <cell r="J3629">
            <v>2</v>
          </cell>
          <cell r="K3629">
            <v>2</v>
          </cell>
        </row>
        <row r="3630">
          <cell r="A3630" t="str">
            <v>M2</v>
          </cell>
          <cell r="B3630" t="str">
            <v>A5C</v>
          </cell>
          <cell r="C3630" t="str">
            <v>P</v>
          </cell>
          <cell r="D3630" t="str">
            <v>23148</v>
          </cell>
          <cell r="E3630" t="str">
            <v>SW FLG</v>
          </cell>
          <cell r="F3630">
            <v>3</v>
          </cell>
          <cell r="G3630" t="str">
            <v>CB240108000T00</v>
          </cell>
          <cell r="H3630">
            <v>0.75</v>
          </cell>
          <cell r="I3630" t="str">
            <v>--</v>
          </cell>
          <cell r="J3630">
            <v>2</v>
          </cell>
          <cell r="K3630">
            <v>2</v>
          </cell>
        </row>
        <row r="3631">
          <cell r="A3631" t="str">
            <v>M2</v>
          </cell>
          <cell r="B3631" t="str">
            <v>A5C</v>
          </cell>
          <cell r="C3631" t="str">
            <v>N</v>
          </cell>
          <cell r="D3631" t="str">
            <v>23613</v>
          </cell>
          <cell r="E3631" t="str">
            <v>SW FLG</v>
          </cell>
          <cell r="F3631">
            <v>3</v>
          </cell>
          <cell r="G3631" t="str">
            <v>CB240208000T00</v>
          </cell>
          <cell r="H3631">
            <v>0.75</v>
          </cell>
          <cell r="I3631" t="str">
            <v>--</v>
          </cell>
          <cell r="J3631">
            <v>2</v>
          </cell>
          <cell r="K3631">
            <v>2</v>
          </cell>
        </row>
        <row r="3632">
          <cell r="A3632" t="str">
            <v>M2</v>
          </cell>
          <cell r="B3632" t="str">
            <v>A5C</v>
          </cell>
          <cell r="C3632" t="str">
            <v>N</v>
          </cell>
          <cell r="D3632" t="str">
            <v>23619</v>
          </cell>
          <cell r="E3632" t="str">
            <v>SW FLG</v>
          </cell>
          <cell r="F3632">
            <v>3</v>
          </cell>
          <cell r="G3632" t="str">
            <v>CB240208000T00</v>
          </cell>
          <cell r="H3632">
            <v>0.75</v>
          </cell>
          <cell r="I3632" t="str">
            <v>--</v>
          </cell>
          <cell r="J3632">
            <v>2</v>
          </cell>
          <cell r="K3632">
            <v>2</v>
          </cell>
        </row>
        <row r="3633">
          <cell r="A3633" t="str">
            <v>M2</v>
          </cell>
          <cell r="B3633" t="str">
            <v>A5C</v>
          </cell>
          <cell r="C3633" t="str">
            <v>N</v>
          </cell>
          <cell r="D3633" t="str">
            <v>23621</v>
          </cell>
          <cell r="E3633" t="str">
            <v>SW FLG</v>
          </cell>
          <cell r="F3633">
            <v>3</v>
          </cell>
          <cell r="G3633" t="str">
            <v>CB240208000T00</v>
          </cell>
          <cell r="H3633">
            <v>0.75</v>
          </cell>
          <cell r="I3633" t="str">
            <v>--</v>
          </cell>
          <cell r="J3633">
            <v>2</v>
          </cell>
          <cell r="K3633">
            <v>2</v>
          </cell>
        </row>
        <row r="3634">
          <cell r="A3634" t="str">
            <v>M2</v>
          </cell>
          <cell r="B3634" t="str">
            <v>A5C</v>
          </cell>
          <cell r="C3634" t="str">
            <v>N</v>
          </cell>
          <cell r="D3634" t="str">
            <v>23646</v>
          </cell>
          <cell r="E3634" t="str">
            <v>SW FLG</v>
          </cell>
          <cell r="F3634">
            <v>3</v>
          </cell>
          <cell r="G3634" t="str">
            <v>CB240208000T00</v>
          </cell>
          <cell r="H3634">
            <v>0.75</v>
          </cell>
          <cell r="I3634" t="str">
            <v>--</v>
          </cell>
          <cell r="J3634">
            <v>2</v>
          </cell>
          <cell r="K3634">
            <v>2</v>
          </cell>
        </row>
        <row r="3635">
          <cell r="A3635" t="str">
            <v>M2</v>
          </cell>
          <cell r="B3635" t="str">
            <v>A5C</v>
          </cell>
          <cell r="C3635" t="str">
            <v>N</v>
          </cell>
          <cell r="D3635" t="str">
            <v>23647</v>
          </cell>
          <cell r="E3635" t="str">
            <v>SW FLG</v>
          </cell>
          <cell r="F3635">
            <v>3</v>
          </cell>
          <cell r="G3635" t="str">
            <v>CB240108000T00</v>
          </cell>
          <cell r="H3635">
            <v>0.75</v>
          </cell>
          <cell r="I3635" t="str">
            <v>--</v>
          </cell>
          <cell r="J3635">
            <v>2</v>
          </cell>
          <cell r="K3635">
            <v>2</v>
          </cell>
        </row>
        <row r="3636">
          <cell r="A3636" t="str">
            <v>M2</v>
          </cell>
          <cell r="B3636" t="str">
            <v>A5C</v>
          </cell>
          <cell r="C3636" t="str">
            <v>N</v>
          </cell>
          <cell r="D3636" t="str">
            <v>24611</v>
          </cell>
          <cell r="E3636" t="str">
            <v>SW FLG</v>
          </cell>
          <cell r="F3636">
            <v>3</v>
          </cell>
          <cell r="G3636" t="str">
            <v>CB240208000T00</v>
          </cell>
          <cell r="H3636">
            <v>0.75</v>
          </cell>
          <cell r="I3636" t="str">
            <v>--</v>
          </cell>
          <cell r="J3636">
            <v>2</v>
          </cell>
          <cell r="K3636">
            <v>2</v>
          </cell>
        </row>
        <row r="3637">
          <cell r="A3637" t="str">
            <v>M2</v>
          </cell>
          <cell r="B3637" t="str">
            <v>A5C</v>
          </cell>
          <cell r="C3637" t="str">
            <v>N</v>
          </cell>
          <cell r="D3637" t="str">
            <v>24612</v>
          </cell>
          <cell r="E3637" t="str">
            <v>SW FLG</v>
          </cell>
          <cell r="F3637">
            <v>3</v>
          </cell>
          <cell r="G3637" t="str">
            <v>CB240208000T00</v>
          </cell>
          <cell r="H3637">
            <v>0.75</v>
          </cell>
          <cell r="I3637" t="str">
            <v>--</v>
          </cell>
          <cell r="J3637">
            <v>2</v>
          </cell>
          <cell r="K3637">
            <v>2</v>
          </cell>
        </row>
        <row r="3638">
          <cell r="A3638" t="str">
            <v>M2</v>
          </cell>
          <cell r="B3638" t="str">
            <v>A5C</v>
          </cell>
          <cell r="C3638" t="str">
            <v>N</v>
          </cell>
          <cell r="D3638" t="str">
            <v>23642</v>
          </cell>
          <cell r="E3638" t="str">
            <v>SW FLG</v>
          </cell>
          <cell r="F3638">
            <v>3</v>
          </cell>
          <cell r="G3638" t="str">
            <v>CB240208000T00</v>
          </cell>
          <cell r="H3638">
            <v>0.75</v>
          </cell>
          <cell r="I3638" t="str">
            <v>--</v>
          </cell>
          <cell r="J3638">
            <v>2</v>
          </cell>
          <cell r="K3638">
            <v>2</v>
          </cell>
        </row>
        <row r="3639">
          <cell r="A3639" t="str">
            <v>M2</v>
          </cell>
          <cell r="B3639" t="str">
            <v>A5C</v>
          </cell>
          <cell r="C3639" t="str">
            <v>N</v>
          </cell>
          <cell r="D3639" t="str">
            <v>24613</v>
          </cell>
          <cell r="E3639" t="str">
            <v>SW FLG</v>
          </cell>
          <cell r="F3639">
            <v>3</v>
          </cell>
          <cell r="G3639" t="str">
            <v>CB240208000T00</v>
          </cell>
          <cell r="H3639">
            <v>0.75</v>
          </cell>
          <cell r="I3639" t="str">
            <v>--</v>
          </cell>
          <cell r="J3639">
            <v>2</v>
          </cell>
          <cell r="K3639">
            <v>2</v>
          </cell>
        </row>
        <row r="3640">
          <cell r="A3640" t="str">
            <v>M2</v>
          </cell>
          <cell r="B3640" t="str">
            <v>A5C</v>
          </cell>
          <cell r="C3640" t="str">
            <v>N</v>
          </cell>
          <cell r="D3640" t="str">
            <v>24614</v>
          </cell>
          <cell r="E3640" t="str">
            <v>SW FLG</v>
          </cell>
          <cell r="F3640">
            <v>3</v>
          </cell>
          <cell r="G3640" t="str">
            <v>CB240208000T00</v>
          </cell>
          <cell r="H3640">
            <v>0.75</v>
          </cell>
          <cell r="I3640" t="str">
            <v>--</v>
          </cell>
          <cell r="J3640">
            <v>2</v>
          </cell>
          <cell r="K3640">
            <v>2</v>
          </cell>
        </row>
        <row r="3641">
          <cell r="A3641" t="str">
            <v>M2</v>
          </cell>
          <cell r="B3641" t="str">
            <v>A5C</v>
          </cell>
          <cell r="C3641" t="str">
            <v>P</v>
          </cell>
          <cell r="D3641" t="str">
            <v>23052</v>
          </cell>
          <cell r="E3641" t="str">
            <v>SW FLG</v>
          </cell>
          <cell r="F3641">
            <v>3</v>
          </cell>
          <cell r="G3641" t="str">
            <v>CB240208000T00</v>
          </cell>
          <cell r="H3641">
            <v>0.75</v>
          </cell>
          <cell r="I3641" t="str">
            <v>--</v>
          </cell>
          <cell r="J3641">
            <v>2</v>
          </cell>
          <cell r="K3641">
            <v>2</v>
          </cell>
        </row>
        <row r="3642">
          <cell r="A3642" t="str">
            <v>M2</v>
          </cell>
          <cell r="B3642" t="str">
            <v>A5C</v>
          </cell>
          <cell r="C3642" t="str">
            <v>P</v>
          </cell>
          <cell r="D3642" t="str">
            <v>23081</v>
          </cell>
          <cell r="E3642" t="str">
            <v>SW FLG</v>
          </cell>
          <cell r="F3642">
            <v>3</v>
          </cell>
          <cell r="G3642" t="str">
            <v>CB240108000T00</v>
          </cell>
          <cell r="H3642">
            <v>0.75</v>
          </cell>
          <cell r="I3642" t="str">
            <v>--</v>
          </cell>
          <cell r="J3642">
            <v>1</v>
          </cell>
          <cell r="K3642">
            <v>1</v>
          </cell>
        </row>
        <row r="3643">
          <cell r="A3643" t="str">
            <v>M2</v>
          </cell>
          <cell r="B3643" t="str">
            <v>A5C</v>
          </cell>
          <cell r="C3643" t="str">
            <v>P</v>
          </cell>
          <cell r="D3643" t="str">
            <v>23094</v>
          </cell>
          <cell r="E3643" t="str">
            <v>SW FLG</v>
          </cell>
          <cell r="F3643">
            <v>3</v>
          </cell>
          <cell r="G3643" t="str">
            <v>CB240208000T00</v>
          </cell>
          <cell r="H3643">
            <v>0.75</v>
          </cell>
          <cell r="I3643" t="str">
            <v>--</v>
          </cell>
          <cell r="J3643">
            <v>2</v>
          </cell>
          <cell r="K3643">
            <v>2</v>
          </cell>
        </row>
        <row r="3644">
          <cell r="A3644" t="str">
            <v>M2</v>
          </cell>
          <cell r="B3644" t="str">
            <v>A5C</v>
          </cell>
          <cell r="C3644" t="str">
            <v>P</v>
          </cell>
          <cell r="D3644" t="str">
            <v>23094</v>
          </cell>
          <cell r="E3644" t="str">
            <v>SW FLG</v>
          </cell>
          <cell r="F3644">
            <v>3</v>
          </cell>
          <cell r="G3644" t="str">
            <v>CB240108000T00</v>
          </cell>
          <cell r="H3644">
            <v>0.75</v>
          </cell>
          <cell r="I3644" t="str">
            <v>--</v>
          </cell>
          <cell r="J3644">
            <v>6</v>
          </cell>
          <cell r="K3644">
            <v>6</v>
          </cell>
        </row>
        <row r="3645">
          <cell r="A3645" t="str">
            <v>M2</v>
          </cell>
          <cell r="B3645" t="str">
            <v>A5C</v>
          </cell>
          <cell r="C3645" t="str">
            <v>P</v>
          </cell>
          <cell r="D3645" t="str">
            <v>23094</v>
          </cell>
          <cell r="E3645" t="str">
            <v>SW FLG</v>
          </cell>
          <cell r="F3645">
            <v>3</v>
          </cell>
          <cell r="G3645" t="str">
            <v>CB240108000T00</v>
          </cell>
          <cell r="H3645">
            <v>0.75</v>
          </cell>
          <cell r="I3645" t="str">
            <v>--</v>
          </cell>
          <cell r="J3645">
            <v>2</v>
          </cell>
          <cell r="K3645">
            <v>2</v>
          </cell>
        </row>
        <row r="3646">
          <cell r="A3646" t="str">
            <v>M2</v>
          </cell>
          <cell r="B3646" t="str">
            <v>A5C</v>
          </cell>
          <cell r="C3646" t="str">
            <v>P</v>
          </cell>
          <cell r="D3646" t="str">
            <v>23101</v>
          </cell>
          <cell r="E3646" t="str">
            <v>SW FLG</v>
          </cell>
          <cell r="F3646">
            <v>3</v>
          </cell>
          <cell r="G3646" t="str">
            <v>CB240208000T00</v>
          </cell>
          <cell r="H3646">
            <v>0.75</v>
          </cell>
          <cell r="I3646" t="str">
            <v>--</v>
          </cell>
          <cell r="J3646">
            <v>2</v>
          </cell>
          <cell r="K3646">
            <v>2</v>
          </cell>
        </row>
        <row r="3647">
          <cell r="A3647" t="str">
            <v>M2</v>
          </cell>
          <cell r="B3647" t="str">
            <v>A5C</v>
          </cell>
          <cell r="C3647" t="str">
            <v>P</v>
          </cell>
          <cell r="D3647" t="str">
            <v>23101</v>
          </cell>
          <cell r="E3647" t="str">
            <v>SW FLG</v>
          </cell>
          <cell r="F3647">
            <v>3</v>
          </cell>
          <cell r="G3647" t="str">
            <v>CB240108000T00</v>
          </cell>
          <cell r="H3647">
            <v>0.75</v>
          </cell>
          <cell r="I3647" t="str">
            <v>--</v>
          </cell>
          <cell r="J3647">
            <v>6</v>
          </cell>
          <cell r="K3647">
            <v>6</v>
          </cell>
        </row>
        <row r="3648">
          <cell r="A3648" t="str">
            <v>M2</v>
          </cell>
          <cell r="B3648" t="str">
            <v>A5C</v>
          </cell>
          <cell r="C3648" t="str">
            <v>P</v>
          </cell>
          <cell r="D3648" t="str">
            <v>23104</v>
          </cell>
          <cell r="E3648" t="str">
            <v>SW FLG</v>
          </cell>
          <cell r="F3648">
            <v>3</v>
          </cell>
          <cell r="G3648" t="str">
            <v>CB240108000T00</v>
          </cell>
          <cell r="H3648">
            <v>0.75</v>
          </cell>
          <cell r="I3648" t="str">
            <v>--</v>
          </cell>
          <cell r="J3648">
            <v>1</v>
          </cell>
          <cell r="K3648">
            <v>1</v>
          </cell>
        </row>
        <row r="3649">
          <cell r="A3649" t="str">
            <v>M2</v>
          </cell>
          <cell r="B3649" t="str">
            <v>A5C</v>
          </cell>
          <cell r="C3649" t="str">
            <v>P</v>
          </cell>
          <cell r="D3649" t="str">
            <v>23104</v>
          </cell>
          <cell r="E3649" t="str">
            <v>SW FLG</v>
          </cell>
          <cell r="F3649">
            <v>3</v>
          </cell>
          <cell r="G3649" t="str">
            <v>CB240108000T00</v>
          </cell>
          <cell r="H3649">
            <v>0.75</v>
          </cell>
          <cell r="I3649" t="str">
            <v>--</v>
          </cell>
          <cell r="J3649">
            <v>1</v>
          </cell>
          <cell r="K3649">
            <v>1</v>
          </cell>
        </row>
        <row r="3650">
          <cell r="A3650" t="str">
            <v>M2</v>
          </cell>
          <cell r="B3650" t="str">
            <v>A5C</v>
          </cell>
          <cell r="C3650" t="str">
            <v>P</v>
          </cell>
          <cell r="D3650" t="str">
            <v>23105</v>
          </cell>
          <cell r="E3650" t="str">
            <v>SW FLG</v>
          </cell>
          <cell r="F3650">
            <v>3</v>
          </cell>
          <cell r="G3650" t="str">
            <v>CB240108000T00</v>
          </cell>
          <cell r="H3650">
            <v>0.75</v>
          </cell>
          <cell r="I3650" t="str">
            <v>--</v>
          </cell>
          <cell r="J3650">
            <v>6</v>
          </cell>
          <cell r="K3650">
            <v>6</v>
          </cell>
        </row>
        <row r="3651">
          <cell r="A3651" t="str">
            <v>M2</v>
          </cell>
          <cell r="B3651" t="str">
            <v>A5C</v>
          </cell>
          <cell r="C3651" t="str">
            <v>P</v>
          </cell>
          <cell r="D3651" t="str">
            <v>23105</v>
          </cell>
          <cell r="E3651" t="str">
            <v>SW FLG</v>
          </cell>
          <cell r="F3651">
            <v>3</v>
          </cell>
          <cell r="G3651" t="str">
            <v>CB240208000T00</v>
          </cell>
          <cell r="H3651">
            <v>0.75</v>
          </cell>
          <cell r="I3651" t="str">
            <v>--</v>
          </cell>
          <cell r="J3651">
            <v>2</v>
          </cell>
          <cell r="K3651">
            <v>2</v>
          </cell>
        </row>
        <row r="3652">
          <cell r="A3652" t="str">
            <v>M2</v>
          </cell>
          <cell r="B3652" t="str">
            <v>A5C</v>
          </cell>
          <cell r="C3652" t="str">
            <v>P</v>
          </cell>
          <cell r="D3652" t="str">
            <v>23108</v>
          </cell>
          <cell r="E3652" t="str">
            <v>SW FLG</v>
          </cell>
          <cell r="F3652">
            <v>3</v>
          </cell>
          <cell r="G3652" t="str">
            <v>CB240108000T00</v>
          </cell>
          <cell r="H3652">
            <v>0.75</v>
          </cell>
          <cell r="I3652" t="str">
            <v>--</v>
          </cell>
          <cell r="J3652">
            <v>1</v>
          </cell>
          <cell r="K3652">
            <v>1</v>
          </cell>
        </row>
        <row r="3653">
          <cell r="A3653" t="str">
            <v>M2</v>
          </cell>
          <cell r="B3653" t="str">
            <v>A5C</v>
          </cell>
          <cell r="C3653" t="str">
            <v>P</v>
          </cell>
          <cell r="D3653" t="str">
            <v>23108</v>
          </cell>
          <cell r="E3653" t="str">
            <v>SW FLG</v>
          </cell>
          <cell r="F3653">
            <v>3</v>
          </cell>
          <cell r="G3653" t="str">
            <v>CB240108000T00</v>
          </cell>
          <cell r="H3653">
            <v>0.75</v>
          </cell>
          <cell r="I3653" t="str">
            <v>--</v>
          </cell>
          <cell r="J3653">
            <v>1</v>
          </cell>
          <cell r="K3653">
            <v>1</v>
          </cell>
        </row>
        <row r="3654">
          <cell r="A3654" t="str">
            <v>M2</v>
          </cell>
          <cell r="B3654" t="str">
            <v>A5C</v>
          </cell>
          <cell r="C3654" t="str">
            <v>P</v>
          </cell>
          <cell r="D3654" t="str">
            <v>23109</v>
          </cell>
          <cell r="E3654" t="str">
            <v>SW FLG</v>
          </cell>
          <cell r="F3654">
            <v>3</v>
          </cell>
          <cell r="G3654" t="str">
            <v>CB240208000T00</v>
          </cell>
          <cell r="H3654">
            <v>0.75</v>
          </cell>
          <cell r="I3654" t="str">
            <v>--</v>
          </cell>
          <cell r="J3654">
            <v>2</v>
          </cell>
          <cell r="K3654">
            <v>2</v>
          </cell>
        </row>
        <row r="3655">
          <cell r="A3655" t="str">
            <v>M2</v>
          </cell>
          <cell r="B3655" t="str">
            <v>A5C</v>
          </cell>
          <cell r="C3655" t="str">
            <v>P</v>
          </cell>
          <cell r="D3655" t="str">
            <v>23109</v>
          </cell>
          <cell r="E3655" t="str">
            <v>SW FLG</v>
          </cell>
          <cell r="F3655">
            <v>3</v>
          </cell>
          <cell r="G3655" t="str">
            <v>CB240108000T00</v>
          </cell>
          <cell r="H3655">
            <v>0.75</v>
          </cell>
          <cell r="I3655" t="str">
            <v>--</v>
          </cell>
          <cell r="J3655">
            <v>6</v>
          </cell>
          <cell r="K3655">
            <v>6</v>
          </cell>
        </row>
        <row r="3656">
          <cell r="A3656" t="str">
            <v>M2</v>
          </cell>
          <cell r="B3656" t="str">
            <v>A5C</v>
          </cell>
          <cell r="C3656" t="str">
            <v>P</v>
          </cell>
          <cell r="D3656" t="str">
            <v>23112</v>
          </cell>
          <cell r="E3656" t="str">
            <v>SW FLG</v>
          </cell>
          <cell r="F3656">
            <v>3</v>
          </cell>
          <cell r="G3656" t="str">
            <v>CB240108000T00</v>
          </cell>
          <cell r="H3656">
            <v>0.75</v>
          </cell>
          <cell r="I3656" t="str">
            <v>--</v>
          </cell>
          <cell r="J3656">
            <v>1</v>
          </cell>
          <cell r="K3656">
            <v>1</v>
          </cell>
        </row>
        <row r="3657">
          <cell r="A3657" t="str">
            <v>M2</v>
          </cell>
          <cell r="B3657" t="str">
            <v>A5C</v>
          </cell>
          <cell r="C3657" t="str">
            <v>P</v>
          </cell>
          <cell r="D3657" t="str">
            <v>23113</v>
          </cell>
          <cell r="E3657" t="str">
            <v>SW FLG</v>
          </cell>
          <cell r="F3657">
            <v>3</v>
          </cell>
          <cell r="G3657" t="str">
            <v>CB240108000T00</v>
          </cell>
          <cell r="H3657">
            <v>0.75</v>
          </cell>
          <cell r="I3657" t="str">
            <v>--</v>
          </cell>
          <cell r="J3657">
            <v>6</v>
          </cell>
          <cell r="K3657">
            <v>6</v>
          </cell>
        </row>
        <row r="3658">
          <cell r="A3658" t="str">
            <v>M2</v>
          </cell>
          <cell r="B3658" t="str">
            <v>A5C</v>
          </cell>
          <cell r="C3658" t="str">
            <v>P</v>
          </cell>
          <cell r="D3658" t="str">
            <v>23113</v>
          </cell>
          <cell r="E3658" t="str">
            <v>SW FLG</v>
          </cell>
          <cell r="F3658">
            <v>3</v>
          </cell>
          <cell r="G3658" t="str">
            <v>CB240108000T00</v>
          </cell>
          <cell r="H3658">
            <v>0.75</v>
          </cell>
          <cell r="I3658" t="str">
            <v>--</v>
          </cell>
          <cell r="J3658">
            <v>2</v>
          </cell>
          <cell r="K3658">
            <v>2</v>
          </cell>
        </row>
        <row r="3659">
          <cell r="A3659" t="str">
            <v>M2</v>
          </cell>
          <cell r="B3659" t="str">
            <v>A5C</v>
          </cell>
          <cell r="C3659" t="str">
            <v>P</v>
          </cell>
          <cell r="D3659" t="str">
            <v>23133</v>
          </cell>
          <cell r="E3659" t="str">
            <v>SW FLG</v>
          </cell>
          <cell r="F3659">
            <v>3</v>
          </cell>
          <cell r="G3659" t="str">
            <v>CB240108000T00</v>
          </cell>
          <cell r="H3659">
            <v>0.75</v>
          </cell>
          <cell r="I3659" t="str">
            <v>--</v>
          </cell>
          <cell r="J3659">
            <v>5</v>
          </cell>
          <cell r="K3659">
            <v>5</v>
          </cell>
        </row>
        <row r="3660">
          <cell r="A3660" t="str">
            <v>M2</v>
          </cell>
          <cell r="B3660" t="str">
            <v>A5C</v>
          </cell>
          <cell r="C3660" t="str">
            <v>P</v>
          </cell>
          <cell r="D3660" t="str">
            <v>23141</v>
          </cell>
          <cell r="E3660" t="str">
            <v>SW FLG</v>
          </cell>
          <cell r="F3660">
            <v>3</v>
          </cell>
          <cell r="G3660" t="str">
            <v>CB240108000T00</v>
          </cell>
          <cell r="H3660">
            <v>0.75</v>
          </cell>
          <cell r="I3660" t="str">
            <v>--</v>
          </cell>
          <cell r="J3660">
            <v>5</v>
          </cell>
          <cell r="K3660">
            <v>5</v>
          </cell>
        </row>
        <row r="3661">
          <cell r="A3661" t="str">
            <v>M2</v>
          </cell>
          <cell r="B3661" t="str">
            <v>A5C</v>
          </cell>
          <cell r="C3661" t="str">
            <v>P</v>
          </cell>
          <cell r="D3661" t="str">
            <v>23143</v>
          </cell>
          <cell r="E3661" t="str">
            <v>SW FLG</v>
          </cell>
          <cell r="F3661">
            <v>3</v>
          </cell>
          <cell r="G3661" t="str">
            <v>CB240108000T00</v>
          </cell>
          <cell r="H3661">
            <v>0.75</v>
          </cell>
          <cell r="I3661" t="str">
            <v>--</v>
          </cell>
          <cell r="J3661">
            <v>2</v>
          </cell>
          <cell r="K3661">
            <v>2</v>
          </cell>
        </row>
        <row r="3662">
          <cell r="A3662" t="str">
            <v>M2</v>
          </cell>
          <cell r="B3662" t="str">
            <v>A5C</v>
          </cell>
          <cell r="C3662" t="str">
            <v>P</v>
          </cell>
          <cell r="D3662" t="str">
            <v>23145</v>
          </cell>
          <cell r="E3662" t="str">
            <v>SW FLG</v>
          </cell>
          <cell r="F3662">
            <v>3</v>
          </cell>
          <cell r="G3662" t="str">
            <v>CB240108000T00</v>
          </cell>
          <cell r="H3662">
            <v>0.75</v>
          </cell>
          <cell r="I3662" t="str">
            <v>--</v>
          </cell>
          <cell r="J3662">
            <v>5</v>
          </cell>
          <cell r="K3662">
            <v>5</v>
          </cell>
        </row>
        <row r="3663">
          <cell r="A3663" t="str">
            <v>M2</v>
          </cell>
          <cell r="B3663" t="str">
            <v>A5C</v>
          </cell>
          <cell r="C3663" t="str">
            <v>P</v>
          </cell>
          <cell r="D3663" t="str">
            <v>23147</v>
          </cell>
          <cell r="E3663" t="str">
            <v>SW FLG</v>
          </cell>
          <cell r="F3663">
            <v>3</v>
          </cell>
          <cell r="G3663" t="str">
            <v>CB240108000T00</v>
          </cell>
          <cell r="H3663">
            <v>0.75</v>
          </cell>
          <cell r="I3663" t="str">
            <v>--</v>
          </cell>
          <cell r="J3663">
            <v>2</v>
          </cell>
          <cell r="K3663">
            <v>2</v>
          </cell>
        </row>
        <row r="3664">
          <cell r="A3664" t="str">
            <v>M2</v>
          </cell>
          <cell r="B3664" t="str">
            <v>A5C</v>
          </cell>
          <cell r="C3664" t="str">
            <v>P</v>
          </cell>
          <cell r="D3664" t="str">
            <v>23164</v>
          </cell>
          <cell r="E3664" t="str">
            <v>SW FLG</v>
          </cell>
          <cell r="F3664">
            <v>3</v>
          </cell>
          <cell r="G3664" t="str">
            <v>CB240108000T00</v>
          </cell>
          <cell r="H3664">
            <v>0.75</v>
          </cell>
          <cell r="I3664" t="str">
            <v>--</v>
          </cell>
          <cell r="J3664">
            <v>2</v>
          </cell>
          <cell r="K3664">
            <v>2</v>
          </cell>
        </row>
        <row r="3665">
          <cell r="A3665" t="str">
            <v>M2</v>
          </cell>
          <cell r="B3665" t="str">
            <v>A5C</v>
          </cell>
          <cell r="C3665" t="str">
            <v>P</v>
          </cell>
          <cell r="D3665" t="str">
            <v>23188</v>
          </cell>
          <cell r="E3665" t="str">
            <v>SW FLG</v>
          </cell>
          <cell r="F3665">
            <v>3</v>
          </cell>
          <cell r="G3665" t="str">
            <v>CB240208000T00</v>
          </cell>
          <cell r="H3665">
            <v>0.75</v>
          </cell>
          <cell r="I3665" t="str">
            <v>--</v>
          </cell>
          <cell r="J3665">
            <v>2</v>
          </cell>
          <cell r="K3665">
            <v>2</v>
          </cell>
        </row>
        <row r="3666">
          <cell r="A3666" t="str">
            <v>M2</v>
          </cell>
          <cell r="B3666" t="str">
            <v>A5C</v>
          </cell>
          <cell r="C3666" t="str">
            <v>P</v>
          </cell>
          <cell r="D3666" t="str">
            <v>23188</v>
          </cell>
          <cell r="E3666" t="str">
            <v>SW FLG</v>
          </cell>
          <cell r="F3666">
            <v>3</v>
          </cell>
          <cell r="G3666" t="str">
            <v>CB240108000T00</v>
          </cell>
          <cell r="H3666">
            <v>0.75</v>
          </cell>
          <cell r="I3666" t="str">
            <v>--</v>
          </cell>
          <cell r="J3666">
            <v>5</v>
          </cell>
          <cell r="K3666">
            <v>5</v>
          </cell>
        </row>
        <row r="3667">
          <cell r="A3667" t="str">
            <v>M2</v>
          </cell>
          <cell r="B3667" t="str">
            <v>A5C</v>
          </cell>
          <cell r="C3667" t="str">
            <v>P</v>
          </cell>
          <cell r="D3667" t="str">
            <v>23225</v>
          </cell>
          <cell r="E3667" t="str">
            <v>SW FLG</v>
          </cell>
          <cell r="F3667">
            <v>3</v>
          </cell>
          <cell r="G3667" t="str">
            <v>CB240208000T00</v>
          </cell>
          <cell r="H3667">
            <v>0.75</v>
          </cell>
          <cell r="I3667" t="str">
            <v>--</v>
          </cell>
          <cell r="J3667">
            <v>2</v>
          </cell>
          <cell r="K3667">
            <v>2</v>
          </cell>
        </row>
        <row r="3668">
          <cell r="A3668" t="str">
            <v>M2</v>
          </cell>
          <cell r="B3668" t="str">
            <v>A5C</v>
          </cell>
          <cell r="C3668" t="str">
            <v>P</v>
          </cell>
          <cell r="D3668" t="str">
            <v>23234</v>
          </cell>
          <cell r="E3668" t="str">
            <v>SW FLG</v>
          </cell>
          <cell r="F3668">
            <v>3</v>
          </cell>
          <cell r="G3668" t="str">
            <v>CB240208000T00</v>
          </cell>
          <cell r="H3668">
            <v>0.75</v>
          </cell>
          <cell r="I3668" t="str">
            <v>--</v>
          </cell>
          <cell r="J3668">
            <v>2</v>
          </cell>
          <cell r="K3668">
            <v>2</v>
          </cell>
        </row>
        <row r="3669">
          <cell r="A3669" t="str">
            <v>M2</v>
          </cell>
          <cell r="B3669" t="str">
            <v>A5C</v>
          </cell>
          <cell r="C3669" t="str">
            <v>P</v>
          </cell>
          <cell r="D3669" t="str">
            <v>23234</v>
          </cell>
          <cell r="E3669" t="str">
            <v>SW FLG</v>
          </cell>
          <cell r="F3669">
            <v>3</v>
          </cell>
          <cell r="G3669" t="str">
            <v>CB240108000T00</v>
          </cell>
          <cell r="H3669">
            <v>0.75</v>
          </cell>
          <cell r="I3669" t="str">
            <v>--</v>
          </cell>
          <cell r="J3669">
            <v>6</v>
          </cell>
          <cell r="K3669">
            <v>6</v>
          </cell>
        </row>
        <row r="3670">
          <cell r="A3670" t="str">
            <v>M2</v>
          </cell>
          <cell r="B3670" t="str">
            <v>A5C</v>
          </cell>
          <cell r="C3670" t="str">
            <v>P</v>
          </cell>
          <cell r="D3670" t="str">
            <v>23238</v>
          </cell>
          <cell r="E3670" t="str">
            <v>SW FLG</v>
          </cell>
          <cell r="F3670">
            <v>3</v>
          </cell>
          <cell r="G3670" t="str">
            <v>CB240108000T00</v>
          </cell>
          <cell r="H3670">
            <v>0.75</v>
          </cell>
          <cell r="I3670" t="str">
            <v>--</v>
          </cell>
          <cell r="J3670">
            <v>6</v>
          </cell>
          <cell r="K3670">
            <v>6</v>
          </cell>
        </row>
        <row r="3671">
          <cell r="A3671" t="str">
            <v>M2</v>
          </cell>
          <cell r="B3671" t="str">
            <v>A5C</v>
          </cell>
          <cell r="C3671" t="str">
            <v>P</v>
          </cell>
          <cell r="D3671" t="str">
            <v>23247</v>
          </cell>
          <cell r="E3671" t="str">
            <v>SW FLG</v>
          </cell>
          <cell r="F3671">
            <v>3</v>
          </cell>
          <cell r="G3671" t="str">
            <v>CB240208000T00</v>
          </cell>
          <cell r="H3671">
            <v>0.75</v>
          </cell>
          <cell r="I3671" t="str">
            <v>--</v>
          </cell>
          <cell r="J3671">
            <v>2</v>
          </cell>
          <cell r="K3671">
            <v>2</v>
          </cell>
        </row>
        <row r="3672">
          <cell r="A3672" t="str">
            <v>M2</v>
          </cell>
          <cell r="B3672" t="str">
            <v>A5C</v>
          </cell>
          <cell r="C3672" t="str">
            <v>N</v>
          </cell>
          <cell r="D3672" t="str">
            <v>23620</v>
          </cell>
          <cell r="E3672" t="str">
            <v>SW FLG</v>
          </cell>
          <cell r="F3672">
            <v>3</v>
          </cell>
          <cell r="G3672" t="str">
            <v>CB240208000T00</v>
          </cell>
          <cell r="H3672">
            <v>0.75</v>
          </cell>
          <cell r="I3672" t="str">
            <v>--</v>
          </cell>
          <cell r="J3672">
            <v>2</v>
          </cell>
          <cell r="K3672">
            <v>2</v>
          </cell>
        </row>
        <row r="3673">
          <cell r="A3673" t="str">
            <v>M2</v>
          </cell>
          <cell r="B3673" t="str">
            <v>A5C</v>
          </cell>
          <cell r="C3673" t="str">
            <v>P</v>
          </cell>
          <cell r="D3673" t="str">
            <v>23037</v>
          </cell>
          <cell r="E3673" t="str">
            <v>SW FLG</v>
          </cell>
          <cell r="F3673">
            <v>3</v>
          </cell>
          <cell r="G3673" t="str">
            <v>CB240208000T00</v>
          </cell>
          <cell r="H3673">
            <v>0.75</v>
          </cell>
          <cell r="I3673" t="str">
            <v>--</v>
          </cell>
          <cell r="J3673">
            <v>2</v>
          </cell>
          <cell r="K3673">
            <v>2</v>
          </cell>
        </row>
        <row r="3674">
          <cell r="A3674" t="str">
            <v>M2</v>
          </cell>
          <cell r="B3674" t="str">
            <v>A5C</v>
          </cell>
          <cell r="C3674" t="str">
            <v>P</v>
          </cell>
          <cell r="D3674" t="str">
            <v>23081</v>
          </cell>
          <cell r="E3674" t="str">
            <v>SW FLG</v>
          </cell>
          <cell r="F3674">
            <v>3</v>
          </cell>
          <cell r="G3674" t="str">
            <v>CB240208000T00</v>
          </cell>
          <cell r="H3674">
            <v>0.75</v>
          </cell>
          <cell r="I3674" t="str">
            <v>--</v>
          </cell>
          <cell r="J3674">
            <v>2</v>
          </cell>
          <cell r="K3674">
            <v>2</v>
          </cell>
        </row>
        <row r="3675">
          <cell r="A3675" t="str">
            <v>M2</v>
          </cell>
          <cell r="B3675" t="str">
            <v>A5C</v>
          </cell>
          <cell r="C3675" t="str">
            <v>P</v>
          </cell>
          <cell r="D3675" t="str">
            <v>23112</v>
          </cell>
          <cell r="E3675" t="str">
            <v>SW FLG</v>
          </cell>
          <cell r="F3675">
            <v>3</v>
          </cell>
          <cell r="G3675" t="str">
            <v>CB240108000T00</v>
          </cell>
          <cell r="H3675">
            <v>0.75</v>
          </cell>
          <cell r="I3675" t="str">
            <v>--</v>
          </cell>
          <cell r="J3675">
            <v>1</v>
          </cell>
          <cell r="K3675">
            <v>1</v>
          </cell>
        </row>
        <row r="3676">
          <cell r="A3676" t="str">
            <v>M2</v>
          </cell>
          <cell r="B3676" t="str">
            <v>A5C</v>
          </cell>
          <cell r="C3676" t="str">
            <v>P</v>
          </cell>
          <cell r="D3676" t="str">
            <v>23141</v>
          </cell>
          <cell r="E3676" t="str">
            <v>SW FLG</v>
          </cell>
          <cell r="F3676">
            <v>3</v>
          </cell>
          <cell r="G3676" t="str">
            <v>CB240208000T00</v>
          </cell>
          <cell r="H3676">
            <v>0.75</v>
          </cell>
          <cell r="I3676" t="str">
            <v>--</v>
          </cell>
          <cell r="J3676">
            <v>5</v>
          </cell>
          <cell r="K3676">
            <v>5</v>
          </cell>
        </row>
        <row r="3677">
          <cell r="A3677" t="str">
            <v>M2</v>
          </cell>
          <cell r="B3677" t="str">
            <v>A5C</v>
          </cell>
          <cell r="C3677" t="str">
            <v>P</v>
          </cell>
          <cell r="D3677" t="str">
            <v>23149</v>
          </cell>
          <cell r="E3677" t="str">
            <v>SW FLG</v>
          </cell>
          <cell r="F3677">
            <v>3</v>
          </cell>
          <cell r="G3677" t="str">
            <v>CB240208000T00</v>
          </cell>
          <cell r="H3677">
            <v>0.75</v>
          </cell>
          <cell r="I3677" t="str">
            <v>--</v>
          </cell>
          <cell r="J3677">
            <v>2</v>
          </cell>
          <cell r="K3677">
            <v>2</v>
          </cell>
        </row>
        <row r="3678">
          <cell r="A3678" t="str">
            <v>M2</v>
          </cell>
          <cell r="B3678" t="str">
            <v>A5C</v>
          </cell>
          <cell r="C3678" t="str">
            <v>P</v>
          </cell>
          <cell r="D3678" t="str">
            <v>23238</v>
          </cell>
          <cell r="E3678" t="str">
            <v>SW FLG</v>
          </cell>
          <cell r="F3678">
            <v>3</v>
          </cell>
          <cell r="G3678" t="str">
            <v>CB240208000T00</v>
          </cell>
          <cell r="H3678">
            <v>0.75</v>
          </cell>
          <cell r="I3678" t="str">
            <v>--</v>
          </cell>
          <cell r="J3678">
            <v>2</v>
          </cell>
          <cell r="K3678">
            <v>2</v>
          </cell>
        </row>
        <row r="3679">
          <cell r="A3679" t="str">
            <v>M2</v>
          </cell>
          <cell r="B3679" t="str">
            <v>A5C</v>
          </cell>
          <cell r="C3679" t="str">
            <v>P</v>
          </cell>
          <cell r="D3679" t="str">
            <v>24024</v>
          </cell>
          <cell r="E3679" t="str">
            <v>SW FLG</v>
          </cell>
          <cell r="F3679">
            <v>3</v>
          </cell>
          <cell r="G3679" t="str">
            <v>CB240108000T00</v>
          </cell>
          <cell r="H3679">
            <v>0.75</v>
          </cell>
          <cell r="I3679" t="str">
            <v>--</v>
          </cell>
          <cell r="J3679">
            <v>2</v>
          </cell>
          <cell r="K3679">
            <v>2</v>
          </cell>
        </row>
        <row r="3680">
          <cell r="A3680" t="str">
            <v>M2</v>
          </cell>
          <cell r="B3680" t="str">
            <v>A5C</v>
          </cell>
          <cell r="C3680" t="str">
            <v>P</v>
          </cell>
          <cell r="D3680" t="str">
            <v>24024</v>
          </cell>
          <cell r="E3680" t="str">
            <v>SW FLG</v>
          </cell>
          <cell r="F3680">
            <v>3</v>
          </cell>
          <cell r="G3680" t="str">
            <v>CB240208000T00</v>
          </cell>
          <cell r="H3680">
            <v>0.75</v>
          </cell>
          <cell r="I3680" t="str">
            <v>--</v>
          </cell>
          <cell r="J3680">
            <v>2</v>
          </cell>
          <cell r="K3680">
            <v>2</v>
          </cell>
        </row>
        <row r="3681">
          <cell r="A3681" t="str">
            <v>M2</v>
          </cell>
          <cell r="B3681" t="str">
            <v>A5C</v>
          </cell>
          <cell r="C3681" t="str">
            <v>P</v>
          </cell>
          <cell r="D3681" t="str">
            <v>23183</v>
          </cell>
          <cell r="E3681" t="str">
            <v>SW FLG</v>
          </cell>
          <cell r="F3681">
            <v>3</v>
          </cell>
          <cell r="G3681" t="str">
            <v>CB240108000T00</v>
          </cell>
          <cell r="H3681">
            <v>0.75</v>
          </cell>
          <cell r="I3681" t="str">
            <v>--</v>
          </cell>
          <cell r="J3681">
            <v>2</v>
          </cell>
          <cell r="K3681">
            <v>2</v>
          </cell>
        </row>
        <row r="3682">
          <cell r="A3682" t="str">
            <v>M2</v>
          </cell>
          <cell r="B3682" t="str">
            <v>A5C</v>
          </cell>
          <cell r="C3682" t="str">
            <v>P</v>
          </cell>
          <cell r="D3682" t="str">
            <v>23059</v>
          </cell>
          <cell r="E3682" t="str">
            <v>SW FLG</v>
          </cell>
          <cell r="F3682">
            <v>3</v>
          </cell>
          <cell r="G3682" t="str">
            <v>CB240108000T00</v>
          </cell>
          <cell r="H3682">
            <v>0.75</v>
          </cell>
          <cell r="I3682" t="str">
            <v>--</v>
          </cell>
          <cell r="J3682">
            <v>2</v>
          </cell>
          <cell r="K3682">
            <v>2</v>
          </cell>
        </row>
        <row r="3683">
          <cell r="A3683" t="str">
            <v>M2</v>
          </cell>
          <cell r="B3683" t="str">
            <v>A5C</v>
          </cell>
          <cell r="C3683" t="str">
            <v>P</v>
          </cell>
          <cell r="D3683" t="str">
            <v>23059</v>
          </cell>
          <cell r="E3683" t="str">
            <v>SW FLG</v>
          </cell>
          <cell r="F3683">
            <v>3</v>
          </cell>
          <cell r="G3683" t="str">
            <v>CB240208000T00</v>
          </cell>
          <cell r="H3683">
            <v>0.75</v>
          </cell>
          <cell r="I3683" t="str">
            <v>--</v>
          </cell>
          <cell r="J3683">
            <v>2</v>
          </cell>
          <cell r="K3683">
            <v>2</v>
          </cell>
        </row>
        <row r="3684">
          <cell r="A3684" t="str">
            <v>M2</v>
          </cell>
          <cell r="B3684" t="str">
            <v>A5C</v>
          </cell>
          <cell r="C3684" t="str">
            <v>P</v>
          </cell>
          <cell r="D3684" t="str">
            <v>23018</v>
          </cell>
          <cell r="E3684" t="str">
            <v>SW FLG</v>
          </cell>
          <cell r="F3684">
            <v>3</v>
          </cell>
          <cell r="G3684" t="str">
            <v>CB240208000T00</v>
          </cell>
          <cell r="H3684">
            <v>0.75</v>
          </cell>
          <cell r="I3684" t="str">
            <v>--</v>
          </cell>
          <cell r="J3684">
            <v>2</v>
          </cell>
          <cell r="K3684">
            <v>2</v>
          </cell>
        </row>
        <row r="3685">
          <cell r="A3685" t="str">
            <v>M2</v>
          </cell>
          <cell r="B3685" t="str">
            <v>A5C</v>
          </cell>
          <cell r="C3685" t="str">
            <v>P</v>
          </cell>
          <cell r="D3685" t="str">
            <v>23028</v>
          </cell>
          <cell r="E3685" t="str">
            <v>SW FLG</v>
          </cell>
          <cell r="F3685">
            <v>3</v>
          </cell>
          <cell r="G3685" t="str">
            <v>CB240108000T00</v>
          </cell>
          <cell r="H3685">
            <v>0.75</v>
          </cell>
          <cell r="I3685" t="str">
            <v>--</v>
          </cell>
          <cell r="J3685">
            <v>1</v>
          </cell>
          <cell r="K3685">
            <v>1</v>
          </cell>
        </row>
        <row r="3686">
          <cell r="A3686" t="str">
            <v>M2</v>
          </cell>
          <cell r="B3686" t="str">
            <v>A5C</v>
          </cell>
          <cell r="C3686" t="str">
            <v>P</v>
          </cell>
          <cell r="D3686" t="str">
            <v>23048</v>
          </cell>
          <cell r="E3686" t="str">
            <v>SW FLG</v>
          </cell>
          <cell r="F3686">
            <v>3</v>
          </cell>
          <cell r="G3686" t="str">
            <v>CB240108000T00</v>
          </cell>
          <cell r="H3686">
            <v>0.75</v>
          </cell>
          <cell r="I3686" t="str">
            <v>--</v>
          </cell>
          <cell r="J3686">
            <v>2</v>
          </cell>
          <cell r="K3686">
            <v>2</v>
          </cell>
        </row>
        <row r="3687">
          <cell r="A3687" t="str">
            <v>M2</v>
          </cell>
          <cell r="B3687" t="str">
            <v>A5C</v>
          </cell>
          <cell r="C3687" t="str">
            <v>P</v>
          </cell>
          <cell r="D3687" t="str">
            <v>23048</v>
          </cell>
          <cell r="E3687" t="str">
            <v>SW FLG</v>
          </cell>
          <cell r="F3687">
            <v>3</v>
          </cell>
          <cell r="G3687" t="str">
            <v>CB240208000T00</v>
          </cell>
          <cell r="H3687">
            <v>0.75</v>
          </cell>
          <cell r="I3687" t="str">
            <v>--</v>
          </cell>
          <cell r="J3687">
            <v>2</v>
          </cell>
          <cell r="K3687">
            <v>2</v>
          </cell>
        </row>
        <row r="3688">
          <cell r="A3688" t="str">
            <v>M2</v>
          </cell>
          <cell r="B3688" t="str">
            <v>A5C</v>
          </cell>
          <cell r="C3688" t="str">
            <v>P</v>
          </cell>
          <cell r="D3688" t="str">
            <v>23048</v>
          </cell>
          <cell r="E3688" t="str">
            <v>SW FLG</v>
          </cell>
          <cell r="F3688">
            <v>3</v>
          </cell>
          <cell r="G3688" t="str">
            <v>CB240108000T00</v>
          </cell>
          <cell r="H3688">
            <v>0.75</v>
          </cell>
          <cell r="I3688" t="str">
            <v>--</v>
          </cell>
          <cell r="J3688">
            <v>1</v>
          </cell>
          <cell r="K3688">
            <v>1</v>
          </cell>
        </row>
        <row r="3689">
          <cell r="A3689" t="str">
            <v>M2</v>
          </cell>
          <cell r="B3689" t="str">
            <v>A5C</v>
          </cell>
          <cell r="C3689" t="str">
            <v>P</v>
          </cell>
          <cell r="D3689" t="str">
            <v>23065</v>
          </cell>
          <cell r="E3689" t="str">
            <v>SW FLG</v>
          </cell>
          <cell r="F3689">
            <v>3</v>
          </cell>
          <cell r="G3689" t="str">
            <v>CB240108000T00</v>
          </cell>
          <cell r="H3689">
            <v>0.75</v>
          </cell>
          <cell r="I3689" t="str">
            <v>--</v>
          </cell>
          <cell r="J3689">
            <v>1</v>
          </cell>
          <cell r="K3689">
            <v>1</v>
          </cell>
        </row>
        <row r="3690">
          <cell r="A3690" t="str">
            <v>M2</v>
          </cell>
          <cell r="B3690" t="str">
            <v>A5C</v>
          </cell>
          <cell r="C3690" t="str">
            <v>P</v>
          </cell>
          <cell r="D3690" t="str">
            <v>23074</v>
          </cell>
          <cell r="E3690" t="str">
            <v>SW FLG</v>
          </cell>
          <cell r="F3690">
            <v>3</v>
          </cell>
          <cell r="G3690" t="str">
            <v>CB240108000T00</v>
          </cell>
          <cell r="H3690">
            <v>0.75</v>
          </cell>
          <cell r="I3690" t="str">
            <v>--</v>
          </cell>
          <cell r="J3690">
            <v>2</v>
          </cell>
          <cell r="K3690">
            <v>2</v>
          </cell>
        </row>
        <row r="3691">
          <cell r="A3691" t="str">
            <v>M2</v>
          </cell>
          <cell r="B3691" t="str">
            <v>A5C</v>
          </cell>
          <cell r="C3691" t="str">
            <v>P</v>
          </cell>
          <cell r="D3691" t="str">
            <v>23080</v>
          </cell>
          <cell r="E3691" t="str">
            <v>SW FLG</v>
          </cell>
          <cell r="F3691">
            <v>3</v>
          </cell>
          <cell r="G3691" t="str">
            <v>CB240208000T00</v>
          </cell>
          <cell r="H3691">
            <v>0.75</v>
          </cell>
          <cell r="I3691" t="str">
            <v>--</v>
          </cell>
          <cell r="J3691">
            <v>2</v>
          </cell>
          <cell r="K3691">
            <v>2</v>
          </cell>
        </row>
        <row r="3692">
          <cell r="A3692" t="str">
            <v>M2</v>
          </cell>
          <cell r="B3692" t="str">
            <v>A5C</v>
          </cell>
          <cell r="C3692" t="str">
            <v>P</v>
          </cell>
          <cell r="D3692" t="str">
            <v>23080</v>
          </cell>
          <cell r="E3692" t="str">
            <v>SW FLG</v>
          </cell>
          <cell r="F3692">
            <v>3</v>
          </cell>
          <cell r="G3692" t="str">
            <v>CB240108000T00</v>
          </cell>
          <cell r="H3692">
            <v>0.75</v>
          </cell>
          <cell r="I3692" t="str">
            <v>--</v>
          </cell>
          <cell r="J3692">
            <v>1</v>
          </cell>
          <cell r="K3692">
            <v>1</v>
          </cell>
        </row>
        <row r="3693">
          <cell r="A3693" t="str">
            <v>M2</v>
          </cell>
          <cell r="B3693" t="str">
            <v>A5C</v>
          </cell>
          <cell r="C3693" t="str">
            <v>P</v>
          </cell>
          <cell r="D3693" t="str">
            <v>23155</v>
          </cell>
          <cell r="E3693" t="str">
            <v>SW FLG</v>
          </cell>
          <cell r="F3693">
            <v>3</v>
          </cell>
          <cell r="G3693" t="str">
            <v>CB240108000T00</v>
          </cell>
          <cell r="H3693">
            <v>0.75</v>
          </cell>
          <cell r="I3693" t="str">
            <v>--</v>
          </cell>
          <cell r="J3693">
            <v>1</v>
          </cell>
          <cell r="K3693">
            <v>1</v>
          </cell>
        </row>
        <row r="3694">
          <cell r="A3694" t="str">
            <v>M2</v>
          </cell>
          <cell r="B3694" t="str">
            <v>A5C</v>
          </cell>
          <cell r="C3694" t="str">
            <v>P</v>
          </cell>
          <cell r="D3694" t="str">
            <v>23163</v>
          </cell>
          <cell r="E3694" t="str">
            <v>SW FLG</v>
          </cell>
          <cell r="F3694">
            <v>3</v>
          </cell>
          <cell r="G3694" t="str">
            <v>CB240108000T00</v>
          </cell>
          <cell r="H3694">
            <v>0.75</v>
          </cell>
          <cell r="I3694" t="str">
            <v>--</v>
          </cell>
          <cell r="J3694">
            <v>1</v>
          </cell>
          <cell r="K3694">
            <v>1</v>
          </cell>
        </row>
        <row r="3695">
          <cell r="A3695" t="str">
            <v>M2</v>
          </cell>
          <cell r="B3695" t="str">
            <v>A5C</v>
          </cell>
          <cell r="C3695" t="str">
            <v>P</v>
          </cell>
          <cell r="D3695" t="str">
            <v>23173</v>
          </cell>
          <cell r="E3695" t="str">
            <v>SW FLG</v>
          </cell>
          <cell r="F3695">
            <v>3</v>
          </cell>
          <cell r="G3695" t="str">
            <v>CB240108000T00</v>
          </cell>
          <cell r="H3695">
            <v>0.75</v>
          </cell>
          <cell r="I3695" t="str">
            <v>--</v>
          </cell>
          <cell r="J3695">
            <v>4</v>
          </cell>
          <cell r="K3695">
            <v>4</v>
          </cell>
        </row>
        <row r="3696">
          <cell r="A3696" t="str">
            <v>M2</v>
          </cell>
          <cell r="B3696" t="str">
            <v>A5C</v>
          </cell>
          <cell r="C3696" t="str">
            <v>P</v>
          </cell>
          <cell r="D3696" t="str">
            <v>23184</v>
          </cell>
          <cell r="E3696" t="str">
            <v>SW FLG</v>
          </cell>
          <cell r="F3696">
            <v>3</v>
          </cell>
          <cell r="G3696" t="str">
            <v>CB240108000T00</v>
          </cell>
          <cell r="H3696">
            <v>0.75</v>
          </cell>
          <cell r="I3696" t="str">
            <v>--</v>
          </cell>
          <cell r="J3696">
            <v>1</v>
          </cell>
          <cell r="K3696">
            <v>1</v>
          </cell>
        </row>
        <row r="3697">
          <cell r="A3697" t="str">
            <v>M2</v>
          </cell>
          <cell r="B3697" t="str">
            <v>A5C</v>
          </cell>
          <cell r="C3697" t="str">
            <v>P</v>
          </cell>
          <cell r="D3697" t="str">
            <v>23191</v>
          </cell>
          <cell r="E3697" t="str">
            <v>SW FLG</v>
          </cell>
          <cell r="F3697">
            <v>3</v>
          </cell>
          <cell r="G3697" t="str">
            <v>CB240108000T00</v>
          </cell>
          <cell r="H3697">
            <v>0.75</v>
          </cell>
          <cell r="I3697" t="str">
            <v>--</v>
          </cell>
          <cell r="J3697">
            <v>4</v>
          </cell>
          <cell r="K3697">
            <v>4</v>
          </cell>
        </row>
        <row r="3698">
          <cell r="A3698" t="str">
            <v>M2</v>
          </cell>
          <cell r="B3698" t="str">
            <v>A5C</v>
          </cell>
          <cell r="C3698" t="str">
            <v>P</v>
          </cell>
          <cell r="D3698" t="str">
            <v>23193</v>
          </cell>
          <cell r="E3698" t="str">
            <v>SW FLG</v>
          </cell>
          <cell r="F3698">
            <v>3</v>
          </cell>
          <cell r="G3698" t="str">
            <v>CB240108000T00</v>
          </cell>
          <cell r="H3698">
            <v>0.75</v>
          </cell>
          <cell r="I3698" t="str">
            <v>--</v>
          </cell>
          <cell r="J3698">
            <v>1</v>
          </cell>
          <cell r="K3698">
            <v>1</v>
          </cell>
        </row>
        <row r="3699">
          <cell r="A3699" t="str">
            <v>M2</v>
          </cell>
          <cell r="B3699" t="str">
            <v>A5C</v>
          </cell>
          <cell r="C3699" t="str">
            <v>P</v>
          </cell>
          <cell r="D3699" t="str">
            <v>24016</v>
          </cell>
          <cell r="E3699" t="str">
            <v>SW FLG</v>
          </cell>
          <cell r="F3699">
            <v>3</v>
          </cell>
          <cell r="G3699" t="str">
            <v>CB240108000T00</v>
          </cell>
          <cell r="H3699">
            <v>0.75</v>
          </cell>
          <cell r="I3699" t="str">
            <v>--</v>
          </cell>
          <cell r="J3699">
            <v>2</v>
          </cell>
          <cell r="K3699">
            <v>2</v>
          </cell>
        </row>
        <row r="3700">
          <cell r="A3700" t="str">
            <v>M2</v>
          </cell>
          <cell r="B3700" t="str">
            <v>A5C</v>
          </cell>
          <cell r="C3700" t="str">
            <v>P</v>
          </cell>
          <cell r="D3700" t="str">
            <v>24016</v>
          </cell>
          <cell r="E3700" t="str">
            <v>SW FLG</v>
          </cell>
          <cell r="F3700">
            <v>3</v>
          </cell>
          <cell r="G3700" t="str">
            <v>CB240208000T00</v>
          </cell>
          <cell r="H3700">
            <v>0.75</v>
          </cell>
          <cell r="I3700" t="str">
            <v>--</v>
          </cell>
          <cell r="J3700">
            <v>2</v>
          </cell>
          <cell r="K3700">
            <v>2</v>
          </cell>
        </row>
        <row r="3701">
          <cell r="A3701" t="str">
            <v>M2</v>
          </cell>
          <cell r="B3701" t="str">
            <v>A5C</v>
          </cell>
          <cell r="C3701" t="str">
            <v>P</v>
          </cell>
          <cell r="D3701" t="str">
            <v>24017</v>
          </cell>
          <cell r="E3701" t="str">
            <v>SW FLG</v>
          </cell>
          <cell r="F3701">
            <v>3</v>
          </cell>
          <cell r="G3701" t="str">
            <v>CB240208000T00</v>
          </cell>
          <cell r="H3701">
            <v>0.75</v>
          </cell>
          <cell r="I3701" t="str">
            <v>--</v>
          </cell>
          <cell r="J3701">
            <v>2</v>
          </cell>
          <cell r="K3701">
            <v>2</v>
          </cell>
        </row>
        <row r="3702">
          <cell r="A3702" t="str">
            <v>M2</v>
          </cell>
          <cell r="B3702" t="str">
            <v>A5C</v>
          </cell>
          <cell r="C3702" t="str">
            <v>P</v>
          </cell>
          <cell r="D3702" t="str">
            <v>24018</v>
          </cell>
          <cell r="E3702" t="str">
            <v>SW FLG</v>
          </cell>
          <cell r="F3702">
            <v>3</v>
          </cell>
          <cell r="G3702" t="str">
            <v>CB240208000T00</v>
          </cell>
          <cell r="H3702">
            <v>0.75</v>
          </cell>
          <cell r="I3702" t="str">
            <v>--</v>
          </cell>
          <cell r="J3702">
            <v>2</v>
          </cell>
          <cell r="K3702">
            <v>2</v>
          </cell>
        </row>
        <row r="3703">
          <cell r="A3703" t="str">
            <v>M2</v>
          </cell>
          <cell r="B3703" t="str">
            <v>A5C</v>
          </cell>
          <cell r="C3703" t="str">
            <v>P</v>
          </cell>
          <cell r="D3703" t="str">
            <v>23027</v>
          </cell>
          <cell r="E3703" t="str">
            <v>SW FLG</v>
          </cell>
          <cell r="F3703">
            <v>3</v>
          </cell>
          <cell r="G3703" t="str">
            <v>CB240208000T00</v>
          </cell>
          <cell r="H3703">
            <v>0.75</v>
          </cell>
          <cell r="I3703" t="str">
            <v>--</v>
          </cell>
          <cell r="J3703">
            <v>2</v>
          </cell>
          <cell r="K3703">
            <v>2</v>
          </cell>
        </row>
        <row r="3704">
          <cell r="A3704" t="str">
            <v>M2</v>
          </cell>
          <cell r="B3704" t="str">
            <v>A5C</v>
          </cell>
          <cell r="C3704" t="str">
            <v>P</v>
          </cell>
          <cell r="D3704" t="str">
            <v>23028</v>
          </cell>
          <cell r="E3704" t="str">
            <v>SW FLG</v>
          </cell>
          <cell r="F3704">
            <v>3</v>
          </cell>
          <cell r="G3704" t="str">
            <v>CB240208000T00</v>
          </cell>
          <cell r="H3704">
            <v>0.75</v>
          </cell>
          <cell r="I3704" t="str">
            <v>--</v>
          </cell>
          <cell r="J3704">
            <v>2</v>
          </cell>
          <cell r="K3704">
            <v>2</v>
          </cell>
        </row>
        <row r="3705">
          <cell r="A3705" t="str">
            <v>M2</v>
          </cell>
          <cell r="B3705" t="str">
            <v>A5C</v>
          </cell>
          <cell r="C3705" t="str">
            <v>P</v>
          </cell>
          <cell r="D3705" t="str">
            <v>23053</v>
          </cell>
          <cell r="E3705" t="str">
            <v>SW FLG</v>
          </cell>
          <cell r="F3705">
            <v>3</v>
          </cell>
          <cell r="G3705" t="str">
            <v>CB240208000T00</v>
          </cell>
          <cell r="H3705">
            <v>0.75</v>
          </cell>
          <cell r="I3705" t="str">
            <v>--</v>
          </cell>
          <cell r="J3705">
            <v>2</v>
          </cell>
          <cell r="K3705">
            <v>2</v>
          </cell>
        </row>
        <row r="3706">
          <cell r="A3706" t="str">
            <v>M2</v>
          </cell>
          <cell r="B3706" t="str">
            <v>A5C</v>
          </cell>
          <cell r="C3706" t="str">
            <v>P</v>
          </cell>
          <cell r="D3706" t="str">
            <v>23053</v>
          </cell>
          <cell r="E3706" t="str">
            <v>SW FLG</v>
          </cell>
          <cell r="F3706">
            <v>3</v>
          </cell>
          <cell r="G3706" t="str">
            <v>CB240108000T00</v>
          </cell>
          <cell r="H3706">
            <v>0.75</v>
          </cell>
          <cell r="I3706" t="str">
            <v>--</v>
          </cell>
          <cell r="J3706">
            <v>1</v>
          </cell>
          <cell r="K3706">
            <v>1</v>
          </cell>
        </row>
        <row r="3707">
          <cell r="A3707" t="str">
            <v>M2</v>
          </cell>
          <cell r="B3707" t="str">
            <v>A5C</v>
          </cell>
          <cell r="C3707" t="str">
            <v>P</v>
          </cell>
          <cell r="D3707" t="str">
            <v>23079</v>
          </cell>
          <cell r="E3707" t="str">
            <v>SW FLG</v>
          </cell>
          <cell r="F3707">
            <v>3</v>
          </cell>
          <cell r="G3707" t="str">
            <v>CB240108000T00</v>
          </cell>
          <cell r="H3707">
            <v>0.75</v>
          </cell>
          <cell r="I3707" t="str">
            <v>--</v>
          </cell>
          <cell r="J3707">
            <v>2</v>
          </cell>
          <cell r="K3707">
            <v>2</v>
          </cell>
        </row>
        <row r="3708">
          <cell r="A3708" t="str">
            <v>M2</v>
          </cell>
          <cell r="B3708" t="str">
            <v>A5C</v>
          </cell>
          <cell r="C3708" t="str">
            <v>P</v>
          </cell>
          <cell r="D3708" t="str">
            <v>23079</v>
          </cell>
          <cell r="E3708" t="str">
            <v>SW FLG</v>
          </cell>
          <cell r="F3708">
            <v>3</v>
          </cell>
          <cell r="G3708" t="str">
            <v>CB240208000T00</v>
          </cell>
          <cell r="H3708">
            <v>0.75</v>
          </cell>
          <cell r="I3708" t="str">
            <v>--</v>
          </cell>
          <cell r="J3708">
            <v>2</v>
          </cell>
          <cell r="K3708">
            <v>2</v>
          </cell>
        </row>
        <row r="3709">
          <cell r="A3709" t="str">
            <v>M2</v>
          </cell>
          <cell r="B3709" t="str">
            <v>A5C</v>
          </cell>
          <cell r="C3709" t="str">
            <v>P</v>
          </cell>
          <cell r="D3709" t="str">
            <v>23176</v>
          </cell>
          <cell r="E3709" t="str">
            <v>SW FLG</v>
          </cell>
          <cell r="F3709">
            <v>3</v>
          </cell>
          <cell r="G3709" t="str">
            <v>CB240108000T00</v>
          </cell>
          <cell r="H3709">
            <v>0.75</v>
          </cell>
          <cell r="I3709" t="str">
            <v>--</v>
          </cell>
          <cell r="J3709">
            <v>1</v>
          </cell>
          <cell r="K3709">
            <v>1</v>
          </cell>
        </row>
        <row r="3710">
          <cell r="A3710" t="str">
            <v>M2</v>
          </cell>
          <cell r="B3710" t="str">
            <v>A5C</v>
          </cell>
          <cell r="C3710" t="str">
            <v>P</v>
          </cell>
          <cell r="D3710" t="str">
            <v>23180</v>
          </cell>
          <cell r="E3710" t="str">
            <v>SW FLG</v>
          </cell>
          <cell r="F3710">
            <v>3</v>
          </cell>
          <cell r="G3710" t="str">
            <v>CB240108000T00</v>
          </cell>
          <cell r="H3710">
            <v>0.75</v>
          </cell>
          <cell r="I3710" t="str">
            <v>--</v>
          </cell>
          <cell r="J3710">
            <v>4</v>
          </cell>
          <cell r="K3710">
            <v>4</v>
          </cell>
        </row>
        <row r="3711">
          <cell r="A3711" t="str">
            <v>M2</v>
          </cell>
          <cell r="B3711" t="str">
            <v>A5C</v>
          </cell>
          <cell r="C3711" t="str">
            <v>P</v>
          </cell>
          <cell r="D3711" t="str">
            <v>23219</v>
          </cell>
          <cell r="E3711" t="str">
            <v>SW FLG</v>
          </cell>
          <cell r="F3711">
            <v>3</v>
          </cell>
          <cell r="G3711" t="str">
            <v>CB240108000T00</v>
          </cell>
          <cell r="H3711">
            <v>0.75</v>
          </cell>
          <cell r="I3711" t="str">
            <v>--</v>
          </cell>
          <cell r="J3711">
            <v>2</v>
          </cell>
          <cell r="K3711">
            <v>2</v>
          </cell>
        </row>
        <row r="3712">
          <cell r="A3712" t="str">
            <v>M2</v>
          </cell>
          <cell r="B3712" t="str">
            <v>A5C</v>
          </cell>
          <cell r="C3712" t="str">
            <v>TRIM</v>
          </cell>
          <cell r="D3712" t="str">
            <v>V-2403</v>
          </cell>
          <cell r="E3712" t="str">
            <v>SW FLG</v>
          </cell>
          <cell r="F3712">
            <v>3</v>
          </cell>
          <cell r="G3712" t="str">
            <v>CB240108000T00</v>
          </cell>
          <cell r="H3712">
            <v>0.75</v>
          </cell>
          <cell r="I3712" t="str">
            <v>--</v>
          </cell>
          <cell r="J3712">
            <v>2</v>
          </cell>
          <cell r="K3712">
            <v>2</v>
          </cell>
        </row>
        <row r="3713">
          <cell r="A3713" t="str">
            <v>M2</v>
          </cell>
          <cell r="B3713" t="str">
            <v>A5C</v>
          </cell>
          <cell r="C3713" t="str">
            <v>P</v>
          </cell>
          <cell r="D3713" t="str">
            <v>23013</v>
          </cell>
          <cell r="E3713" t="str">
            <v>SW FLG</v>
          </cell>
          <cell r="F3713">
            <v>3</v>
          </cell>
          <cell r="G3713" t="str">
            <v>CB240108000T00</v>
          </cell>
          <cell r="H3713">
            <v>0.75</v>
          </cell>
          <cell r="I3713" t="str">
            <v>--</v>
          </cell>
          <cell r="J3713">
            <v>3</v>
          </cell>
          <cell r="K3713">
            <v>3</v>
          </cell>
        </row>
        <row r="3714">
          <cell r="A3714" t="str">
            <v>M2</v>
          </cell>
          <cell r="B3714" t="str">
            <v>A5C</v>
          </cell>
          <cell r="C3714" t="str">
            <v>P</v>
          </cell>
          <cell r="D3714" t="str">
            <v>23156</v>
          </cell>
          <cell r="E3714" t="str">
            <v>SW FLG</v>
          </cell>
          <cell r="F3714">
            <v>3</v>
          </cell>
          <cell r="G3714" t="str">
            <v>CB240208000T00</v>
          </cell>
          <cell r="H3714">
            <v>0.75</v>
          </cell>
          <cell r="I3714" t="str">
            <v>--</v>
          </cell>
          <cell r="J3714">
            <v>2</v>
          </cell>
          <cell r="K3714">
            <v>2</v>
          </cell>
        </row>
        <row r="3715">
          <cell r="A3715" t="str">
            <v>M2</v>
          </cell>
          <cell r="B3715" t="str">
            <v>A5C</v>
          </cell>
          <cell r="C3715" t="str">
            <v>P</v>
          </cell>
          <cell r="D3715" t="str">
            <v>24004</v>
          </cell>
          <cell r="E3715" t="str">
            <v>SW FLG</v>
          </cell>
          <cell r="F3715">
            <v>3</v>
          </cell>
          <cell r="G3715" t="str">
            <v>CB240108000T00</v>
          </cell>
          <cell r="H3715">
            <v>0.75</v>
          </cell>
          <cell r="I3715" t="str">
            <v>--</v>
          </cell>
          <cell r="J3715">
            <v>2</v>
          </cell>
          <cell r="K3715">
            <v>2</v>
          </cell>
        </row>
        <row r="3716">
          <cell r="A3716" t="str">
            <v>M2</v>
          </cell>
          <cell r="B3716" t="str">
            <v>A5C</v>
          </cell>
          <cell r="C3716" t="str">
            <v>P</v>
          </cell>
          <cell r="D3716" t="str">
            <v>24029</v>
          </cell>
          <cell r="E3716" t="str">
            <v>SW FLG</v>
          </cell>
          <cell r="F3716">
            <v>3</v>
          </cell>
          <cell r="G3716" t="str">
            <v>CB240108000T00</v>
          </cell>
          <cell r="H3716">
            <v>0.75</v>
          </cell>
          <cell r="I3716" t="str">
            <v>--</v>
          </cell>
          <cell r="J3716">
            <v>2</v>
          </cell>
          <cell r="K3716">
            <v>2</v>
          </cell>
        </row>
        <row r="3717">
          <cell r="A3717" t="str">
            <v>M2</v>
          </cell>
          <cell r="B3717" t="str">
            <v>A5C</v>
          </cell>
          <cell r="C3717" t="str">
            <v>P</v>
          </cell>
          <cell r="D3717" t="str">
            <v>24031</v>
          </cell>
          <cell r="E3717" t="str">
            <v>SW FLG</v>
          </cell>
          <cell r="F3717">
            <v>3</v>
          </cell>
          <cell r="G3717" t="str">
            <v>CB240108000T00</v>
          </cell>
          <cell r="H3717">
            <v>0.75</v>
          </cell>
          <cell r="I3717" t="str">
            <v>--</v>
          </cell>
          <cell r="J3717">
            <v>2</v>
          </cell>
          <cell r="K3717">
            <v>2</v>
          </cell>
        </row>
        <row r="3718">
          <cell r="A3718" t="str">
            <v>M2</v>
          </cell>
          <cell r="B3718" t="str">
            <v>A5C</v>
          </cell>
          <cell r="C3718" t="str">
            <v>P</v>
          </cell>
          <cell r="D3718" t="str">
            <v>24033</v>
          </cell>
          <cell r="E3718" t="str">
            <v>SW FLG</v>
          </cell>
          <cell r="F3718">
            <v>3</v>
          </cell>
          <cell r="G3718" t="str">
            <v>CB240108000T00</v>
          </cell>
          <cell r="H3718">
            <v>0.75</v>
          </cell>
          <cell r="I3718" t="str">
            <v>--</v>
          </cell>
          <cell r="J3718">
            <v>2</v>
          </cell>
          <cell r="K3718">
            <v>2</v>
          </cell>
        </row>
        <row r="3719">
          <cell r="A3719" t="str">
            <v>M2</v>
          </cell>
          <cell r="B3719" t="str">
            <v>A5C</v>
          </cell>
          <cell r="C3719" t="str">
            <v>P</v>
          </cell>
          <cell r="D3719" t="str">
            <v>99004</v>
          </cell>
          <cell r="E3719" t="str">
            <v>SW FLG</v>
          </cell>
          <cell r="F3719">
            <v>3</v>
          </cell>
          <cell r="G3719" t="str">
            <v>CB240208000T00</v>
          </cell>
          <cell r="H3719">
            <v>0.75</v>
          </cell>
          <cell r="I3719" t="str">
            <v>--</v>
          </cell>
          <cell r="J3719">
            <v>2</v>
          </cell>
          <cell r="K3719">
            <v>2</v>
          </cell>
        </row>
        <row r="3720">
          <cell r="A3720" t="str">
            <v>M2</v>
          </cell>
          <cell r="B3720" t="str">
            <v>A5C</v>
          </cell>
          <cell r="C3720" t="str">
            <v>P</v>
          </cell>
          <cell r="D3720" t="str">
            <v>23156</v>
          </cell>
          <cell r="E3720" t="str">
            <v>SW FLG</v>
          </cell>
          <cell r="F3720">
            <v>3</v>
          </cell>
          <cell r="G3720" t="str">
            <v>CB240108000T00</v>
          </cell>
          <cell r="H3720">
            <v>0.75</v>
          </cell>
          <cell r="I3720" t="str">
            <v>--</v>
          </cell>
          <cell r="J3720">
            <v>1</v>
          </cell>
          <cell r="K3720">
            <v>1</v>
          </cell>
        </row>
        <row r="3721">
          <cell r="A3721" t="str">
            <v>M2</v>
          </cell>
          <cell r="B3721" t="str">
            <v>B2C</v>
          </cell>
          <cell r="C3721" t="str">
            <v>SH</v>
          </cell>
          <cell r="D3721" t="str">
            <v>23613</v>
          </cell>
          <cell r="E3721" t="str">
            <v>SW FLG</v>
          </cell>
          <cell r="F3721">
            <v>3</v>
          </cell>
          <cell r="G3721" t="str">
            <v>CB240208000100</v>
          </cell>
          <cell r="H3721">
            <v>1</v>
          </cell>
          <cell r="I3721" t="str">
            <v>--</v>
          </cell>
          <cell r="J3721">
            <v>1</v>
          </cell>
          <cell r="K3721">
            <v>1</v>
          </cell>
        </row>
        <row r="3722">
          <cell r="A3722" t="str">
            <v>M2</v>
          </cell>
          <cell r="B3722" t="str">
            <v>B2C</v>
          </cell>
          <cell r="C3722" t="str">
            <v>SH</v>
          </cell>
          <cell r="D3722" t="str">
            <v>24612</v>
          </cell>
          <cell r="E3722" t="str">
            <v>SW FLG</v>
          </cell>
          <cell r="F3722">
            <v>3</v>
          </cell>
          <cell r="G3722" t="str">
            <v>CB240208000100</v>
          </cell>
          <cell r="H3722">
            <v>1</v>
          </cell>
          <cell r="I3722" t="str">
            <v>--</v>
          </cell>
          <cell r="J3722">
            <v>1</v>
          </cell>
          <cell r="K3722">
            <v>1</v>
          </cell>
        </row>
        <row r="3723">
          <cell r="A3723" t="str">
            <v>M2</v>
          </cell>
          <cell r="B3723" t="str">
            <v>A5C</v>
          </cell>
          <cell r="C3723" t="str">
            <v>P</v>
          </cell>
          <cell r="D3723" t="str">
            <v>23011</v>
          </cell>
          <cell r="E3723" t="str">
            <v>LWN FLG</v>
          </cell>
          <cell r="F3723">
            <v>3</v>
          </cell>
          <cell r="G3723" t="str">
            <v>CB2901000001WL</v>
          </cell>
          <cell r="H3723">
            <v>1</v>
          </cell>
          <cell r="I3723" t="str">
            <v>150mm</v>
          </cell>
          <cell r="J3723">
            <v>1</v>
          </cell>
          <cell r="K3723">
            <v>1</v>
          </cell>
        </row>
        <row r="3724">
          <cell r="A3724" t="str">
            <v>M2</v>
          </cell>
          <cell r="B3724" t="str">
            <v>A5C</v>
          </cell>
          <cell r="C3724" t="str">
            <v>P</v>
          </cell>
          <cell r="D3724" t="str">
            <v>23057</v>
          </cell>
          <cell r="E3724" t="str">
            <v>LWN FLG</v>
          </cell>
          <cell r="F3724">
            <v>3</v>
          </cell>
          <cell r="G3724" t="str">
            <v>CB2901000001WL</v>
          </cell>
          <cell r="H3724">
            <v>1</v>
          </cell>
          <cell r="I3724" t="str">
            <v>150mm</v>
          </cell>
          <cell r="J3724">
            <v>1</v>
          </cell>
          <cell r="K3724">
            <v>1</v>
          </cell>
        </row>
        <row r="3725">
          <cell r="A3725" t="str">
            <v>M2</v>
          </cell>
          <cell r="B3725" t="str">
            <v>A5C</v>
          </cell>
          <cell r="C3725" t="str">
            <v>P</v>
          </cell>
          <cell r="D3725" t="str">
            <v>23067</v>
          </cell>
          <cell r="E3725" t="str">
            <v>LWN FLG</v>
          </cell>
          <cell r="F3725">
            <v>3</v>
          </cell>
          <cell r="G3725" t="str">
            <v>CB2901000001WL</v>
          </cell>
          <cell r="H3725">
            <v>1</v>
          </cell>
          <cell r="I3725" t="str">
            <v>150mm</v>
          </cell>
          <cell r="J3725">
            <v>1</v>
          </cell>
          <cell r="K3725">
            <v>1</v>
          </cell>
        </row>
        <row r="3726">
          <cell r="A3726" t="str">
            <v>M2</v>
          </cell>
          <cell r="B3726" t="str">
            <v>A5C</v>
          </cell>
          <cell r="C3726" t="str">
            <v>P</v>
          </cell>
          <cell r="D3726" t="str">
            <v>23072</v>
          </cell>
          <cell r="E3726" t="str">
            <v>LWN FLG</v>
          </cell>
          <cell r="F3726">
            <v>3</v>
          </cell>
          <cell r="G3726" t="str">
            <v>CB2901000001WL</v>
          </cell>
          <cell r="H3726">
            <v>1</v>
          </cell>
          <cell r="I3726" t="str">
            <v>150mm</v>
          </cell>
          <cell r="J3726">
            <v>1</v>
          </cell>
          <cell r="K3726">
            <v>1</v>
          </cell>
        </row>
        <row r="3727">
          <cell r="A3727" t="str">
            <v>M2</v>
          </cell>
          <cell r="B3727" t="str">
            <v>A5C</v>
          </cell>
          <cell r="C3727" t="str">
            <v>P</v>
          </cell>
          <cell r="D3727" t="str">
            <v>23097</v>
          </cell>
          <cell r="E3727" t="str">
            <v>LWN FLG</v>
          </cell>
          <cell r="F3727">
            <v>3</v>
          </cell>
          <cell r="G3727" t="str">
            <v>CB2901000001WL</v>
          </cell>
          <cell r="H3727">
            <v>1</v>
          </cell>
          <cell r="I3727" t="str">
            <v>150mm</v>
          </cell>
          <cell r="J3727">
            <v>1</v>
          </cell>
          <cell r="K3727">
            <v>1</v>
          </cell>
        </row>
        <row r="3728">
          <cell r="A3728" t="str">
            <v>M2</v>
          </cell>
          <cell r="B3728" t="str">
            <v>A5C</v>
          </cell>
          <cell r="C3728" t="str">
            <v>P</v>
          </cell>
          <cell r="D3728" t="str">
            <v>23136</v>
          </cell>
          <cell r="E3728" t="str">
            <v>LWN FLG</v>
          </cell>
          <cell r="F3728">
            <v>3</v>
          </cell>
          <cell r="G3728" t="str">
            <v>CB2901000001WL</v>
          </cell>
          <cell r="H3728">
            <v>1</v>
          </cell>
          <cell r="I3728" t="str">
            <v>150mm</v>
          </cell>
          <cell r="J3728">
            <v>1</v>
          </cell>
          <cell r="K3728">
            <v>1</v>
          </cell>
        </row>
        <row r="3729">
          <cell r="A3729" t="str">
            <v>M2</v>
          </cell>
          <cell r="B3729" t="str">
            <v>A5C</v>
          </cell>
          <cell r="C3729" t="str">
            <v>P</v>
          </cell>
          <cell r="D3729" t="str">
            <v>23228</v>
          </cell>
          <cell r="E3729" t="str">
            <v>LWN FLG</v>
          </cell>
          <cell r="F3729">
            <v>3</v>
          </cell>
          <cell r="G3729" t="str">
            <v>CB2901000001WL</v>
          </cell>
          <cell r="H3729">
            <v>1</v>
          </cell>
          <cell r="I3729" t="str">
            <v>150mm</v>
          </cell>
          <cell r="J3729">
            <v>1</v>
          </cell>
          <cell r="K3729">
            <v>1</v>
          </cell>
        </row>
        <row r="3730">
          <cell r="A3730" t="str">
            <v>M2</v>
          </cell>
          <cell r="B3730" t="str">
            <v>A5C</v>
          </cell>
          <cell r="C3730" t="str">
            <v>P</v>
          </cell>
          <cell r="D3730" t="str">
            <v>23250</v>
          </cell>
          <cell r="E3730" t="str">
            <v>LWN FLG</v>
          </cell>
          <cell r="F3730">
            <v>3</v>
          </cell>
          <cell r="G3730" t="str">
            <v>CB2901000001WL</v>
          </cell>
          <cell r="H3730">
            <v>1</v>
          </cell>
          <cell r="I3730" t="str">
            <v>150mm</v>
          </cell>
          <cell r="J3730">
            <v>1</v>
          </cell>
          <cell r="K3730">
            <v>1</v>
          </cell>
        </row>
        <row r="3731">
          <cell r="A3731" t="str">
            <v>M2</v>
          </cell>
          <cell r="B3731" t="str">
            <v>A5C</v>
          </cell>
          <cell r="C3731" t="str">
            <v>P</v>
          </cell>
          <cell r="D3731" t="str">
            <v>23035</v>
          </cell>
          <cell r="E3731" t="str">
            <v>LWN FLG</v>
          </cell>
          <cell r="F3731">
            <v>3</v>
          </cell>
          <cell r="G3731" t="str">
            <v>CB2901000001WL</v>
          </cell>
          <cell r="H3731">
            <v>1</v>
          </cell>
          <cell r="I3731" t="str">
            <v>150mm</v>
          </cell>
          <cell r="J3731">
            <v>1</v>
          </cell>
          <cell r="K3731">
            <v>1</v>
          </cell>
        </row>
        <row r="3732">
          <cell r="A3732" t="str">
            <v>M2</v>
          </cell>
          <cell r="B3732" t="str">
            <v>A5C</v>
          </cell>
          <cell r="C3732" t="str">
            <v>P</v>
          </cell>
          <cell r="D3732" t="str">
            <v>23046</v>
          </cell>
          <cell r="E3732" t="str">
            <v>LWN FLG</v>
          </cell>
          <cell r="F3732">
            <v>3</v>
          </cell>
          <cell r="G3732" t="str">
            <v>CB2901000001WL</v>
          </cell>
          <cell r="H3732">
            <v>1</v>
          </cell>
          <cell r="I3732" t="str">
            <v>150mm</v>
          </cell>
          <cell r="J3732">
            <v>1</v>
          </cell>
          <cell r="K3732">
            <v>1</v>
          </cell>
        </row>
        <row r="3733">
          <cell r="A3733" t="str">
            <v>M2</v>
          </cell>
          <cell r="B3733" t="str">
            <v>A5C</v>
          </cell>
          <cell r="C3733" t="str">
            <v>P</v>
          </cell>
          <cell r="D3733" t="str">
            <v>23126</v>
          </cell>
          <cell r="E3733" t="str">
            <v>LWN FLG</v>
          </cell>
          <cell r="F3733">
            <v>3</v>
          </cell>
          <cell r="G3733" t="str">
            <v>CB2901000001WL</v>
          </cell>
          <cell r="H3733">
            <v>1</v>
          </cell>
          <cell r="I3733" t="str">
            <v>150mm</v>
          </cell>
          <cell r="J3733">
            <v>1</v>
          </cell>
          <cell r="K3733">
            <v>1</v>
          </cell>
        </row>
        <row r="3734">
          <cell r="A3734" t="str">
            <v>M2</v>
          </cell>
          <cell r="B3734" t="str">
            <v>A5C</v>
          </cell>
          <cell r="C3734" t="str">
            <v>P</v>
          </cell>
          <cell r="D3734" t="str">
            <v>23188</v>
          </cell>
          <cell r="E3734" t="str">
            <v>LWN FLG</v>
          </cell>
          <cell r="F3734">
            <v>3</v>
          </cell>
          <cell r="G3734" t="str">
            <v>CB2901000001WL</v>
          </cell>
          <cell r="H3734">
            <v>1</v>
          </cell>
          <cell r="I3734" t="str">
            <v>150mm</v>
          </cell>
          <cell r="J3734">
            <v>1</v>
          </cell>
          <cell r="K3734">
            <v>1</v>
          </cell>
        </row>
        <row r="3735">
          <cell r="A3735" t="str">
            <v>M2</v>
          </cell>
          <cell r="B3735" t="str">
            <v>A5C</v>
          </cell>
          <cell r="C3735" t="str">
            <v>P</v>
          </cell>
          <cell r="D3735" t="str">
            <v>23230</v>
          </cell>
          <cell r="E3735" t="str">
            <v>LWN FLG</v>
          </cell>
          <cell r="F3735">
            <v>3</v>
          </cell>
          <cell r="G3735" t="str">
            <v>CB2901000001WL</v>
          </cell>
          <cell r="H3735">
            <v>1</v>
          </cell>
          <cell r="I3735" t="str">
            <v>150mm</v>
          </cell>
          <cell r="J3735">
            <v>1</v>
          </cell>
          <cell r="K3735">
            <v>1</v>
          </cell>
        </row>
        <row r="3736">
          <cell r="A3736" t="str">
            <v>M2</v>
          </cell>
          <cell r="B3736" t="str">
            <v>A5C</v>
          </cell>
          <cell r="C3736" t="str">
            <v>P</v>
          </cell>
          <cell r="D3736" t="str">
            <v>23252</v>
          </cell>
          <cell r="E3736" t="str">
            <v>LWN FLG</v>
          </cell>
          <cell r="F3736">
            <v>3</v>
          </cell>
          <cell r="G3736" t="str">
            <v>CB2901000001WL</v>
          </cell>
          <cell r="H3736">
            <v>1</v>
          </cell>
          <cell r="I3736" t="str">
            <v>150mm</v>
          </cell>
          <cell r="J3736">
            <v>1</v>
          </cell>
          <cell r="K3736">
            <v>1</v>
          </cell>
        </row>
        <row r="3737">
          <cell r="A3737" t="str">
            <v>M2</v>
          </cell>
          <cell r="B3737" t="str">
            <v>A5C</v>
          </cell>
          <cell r="C3737" t="str">
            <v>P</v>
          </cell>
          <cell r="D3737" t="str">
            <v>24013</v>
          </cell>
          <cell r="E3737" t="str">
            <v>LWN FLG</v>
          </cell>
          <cell r="F3737">
            <v>3</v>
          </cell>
          <cell r="G3737" t="str">
            <v>CB2901000001WL</v>
          </cell>
          <cell r="H3737">
            <v>1</v>
          </cell>
          <cell r="I3737" t="str">
            <v>150mm</v>
          </cell>
          <cell r="J3737">
            <v>1</v>
          </cell>
          <cell r="K3737">
            <v>1</v>
          </cell>
        </row>
        <row r="3738">
          <cell r="A3738" t="str">
            <v>M2</v>
          </cell>
          <cell r="B3738" t="str">
            <v>A5C</v>
          </cell>
          <cell r="C3738" t="str">
            <v>P</v>
          </cell>
          <cell r="D3738" t="str">
            <v>23006</v>
          </cell>
          <cell r="E3738" t="str">
            <v>SW FLG</v>
          </cell>
          <cell r="F3738">
            <v>3</v>
          </cell>
          <cell r="G3738" t="str">
            <v>CB240208000100</v>
          </cell>
          <cell r="H3738">
            <v>1</v>
          </cell>
          <cell r="I3738" t="str">
            <v>--</v>
          </cell>
          <cell r="J3738">
            <v>2</v>
          </cell>
          <cell r="K3738">
            <v>2</v>
          </cell>
        </row>
        <row r="3739">
          <cell r="A3739" t="str">
            <v>M2</v>
          </cell>
          <cell r="B3739" t="str">
            <v>A5C</v>
          </cell>
          <cell r="C3739" t="str">
            <v>P</v>
          </cell>
          <cell r="D3739" t="str">
            <v>23035</v>
          </cell>
          <cell r="E3739" t="str">
            <v>SW FLG</v>
          </cell>
          <cell r="F3739">
            <v>3</v>
          </cell>
          <cell r="G3739" t="str">
            <v>CB240208000100</v>
          </cell>
          <cell r="H3739">
            <v>1</v>
          </cell>
          <cell r="I3739" t="str">
            <v>--</v>
          </cell>
          <cell r="J3739">
            <v>2</v>
          </cell>
          <cell r="K3739">
            <v>2</v>
          </cell>
        </row>
        <row r="3740">
          <cell r="A3740" t="str">
            <v>M2</v>
          </cell>
          <cell r="B3740" t="str">
            <v>A5C</v>
          </cell>
          <cell r="C3740" t="str">
            <v>P</v>
          </cell>
          <cell r="D3740" t="str">
            <v>23037</v>
          </cell>
          <cell r="E3740" t="str">
            <v>SW FLG</v>
          </cell>
          <cell r="F3740">
            <v>3</v>
          </cell>
          <cell r="G3740" t="str">
            <v>CB240108000100</v>
          </cell>
          <cell r="H3740">
            <v>1</v>
          </cell>
          <cell r="I3740" t="str">
            <v>--</v>
          </cell>
          <cell r="J3740">
            <v>1</v>
          </cell>
          <cell r="K3740">
            <v>1</v>
          </cell>
        </row>
        <row r="3741">
          <cell r="A3741" t="str">
            <v>M2</v>
          </cell>
          <cell r="B3741" t="str">
            <v>A5C</v>
          </cell>
          <cell r="C3741" t="str">
            <v>P</v>
          </cell>
          <cell r="D3741" t="str">
            <v>23038</v>
          </cell>
          <cell r="E3741" t="str">
            <v>SW FLG</v>
          </cell>
          <cell r="F3741">
            <v>3</v>
          </cell>
          <cell r="G3741" t="str">
            <v>CB240108000100</v>
          </cell>
          <cell r="H3741">
            <v>1</v>
          </cell>
          <cell r="I3741" t="str">
            <v>--</v>
          </cell>
          <cell r="J3741">
            <v>2</v>
          </cell>
          <cell r="K3741">
            <v>2</v>
          </cell>
        </row>
        <row r="3742">
          <cell r="A3742" t="str">
            <v>M2</v>
          </cell>
          <cell r="B3742" t="str">
            <v>A5C</v>
          </cell>
          <cell r="C3742" t="str">
            <v>P</v>
          </cell>
          <cell r="D3742" t="str">
            <v>23052</v>
          </cell>
          <cell r="E3742" t="str">
            <v>SW FLG</v>
          </cell>
          <cell r="F3742">
            <v>3</v>
          </cell>
          <cell r="G3742" t="str">
            <v>CB240108000100</v>
          </cell>
          <cell r="H3742">
            <v>1</v>
          </cell>
          <cell r="I3742" t="str">
            <v>--</v>
          </cell>
          <cell r="J3742">
            <v>1</v>
          </cell>
          <cell r="K3742">
            <v>1</v>
          </cell>
        </row>
        <row r="3743">
          <cell r="A3743" t="str">
            <v>M2</v>
          </cell>
          <cell r="B3743" t="str">
            <v>A5C</v>
          </cell>
          <cell r="C3743" t="str">
            <v>P</v>
          </cell>
          <cell r="D3743" t="str">
            <v>23063</v>
          </cell>
          <cell r="E3743" t="str">
            <v>SW FLG</v>
          </cell>
          <cell r="F3743">
            <v>3</v>
          </cell>
          <cell r="G3743" t="str">
            <v>CB240108000100</v>
          </cell>
          <cell r="H3743">
            <v>1</v>
          </cell>
          <cell r="I3743" t="str">
            <v>--</v>
          </cell>
          <cell r="J3743">
            <v>1</v>
          </cell>
          <cell r="K3743">
            <v>1</v>
          </cell>
        </row>
        <row r="3744">
          <cell r="A3744" t="str">
            <v>M2</v>
          </cell>
          <cell r="B3744" t="str">
            <v>A5C</v>
          </cell>
          <cell r="C3744" t="str">
            <v>P</v>
          </cell>
          <cell r="D3744" t="str">
            <v>23070</v>
          </cell>
          <cell r="E3744" t="str">
            <v>SW FLG</v>
          </cell>
          <cell r="F3744">
            <v>3</v>
          </cell>
          <cell r="G3744" t="str">
            <v>CB240108000100</v>
          </cell>
          <cell r="H3744">
            <v>1</v>
          </cell>
          <cell r="I3744" t="str">
            <v>--</v>
          </cell>
          <cell r="J3744">
            <v>2</v>
          </cell>
          <cell r="K3744">
            <v>2</v>
          </cell>
        </row>
        <row r="3745">
          <cell r="A3745" t="str">
            <v>M2</v>
          </cell>
          <cell r="B3745" t="str">
            <v>A5C</v>
          </cell>
          <cell r="C3745" t="str">
            <v>P</v>
          </cell>
          <cell r="D3745" t="str">
            <v>23078</v>
          </cell>
          <cell r="E3745" t="str">
            <v>SW FLG</v>
          </cell>
          <cell r="F3745">
            <v>3</v>
          </cell>
          <cell r="G3745" t="str">
            <v>CB240108000100</v>
          </cell>
          <cell r="H3745">
            <v>1</v>
          </cell>
          <cell r="I3745" t="str">
            <v>--</v>
          </cell>
          <cell r="J3745">
            <v>1</v>
          </cell>
          <cell r="K3745">
            <v>1</v>
          </cell>
        </row>
        <row r="3746">
          <cell r="A3746" t="str">
            <v>M2</v>
          </cell>
          <cell r="B3746" t="str">
            <v>A5C</v>
          </cell>
          <cell r="C3746" t="str">
            <v>P</v>
          </cell>
          <cell r="D3746" t="str">
            <v>23081</v>
          </cell>
          <cell r="E3746" t="str">
            <v>SW FLG</v>
          </cell>
          <cell r="F3746">
            <v>3</v>
          </cell>
          <cell r="G3746" t="str">
            <v>CB240108000100</v>
          </cell>
          <cell r="H3746">
            <v>1</v>
          </cell>
          <cell r="I3746" t="str">
            <v>--</v>
          </cell>
          <cell r="J3746">
            <v>1</v>
          </cell>
          <cell r="K3746">
            <v>1</v>
          </cell>
        </row>
        <row r="3747">
          <cell r="A3747" t="str">
            <v>M2</v>
          </cell>
          <cell r="B3747" t="str">
            <v>A5C</v>
          </cell>
          <cell r="C3747" t="str">
            <v>P</v>
          </cell>
          <cell r="D3747" t="str">
            <v>23094</v>
          </cell>
          <cell r="E3747" t="str">
            <v>SW FLG</v>
          </cell>
          <cell r="F3747">
            <v>3</v>
          </cell>
          <cell r="G3747" t="str">
            <v>CB240108000100</v>
          </cell>
          <cell r="H3747">
            <v>1</v>
          </cell>
          <cell r="I3747" t="str">
            <v>--</v>
          </cell>
          <cell r="J3747">
            <v>1</v>
          </cell>
          <cell r="K3747">
            <v>1</v>
          </cell>
        </row>
        <row r="3748">
          <cell r="A3748" t="str">
            <v>M2</v>
          </cell>
          <cell r="B3748" t="str">
            <v>A5C</v>
          </cell>
          <cell r="C3748" t="str">
            <v>P</v>
          </cell>
          <cell r="D3748" t="str">
            <v>23101</v>
          </cell>
          <cell r="E3748" t="str">
            <v>SW FLG</v>
          </cell>
          <cell r="F3748">
            <v>3</v>
          </cell>
          <cell r="G3748" t="str">
            <v>CB240108000100</v>
          </cell>
          <cell r="H3748">
            <v>1</v>
          </cell>
          <cell r="I3748" t="str">
            <v>--</v>
          </cell>
          <cell r="J3748">
            <v>1</v>
          </cell>
          <cell r="K3748">
            <v>1</v>
          </cell>
        </row>
        <row r="3749">
          <cell r="A3749" t="str">
            <v>M2</v>
          </cell>
          <cell r="B3749" t="str">
            <v>A5C</v>
          </cell>
          <cell r="C3749" t="str">
            <v>P</v>
          </cell>
          <cell r="D3749" t="str">
            <v>23105</v>
          </cell>
          <cell r="E3749" t="str">
            <v>SW FLG</v>
          </cell>
          <cell r="F3749">
            <v>3</v>
          </cell>
          <cell r="G3749" t="str">
            <v>CB240108000100</v>
          </cell>
          <cell r="H3749">
            <v>1</v>
          </cell>
          <cell r="I3749" t="str">
            <v>--</v>
          </cell>
          <cell r="J3749">
            <v>1</v>
          </cell>
          <cell r="K3749">
            <v>1</v>
          </cell>
        </row>
        <row r="3750">
          <cell r="A3750" t="str">
            <v>M2</v>
          </cell>
          <cell r="B3750" t="str">
            <v>A5C</v>
          </cell>
          <cell r="C3750" t="str">
            <v>P</v>
          </cell>
          <cell r="D3750" t="str">
            <v>23103</v>
          </cell>
          <cell r="E3750" t="str">
            <v>SW FLG</v>
          </cell>
          <cell r="F3750">
            <v>3</v>
          </cell>
          <cell r="G3750" t="str">
            <v>CB240108000100</v>
          </cell>
          <cell r="H3750">
            <v>1</v>
          </cell>
          <cell r="I3750" t="str">
            <v>--</v>
          </cell>
          <cell r="J3750">
            <v>2</v>
          </cell>
          <cell r="K3750">
            <v>2</v>
          </cell>
        </row>
        <row r="3751">
          <cell r="A3751" t="str">
            <v>M2</v>
          </cell>
          <cell r="B3751" t="str">
            <v>A5C</v>
          </cell>
          <cell r="C3751" t="str">
            <v>P</v>
          </cell>
          <cell r="D3751" t="str">
            <v>23107</v>
          </cell>
          <cell r="E3751" t="str">
            <v>SW FLG</v>
          </cell>
          <cell r="F3751">
            <v>3</v>
          </cell>
          <cell r="G3751" t="str">
            <v>CB240108000100</v>
          </cell>
          <cell r="H3751">
            <v>1</v>
          </cell>
          <cell r="I3751" t="str">
            <v>--</v>
          </cell>
          <cell r="J3751">
            <v>2</v>
          </cell>
          <cell r="K3751">
            <v>2</v>
          </cell>
        </row>
        <row r="3752">
          <cell r="A3752" t="str">
            <v>M2</v>
          </cell>
          <cell r="B3752" t="str">
            <v>A5C</v>
          </cell>
          <cell r="C3752" t="str">
            <v>P</v>
          </cell>
          <cell r="D3752" t="str">
            <v>23109</v>
          </cell>
          <cell r="E3752" t="str">
            <v>SW FLG</v>
          </cell>
          <cell r="F3752">
            <v>3</v>
          </cell>
          <cell r="G3752" t="str">
            <v>CB240108000100</v>
          </cell>
          <cell r="H3752">
            <v>1</v>
          </cell>
          <cell r="I3752" t="str">
            <v>--</v>
          </cell>
          <cell r="J3752">
            <v>1</v>
          </cell>
          <cell r="K3752">
            <v>1</v>
          </cell>
        </row>
        <row r="3753">
          <cell r="A3753" t="str">
            <v>M2</v>
          </cell>
          <cell r="B3753" t="str">
            <v>A5C</v>
          </cell>
          <cell r="C3753" t="str">
            <v>P</v>
          </cell>
          <cell r="D3753" t="str">
            <v>23111</v>
          </cell>
          <cell r="E3753" t="str">
            <v>SW FLG</v>
          </cell>
          <cell r="F3753">
            <v>3</v>
          </cell>
          <cell r="G3753" t="str">
            <v>CB240108000100</v>
          </cell>
          <cell r="H3753">
            <v>1</v>
          </cell>
          <cell r="I3753" t="str">
            <v>--</v>
          </cell>
          <cell r="J3753">
            <v>2</v>
          </cell>
          <cell r="K3753">
            <v>2</v>
          </cell>
        </row>
        <row r="3754">
          <cell r="A3754" t="str">
            <v>M2</v>
          </cell>
          <cell r="B3754" t="str">
            <v>A5C</v>
          </cell>
          <cell r="C3754" t="str">
            <v>P</v>
          </cell>
          <cell r="D3754" t="str">
            <v>23116</v>
          </cell>
          <cell r="E3754" t="str">
            <v>SW FLG</v>
          </cell>
          <cell r="F3754">
            <v>3</v>
          </cell>
          <cell r="G3754" t="str">
            <v>CB240108000100</v>
          </cell>
          <cell r="H3754">
            <v>1</v>
          </cell>
          <cell r="I3754" t="str">
            <v>--</v>
          </cell>
          <cell r="J3754">
            <v>2</v>
          </cell>
          <cell r="K3754">
            <v>2</v>
          </cell>
        </row>
        <row r="3755">
          <cell r="A3755" t="str">
            <v>M2</v>
          </cell>
          <cell r="B3755" t="str">
            <v>A5C</v>
          </cell>
          <cell r="C3755" t="str">
            <v>P</v>
          </cell>
          <cell r="D3755" t="str">
            <v>23117</v>
          </cell>
          <cell r="E3755" t="str">
            <v>SW FLG</v>
          </cell>
          <cell r="F3755">
            <v>3</v>
          </cell>
          <cell r="G3755" t="str">
            <v>CB240108000100</v>
          </cell>
          <cell r="H3755">
            <v>1</v>
          </cell>
          <cell r="I3755" t="str">
            <v>--</v>
          </cell>
          <cell r="J3755">
            <v>2</v>
          </cell>
          <cell r="K3755">
            <v>2</v>
          </cell>
        </row>
        <row r="3756">
          <cell r="A3756" t="str">
            <v>M2</v>
          </cell>
          <cell r="B3756" t="str">
            <v>A5C</v>
          </cell>
          <cell r="C3756" t="str">
            <v>P</v>
          </cell>
          <cell r="D3756" t="str">
            <v>23122</v>
          </cell>
          <cell r="E3756" t="str">
            <v>SW FLG</v>
          </cell>
          <cell r="F3756">
            <v>3</v>
          </cell>
          <cell r="G3756" t="str">
            <v>CB240208000100</v>
          </cell>
          <cell r="H3756">
            <v>1</v>
          </cell>
          <cell r="I3756" t="str">
            <v>--</v>
          </cell>
          <cell r="J3756">
            <v>2</v>
          </cell>
          <cell r="K3756">
            <v>2</v>
          </cell>
        </row>
        <row r="3757">
          <cell r="A3757" t="str">
            <v>M2</v>
          </cell>
          <cell r="B3757" t="str">
            <v>A5C</v>
          </cell>
          <cell r="C3757" t="str">
            <v>P</v>
          </cell>
          <cell r="D3757" t="str">
            <v>23126</v>
          </cell>
          <cell r="E3757" t="str">
            <v>SW FLG</v>
          </cell>
          <cell r="F3757">
            <v>3</v>
          </cell>
          <cell r="G3757" t="str">
            <v>CB240108000100</v>
          </cell>
          <cell r="H3757">
            <v>1</v>
          </cell>
          <cell r="I3757" t="str">
            <v>--</v>
          </cell>
          <cell r="J3757">
            <v>1</v>
          </cell>
          <cell r="K3757">
            <v>1</v>
          </cell>
        </row>
        <row r="3758">
          <cell r="A3758" t="str">
            <v>M2</v>
          </cell>
          <cell r="B3758" t="str">
            <v>A5C</v>
          </cell>
          <cell r="C3758" t="str">
            <v>P</v>
          </cell>
          <cell r="D3758" t="str">
            <v>23133</v>
          </cell>
          <cell r="E3758" t="str">
            <v>SW FLG</v>
          </cell>
          <cell r="F3758">
            <v>3</v>
          </cell>
          <cell r="G3758" t="str">
            <v>CB240108000100</v>
          </cell>
          <cell r="H3758">
            <v>1</v>
          </cell>
          <cell r="I3758" t="str">
            <v>--</v>
          </cell>
          <cell r="J3758">
            <v>1</v>
          </cell>
          <cell r="K3758">
            <v>1</v>
          </cell>
        </row>
        <row r="3759">
          <cell r="A3759" t="str">
            <v>M2</v>
          </cell>
          <cell r="B3759" t="str">
            <v>A5C</v>
          </cell>
          <cell r="C3759" t="str">
            <v>P</v>
          </cell>
          <cell r="D3759" t="str">
            <v>23141</v>
          </cell>
          <cell r="E3759" t="str">
            <v>SW FLG</v>
          </cell>
          <cell r="F3759">
            <v>3</v>
          </cell>
          <cell r="G3759" t="str">
            <v>CB240108000100</v>
          </cell>
          <cell r="H3759">
            <v>1</v>
          </cell>
          <cell r="I3759" t="str">
            <v>--</v>
          </cell>
          <cell r="J3759">
            <v>1</v>
          </cell>
          <cell r="K3759">
            <v>1</v>
          </cell>
        </row>
        <row r="3760">
          <cell r="A3760" t="str">
            <v>M2</v>
          </cell>
          <cell r="B3760" t="str">
            <v>A5C</v>
          </cell>
          <cell r="C3760" t="str">
            <v>P</v>
          </cell>
          <cell r="D3760" t="str">
            <v>23143</v>
          </cell>
          <cell r="E3760" t="str">
            <v>SW FLG</v>
          </cell>
          <cell r="F3760">
            <v>3</v>
          </cell>
          <cell r="G3760" t="str">
            <v>CB240108000100</v>
          </cell>
          <cell r="H3760">
            <v>1</v>
          </cell>
          <cell r="I3760" t="str">
            <v>--</v>
          </cell>
          <cell r="J3760">
            <v>2</v>
          </cell>
          <cell r="K3760">
            <v>2</v>
          </cell>
        </row>
        <row r="3761">
          <cell r="A3761" t="str">
            <v>M2</v>
          </cell>
          <cell r="B3761" t="str">
            <v>A5C</v>
          </cell>
          <cell r="C3761" t="str">
            <v>P</v>
          </cell>
          <cell r="D3761" t="str">
            <v>23145</v>
          </cell>
          <cell r="E3761" t="str">
            <v>SW FLG</v>
          </cell>
          <cell r="F3761">
            <v>3</v>
          </cell>
          <cell r="G3761" t="str">
            <v>CB240108000100</v>
          </cell>
          <cell r="H3761">
            <v>1</v>
          </cell>
          <cell r="I3761" t="str">
            <v>--</v>
          </cell>
          <cell r="J3761">
            <v>1</v>
          </cell>
          <cell r="K3761">
            <v>1</v>
          </cell>
        </row>
        <row r="3762">
          <cell r="A3762" t="str">
            <v>M2</v>
          </cell>
          <cell r="B3762" t="str">
            <v>A5C</v>
          </cell>
          <cell r="C3762" t="str">
            <v>P</v>
          </cell>
          <cell r="D3762" t="str">
            <v>23144</v>
          </cell>
          <cell r="E3762" t="str">
            <v>SW FLG</v>
          </cell>
          <cell r="F3762">
            <v>3</v>
          </cell>
          <cell r="G3762" t="str">
            <v>CB240108000100</v>
          </cell>
          <cell r="H3762">
            <v>1</v>
          </cell>
          <cell r="I3762" t="str">
            <v>--</v>
          </cell>
          <cell r="J3762">
            <v>2</v>
          </cell>
          <cell r="K3762">
            <v>2</v>
          </cell>
        </row>
        <row r="3763">
          <cell r="A3763" t="str">
            <v>M2</v>
          </cell>
          <cell r="B3763" t="str">
            <v>A5C</v>
          </cell>
          <cell r="C3763" t="str">
            <v>P</v>
          </cell>
          <cell r="D3763" t="str">
            <v>23157</v>
          </cell>
          <cell r="E3763" t="str">
            <v>SW FLG</v>
          </cell>
          <cell r="F3763">
            <v>3</v>
          </cell>
          <cell r="G3763" t="str">
            <v>CB240108000100</v>
          </cell>
          <cell r="H3763">
            <v>1</v>
          </cell>
          <cell r="I3763" t="str">
            <v>--</v>
          </cell>
          <cell r="J3763">
            <v>2</v>
          </cell>
          <cell r="K3763">
            <v>2</v>
          </cell>
        </row>
        <row r="3764">
          <cell r="A3764" t="str">
            <v>M2</v>
          </cell>
          <cell r="B3764" t="str">
            <v>A5C</v>
          </cell>
          <cell r="C3764" t="str">
            <v>P</v>
          </cell>
          <cell r="D3764" t="str">
            <v>23164</v>
          </cell>
          <cell r="E3764" t="str">
            <v>SW FLG</v>
          </cell>
          <cell r="F3764">
            <v>3</v>
          </cell>
          <cell r="G3764" t="str">
            <v>CB240108000100</v>
          </cell>
          <cell r="H3764">
            <v>1</v>
          </cell>
          <cell r="I3764" t="str">
            <v>--</v>
          </cell>
          <cell r="J3764">
            <v>6</v>
          </cell>
          <cell r="K3764">
            <v>6</v>
          </cell>
        </row>
        <row r="3765">
          <cell r="A3765" t="str">
            <v>M2</v>
          </cell>
          <cell r="B3765" t="str">
            <v>A5C</v>
          </cell>
          <cell r="C3765" t="str">
            <v>P</v>
          </cell>
          <cell r="D3765" t="str">
            <v>23185</v>
          </cell>
          <cell r="E3765" t="str">
            <v>SW FLG</v>
          </cell>
          <cell r="F3765">
            <v>3</v>
          </cell>
          <cell r="G3765" t="str">
            <v>CB240108000100</v>
          </cell>
          <cell r="H3765">
            <v>1</v>
          </cell>
          <cell r="I3765" t="str">
            <v>--</v>
          </cell>
          <cell r="J3765">
            <v>2</v>
          </cell>
          <cell r="K3765">
            <v>2</v>
          </cell>
        </row>
        <row r="3766">
          <cell r="A3766" t="str">
            <v>M2</v>
          </cell>
          <cell r="B3766" t="str">
            <v>A5C</v>
          </cell>
          <cell r="C3766" t="str">
            <v>P</v>
          </cell>
          <cell r="D3766" t="str">
            <v>23205</v>
          </cell>
          <cell r="E3766" t="str">
            <v>SW FLG</v>
          </cell>
          <cell r="F3766">
            <v>3</v>
          </cell>
          <cell r="G3766" t="str">
            <v>CB240208000100</v>
          </cell>
          <cell r="H3766">
            <v>1</v>
          </cell>
          <cell r="I3766" t="str">
            <v>--</v>
          </cell>
          <cell r="J3766">
            <v>2</v>
          </cell>
          <cell r="K3766">
            <v>2</v>
          </cell>
        </row>
        <row r="3767">
          <cell r="A3767" t="str">
            <v>M2</v>
          </cell>
          <cell r="B3767" t="str">
            <v>A5C</v>
          </cell>
          <cell r="C3767" t="str">
            <v>P</v>
          </cell>
          <cell r="D3767" t="str">
            <v>23196</v>
          </cell>
          <cell r="E3767" t="str">
            <v>SW FLG</v>
          </cell>
          <cell r="F3767">
            <v>3</v>
          </cell>
          <cell r="G3767" t="str">
            <v>CB240108000100</v>
          </cell>
          <cell r="H3767">
            <v>1</v>
          </cell>
          <cell r="I3767" t="str">
            <v>--</v>
          </cell>
          <cell r="J3767">
            <v>2</v>
          </cell>
          <cell r="K3767">
            <v>2</v>
          </cell>
        </row>
        <row r="3768">
          <cell r="A3768" t="str">
            <v>M2</v>
          </cell>
          <cell r="B3768" t="str">
            <v>A5C</v>
          </cell>
          <cell r="C3768" t="str">
            <v>P</v>
          </cell>
          <cell r="D3768" t="str">
            <v>23208</v>
          </cell>
          <cell r="E3768" t="str">
            <v>SW FLG</v>
          </cell>
          <cell r="F3768">
            <v>3</v>
          </cell>
          <cell r="G3768" t="str">
            <v>CB240208000100</v>
          </cell>
          <cell r="H3768">
            <v>1</v>
          </cell>
          <cell r="I3768" t="str">
            <v>--</v>
          </cell>
          <cell r="J3768">
            <v>2</v>
          </cell>
          <cell r="K3768">
            <v>2</v>
          </cell>
        </row>
        <row r="3769">
          <cell r="A3769" t="str">
            <v>M2</v>
          </cell>
          <cell r="B3769" t="str">
            <v>A5C</v>
          </cell>
          <cell r="C3769" t="str">
            <v>P</v>
          </cell>
          <cell r="D3769" t="str">
            <v>23212</v>
          </cell>
          <cell r="E3769" t="str">
            <v>SW FLG</v>
          </cell>
          <cell r="F3769">
            <v>3</v>
          </cell>
          <cell r="G3769" t="str">
            <v>CB240208000100</v>
          </cell>
          <cell r="H3769">
            <v>1</v>
          </cell>
          <cell r="I3769" t="str">
            <v>--</v>
          </cell>
          <cell r="J3769">
            <v>2</v>
          </cell>
          <cell r="K3769">
            <v>2</v>
          </cell>
        </row>
        <row r="3770">
          <cell r="A3770" t="str">
            <v>M2</v>
          </cell>
          <cell r="B3770" t="str">
            <v>A5C</v>
          </cell>
          <cell r="C3770" t="str">
            <v>P</v>
          </cell>
          <cell r="D3770" t="str">
            <v>23214</v>
          </cell>
          <cell r="E3770" t="str">
            <v>SW FLG</v>
          </cell>
          <cell r="F3770">
            <v>3</v>
          </cell>
          <cell r="G3770" t="str">
            <v>CB240208000100</v>
          </cell>
          <cell r="H3770">
            <v>1</v>
          </cell>
          <cell r="I3770" t="str">
            <v>--</v>
          </cell>
          <cell r="J3770">
            <v>2</v>
          </cell>
          <cell r="K3770">
            <v>2</v>
          </cell>
        </row>
        <row r="3771">
          <cell r="A3771" t="str">
            <v>M2</v>
          </cell>
          <cell r="B3771" t="str">
            <v>A5C</v>
          </cell>
          <cell r="C3771" t="str">
            <v>P</v>
          </cell>
          <cell r="D3771" t="str">
            <v>23207</v>
          </cell>
          <cell r="E3771" t="str">
            <v>SW FLG</v>
          </cell>
          <cell r="F3771">
            <v>3</v>
          </cell>
          <cell r="G3771" t="str">
            <v>CB240208000100</v>
          </cell>
          <cell r="H3771">
            <v>1</v>
          </cell>
          <cell r="I3771" t="str">
            <v>--</v>
          </cell>
          <cell r="J3771">
            <v>2</v>
          </cell>
          <cell r="K3771">
            <v>2</v>
          </cell>
        </row>
        <row r="3772">
          <cell r="A3772" t="str">
            <v>M2</v>
          </cell>
          <cell r="B3772" t="str">
            <v>A5C</v>
          </cell>
          <cell r="C3772" t="str">
            <v>P</v>
          </cell>
          <cell r="D3772" t="str">
            <v>23213</v>
          </cell>
          <cell r="E3772" t="str">
            <v>SW FLG</v>
          </cell>
          <cell r="F3772">
            <v>3</v>
          </cell>
          <cell r="G3772" t="str">
            <v>CB240208000100</v>
          </cell>
          <cell r="H3772">
            <v>1</v>
          </cell>
          <cell r="I3772" t="str">
            <v>--</v>
          </cell>
          <cell r="J3772">
            <v>2</v>
          </cell>
          <cell r="K3772">
            <v>2</v>
          </cell>
        </row>
        <row r="3773">
          <cell r="A3773" t="str">
            <v>M2</v>
          </cell>
          <cell r="B3773" t="str">
            <v>A5C</v>
          </cell>
          <cell r="C3773" t="str">
            <v>P</v>
          </cell>
          <cell r="D3773" t="str">
            <v>23225</v>
          </cell>
          <cell r="E3773" t="str">
            <v>SW FLG</v>
          </cell>
          <cell r="F3773">
            <v>3</v>
          </cell>
          <cell r="G3773" t="str">
            <v>CB240108000100</v>
          </cell>
          <cell r="H3773">
            <v>1</v>
          </cell>
          <cell r="I3773" t="str">
            <v>--</v>
          </cell>
          <cell r="J3773">
            <v>1</v>
          </cell>
          <cell r="K3773">
            <v>1</v>
          </cell>
        </row>
        <row r="3774">
          <cell r="A3774" t="str">
            <v>M2</v>
          </cell>
          <cell r="B3774" t="str">
            <v>A5C</v>
          </cell>
          <cell r="C3774" t="str">
            <v>P</v>
          </cell>
          <cell r="D3774" t="str">
            <v>23230</v>
          </cell>
          <cell r="E3774" t="str">
            <v>SW FLG</v>
          </cell>
          <cell r="F3774">
            <v>3</v>
          </cell>
          <cell r="G3774" t="str">
            <v>CB240208000100</v>
          </cell>
          <cell r="H3774">
            <v>1</v>
          </cell>
          <cell r="I3774" t="str">
            <v>--</v>
          </cell>
          <cell r="J3774">
            <v>2</v>
          </cell>
          <cell r="K3774">
            <v>2</v>
          </cell>
        </row>
        <row r="3775">
          <cell r="A3775" t="str">
            <v>M2</v>
          </cell>
          <cell r="B3775" t="str">
            <v>A5C</v>
          </cell>
          <cell r="C3775" t="str">
            <v>P</v>
          </cell>
          <cell r="D3775" t="str">
            <v>23230</v>
          </cell>
          <cell r="E3775" t="str">
            <v>SW FLG</v>
          </cell>
          <cell r="F3775">
            <v>3</v>
          </cell>
          <cell r="G3775" t="str">
            <v>CB240108000100</v>
          </cell>
          <cell r="H3775">
            <v>1</v>
          </cell>
          <cell r="I3775" t="str">
            <v>--</v>
          </cell>
          <cell r="J3775">
            <v>1</v>
          </cell>
          <cell r="K3775">
            <v>1</v>
          </cell>
        </row>
        <row r="3776">
          <cell r="A3776" t="str">
            <v>M2</v>
          </cell>
          <cell r="B3776" t="str">
            <v>A5C</v>
          </cell>
          <cell r="C3776" t="str">
            <v>P</v>
          </cell>
          <cell r="D3776" t="str">
            <v>23234</v>
          </cell>
          <cell r="E3776" t="str">
            <v>SW FLG</v>
          </cell>
          <cell r="F3776">
            <v>3</v>
          </cell>
          <cell r="G3776" t="str">
            <v>CB240108000100</v>
          </cell>
          <cell r="H3776">
            <v>1</v>
          </cell>
          <cell r="I3776" t="str">
            <v>--</v>
          </cell>
          <cell r="J3776">
            <v>1</v>
          </cell>
          <cell r="K3776">
            <v>1</v>
          </cell>
        </row>
        <row r="3777">
          <cell r="A3777" t="str">
            <v>M2</v>
          </cell>
          <cell r="B3777" t="str">
            <v>A5C</v>
          </cell>
          <cell r="C3777" t="str">
            <v>P</v>
          </cell>
          <cell r="D3777" t="str">
            <v>23239</v>
          </cell>
          <cell r="E3777" t="str">
            <v>SW FLG</v>
          </cell>
          <cell r="F3777">
            <v>3</v>
          </cell>
          <cell r="G3777" t="str">
            <v>CB240208000100</v>
          </cell>
          <cell r="H3777">
            <v>1</v>
          </cell>
          <cell r="I3777" t="str">
            <v>--</v>
          </cell>
          <cell r="J3777">
            <v>2</v>
          </cell>
          <cell r="K3777">
            <v>2</v>
          </cell>
        </row>
        <row r="3778">
          <cell r="A3778" t="str">
            <v>M2</v>
          </cell>
          <cell r="B3778" t="str">
            <v>A5C</v>
          </cell>
          <cell r="C3778" t="str">
            <v>P</v>
          </cell>
          <cell r="D3778" t="str">
            <v>23247</v>
          </cell>
          <cell r="E3778" t="str">
            <v>SW FLG</v>
          </cell>
          <cell r="F3778">
            <v>3</v>
          </cell>
          <cell r="G3778" t="str">
            <v>CB240108000100</v>
          </cell>
          <cell r="H3778">
            <v>1</v>
          </cell>
          <cell r="I3778" t="str">
            <v>--</v>
          </cell>
          <cell r="J3778">
            <v>1</v>
          </cell>
          <cell r="K3778">
            <v>1</v>
          </cell>
        </row>
        <row r="3779">
          <cell r="A3779" t="str">
            <v>M2</v>
          </cell>
          <cell r="B3779" t="str">
            <v>A5C</v>
          </cell>
          <cell r="C3779" t="str">
            <v>P</v>
          </cell>
          <cell r="D3779" t="str">
            <v>23252</v>
          </cell>
          <cell r="E3779" t="str">
            <v>SW FLG</v>
          </cell>
          <cell r="F3779">
            <v>3</v>
          </cell>
          <cell r="G3779" t="str">
            <v>CB240108000100</v>
          </cell>
          <cell r="H3779">
            <v>1</v>
          </cell>
          <cell r="I3779" t="str">
            <v>--</v>
          </cell>
          <cell r="J3779">
            <v>1</v>
          </cell>
          <cell r="K3779">
            <v>1</v>
          </cell>
        </row>
        <row r="3780">
          <cell r="A3780" t="str">
            <v>M2</v>
          </cell>
          <cell r="B3780" t="str">
            <v>A5C</v>
          </cell>
          <cell r="C3780" t="str">
            <v>P</v>
          </cell>
          <cell r="D3780" t="str">
            <v>23252</v>
          </cell>
          <cell r="E3780" t="str">
            <v>SW FLG</v>
          </cell>
          <cell r="F3780">
            <v>3</v>
          </cell>
          <cell r="G3780" t="str">
            <v>CB240208000100</v>
          </cell>
          <cell r="H3780">
            <v>1</v>
          </cell>
          <cell r="I3780" t="str">
            <v>--</v>
          </cell>
          <cell r="J3780">
            <v>2</v>
          </cell>
          <cell r="K3780">
            <v>2</v>
          </cell>
        </row>
        <row r="3781">
          <cell r="A3781" t="str">
            <v>M2</v>
          </cell>
          <cell r="B3781" t="str">
            <v>A5C</v>
          </cell>
          <cell r="C3781" t="str">
            <v>P</v>
          </cell>
          <cell r="D3781" t="str">
            <v>23259</v>
          </cell>
          <cell r="E3781" t="str">
            <v>SW FLG</v>
          </cell>
          <cell r="F3781">
            <v>3</v>
          </cell>
          <cell r="G3781" t="str">
            <v>CB240108000100</v>
          </cell>
          <cell r="H3781">
            <v>1</v>
          </cell>
          <cell r="I3781" t="str">
            <v>--</v>
          </cell>
          <cell r="J3781">
            <v>2</v>
          </cell>
          <cell r="K3781">
            <v>2</v>
          </cell>
        </row>
        <row r="3782">
          <cell r="A3782" t="str">
            <v>M2</v>
          </cell>
          <cell r="B3782" t="str">
            <v>A5C</v>
          </cell>
          <cell r="C3782" t="str">
            <v>P</v>
          </cell>
          <cell r="D3782" t="str">
            <v>24007</v>
          </cell>
          <cell r="E3782" t="str">
            <v>SW FLG</v>
          </cell>
          <cell r="F3782">
            <v>3</v>
          </cell>
          <cell r="G3782" t="str">
            <v>CB240108000100</v>
          </cell>
          <cell r="H3782">
            <v>1</v>
          </cell>
          <cell r="I3782" t="str">
            <v>--</v>
          </cell>
          <cell r="J3782">
            <v>3</v>
          </cell>
          <cell r="K3782">
            <v>3</v>
          </cell>
        </row>
        <row r="3783">
          <cell r="A3783" t="str">
            <v>M2</v>
          </cell>
          <cell r="B3783" t="str">
            <v>A5C</v>
          </cell>
          <cell r="C3783" t="str">
            <v>P</v>
          </cell>
          <cell r="D3783" t="str">
            <v>24013</v>
          </cell>
          <cell r="E3783" t="str">
            <v>SW FLG</v>
          </cell>
          <cell r="F3783">
            <v>3</v>
          </cell>
          <cell r="G3783" t="str">
            <v>CB240108000100</v>
          </cell>
          <cell r="H3783">
            <v>1</v>
          </cell>
          <cell r="I3783" t="str">
            <v>--</v>
          </cell>
          <cell r="J3783">
            <v>3</v>
          </cell>
          <cell r="K3783">
            <v>3</v>
          </cell>
        </row>
        <row r="3784">
          <cell r="A3784" t="str">
            <v>M2</v>
          </cell>
          <cell r="B3784" t="str">
            <v>A5C</v>
          </cell>
          <cell r="C3784" t="str">
            <v>P</v>
          </cell>
          <cell r="D3784" t="str">
            <v>24008</v>
          </cell>
          <cell r="E3784" t="str">
            <v>SW FLG</v>
          </cell>
          <cell r="F3784">
            <v>3</v>
          </cell>
          <cell r="G3784" t="str">
            <v>CB240108000100</v>
          </cell>
          <cell r="H3784">
            <v>1</v>
          </cell>
          <cell r="I3784" t="str">
            <v>--</v>
          </cell>
          <cell r="J3784">
            <v>2</v>
          </cell>
          <cell r="K3784">
            <v>2</v>
          </cell>
        </row>
        <row r="3785">
          <cell r="A3785" t="str">
            <v>M2</v>
          </cell>
          <cell r="B3785" t="str">
            <v>A5C</v>
          </cell>
          <cell r="C3785" t="str">
            <v>P</v>
          </cell>
          <cell r="D3785" t="str">
            <v>24014</v>
          </cell>
          <cell r="E3785" t="str">
            <v>SW FLG</v>
          </cell>
          <cell r="F3785">
            <v>3</v>
          </cell>
          <cell r="G3785" t="str">
            <v>CB240108000100</v>
          </cell>
          <cell r="H3785">
            <v>1</v>
          </cell>
          <cell r="I3785" t="str">
            <v>--</v>
          </cell>
          <cell r="J3785">
            <v>2</v>
          </cell>
          <cell r="K3785">
            <v>2</v>
          </cell>
        </row>
        <row r="3786">
          <cell r="A3786" t="str">
            <v>M2</v>
          </cell>
          <cell r="B3786" t="str">
            <v>A5C</v>
          </cell>
          <cell r="C3786" t="str">
            <v>P</v>
          </cell>
          <cell r="D3786" t="str">
            <v>24020</v>
          </cell>
          <cell r="E3786" t="str">
            <v>SW FLG</v>
          </cell>
          <cell r="F3786">
            <v>3</v>
          </cell>
          <cell r="G3786" t="str">
            <v>CB240208000100</v>
          </cell>
          <cell r="H3786">
            <v>1</v>
          </cell>
          <cell r="I3786" t="str">
            <v>--</v>
          </cell>
          <cell r="J3786">
            <v>2</v>
          </cell>
          <cell r="K3786">
            <v>2</v>
          </cell>
        </row>
        <row r="3787">
          <cell r="A3787" t="str">
            <v>M2</v>
          </cell>
          <cell r="B3787" t="str">
            <v>A5C</v>
          </cell>
          <cell r="C3787" t="str">
            <v>P</v>
          </cell>
          <cell r="D3787" t="str">
            <v>99003</v>
          </cell>
          <cell r="E3787" t="str">
            <v>SW FLG</v>
          </cell>
          <cell r="F3787">
            <v>3</v>
          </cell>
          <cell r="G3787" t="str">
            <v>CB240208000100</v>
          </cell>
          <cell r="H3787">
            <v>1</v>
          </cell>
          <cell r="I3787" t="str">
            <v>--</v>
          </cell>
          <cell r="J3787">
            <v>2</v>
          </cell>
          <cell r="K3787">
            <v>2</v>
          </cell>
        </row>
        <row r="3788">
          <cell r="A3788" t="str">
            <v>M2</v>
          </cell>
          <cell r="B3788" t="str">
            <v>A5C</v>
          </cell>
          <cell r="C3788" t="str">
            <v>P</v>
          </cell>
          <cell r="D3788" t="str">
            <v>23006</v>
          </cell>
          <cell r="E3788" t="str">
            <v>SW FLG</v>
          </cell>
          <cell r="F3788">
            <v>3</v>
          </cell>
          <cell r="G3788" t="str">
            <v>CB240108000100</v>
          </cell>
          <cell r="H3788">
            <v>1</v>
          </cell>
          <cell r="I3788" t="str">
            <v>--</v>
          </cell>
          <cell r="J3788">
            <v>2</v>
          </cell>
          <cell r="K3788">
            <v>2</v>
          </cell>
        </row>
        <row r="3789">
          <cell r="A3789" t="str">
            <v>M2</v>
          </cell>
          <cell r="B3789" t="str">
            <v>A5C</v>
          </cell>
          <cell r="C3789" t="str">
            <v>P</v>
          </cell>
          <cell r="D3789" t="str">
            <v>23067</v>
          </cell>
          <cell r="E3789" t="str">
            <v>SW FLG</v>
          </cell>
          <cell r="F3789">
            <v>3</v>
          </cell>
          <cell r="G3789" t="str">
            <v>CB240108000100</v>
          </cell>
          <cell r="H3789">
            <v>1</v>
          </cell>
          <cell r="I3789" t="str">
            <v>--</v>
          </cell>
          <cell r="J3789">
            <v>1</v>
          </cell>
          <cell r="K3789">
            <v>1</v>
          </cell>
        </row>
        <row r="3790">
          <cell r="A3790" t="str">
            <v>M2</v>
          </cell>
          <cell r="B3790" t="str">
            <v>A5C</v>
          </cell>
          <cell r="C3790" t="str">
            <v>P</v>
          </cell>
          <cell r="D3790" t="str">
            <v>23083</v>
          </cell>
          <cell r="E3790" t="str">
            <v>SW FLG</v>
          </cell>
          <cell r="F3790">
            <v>3</v>
          </cell>
          <cell r="G3790" t="str">
            <v>CB240108000100</v>
          </cell>
          <cell r="H3790">
            <v>1</v>
          </cell>
          <cell r="I3790" t="str">
            <v>--</v>
          </cell>
          <cell r="J3790">
            <v>1</v>
          </cell>
          <cell r="K3790">
            <v>1</v>
          </cell>
        </row>
        <row r="3791">
          <cell r="A3791" t="str">
            <v>M2</v>
          </cell>
          <cell r="B3791" t="str">
            <v>A5C</v>
          </cell>
          <cell r="C3791" t="str">
            <v>P</v>
          </cell>
          <cell r="D3791" t="str">
            <v>23083</v>
          </cell>
          <cell r="E3791" t="str">
            <v>SW FLG</v>
          </cell>
          <cell r="F3791">
            <v>3</v>
          </cell>
          <cell r="G3791" t="str">
            <v>CB240208000100</v>
          </cell>
          <cell r="H3791">
            <v>1</v>
          </cell>
          <cell r="I3791" t="str">
            <v>--</v>
          </cell>
          <cell r="J3791">
            <v>2</v>
          </cell>
          <cell r="K3791">
            <v>2</v>
          </cell>
        </row>
        <row r="3792">
          <cell r="A3792" t="str">
            <v>M2</v>
          </cell>
          <cell r="B3792" t="str">
            <v>A5C</v>
          </cell>
          <cell r="C3792" t="str">
            <v>P</v>
          </cell>
          <cell r="D3792" t="str">
            <v>23113</v>
          </cell>
          <cell r="E3792" t="str">
            <v>SW FLG</v>
          </cell>
          <cell r="F3792">
            <v>3</v>
          </cell>
          <cell r="G3792" t="str">
            <v>CB240108000100</v>
          </cell>
          <cell r="H3792">
            <v>1</v>
          </cell>
          <cell r="I3792" t="str">
            <v>--</v>
          </cell>
          <cell r="J3792">
            <v>1</v>
          </cell>
          <cell r="K3792">
            <v>1</v>
          </cell>
        </row>
        <row r="3793">
          <cell r="A3793" t="str">
            <v>M2</v>
          </cell>
          <cell r="B3793" t="str">
            <v>A5C</v>
          </cell>
          <cell r="C3793" t="str">
            <v>P</v>
          </cell>
          <cell r="D3793" t="str">
            <v>23122</v>
          </cell>
          <cell r="E3793" t="str">
            <v>SW FLG</v>
          </cell>
          <cell r="F3793">
            <v>3</v>
          </cell>
          <cell r="G3793" t="str">
            <v>CB240108000100</v>
          </cell>
          <cell r="H3793">
            <v>1</v>
          </cell>
          <cell r="I3793" t="str">
            <v>--</v>
          </cell>
          <cell r="J3793">
            <v>2</v>
          </cell>
          <cell r="K3793">
            <v>2</v>
          </cell>
        </row>
        <row r="3794">
          <cell r="A3794" t="str">
            <v>M2</v>
          </cell>
          <cell r="B3794" t="str">
            <v>A5C</v>
          </cell>
          <cell r="C3794" t="str">
            <v>P</v>
          </cell>
          <cell r="D3794" t="str">
            <v>23147</v>
          </cell>
          <cell r="E3794" t="str">
            <v>SW FLG</v>
          </cell>
          <cell r="F3794">
            <v>3</v>
          </cell>
          <cell r="G3794" t="str">
            <v>CB240108000100</v>
          </cell>
          <cell r="H3794">
            <v>1</v>
          </cell>
          <cell r="I3794" t="str">
            <v>--</v>
          </cell>
          <cell r="J3794">
            <v>2</v>
          </cell>
          <cell r="K3794">
            <v>2</v>
          </cell>
        </row>
        <row r="3795">
          <cell r="A3795" t="str">
            <v>M2</v>
          </cell>
          <cell r="B3795" t="str">
            <v>A5C</v>
          </cell>
          <cell r="C3795" t="str">
            <v>P</v>
          </cell>
          <cell r="D3795" t="str">
            <v>23204</v>
          </cell>
          <cell r="E3795" t="str">
            <v>SW FLG</v>
          </cell>
          <cell r="F3795">
            <v>3</v>
          </cell>
          <cell r="G3795" t="str">
            <v>CB240208000100</v>
          </cell>
          <cell r="H3795">
            <v>1</v>
          </cell>
          <cell r="I3795" t="str">
            <v>--</v>
          </cell>
          <cell r="J3795">
            <v>2</v>
          </cell>
          <cell r="K3795">
            <v>2</v>
          </cell>
        </row>
        <row r="3796">
          <cell r="A3796" t="str">
            <v>M2</v>
          </cell>
          <cell r="B3796" t="str">
            <v>A5C</v>
          </cell>
          <cell r="C3796" t="str">
            <v>P</v>
          </cell>
          <cell r="D3796" t="str">
            <v>23206</v>
          </cell>
          <cell r="E3796" t="str">
            <v>SW FLG</v>
          </cell>
          <cell r="F3796">
            <v>3</v>
          </cell>
          <cell r="G3796" t="str">
            <v>CB240208000100</v>
          </cell>
          <cell r="H3796">
            <v>1</v>
          </cell>
          <cell r="I3796" t="str">
            <v>--</v>
          </cell>
          <cell r="J3796">
            <v>2</v>
          </cell>
          <cell r="K3796">
            <v>2</v>
          </cell>
        </row>
        <row r="3797">
          <cell r="A3797" t="str">
            <v>M2</v>
          </cell>
          <cell r="B3797" t="str">
            <v>A5C</v>
          </cell>
          <cell r="C3797" t="str">
            <v>P</v>
          </cell>
          <cell r="D3797" t="str">
            <v>23235</v>
          </cell>
          <cell r="E3797" t="str">
            <v>SW FLG</v>
          </cell>
          <cell r="F3797">
            <v>3</v>
          </cell>
          <cell r="G3797" t="str">
            <v>CB240208000100</v>
          </cell>
          <cell r="H3797">
            <v>1</v>
          </cell>
          <cell r="I3797" t="str">
            <v>--</v>
          </cell>
          <cell r="J3797">
            <v>2</v>
          </cell>
          <cell r="K3797">
            <v>2</v>
          </cell>
        </row>
        <row r="3798">
          <cell r="A3798" t="str">
            <v>M2</v>
          </cell>
          <cell r="B3798" t="str">
            <v>A5C</v>
          </cell>
          <cell r="C3798" t="str">
            <v>P</v>
          </cell>
          <cell r="D3798" t="str">
            <v>23238</v>
          </cell>
          <cell r="E3798" t="str">
            <v>SW FLG</v>
          </cell>
          <cell r="F3798">
            <v>3</v>
          </cell>
          <cell r="G3798" t="str">
            <v>CB240108000100</v>
          </cell>
          <cell r="H3798">
            <v>1</v>
          </cell>
          <cell r="I3798" t="str">
            <v>--</v>
          </cell>
          <cell r="J3798">
            <v>1</v>
          </cell>
          <cell r="K3798">
            <v>1</v>
          </cell>
        </row>
        <row r="3799">
          <cell r="A3799" t="str">
            <v>M2</v>
          </cell>
          <cell r="B3799" t="str">
            <v>A5C</v>
          </cell>
          <cell r="C3799" t="str">
            <v>P</v>
          </cell>
          <cell r="D3799" t="str">
            <v>23245</v>
          </cell>
          <cell r="E3799" t="str">
            <v>SW FLG</v>
          </cell>
          <cell r="F3799">
            <v>3</v>
          </cell>
          <cell r="G3799" t="str">
            <v>CB240208000100</v>
          </cell>
          <cell r="H3799">
            <v>1</v>
          </cell>
          <cell r="I3799" t="str">
            <v>--</v>
          </cell>
          <cell r="J3799">
            <v>2</v>
          </cell>
          <cell r="K3799">
            <v>2</v>
          </cell>
        </row>
        <row r="3800">
          <cell r="A3800" t="str">
            <v>M2</v>
          </cell>
          <cell r="B3800" t="str">
            <v>A5C</v>
          </cell>
          <cell r="C3800" t="str">
            <v>P</v>
          </cell>
          <cell r="D3800" t="str">
            <v>24008</v>
          </cell>
          <cell r="E3800" t="str">
            <v>SW FLG</v>
          </cell>
          <cell r="F3800">
            <v>3</v>
          </cell>
          <cell r="G3800" t="str">
            <v>CB240208000100</v>
          </cell>
          <cell r="H3800">
            <v>1</v>
          </cell>
          <cell r="I3800" t="str">
            <v>--</v>
          </cell>
          <cell r="J3800">
            <v>2</v>
          </cell>
          <cell r="K3800">
            <v>2</v>
          </cell>
        </row>
        <row r="3801">
          <cell r="A3801" t="str">
            <v>M2</v>
          </cell>
          <cell r="B3801" t="str">
            <v>A5C</v>
          </cell>
          <cell r="C3801" t="str">
            <v>P</v>
          </cell>
          <cell r="D3801" t="str">
            <v>24020</v>
          </cell>
          <cell r="E3801" t="str">
            <v>SW FLG</v>
          </cell>
          <cell r="F3801">
            <v>3</v>
          </cell>
          <cell r="G3801" t="str">
            <v>CB240108000100</v>
          </cell>
          <cell r="H3801">
            <v>1</v>
          </cell>
          <cell r="I3801" t="str">
            <v>--</v>
          </cell>
          <cell r="J3801">
            <v>3</v>
          </cell>
          <cell r="K3801">
            <v>3</v>
          </cell>
        </row>
        <row r="3802">
          <cell r="A3802" t="str">
            <v>M2</v>
          </cell>
          <cell r="B3802" t="str">
            <v>A5C</v>
          </cell>
          <cell r="C3802" t="str">
            <v>P</v>
          </cell>
          <cell r="D3802" t="str">
            <v>24024</v>
          </cell>
          <cell r="E3802" t="str">
            <v>SW FLG</v>
          </cell>
          <cell r="F3802">
            <v>3</v>
          </cell>
          <cell r="G3802" t="str">
            <v>CB240108000100</v>
          </cell>
          <cell r="H3802">
            <v>1</v>
          </cell>
          <cell r="I3802" t="str">
            <v>--</v>
          </cell>
          <cell r="J3802">
            <v>1</v>
          </cell>
          <cell r="K3802">
            <v>1</v>
          </cell>
        </row>
        <row r="3803">
          <cell r="A3803" t="str">
            <v>M2</v>
          </cell>
          <cell r="B3803" t="str">
            <v>A5C</v>
          </cell>
          <cell r="C3803" t="str">
            <v>TRIM</v>
          </cell>
          <cell r="D3803" t="str">
            <v>V-2316</v>
          </cell>
          <cell r="E3803" t="str">
            <v>SW FLG</v>
          </cell>
          <cell r="F3803">
            <v>3</v>
          </cell>
          <cell r="G3803" t="str">
            <v>CB240108000100</v>
          </cell>
          <cell r="H3803">
            <v>1</v>
          </cell>
          <cell r="I3803" t="str">
            <v>--</v>
          </cell>
          <cell r="J3803">
            <v>3</v>
          </cell>
          <cell r="K3803">
            <v>3</v>
          </cell>
        </row>
        <row r="3804">
          <cell r="A3804" t="str">
            <v>M2</v>
          </cell>
          <cell r="B3804" t="str">
            <v>A5C</v>
          </cell>
          <cell r="C3804" t="str">
            <v>P</v>
          </cell>
          <cell r="D3804" t="str">
            <v>23055</v>
          </cell>
          <cell r="E3804" t="str">
            <v>SW FLG</v>
          </cell>
          <cell r="F3804">
            <v>3</v>
          </cell>
          <cell r="G3804" t="str">
            <v>CB240108000100</v>
          </cell>
          <cell r="H3804">
            <v>1</v>
          </cell>
          <cell r="I3804" t="str">
            <v>--</v>
          </cell>
          <cell r="J3804">
            <v>2</v>
          </cell>
          <cell r="K3804">
            <v>2</v>
          </cell>
        </row>
        <row r="3805">
          <cell r="A3805" t="str">
            <v>M2</v>
          </cell>
          <cell r="B3805" t="str">
            <v>A5C</v>
          </cell>
          <cell r="C3805" t="str">
            <v>P</v>
          </cell>
          <cell r="D3805" t="str">
            <v>23059</v>
          </cell>
          <cell r="E3805" t="str">
            <v>SW FLG</v>
          </cell>
          <cell r="F3805">
            <v>3</v>
          </cell>
          <cell r="G3805" t="str">
            <v>CB240108000100</v>
          </cell>
          <cell r="H3805">
            <v>1</v>
          </cell>
          <cell r="I3805" t="str">
            <v>--</v>
          </cell>
          <cell r="J3805">
            <v>1</v>
          </cell>
          <cell r="K3805">
            <v>1</v>
          </cell>
        </row>
        <row r="3806">
          <cell r="A3806" t="str">
            <v>M2</v>
          </cell>
          <cell r="B3806" t="str">
            <v>A5C</v>
          </cell>
          <cell r="C3806" t="str">
            <v>P</v>
          </cell>
          <cell r="D3806" t="str">
            <v>23183</v>
          </cell>
          <cell r="E3806" t="str">
            <v>SW FLG</v>
          </cell>
          <cell r="F3806">
            <v>3</v>
          </cell>
          <cell r="G3806" t="str">
            <v>CB240108000100</v>
          </cell>
          <cell r="H3806">
            <v>1</v>
          </cell>
          <cell r="I3806" t="str">
            <v>--</v>
          </cell>
          <cell r="J3806">
            <v>1</v>
          </cell>
          <cell r="K3806">
            <v>1</v>
          </cell>
        </row>
        <row r="3807">
          <cell r="A3807" t="str">
            <v>M2</v>
          </cell>
          <cell r="B3807" t="str">
            <v>A5C</v>
          </cell>
          <cell r="C3807" t="str">
            <v>TRIM</v>
          </cell>
          <cell r="D3807" t="str">
            <v>V-2352</v>
          </cell>
          <cell r="E3807" t="str">
            <v>SW FLG</v>
          </cell>
          <cell r="F3807">
            <v>3</v>
          </cell>
          <cell r="G3807" t="str">
            <v>CB240108000100</v>
          </cell>
          <cell r="H3807">
            <v>1</v>
          </cell>
          <cell r="I3807" t="str">
            <v>--</v>
          </cell>
          <cell r="J3807">
            <v>2</v>
          </cell>
          <cell r="K3807">
            <v>2</v>
          </cell>
        </row>
        <row r="3808">
          <cell r="A3808" t="str">
            <v>M2</v>
          </cell>
          <cell r="B3808" t="str">
            <v>A5C</v>
          </cell>
          <cell r="C3808" t="str">
            <v>P</v>
          </cell>
          <cell r="D3808" t="str">
            <v>23008</v>
          </cell>
          <cell r="E3808" t="str">
            <v>LWN FLG</v>
          </cell>
          <cell r="F3808">
            <v>3</v>
          </cell>
          <cell r="G3808" t="str">
            <v>CB2901000001WL</v>
          </cell>
          <cell r="H3808">
            <v>1</v>
          </cell>
          <cell r="I3808" t="str">
            <v>150mm</v>
          </cell>
          <cell r="J3808">
            <v>1</v>
          </cell>
          <cell r="K3808">
            <v>1</v>
          </cell>
        </row>
        <row r="3809">
          <cell r="A3809" t="str">
            <v>M2</v>
          </cell>
          <cell r="B3809" t="str">
            <v>A5C</v>
          </cell>
          <cell r="C3809" t="str">
            <v>P</v>
          </cell>
          <cell r="D3809" t="str">
            <v>23016</v>
          </cell>
          <cell r="E3809" t="str">
            <v>LWN FLG</v>
          </cell>
          <cell r="F3809">
            <v>3</v>
          </cell>
          <cell r="G3809" t="str">
            <v>CB2901000001WL</v>
          </cell>
          <cell r="H3809">
            <v>1</v>
          </cell>
          <cell r="I3809" t="str">
            <v>150mm</v>
          </cell>
          <cell r="J3809">
            <v>1</v>
          </cell>
          <cell r="K3809">
            <v>1</v>
          </cell>
        </row>
        <row r="3810">
          <cell r="A3810" t="str">
            <v>M2</v>
          </cell>
          <cell r="B3810" t="str">
            <v>A5C</v>
          </cell>
          <cell r="C3810" t="str">
            <v>P</v>
          </cell>
          <cell r="D3810" t="str">
            <v>23025</v>
          </cell>
          <cell r="E3810" t="str">
            <v>LWN FLG</v>
          </cell>
          <cell r="F3810">
            <v>3</v>
          </cell>
          <cell r="G3810" t="str">
            <v>CB2901000001WL</v>
          </cell>
          <cell r="H3810">
            <v>1</v>
          </cell>
          <cell r="I3810" t="str">
            <v>150mm</v>
          </cell>
          <cell r="J3810">
            <v>1</v>
          </cell>
          <cell r="K3810">
            <v>1</v>
          </cell>
        </row>
        <row r="3811">
          <cell r="A3811" t="str">
            <v>M2</v>
          </cell>
          <cell r="B3811" t="str">
            <v>A5C</v>
          </cell>
          <cell r="C3811" t="str">
            <v>P</v>
          </cell>
          <cell r="D3811" t="str">
            <v>23032</v>
          </cell>
          <cell r="E3811" t="str">
            <v>LWN FLG</v>
          </cell>
          <cell r="F3811">
            <v>3</v>
          </cell>
          <cell r="G3811" t="str">
            <v>CB2901000001WL</v>
          </cell>
          <cell r="H3811">
            <v>1</v>
          </cell>
          <cell r="I3811" t="str">
            <v>150mm</v>
          </cell>
          <cell r="J3811">
            <v>1</v>
          </cell>
          <cell r="K3811">
            <v>1</v>
          </cell>
        </row>
        <row r="3812">
          <cell r="A3812" t="str">
            <v>M2</v>
          </cell>
          <cell r="B3812" t="str">
            <v>A5C</v>
          </cell>
          <cell r="C3812" t="str">
            <v>P</v>
          </cell>
          <cell r="D3812" t="str">
            <v>23050</v>
          </cell>
          <cell r="E3812" t="str">
            <v>LWN FLG</v>
          </cell>
          <cell r="F3812">
            <v>3</v>
          </cell>
          <cell r="G3812" t="str">
            <v>CB2901000001WL</v>
          </cell>
          <cell r="H3812">
            <v>1</v>
          </cell>
          <cell r="I3812" t="str">
            <v>150mm</v>
          </cell>
          <cell r="J3812">
            <v>1</v>
          </cell>
          <cell r="K3812">
            <v>1</v>
          </cell>
        </row>
        <row r="3813">
          <cell r="A3813" t="str">
            <v>M2</v>
          </cell>
          <cell r="B3813" t="str">
            <v>A5C</v>
          </cell>
          <cell r="C3813" t="str">
            <v>P</v>
          </cell>
          <cell r="D3813" t="str">
            <v>23061</v>
          </cell>
          <cell r="E3813" t="str">
            <v>LWN FLG</v>
          </cell>
          <cell r="F3813">
            <v>3</v>
          </cell>
          <cell r="G3813" t="str">
            <v>CB2901000001WL</v>
          </cell>
          <cell r="H3813">
            <v>1</v>
          </cell>
          <cell r="I3813" t="str">
            <v>150mm</v>
          </cell>
          <cell r="J3813">
            <v>1</v>
          </cell>
          <cell r="K3813">
            <v>1</v>
          </cell>
        </row>
        <row r="3814">
          <cell r="A3814" t="str">
            <v>M2</v>
          </cell>
          <cell r="B3814" t="str">
            <v>A5C</v>
          </cell>
          <cell r="C3814" t="str">
            <v>P</v>
          </cell>
          <cell r="D3814" t="str">
            <v>23170</v>
          </cell>
          <cell r="E3814" t="str">
            <v>LWN FLG</v>
          </cell>
          <cell r="F3814">
            <v>3</v>
          </cell>
          <cell r="G3814" t="str">
            <v>CB2901000001WL</v>
          </cell>
          <cell r="H3814">
            <v>1</v>
          </cell>
          <cell r="I3814" t="str">
            <v>150mm</v>
          </cell>
          <cell r="J3814">
            <v>1</v>
          </cell>
          <cell r="K3814">
            <v>1</v>
          </cell>
        </row>
        <row r="3815">
          <cell r="A3815" t="str">
            <v>M2</v>
          </cell>
          <cell r="B3815" t="str">
            <v>A5C</v>
          </cell>
          <cell r="C3815" t="str">
            <v>P</v>
          </cell>
          <cell r="D3815" t="str">
            <v>23173</v>
          </cell>
          <cell r="E3815" t="str">
            <v>LWN FLG</v>
          </cell>
          <cell r="F3815">
            <v>3</v>
          </cell>
          <cell r="G3815" t="str">
            <v>CB2901000001WL</v>
          </cell>
          <cell r="H3815">
            <v>1</v>
          </cell>
          <cell r="I3815" t="str">
            <v>150mm</v>
          </cell>
          <cell r="J3815">
            <v>1</v>
          </cell>
          <cell r="K3815">
            <v>1</v>
          </cell>
        </row>
        <row r="3816">
          <cell r="A3816" t="str">
            <v>M2</v>
          </cell>
          <cell r="B3816" t="str">
            <v>A5C</v>
          </cell>
          <cell r="C3816" t="str">
            <v>P</v>
          </cell>
          <cell r="D3816" t="str">
            <v>23180</v>
          </cell>
          <cell r="E3816" t="str">
            <v>LWN FLG</v>
          </cell>
          <cell r="F3816">
            <v>3</v>
          </cell>
          <cell r="G3816" t="str">
            <v>CB2901000001WL</v>
          </cell>
          <cell r="H3816">
            <v>1</v>
          </cell>
          <cell r="I3816" t="str">
            <v>150mm</v>
          </cell>
          <cell r="J3816">
            <v>1</v>
          </cell>
          <cell r="K3816">
            <v>1</v>
          </cell>
        </row>
        <row r="3817">
          <cell r="A3817" t="str">
            <v>M2</v>
          </cell>
          <cell r="B3817" t="str">
            <v>A5C</v>
          </cell>
          <cell r="C3817" t="str">
            <v>P</v>
          </cell>
          <cell r="D3817" t="str">
            <v>24016</v>
          </cell>
          <cell r="E3817" t="str">
            <v>LWN FLG</v>
          </cell>
          <cell r="F3817">
            <v>3</v>
          </cell>
          <cell r="G3817" t="str">
            <v>CB2901000001WL</v>
          </cell>
          <cell r="H3817">
            <v>1</v>
          </cell>
          <cell r="I3817" t="str">
            <v>150mm</v>
          </cell>
          <cell r="J3817">
            <v>1</v>
          </cell>
          <cell r="K3817">
            <v>1</v>
          </cell>
        </row>
        <row r="3818">
          <cell r="A3818" t="str">
            <v>M2</v>
          </cell>
          <cell r="B3818" t="str">
            <v>A5C</v>
          </cell>
          <cell r="C3818" t="str">
            <v>P</v>
          </cell>
          <cell r="D3818" t="str">
            <v>23076</v>
          </cell>
          <cell r="E3818" t="str">
            <v>LWN FLG</v>
          </cell>
          <cell r="F3818">
            <v>3</v>
          </cell>
          <cell r="G3818" t="str">
            <v>CB2901000001WL</v>
          </cell>
          <cell r="H3818">
            <v>1</v>
          </cell>
          <cell r="I3818" t="str">
            <v>150mm</v>
          </cell>
          <cell r="J3818">
            <v>1</v>
          </cell>
          <cell r="K3818">
            <v>1</v>
          </cell>
        </row>
        <row r="3819">
          <cell r="A3819" t="str">
            <v>M2</v>
          </cell>
          <cell r="B3819" t="str">
            <v>A5C</v>
          </cell>
          <cell r="C3819" t="str">
            <v>P</v>
          </cell>
          <cell r="D3819" t="str">
            <v>23191</v>
          </cell>
          <cell r="E3819" t="str">
            <v>LWN FLG</v>
          </cell>
          <cell r="F3819">
            <v>3</v>
          </cell>
          <cell r="G3819" t="str">
            <v>CB2901000001WL</v>
          </cell>
          <cell r="H3819">
            <v>1</v>
          </cell>
          <cell r="I3819" t="str">
            <v>150mm</v>
          </cell>
          <cell r="J3819">
            <v>1</v>
          </cell>
          <cell r="K3819">
            <v>1</v>
          </cell>
        </row>
        <row r="3820">
          <cell r="A3820" t="str">
            <v>M2</v>
          </cell>
          <cell r="B3820" t="str">
            <v>A5C</v>
          </cell>
          <cell r="C3820" t="str">
            <v>P</v>
          </cell>
          <cell r="D3820" t="str">
            <v>24018</v>
          </cell>
          <cell r="E3820" t="str">
            <v>LWN FLG</v>
          </cell>
          <cell r="F3820">
            <v>3</v>
          </cell>
          <cell r="G3820" t="str">
            <v>CB2901000001WL</v>
          </cell>
          <cell r="H3820">
            <v>1</v>
          </cell>
          <cell r="I3820" t="str">
            <v>150mm</v>
          </cell>
          <cell r="J3820">
            <v>1</v>
          </cell>
          <cell r="K3820">
            <v>1</v>
          </cell>
        </row>
        <row r="3821">
          <cell r="A3821" t="str">
            <v>M2</v>
          </cell>
          <cell r="B3821" t="str">
            <v>A5C</v>
          </cell>
          <cell r="C3821" t="str">
            <v>P</v>
          </cell>
          <cell r="D3821" t="str">
            <v>23018</v>
          </cell>
          <cell r="E3821" t="str">
            <v>SW FLG</v>
          </cell>
          <cell r="F3821">
            <v>3</v>
          </cell>
          <cell r="G3821" t="str">
            <v>CB240108000100</v>
          </cell>
          <cell r="H3821">
            <v>1</v>
          </cell>
          <cell r="I3821" t="str">
            <v>--</v>
          </cell>
          <cell r="J3821">
            <v>2</v>
          </cell>
          <cell r="K3821">
            <v>2</v>
          </cell>
        </row>
        <row r="3822">
          <cell r="A3822" t="str">
            <v>M2</v>
          </cell>
          <cell r="B3822" t="str">
            <v>A5C</v>
          </cell>
          <cell r="C3822" t="str">
            <v>P</v>
          </cell>
          <cell r="D3822" t="str">
            <v>23027</v>
          </cell>
          <cell r="E3822" t="str">
            <v>SW FLG</v>
          </cell>
          <cell r="F3822">
            <v>3</v>
          </cell>
          <cell r="G3822" t="str">
            <v>CB240108000100</v>
          </cell>
          <cell r="H3822">
            <v>1</v>
          </cell>
          <cell r="I3822" t="str">
            <v>--</v>
          </cell>
          <cell r="J3822">
            <v>1</v>
          </cell>
          <cell r="K3822">
            <v>1</v>
          </cell>
        </row>
        <row r="3823">
          <cell r="A3823" t="str">
            <v>M2</v>
          </cell>
          <cell r="B3823" t="str">
            <v>A5C</v>
          </cell>
          <cell r="C3823" t="str">
            <v>P</v>
          </cell>
          <cell r="D3823" t="str">
            <v>23033</v>
          </cell>
          <cell r="E3823" t="str">
            <v>SW FLG</v>
          </cell>
          <cell r="F3823">
            <v>3</v>
          </cell>
          <cell r="G3823" t="str">
            <v>CB240108000100</v>
          </cell>
          <cell r="H3823">
            <v>1</v>
          </cell>
          <cell r="I3823" t="str">
            <v>--</v>
          </cell>
          <cell r="J3823">
            <v>2</v>
          </cell>
          <cell r="K3823">
            <v>2</v>
          </cell>
        </row>
        <row r="3824">
          <cell r="A3824" t="str">
            <v>M2</v>
          </cell>
          <cell r="B3824" t="str">
            <v>A5C</v>
          </cell>
          <cell r="C3824" t="str">
            <v>P</v>
          </cell>
          <cell r="D3824" t="str">
            <v>23044</v>
          </cell>
          <cell r="E3824" t="str">
            <v>SW FLG</v>
          </cell>
          <cell r="F3824">
            <v>3</v>
          </cell>
          <cell r="G3824" t="str">
            <v>CB240108000100</v>
          </cell>
          <cell r="H3824">
            <v>1</v>
          </cell>
          <cell r="I3824" t="str">
            <v>--</v>
          </cell>
          <cell r="J3824">
            <v>2</v>
          </cell>
          <cell r="K3824">
            <v>2</v>
          </cell>
        </row>
        <row r="3825">
          <cell r="A3825" t="str">
            <v>M2</v>
          </cell>
          <cell r="B3825" t="str">
            <v>A5C</v>
          </cell>
          <cell r="C3825" t="str">
            <v>P</v>
          </cell>
          <cell r="D3825" t="str">
            <v>23039</v>
          </cell>
          <cell r="E3825" t="str">
            <v>SW FLG</v>
          </cell>
          <cell r="F3825">
            <v>3</v>
          </cell>
          <cell r="G3825" t="str">
            <v>CB240108000100</v>
          </cell>
          <cell r="H3825">
            <v>1</v>
          </cell>
          <cell r="I3825" t="str">
            <v>--</v>
          </cell>
          <cell r="J3825">
            <v>2</v>
          </cell>
          <cell r="K3825">
            <v>2</v>
          </cell>
        </row>
        <row r="3826">
          <cell r="A3826" t="str">
            <v>M2</v>
          </cell>
          <cell r="B3826" t="str">
            <v>A5C</v>
          </cell>
          <cell r="C3826" t="str">
            <v>P</v>
          </cell>
          <cell r="D3826" t="str">
            <v>23074</v>
          </cell>
          <cell r="E3826" t="str">
            <v>SW FLG</v>
          </cell>
          <cell r="F3826">
            <v>3</v>
          </cell>
          <cell r="G3826" t="str">
            <v>CB240108000100</v>
          </cell>
          <cell r="H3826">
            <v>1</v>
          </cell>
          <cell r="I3826" t="str">
            <v>--</v>
          </cell>
          <cell r="J3826">
            <v>1</v>
          </cell>
          <cell r="K3826">
            <v>1</v>
          </cell>
        </row>
        <row r="3827">
          <cell r="A3827" t="str">
            <v>M2</v>
          </cell>
          <cell r="B3827" t="str">
            <v>A5C</v>
          </cell>
          <cell r="C3827" t="str">
            <v>P</v>
          </cell>
          <cell r="D3827" t="str">
            <v>23079</v>
          </cell>
          <cell r="E3827" t="str">
            <v>SW FLG</v>
          </cell>
          <cell r="F3827">
            <v>3</v>
          </cell>
          <cell r="G3827" t="str">
            <v>CB240108000100</v>
          </cell>
          <cell r="H3827">
            <v>1</v>
          </cell>
          <cell r="I3827" t="str">
            <v>--</v>
          </cell>
          <cell r="J3827">
            <v>1</v>
          </cell>
          <cell r="K3827">
            <v>1</v>
          </cell>
        </row>
        <row r="3828">
          <cell r="A3828" t="str">
            <v>M2</v>
          </cell>
          <cell r="B3828" t="str">
            <v>A5C</v>
          </cell>
          <cell r="C3828" t="str">
            <v>P</v>
          </cell>
          <cell r="D3828" t="str">
            <v>23219</v>
          </cell>
          <cell r="E3828" t="str">
            <v>SW FLG</v>
          </cell>
          <cell r="F3828">
            <v>3</v>
          </cell>
          <cell r="G3828" t="str">
            <v>CB240108000100</v>
          </cell>
          <cell r="H3828">
            <v>1</v>
          </cell>
          <cell r="I3828" t="str">
            <v>--</v>
          </cell>
          <cell r="J3828">
            <v>1</v>
          </cell>
          <cell r="K3828">
            <v>1</v>
          </cell>
        </row>
        <row r="3829">
          <cell r="A3829" t="str">
            <v>M2</v>
          </cell>
          <cell r="B3829" t="str">
            <v>A5C</v>
          </cell>
          <cell r="C3829" t="str">
            <v>P</v>
          </cell>
          <cell r="D3829" t="str">
            <v>23223</v>
          </cell>
          <cell r="E3829" t="str">
            <v>SW FLG</v>
          </cell>
          <cell r="F3829">
            <v>3</v>
          </cell>
          <cell r="G3829" t="str">
            <v>CB240208000100</v>
          </cell>
          <cell r="H3829">
            <v>1</v>
          </cell>
          <cell r="I3829" t="str">
            <v>--</v>
          </cell>
          <cell r="J3829">
            <v>2</v>
          </cell>
          <cell r="K3829">
            <v>2</v>
          </cell>
        </row>
        <row r="3830">
          <cell r="A3830" t="str">
            <v>M2</v>
          </cell>
          <cell r="B3830" t="str">
            <v>A5C</v>
          </cell>
          <cell r="C3830" t="str">
            <v>P</v>
          </cell>
          <cell r="D3830" t="str">
            <v>24015</v>
          </cell>
          <cell r="E3830" t="str">
            <v>SW FLG</v>
          </cell>
          <cell r="F3830">
            <v>3</v>
          </cell>
          <cell r="G3830" t="str">
            <v>CB240108000100</v>
          </cell>
          <cell r="H3830">
            <v>1</v>
          </cell>
          <cell r="I3830" t="str">
            <v>--</v>
          </cell>
          <cell r="J3830">
            <v>2</v>
          </cell>
          <cell r="K3830">
            <v>2</v>
          </cell>
        </row>
        <row r="3831">
          <cell r="A3831" t="str">
            <v>M2</v>
          </cell>
          <cell r="B3831" t="str">
            <v>A5C</v>
          </cell>
          <cell r="C3831" t="str">
            <v>P</v>
          </cell>
          <cell r="D3831" t="str">
            <v>24016</v>
          </cell>
          <cell r="E3831" t="str">
            <v>SW FLG</v>
          </cell>
          <cell r="F3831">
            <v>3</v>
          </cell>
          <cell r="G3831" t="str">
            <v>CB240108000100</v>
          </cell>
          <cell r="H3831">
            <v>1</v>
          </cell>
          <cell r="I3831" t="str">
            <v>--</v>
          </cell>
          <cell r="J3831">
            <v>2</v>
          </cell>
          <cell r="K3831">
            <v>2</v>
          </cell>
        </row>
        <row r="3832">
          <cell r="A3832" t="str">
            <v>M2</v>
          </cell>
          <cell r="B3832" t="str">
            <v>A5C</v>
          </cell>
          <cell r="C3832" t="str">
            <v>P</v>
          </cell>
          <cell r="D3832" t="str">
            <v>24017</v>
          </cell>
          <cell r="E3832" t="str">
            <v>SW FLG</v>
          </cell>
          <cell r="F3832">
            <v>3</v>
          </cell>
          <cell r="G3832" t="str">
            <v>CB240108000100</v>
          </cell>
          <cell r="H3832">
            <v>1</v>
          </cell>
          <cell r="I3832" t="str">
            <v>--</v>
          </cell>
          <cell r="J3832">
            <v>1</v>
          </cell>
          <cell r="K3832">
            <v>1</v>
          </cell>
        </row>
        <row r="3833">
          <cell r="A3833" t="str">
            <v>M2</v>
          </cell>
          <cell r="B3833" t="str">
            <v>A5C</v>
          </cell>
          <cell r="C3833" t="str">
            <v>P</v>
          </cell>
          <cell r="D3833" t="str">
            <v>24018</v>
          </cell>
          <cell r="E3833" t="str">
            <v>SW FLG</v>
          </cell>
          <cell r="F3833">
            <v>3</v>
          </cell>
          <cell r="G3833" t="str">
            <v>CB240108000100</v>
          </cell>
          <cell r="H3833">
            <v>1</v>
          </cell>
          <cell r="I3833" t="str">
            <v>--</v>
          </cell>
          <cell r="J3833">
            <v>1</v>
          </cell>
          <cell r="K3833">
            <v>1</v>
          </cell>
        </row>
        <row r="3834">
          <cell r="A3834" t="str">
            <v>M2</v>
          </cell>
          <cell r="B3834" t="str">
            <v>A5C</v>
          </cell>
          <cell r="C3834" t="str">
            <v>TRIM</v>
          </cell>
          <cell r="D3834" t="str">
            <v>C-2302</v>
          </cell>
          <cell r="E3834" t="str">
            <v>SW FLG</v>
          </cell>
          <cell r="F3834">
            <v>3</v>
          </cell>
          <cell r="G3834" t="str">
            <v>CB240108000100</v>
          </cell>
          <cell r="H3834">
            <v>1</v>
          </cell>
          <cell r="I3834" t="str">
            <v>--</v>
          </cell>
          <cell r="J3834">
            <v>1</v>
          </cell>
          <cell r="K3834">
            <v>1</v>
          </cell>
        </row>
        <row r="3835">
          <cell r="A3835" t="str">
            <v>M2</v>
          </cell>
          <cell r="B3835" t="str">
            <v>A5C</v>
          </cell>
          <cell r="C3835" t="str">
            <v>TRIM</v>
          </cell>
          <cell r="D3835" t="str">
            <v>C-2303</v>
          </cell>
          <cell r="E3835" t="str">
            <v>SW FLG</v>
          </cell>
          <cell r="F3835">
            <v>3</v>
          </cell>
          <cell r="G3835" t="str">
            <v>CB240108000100</v>
          </cell>
          <cell r="H3835">
            <v>1</v>
          </cell>
          <cell r="I3835" t="str">
            <v>--</v>
          </cell>
          <cell r="J3835">
            <v>1</v>
          </cell>
          <cell r="K3835">
            <v>1</v>
          </cell>
        </row>
        <row r="3836">
          <cell r="A3836" t="str">
            <v>M2</v>
          </cell>
          <cell r="B3836" t="str">
            <v>A5C</v>
          </cell>
          <cell r="C3836" t="str">
            <v>TRIM</v>
          </cell>
          <cell r="D3836" t="str">
            <v>C-2304</v>
          </cell>
          <cell r="E3836" t="str">
            <v>SW FLG</v>
          </cell>
          <cell r="F3836">
            <v>3</v>
          </cell>
          <cell r="G3836" t="str">
            <v>CB240108000100</v>
          </cell>
          <cell r="H3836">
            <v>1</v>
          </cell>
          <cell r="I3836" t="str">
            <v>--</v>
          </cell>
          <cell r="J3836">
            <v>1</v>
          </cell>
          <cell r="K3836">
            <v>1</v>
          </cell>
        </row>
        <row r="3837">
          <cell r="A3837" t="str">
            <v>M2</v>
          </cell>
          <cell r="B3837" t="str">
            <v>A5C</v>
          </cell>
          <cell r="C3837" t="str">
            <v>TRIM</v>
          </cell>
          <cell r="D3837" t="str">
            <v>C-2305</v>
          </cell>
          <cell r="E3837" t="str">
            <v>SW FLG</v>
          </cell>
          <cell r="F3837">
            <v>3</v>
          </cell>
          <cell r="G3837" t="str">
            <v>CB240108000100</v>
          </cell>
          <cell r="H3837">
            <v>1</v>
          </cell>
          <cell r="I3837" t="str">
            <v>--</v>
          </cell>
          <cell r="J3837">
            <v>1</v>
          </cell>
          <cell r="K3837">
            <v>1</v>
          </cell>
        </row>
        <row r="3838">
          <cell r="A3838" t="str">
            <v>M2</v>
          </cell>
          <cell r="B3838" t="str">
            <v>A5C</v>
          </cell>
          <cell r="C3838" t="str">
            <v>TRIM</v>
          </cell>
          <cell r="D3838" t="str">
            <v>C-2306</v>
          </cell>
          <cell r="E3838" t="str">
            <v>SW FLG</v>
          </cell>
          <cell r="F3838">
            <v>3</v>
          </cell>
          <cell r="G3838" t="str">
            <v>CB240108000100</v>
          </cell>
          <cell r="H3838">
            <v>1</v>
          </cell>
          <cell r="I3838" t="str">
            <v>--</v>
          </cell>
          <cell r="J3838">
            <v>1</v>
          </cell>
          <cell r="K3838">
            <v>1</v>
          </cell>
        </row>
        <row r="3839">
          <cell r="A3839" t="str">
            <v>M2</v>
          </cell>
          <cell r="B3839" t="str">
            <v>A5C</v>
          </cell>
          <cell r="C3839" t="str">
            <v>P</v>
          </cell>
          <cell r="D3839" t="str">
            <v>23019</v>
          </cell>
          <cell r="E3839" t="str">
            <v>SW FLG</v>
          </cell>
          <cell r="F3839">
            <v>3</v>
          </cell>
          <cell r="G3839" t="str">
            <v>CB240208000100</v>
          </cell>
          <cell r="H3839">
            <v>1</v>
          </cell>
          <cell r="I3839" t="str">
            <v>--</v>
          </cell>
          <cell r="J3839">
            <v>2</v>
          </cell>
          <cell r="K3839">
            <v>2</v>
          </cell>
        </row>
        <row r="3840">
          <cell r="A3840" t="str">
            <v>M2</v>
          </cell>
          <cell r="B3840" t="str">
            <v>A5C</v>
          </cell>
          <cell r="C3840" t="str">
            <v>P</v>
          </cell>
          <cell r="D3840" t="str">
            <v>23039</v>
          </cell>
          <cell r="E3840" t="str">
            <v>SW FLG</v>
          </cell>
          <cell r="F3840">
            <v>3</v>
          </cell>
          <cell r="G3840" t="str">
            <v>CB240208000100</v>
          </cell>
          <cell r="H3840">
            <v>1</v>
          </cell>
          <cell r="I3840" t="str">
            <v>--</v>
          </cell>
          <cell r="J3840">
            <v>2</v>
          </cell>
          <cell r="K3840">
            <v>2</v>
          </cell>
        </row>
        <row r="3841">
          <cell r="A3841" t="str">
            <v>M2</v>
          </cell>
          <cell r="B3841" t="str">
            <v>A5C</v>
          </cell>
          <cell r="C3841" t="str">
            <v>P</v>
          </cell>
          <cell r="D3841" t="str">
            <v>23077</v>
          </cell>
          <cell r="E3841" t="str">
            <v>SW FLG</v>
          </cell>
          <cell r="F3841">
            <v>3</v>
          </cell>
          <cell r="G3841" t="str">
            <v>CB240108000100</v>
          </cell>
          <cell r="H3841">
            <v>1</v>
          </cell>
          <cell r="I3841" t="str">
            <v>--</v>
          </cell>
          <cell r="J3841">
            <v>2</v>
          </cell>
          <cell r="K3841">
            <v>2</v>
          </cell>
        </row>
        <row r="3842">
          <cell r="A3842" t="str">
            <v>M2</v>
          </cell>
          <cell r="B3842" t="str">
            <v>A5C</v>
          </cell>
          <cell r="C3842" t="str">
            <v>P</v>
          </cell>
          <cell r="D3842" t="str">
            <v>23194</v>
          </cell>
          <cell r="E3842" t="str">
            <v>SW FLG</v>
          </cell>
          <cell r="F3842">
            <v>3</v>
          </cell>
          <cell r="G3842" t="str">
            <v>CB240108000100</v>
          </cell>
          <cell r="H3842">
            <v>1</v>
          </cell>
          <cell r="I3842" t="str">
            <v>--</v>
          </cell>
          <cell r="J3842">
            <v>3</v>
          </cell>
          <cell r="K3842">
            <v>3</v>
          </cell>
        </row>
        <row r="3843">
          <cell r="A3843" t="str">
            <v>M2</v>
          </cell>
          <cell r="B3843" t="str">
            <v>A5C</v>
          </cell>
          <cell r="C3843" t="str">
            <v>TRIM</v>
          </cell>
          <cell r="D3843" t="str">
            <v>V-2325</v>
          </cell>
          <cell r="E3843" t="str">
            <v>SW FLG</v>
          </cell>
          <cell r="F3843">
            <v>3</v>
          </cell>
          <cell r="G3843" t="str">
            <v>CB240108000100</v>
          </cell>
          <cell r="H3843">
            <v>1</v>
          </cell>
          <cell r="I3843" t="str">
            <v>--</v>
          </cell>
          <cell r="J3843">
            <v>3</v>
          </cell>
          <cell r="K3843">
            <v>3</v>
          </cell>
        </row>
        <row r="3844">
          <cell r="A3844" t="str">
            <v>M2</v>
          </cell>
          <cell r="B3844" t="str">
            <v>A5C</v>
          </cell>
          <cell r="C3844" t="str">
            <v>P</v>
          </cell>
          <cell r="D3844" t="str">
            <v>23015</v>
          </cell>
          <cell r="E3844" t="str">
            <v>LWN FLG</v>
          </cell>
          <cell r="F3844">
            <v>3</v>
          </cell>
          <cell r="G3844" t="str">
            <v>CB2901000001WL</v>
          </cell>
          <cell r="H3844">
            <v>1</v>
          </cell>
          <cell r="I3844" t="str">
            <v>150mm</v>
          </cell>
          <cell r="J3844">
            <v>1</v>
          </cell>
          <cell r="K3844">
            <v>1</v>
          </cell>
        </row>
        <row r="3845">
          <cell r="A3845" t="str">
            <v>M2</v>
          </cell>
          <cell r="B3845" t="str">
            <v>A5C</v>
          </cell>
          <cell r="C3845" t="str">
            <v>P</v>
          </cell>
          <cell r="D3845" t="str">
            <v>23009</v>
          </cell>
          <cell r="E3845" t="str">
            <v>SW FLG</v>
          </cell>
          <cell r="F3845">
            <v>3</v>
          </cell>
          <cell r="G3845" t="str">
            <v>CB240108000100</v>
          </cell>
          <cell r="H3845">
            <v>1</v>
          </cell>
          <cell r="I3845" t="str">
            <v>--</v>
          </cell>
          <cell r="J3845">
            <v>2</v>
          </cell>
          <cell r="K3845">
            <v>2</v>
          </cell>
        </row>
        <row r="3846">
          <cell r="A3846" t="str">
            <v>M2</v>
          </cell>
          <cell r="B3846" t="str">
            <v>A5C</v>
          </cell>
          <cell r="C3846" t="str">
            <v>P</v>
          </cell>
          <cell r="D3846" t="str">
            <v>23154</v>
          </cell>
          <cell r="E3846" t="str">
            <v>SW FLG</v>
          </cell>
          <cell r="F3846">
            <v>3</v>
          </cell>
          <cell r="G3846" t="str">
            <v>CB240108000100</v>
          </cell>
          <cell r="H3846">
            <v>1</v>
          </cell>
          <cell r="I3846" t="str">
            <v>--</v>
          </cell>
          <cell r="J3846">
            <v>3</v>
          </cell>
          <cell r="K3846">
            <v>3</v>
          </cell>
        </row>
        <row r="3847">
          <cell r="A3847" t="str">
            <v>M2</v>
          </cell>
          <cell r="B3847" t="str">
            <v>A5C</v>
          </cell>
          <cell r="C3847" t="str">
            <v>P</v>
          </cell>
          <cell r="D3847" t="str">
            <v>23156</v>
          </cell>
          <cell r="E3847" t="str">
            <v>SW FLG</v>
          </cell>
          <cell r="F3847">
            <v>3</v>
          </cell>
          <cell r="G3847" t="str">
            <v>CB240108000100</v>
          </cell>
          <cell r="H3847">
            <v>1</v>
          </cell>
          <cell r="I3847" t="str">
            <v>--</v>
          </cell>
          <cell r="J3847">
            <v>1</v>
          </cell>
          <cell r="K3847">
            <v>1</v>
          </cell>
        </row>
        <row r="3848">
          <cell r="A3848" t="str">
            <v>M2</v>
          </cell>
          <cell r="B3848" t="str">
            <v>A5C</v>
          </cell>
          <cell r="C3848" t="str">
            <v>P</v>
          </cell>
          <cell r="D3848" t="str">
            <v>24002</v>
          </cell>
          <cell r="E3848" t="str">
            <v>SW FLG</v>
          </cell>
          <cell r="F3848">
            <v>3</v>
          </cell>
          <cell r="G3848" t="str">
            <v>CB240108000100</v>
          </cell>
          <cell r="H3848">
            <v>1</v>
          </cell>
          <cell r="I3848" t="str">
            <v>--</v>
          </cell>
          <cell r="J3848">
            <v>1</v>
          </cell>
          <cell r="K3848">
            <v>1</v>
          </cell>
        </row>
        <row r="3849">
          <cell r="A3849" t="str">
            <v>M2</v>
          </cell>
          <cell r="B3849" t="str">
            <v>A5C</v>
          </cell>
          <cell r="C3849" t="str">
            <v>P</v>
          </cell>
          <cell r="D3849" t="str">
            <v>24002</v>
          </cell>
          <cell r="E3849" t="str">
            <v>SW FLG</v>
          </cell>
          <cell r="F3849">
            <v>3</v>
          </cell>
          <cell r="G3849" t="str">
            <v>CB240208000100</v>
          </cell>
          <cell r="H3849">
            <v>1</v>
          </cell>
          <cell r="I3849" t="str">
            <v>--</v>
          </cell>
          <cell r="J3849">
            <v>2</v>
          </cell>
          <cell r="K3849">
            <v>2</v>
          </cell>
        </row>
        <row r="3850">
          <cell r="A3850" t="str">
            <v>M2</v>
          </cell>
          <cell r="B3850" t="str">
            <v>A5C</v>
          </cell>
          <cell r="C3850" t="str">
            <v>P</v>
          </cell>
          <cell r="D3850" t="str">
            <v>24004</v>
          </cell>
          <cell r="E3850" t="str">
            <v>SW FLG</v>
          </cell>
          <cell r="F3850">
            <v>3</v>
          </cell>
          <cell r="G3850" t="str">
            <v>CB240208000100</v>
          </cell>
          <cell r="H3850">
            <v>1</v>
          </cell>
          <cell r="I3850" t="str">
            <v>--</v>
          </cell>
          <cell r="J3850">
            <v>2</v>
          </cell>
          <cell r="K3850">
            <v>2</v>
          </cell>
        </row>
        <row r="3851">
          <cell r="A3851" t="str">
            <v>M2</v>
          </cell>
          <cell r="B3851" t="str">
            <v>A5C</v>
          </cell>
          <cell r="C3851" t="str">
            <v>P</v>
          </cell>
          <cell r="D3851" t="str">
            <v>24010</v>
          </cell>
          <cell r="E3851" t="str">
            <v>SW FLG</v>
          </cell>
          <cell r="F3851">
            <v>3</v>
          </cell>
          <cell r="G3851" t="str">
            <v>CB240108000100</v>
          </cell>
          <cell r="H3851">
            <v>1</v>
          </cell>
          <cell r="I3851" t="str">
            <v>--</v>
          </cell>
          <cell r="J3851">
            <v>2</v>
          </cell>
          <cell r="K3851">
            <v>2</v>
          </cell>
        </row>
        <row r="3852">
          <cell r="A3852" t="str">
            <v>M2</v>
          </cell>
          <cell r="B3852" t="str">
            <v>A5C</v>
          </cell>
          <cell r="C3852" t="str">
            <v>P</v>
          </cell>
          <cell r="D3852" t="str">
            <v>24004</v>
          </cell>
          <cell r="E3852" t="str">
            <v>SW FLG</v>
          </cell>
          <cell r="F3852">
            <v>3</v>
          </cell>
          <cell r="G3852" t="str">
            <v>CB240108000100</v>
          </cell>
          <cell r="H3852">
            <v>1</v>
          </cell>
          <cell r="I3852" t="str">
            <v>--</v>
          </cell>
          <cell r="J3852">
            <v>3</v>
          </cell>
          <cell r="K3852">
            <v>3</v>
          </cell>
        </row>
        <row r="3853">
          <cell r="A3853" t="str">
            <v>M2</v>
          </cell>
          <cell r="B3853" t="str">
            <v>A5C</v>
          </cell>
          <cell r="C3853" t="str">
            <v>P</v>
          </cell>
          <cell r="D3853" t="str">
            <v>24026</v>
          </cell>
          <cell r="E3853" t="str">
            <v>SW FLG</v>
          </cell>
          <cell r="F3853">
            <v>3</v>
          </cell>
          <cell r="G3853" t="str">
            <v>CB240208000100</v>
          </cell>
          <cell r="H3853">
            <v>1</v>
          </cell>
          <cell r="I3853" t="str">
            <v>--</v>
          </cell>
          <cell r="J3853">
            <v>2</v>
          </cell>
          <cell r="K3853">
            <v>2</v>
          </cell>
        </row>
        <row r="3854">
          <cell r="A3854" t="str">
            <v>M2</v>
          </cell>
          <cell r="B3854" t="str">
            <v>A5C</v>
          </cell>
          <cell r="C3854" t="str">
            <v>P</v>
          </cell>
          <cell r="D3854" t="str">
            <v>24029</v>
          </cell>
          <cell r="E3854" t="str">
            <v>SW FLG</v>
          </cell>
          <cell r="F3854">
            <v>3</v>
          </cell>
          <cell r="G3854" t="str">
            <v>CB240108000100</v>
          </cell>
          <cell r="H3854">
            <v>1</v>
          </cell>
          <cell r="I3854" t="str">
            <v>--</v>
          </cell>
          <cell r="J3854">
            <v>1</v>
          </cell>
          <cell r="K3854">
            <v>1</v>
          </cell>
        </row>
        <row r="3855">
          <cell r="A3855" t="str">
            <v>M2</v>
          </cell>
          <cell r="B3855" t="str">
            <v>A5C</v>
          </cell>
          <cell r="C3855" t="str">
            <v>P</v>
          </cell>
          <cell r="D3855" t="str">
            <v>24032</v>
          </cell>
          <cell r="E3855" t="str">
            <v>SW FLG</v>
          </cell>
          <cell r="F3855">
            <v>3</v>
          </cell>
          <cell r="G3855" t="str">
            <v>CB240108000100</v>
          </cell>
          <cell r="H3855">
            <v>1</v>
          </cell>
          <cell r="I3855" t="str">
            <v>--</v>
          </cell>
          <cell r="J3855">
            <v>1</v>
          </cell>
          <cell r="K3855">
            <v>1</v>
          </cell>
        </row>
        <row r="3856">
          <cell r="A3856" t="str">
            <v>M2</v>
          </cell>
          <cell r="B3856" t="str">
            <v>A5C</v>
          </cell>
          <cell r="C3856" t="str">
            <v>P</v>
          </cell>
          <cell r="D3856" t="str">
            <v>24033</v>
          </cell>
          <cell r="E3856" t="str">
            <v>SW FLG</v>
          </cell>
          <cell r="F3856">
            <v>3</v>
          </cell>
          <cell r="G3856" t="str">
            <v>CB240108000100</v>
          </cell>
          <cell r="H3856">
            <v>1</v>
          </cell>
          <cell r="I3856" t="str">
            <v>--</v>
          </cell>
          <cell r="J3856">
            <v>1</v>
          </cell>
          <cell r="K3856">
            <v>1</v>
          </cell>
        </row>
        <row r="3857">
          <cell r="A3857" t="str">
            <v>M2</v>
          </cell>
          <cell r="B3857" t="str">
            <v>A5C</v>
          </cell>
          <cell r="C3857" t="str">
            <v>P</v>
          </cell>
          <cell r="D3857" t="str">
            <v>24031</v>
          </cell>
          <cell r="E3857" t="str">
            <v>SW FLG</v>
          </cell>
          <cell r="F3857">
            <v>3</v>
          </cell>
          <cell r="G3857" t="str">
            <v>CB240108000100</v>
          </cell>
          <cell r="H3857">
            <v>1</v>
          </cell>
          <cell r="I3857" t="str">
            <v>--</v>
          </cell>
          <cell r="J3857">
            <v>1</v>
          </cell>
          <cell r="K3857">
            <v>1</v>
          </cell>
        </row>
        <row r="3858">
          <cell r="A3858" t="str">
            <v>M2</v>
          </cell>
          <cell r="B3858" t="str">
            <v>A5C</v>
          </cell>
          <cell r="C3858" t="str">
            <v>P</v>
          </cell>
          <cell r="D3858" t="str">
            <v>99004</v>
          </cell>
          <cell r="E3858" t="str">
            <v>SW FLG</v>
          </cell>
          <cell r="F3858">
            <v>3</v>
          </cell>
          <cell r="G3858" t="str">
            <v>CB240108000100</v>
          </cell>
          <cell r="H3858">
            <v>1</v>
          </cell>
          <cell r="I3858" t="str">
            <v>--</v>
          </cell>
          <cell r="J3858">
            <v>1</v>
          </cell>
          <cell r="K3858">
            <v>1</v>
          </cell>
        </row>
        <row r="3859">
          <cell r="A3859" t="str">
            <v>M2</v>
          </cell>
          <cell r="B3859" t="str">
            <v>A5C</v>
          </cell>
          <cell r="C3859" t="str">
            <v>TRIM</v>
          </cell>
          <cell r="D3859" t="str">
            <v>C-2301</v>
          </cell>
          <cell r="E3859" t="str">
            <v>SW FLG</v>
          </cell>
          <cell r="F3859">
            <v>3</v>
          </cell>
          <cell r="G3859" t="str">
            <v>CB240108000100</v>
          </cell>
          <cell r="H3859">
            <v>1</v>
          </cell>
          <cell r="I3859" t="str">
            <v>--</v>
          </cell>
          <cell r="J3859">
            <v>1</v>
          </cell>
          <cell r="K3859">
            <v>1</v>
          </cell>
        </row>
        <row r="3860">
          <cell r="A3860" t="str">
            <v>M2</v>
          </cell>
          <cell r="B3860" t="str">
            <v>A5C</v>
          </cell>
          <cell r="C3860" t="str">
            <v>TRIM</v>
          </cell>
          <cell r="D3860" t="str">
            <v>R-2401</v>
          </cell>
          <cell r="E3860" t="str">
            <v>SW FLG</v>
          </cell>
          <cell r="F3860">
            <v>3</v>
          </cell>
          <cell r="G3860" t="str">
            <v>CB240108000100</v>
          </cell>
          <cell r="H3860">
            <v>1</v>
          </cell>
          <cell r="I3860" t="str">
            <v>--</v>
          </cell>
          <cell r="J3860">
            <v>1</v>
          </cell>
          <cell r="K3860">
            <v>1</v>
          </cell>
        </row>
        <row r="3861">
          <cell r="A3861" t="str">
            <v>M2</v>
          </cell>
          <cell r="B3861" t="str">
            <v>A5C</v>
          </cell>
          <cell r="C3861" t="str">
            <v>P</v>
          </cell>
          <cell r="D3861" t="str">
            <v>24001</v>
          </cell>
          <cell r="E3861" t="str">
            <v>SW FLG</v>
          </cell>
          <cell r="F3861">
            <v>3</v>
          </cell>
          <cell r="G3861" t="str">
            <v>CB240108000100</v>
          </cell>
          <cell r="H3861">
            <v>1</v>
          </cell>
          <cell r="I3861" t="str">
            <v>--</v>
          </cell>
          <cell r="J3861">
            <v>2</v>
          </cell>
          <cell r="K3861">
            <v>2</v>
          </cell>
        </row>
        <row r="3862">
          <cell r="A3862" t="str">
            <v>M2</v>
          </cell>
          <cell r="B3862" t="str">
            <v>A5C</v>
          </cell>
          <cell r="C3862" t="str">
            <v>P</v>
          </cell>
          <cell r="D3862" t="str">
            <v>24025</v>
          </cell>
          <cell r="E3862" t="str">
            <v>SW FLG</v>
          </cell>
          <cell r="F3862">
            <v>3</v>
          </cell>
          <cell r="G3862" t="str">
            <v>CB240108000100</v>
          </cell>
          <cell r="H3862">
            <v>1</v>
          </cell>
          <cell r="I3862" t="str">
            <v>--</v>
          </cell>
          <cell r="J3862">
            <v>7</v>
          </cell>
          <cell r="K3862">
            <v>7</v>
          </cell>
        </row>
        <row r="3863">
          <cell r="A3863" t="str">
            <v>M2</v>
          </cell>
          <cell r="B3863" t="str">
            <v>A5C</v>
          </cell>
          <cell r="C3863" t="str">
            <v>P</v>
          </cell>
          <cell r="D3863" t="str">
            <v>24026</v>
          </cell>
          <cell r="E3863" t="str">
            <v>SW FLG</v>
          </cell>
          <cell r="F3863">
            <v>3</v>
          </cell>
          <cell r="G3863" t="str">
            <v>CB240108000100</v>
          </cell>
          <cell r="H3863">
            <v>1</v>
          </cell>
          <cell r="I3863" t="str">
            <v>--</v>
          </cell>
          <cell r="J3863">
            <v>1</v>
          </cell>
          <cell r="K3863">
            <v>1</v>
          </cell>
        </row>
        <row r="3864">
          <cell r="A3864" t="str">
            <v>M2</v>
          </cell>
          <cell r="B3864" t="str">
            <v>A5C</v>
          </cell>
          <cell r="C3864" t="str">
            <v>P</v>
          </cell>
          <cell r="D3864" t="str">
            <v>23006</v>
          </cell>
          <cell r="E3864" t="str">
            <v>SW FLG</v>
          </cell>
          <cell r="F3864">
            <v>3</v>
          </cell>
          <cell r="G3864" t="str">
            <v>CB240108001H00</v>
          </cell>
          <cell r="H3864">
            <v>1.5</v>
          </cell>
          <cell r="I3864" t="str">
            <v>--</v>
          </cell>
          <cell r="J3864">
            <v>1</v>
          </cell>
          <cell r="K3864">
            <v>1</v>
          </cell>
        </row>
        <row r="3865">
          <cell r="A3865" t="str">
            <v>M2</v>
          </cell>
          <cell r="B3865" t="str">
            <v>A5C</v>
          </cell>
          <cell r="C3865" t="str">
            <v>P</v>
          </cell>
          <cell r="D3865" t="str">
            <v>22102</v>
          </cell>
          <cell r="E3865" t="str">
            <v>SW FLG</v>
          </cell>
          <cell r="F3865">
            <v>3</v>
          </cell>
          <cell r="G3865" t="str">
            <v>CB240108001H00</v>
          </cell>
          <cell r="H3865">
            <v>1.5</v>
          </cell>
          <cell r="I3865" t="str">
            <v>--</v>
          </cell>
          <cell r="J3865">
            <v>1</v>
          </cell>
          <cell r="K3865">
            <v>1</v>
          </cell>
        </row>
        <row r="3866">
          <cell r="A3866" t="str">
            <v>M2</v>
          </cell>
          <cell r="B3866" t="str">
            <v>A5C</v>
          </cell>
          <cell r="C3866" t="str">
            <v>P</v>
          </cell>
          <cell r="D3866" t="str">
            <v>23001</v>
          </cell>
          <cell r="E3866" t="str">
            <v>SW FLG</v>
          </cell>
          <cell r="F3866">
            <v>3</v>
          </cell>
          <cell r="G3866" t="str">
            <v>CB240108001H00</v>
          </cell>
          <cell r="H3866">
            <v>1.5</v>
          </cell>
          <cell r="I3866" t="str">
            <v>--</v>
          </cell>
          <cell r="J3866">
            <v>2</v>
          </cell>
          <cell r="K3866">
            <v>2</v>
          </cell>
        </row>
        <row r="3867">
          <cell r="A3867" t="str">
            <v>M2</v>
          </cell>
          <cell r="B3867" t="str">
            <v>A5C</v>
          </cell>
          <cell r="C3867" t="str">
            <v>P</v>
          </cell>
          <cell r="D3867" t="str">
            <v>23005</v>
          </cell>
          <cell r="E3867" t="str">
            <v>SW FLG</v>
          </cell>
          <cell r="F3867">
            <v>3</v>
          </cell>
          <cell r="G3867" t="str">
            <v>CB240108001H00</v>
          </cell>
          <cell r="H3867">
            <v>1.5</v>
          </cell>
          <cell r="I3867" t="str">
            <v>--</v>
          </cell>
          <cell r="J3867">
            <v>2</v>
          </cell>
          <cell r="K3867">
            <v>2</v>
          </cell>
        </row>
        <row r="3868">
          <cell r="A3868" t="str">
            <v>M2</v>
          </cell>
          <cell r="B3868" t="str">
            <v>A5C</v>
          </cell>
          <cell r="C3868" t="str">
            <v>P</v>
          </cell>
          <cell r="D3868" t="str">
            <v>23037</v>
          </cell>
          <cell r="E3868" t="str">
            <v>SW FLG</v>
          </cell>
          <cell r="F3868">
            <v>3</v>
          </cell>
          <cell r="G3868" t="str">
            <v>CB240108001H00</v>
          </cell>
          <cell r="H3868">
            <v>1.5</v>
          </cell>
          <cell r="I3868" t="str">
            <v>--</v>
          </cell>
          <cell r="J3868">
            <v>1</v>
          </cell>
          <cell r="K3868">
            <v>1</v>
          </cell>
        </row>
        <row r="3869">
          <cell r="A3869" t="str">
            <v>M2</v>
          </cell>
          <cell r="B3869" t="str">
            <v>A5C</v>
          </cell>
          <cell r="C3869" t="str">
            <v>P</v>
          </cell>
          <cell r="D3869" t="str">
            <v>23035</v>
          </cell>
          <cell r="E3869" t="str">
            <v>SW FLG</v>
          </cell>
          <cell r="F3869">
            <v>3</v>
          </cell>
          <cell r="G3869" t="str">
            <v>CB240108001H00</v>
          </cell>
          <cell r="H3869">
            <v>1.5</v>
          </cell>
          <cell r="I3869" t="str">
            <v>--</v>
          </cell>
          <cell r="J3869">
            <v>5</v>
          </cell>
          <cell r="K3869">
            <v>5</v>
          </cell>
        </row>
        <row r="3870">
          <cell r="A3870" t="str">
            <v>M2</v>
          </cell>
          <cell r="B3870" t="str">
            <v>A5C</v>
          </cell>
          <cell r="C3870" t="str">
            <v>P</v>
          </cell>
          <cell r="D3870" t="str">
            <v>23038</v>
          </cell>
          <cell r="E3870" t="str">
            <v>SW FLG</v>
          </cell>
          <cell r="F3870">
            <v>3</v>
          </cell>
          <cell r="G3870" t="str">
            <v>CB240108001H00</v>
          </cell>
          <cell r="H3870">
            <v>1.5</v>
          </cell>
          <cell r="I3870" t="str">
            <v>--</v>
          </cell>
          <cell r="J3870">
            <v>4</v>
          </cell>
          <cell r="K3870">
            <v>4</v>
          </cell>
        </row>
        <row r="3871">
          <cell r="A3871" t="str">
            <v>M2</v>
          </cell>
          <cell r="B3871" t="str">
            <v>A5C</v>
          </cell>
          <cell r="C3871" t="str">
            <v>P</v>
          </cell>
          <cell r="D3871" t="str">
            <v>23052</v>
          </cell>
          <cell r="E3871" t="str">
            <v>SW FLG</v>
          </cell>
          <cell r="F3871">
            <v>3</v>
          </cell>
          <cell r="G3871" t="str">
            <v>CB240108001H00</v>
          </cell>
          <cell r="H3871">
            <v>1.5</v>
          </cell>
          <cell r="I3871" t="str">
            <v>--</v>
          </cell>
          <cell r="J3871">
            <v>1</v>
          </cell>
          <cell r="K3871">
            <v>1</v>
          </cell>
        </row>
        <row r="3872">
          <cell r="A3872" t="str">
            <v>M2</v>
          </cell>
          <cell r="B3872" t="str">
            <v>A5C</v>
          </cell>
          <cell r="C3872" t="str">
            <v>P</v>
          </cell>
          <cell r="D3872" t="str">
            <v>23063</v>
          </cell>
          <cell r="E3872" t="str">
            <v>SW FLG</v>
          </cell>
          <cell r="F3872">
            <v>3</v>
          </cell>
          <cell r="G3872" t="str">
            <v>CB240108001H00</v>
          </cell>
          <cell r="H3872">
            <v>1.5</v>
          </cell>
          <cell r="I3872" t="str">
            <v>--</v>
          </cell>
          <cell r="J3872">
            <v>1</v>
          </cell>
          <cell r="K3872">
            <v>1</v>
          </cell>
        </row>
        <row r="3873">
          <cell r="A3873" t="str">
            <v>M2</v>
          </cell>
          <cell r="B3873" t="str">
            <v>A5C</v>
          </cell>
          <cell r="C3873" t="str">
            <v>P</v>
          </cell>
          <cell r="D3873" t="str">
            <v>23070</v>
          </cell>
          <cell r="E3873" t="str">
            <v>SW FLG</v>
          </cell>
          <cell r="F3873">
            <v>3</v>
          </cell>
          <cell r="G3873" t="str">
            <v>CB240108001H00</v>
          </cell>
          <cell r="H3873">
            <v>1.5</v>
          </cell>
          <cell r="I3873" t="str">
            <v>--</v>
          </cell>
          <cell r="J3873">
            <v>4</v>
          </cell>
          <cell r="K3873">
            <v>4</v>
          </cell>
        </row>
        <row r="3874">
          <cell r="A3874" t="str">
            <v>M2</v>
          </cell>
          <cell r="B3874" t="str">
            <v>A5C</v>
          </cell>
          <cell r="C3874" t="str">
            <v>P</v>
          </cell>
          <cell r="D3874" t="str">
            <v>23073</v>
          </cell>
          <cell r="E3874" t="str">
            <v>SW FLG</v>
          </cell>
          <cell r="F3874">
            <v>3</v>
          </cell>
          <cell r="G3874" t="str">
            <v>CB240108001H00</v>
          </cell>
          <cell r="H3874">
            <v>1.5</v>
          </cell>
          <cell r="I3874" t="str">
            <v>--</v>
          </cell>
          <cell r="J3874">
            <v>2</v>
          </cell>
          <cell r="K3874">
            <v>2</v>
          </cell>
        </row>
        <row r="3875">
          <cell r="A3875" t="str">
            <v>M2</v>
          </cell>
          <cell r="B3875" t="str">
            <v>A5C</v>
          </cell>
          <cell r="C3875" t="str">
            <v>P</v>
          </cell>
          <cell r="D3875" t="str">
            <v>23078</v>
          </cell>
          <cell r="E3875" t="str">
            <v>SW FLG</v>
          </cell>
          <cell r="F3875">
            <v>3</v>
          </cell>
          <cell r="G3875" t="str">
            <v>CB240108001H00</v>
          </cell>
          <cell r="H3875">
            <v>1.5</v>
          </cell>
          <cell r="I3875" t="str">
            <v>--</v>
          </cell>
          <cell r="J3875">
            <v>1</v>
          </cell>
          <cell r="K3875">
            <v>1</v>
          </cell>
        </row>
        <row r="3876">
          <cell r="A3876" t="str">
            <v>M2</v>
          </cell>
          <cell r="B3876" t="str">
            <v>A5C</v>
          </cell>
          <cell r="C3876" t="str">
            <v>P</v>
          </cell>
          <cell r="D3876" t="str">
            <v>23096</v>
          </cell>
          <cell r="E3876" t="str">
            <v>SW FLG</v>
          </cell>
          <cell r="F3876">
            <v>3</v>
          </cell>
          <cell r="G3876" t="str">
            <v>CB240108001H00</v>
          </cell>
          <cell r="H3876">
            <v>1.5</v>
          </cell>
          <cell r="I3876" t="str">
            <v>--</v>
          </cell>
          <cell r="J3876">
            <v>2</v>
          </cell>
          <cell r="K3876">
            <v>2</v>
          </cell>
        </row>
        <row r="3877">
          <cell r="A3877" t="str">
            <v>M2</v>
          </cell>
          <cell r="B3877" t="str">
            <v>A5C</v>
          </cell>
          <cell r="C3877" t="str">
            <v>P</v>
          </cell>
          <cell r="D3877" t="str">
            <v>23107</v>
          </cell>
          <cell r="E3877" t="str">
            <v>SW FLG</v>
          </cell>
          <cell r="F3877">
            <v>3</v>
          </cell>
          <cell r="G3877" t="str">
            <v>CB240108001H00</v>
          </cell>
          <cell r="H3877">
            <v>1.5</v>
          </cell>
          <cell r="I3877" t="str">
            <v>--</v>
          </cell>
          <cell r="J3877">
            <v>5</v>
          </cell>
          <cell r="K3877">
            <v>5</v>
          </cell>
        </row>
        <row r="3878">
          <cell r="A3878" t="str">
            <v>M2</v>
          </cell>
          <cell r="B3878" t="str">
            <v>A5C</v>
          </cell>
          <cell r="C3878" t="str">
            <v>P</v>
          </cell>
          <cell r="D3878" t="str">
            <v>23111</v>
          </cell>
          <cell r="E3878" t="str">
            <v>SW FLG</v>
          </cell>
          <cell r="F3878">
            <v>3</v>
          </cell>
          <cell r="G3878" t="str">
            <v>CB240108001H00</v>
          </cell>
          <cell r="H3878">
            <v>1.5</v>
          </cell>
          <cell r="I3878" t="str">
            <v>--</v>
          </cell>
          <cell r="J3878">
            <v>5</v>
          </cell>
          <cell r="K3878">
            <v>5</v>
          </cell>
        </row>
        <row r="3879">
          <cell r="A3879" t="str">
            <v>M2</v>
          </cell>
          <cell r="B3879" t="str">
            <v>A5C</v>
          </cell>
          <cell r="C3879" t="str">
            <v>P</v>
          </cell>
          <cell r="D3879" t="str">
            <v>23115</v>
          </cell>
          <cell r="E3879" t="str">
            <v>SW FLG</v>
          </cell>
          <cell r="F3879">
            <v>3</v>
          </cell>
          <cell r="G3879" t="str">
            <v>CB240108001H00</v>
          </cell>
          <cell r="H3879">
            <v>1.5</v>
          </cell>
          <cell r="I3879" t="str">
            <v>--</v>
          </cell>
          <cell r="J3879">
            <v>2</v>
          </cell>
          <cell r="K3879">
            <v>2</v>
          </cell>
        </row>
        <row r="3880">
          <cell r="A3880" t="str">
            <v>M2</v>
          </cell>
          <cell r="B3880" t="str">
            <v>A5C</v>
          </cell>
          <cell r="C3880" t="str">
            <v>P</v>
          </cell>
          <cell r="D3880" t="str">
            <v>23117</v>
          </cell>
          <cell r="E3880" t="str">
            <v>SW FLG</v>
          </cell>
          <cell r="F3880">
            <v>3</v>
          </cell>
          <cell r="G3880" t="str">
            <v>CB240108001H00</v>
          </cell>
          <cell r="H3880">
            <v>1.5</v>
          </cell>
          <cell r="I3880" t="str">
            <v>--</v>
          </cell>
          <cell r="J3880">
            <v>4</v>
          </cell>
          <cell r="K3880">
            <v>4</v>
          </cell>
        </row>
        <row r="3881">
          <cell r="A3881" t="str">
            <v>M2</v>
          </cell>
          <cell r="B3881" t="str">
            <v>A5C</v>
          </cell>
          <cell r="C3881" t="str">
            <v>P</v>
          </cell>
          <cell r="D3881" t="str">
            <v>23143</v>
          </cell>
          <cell r="E3881" t="str">
            <v>SW FLG</v>
          </cell>
          <cell r="F3881">
            <v>3</v>
          </cell>
          <cell r="G3881" t="str">
            <v>CB240108001H00</v>
          </cell>
          <cell r="H3881">
            <v>1.5</v>
          </cell>
          <cell r="I3881" t="str">
            <v>--</v>
          </cell>
          <cell r="J3881">
            <v>5</v>
          </cell>
          <cell r="K3881">
            <v>5</v>
          </cell>
        </row>
        <row r="3882">
          <cell r="A3882" t="str">
            <v>M2</v>
          </cell>
          <cell r="B3882" t="str">
            <v>A5C</v>
          </cell>
          <cell r="C3882" t="str">
            <v>P</v>
          </cell>
          <cell r="D3882" t="str">
            <v>23147</v>
          </cell>
          <cell r="E3882" t="str">
            <v>SW FLG</v>
          </cell>
          <cell r="F3882">
            <v>3</v>
          </cell>
          <cell r="G3882" t="str">
            <v>CB240108001H00</v>
          </cell>
          <cell r="H3882">
            <v>1.5</v>
          </cell>
          <cell r="I3882" t="str">
            <v>--</v>
          </cell>
          <cell r="J3882">
            <v>5</v>
          </cell>
          <cell r="K3882">
            <v>5</v>
          </cell>
        </row>
        <row r="3883">
          <cell r="A3883" t="str">
            <v>M2</v>
          </cell>
          <cell r="B3883" t="str">
            <v>A5C</v>
          </cell>
          <cell r="C3883" t="str">
            <v>P</v>
          </cell>
          <cell r="D3883" t="str">
            <v>23157</v>
          </cell>
          <cell r="E3883" t="str">
            <v>SW FLG</v>
          </cell>
          <cell r="F3883">
            <v>3</v>
          </cell>
          <cell r="G3883" t="str">
            <v>CB240108001H00</v>
          </cell>
          <cell r="H3883">
            <v>1.5</v>
          </cell>
          <cell r="I3883" t="str">
            <v>--</v>
          </cell>
          <cell r="J3883">
            <v>4</v>
          </cell>
          <cell r="K3883">
            <v>4</v>
          </cell>
        </row>
        <row r="3884">
          <cell r="A3884" t="str">
            <v>M2</v>
          </cell>
          <cell r="B3884" t="str">
            <v>A5C</v>
          </cell>
          <cell r="C3884" t="str">
            <v>P</v>
          </cell>
          <cell r="D3884" t="str">
            <v>23185</v>
          </cell>
          <cell r="E3884" t="str">
            <v>SW FLG</v>
          </cell>
          <cell r="F3884">
            <v>3</v>
          </cell>
          <cell r="G3884" t="str">
            <v>CB240108001H00</v>
          </cell>
          <cell r="H3884">
            <v>1.5</v>
          </cell>
          <cell r="I3884" t="str">
            <v>--</v>
          </cell>
          <cell r="J3884">
            <v>4</v>
          </cell>
          <cell r="K3884">
            <v>4</v>
          </cell>
        </row>
        <row r="3885">
          <cell r="A3885" t="str">
            <v>M2</v>
          </cell>
          <cell r="B3885" t="str">
            <v>A5C</v>
          </cell>
          <cell r="C3885" t="str">
            <v>P</v>
          </cell>
          <cell r="D3885" t="str">
            <v>23196</v>
          </cell>
          <cell r="E3885" t="str">
            <v>SW FLG</v>
          </cell>
          <cell r="F3885">
            <v>3</v>
          </cell>
          <cell r="G3885" t="str">
            <v>CB240108001H00</v>
          </cell>
          <cell r="H3885">
            <v>1.5</v>
          </cell>
          <cell r="I3885" t="str">
            <v>--</v>
          </cell>
          <cell r="J3885">
            <v>4</v>
          </cell>
          <cell r="K3885">
            <v>4</v>
          </cell>
        </row>
        <row r="3886">
          <cell r="A3886" t="str">
            <v>M2</v>
          </cell>
          <cell r="B3886" t="str">
            <v>A5C</v>
          </cell>
          <cell r="C3886" t="str">
            <v>P</v>
          </cell>
          <cell r="D3886" t="str">
            <v>23217</v>
          </cell>
          <cell r="E3886" t="str">
            <v>SW FLG</v>
          </cell>
          <cell r="F3886">
            <v>3</v>
          </cell>
          <cell r="G3886" t="str">
            <v>CB240108001H00</v>
          </cell>
          <cell r="H3886">
            <v>1.5</v>
          </cell>
          <cell r="I3886" t="str">
            <v>--</v>
          </cell>
          <cell r="J3886">
            <v>2</v>
          </cell>
          <cell r="K3886">
            <v>2</v>
          </cell>
        </row>
        <row r="3887">
          <cell r="A3887" t="str">
            <v>M2</v>
          </cell>
          <cell r="B3887" t="str">
            <v>A5C</v>
          </cell>
          <cell r="C3887" t="str">
            <v>P</v>
          </cell>
          <cell r="D3887" t="str">
            <v>23226</v>
          </cell>
          <cell r="E3887" t="str">
            <v>SW FLG</v>
          </cell>
          <cell r="F3887">
            <v>3</v>
          </cell>
          <cell r="G3887" t="str">
            <v>CB240108001H00</v>
          </cell>
          <cell r="H3887">
            <v>1.5</v>
          </cell>
          <cell r="I3887" t="str">
            <v>--</v>
          </cell>
          <cell r="J3887">
            <v>2</v>
          </cell>
          <cell r="K3887">
            <v>2</v>
          </cell>
        </row>
        <row r="3888">
          <cell r="A3888" t="str">
            <v>M2</v>
          </cell>
          <cell r="B3888" t="str">
            <v>A5C</v>
          </cell>
          <cell r="C3888" t="str">
            <v>P</v>
          </cell>
          <cell r="D3888" t="str">
            <v>23246</v>
          </cell>
          <cell r="E3888" t="str">
            <v>SW FLG</v>
          </cell>
          <cell r="F3888">
            <v>3</v>
          </cell>
          <cell r="G3888" t="str">
            <v>CB240108001H00</v>
          </cell>
          <cell r="H3888">
            <v>1.5</v>
          </cell>
          <cell r="I3888" t="str">
            <v>--</v>
          </cell>
          <cell r="J3888">
            <v>2</v>
          </cell>
          <cell r="K3888">
            <v>2</v>
          </cell>
        </row>
        <row r="3889">
          <cell r="A3889" t="str">
            <v>M2</v>
          </cell>
          <cell r="B3889" t="str">
            <v>A5C</v>
          </cell>
          <cell r="C3889" t="str">
            <v>P</v>
          </cell>
          <cell r="D3889" t="str">
            <v>23248</v>
          </cell>
          <cell r="E3889" t="str">
            <v>SW FLG</v>
          </cell>
          <cell r="F3889">
            <v>3</v>
          </cell>
          <cell r="G3889" t="str">
            <v>CB240108001H00</v>
          </cell>
          <cell r="H3889">
            <v>1.5</v>
          </cell>
          <cell r="I3889" t="str">
            <v>--</v>
          </cell>
          <cell r="J3889">
            <v>2</v>
          </cell>
          <cell r="K3889">
            <v>2</v>
          </cell>
        </row>
        <row r="3890">
          <cell r="A3890" t="str">
            <v>M2</v>
          </cell>
          <cell r="B3890" t="str">
            <v>A5C</v>
          </cell>
          <cell r="C3890" t="str">
            <v>P</v>
          </cell>
          <cell r="D3890" t="str">
            <v>23253</v>
          </cell>
          <cell r="E3890" t="str">
            <v>SW FLG</v>
          </cell>
          <cell r="F3890">
            <v>3</v>
          </cell>
          <cell r="G3890" t="str">
            <v>CB240108001H00</v>
          </cell>
          <cell r="H3890">
            <v>1.5</v>
          </cell>
          <cell r="I3890" t="str">
            <v>--</v>
          </cell>
          <cell r="J3890">
            <v>1</v>
          </cell>
          <cell r="K3890">
            <v>1</v>
          </cell>
        </row>
        <row r="3891">
          <cell r="A3891" t="str">
            <v>M2</v>
          </cell>
          <cell r="B3891" t="str">
            <v>A5C</v>
          </cell>
          <cell r="C3891" t="str">
            <v>P</v>
          </cell>
          <cell r="D3891" t="str">
            <v>23259</v>
          </cell>
          <cell r="E3891" t="str">
            <v>SW FLG</v>
          </cell>
          <cell r="F3891">
            <v>3</v>
          </cell>
          <cell r="G3891" t="str">
            <v>CB240108001H00</v>
          </cell>
          <cell r="H3891">
            <v>1.5</v>
          </cell>
          <cell r="I3891" t="str">
            <v>--</v>
          </cell>
          <cell r="J3891">
            <v>4</v>
          </cell>
          <cell r="K3891">
            <v>4</v>
          </cell>
        </row>
        <row r="3892">
          <cell r="A3892" t="str">
            <v>M2</v>
          </cell>
          <cell r="B3892" t="str">
            <v>A5C</v>
          </cell>
          <cell r="C3892" t="str">
            <v>P</v>
          </cell>
          <cell r="D3892" t="str">
            <v>24014</v>
          </cell>
          <cell r="E3892" t="str">
            <v>SW FLG</v>
          </cell>
          <cell r="F3892">
            <v>3</v>
          </cell>
          <cell r="G3892" t="str">
            <v>CB240108001H00</v>
          </cell>
          <cell r="H3892">
            <v>1.5</v>
          </cell>
          <cell r="I3892" t="str">
            <v>--</v>
          </cell>
          <cell r="J3892">
            <v>4</v>
          </cell>
          <cell r="K3892">
            <v>4</v>
          </cell>
        </row>
        <row r="3893">
          <cell r="A3893" t="str">
            <v>M2</v>
          </cell>
          <cell r="B3893" t="str">
            <v>A5C</v>
          </cell>
          <cell r="C3893" t="str">
            <v>P</v>
          </cell>
          <cell r="D3893" t="str">
            <v>24021</v>
          </cell>
          <cell r="E3893" t="str">
            <v>SW FLG</v>
          </cell>
          <cell r="F3893">
            <v>3</v>
          </cell>
          <cell r="G3893" t="str">
            <v>CB240108001H00</v>
          </cell>
          <cell r="H3893">
            <v>1.5</v>
          </cell>
          <cell r="I3893" t="str">
            <v>--</v>
          </cell>
          <cell r="J3893">
            <v>2</v>
          </cell>
          <cell r="K3893">
            <v>2</v>
          </cell>
        </row>
        <row r="3894">
          <cell r="A3894" t="str">
            <v>M2</v>
          </cell>
          <cell r="B3894" t="str">
            <v>A5C</v>
          </cell>
          <cell r="C3894" t="str">
            <v>P</v>
          </cell>
          <cell r="D3894" t="str">
            <v>99003</v>
          </cell>
          <cell r="E3894" t="str">
            <v>SW FLG</v>
          </cell>
          <cell r="F3894">
            <v>3</v>
          </cell>
          <cell r="G3894" t="str">
            <v>CB240108001H00</v>
          </cell>
          <cell r="H3894">
            <v>1.5</v>
          </cell>
          <cell r="I3894" t="str">
            <v>--</v>
          </cell>
          <cell r="J3894">
            <v>6</v>
          </cell>
          <cell r="K3894">
            <v>6</v>
          </cell>
        </row>
        <row r="3895">
          <cell r="A3895" t="str">
            <v>M2</v>
          </cell>
          <cell r="B3895" t="str">
            <v>A5C</v>
          </cell>
          <cell r="C3895" t="str">
            <v>P</v>
          </cell>
          <cell r="D3895" t="str">
            <v>99003</v>
          </cell>
          <cell r="E3895" t="str">
            <v>SW FLG</v>
          </cell>
          <cell r="F3895">
            <v>3</v>
          </cell>
          <cell r="G3895" t="str">
            <v>CB240108001H00</v>
          </cell>
          <cell r="H3895">
            <v>1.5</v>
          </cell>
          <cell r="I3895" t="str">
            <v>--</v>
          </cell>
          <cell r="J3895">
            <v>1</v>
          </cell>
          <cell r="K3895">
            <v>1</v>
          </cell>
        </row>
        <row r="3896">
          <cell r="A3896" t="str">
            <v>M2</v>
          </cell>
          <cell r="B3896" t="str">
            <v>A5C</v>
          </cell>
          <cell r="C3896" t="str">
            <v>P</v>
          </cell>
          <cell r="D3896" t="str">
            <v>23072</v>
          </cell>
          <cell r="E3896" t="str">
            <v>SW FLG</v>
          </cell>
          <cell r="F3896">
            <v>3</v>
          </cell>
          <cell r="G3896" t="str">
            <v>CB240108001H00</v>
          </cell>
          <cell r="H3896">
            <v>1.5</v>
          </cell>
          <cell r="I3896" t="str">
            <v>--</v>
          </cell>
          <cell r="J3896">
            <v>1</v>
          </cell>
          <cell r="K3896">
            <v>1</v>
          </cell>
        </row>
        <row r="3897">
          <cell r="A3897" t="str">
            <v>M2</v>
          </cell>
          <cell r="B3897" t="str">
            <v>A5C</v>
          </cell>
          <cell r="C3897" t="str">
            <v>P</v>
          </cell>
          <cell r="D3897" t="str">
            <v>23085</v>
          </cell>
          <cell r="E3897" t="str">
            <v>SW FLG</v>
          </cell>
          <cell r="F3897">
            <v>3</v>
          </cell>
          <cell r="G3897" t="str">
            <v>CB240108001H00</v>
          </cell>
          <cell r="H3897">
            <v>1.5</v>
          </cell>
          <cell r="I3897" t="str">
            <v>--</v>
          </cell>
          <cell r="J3897">
            <v>2</v>
          </cell>
          <cell r="K3897">
            <v>2</v>
          </cell>
        </row>
        <row r="3898">
          <cell r="A3898" t="str">
            <v>M2</v>
          </cell>
          <cell r="B3898" t="str">
            <v>A5C</v>
          </cell>
          <cell r="C3898" t="str">
            <v>P</v>
          </cell>
          <cell r="D3898" t="str">
            <v>23102</v>
          </cell>
          <cell r="E3898" t="str">
            <v>SW FLG</v>
          </cell>
          <cell r="F3898">
            <v>3</v>
          </cell>
          <cell r="G3898" t="str">
            <v>CB240108001H00</v>
          </cell>
          <cell r="H3898">
            <v>1.5</v>
          </cell>
          <cell r="I3898" t="str">
            <v>--</v>
          </cell>
          <cell r="J3898">
            <v>2</v>
          </cell>
          <cell r="K3898">
            <v>2</v>
          </cell>
        </row>
        <row r="3899">
          <cell r="A3899" t="str">
            <v>M2</v>
          </cell>
          <cell r="B3899" t="str">
            <v>A5C</v>
          </cell>
          <cell r="C3899" t="str">
            <v>P</v>
          </cell>
          <cell r="D3899" t="str">
            <v>23103</v>
          </cell>
          <cell r="E3899" t="str">
            <v>SW FLG</v>
          </cell>
          <cell r="F3899">
            <v>3</v>
          </cell>
          <cell r="G3899" t="str">
            <v>CB240108001H00</v>
          </cell>
          <cell r="H3899">
            <v>1.5</v>
          </cell>
          <cell r="I3899" t="str">
            <v>--</v>
          </cell>
          <cell r="J3899">
            <v>5</v>
          </cell>
          <cell r="K3899">
            <v>5</v>
          </cell>
        </row>
        <row r="3900">
          <cell r="A3900" t="str">
            <v>M2</v>
          </cell>
          <cell r="B3900" t="str">
            <v>A5C</v>
          </cell>
          <cell r="C3900" t="str">
            <v>P</v>
          </cell>
          <cell r="D3900" t="str">
            <v>23106</v>
          </cell>
          <cell r="E3900" t="str">
            <v>SW FLG</v>
          </cell>
          <cell r="F3900">
            <v>3</v>
          </cell>
          <cell r="G3900" t="str">
            <v>CB240108001H00</v>
          </cell>
          <cell r="H3900">
            <v>1.5</v>
          </cell>
          <cell r="I3900" t="str">
            <v>--</v>
          </cell>
          <cell r="J3900">
            <v>2</v>
          </cell>
          <cell r="K3900">
            <v>2</v>
          </cell>
        </row>
        <row r="3901">
          <cell r="A3901" t="str">
            <v>M2</v>
          </cell>
          <cell r="B3901" t="str">
            <v>A5C</v>
          </cell>
          <cell r="C3901" t="str">
            <v>P</v>
          </cell>
          <cell r="D3901" t="str">
            <v>23135</v>
          </cell>
          <cell r="E3901" t="str">
            <v>SW FLG</v>
          </cell>
          <cell r="F3901">
            <v>3</v>
          </cell>
          <cell r="G3901" t="str">
            <v>CB240108001H00</v>
          </cell>
          <cell r="H3901">
            <v>1.5</v>
          </cell>
          <cell r="I3901" t="str">
            <v>--</v>
          </cell>
          <cell r="J3901">
            <v>2</v>
          </cell>
          <cell r="K3901">
            <v>2</v>
          </cell>
        </row>
        <row r="3902">
          <cell r="A3902" t="str">
            <v>M2</v>
          </cell>
          <cell r="B3902" t="str">
            <v>A5C</v>
          </cell>
          <cell r="C3902" t="str">
            <v>P</v>
          </cell>
          <cell r="D3902" t="str">
            <v>23192</v>
          </cell>
          <cell r="E3902" t="str">
            <v>SW FLG</v>
          </cell>
          <cell r="F3902">
            <v>3</v>
          </cell>
          <cell r="G3902" t="str">
            <v>CB240208001H00</v>
          </cell>
          <cell r="H3902">
            <v>1.5</v>
          </cell>
          <cell r="I3902" t="str">
            <v>--</v>
          </cell>
          <cell r="J3902">
            <v>2</v>
          </cell>
          <cell r="K3902">
            <v>2</v>
          </cell>
        </row>
        <row r="3903">
          <cell r="A3903" t="str">
            <v>M2</v>
          </cell>
          <cell r="B3903" t="str">
            <v>A5C</v>
          </cell>
          <cell r="C3903" t="str">
            <v>P</v>
          </cell>
          <cell r="D3903" t="str">
            <v>23231</v>
          </cell>
          <cell r="E3903" t="str">
            <v>SW FLG</v>
          </cell>
          <cell r="F3903">
            <v>3</v>
          </cell>
          <cell r="G3903" t="str">
            <v>CB240108001H00</v>
          </cell>
          <cell r="H3903">
            <v>1.5</v>
          </cell>
          <cell r="I3903" t="str">
            <v>--</v>
          </cell>
          <cell r="J3903">
            <v>1</v>
          </cell>
          <cell r="K3903">
            <v>1</v>
          </cell>
        </row>
        <row r="3904">
          <cell r="A3904" t="str">
            <v>M2</v>
          </cell>
          <cell r="B3904" t="str">
            <v>A5C</v>
          </cell>
          <cell r="C3904" t="str">
            <v>TRIM</v>
          </cell>
          <cell r="D3904" t="str">
            <v>V-2301</v>
          </cell>
          <cell r="E3904" t="str">
            <v>SW FLG</v>
          </cell>
          <cell r="F3904">
            <v>3</v>
          </cell>
          <cell r="G3904" t="str">
            <v>CB240108001H00</v>
          </cell>
          <cell r="H3904">
            <v>1.5</v>
          </cell>
          <cell r="I3904" t="str">
            <v>--</v>
          </cell>
          <cell r="J3904">
            <v>2</v>
          </cell>
          <cell r="K3904">
            <v>2</v>
          </cell>
        </row>
        <row r="3905">
          <cell r="A3905" t="str">
            <v>M2</v>
          </cell>
          <cell r="B3905" t="str">
            <v>A5C</v>
          </cell>
          <cell r="C3905" t="str">
            <v>P</v>
          </cell>
          <cell r="D3905" t="str">
            <v>23055</v>
          </cell>
          <cell r="E3905" t="str">
            <v>SW FLG</v>
          </cell>
          <cell r="F3905">
            <v>3</v>
          </cell>
          <cell r="G3905" t="str">
            <v>CB240108001H00</v>
          </cell>
          <cell r="H3905">
            <v>1.5</v>
          </cell>
          <cell r="I3905" t="str">
            <v>--</v>
          </cell>
          <cell r="J3905">
            <v>4</v>
          </cell>
          <cell r="K3905">
            <v>4</v>
          </cell>
        </row>
        <row r="3906">
          <cell r="A3906" t="str">
            <v>M2</v>
          </cell>
          <cell r="B3906" t="str">
            <v>A5C</v>
          </cell>
          <cell r="C3906" t="str">
            <v>P</v>
          </cell>
          <cell r="D3906" t="str">
            <v>23008</v>
          </cell>
          <cell r="E3906" t="str">
            <v>SW FLG</v>
          </cell>
          <cell r="F3906">
            <v>3</v>
          </cell>
          <cell r="G3906" t="str">
            <v>CB240108001H00</v>
          </cell>
          <cell r="H3906">
            <v>1.5</v>
          </cell>
          <cell r="I3906" t="str">
            <v>--</v>
          </cell>
          <cell r="J3906">
            <v>4</v>
          </cell>
          <cell r="K3906">
            <v>4</v>
          </cell>
        </row>
        <row r="3907">
          <cell r="A3907" t="str">
            <v>M2</v>
          </cell>
          <cell r="B3907" t="str">
            <v>A5C</v>
          </cell>
          <cell r="C3907" t="str">
            <v>P</v>
          </cell>
          <cell r="D3907" t="str">
            <v>23027</v>
          </cell>
          <cell r="E3907" t="str">
            <v>SW FLG</v>
          </cell>
          <cell r="F3907">
            <v>3</v>
          </cell>
          <cell r="G3907" t="str">
            <v>CB240108001H00</v>
          </cell>
          <cell r="H3907">
            <v>1.5</v>
          </cell>
          <cell r="I3907" t="str">
            <v>--</v>
          </cell>
          <cell r="J3907">
            <v>1</v>
          </cell>
          <cell r="K3907">
            <v>1</v>
          </cell>
        </row>
        <row r="3908">
          <cell r="A3908" t="str">
            <v>M2</v>
          </cell>
          <cell r="B3908" t="str">
            <v>A5C</v>
          </cell>
          <cell r="C3908" t="str">
            <v>P</v>
          </cell>
          <cell r="D3908" t="str">
            <v>23030</v>
          </cell>
          <cell r="E3908" t="str">
            <v>SW FLG</v>
          </cell>
          <cell r="F3908">
            <v>3</v>
          </cell>
          <cell r="G3908" t="str">
            <v>CB240108001H00</v>
          </cell>
          <cell r="H3908">
            <v>1.5</v>
          </cell>
          <cell r="I3908" t="str">
            <v>--</v>
          </cell>
          <cell r="J3908">
            <v>2</v>
          </cell>
          <cell r="K3908">
            <v>2</v>
          </cell>
        </row>
        <row r="3909">
          <cell r="A3909" t="str">
            <v>M2</v>
          </cell>
          <cell r="B3909" t="str">
            <v>A5C</v>
          </cell>
          <cell r="C3909" t="str">
            <v>P</v>
          </cell>
          <cell r="D3909" t="str">
            <v>23036</v>
          </cell>
          <cell r="E3909" t="str">
            <v>SW FLG</v>
          </cell>
          <cell r="F3909">
            <v>3</v>
          </cell>
          <cell r="G3909" t="str">
            <v>CB240108001H00</v>
          </cell>
          <cell r="H3909">
            <v>1.5</v>
          </cell>
          <cell r="I3909" t="str">
            <v>--</v>
          </cell>
          <cell r="J3909">
            <v>2</v>
          </cell>
          <cell r="K3909">
            <v>2</v>
          </cell>
        </row>
        <row r="3910">
          <cell r="A3910" t="str">
            <v>M2</v>
          </cell>
          <cell r="B3910" t="str">
            <v>A5C</v>
          </cell>
          <cell r="C3910" t="str">
            <v>P</v>
          </cell>
          <cell r="D3910" t="str">
            <v>23033</v>
          </cell>
          <cell r="E3910" t="str">
            <v>SW FLG</v>
          </cell>
          <cell r="F3910">
            <v>3</v>
          </cell>
          <cell r="G3910" t="str">
            <v>CB240108001H00</v>
          </cell>
          <cell r="H3910">
            <v>1.5</v>
          </cell>
          <cell r="I3910" t="str">
            <v>--</v>
          </cell>
          <cell r="J3910">
            <v>1</v>
          </cell>
          <cell r="K3910">
            <v>1</v>
          </cell>
        </row>
        <row r="3911">
          <cell r="A3911" t="str">
            <v>M2</v>
          </cell>
          <cell r="B3911" t="str">
            <v>A5C</v>
          </cell>
          <cell r="C3911" t="str">
            <v>P</v>
          </cell>
          <cell r="D3911" t="str">
            <v>23039</v>
          </cell>
          <cell r="E3911" t="str">
            <v>SW FLG</v>
          </cell>
          <cell r="F3911">
            <v>3</v>
          </cell>
          <cell r="G3911" t="str">
            <v>CB240108001H00</v>
          </cell>
          <cell r="H3911">
            <v>1.5</v>
          </cell>
          <cell r="I3911" t="str">
            <v>--</v>
          </cell>
          <cell r="J3911">
            <v>1</v>
          </cell>
          <cell r="K3911">
            <v>1</v>
          </cell>
        </row>
        <row r="3912">
          <cell r="A3912" t="str">
            <v>M2</v>
          </cell>
          <cell r="B3912" t="str">
            <v>A5C</v>
          </cell>
          <cell r="C3912" t="str">
            <v>P</v>
          </cell>
          <cell r="D3912" t="str">
            <v>23044</v>
          </cell>
          <cell r="E3912" t="str">
            <v>SW FLG</v>
          </cell>
          <cell r="F3912">
            <v>3</v>
          </cell>
          <cell r="G3912" t="str">
            <v>CB240108001H00</v>
          </cell>
          <cell r="H3912">
            <v>1.5</v>
          </cell>
          <cell r="I3912" t="str">
            <v>--</v>
          </cell>
          <cell r="J3912">
            <v>4</v>
          </cell>
          <cell r="K3912">
            <v>4</v>
          </cell>
        </row>
        <row r="3913">
          <cell r="A3913" t="str">
            <v>M2</v>
          </cell>
          <cell r="B3913" t="str">
            <v>A5C</v>
          </cell>
          <cell r="C3913" t="str">
            <v>P</v>
          </cell>
          <cell r="D3913" t="str">
            <v>23054</v>
          </cell>
          <cell r="E3913" t="str">
            <v>SW FLG</v>
          </cell>
          <cell r="F3913">
            <v>3</v>
          </cell>
          <cell r="G3913" t="str">
            <v>CB240208001H00</v>
          </cell>
          <cell r="H3913">
            <v>1.5</v>
          </cell>
          <cell r="I3913" t="str">
            <v>--</v>
          </cell>
          <cell r="J3913">
            <v>2</v>
          </cell>
          <cell r="K3913">
            <v>2</v>
          </cell>
        </row>
        <row r="3914">
          <cell r="A3914" t="str">
            <v>M2</v>
          </cell>
          <cell r="B3914" t="str">
            <v>A5C</v>
          </cell>
          <cell r="C3914" t="str">
            <v>P</v>
          </cell>
          <cell r="D3914" t="str">
            <v>23076</v>
          </cell>
          <cell r="E3914" t="str">
            <v>SW FLG</v>
          </cell>
          <cell r="F3914">
            <v>3</v>
          </cell>
          <cell r="G3914" t="str">
            <v>CB240108001H00</v>
          </cell>
          <cell r="H3914">
            <v>1.5</v>
          </cell>
          <cell r="I3914" t="str">
            <v>--</v>
          </cell>
          <cell r="J3914">
            <v>2</v>
          </cell>
          <cell r="K3914">
            <v>2</v>
          </cell>
        </row>
        <row r="3915">
          <cell r="A3915" t="str">
            <v>M2</v>
          </cell>
          <cell r="B3915" t="str">
            <v>A5C</v>
          </cell>
          <cell r="C3915" t="str">
            <v>P</v>
          </cell>
          <cell r="D3915" t="str">
            <v>23077</v>
          </cell>
          <cell r="E3915" t="str">
            <v>SW FLG</v>
          </cell>
          <cell r="F3915">
            <v>3</v>
          </cell>
          <cell r="G3915" t="str">
            <v>CB240108001H00</v>
          </cell>
          <cell r="H3915">
            <v>1.5</v>
          </cell>
          <cell r="I3915" t="str">
            <v>--</v>
          </cell>
          <cell r="J3915">
            <v>5</v>
          </cell>
          <cell r="K3915">
            <v>5</v>
          </cell>
        </row>
        <row r="3916">
          <cell r="A3916" t="str">
            <v>M2</v>
          </cell>
          <cell r="B3916" t="str">
            <v>A5C</v>
          </cell>
          <cell r="C3916" t="str">
            <v>P</v>
          </cell>
          <cell r="D3916" t="str">
            <v>23170</v>
          </cell>
          <cell r="E3916" t="str">
            <v>SW FLG</v>
          </cell>
          <cell r="F3916">
            <v>3</v>
          </cell>
          <cell r="G3916" t="str">
            <v>CB240108001H00</v>
          </cell>
          <cell r="H3916">
            <v>1.5</v>
          </cell>
          <cell r="I3916" t="str">
            <v>--</v>
          </cell>
          <cell r="J3916">
            <v>4</v>
          </cell>
          <cell r="K3916">
            <v>4</v>
          </cell>
        </row>
        <row r="3917">
          <cell r="A3917" t="str">
            <v>M2</v>
          </cell>
          <cell r="B3917" t="str">
            <v>A5C</v>
          </cell>
          <cell r="C3917" t="str">
            <v>P</v>
          </cell>
          <cell r="D3917" t="str">
            <v>23216</v>
          </cell>
          <cell r="E3917" t="str">
            <v>SW FLG</v>
          </cell>
          <cell r="F3917">
            <v>3</v>
          </cell>
          <cell r="G3917" t="str">
            <v>CB240108001H00</v>
          </cell>
          <cell r="H3917">
            <v>1.5</v>
          </cell>
          <cell r="I3917" t="str">
            <v>--</v>
          </cell>
          <cell r="J3917">
            <v>2</v>
          </cell>
          <cell r="K3917">
            <v>2</v>
          </cell>
        </row>
        <row r="3918">
          <cell r="A3918" t="str">
            <v>M2</v>
          </cell>
          <cell r="B3918" t="str">
            <v>A5C</v>
          </cell>
          <cell r="C3918" t="str">
            <v>P</v>
          </cell>
          <cell r="D3918" t="str">
            <v>23220</v>
          </cell>
          <cell r="E3918" t="str">
            <v>SW FLG</v>
          </cell>
          <cell r="F3918">
            <v>3</v>
          </cell>
          <cell r="G3918" t="str">
            <v>CB240108001H00</v>
          </cell>
          <cell r="H3918">
            <v>1.5</v>
          </cell>
          <cell r="I3918" t="str">
            <v>--</v>
          </cell>
          <cell r="J3918">
            <v>1</v>
          </cell>
          <cell r="K3918">
            <v>1</v>
          </cell>
        </row>
        <row r="3919">
          <cell r="A3919" t="str">
            <v>M2</v>
          </cell>
          <cell r="B3919" t="str">
            <v>A5C</v>
          </cell>
          <cell r="C3919" t="str">
            <v>P</v>
          </cell>
          <cell r="D3919" t="str">
            <v>23224</v>
          </cell>
          <cell r="E3919" t="str">
            <v>SW FLG</v>
          </cell>
          <cell r="F3919">
            <v>3</v>
          </cell>
          <cell r="G3919" t="str">
            <v>CB240108001H00</v>
          </cell>
          <cell r="H3919">
            <v>1.5</v>
          </cell>
          <cell r="I3919" t="str">
            <v>--</v>
          </cell>
          <cell r="J3919">
            <v>2</v>
          </cell>
          <cell r="K3919">
            <v>2</v>
          </cell>
        </row>
        <row r="3920">
          <cell r="A3920" t="str">
            <v>M2</v>
          </cell>
          <cell r="B3920" t="str">
            <v>A5C</v>
          </cell>
          <cell r="C3920" t="str">
            <v>TRIM</v>
          </cell>
          <cell r="D3920" t="str">
            <v>C-2303</v>
          </cell>
          <cell r="E3920" t="str">
            <v>SW FLG</v>
          </cell>
          <cell r="F3920">
            <v>3</v>
          </cell>
          <cell r="G3920" t="str">
            <v>CB240108001H00</v>
          </cell>
          <cell r="H3920">
            <v>1.5</v>
          </cell>
          <cell r="I3920" t="str">
            <v>--</v>
          </cell>
          <cell r="J3920">
            <v>2</v>
          </cell>
          <cell r="K3920">
            <v>2</v>
          </cell>
        </row>
        <row r="3921">
          <cell r="A3921" t="str">
            <v>M2</v>
          </cell>
          <cell r="B3921" t="str">
            <v>A5C</v>
          </cell>
          <cell r="C3921" t="str">
            <v>TRIM</v>
          </cell>
          <cell r="D3921" t="str">
            <v>C-2305</v>
          </cell>
          <cell r="E3921" t="str">
            <v>SW FLG</v>
          </cell>
          <cell r="F3921">
            <v>3</v>
          </cell>
          <cell r="G3921" t="str">
            <v>CB240108001H00</v>
          </cell>
          <cell r="H3921">
            <v>1.5</v>
          </cell>
          <cell r="I3921" t="str">
            <v>--</v>
          </cell>
          <cell r="J3921">
            <v>2</v>
          </cell>
          <cell r="K3921">
            <v>2</v>
          </cell>
        </row>
        <row r="3922">
          <cell r="A3922" t="str">
            <v>M2</v>
          </cell>
          <cell r="B3922" t="str">
            <v>A5C</v>
          </cell>
          <cell r="C3922" t="str">
            <v>TRIM</v>
          </cell>
          <cell r="D3922" t="str">
            <v>V-2302</v>
          </cell>
          <cell r="E3922" t="str">
            <v>SW FLG</v>
          </cell>
          <cell r="F3922">
            <v>3</v>
          </cell>
          <cell r="G3922" t="str">
            <v>CB240108001H00</v>
          </cell>
          <cell r="H3922">
            <v>1.5</v>
          </cell>
          <cell r="I3922" t="str">
            <v>--</v>
          </cell>
          <cell r="J3922">
            <v>2</v>
          </cell>
          <cell r="K3922">
            <v>2</v>
          </cell>
        </row>
        <row r="3923">
          <cell r="A3923" t="str">
            <v>M2</v>
          </cell>
          <cell r="B3923" t="str">
            <v>A5C</v>
          </cell>
          <cell r="C3923" t="str">
            <v>TRIM</v>
          </cell>
          <cell r="D3923" t="str">
            <v>C-2306</v>
          </cell>
          <cell r="E3923" t="str">
            <v>SW FLG</v>
          </cell>
          <cell r="F3923">
            <v>3</v>
          </cell>
          <cell r="G3923" t="str">
            <v>CB240108001H00</v>
          </cell>
          <cell r="H3923">
            <v>1.5</v>
          </cell>
          <cell r="I3923" t="str">
            <v>--</v>
          </cell>
          <cell r="J3923">
            <v>2</v>
          </cell>
          <cell r="K3923">
            <v>2</v>
          </cell>
        </row>
        <row r="3924">
          <cell r="A3924" t="str">
            <v>M2</v>
          </cell>
          <cell r="B3924" t="str">
            <v>A5C</v>
          </cell>
          <cell r="C3924" t="str">
            <v>TRIM</v>
          </cell>
          <cell r="D3924" t="str">
            <v>V-2304</v>
          </cell>
          <cell r="E3924" t="str">
            <v>SW FLG</v>
          </cell>
          <cell r="F3924">
            <v>3</v>
          </cell>
          <cell r="G3924" t="str">
            <v>CB240108001H00</v>
          </cell>
          <cell r="H3924">
            <v>1.5</v>
          </cell>
          <cell r="I3924" t="str">
            <v>--</v>
          </cell>
          <cell r="J3924">
            <v>2</v>
          </cell>
          <cell r="K3924">
            <v>2</v>
          </cell>
        </row>
        <row r="3925">
          <cell r="A3925" t="str">
            <v>M2</v>
          </cell>
          <cell r="B3925" t="str">
            <v>A5C</v>
          </cell>
          <cell r="C3925" t="str">
            <v>TRIM</v>
          </cell>
          <cell r="D3925" t="str">
            <v>V-2306</v>
          </cell>
          <cell r="E3925" t="str">
            <v>SW FLG</v>
          </cell>
          <cell r="F3925">
            <v>3</v>
          </cell>
          <cell r="G3925" t="str">
            <v>CB240108001H00</v>
          </cell>
          <cell r="H3925">
            <v>1.5</v>
          </cell>
          <cell r="I3925" t="str">
            <v>--</v>
          </cell>
          <cell r="J3925">
            <v>2</v>
          </cell>
          <cell r="K3925">
            <v>2</v>
          </cell>
        </row>
        <row r="3926">
          <cell r="A3926" t="str">
            <v>M2</v>
          </cell>
          <cell r="B3926" t="str">
            <v>A5C</v>
          </cell>
          <cell r="C3926" t="str">
            <v>TRIM</v>
          </cell>
          <cell r="D3926" t="str">
            <v>V-2308</v>
          </cell>
          <cell r="E3926" t="str">
            <v>SW FLG</v>
          </cell>
          <cell r="F3926">
            <v>3</v>
          </cell>
          <cell r="G3926" t="str">
            <v>CB240108001H00</v>
          </cell>
          <cell r="H3926">
            <v>1.5</v>
          </cell>
          <cell r="I3926" t="str">
            <v>--</v>
          </cell>
          <cell r="J3926">
            <v>2</v>
          </cell>
          <cell r="K3926">
            <v>2</v>
          </cell>
        </row>
        <row r="3927">
          <cell r="A3927" t="str">
            <v>M2</v>
          </cell>
          <cell r="B3927" t="str">
            <v>A5C</v>
          </cell>
          <cell r="C3927" t="str">
            <v>P</v>
          </cell>
          <cell r="D3927" t="str">
            <v>23019</v>
          </cell>
          <cell r="E3927" t="str">
            <v>SW FLG</v>
          </cell>
          <cell r="F3927">
            <v>3</v>
          </cell>
          <cell r="G3927" t="str">
            <v>CB240108001H00</v>
          </cell>
          <cell r="H3927">
            <v>1.5</v>
          </cell>
          <cell r="I3927" t="str">
            <v>--</v>
          </cell>
          <cell r="J3927">
            <v>2</v>
          </cell>
          <cell r="K3927">
            <v>2</v>
          </cell>
        </row>
        <row r="3928">
          <cell r="A3928" t="str">
            <v>M2</v>
          </cell>
          <cell r="B3928" t="str">
            <v>A5C</v>
          </cell>
          <cell r="C3928" t="str">
            <v>P</v>
          </cell>
          <cell r="D3928" t="str">
            <v>23019</v>
          </cell>
          <cell r="E3928" t="str">
            <v>SW FLG</v>
          </cell>
          <cell r="F3928">
            <v>3</v>
          </cell>
          <cell r="G3928" t="str">
            <v>CB240108001H00</v>
          </cell>
          <cell r="H3928">
            <v>1.5</v>
          </cell>
          <cell r="I3928" t="str">
            <v>--</v>
          </cell>
          <cell r="J3928">
            <v>1</v>
          </cell>
          <cell r="K3928">
            <v>1</v>
          </cell>
        </row>
        <row r="3929">
          <cell r="A3929" t="str">
            <v>M2</v>
          </cell>
          <cell r="B3929" t="str">
            <v>A5C</v>
          </cell>
          <cell r="C3929" t="str">
            <v>P</v>
          </cell>
          <cell r="D3929" t="str">
            <v>23020</v>
          </cell>
          <cell r="E3929" t="str">
            <v>SW FLG</v>
          </cell>
          <cell r="F3929">
            <v>3</v>
          </cell>
          <cell r="G3929" t="str">
            <v>CB240208001H00</v>
          </cell>
          <cell r="H3929">
            <v>1.5</v>
          </cell>
          <cell r="I3929" t="str">
            <v>--</v>
          </cell>
          <cell r="J3929">
            <v>2</v>
          </cell>
          <cell r="K3929">
            <v>2</v>
          </cell>
        </row>
        <row r="3930">
          <cell r="A3930" t="str">
            <v>M2</v>
          </cell>
          <cell r="B3930" t="str">
            <v>A5C</v>
          </cell>
          <cell r="C3930" t="str">
            <v>P</v>
          </cell>
          <cell r="D3930" t="str">
            <v>23053</v>
          </cell>
          <cell r="E3930" t="str">
            <v>SW FLG</v>
          </cell>
          <cell r="F3930">
            <v>3</v>
          </cell>
          <cell r="G3930" t="str">
            <v>CB240108001H00</v>
          </cell>
          <cell r="H3930">
            <v>1.5</v>
          </cell>
          <cell r="I3930" t="str">
            <v>--</v>
          </cell>
          <cell r="J3930">
            <v>2</v>
          </cell>
          <cell r="K3930">
            <v>2</v>
          </cell>
        </row>
        <row r="3931">
          <cell r="A3931" t="str">
            <v>M2</v>
          </cell>
          <cell r="B3931" t="str">
            <v>A5C</v>
          </cell>
          <cell r="C3931" t="str">
            <v>P</v>
          </cell>
          <cell r="D3931" t="str">
            <v>23243</v>
          </cell>
          <cell r="E3931" t="str">
            <v>SW FLG</v>
          </cell>
          <cell r="F3931">
            <v>3</v>
          </cell>
          <cell r="G3931" t="str">
            <v>CB240108001H00</v>
          </cell>
          <cell r="H3931">
            <v>1.5</v>
          </cell>
          <cell r="I3931" t="str">
            <v>--</v>
          </cell>
          <cell r="J3931">
            <v>1</v>
          </cell>
          <cell r="K3931">
            <v>1</v>
          </cell>
        </row>
        <row r="3932">
          <cell r="A3932" t="str">
            <v>M2</v>
          </cell>
          <cell r="B3932" t="str">
            <v>A5C</v>
          </cell>
          <cell r="C3932" t="str">
            <v>TRIM</v>
          </cell>
          <cell r="D3932" t="str">
            <v>C-2302</v>
          </cell>
          <cell r="E3932" t="str">
            <v>SW FLG</v>
          </cell>
          <cell r="F3932">
            <v>3</v>
          </cell>
          <cell r="G3932" t="str">
            <v>CB240108001H00</v>
          </cell>
          <cell r="H3932">
            <v>1.5</v>
          </cell>
          <cell r="I3932" t="str">
            <v>--</v>
          </cell>
          <cell r="J3932">
            <v>2</v>
          </cell>
          <cell r="K3932">
            <v>2</v>
          </cell>
        </row>
        <row r="3933">
          <cell r="A3933" t="str">
            <v>M2</v>
          </cell>
          <cell r="B3933" t="str">
            <v>A5C</v>
          </cell>
          <cell r="C3933" t="str">
            <v>TRIM</v>
          </cell>
          <cell r="D3933" t="str">
            <v>C-2304</v>
          </cell>
          <cell r="E3933" t="str">
            <v>SW FLG</v>
          </cell>
          <cell r="F3933">
            <v>3</v>
          </cell>
          <cell r="G3933" t="str">
            <v>CB240108001H00</v>
          </cell>
          <cell r="H3933">
            <v>1.5</v>
          </cell>
          <cell r="I3933" t="str">
            <v>--</v>
          </cell>
          <cell r="J3933">
            <v>2</v>
          </cell>
          <cell r="K3933">
            <v>2</v>
          </cell>
        </row>
        <row r="3934">
          <cell r="A3934" t="str">
            <v>M2</v>
          </cell>
          <cell r="B3934" t="str">
            <v>A5C</v>
          </cell>
          <cell r="C3934" t="str">
            <v>TRIM</v>
          </cell>
          <cell r="D3934" t="str">
            <v>V-2310</v>
          </cell>
          <cell r="E3934" t="str">
            <v>SW FLG</v>
          </cell>
          <cell r="F3934">
            <v>3</v>
          </cell>
          <cell r="G3934" t="str">
            <v>CB240108001H00</v>
          </cell>
          <cell r="H3934">
            <v>1.5</v>
          </cell>
          <cell r="I3934" t="str">
            <v>--</v>
          </cell>
          <cell r="J3934">
            <v>2</v>
          </cell>
          <cell r="K3934">
            <v>2</v>
          </cell>
        </row>
        <row r="3935">
          <cell r="A3935" t="str">
            <v>M2</v>
          </cell>
          <cell r="B3935" t="str">
            <v>A5C</v>
          </cell>
          <cell r="C3935" t="str">
            <v>TRIM</v>
          </cell>
          <cell r="D3935" t="str">
            <v>V-2313</v>
          </cell>
          <cell r="E3935" t="str">
            <v>SW FLG</v>
          </cell>
          <cell r="F3935">
            <v>3</v>
          </cell>
          <cell r="G3935" t="str">
            <v>CB240108001H00</v>
          </cell>
          <cell r="H3935">
            <v>1.5</v>
          </cell>
          <cell r="I3935" t="str">
            <v>--</v>
          </cell>
          <cell r="J3935">
            <v>2</v>
          </cell>
          <cell r="K3935">
            <v>2</v>
          </cell>
        </row>
        <row r="3936">
          <cell r="A3936" t="str">
            <v>M2</v>
          </cell>
          <cell r="B3936" t="str">
            <v>A5C</v>
          </cell>
          <cell r="C3936" t="str">
            <v>P</v>
          </cell>
          <cell r="D3936" t="str">
            <v>23009</v>
          </cell>
          <cell r="E3936" t="str">
            <v>SW FLG</v>
          </cell>
          <cell r="F3936">
            <v>3</v>
          </cell>
          <cell r="G3936" t="str">
            <v>CB240108001H00</v>
          </cell>
          <cell r="H3936">
            <v>1.5</v>
          </cell>
          <cell r="I3936" t="str">
            <v>--</v>
          </cell>
          <cell r="J3936">
            <v>4</v>
          </cell>
          <cell r="K3936">
            <v>4</v>
          </cell>
        </row>
        <row r="3937">
          <cell r="A3937" t="str">
            <v>M2</v>
          </cell>
          <cell r="B3937" t="str">
            <v>A5C</v>
          </cell>
          <cell r="C3937" t="str">
            <v>P</v>
          </cell>
          <cell r="D3937" t="str">
            <v>24001</v>
          </cell>
          <cell r="E3937" t="str">
            <v>SW FLG</v>
          </cell>
          <cell r="F3937">
            <v>3</v>
          </cell>
          <cell r="G3937" t="str">
            <v>CB240108001H00</v>
          </cell>
          <cell r="H3937">
            <v>1.5</v>
          </cell>
          <cell r="I3937" t="str">
            <v>--</v>
          </cell>
          <cell r="J3937">
            <v>5</v>
          </cell>
          <cell r="K3937">
            <v>5</v>
          </cell>
        </row>
        <row r="3938">
          <cell r="A3938" t="str">
            <v>M2</v>
          </cell>
          <cell r="B3938" t="str">
            <v>A5C</v>
          </cell>
          <cell r="C3938" t="str">
            <v>P</v>
          </cell>
          <cell r="D3938" t="str">
            <v>24012</v>
          </cell>
          <cell r="E3938" t="str">
            <v>SW FLG</v>
          </cell>
          <cell r="F3938">
            <v>3</v>
          </cell>
          <cell r="G3938" t="str">
            <v>CB240108001H00</v>
          </cell>
          <cell r="H3938">
            <v>1.5</v>
          </cell>
          <cell r="I3938" t="str">
            <v>--</v>
          </cell>
          <cell r="J3938">
            <v>2</v>
          </cell>
          <cell r="K3938">
            <v>2</v>
          </cell>
        </row>
        <row r="3939">
          <cell r="A3939" t="str">
            <v>M2</v>
          </cell>
          <cell r="B3939" t="str">
            <v>A5C</v>
          </cell>
          <cell r="C3939" t="str">
            <v>P</v>
          </cell>
          <cell r="D3939" t="str">
            <v>24003</v>
          </cell>
          <cell r="E3939" t="str">
            <v>SW FLG</v>
          </cell>
          <cell r="F3939">
            <v>3</v>
          </cell>
          <cell r="G3939" t="str">
            <v>CB240108001H00</v>
          </cell>
          <cell r="H3939">
            <v>1.5</v>
          </cell>
          <cell r="I3939" t="str">
            <v>--</v>
          </cell>
          <cell r="J3939">
            <v>2</v>
          </cell>
          <cell r="K3939">
            <v>2</v>
          </cell>
        </row>
        <row r="3940">
          <cell r="A3940" t="str">
            <v>M2</v>
          </cell>
          <cell r="B3940" t="str">
            <v>A5C</v>
          </cell>
          <cell r="C3940" t="str">
            <v>P</v>
          </cell>
          <cell r="D3940" t="str">
            <v>24027</v>
          </cell>
          <cell r="E3940" t="str">
            <v>SW FLG</v>
          </cell>
          <cell r="F3940">
            <v>3</v>
          </cell>
          <cell r="G3940" t="str">
            <v>CB240108001H00</v>
          </cell>
          <cell r="H3940">
            <v>1.5</v>
          </cell>
          <cell r="I3940" t="str">
            <v>--</v>
          </cell>
          <cell r="J3940">
            <v>2</v>
          </cell>
          <cell r="K3940">
            <v>2</v>
          </cell>
        </row>
        <row r="3941">
          <cell r="A3941" t="str">
            <v>M2</v>
          </cell>
          <cell r="B3941" t="str">
            <v>A5C</v>
          </cell>
          <cell r="C3941" t="str">
            <v>TRIM</v>
          </cell>
          <cell r="D3941" t="str">
            <v>C-2301</v>
          </cell>
          <cell r="E3941" t="str">
            <v>SW FLG</v>
          </cell>
          <cell r="F3941">
            <v>3</v>
          </cell>
          <cell r="G3941" t="str">
            <v>CB240108001H00</v>
          </cell>
          <cell r="H3941">
            <v>1.5</v>
          </cell>
          <cell r="I3941" t="str">
            <v>--</v>
          </cell>
          <cell r="J3941">
            <v>2</v>
          </cell>
          <cell r="K3941">
            <v>2</v>
          </cell>
        </row>
        <row r="3942">
          <cell r="A3942" t="str">
            <v>M2</v>
          </cell>
          <cell r="B3942" t="str">
            <v>B2C</v>
          </cell>
          <cell r="C3942" t="str">
            <v>SH</v>
          </cell>
          <cell r="D3942" t="str">
            <v>23612</v>
          </cell>
          <cell r="E3942" t="str">
            <v>WN FLG</v>
          </cell>
          <cell r="F3942">
            <v>3</v>
          </cell>
          <cell r="G3942" t="str">
            <v>CB200208000200</v>
          </cell>
          <cell r="H3942">
            <v>2</v>
          </cell>
          <cell r="I3942" t="str">
            <v>--</v>
          </cell>
          <cell r="J3942">
            <v>4</v>
          </cell>
          <cell r="K3942">
            <v>5</v>
          </cell>
        </row>
        <row r="3943">
          <cell r="A3943" t="str">
            <v>M2</v>
          </cell>
          <cell r="B3943" t="str">
            <v>A5C</v>
          </cell>
          <cell r="C3943" t="str">
            <v>P</v>
          </cell>
          <cell r="D3943" t="str">
            <v>23001</v>
          </cell>
          <cell r="E3943" t="str">
            <v>WN FLG</v>
          </cell>
          <cell r="F3943">
            <v>3</v>
          </cell>
          <cell r="G3943" t="str">
            <v>CB200108000200</v>
          </cell>
          <cell r="H3943">
            <v>2</v>
          </cell>
          <cell r="I3943" t="str">
            <v>--</v>
          </cell>
          <cell r="J3943">
            <v>5</v>
          </cell>
          <cell r="K3943">
            <v>6</v>
          </cell>
        </row>
        <row r="3944">
          <cell r="A3944" t="str">
            <v>M2</v>
          </cell>
          <cell r="B3944" t="str">
            <v>A5C</v>
          </cell>
          <cell r="C3944" t="str">
            <v>P</v>
          </cell>
          <cell r="D3944" t="str">
            <v>23022</v>
          </cell>
          <cell r="E3944" t="str">
            <v>WN FLG</v>
          </cell>
          <cell r="F3944">
            <v>3</v>
          </cell>
          <cell r="G3944" t="str">
            <v>CB200108000200</v>
          </cell>
          <cell r="H3944">
            <v>2</v>
          </cell>
          <cell r="I3944" t="str">
            <v>--</v>
          </cell>
          <cell r="J3944">
            <v>1</v>
          </cell>
          <cell r="K3944">
            <v>2</v>
          </cell>
        </row>
        <row r="3945">
          <cell r="A3945" t="str">
            <v>M2</v>
          </cell>
          <cell r="B3945" t="str">
            <v>A5C</v>
          </cell>
          <cell r="C3945" t="str">
            <v>P</v>
          </cell>
          <cell r="D3945" t="str">
            <v>23047</v>
          </cell>
          <cell r="E3945" t="str">
            <v>WN FLG</v>
          </cell>
          <cell r="F3945">
            <v>3</v>
          </cell>
          <cell r="G3945" t="str">
            <v>CB200108000200</v>
          </cell>
          <cell r="H3945">
            <v>2</v>
          </cell>
          <cell r="I3945" t="str">
            <v>--</v>
          </cell>
          <cell r="J3945">
            <v>2</v>
          </cell>
          <cell r="K3945">
            <v>3</v>
          </cell>
        </row>
        <row r="3946">
          <cell r="A3946" t="str">
            <v>M2</v>
          </cell>
          <cell r="B3946" t="str">
            <v>A5C</v>
          </cell>
          <cell r="C3946" t="str">
            <v>P</v>
          </cell>
          <cell r="D3946" t="str">
            <v>23046</v>
          </cell>
          <cell r="E3946" t="str">
            <v>WN FLG</v>
          </cell>
          <cell r="F3946">
            <v>3</v>
          </cell>
          <cell r="G3946" t="str">
            <v>CB200108000200</v>
          </cell>
          <cell r="H3946">
            <v>2</v>
          </cell>
          <cell r="I3946" t="str">
            <v>--</v>
          </cell>
          <cell r="J3946">
            <v>1</v>
          </cell>
          <cell r="K3946">
            <v>2</v>
          </cell>
        </row>
        <row r="3947">
          <cell r="A3947" t="str">
            <v>M2</v>
          </cell>
          <cell r="B3947" t="str">
            <v>A5C</v>
          </cell>
          <cell r="C3947" t="str">
            <v>P</v>
          </cell>
          <cell r="D3947" t="str">
            <v>23057</v>
          </cell>
          <cell r="E3947" t="str">
            <v>WN FLG</v>
          </cell>
          <cell r="F3947">
            <v>3</v>
          </cell>
          <cell r="G3947" t="str">
            <v>CB200108000200</v>
          </cell>
          <cell r="H3947">
            <v>2</v>
          </cell>
          <cell r="I3947" t="str">
            <v>--</v>
          </cell>
          <cell r="J3947">
            <v>1</v>
          </cell>
          <cell r="K3947">
            <v>2</v>
          </cell>
        </row>
        <row r="3948">
          <cell r="A3948" t="str">
            <v>M2</v>
          </cell>
          <cell r="B3948" t="str">
            <v>A5C</v>
          </cell>
          <cell r="C3948" t="str">
            <v>P</v>
          </cell>
          <cell r="D3948" t="str">
            <v>23073</v>
          </cell>
          <cell r="E3948" t="str">
            <v>WN FLG</v>
          </cell>
          <cell r="F3948">
            <v>3</v>
          </cell>
          <cell r="G3948" t="str">
            <v>CB200108000200</v>
          </cell>
          <cell r="H3948">
            <v>2</v>
          </cell>
          <cell r="I3948" t="str">
            <v>--</v>
          </cell>
          <cell r="J3948">
            <v>4</v>
          </cell>
          <cell r="K3948">
            <v>5</v>
          </cell>
        </row>
        <row r="3949">
          <cell r="A3949" t="str">
            <v>M2</v>
          </cell>
          <cell r="B3949" t="str">
            <v>A5C</v>
          </cell>
          <cell r="C3949" t="str">
            <v>P</v>
          </cell>
          <cell r="D3949" t="str">
            <v>23085</v>
          </cell>
          <cell r="E3949" t="str">
            <v>WN FLG</v>
          </cell>
          <cell r="F3949">
            <v>3</v>
          </cell>
          <cell r="G3949" t="str">
            <v>CB200108000200</v>
          </cell>
          <cell r="H3949">
            <v>2</v>
          </cell>
          <cell r="I3949" t="str">
            <v>--</v>
          </cell>
          <cell r="J3949">
            <v>9</v>
          </cell>
          <cell r="K3949">
            <v>10</v>
          </cell>
        </row>
        <row r="3950">
          <cell r="A3950" t="str">
            <v>M2</v>
          </cell>
          <cell r="B3950" t="str">
            <v>A5C</v>
          </cell>
          <cell r="C3950" t="str">
            <v>P</v>
          </cell>
          <cell r="D3950" t="str">
            <v>23082</v>
          </cell>
          <cell r="E3950" t="str">
            <v>WN FLG</v>
          </cell>
          <cell r="F3950">
            <v>3</v>
          </cell>
          <cell r="G3950" t="str">
            <v>CB200108000200</v>
          </cell>
          <cell r="H3950">
            <v>2</v>
          </cell>
          <cell r="I3950" t="str">
            <v>--</v>
          </cell>
          <cell r="J3950">
            <v>2</v>
          </cell>
          <cell r="K3950">
            <v>3</v>
          </cell>
        </row>
        <row r="3951">
          <cell r="A3951" t="str">
            <v>M2</v>
          </cell>
          <cell r="B3951" t="str">
            <v>A5C</v>
          </cell>
          <cell r="C3951" t="str">
            <v>P</v>
          </cell>
          <cell r="D3951" t="str">
            <v>23085</v>
          </cell>
          <cell r="E3951" t="str">
            <v>WN FLG</v>
          </cell>
          <cell r="F3951">
            <v>3</v>
          </cell>
          <cell r="G3951" t="str">
            <v>CB200108000200</v>
          </cell>
          <cell r="H3951">
            <v>2</v>
          </cell>
          <cell r="I3951" t="str">
            <v>--</v>
          </cell>
          <cell r="J3951">
            <v>2</v>
          </cell>
          <cell r="K3951">
            <v>3</v>
          </cell>
        </row>
        <row r="3952">
          <cell r="A3952" t="str">
            <v>M2</v>
          </cell>
          <cell r="B3952" t="str">
            <v>A5C</v>
          </cell>
          <cell r="C3952" t="str">
            <v>P</v>
          </cell>
          <cell r="D3952" t="str">
            <v>23096</v>
          </cell>
          <cell r="E3952" t="str">
            <v>WN FLG</v>
          </cell>
          <cell r="F3952">
            <v>3</v>
          </cell>
          <cell r="G3952" t="str">
            <v>CB200208000200</v>
          </cell>
          <cell r="H3952">
            <v>2</v>
          </cell>
          <cell r="I3952" t="str">
            <v>--</v>
          </cell>
          <cell r="J3952">
            <v>2</v>
          </cell>
          <cell r="K3952">
            <v>3</v>
          </cell>
        </row>
        <row r="3953">
          <cell r="A3953" t="str">
            <v>M2</v>
          </cell>
          <cell r="B3953" t="str">
            <v>A5C</v>
          </cell>
          <cell r="C3953" t="str">
            <v>P</v>
          </cell>
          <cell r="D3953" t="str">
            <v>23102</v>
          </cell>
          <cell r="E3953" t="str">
            <v>WN FLG</v>
          </cell>
          <cell r="F3953">
            <v>3</v>
          </cell>
          <cell r="G3953" t="str">
            <v>CB200108000200</v>
          </cell>
          <cell r="H3953">
            <v>2</v>
          </cell>
          <cell r="I3953" t="str">
            <v>--</v>
          </cell>
          <cell r="J3953">
            <v>1</v>
          </cell>
          <cell r="K3953">
            <v>2</v>
          </cell>
        </row>
        <row r="3954">
          <cell r="A3954" t="str">
            <v>M2</v>
          </cell>
          <cell r="B3954" t="str">
            <v>A5C</v>
          </cell>
          <cell r="C3954" t="str">
            <v>P</v>
          </cell>
          <cell r="D3954" t="str">
            <v>23102</v>
          </cell>
          <cell r="E3954" t="str">
            <v>WN FLG</v>
          </cell>
          <cell r="F3954">
            <v>3</v>
          </cell>
          <cell r="G3954" t="str">
            <v>CB200108000200</v>
          </cell>
          <cell r="H3954">
            <v>2</v>
          </cell>
          <cell r="I3954" t="str">
            <v>--</v>
          </cell>
          <cell r="J3954">
            <v>4</v>
          </cell>
          <cell r="K3954">
            <v>5</v>
          </cell>
        </row>
        <row r="3955">
          <cell r="A3955" t="str">
            <v>M2</v>
          </cell>
          <cell r="B3955" t="str">
            <v>A5C</v>
          </cell>
          <cell r="C3955" t="str">
            <v>P</v>
          </cell>
          <cell r="D3955" t="str">
            <v>23096</v>
          </cell>
          <cell r="E3955" t="str">
            <v>WN FLG</v>
          </cell>
          <cell r="F3955">
            <v>3</v>
          </cell>
          <cell r="G3955" t="str">
            <v>CB200108000200</v>
          </cell>
          <cell r="H3955">
            <v>2</v>
          </cell>
          <cell r="I3955" t="str">
            <v>--</v>
          </cell>
          <cell r="J3955">
            <v>13</v>
          </cell>
          <cell r="K3955">
            <v>15</v>
          </cell>
        </row>
        <row r="3956">
          <cell r="A3956" t="str">
            <v>M2</v>
          </cell>
          <cell r="B3956" t="str">
            <v>A5C</v>
          </cell>
          <cell r="C3956" t="str">
            <v>P</v>
          </cell>
          <cell r="D3956" t="str">
            <v>23096</v>
          </cell>
          <cell r="E3956" t="str">
            <v>WN FLG</v>
          </cell>
          <cell r="F3956">
            <v>3</v>
          </cell>
          <cell r="G3956" t="str">
            <v>CB200108000200</v>
          </cell>
          <cell r="H3956">
            <v>2</v>
          </cell>
          <cell r="I3956" t="str">
            <v>--</v>
          </cell>
          <cell r="J3956">
            <v>4</v>
          </cell>
          <cell r="K3956">
            <v>5</v>
          </cell>
        </row>
        <row r="3957">
          <cell r="A3957" t="str">
            <v>M2</v>
          </cell>
          <cell r="B3957" t="str">
            <v>A5C</v>
          </cell>
          <cell r="C3957" t="str">
            <v>P</v>
          </cell>
          <cell r="D3957" t="str">
            <v>23115</v>
          </cell>
          <cell r="E3957" t="str">
            <v>WN FLG</v>
          </cell>
          <cell r="F3957">
            <v>3</v>
          </cell>
          <cell r="G3957" t="str">
            <v>CB200108000200</v>
          </cell>
          <cell r="H3957">
            <v>2</v>
          </cell>
          <cell r="I3957" t="str">
            <v>--</v>
          </cell>
          <cell r="J3957">
            <v>9</v>
          </cell>
          <cell r="K3957">
            <v>10</v>
          </cell>
        </row>
        <row r="3958">
          <cell r="A3958" t="str">
            <v>M2</v>
          </cell>
          <cell r="B3958" t="str">
            <v>A5C</v>
          </cell>
          <cell r="C3958" t="str">
            <v>P</v>
          </cell>
          <cell r="D3958" t="str">
            <v>23124</v>
          </cell>
          <cell r="E3958" t="str">
            <v>WN FLG</v>
          </cell>
          <cell r="F3958">
            <v>3</v>
          </cell>
          <cell r="G3958" t="str">
            <v>CB200108000200</v>
          </cell>
          <cell r="H3958">
            <v>2</v>
          </cell>
          <cell r="I3958" t="str">
            <v>--</v>
          </cell>
          <cell r="J3958">
            <v>2</v>
          </cell>
          <cell r="K3958">
            <v>3</v>
          </cell>
        </row>
        <row r="3959">
          <cell r="A3959" t="str">
            <v>M2</v>
          </cell>
          <cell r="B3959" t="str">
            <v>A5C</v>
          </cell>
          <cell r="C3959" t="str">
            <v>P</v>
          </cell>
          <cell r="D3959" t="str">
            <v>23131</v>
          </cell>
          <cell r="E3959" t="str">
            <v>WN FLG</v>
          </cell>
          <cell r="F3959">
            <v>3</v>
          </cell>
          <cell r="G3959" t="str">
            <v>CB200108000200</v>
          </cell>
          <cell r="H3959">
            <v>2</v>
          </cell>
          <cell r="I3959" t="str">
            <v>--</v>
          </cell>
          <cell r="J3959">
            <v>3</v>
          </cell>
          <cell r="K3959">
            <v>4</v>
          </cell>
        </row>
        <row r="3960">
          <cell r="A3960" t="str">
            <v>M2</v>
          </cell>
          <cell r="B3960" t="str">
            <v>A5C</v>
          </cell>
          <cell r="C3960" t="str">
            <v>P</v>
          </cell>
          <cell r="D3960" t="str">
            <v>23135</v>
          </cell>
          <cell r="E3960" t="str">
            <v>WN FLG</v>
          </cell>
          <cell r="F3960">
            <v>3</v>
          </cell>
          <cell r="G3960" t="str">
            <v>CB200108000200</v>
          </cell>
          <cell r="H3960">
            <v>2</v>
          </cell>
          <cell r="I3960" t="str">
            <v>--</v>
          </cell>
          <cell r="J3960">
            <v>13</v>
          </cell>
          <cell r="K3960">
            <v>15</v>
          </cell>
        </row>
        <row r="3961">
          <cell r="A3961" t="str">
            <v>M2</v>
          </cell>
          <cell r="B3961" t="str">
            <v>A5C</v>
          </cell>
          <cell r="C3961" t="str">
            <v>P</v>
          </cell>
          <cell r="D3961" t="str">
            <v>23131</v>
          </cell>
          <cell r="E3961" t="str">
            <v>WN FLG</v>
          </cell>
          <cell r="F3961">
            <v>3</v>
          </cell>
          <cell r="G3961" t="str">
            <v>CB200208000200</v>
          </cell>
          <cell r="H3961">
            <v>2</v>
          </cell>
          <cell r="I3961" t="str">
            <v>--</v>
          </cell>
          <cell r="J3961">
            <v>2</v>
          </cell>
          <cell r="K3961">
            <v>3</v>
          </cell>
        </row>
        <row r="3962">
          <cell r="A3962" t="str">
            <v>M2</v>
          </cell>
          <cell r="B3962" t="str">
            <v>A5C</v>
          </cell>
          <cell r="C3962" t="str">
            <v>P</v>
          </cell>
          <cell r="D3962" t="str">
            <v>23142</v>
          </cell>
          <cell r="E3962" t="str">
            <v>WN FLG</v>
          </cell>
          <cell r="F3962">
            <v>3</v>
          </cell>
          <cell r="G3962" t="str">
            <v>CB200108000200</v>
          </cell>
          <cell r="H3962">
            <v>2</v>
          </cell>
          <cell r="I3962" t="str">
            <v>--</v>
          </cell>
          <cell r="J3962">
            <v>2</v>
          </cell>
          <cell r="K3962">
            <v>3</v>
          </cell>
        </row>
        <row r="3963">
          <cell r="A3963" t="str">
            <v>M2</v>
          </cell>
          <cell r="B3963" t="str">
            <v>A5C</v>
          </cell>
          <cell r="C3963" t="str">
            <v>P</v>
          </cell>
          <cell r="D3963" t="str">
            <v>23135</v>
          </cell>
          <cell r="E3963" t="str">
            <v>WN FLG</v>
          </cell>
          <cell r="F3963">
            <v>3</v>
          </cell>
          <cell r="G3963" t="str">
            <v>CB200208000200</v>
          </cell>
          <cell r="H3963">
            <v>2</v>
          </cell>
          <cell r="I3963" t="str">
            <v>--</v>
          </cell>
          <cell r="J3963">
            <v>2</v>
          </cell>
          <cell r="K3963">
            <v>3</v>
          </cell>
        </row>
        <row r="3964">
          <cell r="A3964" t="str">
            <v>M2</v>
          </cell>
          <cell r="B3964" t="str">
            <v>A5C</v>
          </cell>
          <cell r="C3964" t="str">
            <v>P</v>
          </cell>
          <cell r="D3964" t="str">
            <v>23192</v>
          </cell>
          <cell r="E3964" t="str">
            <v>WN FLG</v>
          </cell>
          <cell r="F3964">
            <v>3</v>
          </cell>
          <cell r="G3964" t="str">
            <v>CB200108000200</v>
          </cell>
          <cell r="H3964">
            <v>2</v>
          </cell>
          <cell r="I3964" t="str">
            <v>--</v>
          </cell>
          <cell r="J3964">
            <v>1</v>
          </cell>
          <cell r="K3964">
            <v>2</v>
          </cell>
        </row>
        <row r="3965">
          <cell r="A3965" t="str">
            <v>M2</v>
          </cell>
          <cell r="B3965" t="str">
            <v>A5C</v>
          </cell>
          <cell r="C3965" t="str">
            <v>P</v>
          </cell>
          <cell r="D3965" t="str">
            <v>23229</v>
          </cell>
          <cell r="E3965" t="str">
            <v>WN FLG</v>
          </cell>
          <cell r="F3965">
            <v>3</v>
          </cell>
          <cell r="G3965" t="str">
            <v>CB200108000200</v>
          </cell>
          <cell r="H3965">
            <v>2</v>
          </cell>
          <cell r="I3965" t="str">
            <v>--</v>
          </cell>
          <cell r="J3965">
            <v>1</v>
          </cell>
          <cell r="K3965">
            <v>2</v>
          </cell>
        </row>
        <row r="3966">
          <cell r="A3966" t="str">
            <v>M2</v>
          </cell>
          <cell r="B3966" t="str">
            <v>A5C</v>
          </cell>
          <cell r="C3966" t="str">
            <v>P</v>
          </cell>
          <cell r="D3966" t="str">
            <v>23232</v>
          </cell>
          <cell r="E3966" t="str">
            <v>WN FLG</v>
          </cell>
          <cell r="F3966">
            <v>3</v>
          </cell>
          <cell r="G3966" t="str">
            <v>CB200108000200</v>
          </cell>
          <cell r="H3966">
            <v>2</v>
          </cell>
          <cell r="I3966" t="str">
            <v>--</v>
          </cell>
          <cell r="J3966">
            <v>2</v>
          </cell>
          <cell r="K3966">
            <v>3</v>
          </cell>
        </row>
        <row r="3967">
          <cell r="A3967" t="str">
            <v>M2</v>
          </cell>
          <cell r="B3967" t="str">
            <v>A5C</v>
          </cell>
          <cell r="C3967" t="str">
            <v>P</v>
          </cell>
          <cell r="D3967" t="str">
            <v>23233</v>
          </cell>
          <cell r="E3967" t="str">
            <v>WN FLG</v>
          </cell>
          <cell r="F3967">
            <v>3</v>
          </cell>
          <cell r="G3967" t="str">
            <v>CB200108000200</v>
          </cell>
          <cell r="H3967">
            <v>2</v>
          </cell>
          <cell r="I3967" t="str">
            <v>--</v>
          </cell>
          <cell r="J3967">
            <v>1</v>
          </cell>
          <cell r="K3967">
            <v>2</v>
          </cell>
        </row>
        <row r="3968">
          <cell r="A3968" t="str">
            <v>M2</v>
          </cell>
          <cell r="B3968" t="str">
            <v>A5C</v>
          </cell>
          <cell r="C3968" t="str">
            <v>P</v>
          </cell>
          <cell r="D3968" t="str">
            <v>23240</v>
          </cell>
          <cell r="E3968" t="str">
            <v>WN FLG</v>
          </cell>
          <cell r="F3968">
            <v>3</v>
          </cell>
          <cell r="G3968" t="str">
            <v>CB200108000200</v>
          </cell>
          <cell r="H3968">
            <v>2</v>
          </cell>
          <cell r="I3968" t="str">
            <v>--</v>
          </cell>
          <cell r="J3968">
            <v>2</v>
          </cell>
          <cell r="K3968">
            <v>3</v>
          </cell>
        </row>
        <row r="3969">
          <cell r="A3969" t="str">
            <v>M2</v>
          </cell>
          <cell r="B3969" t="str">
            <v>A5C</v>
          </cell>
          <cell r="C3969" t="str">
            <v>P</v>
          </cell>
          <cell r="D3969" t="str">
            <v>23251</v>
          </cell>
          <cell r="E3969" t="str">
            <v>WN FLG</v>
          </cell>
          <cell r="F3969">
            <v>3</v>
          </cell>
          <cell r="G3969" t="str">
            <v>CB200108000200</v>
          </cell>
          <cell r="H3969">
            <v>2</v>
          </cell>
          <cell r="I3969" t="str">
            <v>--</v>
          </cell>
          <cell r="J3969">
            <v>1</v>
          </cell>
          <cell r="K3969">
            <v>2</v>
          </cell>
        </row>
        <row r="3970">
          <cell r="A3970" t="str">
            <v>M2</v>
          </cell>
          <cell r="B3970" t="str">
            <v>A5C</v>
          </cell>
          <cell r="C3970" t="str">
            <v>P</v>
          </cell>
          <cell r="D3970" t="str">
            <v>23254</v>
          </cell>
          <cell r="E3970" t="str">
            <v>WN FLG</v>
          </cell>
          <cell r="F3970">
            <v>3</v>
          </cell>
          <cell r="G3970" t="str">
            <v>CB200108000200</v>
          </cell>
          <cell r="H3970">
            <v>2</v>
          </cell>
          <cell r="I3970" t="str">
            <v>--</v>
          </cell>
          <cell r="J3970">
            <v>2</v>
          </cell>
          <cell r="K3970">
            <v>3</v>
          </cell>
        </row>
        <row r="3971">
          <cell r="A3971" t="str">
            <v>M2</v>
          </cell>
          <cell r="B3971" t="str">
            <v>A5C</v>
          </cell>
          <cell r="C3971" t="str">
            <v>P</v>
          </cell>
          <cell r="D3971" t="str">
            <v>23255</v>
          </cell>
          <cell r="E3971" t="str">
            <v>WN FLG</v>
          </cell>
          <cell r="F3971">
            <v>3</v>
          </cell>
          <cell r="G3971" t="str">
            <v>CB200108000200</v>
          </cell>
          <cell r="H3971">
            <v>2</v>
          </cell>
          <cell r="I3971" t="str">
            <v>--</v>
          </cell>
          <cell r="J3971">
            <v>1</v>
          </cell>
          <cell r="K3971">
            <v>2</v>
          </cell>
        </row>
        <row r="3972">
          <cell r="A3972" t="str">
            <v>M2</v>
          </cell>
          <cell r="B3972" t="str">
            <v>A5C</v>
          </cell>
          <cell r="C3972" t="str">
            <v>P</v>
          </cell>
          <cell r="D3972" t="str">
            <v>23253</v>
          </cell>
          <cell r="E3972" t="str">
            <v>WN FLG</v>
          </cell>
          <cell r="F3972">
            <v>3</v>
          </cell>
          <cell r="G3972" t="str">
            <v>CB200108000200</v>
          </cell>
          <cell r="H3972">
            <v>2</v>
          </cell>
          <cell r="I3972" t="str">
            <v>--</v>
          </cell>
          <cell r="J3972">
            <v>1</v>
          </cell>
          <cell r="K3972">
            <v>2</v>
          </cell>
        </row>
        <row r="3973">
          <cell r="A3973" t="str">
            <v>M2</v>
          </cell>
          <cell r="B3973" t="str">
            <v>A5C</v>
          </cell>
          <cell r="C3973" t="str">
            <v>P</v>
          </cell>
          <cell r="D3973" t="str">
            <v>23261</v>
          </cell>
          <cell r="E3973" t="str">
            <v>WN FLG</v>
          </cell>
          <cell r="F3973">
            <v>3</v>
          </cell>
          <cell r="G3973" t="str">
            <v>CB200108000200</v>
          </cell>
          <cell r="H3973">
            <v>2</v>
          </cell>
          <cell r="I3973" t="str">
            <v>--</v>
          </cell>
          <cell r="J3973">
            <v>2</v>
          </cell>
          <cell r="K3973">
            <v>3</v>
          </cell>
        </row>
        <row r="3974">
          <cell r="A3974" t="str">
            <v>M2</v>
          </cell>
          <cell r="B3974" t="str">
            <v>A5C</v>
          </cell>
          <cell r="C3974" t="str">
            <v>P</v>
          </cell>
          <cell r="D3974" t="str">
            <v>24007</v>
          </cell>
          <cell r="E3974" t="str">
            <v>WN FLG</v>
          </cell>
          <cell r="F3974">
            <v>3</v>
          </cell>
          <cell r="G3974" t="str">
            <v>CB200108000200</v>
          </cell>
          <cell r="H3974">
            <v>2</v>
          </cell>
          <cell r="I3974" t="str">
            <v>--</v>
          </cell>
          <cell r="J3974">
            <v>1</v>
          </cell>
          <cell r="K3974">
            <v>2</v>
          </cell>
        </row>
        <row r="3975">
          <cell r="A3975" t="str">
            <v>M2</v>
          </cell>
          <cell r="B3975" t="str">
            <v>A5C</v>
          </cell>
          <cell r="C3975" t="str">
            <v>P</v>
          </cell>
          <cell r="D3975" t="str">
            <v>24006</v>
          </cell>
          <cell r="E3975" t="str">
            <v>WN FLG</v>
          </cell>
          <cell r="F3975">
            <v>3</v>
          </cell>
          <cell r="G3975" t="str">
            <v>CB200108000200</v>
          </cell>
          <cell r="H3975">
            <v>2</v>
          </cell>
          <cell r="I3975" t="str">
            <v>--</v>
          </cell>
          <cell r="J3975">
            <v>3</v>
          </cell>
          <cell r="K3975">
            <v>4</v>
          </cell>
        </row>
        <row r="3976">
          <cell r="A3976" t="str">
            <v>M2</v>
          </cell>
          <cell r="B3976" t="str">
            <v>A5C</v>
          </cell>
          <cell r="C3976" t="str">
            <v>P</v>
          </cell>
          <cell r="D3976" t="str">
            <v>24020</v>
          </cell>
          <cell r="E3976" t="str">
            <v>WN FLG</v>
          </cell>
          <cell r="F3976">
            <v>3</v>
          </cell>
          <cell r="G3976" t="str">
            <v>CB200108000200</v>
          </cell>
          <cell r="H3976">
            <v>2</v>
          </cell>
          <cell r="I3976" t="str">
            <v>--</v>
          </cell>
          <cell r="J3976">
            <v>1</v>
          </cell>
          <cell r="K3976">
            <v>2</v>
          </cell>
        </row>
        <row r="3977">
          <cell r="A3977" t="str">
            <v>M2</v>
          </cell>
          <cell r="B3977" t="str">
            <v>A5C</v>
          </cell>
          <cell r="C3977" t="str">
            <v>P</v>
          </cell>
          <cell r="D3977" t="str">
            <v>24021</v>
          </cell>
          <cell r="E3977" t="str">
            <v>WN FLG</v>
          </cell>
          <cell r="F3977">
            <v>3</v>
          </cell>
          <cell r="G3977" t="str">
            <v>CB200108000200</v>
          </cell>
          <cell r="H3977">
            <v>2</v>
          </cell>
          <cell r="I3977" t="str">
            <v>--</v>
          </cell>
          <cell r="J3977">
            <v>8</v>
          </cell>
          <cell r="K3977">
            <v>9</v>
          </cell>
        </row>
        <row r="3978">
          <cell r="A3978" t="str">
            <v>M2</v>
          </cell>
          <cell r="B3978" t="str">
            <v>A5C</v>
          </cell>
          <cell r="C3978" t="str">
            <v>TRIM</v>
          </cell>
          <cell r="D3978" t="str">
            <v>V-2316</v>
          </cell>
          <cell r="E3978" t="str">
            <v>WN FLG</v>
          </cell>
          <cell r="F3978">
            <v>3</v>
          </cell>
          <cell r="G3978" t="str">
            <v>CB200108000200</v>
          </cell>
          <cell r="H3978">
            <v>2</v>
          </cell>
          <cell r="I3978" t="str">
            <v>--</v>
          </cell>
          <cell r="J3978">
            <v>2</v>
          </cell>
          <cell r="K3978">
            <v>3</v>
          </cell>
        </row>
        <row r="3979">
          <cell r="A3979" t="str">
            <v>M2</v>
          </cell>
          <cell r="B3979" t="str">
            <v>A5C</v>
          </cell>
          <cell r="C3979" t="str">
            <v>TRIM</v>
          </cell>
          <cell r="D3979" t="str">
            <v>V-2315</v>
          </cell>
          <cell r="E3979" t="str">
            <v>WN FLG</v>
          </cell>
          <cell r="F3979">
            <v>3</v>
          </cell>
          <cell r="G3979" t="str">
            <v>CB200108000200</v>
          </cell>
          <cell r="H3979">
            <v>2</v>
          </cell>
          <cell r="I3979" t="str">
            <v>--</v>
          </cell>
          <cell r="J3979">
            <v>2</v>
          </cell>
          <cell r="K3979">
            <v>3</v>
          </cell>
        </row>
        <row r="3980">
          <cell r="A3980" t="str">
            <v>M2</v>
          </cell>
          <cell r="B3980" t="str">
            <v>A5C</v>
          </cell>
          <cell r="C3980" t="str">
            <v>TRIM</v>
          </cell>
          <cell r="D3980" t="str">
            <v>V-2321</v>
          </cell>
          <cell r="E3980" t="str">
            <v>WN FLG</v>
          </cell>
          <cell r="F3980">
            <v>3</v>
          </cell>
          <cell r="G3980" t="str">
            <v>CB200108000200</v>
          </cell>
          <cell r="H3980">
            <v>2</v>
          </cell>
          <cell r="I3980" t="str">
            <v>--</v>
          </cell>
          <cell r="J3980">
            <v>2</v>
          </cell>
          <cell r="K3980">
            <v>3</v>
          </cell>
        </row>
        <row r="3981">
          <cell r="A3981" t="str">
            <v>M2</v>
          </cell>
          <cell r="B3981" t="str">
            <v>A5C</v>
          </cell>
          <cell r="C3981" t="str">
            <v>TRIM</v>
          </cell>
          <cell r="D3981" t="str">
            <v>V-2317</v>
          </cell>
          <cell r="E3981" t="str">
            <v>WN FLG</v>
          </cell>
          <cell r="F3981">
            <v>3</v>
          </cell>
          <cell r="G3981" t="str">
            <v>CB200108000200</v>
          </cell>
          <cell r="H3981">
            <v>2</v>
          </cell>
          <cell r="I3981" t="str">
            <v>--</v>
          </cell>
          <cell r="J3981">
            <v>2</v>
          </cell>
          <cell r="K3981">
            <v>3</v>
          </cell>
        </row>
        <row r="3982">
          <cell r="A3982" t="str">
            <v>M2</v>
          </cell>
          <cell r="B3982" t="str">
            <v>A5C</v>
          </cell>
          <cell r="C3982" t="str">
            <v>TRIM</v>
          </cell>
          <cell r="D3982" t="str">
            <v>V-2318</v>
          </cell>
          <cell r="E3982" t="str">
            <v>WN FLG</v>
          </cell>
          <cell r="F3982">
            <v>3</v>
          </cell>
          <cell r="G3982" t="str">
            <v>CB200108000200</v>
          </cell>
          <cell r="H3982">
            <v>2</v>
          </cell>
          <cell r="I3982" t="str">
            <v>--</v>
          </cell>
          <cell r="J3982">
            <v>2</v>
          </cell>
          <cell r="K3982">
            <v>3</v>
          </cell>
        </row>
        <row r="3983">
          <cell r="A3983" t="str">
            <v>M2</v>
          </cell>
          <cell r="B3983" t="str">
            <v>A5C</v>
          </cell>
          <cell r="C3983" t="str">
            <v>TRIM</v>
          </cell>
          <cell r="D3983" t="str">
            <v>V-2320</v>
          </cell>
          <cell r="E3983" t="str">
            <v>WN FLG</v>
          </cell>
          <cell r="F3983">
            <v>3</v>
          </cell>
          <cell r="G3983" t="str">
            <v>CB200108000200</v>
          </cell>
          <cell r="H3983">
            <v>2</v>
          </cell>
          <cell r="I3983" t="str">
            <v>--</v>
          </cell>
          <cell r="J3983">
            <v>2</v>
          </cell>
          <cell r="K3983">
            <v>3</v>
          </cell>
        </row>
        <row r="3984">
          <cell r="A3984" t="str">
            <v>M2</v>
          </cell>
          <cell r="B3984" t="str">
            <v>A5C</v>
          </cell>
          <cell r="C3984" t="str">
            <v>TRIM</v>
          </cell>
          <cell r="D3984" t="str">
            <v>V-2323</v>
          </cell>
          <cell r="E3984" t="str">
            <v>WN FLG</v>
          </cell>
          <cell r="F3984">
            <v>3</v>
          </cell>
          <cell r="G3984" t="str">
            <v>CB200108000200</v>
          </cell>
          <cell r="H3984">
            <v>2</v>
          </cell>
          <cell r="I3984" t="str">
            <v>--</v>
          </cell>
          <cell r="J3984">
            <v>2</v>
          </cell>
          <cell r="K3984">
            <v>3</v>
          </cell>
        </row>
        <row r="3985">
          <cell r="A3985" t="str">
            <v>M2</v>
          </cell>
          <cell r="B3985" t="str">
            <v>A5C</v>
          </cell>
          <cell r="C3985" t="str">
            <v>TRIM</v>
          </cell>
          <cell r="D3985" t="str">
            <v>V-2324</v>
          </cell>
          <cell r="E3985" t="str">
            <v>WN FLG</v>
          </cell>
          <cell r="F3985">
            <v>3</v>
          </cell>
          <cell r="G3985" t="str">
            <v>CB200108000200</v>
          </cell>
          <cell r="H3985">
            <v>2</v>
          </cell>
          <cell r="I3985" t="str">
            <v>--</v>
          </cell>
          <cell r="J3985">
            <v>2</v>
          </cell>
          <cell r="K3985">
            <v>3</v>
          </cell>
        </row>
        <row r="3986">
          <cell r="A3986" t="str">
            <v>M2</v>
          </cell>
          <cell r="B3986" t="str">
            <v>A5C</v>
          </cell>
          <cell r="C3986" t="str">
            <v>TRIM</v>
          </cell>
          <cell r="D3986" t="str">
            <v>V-2326</v>
          </cell>
          <cell r="E3986" t="str">
            <v>WN FLG</v>
          </cell>
          <cell r="F3986">
            <v>3</v>
          </cell>
          <cell r="G3986" t="str">
            <v>CB200108000200</v>
          </cell>
          <cell r="H3986">
            <v>2</v>
          </cell>
          <cell r="I3986" t="str">
            <v>--</v>
          </cell>
          <cell r="J3986">
            <v>2</v>
          </cell>
          <cell r="K3986">
            <v>3</v>
          </cell>
        </row>
        <row r="3987">
          <cell r="A3987" t="str">
            <v>M2</v>
          </cell>
          <cell r="B3987" t="str">
            <v>A5C</v>
          </cell>
          <cell r="C3987" t="str">
            <v>TRIM</v>
          </cell>
          <cell r="D3987" t="str">
            <v>V-2327</v>
          </cell>
          <cell r="E3987" t="str">
            <v>WN FLG</v>
          </cell>
          <cell r="F3987">
            <v>3</v>
          </cell>
          <cell r="G3987" t="str">
            <v>CB200108000200</v>
          </cell>
          <cell r="H3987">
            <v>2</v>
          </cell>
          <cell r="I3987" t="str">
            <v>--</v>
          </cell>
          <cell r="J3987">
            <v>2</v>
          </cell>
          <cell r="K3987">
            <v>3</v>
          </cell>
        </row>
        <row r="3988">
          <cell r="A3988" t="str">
            <v>M2</v>
          </cell>
          <cell r="B3988" t="str">
            <v>A5C</v>
          </cell>
          <cell r="C3988" t="str">
            <v>TRIM</v>
          </cell>
          <cell r="D3988" t="str">
            <v>V-2328</v>
          </cell>
          <cell r="E3988" t="str">
            <v>WN FLG</v>
          </cell>
          <cell r="F3988">
            <v>3</v>
          </cell>
          <cell r="G3988" t="str">
            <v>CB200108000200</v>
          </cell>
          <cell r="H3988">
            <v>2</v>
          </cell>
          <cell r="I3988" t="str">
            <v>--</v>
          </cell>
          <cell r="J3988">
            <v>2</v>
          </cell>
          <cell r="K3988">
            <v>3</v>
          </cell>
        </row>
        <row r="3989">
          <cell r="A3989" t="str">
            <v>M2</v>
          </cell>
          <cell r="B3989" t="str">
            <v>A5C</v>
          </cell>
          <cell r="C3989" t="str">
            <v>TRIM</v>
          </cell>
          <cell r="D3989" t="str">
            <v>V-2329</v>
          </cell>
          <cell r="E3989" t="str">
            <v>WN FLG</v>
          </cell>
          <cell r="F3989">
            <v>3</v>
          </cell>
          <cell r="G3989" t="str">
            <v>CB200108000200</v>
          </cell>
          <cell r="H3989">
            <v>2</v>
          </cell>
          <cell r="I3989" t="str">
            <v>--</v>
          </cell>
          <cell r="J3989">
            <v>2</v>
          </cell>
          <cell r="K3989">
            <v>3</v>
          </cell>
        </row>
        <row r="3990">
          <cell r="A3990" t="str">
            <v>M2</v>
          </cell>
          <cell r="B3990" t="str">
            <v>A5C</v>
          </cell>
          <cell r="C3990" t="str">
            <v>TRIM</v>
          </cell>
          <cell r="D3990" t="str">
            <v>V-2330</v>
          </cell>
          <cell r="E3990" t="str">
            <v>WN FLG</v>
          </cell>
          <cell r="F3990">
            <v>3</v>
          </cell>
          <cell r="G3990" t="str">
            <v>CB200108000200</v>
          </cell>
          <cell r="H3990">
            <v>2</v>
          </cell>
          <cell r="I3990" t="str">
            <v>--</v>
          </cell>
          <cell r="J3990">
            <v>2</v>
          </cell>
          <cell r="K3990">
            <v>3</v>
          </cell>
        </row>
        <row r="3991">
          <cell r="A3991" t="str">
            <v>M2</v>
          </cell>
          <cell r="B3991" t="str">
            <v>A5C</v>
          </cell>
          <cell r="C3991" t="str">
            <v>TRIM</v>
          </cell>
          <cell r="D3991" t="str">
            <v>V-2331</v>
          </cell>
          <cell r="E3991" t="str">
            <v>WN FLG</v>
          </cell>
          <cell r="F3991">
            <v>3</v>
          </cell>
          <cell r="G3991" t="str">
            <v>CB200108000200</v>
          </cell>
          <cell r="H3991">
            <v>2</v>
          </cell>
          <cell r="I3991" t="str">
            <v>--</v>
          </cell>
          <cell r="J3991">
            <v>2</v>
          </cell>
          <cell r="K3991">
            <v>3</v>
          </cell>
        </row>
        <row r="3992">
          <cell r="A3992" t="str">
            <v>M2</v>
          </cell>
          <cell r="B3992" t="str">
            <v>A5C</v>
          </cell>
          <cell r="C3992" t="str">
            <v>TRIM</v>
          </cell>
          <cell r="D3992" t="str">
            <v>V-2332</v>
          </cell>
          <cell r="E3992" t="str">
            <v>WN FLG</v>
          </cell>
          <cell r="F3992">
            <v>3</v>
          </cell>
          <cell r="G3992" t="str">
            <v>CB200108000200</v>
          </cell>
          <cell r="H3992">
            <v>2</v>
          </cell>
          <cell r="I3992" t="str">
            <v>--</v>
          </cell>
          <cell r="J3992">
            <v>2</v>
          </cell>
          <cell r="K3992">
            <v>3</v>
          </cell>
        </row>
        <row r="3993">
          <cell r="A3993" t="str">
            <v>M2</v>
          </cell>
          <cell r="B3993" t="str">
            <v>A5C</v>
          </cell>
          <cell r="C3993" t="str">
            <v>TRIM</v>
          </cell>
          <cell r="D3993" t="str">
            <v>V-2333</v>
          </cell>
          <cell r="E3993" t="str">
            <v>WN FLG</v>
          </cell>
          <cell r="F3993">
            <v>3</v>
          </cell>
          <cell r="G3993" t="str">
            <v>CB200108000200</v>
          </cell>
          <cell r="H3993">
            <v>2</v>
          </cell>
          <cell r="I3993" t="str">
            <v>--</v>
          </cell>
          <cell r="J3993">
            <v>2</v>
          </cell>
          <cell r="K3993">
            <v>3</v>
          </cell>
        </row>
        <row r="3994">
          <cell r="A3994" t="str">
            <v>M2</v>
          </cell>
          <cell r="B3994" t="str">
            <v>A5C</v>
          </cell>
          <cell r="C3994" t="str">
            <v>TRIM</v>
          </cell>
          <cell r="D3994" t="str">
            <v>V-2351</v>
          </cell>
          <cell r="E3994" t="str">
            <v>WN FLG</v>
          </cell>
          <cell r="F3994">
            <v>3</v>
          </cell>
          <cell r="G3994" t="str">
            <v>CB200108000200</v>
          </cell>
          <cell r="H3994">
            <v>2</v>
          </cell>
          <cell r="I3994" t="str">
            <v>--</v>
          </cell>
          <cell r="J3994">
            <v>3</v>
          </cell>
          <cell r="K3994">
            <v>4</v>
          </cell>
        </row>
        <row r="3995">
          <cell r="A3995" t="str">
            <v>M2</v>
          </cell>
          <cell r="B3995" t="str">
            <v>A5C</v>
          </cell>
          <cell r="C3995" t="str">
            <v>TRIM</v>
          </cell>
          <cell r="D3995" t="str">
            <v>V-2402</v>
          </cell>
          <cell r="E3995" t="str">
            <v>WN FLG</v>
          </cell>
          <cell r="F3995">
            <v>3</v>
          </cell>
          <cell r="G3995" t="str">
            <v>CB200108000200</v>
          </cell>
          <cell r="H3995">
            <v>2</v>
          </cell>
          <cell r="I3995" t="str">
            <v>--</v>
          </cell>
          <cell r="J3995">
            <v>2</v>
          </cell>
          <cell r="K3995">
            <v>3</v>
          </cell>
        </row>
        <row r="3996">
          <cell r="A3996" t="str">
            <v>M2</v>
          </cell>
          <cell r="B3996" t="str">
            <v>A5C</v>
          </cell>
          <cell r="C3996" t="str">
            <v>P</v>
          </cell>
          <cell r="D3996" t="str">
            <v>23011</v>
          </cell>
          <cell r="E3996" t="str">
            <v>WN FLG</v>
          </cell>
          <cell r="F3996">
            <v>3</v>
          </cell>
          <cell r="G3996" t="str">
            <v>CB200108000200</v>
          </cell>
          <cell r="H3996">
            <v>2</v>
          </cell>
          <cell r="I3996" t="str">
            <v>--</v>
          </cell>
          <cell r="J3996">
            <v>1</v>
          </cell>
          <cell r="K3996">
            <v>2</v>
          </cell>
        </row>
        <row r="3997">
          <cell r="A3997" t="str">
            <v>M2</v>
          </cell>
          <cell r="B3997" t="str">
            <v>A5C</v>
          </cell>
          <cell r="C3997" t="str">
            <v>P</v>
          </cell>
          <cell r="D3997" t="str">
            <v>23135</v>
          </cell>
          <cell r="E3997" t="str">
            <v>WN FLG</v>
          </cell>
          <cell r="F3997">
            <v>3</v>
          </cell>
          <cell r="G3997" t="str">
            <v>CB200108000200</v>
          </cell>
          <cell r="H3997">
            <v>2</v>
          </cell>
          <cell r="I3997" t="str">
            <v>--</v>
          </cell>
          <cell r="J3997">
            <v>4</v>
          </cell>
          <cell r="K3997">
            <v>5</v>
          </cell>
        </row>
        <row r="3998">
          <cell r="A3998" t="str">
            <v>M2</v>
          </cell>
          <cell r="B3998" t="str">
            <v>A5C</v>
          </cell>
          <cell r="C3998" t="str">
            <v>P</v>
          </cell>
          <cell r="D3998" t="str">
            <v>23192</v>
          </cell>
          <cell r="E3998" t="str">
            <v>WN FLG</v>
          </cell>
          <cell r="F3998">
            <v>3</v>
          </cell>
          <cell r="G3998" t="str">
            <v>CB200108000200</v>
          </cell>
          <cell r="H3998">
            <v>2</v>
          </cell>
          <cell r="I3998" t="str">
            <v>--</v>
          </cell>
          <cell r="J3998">
            <v>4</v>
          </cell>
          <cell r="K3998">
            <v>5</v>
          </cell>
        </row>
        <row r="3999">
          <cell r="A3999" t="str">
            <v>M2</v>
          </cell>
          <cell r="B3999" t="str">
            <v>A5C</v>
          </cell>
          <cell r="C3999" t="str">
            <v>P</v>
          </cell>
          <cell r="D3999" t="str">
            <v>23231</v>
          </cell>
          <cell r="E3999" t="str">
            <v>WN FLG</v>
          </cell>
          <cell r="F3999">
            <v>3</v>
          </cell>
          <cell r="G3999" t="str">
            <v>CB200108000200</v>
          </cell>
          <cell r="H3999">
            <v>2</v>
          </cell>
          <cell r="I3999" t="str">
            <v>--</v>
          </cell>
          <cell r="J3999">
            <v>1</v>
          </cell>
          <cell r="K3999">
            <v>2</v>
          </cell>
        </row>
        <row r="4000">
          <cell r="A4000" t="str">
            <v>M2</v>
          </cell>
          <cell r="B4000" t="str">
            <v>A5C</v>
          </cell>
          <cell r="C4000" t="str">
            <v>P</v>
          </cell>
          <cell r="D4000" t="str">
            <v>23236</v>
          </cell>
          <cell r="E4000" t="str">
            <v>WN FLG</v>
          </cell>
          <cell r="F4000">
            <v>3</v>
          </cell>
          <cell r="G4000" t="str">
            <v>CB200108000200</v>
          </cell>
          <cell r="H4000">
            <v>2</v>
          </cell>
          <cell r="I4000" t="str">
            <v>--</v>
          </cell>
          <cell r="J4000">
            <v>2</v>
          </cell>
          <cell r="K4000">
            <v>3</v>
          </cell>
        </row>
        <row r="4001">
          <cell r="A4001" t="str">
            <v>M2</v>
          </cell>
          <cell r="B4001" t="str">
            <v>A5C</v>
          </cell>
          <cell r="C4001" t="str">
            <v>TRIM</v>
          </cell>
          <cell r="D4001" t="str">
            <v>V-2301</v>
          </cell>
          <cell r="E4001" t="str">
            <v>WN FLG</v>
          </cell>
          <cell r="F4001">
            <v>3</v>
          </cell>
          <cell r="G4001" t="str">
            <v>CB200108000200</v>
          </cell>
          <cell r="H4001">
            <v>2</v>
          </cell>
          <cell r="I4001" t="str">
            <v>--</v>
          </cell>
          <cell r="J4001">
            <v>2</v>
          </cell>
          <cell r="K4001">
            <v>3</v>
          </cell>
        </row>
        <row r="4002">
          <cell r="A4002" t="str">
            <v>M2</v>
          </cell>
          <cell r="B4002" t="str">
            <v>A5C</v>
          </cell>
          <cell r="C4002" t="str">
            <v>TRIM</v>
          </cell>
          <cell r="D4002" t="str">
            <v>V-2319</v>
          </cell>
          <cell r="E4002" t="str">
            <v>WN FLG</v>
          </cell>
          <cell r="F4002">
            <v>3</v>
          </cell>
          <cell r="G4002" t="str">
            <v>CB200108000200</v>
          </cell>
          <cell r="H4002">
            <v>2</v>
          </cell>
          <cell r="I4002" t="str">
            <v>--</v>
          </cell>
          <cell r="J4002">
            <v>2</v>
          </cell>
          <cell r="K4002">
            <v>3</v>
          </cell>
        </row>
        <row r="4003">
          <cell r="A4003" t="str">
            <v>M2</v>
          </cell>
          <cell r="B4003" t="str">
            <v>A5C</v>
          </cell>
          <cell r="C4003" t="str">
            <v>P</v>
          </cell>
          <cell r="D4003" t="str">
            <v>23263</v>
          </cell>
          <cell r="E4003" t="str">
            <v>WN FLG</v>
          </cell>
          <cell r="F4003">
            <v>3</v>
          </cell>
          <cell r="G4003" t="str">
            <v>CB200108000200</v>
          </cell>
          <cell r="H4003">
            <v>2</v>
          </cell>
          <cell r="I4003" t="str">
            <v>--</v>
          </cell>
          <cell r="J4003">
            <v>1</v>
          </cell>
          <cell r="K4003">
            <v>2</v>
          </cell>
        </row>
        <row r="4004">
          <cell r="A4004" t="str">
            <v>M2</v>
          </cell>
          <cell r="B4004" t="str">
            <v>A5C</v>
          </cell>
          <cell r="C4004" t="str">
            <v>P</v>
          </cell>
          <cell r="D4004" t="str">
            <v>23264</v>
          </cell>
          <cell r="E4004" t="str">
            <v>WN FLG</v>
          </cell>
          <cell r="F4004">
            <v>3</v>
          </cell>
          <cell r="G4004" t="str">
            <v>CB200108000200</v>
          </cell>
          <cell r="H4004">
            <v>2</v>
          </cell>
          <cell r="I4004" t="str">
            <v>--</v>
          </cell>
          <cell r="J4004">
            <v>4</v>
          </cell>
          <cell r="K4004">
            <v>5</v>
          </cell>
        </row>
        <row r="4005">
          <cell r="A4005" t="str">
            <v>M2</v>
          </cell>
          <cell r="B4005" t="str">
            <v>A5C</v>
          </cell>
          <cell r="C4005" t="str">
            <v>P</v>
          </cell>
          <cell r="D4005" t="str">
            <v>24009</v>
          </cell>
          <cell r="E4005" t="str">
            <v>WN FLG</v>
          </cell>
          <cell r="F4005">
            <v>3</v>
          </cell>
          <cell r="G4005" t="str">
            <v>CB200108000200</v>
          </cell>
          <cell r="H4005">
            <v>2</v>
          </cell>
          <cell r="I4005" t="str">
            <v>--</v>
          </cell>
          <cell r="J4005">
            <v>4</v>
          </cell>
          <cell r="K4005">
            <v>5</v>
          </cell>
        </row>
        <row r="4006">
          <cell r="A4006" t="str">
            <v>M2</v>
          </cell>
          <cell r="B4006" t="str">
            <v>A5C</v>
          </cell>
          <cell r="C4006" t="str">
            <v>TRIM</v>
          </cell>
          <cell r="D4006" t="str">
            <v>V-2352</v>
          </cell>
          <cell r="E4006" t="str">
            <v>WN FLG</v>
          </cell>
          <cell r="F4006">
            <v>3</v>
          </cell>
          <cell r="G4006" t="str">
            <v>CB200108000200</v>
          </cell>
          <cell r="H4006">
            <v>2</v>
          </cell>
          <cell r="I4006" t="str">
            <v>--</v>
          </cell>
          <cell r="J4006">
            <v>2</v>
          </cell>
          <cell r="K4006">
            <v>3</v>
          </cell>
        </row>
        <row r="4007">
          <cell r="A4007" t="str">
            <v>M2</v>
          </cell>
          <cell r="B4007" t="str">
            <v>A5C</v>
          </cell>
          <cell r="C4007" t="str">
            <v>P</v>
          </cell>
          <cell r="D4007" t="str">
            <v>23017</v>
          </cell>
          <cell r="E4007" t="str">
            <v>WN FLG</v>
          </cell>
          <cell r="F4007">
            <v>3</v>
          </cell>
          <cell r="G4007" t="str">
            <v>CB200108000200</v>
          </cell>
          <cell r="H4007">
            <v>2</v>
          </cell>
          <cell r="I4007" t="str">
            <v>--</v>
          </cell>
          <cell r="J4007">
            <v>2</v>
          </cell>
          <cell r="K4007">
            <v>3</v>
          </cell>
        </row>
        <row r="4008">
          <cell r="A4008" t="str">
            <v>M2</v>
          </cell>
          <cell r="B4008" t="str">
            <v>A5C</v>
          </cell>
          <cell r="C4008" t="str">
            <v>P</v>
          </cell>
          <cell r="D4008" t="str">
            <v>23019</v>
          </cell>
          <cell r="E4008" t="str">
            <v>WN FLG</v>
          </cell>
          <cell r="F4008">
            <v>3</v>
          </cell>
          <cell r="G4008" t="str">
            <v>CB200108000200</v>
          </cell>
          <cell r="H4008">
            <v>2</v>
          </cell>
          <cell r="I4008" t="str">
            <v>--</v>
          </cell>
          <cell r="J4008">
            <v>8</v>
          </cell>
          <cell r="K4008">
            <v>9</v>
          </cell>
        </row>
        <row r="4009">
          <cell r="A4009" t="str">
            <v>M2</v>
          </cell>
          <cell r="B4009" t="str">
            <v>A5C</v>
          </cell>
          <cell r="C4009" t="str">
            <v>P</v>
          </cell>
          <cell r="D4009" t="str">
            <v>23020</v>
          </cell>
          <cell r="E4009" t="str">
            <v>WN FLG</v>
          </cell>
          <cell r="F4009">
            <v>3</v>
          </cell>
          <cell r="G4009" t="str">
            <v>CB200108000200</v>
          </cell>
          <cell r="H4009">
            <v>2</v>
          </cell>
          <cell r="I4009" t="str">
            <v>--</v>
          </cell>
          <cell r="J4009">
            <v>5</v>
          </cell>
          <cell r="K4009">
            <v>6</v>
          </cell>
        </row>
        <row r="4010">
          <cell r="A4010" t="str">
            <v>M2</v>
          </cell>
          <cell r="B4010" t="str">
            <v>A5C</v>
          </cell>
          <cell r="C4010" t="str">
            <v>P</v>
          </cell>
          <cell r="D4010" t="str">
            <v>23036</v>
          </cell>
          <cell r="E4010" t="str">
            <v>WN FLG</v>
          </cell>
          <cell r="F4010">
            <v>3</v>
          </cell>
          <cell r="G4010" t="str">
            <v>CB200108000200</v>
          </cell>
          <cell r="H4010">
            <v>2</v>
          </cell>
          <cell r="I4010" t="str">
            <v>--</v>
          </cell>
          <cell r="J4010">
            <v>5</v>
          </cell>
          <cell r="K4010">
            <v>6</v>
          </cell>
        </row>
        <row r="4011">
          <cell r="A4011" t="str">
            <v>M2</v>
          </cell>
          <cell r="B4011" t="str">
            <v>A5C</v>
          </cell>
          <cell r="C4011" t="str">
            <v>P</v>
          </cell>
          <cell r="D4011" t="str">
            <v>23054</v>
          </cell>
          <cell r="E4011" t="str">
            <v>WN FLG</v>
          </cell>
          <cell r="F4011">
            <v>3</v>
          </cell>
          <cell r="G4011" t="str">
            <v>CB200108000200</v>
          </cell>
          <cell r="H4011">
            <v>2</v>
          </cell>
          <cell r="I4011" t="str">
            <v>--</v>
          </cell>
          <cell r="J4011">
            <v>5</v>
          </cell>
          <cell r="K4011">
            <v>6</v>
          </cell>
        </row>
        <row r="4012">
          <cell r="A4012" t="str">
            <v>M2</v>
          </cell>
          <cell r="B4012" t="str">
            <v>A5C</v>
          </cell>
          <cell r="C4012" t="str">
            <v>P</v>
          </cell>
          <cell r="D4012" t="str">
            <v>23051</v>
          </cell>
          <cell r="E4012" t="str">
            <v>WN FLG</v>
          </cell>
          <cell r="F4012">
            <v>3</v>
          </cell>
          <cell r="G4012" t="str">
            <v>CB200108000200</v>
          </cell>
          <cell r="H4012">
            <v>2</v>
          </cell>
          <cell r="I4012" t="str">
            <v>--</v>
          </cell>
          <cell r="J4012">
            <v>2</v>
          </cell>
          <cell r="K4012">
            <v>3</v>
          </cell>
        </row>
        <row r="4013">
          <cell r="A4013" t="str">
            <v>M2</v>
          </cell>
          <cell r="B4013" t="str">
            <v>A5C</v>
          </cell>
          <cell r="C4013" t="str">
            <v>P</v>
          </cell>
          <cell r="D4013" t="str">
            <v>23064</v>
          </cell>
          <cell r="E4013" t="str">
            <v>WN FLG</v>
          </cell>
          <cell r="F4013">
            <v>3</v>
          </cell>
          <cell r="G4013" t="str">
            <v>CB200108000200</v>
          </cell>
          <cell r="H4013">
            <v>2</v>
          </cell>
          <cell r="I4013" t="str">
            <v>--</v>
          </cell>
          <cell r="J4013">
            <v>2</v>
          </cell>
          <cell r="K4013">
            <v>3</v>
          </cell>
        </row>
        <row r="4014">
          <cell r="A4014" t="str">
            <v>M2</v>
          </cell>
          <cell r="B4014" t="str">
            <v>A5C</v>
          </cell>
          <cell r="C4014" t="str">
            <v>P</v>
          </cell>
          <cell r="D4014" t="str">
            <v>23064</v>
          </cell>
          <cell r="E4014" t="str">
            <v>WN FLG</v>
          </cell>
          <cell r="F4014">
            <v>3</v>
          </cell>
          <cell r="G4014" t="str">
            <v>CB200208000200</v>
          </cell>
          <cell r="H4014">
            <v>2</v>
          </cell>
          <cell r="I4014" t="str">
            <v>--</v>
          </cell>
          <cell r="J4014">
            <v>2</v>
          </cell>
          <cell r="K4014">
            <v>3</v>
          </cell>
        </row>
        <row r="4015">
          <cell r="A4015" t="str">
            <v>M2</v>
          </cell>
          <cell r="B4015" t="str">
            <v>A5C</v>
          </cell>
          <cell r="C4015" t="str">
            <v>P</v>
          </cell>
          <cell r="D4015" t="str">
            <v>23092</v>
          </cell>
          <cell r="E4015" t="str">
            <v>WN FLG</v>
          </cell>
          <cell r="F4015">
            <v>3</v>
          </cell>
          <cell r="G4015" t="str">
            <v>CB200108000200</v>
          </cell>
          <cell r="H4015">
            <v>2</v>
          </cell>
          <cell r="I4015" t="str">
            <v>--</v>
          </cell>
          <cell r="J4015">
            <v>2</v>
          </cell>
          <cell r="K4015">
            <v>3</v>
          </cell>
        </row>
        <row r="4016">
          <cell r="A4016" t="str">
            <v>M2</v>
          </cell>
          <cell r="B4016" t="str">
            <v>A5C</v>
          </cell>
          <cell r="C4016" t="str">
            <v>P</v>
          </cell>
          <cell r="D4016" t="str">
            <v>23092</v>
          </cell>
          <cell r="E4016" t="str">
            <v>WN FLG</v>
          </cell>
          <cell r="F4016">
            <v>3</v>
          </cell>
          <cell r="G4016" t="str">
            <v>CB200108000200</v>
          </cell>
          <cell r="H4016">
            <v>2</v>
          </cell>
          <cell r="I4016" t="str">
            <v>--</v>
          </cell>
          <cell r="J4016">
            <v>3</v>
          </cell>
          <cell r="K4016">
            <v>4</v>
          </cell>
        </row>
        <row r="4017">
          <cell r="A4017" t="str">
            <v>M2</v>
          </cell>
          <cell r="B4017" t="str">
            <v>A5C</v>
          </cell>
          <cell r="C4017" t="str">
            <v>P</v>
          </cell>
          <cell r="D4017" t="str">
            <v>23224</v>
          </cell>
          <cell r="E4017" t="str">
            <v>WN FLG</v>
          </cell>
          <cell r="F4017">
            <v>3</v>
          </cell>
          <cell r="G4017" t="str">
            <v>CB200108000200</v>
          </cell>
          <cell r="H4017">
            <v>2</v>
          </cell>
          <cell r="I4017" t="str">
            <v>--</v>
          </cell>
          <cell r="J4017">
            <v>9</v>
          </cell>
          <cell r="K4017">
            <v>10</v>
          </cell>
        </row>
        <row r="4018">
          <cell r="A4018" t="str">
            <v>M2</v>
          </cell>
          <cell r="B4018" t="str">
            <v>A5C</v>
          </cell>
          <cell r="C4018" t="str">
            <v>TRIM</v>
          </cell>
          <cell r="D4018" t="str">
            <v>C-2303</v>
          </cell>
          <cell r="E4018" t="str">
            <v>WN FLG</v>
          </cell>
          <cell r="F4018">
            <v>3</v>
          </cell>
          <cell r="G4018" t="str">
            <v>CB200108000200</v>
          </cell>
          <cell r="H4018">
            <v>2</v>
          </cell>
          <cell r="I4018" t="str">
            <v>--</v>
          </cell>
          <cell r="J4018">
            <v>2</v>
          </cell>
          <cell r="K4018">
            <v>3</v>
          </cell>
        </row>
        <row r="4019">
          <cell r="A4019" t="str">
            <v>M2</v>
          </cell>
          <cell r="B4019" t="str">
            <v>A5C</v>
          </cell>
          <cell r="C4019" t="str">
            <v>TRIM</v>
          </cell>
          <cell r="D4019" t="str">
            <v>C-2304</v>
          </cell>
          <cell r="E4019" t="str">
            <v>WN FLG</v>
          </cell>
          <cell r="F4019">
            <v>3</v>
          </cell>
          <cell r="G4019" t="str">
            <v>CB200108000200</v>
          </cell>
          <cell r="H4019">
            <v>2</v>
          </cell>
          <cell r="I4019" t="str">
            <v>--</v>
          </cell>
          <cell r="J4019">
            <v>2</v>
          </cell>
          <cell r="K4019">
            <v>3</v>
          </cell>
        </row>
        <row r="4020">
          <cell r="A4020" t="str">
            <v>M2</v>
          </cell>
          <cell r="B4020" t="str">
            <v>A5C</v>
          </cell>
          <cell r="C4020" t="str">
            <v>TRIM</v>
          </cell>
          <cell r="D4020" t="str">
            <v>C-2305</v>
          </cell>
          <cell r="E4020" t="str">
            <v>WN FLG</v>
          </cell>
          <cell r="F4020">
            <v>3</v>
          </cell>
          <cell r="G4020" t="str">
            <v>CB200108000200</v>
          </cell>
          <cell r="H4020">
            <v>2</v>
          </cell>
          <cell r="I4020" t="str">
            <v>--</v>
          </cell>
          <cell r="J4020">
            <v>2</v>
          </cell>
          <cell r="K4020">
            <v>3</v>
          </cell>
        </row>
        <row r="4021">
          <cell r="A4021" t="str">
            <v>M2</v>
          </cell>
          <cell r="B4021" t="str">
            <v>A5C</v>
          </cell>
          <cell r="C4021" t="str">
            <v>TRIM</v>
          </cell>
          <cell r="D4021" t="str">
            <v>C-2306</v>
          </cell>
          <cell r="E4021" t="str">
            <v>WN FLG</v>
          </cell>
          <cell r="F4021">
            <v>3</v>
          </cell>
          <cell r="G4021" t="str">
            <v>CB200108000200</v>
          </cell>
          <cell r="H4021">
            <v>2</v>
          </cell>
          <cell r="I4021" t="str">
            <v>--</v>
          </cell>
          <cell r="J4021">
            <v>2</v>
          </cell>
          <cell r="K4021">
            <v>3</v>
          </cell>
        </row>
        <row r="4022">
          <cell r="A4022" t="str">
            <v>M2</v>
          </cell>
          <cell r="B4022" t="str">
            <v>A5C</v>
          </cell>
          <cell r="C4022" t="str">
            <v>TRIM</v>
          </cell>
          <cell r="D4022" t="str">
            <v>V-2302</v>
          </cell>
          <cell r="E4022" t="str">
            <v>WN FLG</v>
          </cell>
          <cell r="F4022">
            <v>3</v>
          </cell>
          <cell r="G4022" t="str">
            <v>CB200108000200</v>
          </cell>
          <cell r="H4022">
            <v>2</v>
          </cell>
          <cell r="I4022" t="str">
            <v>--</v>
          </cell>
          <cell r="J4022">
            <v>2</v>
          </cell>
          <cell r="K4022">
            <v>3</v>
          </cell>
        </row>
        <row r="4023">
          <cell r="A4023" t="str">
            <v>M2</v>
          </cell>
          <cell r="B4023" t="str">
            <v>A5C</v>
          </cell>
          <cell r="C4023" t="str">
            <v>TRIM</v>
          </cell>
          <cell r="D4023" t="str">
            <v>V-2306</v>
          </cell>
          <cell r="E4023" t="str">
            <v>WN FLG</v>
          </cell>
          <cell r="F4023">
            <v>3</v>
          </cell>
          <cell r="G4023" t="str">
            <v>CB200108000200</v>
          </cell>
          <cell r="H4023">
            <v>2</v>
          </cell>
          <cell r="I4023" t="str">
            <v>--</v>
          </cell>
          <cell r="J4023">
            <v>2</v>
          </cell>
          <cell r="K4023">
            <v>3</v>
          </cell>
        </row>
        <row r="4024">
          <cell r="A4024" t="str">
            <v>M2</v>
          </cell>
          <cell r="B4024" t="str">
            <v>A5C</v>
          </cell>
          <cell r="C4024" t="str">
            <v>P</v>
          </cell>
          <cell r="D4024" t="str">
            <v>23030</v>
          </cell>
          <cell r="E4024" t="str">
            <v>WN FLG</v>
          </cell>
          <cell r="F4024">
            <v>3</v>
          </cell>
          <cell r="G4024" t="str">
            <v>CB200108000200</v>
          </cell>
          <cell r="H4024">
            <v>2</v>
          </cell>
          <cell r="I4024" t="str">
            <v>--</v>
          </cell>
          <cell r="J4024">
            <v>4</v>
          </cell>
          <cell r="K4024">
            <v>5</v>
          </cell>
        </row>
        <row r="4025">
          <cell r="A4025" t="str">
            <v>M2</v>
          </cell>
          <cell r="B4025" t="str">
            <v>A5C</v>
          </cell>
          <cell r="C4025" t="str">
            <v>P</v>
          </cell>
          <cell r="D4025" t="str">
            <v>23032</v>
          </cell>
          <cell r="E4025" t="str">
            <v>WN FLG</v>
          </cell>
          <cell r="F4025">
            <v>3</v>
          </cell>
          <cell r="G4025" t="str">
            <v>CB200108000200</v>
          </cell>
          <cell r="H4025">
            <v>2</v>
          </cell>
          <cell r="I4025" t="str">
            <v>--</v>
          </cell>
          <cell r="J4025">
            <v>1</v>
          </cell>
          <cell r="K4025">
            <v>2</v>
          </cell>
        </row>
        <row r="4026">
          <cell r="A4026" t="str">
            <v>M2</v>
          </cell>
          <cell r="B4026" t="str">
            <v>A5C</v>
          </cell>
          <cell r="C4026" t="str">
            <v>P</v>
          </cell>
          <cell r="D4026" t="str">
            <v>23053</v>
          </cell>
          <cell r="E4026" t="str">
            <v>WN FLG</v>
          </cell>
          <cell r="F4026">
            <v>3</v>
          </cell>
          <cell r="G4026" t="str">
            <v>CB200108000200</v>
          </cell>
          <cell r="H4026">
            <v>2</v>
          </cell>
          <cell r="I4026" t="str">
            <v>--</v>
          </cell>
          <cell r="J4026">
            <v>8</v>
          </cell>
          <cell r="K4026">
            <v>9</v>
          </cell>
        </row>
        <row r="4027">
          <cell r="A4027" t="str">
            <v>M2</v>
          </cell>
          <cell r="B4027" t="str">
            <v>A5C</v>
          </cell>
          <cell r="C4027" t="str">
            <v>TRIM</v>
          </cell>
          <cell r="D4027" t="str">
            <v>C-2302</v>
          </cell>
          <cell r="E4027" t="str">
            <v>WN FLG</v>
          </cell>
          <cell r="F4027">
            <v>3</v>
          </cell>
          <cell r="G4027" t="str">
            <v>CB200108000200</v>
          </cell>
          <cell r="H4027">
            <v>2</v>
          </cell>
          <cell r="I4027" t="str">
            <v>--</v>
          </cell>
          <cell r="J4027">
            <v>2</v>
          </cell>
          <cell r="K4027">
            <v>3</v>
          </cell>
        </row>
        <row r="4028">
          <cell r="A4028" t="str">
            <v>M2</v>
          </cell>
          <cell r="B4028" t="str">
            <v>A5C</v>
          </cell>
          <cell r="C4028" t="str">
            <v>TRIM</v>
          </cell>
          <cell r="D4028" t="str">
            <v>V-2304</v>
          </cell>
          <cell r="E4028" t="str">
            <v>WN FLG</v>
          </cell>
          <cell r="F4028">
            <v>3</v>
          </cell>
          <cell r="G4028" t="str">
            <v>CB200108000200</v>
          </cell>
          <cell r="H4028">
            <v>2</v>
          </cell>
          <cell r="I4028" t="str">
            <v>--</v>
          </cell>
          <cell r="J4028">
            <v>2</v>
          </cell>
          <cell r="K4028">
            <v>3</v>
          </cell>
        </row>
        <row r="4029">
          <cell r="A4029" t="str">
            <v>M2</v>
          </cell>
          <cell r="B4029" t="str">
            <v>A5C</v>
          </cell>
          <cell r="C4029" t="str">
            <v>TRIM</v>
          </cell>
          <cell r="D4029" t="str">
            <v>V-2308</v>
          </cell>
          <cell r="E4029" t="str">
            <v>WN FLG</v>
          </cell>
          <cell r="F4029">
            <v>3</v>
          </cell>
          <cell r="G4029" t="str">
            <v>CB200108000200</v>
          </cell>
          <cell r="H4029">
            <v>2</v>
          </cell>
          <cell r="I4029" t="str">
            <v>--</v>
          </cell>
          <cell r="J4029">
            <v>2</v>
          </cell>
          <cell r="K4029">
            <v>3</v>
          </cell>
        </row>
        <row r="4030">
          <cell r="A4030" t="str">
            <v>M2</v>
          </cell>
          <cell r="B4030" t="str">
            <v>A5C</v>
          </cell>
          <cell r="C4030" t="str">
            <v>TRIM</v>
          </cell>
          <cell r="D4030" t="str">
            <v>V-2310</v>
          </cell>
          <cell r="E4030" t="str">
            <v>WN FLG</v>
          </cell>
          <cell r="F4030">
            <v>3</v>
          </cell>
          <cell r="G4030" t="str">
            <v>CB200108000200</v>
          </cell>
          <cell r="H4030">
            <v>2</v>
          </cell>
          <cell r="I4030" t="str">
            <v>--</v>
          </cell>
          <cell r="J4030">
            <v>2</v>
          </cell>
          <cell r="K4030">
            <v>3</v>
          </cell>
        </row>
        <row r="4031">
          <cell r="A4031" t="str">
            <v>M2</v>
          </cell>
          <cell r="B4031" t="str">
            <v>A5C</v>
          </cell>
          <cell r="C4031" t="str">
            <v>TRIM</v>
          </cell>
          <cell r="D4031" t="str">
            <v>V-2313</v>
          </cell>
          <cell r="E4031" t="str">
            <v>WN FLG</v>
          </cell>
          <cell r="F4031">
            <v>3</v>
          </cell>
          <cell r="G4031" t="str">
            <v>CB200108000200</v>
          </cell>
          <cell r="H4031">
            <v>2</v>
          </cell>
          <cell r="I4031" t="str">
            <v>--</v>
          </cell>
          <cell r="J4031">
            <v>2</v>
          </cell>
          <cell r="K4031">
            <v>3</v>
          </cell>
        </row>
        <row r="4032">
          <cell r="A4032" t="str">
            <v>M2</v>
          </cell>
          <cell r="B4032" t="str">
            <v>A5C</v>
          </cell>
          <cell r="C4032" t="str">
            <v>TRIM</v>
          </cell>
          <cell r="D4032" t="str">
            <v>V-2325</v>
          </cell>
          <cell r="E4032" t="str">
            <v>WN FLG</v>
          </cell>
          <cell r="F4032">
            <v>3</v>
          </cell>
          <cell r="G4032" t="str">
            <v>CB200108000200</v>
          </cell>
          <cell r="H4032">
            <v>2</v>
          </cell>
          <cell r="I4032" t="str">
            <v>--</v>
          </cell>
          <cell r="J4032">
            <v>2</v>
          </cell>
          <cell r="K4032">
            <v>3</v>
          </cell>
        </row>
        <row r="4033">
          <cell r="A4033" t="str">
            <v>M2</v>
          </cell>
          <cell r="B4033" t="str">
            <v>A5C</v>
          </cell>
          <cell r="C4033" t="str">
            <v>TRIM</v>
          </cell>
          <cell r="D4033" t="str">
            <v>V-2403</v>
          </cell>
          <cell r="E4033" t="str">
            <v>WN FLG</v>
          </cell>
          <cell r="F4033">
            <v>3</v>
          </cell>
          <cell r="G4033" t="str">
            <v>CB200108000200</v>
          </cell>
          <cell r="H4033">
            <v>2</v>
          </cell>
          <cell r="I4033" t="str">
            <v>--</v>
          </cell>
          <cell r="J4033">
            <v>6</v>
          </cell>
          <cell r="K4033">
            <v>7</v>
          </cell>
        </row>
        <row r="4034">
          <cell r="A4034" t="str">
            <v>M2</v>
          </cell>
          <cell r="B4034" t="str">
            <v>A5C</v>
          </cell>
          <cell r="C4034" t="str">
            <v>TRIM</v>
          </cell>
          <cell r="D4034" t="str">
            <v>R-2401</v>
          </cell>
          <cell r="E4034" t="str">
            <v>WN FLG</v>
          </cell>
          <cell r="F4034">
            <v>3</v>
          </cell>
          <cell r="G4034" t="str">
            <v>CB200108000200</v>
          </cell>
          <cell r="H4034">
            <v>2</v>
          </cell>
          <cell r="I4034" t="str">
            <v>--</v>
          </cell>
          <cell r="J4034">
            <v>5</v>
          </cell>
          <cell r="K4034">
            <v>6</v>
          </cell>
        </row>
        <row r="4035">
          <cell r="A4035" t="str">
            <v>M2</v>
          </cell>
          <cell r="B4035" t="str">
            <v>A5C</v>
          </cell>
          <cell r="C4035" t="str">
            <v>TRIM</v>
          </cell>
          <cell r="D4035" t="str">
            <v>V-2401</v>
          </cell>
          <cell r="E4035" t="str">
            <v>WN FLG</v>
          </cell>
          <cell r="F4035">
            <v>3</v>
          </cell>
          <cell r="G4035" t="str">
            <v>CB200108000200</v>
          </cell>
          <cell r="H4035">
            <v>2</v>
          </cell>
          <cell r="I4035" t="str">
            <v>--</v>
          </cell>
          <cell r="J4035">
            <v>6</v>
          </cell>
          <cell r="K4035">
            <v>7</v>
          </cell>
        </row>
        <row r="4036">
          <cell r="A4036" t="str">
            <v>M2</v>
          </cell>
          <cell r="B4036" t="str">
            <v>A5C</v>
          </cell>
          <cell r="C4036" t="str">
            <v>TRIM</v>
          </cell>
          <cell r="D4036" t="str">
            <v>V-2404</v>
          </cell>
          <cell r="E4036" t="str">
            <v>WN FLG</v>
          </cell>
          <cell r="F4036">
            <v>3</v>
          </cell>
          <cell r="G4036" t="str">
            <v>CB200108000200</v>
          </cell>
          <cell r="H4036">
            <v>2</v>
          </cell>
          <cell r="I4036" t="str">
            <v>--</v>
          </cell>
          <cell r="J4036">
            <v>6</v>
          </cell>
          <cell r="K4036">
            <v>7</v>
          </cell>
        </row>
        <row r="4037">
          <cell r="A4037" t="str">
            <v>M2</v>
          </cell>
          <cell r="B4037" t="str">
            <v>A5C</v>
          </cell>
          <cell r="C4037" t="str">
            <v>TRIM</v>
          </cell>
          <cell r="D4037" t="str">
            <v>C-2301</v>
          </cell>
          <cell r="E4037" t="str">
            <v>WN FLG</v>
          </cell>
          <cell r="F4037">
            <v>3</v>
          </cell>
          <cell r="G4037" t="str">
            <v>CB200108000200</v>
          </cell>
          <cell r="H4037">
            <v>2</v>
          </cell>
          <cell r="I4037" t="str">
            <v>--</v>
          </cell>
          <cell r="J4037">
            <v>2</v>
          </cell>
          <cell r="K4037">
            <v>3</v>
          </cell>
        </row>
        <row r="4038">
          <cell r="A4038" t="str">
            <v>M2</v>
          </cell>
          <cell r="B4038" t="str">
            <v>B2C</v>
          </cell>
          <cell r="C4038" t="str">
            <v>SH</v>
          </cell>
          <cell r="D4038" t="str">
            <v>23601</v>
          </cell>
          <cell r="E4038" t="str">
            <v>WN FLG</v>
          </cell>
          <cell r="F4038">
            <v>3</v>
          </cell>
          <cell r="G4038" t="str">
            <v>CB200204000300</v>
          </cell>
          <cell r="H4038">
            <v>3</v>
          </cell>
          <cell r="I4038" t="str">
            <v>--</v>
          </cell>
          <cell r="J4038">
            <v>3</v>
          </cell>
          <cell r="K4038">
            <v>4</v>
          </cell>
        </row>
        <row r="4039">
          <cell r="A4039" t="str">
            <v>M2</v>
          </cell>
          <cell r="B4039" t="str">
            <v>B2C</v>
          </cell>
          <cell r="C4039" t="str">
            <v>SH</v>
          </cell>
          <cell r="D4039" t="str">
            <v>23612</v>
          </cell>
          <cell r="E4039" t="str">
            <v>WN FLG</v>
          </cell>
          <cell r="F4039">
            <v>3</v>
          </cell>
          <cell r="G4039" t="str">
            <v>CB200204000300</v>
          </cell>
          <cell r="H4039">
            <v>3</v>
          </cell>
          <cell r="I4039" t="str">
            <v>--</v>
          </cell>
          <cell r="J4039">
            <v>5</v>
          </cell>
          <cell r="K4039">
            <v>6</v>
          </cell>
        </row>
        <row r="4040">
          <cell r="A4040" t="str">
            <v>M2</v>
          </cell>
          <cell r="B4040" t="str">
            <v>A5C</v>
          </cell>
          <cell r="C4040" t="str">
            <v>P</v>
          </cell>
          <cell r="D4040" t="str">
            <v>23005</v>
          </cell>
          <cell r="E4040" t="str">
            <v>WN FLG</v>
          </cell>
          <cell r="F4040">
            <v>3</v>
          </cell>
          <cell r="G4040" t="str">
            <v>CB200104000300</v>
          </cell>
          <cell r="H4040">
            <v>3</v>
          </cell>
          <cell r="I4040" t="str">
            <v>--</v>
          </cell>
          <cell r="J4040">
            <v>9</v>
          </cell>
          <cell r="K4040">
            <v>10</v>
          </cell>
        </row>
        <row r="4041">
          <cell r="A4041" t="str">
            <v>M2</v>
          </cell>
          <cell r="B4041" t="str">
            <v>A5C</v>
          </cell>
          <cell r="C4041" t="str">
            <v>P</v>
          </cell>
          <cell r="D4041" t="str">
            <v>23012</v>
          </cell>
          <cell r="E4041" t="str">
            <v>WN FLG</v>
          </cell>
          <cell r="F4041">
            <v>3</v>
          </cell>
          <cell r="G4041" t="str">
            <v>CB200104000300</v>
          </cell>
          <cell r="H4041">
            <v>3</v>
          </cell>
          <cell r="I4041" t="str">
            <v>--</v>
          </cell>
          <cell r="J4041">
            <v>2</v>
          </cell>
          <cell r="K4041">
            <v>3</v>
          </cell>
        </row>
        <row r="4042">
          <cell r="A4042" t="str">
            <v>M2</v>
          </cell>
          <cell r="B4042" t="str">
            <v>A5C</v>
          </cell>
          <cell r="C4042" t="str">
            <v>P</v>
          </cell>
          <cell r="D4042" t="str">
            <v>23047</v>
          </cell>
          <cell r="E4042" t="str">
            <v>WN FLG</v>
          </cell>
          <cell r="F4042">
            <v>3</v>
          </cell>
          <cell r="G4042" t="str">
            <v>CB200104000300</v>
          </cell>
          <cell r="H4042">
            <v>3</v>
          </cell>
          <cell r="I4042" t="str">
            <v>--</v>
          </cell>
          <cell r="J4042">
            <v>4</v>
          </cell>
          <cell r="K4042">
            <v>5</v>
          </cell>
        </row>
        <row r="4043">
          <cell r="A4043" t="str">
            <v>M2</v>
          </cell>
          <cell r="B4043" t="str">
            <v>A5C</v>
          </cell>
          <cell r="C4043" t="str">
            <v>P</v>
          </cell>
          <cell r="D4043" t="str">
            <v>23058</v>
          </cell>
          <cell r="E4043" t="str">
            <v>WN FLG</v>
          </cell>
          <cell r="F4043">
            <v>3</v>
          </cell>
          <cell r="G4043" t="str">
            <v>CB200104000300</v>
          </cell>
          <cell r="H4043">
            <v>3</v>
          </cell>
          <cell r="I4043" t="str">
            <v>--</v>
          </cell>
          <cell r="J4043">
            <v>2</v>
          </cell>
          <cell r="K4043">
            <v>3</v>
          </cell>
        </row>
        <row r="4044">
          <cell r="A4044" t="str">
            <v>M2</v>
          </cell>
          <cell r="B4044" t="str">
            <v>A5C</v>
          </cell>
          <cell r="C4044" t="str">
            <v>P</v>
          </cell>
          <cell r="D4044" t="str">
            <v>23106</v>
          </cell>
          <cell r="E4044" t="str">
            <v>WN FLG</v>
          </cell>
          <cell r="F4044">
            <v>3</v>
          </cell>
          <cell r="G4044" t="str">
            <v>CB200104000300</v>
          </cell>
          <cell r="H4044">
            <v>3</v>
          </cell>
          <cell r="I4044" t="str">
            <v>--</v>
          </cell>
          <cell r="J4044">
            <v>1</v>
          </cell>
          <cell r="K4044">
            <v>2</v>
          </cell>
        </row>
        <row r="4045">
          <cell r="A4045" t="str">
            <v>M2</v>
          </cell>
          <cell r="B4045" t="str">
            <v>A5C</v>
          </cell>
          <cell r="C4045" t="str">
            <v>P</v>
          </cell>
          <cell r="D4045" t="str">
            <v>23106</v>
          </cell>
          <cell r="E4045" t="str">
            <v>WN FLG</v>
          </cell>
          <cell r="F4045">
            <v>3</v>
          </cell>
          <cell r="G4045" t="str">
            <v>CB200104000300</v>
          </cell>
          <cell r="H4045">
            <v>3</v>
          </cell>
          <cell r="I4045" t="str">
            <v>--</v>
          </cell>
          <cell r="J4045">
            <v>4</v>
          </cell>
          <cell r="K4045">
            <v>5</v>
          </cell>
        </row>
        <row r="4046">
          <cell r="A4046" t="str">
            <v>M2</v>
          </cell>
          <cell r="B4046" t="str">
            <v>A5C</v>
          </cell>
          <cell r="C4046" t="str">
            <v>P</v>
          </cell>
          <cell r="D4046" t="str">
            <v>23110</v>
          </cell>
          <cell r="E4046" t="str">
            <v>WN FLG</v>
          </cell>
          <cell r="F4046">
            <v>3</v>
          </cell>
          <cell r="G4046" t="str">
            <v>CB200104000300</v>
          </cell>
          <cell r="H4046">
            <v>3</v>
          </cell>
          <cell r="I4046" t="str">
            <v>--</v>
          </cell>
          <cell r="J4046">
            <v>2</v>
          </cell>
          <cell r="K4046">
            <v>3</v>
          </cell>
        </row>
        <row r="4047">
          <cell r="A4047" t="str">
            <v>M2</v>
          </cell>
          <cell r="B4047" t="str">
            <v>A5C</v>
          </cell>
          <cell r="C4047" t="str">
            <v>P</v>
          </cell>
          <cell r="D4047" t="str">
            <v>23114</v>
          </cell>
          <cell r="E4047" t="str">
            <v>WN FLG</v>
          </cell>
          <cell r="F4047">
            <v>3</v>
          </cell>
          <cell r="G4047" t="str">
            <v>CB200104000300</v>
          </cell>
          <cell r="H4047">
            <v>3</v>
          </cell>
          <cell r="I4047" t="str">
            <v>--</v>
          </cell>
          <cell r="J4047">
            <v>2</v>
          </cell>
          <cell r="K4047">
            <v>3</v>
          </cell>
        </row>
        <row r="4048">
          <cell r="A4048" t="str">
            <v>M2</v>
          </cell>
          <cell r="B4048" t="str">
            <v>A5C</v>
          </cell>
          <cell r="C4048" t="str">
            <v>P</v>
          </cell>
          <cell r="D4048" t="str">
            <v>23121</v>
          </cell>
          <cell r="E4048" t="str">
            <v>WN FLG</v>
          </cell>
          <cell r="F4048">
            <v>3</v>
          </cell>
          <cell r="G4048" t="str">
            <v>CB200104000300</v>
          </cell>
          <cell r="H4048">
            <v>3</v>
          </cell>
          <cell r="I4048" t="str">
            <v>--</v>
          </cell>
          <cell r="J4048">
            <v>2</v>
          </cell>
          <cell r="K4048">
            <v>3</v>
          </cell>
        </row>
        <row r="4049">
          <cell r="A4049" t="str">
            <v>M2</v>
          </cell>
          <cell r="B4049" t="str">
            <v>A5C</v>
          </cell>
          <cell r="C4049" t="str">
            <v>P</v>
          </cell>
          <cell r="D4049" t="str">
            <v>23124</v>
          </cell>
          <cell r="E4049" t="str">
            <v>WN FLG</v>
          </cell>
          <cell r="F4049">
            <v>3</v>
          </cell>
          <cell r="G4049" t="str">
            <v>CB200204000300</v>
          </cell>
          <cell r="H4049">
            <v>3</v>
          </cell>
          <cell r="I4049" t="str">
            <v>--</v>
          </cell>
          <cell r="J4049">
            <v>2</v>
          </cell>
          <cell r="K4049">
            <v>3</v>
          </cell>
        </row>
        <row r="4050">
          <cell r="A4050" t="str">
            <v>M2</v>
          </cell>
          <cell r="B4050" t="str">
            <v>A5C</v>
          </cell>
          <cell r="C4050" t="str">
            <v>P</v>
          </cell>
          <cell r="D4050" t="str">
            <v>23124</v>
          </cell>
          <cell r="E4050" t="str">
            <v>WN FLG</v>
          </cell>
          <cell r="F4050">
            <v>3</v>
          </cell>
          <cell r="G4050" t="str">
            <v>CB200104000300</v>
          </cell>
          <cell r="H4050">
            <v>3</v>
          </cell>
          <cell r="I4050" t="str">
            <v>--</v>
          </cell>
          <cell r="J4050">
            <v>9</v>
          </cell>
          <cell r="K4050">
            <v>10</v>
          </cell>
        </row>
        <row r="4051">
          <cell r="A4051" t="str">
            <v>M2</v>
          </cell>
          <cell r="B4051" t="str">
            <v>A5C</v>
          </cell>
          <cell r="C4051" t="str">
            <v>P</v>
          </cell>
          <cell r="D4051" t="str">
            <v>23123</v>
          </cell>
          <cell r="E4051" t="str">
            <v>WN FLG</v>
          </cell>
          <cell r="F4051">
            <v>3</v>
          </cell>
          <cell r="G4051" t="str">
            <v>CB200104000300</v>
          </cell>
          <cell r="H4051">
            <v>3</v>
          </cell>
          <cell r="I4051" t="str">
            <v>--</v>
          </cell>
          <cell r="J4051">
            <v>2</v>
          </cell>
          <cell r="K4051">
            <v>3</v>
          </cell>
        </row>
        <row r="4052">
          <cell r="A4052" t="str">
            <v>M2</v>
          </cell>
          <cell r="B4052" t="str">
            <v>A5C</v>
          </cell>
          <cell r="C4052" t="str">
            <v>P</v>
          </cell>
          <cell r="D4052" t="str">
            <v>23127</v>
          </cell>
          <cell r="E4052" t="str">
            <v>WN FLG</v>
          </cell>
          <cell r="F4052">
            <v>3</v>
          </cell>
          <cell r="G4052" t="str">
            <v>CB200104000300</v>
          </cell>
          <cell r="H4052">
            <v>3</v>
          </cell>
          <cell r="I4052" t="str">
            <v>--</v>
          </cell>
          <cell r="J4052">
            <v>2</v>
          </cell>
          <cell r="K4052">
            <v>3</v>
          </cell>
        </row>
        <row r="4053">
          <cell r="A4053" t="str">
            <v>M2</v>
          </cell>
          <cell r="B4053" t="str">
            <v>A5C</v>
          </cell>
          <cell r="C4053" t="str">
            <v>P</v>
          </cell>
          <cell r="D4053" t="str">
            <v>23134</v>
          </cell>
          <cell r="E4053" t="str">
            <v>WN FLG</v>
          </cell>
          <cell r="F4053">
            <v>3</v>
          </cell>
          <cell r="G4053" t="str">
            <v>CB200104000300</v>
          </cell>
          <cell r="H4053">
            <v>3</v>
          </cell>
          <cell r="I4053" t="str">
            <v>--</v>
          </cell>
          <cell r="J4053">
            <v>2</v>
          </cell>
          <cell r="K4053">
            <v>3</v>
          </cell>
        </row>
        <row r="4054">
          <cell r="A4054" t="str">
            <v>M2</v>
          </cell>
          <cell r="B4054" t="str">
            <v>A5C</v>
          </cell>
          <cell r="C4054" t="str">
            <v>P</v>
          </cell>
          <cell r="D4054" t="str">
            <v>23142</v>
          </cell>
          <cell r="E4054" t="str">
            <v>WN FLG</v>
          </cell>
          <cell r="F4054">
            <v>3</v>
          </cell>
          <cell r="G4054" t="str">
            <v>CB200104000300</v>
          </cell>
          <cell r="H4054">
            <v>3</v>
          </cell>
          <cell r="I4054" t="str">
            <v>--</v>
          </cell>
          <cell r="J4054">
            <v>9</v>
          </cell>
          <cell r="K4054">
            <v>10</v>
          </cell>
        </row>
        <row r="4055">
          <cell r="A4055" t="str">
            <v>M2</v>
          </cell>
          <cell r="B4055" t="str">
            <v>A5C</v>
          </cell>
          <cell r="C4055" t="str">
            <v>P</v>
          </cell>
          <cell r="D4055" t="str">
            <v>23174</v>
          </cell>
          <cell r="E4055" t="str">
            <v>WN FLG</v>
          </cell>
          <cell r="F4055">
            <v>3</v>
          </cell>
          <cell r="G4055" t="str">
            <v>CB200204000300</v>
          </cell>
          <cell r="H4055">
            <v>3</v>
          </cell>
          <cell r="I4055" t="str">
            <v>--</v>
          </cell>
          <cell r="J4055">
            <v>2</v>
          </cell>
          <cell r="K4055">
            <v>3</v>
          </cell>
        </row>
        <row r="4056">
          <cell r="A4056" t="str">
            <v>M2</v>
          </cell>
          <cell r="B4056" t="str">
            <v>A5C</v>
          </cell>
          <cell r="C4056" t="str">
            <v>P</v>
          </cell>
          <cell r="D4056" t="str">
            <v>23174</v>
          </cell>
          <cell r="E4056" t="str">
            <v>WN FLG</v>
          </cell>
          <cell r="F4056">
            <v>3</v>
          </cell>
          <cell r="G4056" t="str">
            <v>CB200104000300</v>
          </cell>
          <cell r="H4056">
            <v>3</v>
          </cell>
          <cell r="I4056" t="str">
            <v>--</v>
          </cell>
          <cell r="J4056">
            <v>2</v>
          </cell>
          <cell r="K4056">
            <v>3</v>
          </cell>
        </row>
        <row r="4057">
          <cell r="A4057" t="str">
            <v>M2</v>
          </cell>
          <cell r="B4057" t="str">
            <v>A5C</v>
          </cell>
          <cell r="C4057" t="str">
            <v>P</v>
          </cell>
          <cell r="D4057" t="str">
            <v>23232</v>
          </cell>
          <cell r="E4057" t="str">
            <v>WN FLG</v>
          </cell>
          <cell r="F4057">
            <v>3</v>
          </cell>
          <cell r="G4057" t="str">
            <v>CB200104000300</v>
          </cell>
          <cell r="H4057">
            <v>3</v>
          </cell>
          <cell r="I4057" t="str">
            <v>--</v>
          </cell>
          <cell r="J4057">
            <v>9</v>
          </cell>
          <cell r="K4057">
            <v>10</v>
          </cell>
        </row>
        <row r="4058">
          <cell r="A4058" t="str">
            <v>M2</v>
          </cell>
          <cell r="B4058" t="str">
            <v>A5C</v>
          </cell>
          <cell r="C4058" t="str">
            <v>P</v>
          </cell>
          <cell r="D4058" t="str">
            <v>23240</v>
          </cell>
          <cell r="E4058" t="str">
            <v>WN FLG</v>
          </cell>
          <cell r="F4058">
            <v>3</v>
          </cell>
          <cell r="G4058" t="str">
            <v>CB200104000300</v>
          </cell>
          <cell r="H4058">
            <v>3</v>
          </cell>
          <cell r="I4058" t="str">
            <v>--</v>
          </cell>
          <cell r="J4058">
            <v>8</v>
          </cell>
          <cell r="K4058">
            <v>9</v>
          </cell>
        </row>
        <row r="4059">
          <cell r="A4059" t="str">
            <v>M2</v>
          </cell>
          <cell r="B4059" t="str">
            <v>A5C</v>
          </cell>
          <cell r="C4059" t="str">
            <v>P</v>
          </cell>
          <cell r="D4059" t="str">
            <v>23236</v>
          </cell>
          <cell r="E4059" t="str">
            <v>WN FLG</v>
          </cell>
          <cell r="F4059">
            <v>3</v>
          </cell>
          <cell r="G4059" t="str">
            <v>CB200104000300</v>
          </cell>
          <cell r="H4059">
            <v>3</v>
          </cell>
          <cell r="I4059" t="str">
            <v>--</v>
          </cell>
          <cell r="J4059">
            <v>1</v>
          </cell>
          <cell r="K4059">
            <v>2</v>
          </cell>
        </row>
        <row r="4060">
          <cell r="A4060" t="str">
            <v>M2</v>
          </cell>
          <cell r="B4060" t="str">
            <v>A5C</v>
          </cell>
          <cell r="C4060" t="str">
            <v>P</v>
          </cell>
          <cell r="D4060" t="str">
            <v>23236</v>
          </cell>
          <cell r="E4060" t="str">
            <v>WN FLG</v>
          </cell>
          <cell r="F4060">
            <v>3</v>
          </cell>
          <cell r="G4060" t="str">
            <v>CB200104000300</v>
          </cell>
          <cell r="H4060">
            <v>3</v>
          </cell>
          <cell r="I4060" t="str">
            <v>--</v>
          </cell>
          <cell r="J4060">
            <v>8</v>
          </cell>
          <cell r="K4060">
            <v>9</v>
          </cell>
        </row>
        <row r="4061">
          <cell r="A4061" t="str">
            <v>M2</v>
          </cell>
          <cell r="B4061" t="str">
            <v>A5C</v>
          </cell>
          <cell r="C4061" t="str">
            <v>P</v>
          </cell>
          <cell r="D4061" t="str">
            <v>23256</v>
          </cell>
          <cell r="E4061" t="str">
            <v>WN FLG</v>
          </cell>
          <cell r="F4061">
            <v>3</v>
          </cell>
          <cell r="G4061" t="str">
            <v>CB200104000300</v>
          </cell>
          <cell r="H4061">
            <v>3</v>
          </cell>
          <cell r="I4061" t="str">
            <v>--</v>
          </cell>
          <cell r="J4061">
            <v>2</v>
          </cell>
          <cell r="K4061">
            <v>3</v>
          </cell>
        </row>
        <row r="4062">
          <cell r="A4062" t="str">
            <v>M2</v>
          </cell>
          <cell r="B4062" t="str">
            <v>A5C</v>
          </cell>
          <cell r="C4062" t="str">
            <v>P</v>
          </cell>
          <cell r="D4062" t="str">
            <v>23257</v>
          </cell>
          <cell r="E4062" t="str">
            <v>WN FLG</v>
          </cell>
          <cell r="F4062">
            <v>3</v>
          </cell>
          <cell r="G4062" t="str">
            <v>CB200104000300</v>
          </cell>
          <cell r="H4062">
            <v>3</v>
          </cell>
          <cell r="I4062" t="str">
            <v>--</v>
          </cell>
          <cell r="J4062">
            <v>2</v>
          </cell>
          <cell r="K4062">
            <v>3</v>
          </cell>
        </row>
        <row r="4063">
          <cell r="A4063" t="str">
            <v>M2</v>
          </cell>
          <cell r="B4063" t="str">
            <v>A5C</v>
          </cell>
          <cell r="C4063" t="str">
            <v>P</v>
          </cell>
          <cell r="D4063" t="str">
            <v>23258</v>
          </cell>
          <cell r="E4063" t="str">
            <v>WN FLG</v>
          </cell>
          <cell r="F4063">
            <v>3</v>
          </cell>
          <cell r="G4063" t="str">
            <v>CB200104000300</v>
          </cell>
          <cell r="H4063">
            <v>3</v>
          </cell>
          <cell r="I4063" t="str">
            <v>--</v>
          </cell>
          <cell r="J4063">
            <v>2</v>
          </cell>
          <cell r="K4063">
            <v>3</v>
          </cell>
        </row>
        <row r="4064">
          <cell r="A4064" t="str">
            <v>M2</v>
          </cell>
          <cell r="B4064" t="str">
            <v>A5C</v>
          </cell>
          <cell r="C4064" t="str">
            <v>P</v>
          </cell>
          <cell r="D4064" t="str">
            <v>23254</v>
          </cell>
          <cell r="E4064" t="str">
            <v>WN FLG</v>
          </cell>
          <cell r="F4064">
            <v>3</v>
          </cell>
          <cell r="G4064" t="str">
            <v>CB200104000300</v>
          </cell>
          <cell r="H4064">
            <v>3</v>
          </cell>
          <cell r="I4064" t="str">
            <v>--</v>
          </cell>
          <cell r="J4064">
            <v>9</v>
          </cell>
          <cell r="K4064">
            <v>10</v>
          </cell>
        </row>
        <row r="4065">
          <cell r="A4065" t="str">
            <v>M2</v>
          </cell>
          <cell r="B4065" t="str">
            <v>A5C</v>
          </cell>
          <cell r="C4065" t="str">
            <v>P</v>
          </cell>
          <cell r="D4065" t="str">
            <v>23082</v>
          </cell>
          <cell r="E4065" t="str">
            <v>WN FLG</v>
          </cell>
          <cell r="F4065">
            <v>3</v>
          </cell>
          <cell r="G4065" t="str">
            <v>CB200104000300</v>
          </cell>
          <cell r="H4065">
            <v>3</v>
          </cell>
          <cell r="I4065" t="str">
            <v>--</v>
          </cell>
          <cell r="J4065">
            <v>9</v>
          </cell>
          <cell r="K4065">
            <v>10</v>
          </cell>
        </row>
        <row r="4066">
          <cell r="A4066" t="str">
            <v>M2</v>
          </cell>
          <cell r="B4066" t="str">
            <v>A5C</v>
          </cell>
          <cell r="C4066" t="str">
            <v>P</v>
          </cell>
          <cell r="D4066" t="str">
            <v>23146</v>
          </cell>
          <cell r="E4066" t="str">
            <v>WN FLG</v>
          </cell>
          <cell r="F4066">
            <v>3</v>
          </cell>
          <cell r="G4066" t="str">
            <v>CB200104000300</v>
          </cell>
          <cell r="H4066">
            <v>3</v>
          </cell>
          <cell r="I4066" t="str">
            <v>--</v>
          </cell>
          <cell r="J4066">
            <v>2</v>
          </cell>
          <cell r="K4066">
            <v>3</v>
          </cell>
        </row>
        <row r="4067">
          <cell r="A4067" t="str">
            <v>M2</v>
          </cell>
          <cell r="B4067" t="str">
            <v>A5C</v>
          </cell>
          <cell r="C4067" t="str">
            <v>P</v>
          </cell>
          <cell r="D4067" t="str">
            <v>23240</v>
          </cell>
          <cell r="E4067" t="str">
            <v>WN FLG</v>
          </cell>
          <cell r="F4067">
            <v>3</v>
          </cell>
          <cell r="G4067" t="str">
            <v>CB200104000300</v>
          </cell>
          <cell r="H4067">
            <v>3</v>
          </cell>
          <cell r="I4067" t="str">
            <v>--</v>
          </cell>
          <cell r="J4067">
            <v>1</v>
          </cell>
          <cell r="K4067">
            <v>2</v>
          </cell>
        </row>
        <row r="4068">
          <cell r="A4068" t="str">
            <v>M2</v>
          </cell>
          <cell r="B4068" t="str">
            <v>A5C</v>
          </cell>
          <cell r="C4068" t="str">
            <v>P</v>
          </cell>
          <cell r="D4068" t="str">
            <v>23246</v>
          </cell>
          <cell r="E4068" t="str">
            <v>WN FLG</v>
          </cell>
          <cell r="F4068">
            <v>3</v>
          </cell>
          <cell r="G4068" t="str">
            <v>CB200104000300</v>
          </cell>
          <cell r="H4068">
            <v>3</v>
          </cell>
          <cell r="I4068" t="str">
            <v>--</v>
          </cell>
          <cell r="J4068">
            <v>9</v>
          </cell>
          <cell r="K4068">
            <v>10</v>
          </cell>
        </row>
        <row r="4069">
          <cell r="A4069" t="str">
            <v>M2</v>
          </cell>
          <cell r="B4069" t="str">
            <v>A5C</v>
          </cell>
          <cell r="C4069" t="str">
            <v>P</v>
          </cell>
          <cell r="D4069" t="str">
            <v>23016</v>
          </cell>
          <cell r="E4069" t="str">
            <v>WN FLG</v>
          </cell>
          <cell r="F4069">
            <v>3</v>
          </cell>
          <cell r="G4069" t="str">
            <v>CB200104000300</v>
          </cell>
          <cell r="H4069">
            <v>3</v>
          </cell>
          <cell r="I4069" t="str">
            <v>--</v>
          </cell>
          <cell r="J4069">
            <v>2</v>
          </cell>
          <cell r="K4069">
            <v>3</v>
          </cell>
        </row>
        <row r="4070">
          <cell r="A4070" t="str">
            <v>M2</v>
          </cell>
          <cell r="B4070" t="str">
            <v>A5C</v>
          </cell>
          <cell r="C4070" t="str">
            <v>P</v>
          </cell>
          <cell r="D4070" t="str">
            <v>23017</v>
          </cell>
          <cell r="E4070" t="str">
            <v>WN FLG</v>
          </cell>
          <cell r="F4070">
            <v>3</v>
          </cell>
          <cell r="G4070" t="str">
            <v>CB200104000300</v>
          </cell>
          <cell r="H4070">
            <v>3</v>
          </cell>
          <cell r="I4070" t="str">
            <v>--</v>
          </cell>
          <cell r="J4070">
            <v>5</v>
          </cell>
          <cell r="K4070">
            <v>6</v>
          </cell>
        </row>
        <row r="4071">
          <cell r="A4071" t="str">
            <v>M2</v>
          </cell>
          <cell r="B4071" t="str">
            <v>A5C</v>
          </cell>
          <cell r="C4071" t="str">
            <v>P</v>
          </cell>
          <cell r="D4071" t="str">
            <v>23024</v>
          </cell>
          <cell r="E4071" t="str">
            <v>WN FLG</v>
          </cell>
          <cell r="F4071">
            <v>3</v>
          </cell>
          <cell r="G4071" t="str">
            <v>CB200104000300</v>
          </cell>
          <cell r="H4071">
            <v>3</v>
          </cell>
          <cell r="I4071" t="str">
            <v>--</v>
          </cell>
          <cell r="J4071">
            <v>2</v>
          </cell>
          <cell r="K4071">
            <v>3</v>
          </cell>
        </row>
        <row r="4072">
          <cell r="A4072" t="str">
            <v>M2</v>
          </cell>
          <cell r="B4072" t="str">
            <v>A5C</v>
          </cell>
          <cell r="C4072" t="str">
            <v>P</v>
          </cell>
          <cell r="D4072" t="str">
            <v>23024</v>
          </cell>
          <cell r="E4072" t="str">
            <v>WN FLG</v>
          </cell>
          <cell r="F4072">
            <v>3</v>
          </cell>
          <cell r="G4072" t="str">
            <v>CB200204000300</v>
          </cell>
          <cell r="H4072">
            <v>3</v>
          </cell>
          <cell r="I4072" t="str">
            <v>--</v>
          </cell>
          <cell r="J4072">
            <v>2</v>
          </cell>
          <cell r="K4072">
            <v>3</v>
          </cell>
        </row>
        <row r="4073">
          <cell r="A4073" t="str">
            <v>M2</v>
          </cell>
          <cell r="B4073" t="str">
            <v>A5C</v>
          </cell>
          <cell r="C4073" t="str">
            <v>P</v>
          </cell>
          <cell r="D4073" t="str">
            <v>23024</v>
          </cell>
          <cell r="E4073" t="str">
            <v>WN FLG</v>
          </cell>
          <cell r="F4073">
            <v>3</v>
          </cell>
          <cell r="G4073" t="str">
            <v>CB200104000300</v>
          </cell>
          <cell r="H4073">
            <v>3</v>
          </cell>
          <cell r="I4073" t="str">
            <v>--</v>
          </cell>
          <cell r="J4073">
            <v>2</v>
          </cell>
          <cell r="K4073">
            <v>3</v>
          </cell>
        </row>
        <row r="4074">
          <cell r="A4074" t="str">
            <v>M2</v>
          </cell>
          <cell r="B4074" t="str">
            <v>A5C</v>
          </cell>
          <cell r="C4074" t="str">
            <v>P</v>
          </cell>
          <cell r="D4074" t="str">
            <v>23029</v>
          </cell>
          <cell r="E4074" t="str">
            <v>WN FLG</v>
          </cell>
          <cell r="F4074">
            <v>3</v>
          </cell>
          <cell r="G4074" t="str">
            <v>CB200104000300</v>
          </cell>
          <cell r="H4074">
            <v>3</v>
          </cell>
          <cell r="I4074" t="str">
            <v>--</v>
          </cell>
          <cell r="J4074">
            <v>2</v>
          </cell>
          <cell r="K4074">
            <v>3</v>
          </cell>
        </row>
        <row r="4075">
          <cell r="A4075" t="str">
            <v>M2</v>
          </cell>
          <cell r="B4075" t="str">
            <v>A5C</v>
          </cell>
          <cell r="C4075" t="str">
            <v>P</v>
          </cell>
          <cell r="D4075" t="str">
            <v>23029</v>
          </cell>
          <cell r="E4075" t="str">
            <v>WN FLG</v>
          </cell>
          <cell r="F4075">
            <v>3</v>
          </cell>
          <cell r="G4075" t="str">
            <v>CB200204000300</v>
          </cell>
          <cell r="H4075">
            <v>3</v>
          </cell>
          <cell r="I4075" t="str">
            <v>--</v>
          </cell>
          <cell r="J4075">
            <v>2</v>
          </cell>
          <cell r="K4075">
            <v>3</v>
          </cell>
        </row>
        <row r="4076">
          <cell r="A4076" t="str">
            <v>M2</v>
          </cell>
          <cell r="B4076" t="str">
            <v>A5C</v>
          </cell>
          <cell r="C4076" t="str">
            <v>P</v>
          </cell>
          <cell r="D4076" t="str">
            <v>23050</v>
          </cell>
          <cell r="E4076" t="str">
            <v>WN FLG</v>
          </cell>
          <cell r="F4076">
            <v>3</v>
          </cell>
          <cell r="G4076" t="str">
            <v>CB200104000300</v>
          </cell>
          <cell r="H4076">
            <v>3</v>
          </cell>
          <cell r="I4076" t="str">
            <v>--</v>
          </cell>
          <cell r="J4076">
            <v>2</v>
          </cell>
          <cell r="K4076">
            <v>3</v>
          </cell>
        </row>
        <row r="4077">
          <cell r="A4077" t="str">
            <v>M2</v>
          </cell>
          <cell r="B4077" t="str">
            <v>A5C</v>
          </cell>
          <cell r="C4077" t="str">
            <v>P</v>
          </cell>
          <cell r="D4077" t="str">
            <v>23051</v>
          </cell>
          <cell r="E4077" t="str">
            <v>WN FLG</v>
          </cell>
          <cell r="F4077">
            <v>3</v>
          </cell>
          <cell r="G4077" t="str">
            <v>CB200104000300</v>
          </cell>
          <cell r="H4077">
            <v>3</v>
          </cell>
          <cell r="I4077" t="str">
            <v>--</v>
          </cell>
          <cell r="J4077">
            <v>5</v>
          </cell>
          <cell r="K4077">
            <v>6</v>
          </cell>
        </row>
        <row r="4078">
          <cell r="A4078" t="str">
            <v>M2</v>
          </cell>
          <cell r="B4078" t="str">
            <v>A5C</v>
          </cell>
          <cell r="C4078" t="str">
            <v>P</v>
          </cell>
          <cell r="D4078" t="str">
            <v>23061</v>
          </cell>
          <cell r="E4078" t="str">
            <v>WN FLG</v>
          </cell>
          <cell r="F4078">
            <v>3</v>
          </cell>
          <cell r="G4078" t="str">
            <v>CB200104000300</v>
          </cell>
          <cell r="H4078">
            <v>3</v>
          </cell>
          <cell r="I4078" t="str">
            <v>--</v>
          </cell>
          <cell r="J4078">
            <v>2</v>
          </cell>
          <cell r="K4078">
            <v>3</v>
          </cell>
        </row>
        <row r="4079">
          <cell r="A4079" t="str">
            <v>M2</v>
          </cell>
          <cell r="B4079" t="str">
            <v>A5C</v>
          </cell>
          <cell r="C4079" t="str">
            <v>P</v>
          </cell>
          <cell r="D4079" t="str">
            <v>23064</v>
          </cell>
          <cell r="E4079" t="str">
            <v>WN FLG</v>
          </cell>
          <cell r="F4079">
            <v>3</v>
          </cell>
          <cell r="G4079" t="str">
            <v>CB200104000300</v>
          </cell>
          <cell r="H4079">
            <v>3</v>
          </cell>
          <cell r="I4079" t="str">
            <v>--</v>
          </cell>
          <cell r="J4079">
            <v>7</v>
          </cell>
          <cell r="K4079">
            <v>8</v>
          </cell>
        </row>
        <row r="4080">
          <cell r="A4080" t="str">
            <v>M2</v>
          </cell>
          <cell r="B4080" t="str">
            <v>A5C</v>
          </cell>
          <cell r="C4080" t="str">
            <v>P</v>
          </cell>
          <cell r="D4080" t="str">
            <v>23086</v>
          </cell>
          <cell r="E4080" t="str">
            <v>WN FLG</v>
          </cell>
          <cell r="F4080">
            <v>3</v>
          </cell>
          <cell r="G4080" t="str">
            <v>CB200104000300</v>
          </cell>
          <cell r="H4080">
            <v>3</v>
          </cell>
          <cell r="I4080" t="str">
            <v>--</v>
          </cell>
          <cell r="J4080">
            <v>4</v>
          </cell>
          <cell r="K4080">
            <v>5</v>
          </cell>
        </row>
        <row r="4081">
          <cell r="A4081" t="str">
            <v>M2</v>
          </cell>
          <cell r="B4081" t="str">
            <v>A5C</v>
          </cell>
          <cell r="C4081" t="str">
            <v>P</v>
          </cell>
          <cell r="D4081" t="str">
            <v>23125</v>
          </cell>
          <cell r="E4081" t="str">
            <v>WN FLG</v>
          </cell>
          <cell r="F4081">
            <v>3</v>
          </cell>
          <cell r="G4081" t="str">
            <v>CB200104000300</v>
          </cell>
          <cell r="H4081">
            <v>3</v>
          </cell>
          <cell r="I4081" t="str">
            <v>--</v>
          </cell>
          <cell r="J4081">
            <v>4</v>
          </cell>
          <cell r="K4081">
            <v>5</v>
          </cell>
        </row>
        <row r="4082">
          <cell r="A4082" t="str">
            <v>M2</v>
          </cell>
          <cell r="B4082" t="str">
            <v>A5C</v>
          </cell>
          <cell r="C4082" t="str">
            <v>P</v>
          </cell>
          <cell r="D4082" t="str">
            <v>23029</v>
          </cell>
          <cell r="E4082" t="str">
            <v>WN FLG</v>
          </cell>
          <cell r="F4082">
            <v>3</v>
          </cell>
          <cell r="G4082" t="str">
            <v>CB200104000300</v>
          </cell>
          <cell r="H4082">
            <v>3</v>
          </cell>
          <cell r="I4082" t="str">
            <v>--</v>
          </cell>
          <cell r="J4082">
            <v>2</v>
          </cell>
          <cell r="K4082">
            <v>3</v>
          </cell>
        </row>
        <row r="4083">
          <cell r="A4083" t="str">
            <v>M2</v>
          </cell>
          <cell r="B4083" t="str">
            <v>A5C</v>
          </cell>
          <cell r="C4083" t="str">
            <v>P</v>
          </cell>
          <cell r="D4083" t="str">
            <v>23062</v>
          </cell>
          <cell r="E4083" t="str">
            <v>WN FLG</v>
          </cell>
          <cell r="F4083">
            <v>3</v>
          </cell>
          <cell r="G4083" t="str">
            <v>CB200104000300</v>
          </cell>
          <cell r="H4083">
            <v>3</v>
          </cell>
          <cell r="I4083" t="str">
            <v>--</v>
          </cell>
          <cell r="J4083">
            <v>2</v>
          </cell>
          <cell r="K4083">
            <v>3</v>
          </cell>
        </row>
        <row r="4084">
          <cell r="A4084" t="str">
            <v>M2</v>
          </cell>
          <cell r="B4084" t="str">
            <v>A5C</v>
          </cell>
          <cell r="C4084" t="str">
            <v>P</v>
          </cell>
          <cell r="D4084" t="str">
            <v>23064</v>
          </cell>
          <cell r="E4084" t="str">
            <v>WN FLG</v>
          </cell>
          <cell r="F4084">
            <v>3</v>
          </cell>
          <cell r="G4084" t="str">
            <v>CB200104000300</v>
          </cell>
          <cell r="H4084">
            <v>3</v>
          </cell>
          <cell r="I4084" t="str">
            <v>--</v>
          </cell>
          <cell r="J4084">
            <v>8</v>
          </cell>
          <cell r="K4084">
            <v>9</v>
          </cell>
        </row>
        <row r="4085">
          <cell r="A4085" t="str">
            <v>M2</v>
          </cell>
          <cell r="B4085" t="str">
            <v>A5C</v>
          </cell>
          <cell r="C4085" t="str">
            <v>P</v>
          </cell>
          <cell r="D4085" t="str">
            <v>23071</v>
          </cell>
          <cell r="E4085" t="str">
            <v>WN FLG</v>
          </cell>
          <cell r="F4085">
            <v>3</v>
          </cell>
          <cell r="G4085" t="str">
            <v>CB200104000300</v>
          </cell>
          <cell r="H4085">
            <v>3</v>
          </cell>
          <cell r="I4085" t="str">
            <v>--</v>
          </cell>
          <cell r="J4085">
            <v>2</v>
          </cell>
          <cell r="K4085">
            <v>3</v>
          </cell>
        </row>
        <row r="4086">
          <cell r="A4086" t="str">
            <v>M2</v>
          </cell>
          <cell r="B4086" t="str">
            <v>A5C</v>
          </cell>
          <cell r="C4086" t="str">
            <v>P</v>
          </cell>
          <cell r="D4086" t="str">
            <v>24002</v>
          </cell>
          <cell r="E4086" t="str">
            <v>WN FLG</v>
          </cell>
          <cell r="F4086">
            <v>3</v>
          </cell>
          <cell r="G4086" t="str">
            <v>CB200104000300</v>
          </cell>
          <cell r="H4086">
            <v>3</v>
          </cell>
          <cell r="I4086" t="str">
            <v>--</v>
          </cell>
          <cell r="J4086">
            <v>1</v>
          </cell>
          <cell r="K4086">
            <v>2</v>
          </cell>
        </row>
        <row r="4087">
          <cell r="A4087" t="str">
            <v>M2</v>
          </cell>
          <cell r="B4087" t="str">
            <v>A5C</v>
          </cell>
          <cell r="C4087" t="str">
            <v>P</v>
          </cell>
          <cell r="D4087" t="str">
            <v>24026</v>
          </cell>
          <cell r="E4087" t="str">
            <v>WN FLG</v>
          </cell>
          <cell r="F4087">
            <v>3</v>
          </cell>
          <cell r="G4087" t="str">
            <v>CB200104000300</v>
          </cell>
          <cell r="H4087">
            <v>3</v>
          </cell>
          <cell r="I4087" t="str">
            <v>--</v>
          </cell>
          <cell r="J4087">
            <v>1</v>
          </cell>
          <cell r="K4087">
            <v>2</v>
          </cell>
        </row>
        <row r="4088">
          <cell r="A4088" t="str">
            <v>M2</v>
          </cell>
          <cell r="B4088" t="str">
            <v>A5C</v>
          </cell>
          <cell r="C4088" t="str">
            <v>P</v>
          </cell>
          <cell r="D4088" t="str">
            <v>24003</v>
          </cell>
          <cell r="E4088" t="str">
            <v>WN FLG</v>
          </cell>
          <cell r="F4088">
            <v>3</v>
          </cell>
          <cell r="G4088" t="str">
            <v>CB200104000300</v>
          </cell>
          <cell r="H4088">
            <v>3</v>
          </cell>
          <cell r="I4088" t="str">
            <v>--</v>
          </cell>
          <cell r="J4088">
            <v>8</v>
          </cell>
          <cell r="K4088">
            <v>9</v>
          </cell>
        </row>
        <row r="4089">
          <cell r="A4089" t="str">
            <v>M2</v>
          </cell>
          <cell r="B4089" t="str">
            <v>A5C</v>
          </cell>
          <cell r="C4089" t="str">
            <v>P</v>
          </cell>
          <cell r="D4089" t="str">
            <v>24027</v>
          </cell>
          <cell r="E4089" t="str">
            <v>WN FLG</v>
          </cell>
          <cell r="F4089">
            <v>3</v>
          </cell>
          <cell r="G4089" t="str">
            <v>CB200104000300</v>
          </cell>
          <cell r="H4089">
            <v>3</v>
          </cell>
          <cell r="I4089" t="str">
            <v>--</v>
          </cell>
          <cell r="J4089">
            <v>8</v>
          </cell>
          <cell r="K4089">
            <v>9</v>
          </cell>
        </row>
        <row r="4090">
          <cell r="A4090" t="str">
            <v>M2</v>
          </cell>
          <cell r="B4090" t="str">
            <v>A5C</v>
          </cell>
          <cell r="C4090" t="str">
            <v>P</v>
          </cell>
          <cell r="D4090" t="str">
            <v>23012</v>
          </cell>
          <cell r="E4090" t="str">
            <v>WN FLG</v>
          </cell>
          <cell r="F4090">
            <v>3</v>
          </cell>
          <cell r="G4090" t="str">
            <v>CB200104000400</v>
          </cell>
          <cell r="H4090">
            <v>4</v>
          </cell>
          <cell r="I4090" t="str">
            <v>--</v>
          </cell>
          <cell r="J4090">
            <v>6</v>
          </cell>
          <cell r="K4090">
            <v>7</v>
          </cell>
        </row>
        <row r="4091">
          <cell r="A4091" t="str">
            <v>M2</v>
          </cell>
          <cell r="B4091" t="str">
            <v>A5C</v>
          </cell>
          <cell r="C4091" t="str">
            <v>P</v>
          </cell>
          <cell r="D4091" t="str">
            <v>23068</v>
          </cell>
          <cell r="E4091" t="str">
            <v>WN FLG</v>
          </cell>
          <cell r="F4091">
            <v>3</v>
          </cell>
          <cell r="G4091" t="str">
            <v>CB200104000400</v>
          </cell>
          <cell r="H4091">
            <v>4</v>
          </cell>
          <cell r="I4091" t="str">
            <v>--</v>
          </cell>
          <cell r="J4091">
            <v>8</v>
          </cell>
          <cell r="K4091">
            <v>10</v>
          </cell>
        </row>
        <row r="4092">
          <cell r="A4092" t="str">
            <v>M2</v>
          </cell>
          <cell r="B4092" t="str">
            <v>A5C</v>
          </cell>
          <cell r="C4092" t="str">
            <v>P</v>
          </cell>
          <cell r="D4092" t="str">
            <v>23072</v>
          </cell>
          <cell r="E4092" t="str">
            <v>WN FLG</v>
          </cell>
          <cell r="F4092">
            <v>3</v>
          </cell>
          <cell r="G4092" t="str">
            <v>CB200204000400</v>
          </cell>
          <cell r="H4092">
            <v>4</v>
          </cell>
          <cell r="I4092" t="str">
            <v>--</v>
          </cell>
          <cell r="J4092">
            <v>2</v>
          </cell>
          <cell r="K4092">
            <v>3</v>
          </cell>
        </row>
        <row r="4093">
          <cell r="A4093" t="str">
            <v>M2</v>
          </cell>
          <cell r="B4093" t="str">
            <v>A5C</v>
          </cell>
          <cell r="C4093" t="str">
            <v>P</v>
          </cell>
          <cell r="D4093" t="str">
            <v>23095</v>
          </cell>
          <cell r="E4093" t="str">
            <v>WN FLG</v>
          </cell>
          <cell r="F4093">
            <v>3</v>
          </cell>
          <cell r="G4093" t="str">
            <v>CB200104000400</v>
          </cell>
          <cell r="H4093">
            <v>4</v>
          </cell>
          <cell r="I4093" t="str">
            <v>--</v>
          </cell>
          <cell r="J4093">
            <v>1</v>
          </cell>
          <cell r="K4093">
            <v>2</v>
          </cell>
        </row>
        <row r="4094">
          <cell r="A4094" t="str">
            <v>M2</v>
          </cell>
          <cell r="B4094" t="str">
            <v>A5C</v>
          </cell>
          <cell r="C4094" t="str">
            <v>P</v>
          </cell>
          <cell r="D4094" t="str">
            <v>23100</v>
          </cell>
          <cell r="E4094" t="str">
            <v>WN FLG</v>
          </cell>
          <cell r="F4094">
            <v>3</v>
          </cell>
          <cell r="G4094" t="str">
            <v>CB200104000400</v>
          </cell>
          <cell r="H4094">
            <v>4</v>
          </cell>
          <cell r="I4094" t="str">
            <v>--</v>
          </cell>
          <cell r="J4094">
            <v>2</v>
          </cell>
          <cell r="K4094">
            <v>3</v>
          </cell>
        </row>
        <row r="4095">
          <cell r="A4095" t="str">
            <v>M2</v>
          </cell>
          <cell r="B4095" t="str">
            <v>A5C</v>
          </cell>
          <cell r="C4095" t="str">
            <v>P</v>
          </cell>
          <cell r="D4095" t="str">
            <v>23100</v>
          </cell>
          <cell r="E4095" t="str">
            <v>WN FLG</v>
          </cell>
          <cell r="F4095">
            <v>3</v>
          </cell>
          <cell r="G4095" t="str">
            <v>CB200104000400</v>
          </cell>
          <cell r="H4095">
            <v>4</v>
          </cell>
          <cell r="I4095" t="str">
            <v>--</v>
          </cell>
          <cell r="J4095">
            <v>3</v>
          </cell>
          <cell r="K4095">
            <v>4</v>
          </cell>
        </row>
        <row r="4096">
          <cell r="A4096" t="str">
            <v>M2</v>
          </cell>
          <cell r="B4096" t="str">
            <v>A5C</v>
          </cell>
          <cell r="C4096" t="str">
            <v>P</v>
          </cell>
          <cell r="D4096" t="str">
            <v>23110</v>
          </cell>
          <cell r="E4096" t="str">
            <v>WN FLG</v>
          </cell>
          <cell r="F4096">
            <v>3</v>
          </cell>
          <cell r="G4096" t="str">
            <v>CB200104000400</v>
          </cell>
          <cell r="H4096">
            <v>4</v>
          </cell>
          <cell r="I4096" t="str">
            <v>--</v>
          </cell>
          <cell r="J4096">
            <v>1</v>
          </cell>
          <cell r="K4096">
            <v>2</v>
          </cell>
        </row>
        <row r="4097">
          <cell r="A4097" t="str">
            <v>M2</v>
          </cell>
          <cell r="B4097" t="str">
            <v>A5C</v>
          </cell>
          <cell r="C4097" t="str">
            <v>P</v>
          </cell>
          <cell r="D4097" t="str">
            <v>23110</v>
          </cell>
          <cell r="E4097" t="str">
            <v>WN FLG</v>
          </cell>
          <cell r="F4097">
            <v>3</v>
          </cell>
          <cell r="G4097" t="str">
            <v>CB200104000400</v>
          </cell>
          <cell r="H4097">
            <v>4</v>
          </cell>
          <cell r="I4097" t="str">
            <v>--</v>
          </cell>
          <cell r="J4097">
            <v>8</v>
          </cell>
          <cell r="K4097">
            <v>10</v>
          </cell>
        </row>
        <row r="4098">
          <cell r="A4098" t="str">
            <v>M2</v>
          </cell>
          <cell r="B4098" t="str">
            <v>A5C</v>
          </cell>
          <cell r="C4098" t="str">
            <v>P</v>
          </cell>
          <cell r="D4098" t="str">
            <v>23114</v>
          </cell>
          <cell r="E4098" t="str">
            <v>WN FLG</v>
          </cell>
          <cell r="F4098">
            <v>3</v>
          </cell>
          <cell r="G4098" t="str">
            <v>CB200104000400</v>
          </cell>
          <cell r="H4098">
            <v>4</v>
          </cell>
          <cell r="I4098" t="str">
            <v>--</v>
          </cell>
          <cell r="J4098">
            <v>1</v>
          </cell>
          <cell r="K4098">
            <v>2</v>
          </cell>
        </row>
        <row r="4099">
          <cell r="A4099" t="str">
            <v>M2</v>
          </cell>
          <cell r="B4099" t="str">
            <v>A5C</v>
          </cell>
          <cell r="C4099" t="str">
            <v>P</v>
          </cell>
          <cell r="D4099" t="str">
            <v>23121</v>
          </cell>
          <cell r="E4099" t="str">
            <v>WN FLG</v>
          </cell>
          <cell r="F4099">
            <v>3</v>
          </cell>
          <cell r="G4099" t="str">
            <v>CB200104000400</v>
          </cell>
          <cell r="H4099">
            <v>4</v>
          </cell>
          <cell r="I4099" t="str">
            <v>--</v>
          </cell>
          <cell r="J4099">
            <v>9</v>
          </cell>
          <cell r="K4099">
            <v>11</v>
          </cell>
        </row>
        <row r="4100">
          <cell r="A4100" t="str">
            <v>M2</v>
          </cell>
          <cell r="B4100" t="str">
            <v>A5C</v>
          </cell>
          <cell r="C4100" t="str">
            <v>P</v>
          </cell>
          <cell r="D4100" t="str">
            <v>23123</v>
          </cell>
          <cell r="E4100" t="str">
            <v>WN FLG</v>
          </cell>
          <cell r="F4100">
            <v>3</v>
          </cell>
          <cell r="G4100" t="str">
            <v>CB200104000400</v>
          </cell>
          <cell r="H4100">
            <v>4</v>
          </cell>
          <cell r="I4100" t="str">
            <v>--</v>
          </cell>
          <cell r="J4100">
            <v>8</v>
          </cell>
          <cell r="K4100">
            <v>10</v>
          </cell>
        </row>
        <row r="4101">
          <cell r="A4101" t="str">
            <v>M2</v>
          </cell>
          <cell r="B4101" t="str">
            <v>A5C</v>
          </cell>
          <cell r="C4101" t="str">
            <v>P</v>
          </cell>
          <cell r="D4101" t="str">
            <v>23152</v>
          </cell>
          <cell r="E4101" t="str">
            <v>WN FLG</v>
          </cell>
          <cell r="F4101">
            <v>3</v>
          </cell>
          <cell r="G4101" t="str">
            <v>CB200204000400</v>
          </cell>
          <cell r="H4101">
            <v>4</v>
          </cell>
          <cell r="I4101" t="str">
            <v>--</v>
          </cell>
          <cell r="J4101">
            <v>2</v>
          </cell>
          <cell r="K4101">
            <v>3</v>
          </cell>
        </row>
        <row r="4102">
          <cell r="A4102" t="str">
            <v>M2</v>
          </cell>
          <cell r="B4102" t="str">
            <v>A5C</v>
          </cell>
          <cell r="C4102" t="str">
            <v>P</v>
          </cell>
          <cell r="D4102" t="str">
            <v>23152</v>
          </cell>
          <cell r="E4102" t="str">
            <v>WN FLG</v>
          </cell>
          <cell r="F4102">
            <v>3</v>
          </cell>
          <cell r="G4102" t="str">
            <v>CB200104000400</v>
          </cell>
          <cell r="H4102">
            <v>4</v>
          </cell>
          <cell r="I4102" t="str">
            <v>--</v>
          </cell>
          <cell r="J4102">
            <v>2</v>
          </cell>
          <cell r="K4102">
            <v>3</v>
          </cell>
        </row>
        <row r="4103">
          <cell r="A4103" t="str">
            <v>M2</v>
          </cell>
          <cell r="B4103" t="str">
            <v>A5C</v>
          </cell>
          <cell r="C4103" t="str">
            <v>P</v>
          </cell>
          <cell r="D4103" t="str">
            <v>23181</v>
          </cell>
          <cell r="E4103" t="str">
            <v>WN FLG</v>
          </cell>
          <cell r="F4103">
            <v>3</v>
          </cell>
          <cell r="G4103" t="str">
            <v>CB200104000400</v>
          </cell>
          <cell r="H4103">
            <v>4</v>
          </cell>
          <cell r="I4103" t="str">
            <v>--</v>
          </cell>
          <cell r="J4103">
            <v>2</v>
          </cell>
          <cell r="K4103">
            <v>3</v>
          </cell>
        </row>
        <row r="4104">
          <cell r="A4104" t="str">
            <v>M2</v>
          </cell>
          <cell r="B4104" t="str">
            <v>A5C</v>
          </cell>
          <cell r="C4104" t="str">
            <v>P</v>
          </cell>
          <cell r="D4104" t="str">
            <v>23181</v>
          </cell>
          <cell r="E4104" t="str">
            <v>WN FLG</v>
          </cell>
          <cell r="F4104">
            <v>3</v>
          </cell>
          <cell r="G4104" t="str">
            <v>CB200204000400</v>
          </cell>
          <cell r="H4104">
            <v>4</v>
          </cell>
          <cell r="I4104" t="str">
            <v>--</v>
          </cell>
          <cell r="J4104">
            <v>2</v>
          </cell>
          <cell r="K4104">
            <v>3</v>
          </cell>
        </row>
        <row r="4105">
          <cell r="A4105" t="str">
            <v>M2</v>
          </cell>
          <cell r="B4105" t="str">
            <v>A5C</v>
          </cell>
          <cell r="C4105" t="str">
            <v>P</v>
          </cell>
          <cell r="D4105" t="str">
            <v>23227</v>
          </cell>
          <cell r="E4105" t="str">
            <v>WN FLG</v>
          </cell>
          <cell r="F4105">
            <v>3</v>
          </cell>
          <cell r="G4105" t="str">
            <v>CB200104000400</v>
          </cell>
          <cell r="H4105">
            <v>4</v>
          </cell>
          <cell r="I4105" t="str">
            <v>--</v>
          </cell>
          <cell r="J4105">
            <v>2</v>
          </cell>
          <cell r="K4105">
            <v>3</v>
          </cell>
        </row>
        <row r="4106">
          <cell r="A4106" t="str">
            <v>M2</v>
          </cell>
          <cell r="B4106" t="str">
            <v>A5C</v>
          </cell>
          <cell r="C4106" t="str">
            <v>P</v>
          </cell>
          <cell r="D4106" t="str">
            <v>23228</v>
          </cell>
          <cell r="E4106" t="str">
            <v>WN FLG</v>
          </cell>
          <cell r="F4106">
            <v>3</v>
          </cell>
          <cell r="G4106" t="str">
            <v>CB200104000400</v>
          </cell>
          <cell r="H4106">
            <v>4</v>
          </cell>
          <cell r="I4106" t="str">
            <v>--</v>
          </cell>
          <cell r="J4106">
            <v>2</v>
          </cell>
          <cell r="K4106">
            <v>3</v>
          </cell>
        </row>
        <row r="4107">
          <cell r="A4107" t="str">
            <v>M2</v>
          </cell>
          <cell r="B4107" t="str">
            <v>A5C</v>
          </cell>
          <cell r="C4107" t="str">
            <v>P</v>
          </cell>
          <cell r="D4107" t="str">
            <v>23237</v>
          </cell>
          <cell r="E4107" t="str">
            <v>WN FLG</v>
          </cell>
          <cell r="F4107">
            <v>3</v>
          </cell>
          <cell r="G4107" t="str">
            <v>CB200104000400</v>
          </cell>
          <cell r="H4107">
            <v>4</v>
          </cell>
          <cell r="I4107" t="str">
            <v>--</v>
          </cell>
          <cell r="J4107">
            <v>2</v>
          </cell>
          <cell r="K4107">
            <v>3</v>
          </cell>
        </row>
        <row r="4108">
          <cell r="A4108" t="str">
            <v>M2</v>
          </cell>
          <cell r="B4108" t="str">
            <v>A5C</v>
          </cell>
          <cell r="C4108" t="str">
            <v>P</v>
          </cell>
          <cell r="D4108" t="str">
            <v>23237</v>
          </cell>
          <cell r="E4108" t="str">
            <v>WN FLG</v>
          </cell>
          <cell r="F4108">
            <v>3</v>
          </cell>
          <cell r="G4108" t="str">
            <v>CB200104000400</v>
          </cell>
          <cell r="H4108">
            <v>4</v>
          </cell>
          <cell r="I4108" t="str">
            <v>--</v>
          </cell>
          <cell r="J4108">
            <v>1</v>
          </cell>
          <cell r="K4108">
            <v>2</v>
          </cell>
        </row>
        <row r="4109">
          <cell r="A4109" t="str">
            <v>M2</v>
          </cell>
          <cell r="B4109" t="str">
            <v>A5C</v>
          </cell>
          <cell r="C4109" t="str">
            <v>P</v>
          </cell>
          <cell r="D4109" t="str">
            <v>23241</v>
          </cell>
          <cell r="E4109" t="str">
            <v>WN FLG</v>
          </cell>
          <cell r="F4109">
            <v>3</v>
          </cell>
          <cell r="G4109" t="str">
            <v>CB200104000400</v>
          </cell>
          <cell r="H4109">
            <v>4</v>
          </cell>
          <cell r="I4109" t="str">
            <v>--</v>
          </cell>
          <cell r="J4109">
            <v>1</v>
          </cell>
          <cell r="K4109">
            <v>2</v>
          </cell>
        </row>
        <row r="4110">
          <cell r="A4110" t="str">
            <v>M2</v>
          </cell>
          <cell r="B4110" t="str">
            <v>A5C</v>
          </cell>
          <cell r="C4110" t="str">
            <v>P</v>
          </cell>
          <cell r="D4110" t="str">
            <v>23241</v>
          </cell>
          <cell r="E4110" t="str">
            <v>WN FLG</v>
          </cell>
          <cell r="F4110">
            <v>3</v>
          </cell>
          <cell r="G4110" t="str">
            <v>CB200204000400</v>
          </cell>
          <cell r="H4110">
            <v>4</v>
          </cell>
          <cell r="I4110" t="str">
            <v>--</v>
          </cell>
          <cell r="J4110">
            <v>2</v>
          </cell>
          <cell r="K4110">
            <v>3</v>
          </cell>
        </row>
        <row r="4111">
          <cell r="A4111" t="str">
            <v>M2</v>
          </cell>
          <cell r="B4111" t="str">
            <v>A5C</v>
          </cell>
          <cell r="C4111" t="str">
            <v>P</v>
          </cell>
          <cell r="D4111" t="str">
            <v>23249</v>
          </cell>
          <cell r="E4111" t="str">
            <v>WN FLG</v>
          </cell>
          <cell r="F4111">
            <v>3</v>
          </cell>
          <cell r="G4111" t="str">
            <v>CB200104000400</v>
          </cell>
          <cell r="H4111">
            <v>4</v>
          </cell>
          <cell r="I4111" t="str">
            <v>--</v>
          </cell>
          <cell r="J4111">
            <v>2</v>
          </cell>
          <cell r="K4111">
            <v>3</v>
          </cell>
        </row>
        <row r="4112">
          <cell r="A4112" t="str">
            <v>M2</v>
          </cell>
          <cell r="B4112" t="str">
            <v>A5C</v>
          </cell>
          <cell r="C4112" t="str">
            <v>P</v>
          </cell>
          <cell r="D4112" t="str">
            <v>23250</v>
          </cell>
          <cell r="E4112" t="str">
            <v>WN FLG</v>
          </cell>
          <cell r="F4112">
            <v>3</v>
          </cell>
          <cell r="G4112" t="str">
            <v>CB200104000400</v>
          </cell>
          <cell r="H4112">
            <v>4</v>
          </cell>
          <cell r="I4112" t="str">
            <v>--</v>
          </cell>
          <cell r="J4112">
            <v>2</v>
          </cell>
          <cell r="K4112">
            <v>3</v>
          </cell>
        </row>
        <row r="4113">
          <cell r="A4113" t="str">
            <v>M2</v>
          </cell>
          <cell r="B4113" t="str">
            <v>A5C</v>
          </cell>
          <cell r="C4113" t="str">
            <v>P</v>
          </cell>
          <cell r="D4113" t="str">
            <v>23058</v>
          </cell>
          <cell r="E4113" t="str">
            <v>WN FLG</v>
          </cell>
          <cell r="F4113">
            <v>3</v>
          </cell>
          <cell r="G4113" t="str">
            <v>CB200104000400</v>
          </cell>
          <cell r="H4113">
            <v>4</v>
          </cell>
          <cell r="I4113" t="str">
            <v>--</v>
          </cell>
          <cell r="J4113">
            <v>4</v>
          </cell>
          <cell r="K4113">
            <v>5</v>
          </cell>
        </row>
        <row r="4114">
          <cell r="A4114" t="str">
            <v>M2</v>
          </cell>
          <cell r="B4114" t="str">
            <v>A5C</v>
          </cell>
          <cell r="C4114" t="str">
            <v>P</v>
          </cell>
          <cell r="D4114" t="str">
            <v>23072</v>
          </cell>
          <cell r="E4114" t="str">
            <v>WN FLG</v>
          </cell>
          <cell r="F4114">
            <v>3</v>
          </cell>
          <cell r="G4114" t="str">
            <v>CB200104000400</v>
          </cell>
          <cell r="H4114">
            <v>4</v>
          </cell>
          <cell r="I4114" t="str">
            <v>--</v>
          </cell>
          <cell r="J4114">
            <v>2</v>
          </cell>
          <cell r="K4114">
            <v>3</v>
          </cell>
        </row>
        <row r="4115">
          <cell r="A4115" t="str">
            <v>M2</v>
          </cell>
          <cell r="B4115" t="str">
            <v>A5C</v>
          </cell>
          <cell r="C4115" t="str">
            <v>P</v>
          </cell>
          <cell r="D4115" t="str">
            <v>23084</v>
          </cell>
          <cell r="E4115" t="str">
            <v>WN FLG</v>
          </cell>
          <cell r="F4115">
            <v>3</v>
          </cell>
          <cell r="G4115" t="str">
            <v>CB200104000400</v>
          </cell>
          <cell r="H4115">
            <v>4</v>
          </cell>
          <cell r="I4115" t="str">
            <v>--</v>
          </cell>
          <cell r="J4115">
            <v>2</v>
          </cell>
          <cell r="K4115">
            <v>3</v>
          </cell>
        </row>
        <row r="4116">
          <cell r="A4116" t="str">
            <v>M2</v>
          </cell>
          <cell r="B4116" t="str">
            <v>A5C</v>
          </cell>
          <cell r="C4116" t="str">
            <v>P</v>
          </cell>
          <cell r="D4116" t="str">
            <v>23114</v>
          </cell>
          <cell r="E4116" t="str">
            <v>WN FLG</v>
          </cell>
          <cell r="F4116">
            <v>3</v>
          </cell>
          <cell r="G4116" t="str">
            <v>CB200104000400</v>
          </cell>
          <cell r="H4116">
            <v>4</v>
          </cell>
          <cell r="I4116" t="str">
            <v>--</v>
          </cell>
          <cell r="J4116">
            <v>8</v>
          </cell>
          <cell r="K4116">
            <v>10</v>
          </cell>
        </row>
        <row r="4117">
          <cell r="A4117" t="str">
            <v>M2</v>
          </cell>
          <cell r="B4117" t="str">
            <v>A5C</v>
          </cell>
          <cell r="C4117" t="str">
            <v>P</v>
          </cell>
          <cell r="D4117" t="str">
            <v>23127</v>
          </cell>
          <cell r="E4117" t="str">
            <v>WN FLG</v>
          </cell>
          <cell r="F4117">
            <v>3</v>
          </cell>
          <cell r="G4117" t="str">
            <v>CB200104000400</v>
          </cell>
          <cell r="H4117">
            <v>4</v>
          </cell>
          <cell r="I4117" t="str">
            <v>--</v>
          </cell>
          <cell r="J4117">
            <v>8</v>
          </cell>
          <cell r="K4117">
            <v>10</v>
          </cell>
        </row>
        <row r="4118">
          <cell r="A4118" t="str">
            <v>M2</v>
          </cell>
          <cell r="B4118" t="str">
            <v>A5C</v>
          </cell>
          <cell r="C4118" t="str">
            <v>P</v>
          </cell>
          <cell r="D4118" t="str">
            <v>23134</v>
          </cell>
          <cell r="E4118" t="str">
            <v>WN FLG</v>
          </cell>
          <cell r="F4118">
            <v>3</v>
          </cell>
          <cell r="G4118" t="str">
            <v>CB200104000400</v>
          </cell>
          <cell r="H4118">
            <v>4</v>
          </cell>
          <cell r="I4118" t="str">
            <v>--</v>
          </cell>
          <cell r="J4118">
            <v>9</v>
          </cell>
          <cell r="K4118">
            <v>11</v>
          </cell>
        </row>
        <row r="4119">
          <cell r="A4119" t="str">
            <v>M2</v>
          </cell>
          <cell r="B4119" t="str">
            <v>A5C</v>
          </cell>
          <cell r="C4119" t="str">
            <v>P</v>
          </cell>
          <cell r="D4119" t="str">
            <v>23139</v>
          </cell>
          <cell r="E4119" t="str">
            <v>WN FLG</v>
          </cell>
          <cell r="F4119">
            <v>3</v>
          </cell>
          <cell r="G4119" t="str">
            <v>CB200104000400</v>
          </cell>
          <cell r="H4119">
            <v>4</v>
          </cell>
          <cell r="I4119" t="str">
            <v>--</v>
          </cell>
          <cell r="J4119">
            <v>1</v>
          </cell>
          <cell r="K4119">
            <v>2</v>
          </cell>
        </row>
        <row r="4120">
          <cell r="A4120" t="str">
            <v>M2</v>
          </cell>
          <cell r="B4120" t="str">
            <v>A5C</v>
          </cell>
          <cell r="C4120" t="str">
            <v>P</v>
          </cell>
          <cell r="D4120" t="str">
            <v>23139</v>
          </cell>
          <cell r="E4120" t="str">
            <v>WN FLG</v>
          </cell>
          <cell r="F4120">
            <v>3</v>
          </cell>
          <cell r="G4120" t="str">
            <v>CB200204000400</v>
          </cell>
          <cell r="H4120">
            <v>4</v>
          </cell>
          <cell r="I4120" t="str">
            <v>--</v>
          </cell>
          <cell r="J4120">
            <v>1</v>
          </cell>
          <cell r="K4120">
            <v>2</v>
          </cell>
        </row>
        <row r="4121">
          <cell r="A4121" t="str">
            <v>M2</v>
          </cell>
          <cell r="B4121" t="str">
            <v>A5C</v>
          </cell>
          <cell r="C4121" t="str">
            <v>P</v>
          </cell>
          <cell r="D4121" t="str">
            <v>23146</v>
          </cell>
          <cell r="E4121" t="str">
            <v>WN FLG</v>
          </cell>
          <cell r="F4121">
            <v>3</v>
          </cell>
          <cell r="G4121" t="str">
            <v>CB200104000400</v>
          </cell>
          <cell r="H4121">
            <v>4</v>
          </cell>
          <cell r="I4121" t="str">
            <v>--</v>
          </cell>
          <cell r="J4121">
            <v>9</v>
          </cell>
          <cell r="K4121">
            <v>11</v>
          </cell>
        </row>
        <row r="4122">
          <cell r="A4122" t="str">
            <v>M2</v>
          </cell>
          <cell r="B4122" t="str">
            <v>A5C</v>
          </cell>
          <cell r="C4122" t="str">
            <v>P</v>
          </cell>
          <cell r="D4122" t="str">
            <v>23174</v>
          </cell>
          <cell r="E4122" t="str">
            <v>WN FLG</v>
          </cell>
          <cell r="F4122">
            <v>3</v>
          </cell>
          <cell r="G4122" t="str">
            <v>CB200104000400</v>
          </cell>
          <cell r="H4122">
            <v>4</v>
          </cell>
          <cell r="I4122" t="str">
            <v>--</v>
          </cell>
          <cell r="J4122">
            <v>5</v>
          </cell>
          <cell r="K4122">
            <v>6</v>
          </cell>
        </row>
        <row r="4123">
          <cell r="A4123" t="str">
            <v>M2</v>
          </cell>
          <cell r="B4123" t="str">
            <v>A5C</v>
          </cell>
          <cell r="C4123" t="str">
            <v>P</v>
          </cell>
          <cell r="D4123" t="str">
            <v>23267</v>
          </cell>
          <cell r="E4123" t="str">
            <v>WN FLG</v>
          </cell>
          <cell r="F4123">
            <v>3</v>
          </cell>
          <cell r="G4123" t="str">
            <v>CB200104000400</v>
          </cell>
          <cell r="H4123">
            <v>4</v>
          </cell>
          <cell r="I4123" t="str">
            <v>--</v>
          </cell>
          <cell r="J4123">
            <v>2</v>
          </cell>
          <cell r="K4123">
            <v>3</v>
          </cell>
        </row>
        <row r="4124">
          <cell r="A4124" t="str">
            <v>M2</v>
          </cell>
          <cell r="B4124" t="str">
            <v>A5C</v>
          </cell>
          <cell r="C4124" t="str">
            <v>P</v>
          </cell>
          <cell r="D4124" t="str">
            <v>23021</v>
          </cell>
          <cell r="E4124" t="str">
            <v>WN FLG</v>
          </cell>
          <cell r="F4124">
            <v>3</v>
          </cell>
          <cell r="G4124" t="str">
            <v>CB200104000400</v>
          </cell>
          <cell r="H4124">
            <v>4</v>
          </cell>
          <cell r="I4124" t="str">
            <v>--</v>
          </cell>
          <cell r="J4124">
            <v>2</v>
          </cell>
          <cell r="K4124">
            <v>3</v>
          </cell>
        </row>
        <row r="4125">
          <cell r="A4125" t="str">
            <v>M2</v>
          </cell>
          <cell r="B4125" t="str">
            <v>A5C</v>
          </cell>
          <cell r="C4125" t="str">
            <v>P</v>
          </cell>
          <cell r="D4125" t="str">
            <v>23024</v>
          </cell>
          <cell r="E4125" t="str">
            <v>WN FLG</v>
          </cell>
          <cell r="F4125">
            <v>3</v>
          </cell>
          <cell r="G4125" t="str">
            <v>CB200104000400</v>
          </cell>
          <cell r="H4125">
            <v>4</v>
          </cell>
          <cell r="I4125" t="str">
            <v>--</v>
          </cell>
          <cell r="J4125">
            <v>8</v>
          </cell>
          <cell r="K4125">
            <v>10</v>
          </cell>
        </row>
        <row r="4126">
          <cell r="A4126" t="str">
            <v>M2</v>
          </cell>
          <cell r="B4126" t="str">
            <v>A5C</v>
          </cell>
          <cell r="C4126" t="str">
            <v>P</v>
          </cell>
          <cell r="D4126" t="str">
            <v>23026</v>
          </cell>
          <cell r="E4126" t="str">
            <v>WN FLG</v>
          </cell>
          <cell r="F4126">
            <v>3</v>
          </cell>
          <cell r="G4126" t="str">
            <v>CB200104000400</v>
          </cell>
          <cell r="H4126">
            <v>4</v>
          </cell>
          <cell r="I4126" t="str">
            <v>--</v>
          </cell>
          <cell r="J4126">
            <v>2</v>
          </cell>
          <cell r="K4126">
            <v>3</v>
          </cell>
        </row>
        <row r="4127">
          <cell r="A4127" t="str">
            <v>M2</v>
          </cell>
          <cell r="B4127" t="str">
            <v>A5C</v>
          </cell>
          <cell r="C4127" t="str">
            <v>P</v>
          </cell>
          <cell r="D4127" t="str">
            <v>23029</v>
          </cell>
          <cell r="E4127" t="str">
            <v>WN FLG</v>
          </cell>
          <cell r="F4127">
            <v>3</v>
          </cell>
          <cell r="G4127" t="str">
            <v>CB200104000400</v>
          </cell>
          <cell r="H4127">
            <v>4</v>
          </cell>
          <cell r="I4127" t="str">
            <v>--</v>
          </cell>
          <cell r="J4127">
            <v>5</v>
          </cell>
          <cell r="K4127">
            <v>6</v>
          </cell>
        </row>
        <row r="4128">
          <cell r="A4128" t="str">
            <v>M2</v>
          </cell>
          <cell r="B4128" t="str">
            <v>A5C</v>
          </cell>
          <cell r="C4128" t="str">
            <v>P</v>
          </cell>
          <cell r="D4128" t="str">
            <v>23029</v>
          </cell>
          <cell r="E4128" t="str">
            <v>WN FLG</v>
          </cell>
          <cell r="F4128">
            <v>3</v>
          </cell>
          <cell r="G4128" t="str">
            <v>CB200104000400</v>
          </cell>
          <cell r="H4128">
            <v>4</v>
          </cell>
          <cell r="I4128" t="str">
            <v>--</v>
          </cell>
          <cell r="J4128">
            <v>8</v>
          </cell>
          <cell r="K4128">
            <v>10</v>
          </cell>
        </row>
        <row r="4129">
          <cell r="A4129" t="str">
            <v>M2</v>
          </cell>
          <cell r="B4129" t="str">
            <v>A5C</v>
          </cell>
          <cell r="C4129" t="str">
            <v>P</v>
          </cell>
          <cell r="D4129" t="str">
            <v>23045</v>
          </cell>
          <cell r="E4129" t="str">
            <v>WN FLG</v>
          </cell>
          <cell r="F4129">
            <v>3</v>
          </cell>
          <cell r="G4129" t="str">
            <v>CB200104000400</v>
          </cell>
          <cell r="H4129">
            <v>4</v>
          </cell>
          <cell r="I4129" t="str">
            <v>--</v>
          </cell>
          <cell r="J4129">
            <v>2</v>
          </cell>
          <cell r="K4129">
            <v>3</v>
          </cell>
        </row>
        <row r="4130">
          <cell r="A4130" t="str">
            <v>M2</v>
          </cell>
          <cell r="B4130" t="str">
            <v>A5C</v>
          </cell>
          <cell r="C4130" t="str">
            <v>P</v>
          </cell>
          <cell r="D4130" t="str">
            <v>23024</v>
          </cell>
          <cell r="E4130" t="str">
            <v>WN FLG</v>
          </cell>
          <cell r="F4130">
            <v>3</v>
          </cell>
          <cell r="G4130" t="str">
            <v>CB200104000400</v>
          </cell>
          <cell r="H4130">
            <v>4</v>
          </cell>
          <cell r="I4130" t="str">
            <v>--</v>
          </cell>
          <cell r="J4130">
            <v>5</v>
          </cell>
          <cell r="K4130">
            <v>6</v>
          </cell>
        </row>
        <row r="4131">
          <cell r="A4131" t="str">
            <v>M2</v>
          </cell>
          <cell r="B4131" t="str">
            <v>A5C</v>
          </cell>
          <cell r="C4131" t="str">
            <v>P</v>
          </cell>
          <cell r="D4131" t="str">
            <v>23062</v>
          </cell>
          <cell r="E4131" t="str">
            <v>WN FLG</v>
          </cell>
          <cell r="F4131">
            <v>3</v>
          </cell>
          <cell r="G4131" t="str">
            <v>CB200104000400</v>
          </cell>
          <cell r="H4131">
            <v>4</v>
          </cell>
          <cell r="I4131" t="str">
            <v>--</v>
          </cell>
          <cell r="J4131">
            <v>5</v>
          </cell>
          <cell r="K4131">
            <v>6</v>
          </cell>
        </row>
        <row r="4132">
          <cell r="A4132" t="str">
            <v>M2</v>
          </cell>
          <cell r="B4132" t="str">
            <v>A5C</v>
          </cell>
          <cell r="C4132" t="str">
            <v>P</v>
          </cell>
          <cell r="D4132" t="str">
            <v>23091</v>
          </cell>
          <cell r="E4132" t="str">
            <v>WN FLG</v>
          </cell>
          <cell r="F4132">
            <v>3</v>
          </cell>
          <cell r="G4132" t="str">
            <v>CB200104000400</v>
          </cell>
          <cell r="H4132">
            <v>4</v>
          </cell>
          <cell r="I4132" t="str">
            <v>--</v>
          </cell>
          <cell r="J4132">
            <v>2</v>
          </cell>
          <cell r="K4132">
            <v>3</v>
          </cell>
        </row>
        <row r="4133">
          <cell r="A4133" t="str">
            <v>M2</v>
          </cell>
          <cell r="B4133" t="str">
            <v>A5C</v>
          </cell>
          <cell r="C4133" t="str">
            <v>P</v>
          </cell>
          <cell r="D4133" t="str">
            <v>23130</v>
          </cell>
          <cell r="E4133" t="str">
            <v>WN FLG</v>
          </cell>
          <cell r="F4133">
            <v>3</v>
          </cell>
          <cell r="G4133" t="str">
            <v>CB200104000400</v>
          </cell>
          <cell r="H4133">
            <v>4</v>
          </cell>
          <cell r="I4133" t="str">
            <v>--</v>
          </cell>
          <cell r="J4133">
            <v>2</v>
          </cell>
          <cell r="K4133">
            <v>3</v>
          </cell>
        </row>
        <row r="4134">
          <cell r="A4134" t="str">
            <v>M2</v>
          </cell>
          <cell r="B4134" t="str">
            <v>A5C</v>
          </cell>
          <cell r="C4134" t="str">
            <v>P</v>
          </cell>
          <cell r="D4134" t="str">
            <v>23023</v>
          </cell>
          <cell r="E4134" t="str">
            <v>WN FLG</v>
          </cell>
          <cell r="F4134">
            <v>3</v>
          </cell>
          <cell r="G4134" t="str">
            <v>CB200104000600</v>
          </cell>
          <cell r="H4134">
            <v>6</v>
          </cell>
          <cell r="I4134" t="str">
            <v>--</v>
          </cell>
          <cell r="J4134">
            <v>2</v>
          </cell>
          <cell r="K4134">
            <v>3</v>
          </cell>
        </row>
        <row r="4135">
          <cell r="A4135" t="str">
            <v>M2</v>
          </cell>
          <cell r="B4135" t="str">
            <v>A5C</v>
          </cell>
          <cell r="C4135" t="str">
            <v>P</v>
          </cell>
          <cell r="D4135" t="str">
            <v>23084</v>
          </cell>
          <cell r="E4135" t="str">
            <v>WN FLG</v>
          </cell>
          <cell r="F4135">
            <v>3</v>
          </cell>
          <cell r="G4135" t="str">
            <v>CB200104000600</v>
          </cell>
          <cell r="H4135">
            <v>6</v>
          </cell>
          <cell r="I4135" t="str">
            <v>--</v>
          </cell>
          <cell r="J4135">
            <v>8</v>
          </cell>
          <cell r="K4135">
            <v>10</v>
          </cell>
        </row>
        <row r="4136">
          <cell r="A4136" t="str">
            <v>M2</v>
          </cell>
          <cell r="B4136" t="str">
            <v>A5C</v>
          </cell>
          <cell r="C4136" t="str">
            <v>P</v>
          </cell>
          <cell r="D4136" t="str">
            <v>23097</v>
          </cell>
          <cell r="E4136" t="str">
            <v>WN FLG</v>
          </cell>
          <cell r="F4136">
            <v>3</v>
          </cell>
          <cell r="G4136" t="str">
            <v>CB200104000600</v>
          </cell>
          <cell r="H4136">
            <v>6</v>
          </cell>
          <cell r="I4136" t="str">
            <v>--</v>
          </cell>
          <cell r="J4136">
            <v>2</v>
          </cell>
          <cell r="K4136">
            <v>3</v>
          </cell>
        </row>
        <row r="4137">
          <cell r="A4137" t="str">
            <v>M2</v>
          </cell>
          <cell r="B4137" t="str">
            <v>A5C</v>
          </cell>
          <cell r="C4137" t="str">
            <v>P</v>
          </cell>
          <cell r="D4137" t="str">
            <v>23136</v>
          </cell>
          <cell r="E4137" t="str">
            <v>WN FLG</v>
          </cell>
          <cell r="F4137">
            <v>3</v>
          </cell>
          <cell r="G4137" t="str">
            <v>CB200104000600</v>
          </cell>
          <cell r="H4137">
            <v>6</v>
          </cell>
          <cell r="I4137" t="str">
            <v>--</v>
          </cell>
          <cell r="J4137">
            <v>2</v>
          </cell>
          <cell r="K4137">
            <v>3</v>
          </cell>
        </row>
        <row r="4138">
          <cell r="A4138" t="str">
            <v>M2</v>
          </cell>
          <cell r="B4138" t="str">
            <v>A5C</v>
          </cell>
          <cell r="C4138" t="str">
            <v>P</v>
          </cell>
          <cell r="D4138" t="str">
            <v>23152</v>
          </cell>
          <cell r="E4138" t="str">
            <v>WN FLG</v>
          </cell>
          <cell r="F4138">
            <v>3</v>
          </cell>
          <cell r="G4138" t="str">
            <v>CB200104000600</v>
          </cell>
          <cell r="H4138">
            <v>6</v>
          </cell>
          <cell r="I4138" t="str">
            <v>--</v>
          </cell>
          <cell r="J4138">
            <v>5</v>
          </cell>
          <cell r="K4138">
            <v>6</v>
          </cell>
        </row>
        <row r="4139">
          <cell r="A4139" t="str">
            <v>M2</v>
          </cell>
          <cell r="B4139" t="str">
            <v>A5C</v>
          </cell>
          <cell r="C4139" t="str">
            <v>P</v>
          </cell>
          <cell r="D4139" t="str">
            <v>23160</v>
          </cell>
          <cell r="E4139" t="str">
            <v>WN FLG</v>
          </cell>
          <cell r="F4139">
            <v>3</v>
          </cell>
          <cell r="G4139" t="str">
            <v>CB200104000600</v>
          </cell>
          <cell r="H4139">
            <v>6</v>
          </cell>
          <cell r="I4139" t="str">
            <v>--</v>
          </cell>
          <cell r="J4139">
            <v>2</v>
          </cell>
          <cell r="K4139">
            <v>3</v>
          </cell>
        </row>
        <row r="4140">
          <cell r="A4140" t="str">
            <v>M2</v>
          </cell>
          <cell r="B4140" t="str">
            <v>A5C</v>
          </cell>
          <cell r="C4140" t="str">
            <v>P</v>
          </cell>
          <cell r="D4140" t="str">
            <v>23160</v>
          </cell>
          <cell r="E4140" t="str">
            <v>WN FLG</v>
          </cell>
          <cell r="F4140">
            <v>3</v>
          </cell>
          <cell r="G4140" t="str">
            <v>CB200204000600</v>
          </cell>
          <cell r="H4140">
            <v>6</v>
          </cell>
          <cell r="I4140" t="str">
            <v>--</v>
          </cell>
          <cell r="J4140">
            <v>2</v>
          </cell>
          <cell r="K4140">
            <v>3</v>
          </cell>
        </row>
        <row r="4141">
          <cell r="A4141" t="str">
            <v>M2</v>
          </cell>
          <cell r="B4141" t="str">
            <v>A5C</v>
          </cell>
          <cell r="C4141" t="str">
            <v>P</v>
          </cell>
          <cell r="D4141" t="str">
            <v>23181</v>
          </cell>
          <cell r="E4141" t="str">
            <v>WN FLG</v>
          </cell>
          <cell r="F4141">
            <v>3</v>
          </cell>
          <cell r="G4141" t="str">
            <v>CB200104000600</v>
          </cell>
          <cell r="H4141">
            <v>6</v>
          </cell>
          <cell r="I4141" t="str">
            <v>--</v>
          </cell>
          <cell r="J4141">
            <v>4</v>
          </cell>
          <cell r="K4141">
            <v>5</v>
          </cell>
        </row>
        <row r="4142">
          <cell r="A4142" t="str">
            <v>M2</v>
          </cell>
          <cell r="B4142" t="str">
            <v>A5C</v>
          </cell>
          <cell r="C4142" t="str">
            <v>P</v>
          </cell>
          <cell r="D4142" t="str">
            <v>23181</v>
          </cell>
          <cell r="E4142" t="str">
            <v>WN FLG</v>
          </cell>
          <cell r="F4142">
            <v>3</v>
          </cell>
          <cell r="G4142" t="str">
            <v>CB200104000600</v>
          </cell>
          <cell r="H4142">
            <v>6</v>
          </cell>
          <cell r="I4142" t="str">
            <v>--</v>
          </cell>
          <cell r="J4142">
            <v>1</v>
          </cell>
          <cell r="K4142">
            <v>2</v>
          </cell>
        </row>
        <row r="4143">
          <cell r="A4143" t="str">
            <v>M2</v>
          </cell>
          <cell r="B4143" t="str">
            <v>A5C</v>
          </cell>
          <cell r="C4143" t="str">
            <v>P</v>
          </cell>
          <cell r="D4143" t="str">
            <v>23083</v>
          </cell>
          <cell r="E4143" t="str">
            <v>WN FLG</v>
          </cell>
          <cell r="F4143">
            <v>3</v>
          </cell>
          <cell r="G4143" t="str">
            <v>CB200104000600</v>
          </cell>
          <cell r="H4143">
            <v>6</v>
          </cell>
          <cell r="I4143" t="str">
            <v>--</v>
          </cell>
          <cell r="J4143">
            <v>1</v>
          </cell>
          <cell r="K4143">
            <v>2</v>
          </cell>
        </row>
        <row r="4144">
          <cell r="A4144" t="str">
            <v>M2</v>
          </cell>
          <cell r="B4144" t="str">
            <v>A5C</v>
          </cell>
          <cell r="C4144" t="str">
            <v>P</v>
          </cell>
          <cell r="D4144" t="str">
            <v>23056</v>
          </cell>
          <cell r="E4144" t="str">
            <v>WN FLG</v>
          </cell>
          <cell r="F4144">
            <v>3</v>
          </cell>
          <cell r="G4144" t="str">
            <v>CB200104000600</v>
          </cell>
          <cell r="H4144">
            <v>6</v>
          </cell>
          <cell r="I4144" t="str">
            <v>--</v>
          </cell>
          <cell r="J4144">
            <v>2</v>
          </cell>
          <cell r="K4144">
            <v>3</v>
          </cell>
        </row>
        <row r="4145">
          <cell r="A4145" t="str">
            <v>M2</v>
          </cell>
          <cell r="B4145" t="str">
            <v>A5C</v>
          </cell>
          <cell r="C4145" t="str">
            <v>P</v>
          </cell>
          <cell r="D4145" t="str">
            <v>23075</v>
          </cell>
          <cell r="E4145" t="str">
            <v>WN FLG</v>
          </cell>
          <cell r="F4145">
            <v>3</v>
          </cell>
          <cell r="G4145" t="str">
            <v>CB200104000600</v>
          </cell>
          <cell r="H4145">
            <v>6</v>
          </cell>
          <cell r="I4145" t="str">
            <v>--</v>
          </cell>
          <cell r="J4145">
            <v>2</v>
          </cell>
          <cell r="K4145">
            <v>3</v>
          </cell>
        </row>
        <row r="4146">
          <cell r="A4146" t="str">
            <v>M2</v>
          </cell>
          <cell r="B4146" t="str">
            <v>A5C</v>
          </cell>
          <cell r="C4146" t="str">
            <v>P</v>
          </cell>
          <cell r="D4146" t="str">
            <v>23089</v>
          </cell>
          <cell r="E4146" t="str">
            <v>WN FLG</v>
          </cell>
          <cell r="F4146">
            <v>3</v>
          </cell>
          <cell r="G4146" t="str">
            <v>CB200104000600</v>
          </cell>
          <cell r="H4146">
            <v>6</v>
          </cell>
          <cell r="I4146" t="str">
            <v>--</v>
          </cell>
          <cell r="J4146">
            <v>2</v>
          </cell>
          <cell r="K4146">
            <v>3</v>
          </cell>
        </row>
        <row r="4147">
          <cell r="A4147" t="str">
            <v>M2</v>
          </cell>
          <cell r="B4147" t="str">
            <v>A5C</v>
          </cell>
          <cell r="C4147" t="str">
            <v>P</v>
          </cell>
          <cell r="D4147" t="str">
            <v>23090</v>
          </cell>
          <cell r="E4147" t="str">
            <v>WN FLG</v>
          </cell>
          <cell r="F4147">
            <v>3</v>
          </cell>
          <cell r="G4147" t="str">
            <v>CB200104000600</v>
          </cell>
          <cell r="H4147">
            <v>6</v>
          </cell>
          <cell r="I4147" t="str">
            <v>--</v>
          </cell>
          <cell r="J4147">
            <v>2</v>
          </cell>
          <cell r="K4147">
            <v>3</v>
          </cell>
        </row>
        <row r="4148">
          <cell r="A4148" t="str">
            <v>M2</v>
          </cell>
          <cell r="B4148" t="str">
            <v>A5C</v>
          </cell>
          <cell r="C4148" t="str">
            <v>P</v>
          </cell>
          <cell r="D4148" t="str">
            <v>23091</v>
          </cell>
          <cell r="E4148" t="str">
            <v>WN FLG</v>
          </cell>
          <cell r="F4148">
            <v>3</v>
          </cell>
          <cell r="G4148" t="str">
            <v>CB200104000600</v>
          </cell>
          <cell r="H4148">
            <v>6</v>
          </cell>
          <cell r="I4148" t="str">
            <v>--</v>
          </cell>
          <cell r="J4148">
            <v>9</v>
          </cell>
          <cell r="K4148">
            <v>11</v>
          </cell>
        </row>
        <row r="4149">
          <cell r="A4149" t="str">
            <v>M2</v>
          </cell>
          <cell r="B4149" t="str">
            <v>A5C</v>
          </cell>
          <cell r="C4149" t="str">
            <v>P</v>
          </cell>
          <cell r="D4149" t="str">
            <v>23091</v>
          </cell>
          <cell r="E4149" t="str">
            <v>WN FLG</v>
          </cell>
          <cell r="F4149">
            <v>3</v>
          </cell>
          <cell r="G4149" t="str">
            <v>CB200104000600</v>
          </cell>
          <cell r="H4149">
            <v>6</v>
          </cell>
          <cell r="I4149" t="str">
            <v>--</v>
          </cell>
          <cell r="J4149">
            <v>2</v>
          </cell>
          <cell r="K4149">
            <v>3</v>
          </cell>
        </row>
        <row r="4150">
          <cell r="A4150" t="str">
            <v>M2</v>
          </cell>
          <cell r="B4150" t="str">
            <v>A5C</v>
          </cell>
          <cell r="C4150" t="str">
            <v>P</v>
          </cell>
          <cell r="D4150" t="str">
            <v>23129</v>
          </cell>
          <cell r="E4150" t="str">
            <v>WN FLG</v>
          </cell>
          <cell r="F4150">
            <v>3</v>
          </cell>
          <cell r="G4150" t="str">
            <v>CB200104000600</v>
          </cell>
          <cell r="H4150">
            <v>6</v>
          </cell>
          <cell r="I4150" t="str">
            <v>--</v>
          </cell>
          <cell r="J4150">
            <v>2</v>
          </cell>
          <cell r="K4150">
            <v>3</v>
          </cell>
        </row>
        <row r="4151">
          <cell r="A4151" t="str">
            <v>M2</v>
          </cell>
          <cell r="B4151" t="str">
            <v>A5C</v>
          </cell>
          <cell r="C4151" t="str">
            <v>P</v>
          </cell>
          <cell r="D4151" t="str">
            <v>23130</v>
          </cell>
          <cell r="E4151" t="str">
            <v>WN FLG</v>
          </cell>
          <cell r="F4151">
            <v>3</v>
          </cell>
          <cell r="G4151" t="str">
            <v>CB200104000600</v>
          </cell>
          <cell r="H4151">
            <v>6</v>
          </cell>
          <cell r="I4151" t="str">
            <v>--</v>
          </cell>
          <cell r="J4151">
            <v>9</v>
          </cell>
          <cell r="K4151">
            <v>11</v>
          </cell>
        </row>
        <row r="4152">
          <cell r="A4152" t="str">
            <v>M2</v>
          </cell>
          <cell r="B4152" t="str">
            <v>A5C</v>
          </cell>
          <cell r="C4152" t="str">
            <v>P</v>
          </cell>
          <cell r="D4152" t="str">
            <v>23130</v>
          </cell>
          <cell r="E4152" t="str">
            <v>WN FLG</v>
          </cell>
          <cell r="F4152">
            <v>3</v>
          </cell>
          <cell r="G4152" t="str">
            <v>CB200204000600</v>
          </cell>
          <cell r="H4152">
            <v>6</v>
          </cell>
          <cell r="I4152" t="str">
            <v>--</v>
          </cell>
          <cell r="J4152">
            <v>2</v>
          </cell>
          <cell r="K4152">
            <v>3</v>
          </cell>
        </row>
        <row r="4153">
          <cell r="A4153" t="str">
            <v>M2</v>
          </cell>
          <cell r="B4153" t="str">
            <v>A5C</v>
          </cell>
          <cell r="C4153" t="str">
            <v>P</v>
          </cell>
          <cell r="D4153" t="str">
            <v>23021</v>
          </cell>
          <cell r="E4153" t="str">
            <v>WN FLG</v>
          </cell>
          <cell r="F4153">
            <v>3</v>
          </cell>
          <cell r="G4153" t="str">
            <v>CB200104000600</v>
          </cell>
          <cell r="H4153">
            <v>6</v>
          </cell>
          <cell r="I4153" t="str">
            <v>--</v>
          </cell>
          <cell r="J4153">
            <v>5</v>
          </cell>
          <cell r="K4153">
            <v>6</v>
          </cell>
        </row>
        <row r="4154">
          <cell r="A4154" t="str">
            <v>M2</v>
          </cell>
          <cell r="B4154" t="str">
            <v>A5C</v>
          </cell>
          <cell r="C4154" t="str">
            <v>P</v>
          </cell>
          <cell r="D4154" t="str">
            <v>23025</v>
          </cell>
          <cell r="E4154" t="str">
            <v>WN FLG</v>
          </cell>
          <cell r="F4154">
            <v>3</v>
          </cell>
          <cell r="G4154" t="str">
            <v>CB200104000600</v>
          </cell>
          <cell r="H4154">
            <v>6</v>
          </cell>
          <cell r="I4154" t="str">
            <v>--</v>
          </cell>
          <cell r="J4154">
            <v>2</v>
          </cell>
          <cell r="K4154">
            <v>3</v>
          </cell>
        </row>
        <row r="4155">
          <cell r="A4155" t="str">
            <v>M2</v>
          </cell>
          <cell r="B4155" t="str">
            <v>A5C</v>
          </cell>
          <cell r="C4155" t="str">
            <v>P</v>
          </cell>
          <cell r="D4155" t="str">
            <v>23026</v>
          </cell>
          <cell r="E4155" t="str">
            <v>WN FLG</v>
          </cell>
          <cell r="F4155">
            <v>3</v>
          </cell>
          <cell r="G4155" t="str">
            <v>CB200104000600</v>
          </cell>
          <cell r="H4155">
            <v>6</v>
          </cell>
          <cell r="I4155" t="str">
            <v>--</v>
          </cell>
          <cell r="J4155">
            <v>5</v>
          </cell>
          <cell r="K4155">
            <v>6</v>
          </cell>
        </row>
        <row r="4156">
          <cell r="A4156" t="str">
            <v>M2</v>
          </cell>
          <cell r="B4156" t="str">
            <v>A5C</v>
          </cell>
          <cell r="C4156" t="str">
            <v>P</v>
          </cell>
          <cell r="D4156" t="str">
            <v>23128</v>
          </cell>
          <cell r="E4156" t="str">
            <v>WN FLG</v>
          </cell>
          <cell r="F4156">
            <v>3</v>
          </cell>
          <cell r="G4156" t="str">
            <v>CB200104000600</v>
          </cell>
          <cell r="H4156">
            <v>6</v>
          </cell>
          <cell r="I4156" t="str">
            <v>--</v>
          </cell>
          <cell r="J4156">
            <v>2</v>
          </cell>
          <cell r="K4156">
            <v>3</v>
          </cell>
        </row>
        <row r="4157">
          <cell r="A4157" t="str">
            <v>M2</v>
          </cell>
          <cell r="B4157" t="str">
            <v>A5C</v>
          </cell>
          <cell r="C4157" t="str">
            <v>P</v>
          </cell>
          <cell r="D4157" t="str">
            <v>23221</v>
          </cell>
          <cell r="E4157" t="str">
            <v>WN FLG</v>
          </cell>
          <cell r="F4157">
            <v>3</v>
          </cell>
          <cell r="G4157" t="str">
            <v>CB200104000600</v>
          </cell>
          <cell r="H4157">
            <v>6</v>
          </cell>
          <cell r="I4157" t="str">
            <v>--</v>
          </cell>
          <cell r="J4157">
            <v>5</v>
          </cell>
          <cell r="K4157">
            <v>6</v>
          </cell>
        </row>
        <row r="4158">
          <cell r="A4158" t="str">
            <v>M2</v>
          </cell>
          <cell r="B4158" t="str">
            <v>A5C</v>
          </cell>
          <cell r="C4158" t="str">
            <v>P</v>
          </cell>
          <cell r="D4158" t="str">
            <v>23221</v>
          </cell>
          <cell r="E4158" t="str">
            <v>WN FLG</v>
          </cell>
          <cell r="F4158">
            <v>3</v>
          </cell>
          <cell r="G4158" t="str">
            <v>CB200104000600</v>
          </cell>
          <cell r="H4158">
            <v>6</v>
          </cell>
          <cell r="I4158" t="str">
            <v>--</v>
          </cell>
          <cell r="J4158">
            <v>2</v>
          </cell>
          <cell r="K4158">
            <v>3</v>
          </cell>
        </row>
        <row r="4159">
          <cell r="A4159" t="str">
            <v>M2</v>
          </cell>
          <cell r="B4159" t="str">
            <v>A5C</v>
          </cell>
          <cell r="C4159" t="str">
            <v>P</v>
          </cell>
          <cell r="D4159" t="str">
            <v>23244</v>
          </cell>
          <cell r="E4159" t="str">
            <v>WN FLG</v>
          </cell>
          <cell r="F4159">
            <v>3</v>
          </cell>
          <cell r="G4159" t="str">
            <v>CB200204000600</v>
          </cell>
          <cell r="H4159">
            <v>6</v>
          </cell>
          <cell r="I4159" t="str">
            <v>--</v>
          </cell>
          <cell r="J4159">
            <v>2</v>
          </cell>
          <cell r="K4159">
            <v>3</v>
          </cell>
        </row>
        <row r="4160">
          <cell r="A4160" t="str">
            <v>M2</v>
          </cell>
          <cell r="B4160" t="str">
            <v>A5C</v>
          </cell>
          <cell r="C4160" t="str">
            <v>P</v>
          </cell>
          <cell r="D4160" t="str">
            <v>23244</v>
          </cell>
          <cell r="E4160" t="str">
            <v>WN FLG</v>
          </cell>
          <cell r="F4160">
            <v>3</v>
          </cell>
          <cell r="G4160" t="str">
            <v>CB200104000600</v>
          </cell>
          <cell r="H4160">
            <v>6</v>
          </cell>
          <cell r="I4160" t="str">
            <v>--</v>
          </cell>
          <cell r="J4160">
            <v>5</v>
          </cell>
          <cell r="K4160">
            <v>6</v>
          </cell>
        </row>
        <row r="4161">
          <cell r="A4161" t="str">
            <v>M2</v>
          </cell>
          <cell r="B4161" t="str">
            <v>A5C</v>
          </cell>
          <cell r="C4161" t="str">
            <v>P</v>
          </cell>
          <cell r="D4161" t="str">
            <v>23046</v>
          </cell>
          <cell r="E4161" t="str">
            <v>WN FLG</v>
          </cell>
          <cell r="F4161">
            <v>3</v>
          </cell>
          <cell r="G4161" t="str">
            <v>CB200104000800</v>
          </cell>
          <cell r="H4161">
            <v>8</v>
          </cell>
          <cell r="I4161" t="str">
            <v>--</v>
          </cell>
          <cell r="J4161">
            <v>2</v>
          </cell>
          <cell r="K4161">
            <v>3</v>
          </cell>
        </row>
        <row r="4162">
          <cell r="A4162" t="str">
            <v>M2</v>
          </cell>
          <cell r="B4162" t="str">
            <v>A5C</v>
          </cell>
          <cell r="C4162" t="str">
            <v>P</v>
          </cell>
          <cell r="D4162" t="str">
            <v>23046</v>
          </cell>
          <cell r="E4162" t="str">
            <v>WN FLG</v>
          </cell>
          <cell r="F4162">
            <v>3</v>
          </cell>
          <cell r="G4162" t="str">
            <v>CB200204000800</v>
          </cell>
          <cell r="H4162">
            <v>8</v>
          </cell>
          <cell r="I4162" t="str">
            <v>--</v>
          </cell>
          <cell r="J4162">
            <v>2</v>
          </cell>
          <cell r="K4162">
            <v>3</v>
          </cell>
        </row>
        <row r="4163">
          <cell r="A4163" t="str">
            <v>M2</v>
          </cell>
          <cell r="B4163" t="str">
            <v>A5C</v>
          </cell>
          <cell r="C4163" t="str">
            <v>P</v>
          </cell>
          <cell r="D4163" t="str">
            <v>23067</v>
          </cell>
          <cell r="E4163" t="str">
            <v>WN FLG</v>
          </cell>
          <cell r="F4163">
            <v>3</v>
          </cell>
          <cell r="G4163" t="str">
            <v>CB200104000800</v>
          </cell>
          <cell r="H4163">
            <v>8</v>
          </cell>
          <cell r="I4163" t="str">
            <v>--</v>
          </cell>
          <cell r="J4163">
            <v>2</v>
          </cell>
          <cell r="K4163">
            <v>3</v>
          </cell>
        </row>
        <row r="4164">
          <cell r="A4164" t="str">
            <v>M2</v>
          </cell>
          <cell r="B4164" t="str">
            <v>A5C</v>
          </cell>
          <cell r="C4164" t="str">
            <v>P</v>
          </cell>
          <cell r="D4164" t="str">
            <v>23126</v>
          </cell>
          <cell r="E4164" t="str">
            <v>WN FLG</v>
          </cell>
          <cell r="F4164">
            <v>3</v>
          </cell>
          <cell r="G4164" t="str">
            <v>CB200104000800</v>
          </cell>
          <cell r="H4164">
            <v>8</v>
          </cell>
          <cell r="I4164" t="str">
            <v>--</v>
          </cell>
          <cell r="J4164">
            <v>2</v>
          </cell>
          <cell r="K4164">
            <v>3</v>
          </cell>
        </row>
        <row r="4165">
          <cell r="A4165" t="str">
            <v>M2</v>
          </cell>
          <cell r="B4165" t="str">
            <v>A5C</v>
          </cell>
          <cell r="C4165" t="str">
            <v>P</v>
          </cell>
          <cell r="D4165" t="str">
            <v>23160</v>
          </cell>
          <cell r="E4165" t="str">
            <v>WN FLG</v>
          </cell>
          <cell r="F4165">
            <v>3</v>
          </cell>
          <cell r="G4165" t="str">
            <v>CB200104000800</v>
          </cell>
          <cell r="H4165">
            <v>8</v>
          </cell>
          <cell r="I4165" t="str">
            <v>--</v>
          </cell>
          <cell r="J4165">
            <v>5</v>
          </cell>
          <cell r="K4165">
            <v>6</v>
          </cell>
        </row>
        <row r="4166">
          <cell r="A4166" t="str">
            <v>M2</v>
          </cell>
          <cell r="B4166" t="str">
            <v>A5C</v>
          </cell>
          <cell r="C4166" t="str">
            <v>P</v>
          </cell>
          <cell r="D4166" t="str">
            <v>23089</v>
          </cell>
          <cell r="E4166" t="str">
            <v>WN FLG</v>
          </cell>
          <cell r="F4166">
            <v>3</v>
          </cell>
          <cell r="G4166" t="str">
            <v>CB200104000800</v>
          </cell>
          <cell r="H4166">
            <v>8</v>
          </cell>
          <cell r="I4166" t="str">
            <v>--</v>
          </cell>
          <cell r="J4166">
            <v>5</v>
          </cell>
          <cell r="K4166">
            <v>6</v>
          </cell>
        </row>
        <row r="4167">
          <cell r="A4167" t="str">
            <v>M2</v>
          </cell>
          <cell r="B4167" t="str">
            <v>A5C</v>
          </cell>
          <cell r="C4167" t="str">
            <v>P</v>
          </cell>
          <cell r="D4167" t="str">
            <v>23093</v>
          </cell>
          <cell r="E4167" t="str">
            <v>WN FLG</v>
          </cell>
          <cell r="F4167">
            <v>3</v>
          </cell>
          <cell r="G4167" t="str">
            <v>CB200104000800</v>
          </cell>
          <cell r="H4167">
            <v>8</v>
          </cell>
          <cell r="I4167" t="str">
            <v>--</v>
          </cell>
          <cell r="J4167">
            <v>2</v>
          </cell>
          <cell r="K4167">
            <v>3</v>
          </cell>
        </row>
        <row r="4168">
          <cell r="A4168" t="str">
            <v>M2</v>
          </cell>
          <cell r="B4168" t="str">
            <v>A5C</v>
          </cell>
          <cell r="C4168" t="str">
            <v>P</v>
          </cell>
          <cell r="D4168" t="str">
            <v>23128</v>
          </cell>
          <cell r="E4168" t="str">
            <v>WN FLG</v>
          </cell>
          <cell r="F4168">
            <v>3</v>
          </cell>
          <cell r="G4168" t="str">
            <v>CB200104000800</v>
          </cell>
          <cell r="H4168">
            <v>8</v>
          </cell>
          <cell r="I4168" t="str">
            <v>--</v>
          </cell>
          <cell r="J4168">
            <v>5</v>
          </cell>
          <cell r="K4168">
            <v>6</v>
          </cell>
        </row>
        <row r="4169">
          <cell r="A4169" t="str">
            <v>M2</v>
          </cell>
          <cell r="B4169" t="str">
            <v>A5C</v>
          </cell>
          <cell r="C4169" t="str">
            <v>P</v>
          </cell>
          <cell r="D4169" t="str">
            <v>23132</v>
          </cell>
          <cell r="E4169" t="str">
            <v>WN FLG</v>
          </cell>
          <cell r="F4169">
            <v>3</v>
          </cell>
          <cell r="G4169" t="str">
            <v>CB200104000800</v>
          </cell>
          <cell r="H4169">
            <v>8</v>
          </cell>
          <cell r="I4169" t="str">
            <v>--</v>
          </cell>
          <cell r="J4169">
            <v>2</v>
          </cell>
          <cell r="K4169">
            <v>3</v>
          </cell>
        </row>
        <row r="4170">
          <cell r="A4170" t="str">
            <v>M2</v>
          </cell>
          <cell r="B4170" t="str">
            <v>A5C</v>
          </cell>
          <cell r="C4170" t="str">
            <v>P</v>
          </cell>
          <cell r="D4170" t="str">
            <v>23010</v>
          </cell>
          <cell r="E4170" t="str">
            <v>WN FLG</v>
          </cell>
          <cell r="F4170">
            <v>3</v>
          </cell>
          <cell r="G4170" t="str">
            <v>CB200104000800</v>
          </cell>
          <cell r="H4170">
            <v>8</v>
          </cell>
          <cell r="I4170" t="str">
            <v>--</v>
          </cell>
          <cell r="J4170">
            <v>2</v>
          </cell>
          <cell r="K4170">
            <v>3</v>
          </cell>
        </row>
        <row r="4171">
          <cell r="A4171" t="str">
            <v>M2</v>
          </cell>
          <cell r="B4171" t="str">
            <v>A5C</v>
          </cell>
          <cell r="C4171" t="str">
            <v>P</v>
          </cell>
          <cell r="D4171" t="str">
            <v>23011</v>
          </cell>
          <cell r="E4171" t="str">
            <v>WN FLG</v>
          </cell>
          <cell r="F4171">
            <v>3</v>
          </cell>
          <cell r="G4171" t="str">
            <v>CB200204001000</v>
          </cell>
          <cell r="H4171">
            <v>10</v>
          </cell>
          <cell r="I4171" t="str">
            <v>--</v>
          </cell>
          <cell r="J4171">
            <v>2</v>
          </cell>
          <cell r="K4171">
            <v>3</v>
          </cell>
        </row>
        <row r="4172">
          <cell r="A4172" t="str">
            <v>M2</v>
          </cell>
          <cell r="B4172" t="str">
            <v>A5C</v>
          </cell>
          <cell r="C4172" t="str">
            <v>P</v>
          </cell>
          <cell r="D4172" t="str">
            <v>23011</v>
          </cell>
          <cell r="E4172" t="str">
            <v>WN FLG</v>
          </cell>
          <cell r="F4172">
            <v>3</v>
          </cell>
          <cell r="G4172" t="str">
            <v>CB200104001000</v>
          </cell>
          <cell r="H4172">
            <v>10</v>
          </cell>
          <cell r="I4172" t="str">
            <v>--</v>
          </cell>
          <cell r="J4172">
            <v>2</v>
          </cell>
          <cell r="K4172">
            <v>3</v>
          </cell>
        </row>
        <row r="4173">
          <cell r="A4173" t="str">
            <v>M2</v>
          </cell>
          <cell r="B4173" t="str">
            <v>A5C</v>
          </cell>
          <cell r="C4173" t="str">
            <v>P</v>
          </cell>
          <cell r="D4173" t="str">
            <v>23023</v>
          </cell>
          <cell r="E4173" t="str">
            <v>WN FLG</v>
          </cell>
          <cell r="F4173">
            <v>3</v>
          </cell>
          <cell r="G4173" t="str">
            <v>CB200104001000</v>
          </cell>
          <cell r="H4173">
            <v>10</v>
          </cell>
          <cell r="I4173" t="str">
            <v>--</v>
          </cell>
          <cell r="J4173">
            <v>4</v>
          </cell>
          <cell r="K4173">
            <v>5</v>
          </cell>
        </row>
        <row r="4174">
          <cell r="A4174" t="str">
            <v>M2</v>
          </cell>
          <cell r="B4174" t="str">
            <v>A5C</v>
          </cell>
          <cell r="C4174" t="str">
            <v>P</v>
          </cell>
          <cell r="D4174" t="str">
            <v>23057</v>
          </cell>
          <cell r="E4174" t="str">
            <v>WN FLG</v>
          </cell>
          <cell r="F4174">
            <v>3</v>
          </cell>
          <cell r="G4174" t="str">
            <v>CB200104001000</v>
          </cell>
          <cell r="H4174">
            <v>10</v>
          </cell>
          <cell r="I4174" t="str">
            <v>--</v>
          </cell>
          <cell r="J4174">
            <v>2</v>
          </cell>
          <cell r="K4174">
            <v>3</v>
          </cell>
        </row>
        <row r="4175">
          <cell r="A4175" t="str">
            <v>M2</v>
          </cell>
          <cell r="B4175" t="str">
            <v>A5C</v>
          </cell>
          <cell r="C4175" t="str">
            <v>P</v>
          </cell>
          <cell r="D4175" t="str">
            <v>23057</v>
          </cell>
          <cell r="E4175" t="str">
            <v>WN FLG</v>
          </cell>
          <cell r="F4175">
            <v>3</v>
          </cell>
          <cell r="G4175" t="str">
            <v>CB200204001000</v>
          </cell>
          <cell r="H4175">
            <v>10</v>
          </cell>
          <cell r="I4175" t="str">
            <v>--</v>
          </cell>
          <cell r="J4175">
            <v>2</v>
          </cell>
          <cell r="K4175">
            <v>3</v>
          </cell>
        </row>
        <row r="4176">
          <cell r="A4176" t="str">
            <v>M2</v>
          </cell>
          <cell r="B4176" t="str">
            <v>A5C</v>
          </cell>
          <cell r="C4176" t="str">
            <v>P</v>
          </cell>
          <cell r="D4176" t="str">
            <v>23049</v>
          </cell>
          <cell r="E4176" t="str">
            <v>WN FLG</v>
          </cell>
          <cell r="F4176">
            <v>3</v>
          </cell>
          <cell r="G4176" t="str">
            <v>CB200104001000</v>
          </cell>
          <cell r="H4176">
            <v>10</v>
          </cell>
          <cell r="I4176" t="str">
            <v>--</v>
          </cell>
          <cell r="J4176">
            <v>2</v>
          </cell>
          <cell r="K4176">
            <v>3</v>
          </cell>
        </row>
        <row r="4177">
          <cell r="A4177" t="str">
            <v>M2</v>
          </cell>
          <cell r="B4177" t="str">
            <v>A5C</v>
          </cell>
          <cell r="C4177" t="str">
            <v>P</v>
          </cell>
          <cell r="D4177" t="str">
            <v>23060</v>
          </cell>
          <cell r="E4177" t="str">
            <v>WN FLG</v>
          </cell>
          <cell r="F4177">
            <v>3</v>
          </cell>
          <cell r="G4177" t="str">
            <v>CB200104001000</v>
          </cell>
          <cell r="H4177">
            <v>10</v>
          </cell>
          <cell r="I4177" t="str">
            <v>--</v>
          </cell>
          <cell r="J4177">
            <v>2</v>
          </cell>
          <cell r="K4177">
            <v>3</v>
          </cell>
        </row>
        <row r="4178">
          <cell r="A4178" t="str">
            <v>M2</v>
          </cell>
          <cell r="B4178" t="str">
            <v>A5C</v>
          </cell>
          <cell r="C4178" t="str">
            <v>P</v>
          </cell>
          <cell r="D4178" t="str">
            <v>23022</v>
          </cell>
          <cell r="E4178" t="str">
            <v>WN FLG</v>
          </cell>
          <cell r="F4178">
            <v>3</v>
          </cell>
          <cell r="G4178" t="str">
            <v>CB200204001200</v>
          </cell>
          <cell r="H4178">
            <v>12</v>
          </cell>
          <cell r="I4178" t="str">
            <v>--</v>
          </cell>
          <cell r="J4178">
            <v>2</v>
          </cell>
          <cell r="K4178">
            <v>3</v>
          </cell>
        </row>
        <row r="4179">
          <cell r="A4179" t="str">
            <v>M2</v>
          </cell>
          <cell r="B4179" t="str">
            <v>A5C</v>
          </cell>
          <cell r="C4179" t="str">
            <v>P</v>
          </cell>
          <cell r="D4179" t="str">
            <v>23031</v>
          </cell>
          <cell r="E4179" t="str">
            <v>WN FLG</v>
          </cell>
          <cell r="F4179">
            <v>3</v>
          </cell>
          <cell r="G4179" t="str">
            <v>CB200104001200</v>
          </cell>
          <cell r="H4179">
            <v>12</v>
          </cell>
          <cell r="I4179" t="str">
            <v>--</v>
          </cell>
          <cell r="J4179">
            <v>1</v>
          </cell>
          <cell r="K4179">
            <v>2</v>
          </cell>
        </row>
        <row r="4180">
          <cell r="A4180" t="str">
            <v>M2</v>
          </cell>
          <cell r="B4180" t="str">
            <v>A5C</v>
          </cell>
          <cell r="C4180" t="str">
            <v>P</v>
          </cell>
          <cell r="D4180" t="str">
            <v>23015</v>
          </cell>
          <cell r="E4180" t="str">
            <v>WN FLG</v>
          </cell>
          <cell r="F4180">
            <v>3</v>
          </cell>
          <cell r="G4180" t="str">
            <v>CB200104001200</v>
          </cell>
          <cell r="H4180">
            <v>12</v>
          </cell>
          <cell r="I4180" t="str">
            <v>--</v>
          </cell>
          <cell r="J4180">
            <v>1</v>
          </cell>
          <cell r="K4180">
            <v>2</v>
          </cell>
        </row>
        <row r="4181">
          <cell r="A4181" t="str">
            <v>M2</v>
          </cell>
          <cell r="B4181" t="str">
            <v>A5C</v>
          </cell>
          <cell r="C4181" t="str">
            <v>P</v>
          </cell>
          <cell r="D4181" t="str">
            <v>23032</v>
          </cell>
          <cell r="E4181" t="str">
            <v>WN FLG</v>
          </cell>
          <cell r="F4181">
            <v>3</v>
          </cell>
          <cell r="G4181" t="str">
            <v>CB200104001600</v>
          </cell>
          <cell r="H4181">
            <v>16</v>
          </cell>
          <cell r="I4181" t="str">
            <v>--</v>
          </cell>
          <cell r="J4181">
            <v>2</v>
          </cell>
          <cell r="K4181">
            <v>2</v>
          </cell>
        </row>
        <row r="4182">
          <cell r="A4182" t="str">
            <v>M2</v>
          </cell>
          <cell r="B4182" t="str">
            <v>A5C</v>
          </cell>
          <cell r="C4182" t="str">
            <v>P</v>
          </cell>
          <cell r="D4182" t="str">
            <v>23022</v>
          </cell>
          <cell r="E4182" t="str">
            <v>WN FLG</v>
          </cell>
          <cell r="F4182">
            <v>3</v>
          </cell>
          <cell r="G4182" t="str">
            <v>CB200104001800</v>
          </cell>
          <cell r="H4182">
            <v>18</v>
          </cell>
          <cell r="I4182" t="str">
            <v>--</v>
          </cell>
          <cell r="J4182">
            <v>1</v>
          </cell>
          <cell r="K4182">
            <v>1</v>
          </cell>
        </row>
        <row r="4183">
          <cell r="A4183" t="str">
            <v>M2</v>
          </cell>
          <cell r="B4183" t="str">
            <v>A5C</v>
          </cell>
          <cell r="C4183" t="str">
            <v>P</v>
          </cell>
          <cell r="D4183" t="str">
            <v>23022</v>
          </cell>
          <cell r="E4183" t="str">
            <v>WN FLG</v>
          </cell>
          <cell r="F4183">
            <v>3</v>
          </cell>
          <cell r="G4183" t="str">
            <v>CB200104002000</v>
          </cell>
          <cell r="H4183">
            <v>20</v>
          </cell>
          <cell r="I4183" t="str">
            <v>--</v>
          </cell>
          <cell r="J4183">
            <v>1</v>
          </cell>
          <cell r="K4183">
            <v>1</v>
          </cell>
        </row>
        <row r="4184">
          <cell r="A4184" t="str">
            <v>M2</v>
          </cell>
          <cell r="B4184" t="str">
            <v>A5C</v>
          </cell>
          <cell r="C4184" t="str">
            <v>P</v>
          </cell>
          <cell r="D4184" t="str">
            <v>23034</v>
          </cell>
          <cell r="E4184" t="str">
            <v>WN FLG</v>
          </cell>
          <cell r="F4184">
            <v>3</v>
          </cell>
          <cell r="G4184" t="str">
            <v>CB200104002000</v>
          </cell>
          <cell r="H4184">
            <v>20</v>
          </cell>
          <cell r="I4184" t="str">
            <v>--</v>
          </cell>
          <cell r="J4184">
            <v>1</v>
          </cell>
          <cell r="K4184">
            <v>1</v>
          </cell>
        </row>
        <row r="4185">
          <cell r="A4185" t="str">
            <v>M2</v>
          </cell>
          <cell r="B4185" t="str">
            <v>B2C</v>
          </cell>
          <cell r="C4185" t="str">
            <v>SH</v>
          </cell>
          <cell r="D4185" t="str">
            <v>23601</v>
          </cell>
          <cell r="E4185" t="str">
            <v>GATE VA</v>
          </cell>
          <cell r="F4185">
            <v>6</v>
          </cell>
          <cell r="G4185" t="str">
            <v>VG8010400000H00</v>
          </cell>
          <cell r="H4185">
            <v>0.5</v>
          </cell>
          <cell r="I4185" t="str">
            <v>--</v>
          </cell>
          <cell r="J4185">
            <v>2</v>
          </cell>
          <cell r="K4185">
            <v>2</v>
          </cell>
        </row>
        <row r="4186">
          <cell r="A4186" t="str">
            <v>M2</v>
          </cell>
          <cell r="B4186" t="str">
            <v>B2C</v>
          </cell>
          <cell r="C4186" t="str">
            <v>SH</v>
          </cell>
          <cell r="D4186" t="str">
            <v>23612</v>
          </cell>
          <cell r="E4186" t="str">
            <v>GATE VA</v>
          </cell>
          <cell r="F4186">
            <v>6</v>
          </cell>
          <cell r="G4186" t="str">
            <v>VG8010400000H00</v>
          </cell>
          <cell r="H4186">
            <v>0.5</v>
          </cell>
          <cell r="I4186" t="str">
            <v>--</v>
          </cell>
          <cell r="J4186">
            <v>2</v>
          </cell>
          <cell r="K4186">
            <v>2</v>
          </cell>
        </row>
        <row r="4187">
          <cell r="A4187" t="str">
            <v>M2</v>
          </cell>
          <cell r="B4187" t="str">
            <v>A5C</v>
          </cell>
          <cell r="C4187" t="str">
            <v>P</v>
          </cell>
          <cell r="D4187" t="str">
            <v>23081</v>
          </cell>
          <cell r="E4187" t="str">
            <v>BALL VA</v>
          </cell>
          <cell r="F4187">
            <v>6</v>
          </cell>
          <cell r="G4187" t="str">
            <v>VB8010600000H00</v>
          </cell>
          <cell r="H4187">
            <v>0.5</v>
          </cell>
          <cell r="I4187" t="str">
            <v>--</v>
          </cell>
          <cell r="J4187">
            <v>2</v>
          </cell>
          <cell r="K4187">
            <v>2</v>
          </cell>
        </row>
        <row r="4188">
          <cell r="A4188" t="str">
            <v>M2</v>
          </cell>
          <cell r="B4188" t="str">
            <v>A5C</v>
          </cell>
          <cell r="C4188" t="str">
            <v>P</v>
          </cell>
          <cell r="D4188" t="str">
            <v>23085</v>
          </cell>
          <cell r="E4188" t="str">
            <v>BALL VA</v>
          </cell>
          <cell r="F4188">
            <v>6</v>
          </cell>
          <cell r="G4188" t="str">
            <v>VB8010600000H00</v>
          </cell>
          <cell r="H4188">
            <v>0.5</v>
          </cell>
          <cell r="I4188" t="str">
            <v>--</v>
          </cell>
          <cell r="J4188">
            <v>2</v>
          </cell>
          <cell r="K4188">
            <v>2</v>
          </cell>
        </row>
        <row r="4189">
          <cell r="A4189" t="str">
            <v>M2</v>
          </cell>
          <cell r="B4189" t="str">
            <v>A5C</v>
          </cell>
          <cell r="C4189" t="str">
            <v>P</v>
          </cell>
          <cell r="D4189" t="str">
            <v>23094</v>
          </cell>
          <cell r="E4189" t="str">
            <v>BALL VA</v>
          </cell>
          <cell r="F4189">
            <v>6</v>
          </cell>
          <cell r="G4189" t="str">
            <v>VB8010600000H00</v>
          </cell>
          <cell r="H4189">
            <v>0.5</v>
          </cell>
          <cell r="I4189" t="str">
            <v>--</v>
          </cell>
          <cell r="J4189">
            <v>2</v>
          </cell>
          <cell r="K4189">
            <v>2</v>
          </cell>
        </row>
        <row r="4190">
          <cell r="A4190" t="str">
            <v>M2</v>
          </cell>
          <cell r="B4190" t="str">
            <v>A5C</v>
          </cell>
          <cell r="C4190" t="str">
            <v>P</v>
          </cell>
          <cell r="D4190" t="str">
            <v>23096</v>
          </cell>
          <cell r="E4190" t="str">
            <v>BALL VA</v>
          </cell>
          <cell r="F4190">
            <v>6</v>
          </cell>
          <cell r="G4190" t="str">
            <v>VB8010600000H00</v>
          </cell>
          <cell r="H4190">
            <v>0.5</v>
          </cell>
          <cell r="I4190" t="str">
            <v>--</v>
          </cell>
          <cell r="J4190">
            <v>2</v>
          </cell>
          <cell r="K4190">
            <v>2</v>
          </cell>
        </row>
        <row r="4191">
          <cell r="A4191" t="str">
            <v>M2</v>
          </cell>
          <cell r="B4191" t="str">
            <v>A5C</v>
          </cell>
          <cell r="C4191" t="str">
            <v>P</v>
          </cell>
          <cell r="D4191" t="str">
            <v>23113</v>
          </cell>
          <cell r="E4191" t="str">
            <v>BALL VA</v>
          </cell>
          <cell r="F4191">
            <v>6</v>
          </cell>
          <cell r="G4191" t="str">
            <v>VB8010600000H00</v>
          </cell>
          <cell r="H4191">
            <v>0.5</v>
          </cell>
          <cell r="I4191" t="str">
            <v>--</v>
          </cell>
          <cell r="J4191">
            <v>2</v>
          </cell>
          <cell r="K4191">
            <v>2</v>
          </cell>
        </row>
        <row r="4192">
          <cell r="A4192" t="str">
            <v>M2</v>
          </cell>
          <cell r="B4192" t="str">
            <v>A5C</v>
          </cell>
          <cell r="C4192" t="str">
            <v>P</v>
          </cell>
          <cell r="D4192" t="str">
            <v>23225</v>
          </cell>
          <cell r="E4192" t="str">
            <v>BALL VA</v>
          </cell>
          <cell r="F4192">
            <v>6</v>
          </cell>
          <cell r="G4192" t="str">
            <v>VB8010600000H00</v>
          </cell>
          <cell r="H4192">
            <v>0.5</v>
          </cell>
          <cell r="I4192" t="str">
            <v>--</v>
          </cell>
          <cell r="J4192">
            <v>2</v>
          </cell>
          <cell r="K4192">
            <v>2</v>
          </cell>
        </row>
        <row r="4193">
          <cell r="A4193" t="str">
            <v>M2</v>
          </cell>
          <cell r="B4193" t="str">
            <v>A5C</v>
          </cell>
          <cell r="C4193" t="str">
            <v>P</v>
          </cell>
          <cell r="D4193" t="str">
            <v>23247</v>
          </cell>
          <cell r="E4193" t="str">
            <v>BALL VA</v>
          </cell>
          <cell r="F4193">
            <v>6</v>
          </cell>
          <cell r="G4193" t="str">
            <v>VB8010600000H00</v>
          </cell>
          <cell r="H4193">
            <v>0.5</v>
          </cell>
          <cell r="I4193" t="str">
            <v>--</v>
          </cell>
          <cell r="J4193">
            <v>2</v>
          </cell>
          <cell r="K4193">
            <v>2</v>
          </cell>
        </row>
        <row r="4194">
          <cell r="A4194" t="str">
            <v>M2</v>
          </cell>
          <cell r="B4194" t="str">
            <v>A5C</v>
          </cell>
          <cell r="C4194" t="str">
            <v>P</v>
          </cell>
          <cell r="D4194" t="str">
            <v>24008</v>
          </cell>
          <cell r="E4194" t="str">
            <v>BALL VA</v>
          </cell>
          <cell r="F4194">
            <v>6</v>
          </cell>
          <cell r="G4194" t="str">
            <v>VB8010600000H00</v>
          </cell>
          <cell r="H4194">
            <v>0.5</v>
          </cell>
          <cell r="I4194" t="str">
            <v>--</v>
          </cell>
          <cell r="J4194">
            <v>2</v>
          </cell>
          <cell r="K4194">
            <v>2</v>
          </cell>
        </row>
        <row r="4195">
          <cell r="A4195" t="str">
            <v>M2</v>
          </cell>
          <cell r="B4195" t="str">
            <v>A5C</v>
          </cell>
          <cell r="C4195" t="str">
            <v>P</v>
          </cell>
          <cell r="D4195" t="str">
            <v>24024</v>
          </cell>
          <cell r="E4195" t="str">
            <v>BALL VA</v>
          </cell>
          <cell r="F4195">
            <v>6</v>
          </cell>
          <cell r="G4195" t="str">
            <v>VB8010600000H00</v>
          </cell>
          <cell r="H4195">
            <v>0.5</v>
          </cell>
          <cell r="I4195" t="str">
            <v>--</v>
          </cell>
          <cell r="J4195">
            <v>2</v>
          </cell>
          <cell r="K4195">
            <v>2</v>
          </cell>
        </row>
        <row r="4196">
          <cell r="A4196" t="str">
            <v>M2</v>
          </cell>
          <cell r="B4196" t="str">
            <v>A5C</v>
          </cell>
          <cell r="C4196" t="str">
            <v>P</v>
          </cell>
          <cell r="D4196" t="str">
            <v>23006</v>
          </cell>
          <cell r="E4196" t="str">
            <v>BALL VA</v>
          </cell>
          <cell r="F4196">
            <v>6</v>
          </cell>
          <cell r="G4196" t="str">
            <v>VB8010600000H00</v>
          </cell>
          <cell r="H4196">
            <v>0.5</v>
          </cell>
          <cell r="I4196" t="str">
            <v>--</v>
          </cell>
          <cell r="J4196">
            <v>2</v>
          </cell>
          <cell r="K4196">
            <v>2</v>
          </cell>
        </row>
        <row r="4197">
          <cell r="A4197" t="str">
            <v>M2</v>
          </cell>
          <cell r="B4197" t="str">
            <v>A5C</v>
          </cell>
          <cell r="C4197" t="str">
            <v>P</v>
          </cell>
          <cell r="D4197" t="str">
            <v>23124</v>
          </cell>
          <cell r="E4197" t="str">
            <v>BALL VA</v>
          </cell>
          <cell r="F4197">
            <v>6</v>
          </cell>
          <cell r="G4197" t="str">
            <v>VB8010600000H00</v>
          </cell>
          <cell r="H4197">
            <v>0.5</v>
          </cell>
          <cell r="I4197" t="str">
            <v>--</v>
          </cell>
          <cell r="J4197">
            <v>2</v>
          </cell>
          <cell r="K4197">
            <v>2</v>
          </cell>
        </row>
        <row r="4198">
          <cell r="A4198" t="str">
            <v>M2</v>
          </cell>
          <cell r="B4198" t="str">
            <v>A5C</v>
          </cell>
          <cell r="C4198" t="str">
            <v>P</v>
          </cell>
          <cell r="D4198" t="str">
            <v>23094</v>
          </cell>
          <cell r="E4198" t="str">
            <v>GLOBE VA</v>
          </cell>
          <cell r="F4198">
            <v>6</v>
          </cell>
          <cell r="G4198" t="str">
            <v>VL8010100000H00</v>
          </cell>
          <cell r="H4198">
            <v>0.5</v>
          </cell>
          <cell r="I4198" t="str">
            <v>--</v>
          </cell>
          <cell r="J4198">
            <v>1</v>
          </cell>
          <cell r="K4198">
            <v>1</v>
          </cell>
        </row>
        <row r="4199">
          <cell r="A4199" t="str">
            <v>M2</v>
          </cell>
          <cell r="B4199" t="str">
            <v>A5C</v>
          </cell>
          <cell r="C4199" t="str">
            <v>P</v>
          </cell>
          <cell r="D4199" t="str">
            <v>23113</v>
          </cell>
          <cell r="E4199" t="str">
            <v>GLOBE VA</v>
          </cell>
          <cell r="F4199">
            <v>6</v>
          </cell>
          <cell r="G4199" t="str">
            <v>VL8010100000H00</v>
          </cell>
          <cell r="H4199">
            <v>0.5</v>
          </cell>
          <cell r="I4199" t="str">
            <v>--</v>
          </cell>
          <cell r="J4199">
            <v>1</v>
          </cell>
          <cell r="K4199">
            <v>1</v>
          </cell>
        </row>
        <row r="4200">
          <cell r="A4200" t="str">
            <v>M2</v>
          </cell>
          <cell r="B4200" t="str">
            <v>A5C</v>
          </cell>
          <cell r="C4200" t="str">
            <v>P</v>
          </cell>
          <cell r="D4200" t="str">
            <v>23059</v>
          </cell>
          <cell r="E4200" t="str">
            <v>BALL VA</v>
          </cell>
          <cell r="F4200">
            <v>6</v>
          </cell>
          <cell r="G4200" t="str">
            <v>VB8010600000H00</v>
          </cell>
          <cell r="H4200">
            <v>0.5</v>
          </cell>
          <cell r="I4200" t="str">
            <v>--</v>
          </cell>
          <cell r="J4200">
            <v>2</v>
          </cell>
          <cell r="K4200">
            <v>2</v>
          </cell>
        </row>
        <row r="4201">
          <cell r="A4201" t="str">
            <v>M2</v>
          </cell>
          <cell r="B4201" t="str">
            <v>A5C</v>
          </cell>
          <cell r="C4201" t="str">
            <v>P</v>
          </cell>
          <cell r="D4201" t="str">
            <v>23019</v>
          </cell>
          <cell r="E4201" t="str">
            <v>BALL VA</v>
          </cell>
          <cell r="F4201">
            <v>6</v>
          </cell>
          <cell r="G4201" t="str">
            <v>VB8010600000H00</v>
          </cell>
          <cell r="H4201">
            <v>0.5</v>
          </cell>
          <cell r="I4201" t="str">
            <v>--</v>
          </cell>
          <cell r="J4201">
            <v>2</v>
          </cell>
          <cell r="K4201">
            <v>2</v>
          </cell>
        </row>
        <row r="4202">
          <cell r="A4202" t="str">
            <v>M2</v>
          </cell>
          <cell r="B4202" t="str">
            <v>A5C</v>
          </cell>
          <cell r="C4202" t="str">
            <v>P</v>
          </cell>
          <cell r="D4202" t="str">
            <v>23024</v>
          </cell>
          <cell r="E4202" t="str">
            <v>BALL VA</v>
          </cell>
          <cell r="F4202">
            <v>6</v>
          </cell>
          <cell r="G4202" t="str">
            <v>VB8010600000H00</v>
          </cell>
          <cell r="H4202">
            <v>0.5</v>
          </cell>
          <cell r="I4202" t="str">
            <v>--</v>
          </cell>
          <cell r="J4202">
            <v>2</v>
          </cell>
          <cell r="K4202">
            <v>2</v>
          </cell>
        </row>
        <row r="4203">
          <cell r="A4203" t="str">
            <v>M2</v>
          </cell>
          <cell r="B4203" t="str">
            <v>A5C</v>
          </cell>
          <cell r="C4203" t="str">
            <v>P</v>
          </cell>
          <cell r="D4203" t="str">
            <v>23028</v>
          </cell>
          <cell r="E4203" t="str">
            <v>BALL VA</v>
          </cell>
          <cell r="F4203">
            <v>6</v>
          </cell>
          <cell r="G4203" t="str">
            <v>VB8010600000H00</v>
          </cell>
          <cell r="H4203">
            <v>0.5</v>
          </cell>
          <cell r="I4203" t="str">
            <v>--</v>
          </cell>
          <cell r="J4203">
            <v>4</v>
          </cell>
          <cell r="K4203">
            <v>4</v>
          </cell>
        </row>
        <row r="4204">
          <cell r="A4204" t="str">
            <v>M2</v>
          </cell>
          <cell r="B4204" t="str">
            <v>A5C</v>
          </cell>
          <cell r="C4204" t="str">
            <v>P</v>
          </cell>
          <cell r="D4204" t="str">
            <v>23039</v>
          </cell>
          <cell r="E4204" t="str">
            <v>BALL VA</v>
          </cell>
          <cell r="F4204">
            <v>6</v>
          </cell>
          <cell r="G4204" t="str">
            <v>VB8010600000H00</v>
          </cell>
          <cell r="H4204">
            <v>0.5</v>
          </cell>
          <cell r="I4204" t="str">
            <v>--</v>
          </cell>
          <cell r="J4204">
            <v>2</v>
          </cell>
          <cell r="K4204">
            <v>2</v>
          </cell>
        </row>
        <row r="4205">
          <cell r="A4205" t="str">
            <v>M2</v>
          </cell>
          <cell r="B4205" t="str">
            <v>A5C</v>
          </cell>
          <cell r="C4205" t="str">
            <v>P</v>
          </cell>
          <cell r="D4205" t="str">
            <v>23048</v>
          </cell>
          <cell r="E4205" t="str">
            <v>BALL VA</v>
          </cell>
          <cell r="F4205">
            <v>6</v>
          </cell>
          <cell r="G4205" t="str">
            <v>VB8010600000H00</v>
          </cell>
          <cell r="H4205">
            <v>0.5</v>
          </cell>
          <cell r="I4205" t="str">
            <v>--</v>
          </cell>
          <cell r="J4205">
            <v>2</v>
          </cell>
          <cell r="K4205">
            <v>2</v>
          </cell>
        </row>
        <row r="4206">
          <cell r="A4206" t="str">
            <v>M2</v>
          </cell>
          <cell r="B4206" t="str">
            <v>A5C</v>
          </cell>
          <cell r="C4206" t="str">
            <v>P</v>
          </cell>
          <cell r="D4206" t="str">
            <v>23053</v>
          </cell>
          <cell r="E4206" t="str">
            <v>BALL VA</v>
          </cell>
          <cell r="F4206">
            <v>6</v>
          </cell>
          <cell r="G4206" t="str">
            <v>VB8010600000H00</v>
          </cell>
          <cell r="H4206">
            <v>0.5</v>
          </cell>
          <cell r="I4206" t="str">
            <v>--</v>
          </cell>
          <cell r="J4206">
            <v>2</v>
          </cell>
          <cell r="K4206">
            <v>2</v>
          </cell>
        </row>
        <row r="4207">
          <cell r="A4207" t="str">
            <v>M2</v>
          </cell>
          <cell r="B4207" t="str">
            <v>A5C</v>
          </cell>
          <cell r="C4207" t="str">
            <v>P</v>
          </cell>
          <cell r="D4207" t="str">
            <v>23054</v>
          </cell>
          <cell r="E4207" t="str">
            <v>BALL VA</v>
          </cell>
          <cell r="F4207">
            <v>6</v>
          </cell>
          <cell r="G4207" t="str">
            <v>VB8010600000H00</v>
          </cell>
          <cell r="H4207">
            <v>0.5</v>
          </cell>
          <cell r="I4207" t="str">
            <v>--</v>
          </cell>
          <cell r="J4207">
            <v>2</v>
          </cell>
          <cell r="K4207">
            <v>2</v>
          </cell>
        </row>
        <row r="4208">
          <cell r="A4208" t="str">
            <v>M2</v>
          </cell>
          <cell r="B4208" t="str">
            <v>A5C</v>
          </cell>
          <cell r="C4208" t="str">
            <v>P</v>
          </cell>
          <cell r="D4208" t="str">
            <v>23064</v>
          </cell>
          <cell r="E4208" t="str">
            <v>BALL VA</v>
          </cell>
          <cell r="F4208">
            <v>6</v>
          </cell>
          <cell r="G4208" t="str">
            <v>VB8010600000H00</v>
          </cell>
          <cell r="H4208">
            <v>0.5</v>
          </cell>
          <cell r="I4208" t="str">
            <v>--</v>
          </cell>
          <cell r="J4208">
            <v>2</v>
          </cell>
          <cell r="K4208">
            <v>2</v>
          </cell>
        </row>
        <row r="4209">
          <cell r="A4209" t="str">
            <v>M2</v>
          </cell>
          <cell r="B4209" t="str">
            <v>A5C</v>
          </cell>
          <cell r="C4209" t="str">
            <v>P</v>
          </cell>
          <cell r="D4209" t="str">
            <v>23079</v>
          </cell>
          <cell r="E4209" t="str">
            <v>BALL VA</v>
          </cell>
          <cell r="F4209">
            <v>6</v>
          </cell>
          <cell r="G4209" t="str">
            <v>VB8010600000H00</v>
          </cell>
          <cell r="H4209">
            <v>0.5</v>
          </cell>
          <cell r="I4209" t="str">
            <v>--</v>
          </cell>
          <cell r="J4209">
            <v>2</v>
          </cell>
          <cell r="K4209">
            <v>2</v>
          </cell>
        </row>
        <row r="4210">
          <cell r="A4210" t="str">
            <v>M2</v>
          </cell>
          <cell r="B4210" t="str">
            <v>A5C</v>
          </cell>
          <cell r="C4210" t="str">
            <v>P</v>
          </cell>
          <cell r="D4210" t="str">
            <v>24016</v>
          </cell>
          <cell r="E4210" t="str">
            <v>BALL VA</v>
          </cell>
          <cell r="F4210">
            <v>6</v>
          </cell>
          <cell r="G4210" t="str">
            <v>VB8010600000H00</v>
          </cell>
          <cell r="H4210">
            <v>0.5</v>
          </cell>
          <cell r="I4210" t="str">
            <v>--</v>
          </cell>
          <cell r="J4210">
            <v>2</v>
          </cell>
          <cell r="K4210">
            <v>2</v>
          </cell>
        </row>
        <row r="4211">
          <cell r="A4211" t="str">
            <v>M2</v>
          </cell>
          <cell r="B4211" t="str">
            <v>A5C</v>
          </cell>
          <cell r="C4211" t="str">
            <v>P</v>
          </cell>
          <cell r="D4211" t="str">
            <v>24018</v>
          </cell>
          <cell r="E4211" t="str">
            <v>BALL VA</v>
          </cell>
          <cell r="F4211">
            <v>6</v>
          </cell>
          <cell r="G4211" t="str">
            <v>VB8010600000H00</v>
          </cell>
          <cell r="H4211">
            <v>0.5</v>
          </cell>
          <cell r="I4211" t="str">
            <v>--</v>
          </cell>
          <cell r="J4211">
            <v>2</v>
          </cell>
          <cell r="K4211">
            <v>2</v>
          </cell>
        </row>
        <row r="4212">
          <cell r="A4212" t="str">
            <v>M2</v>
          </cell>
          <cell r="B4212" t="str">
            <v>A5C</v>
          </cell>
          <cell r="C4212" t="str">
            <v>P</v>
          </cell>
          <cell r="D4212" t="str">
            <v>23020</v>
          </cell>
          <cell r="E4212" t="str">
            <v>BALL VA</v>
          </cell>
          <cell r="F4212">
            <v>6</v>
          </cell>
          <cell r="G4212" t="str">
            <v>VB8010600000H00</v>
          </cell>
          <cell r="H4212">
            <v>0.5</v>
          </cell>
          <cell r="I4212" t="str">
            <v>--</v>
          </cell>
          <cell r="J4212">
            <v>2</v>
          </cell>
          <cell r="K4212">
            <v>2</v>
          </cell>
        </row>
        <row r="4213">
          <cell r="A4213" t="str">
            <v>M2</v>
          </cell>
          <cell r="B4213" t="str">
            <v>A5C</v>
          </cell>
          <cell r="C4213" t="str">
            <v>P</v>
          </cell>
          <cell r="D4213" t="str">
            <v>23029</v>
          </cell>
          <cell r="E4213" t="str">
            <v>BALL VA</v>
          </cell>
          <cell r="F4213">
            <v>6</v>
          </cell>
          <cell r="G4213" t="str">
            <v>VB8010600000H00</v>
          </cell>
          <cell r="H4213">
            <v>0.5</v>
          </cell>
          <cell r="I4213" t="str">
            <v>--</v>
          </cell>
          <cell r="J4213">
            <v>2</v>
          </cell>
          <cell r="K4213">
            <v>2</v>
          </cell>
        </row>
        <row r="4214">
          <cell r="A4214" t="str">
            <v>M2</v>
          </cell>
          <cell r="B4214" t="str">
            <v>A5C</v>
          </cell>
          <cell r="C4214" t="str">
            <v>P</v>
          </cell>
          <cell r="D4214" t="str">
            <v>23080</v>
          </cell>
          <cell r="E4214" t="str">
            <v>BALL VA</v>
          </cell>
          <cell r="F4214">
            <v>6</v>
          </cell>
          <cell r="G4214" t="str">
            <v>VB8010600000H00</v>
          </cell>
          <cell r="H4214">
            <v>0.5</v>
          </cell>
          <cell r="I4214" t="str">
            <v>--</v>
          </cell>
          <cell r="J4214">
            <v>2</v>
          </cell>
          <cell r="K4214">
            <v>2</v>
          </cell>
        </row>
        <row r="4215">
          <cell r="A4215" t="str">
            <v>M2</v>
          </cell>
          <cell r="B4215" t="str">
            <v>A5C</v>
          </cell>
          <cell r="C4215" t="str">
            <v>P</v>
          </cell>
          <cell r="D4215" t="str">
            <v>23156</v>
          </cell>
          <cell r="E4215" t="str">
            <v>BALL VA</v>
          </cell>
          <cell r="F4215">
            <v>6</v>
          </cell>
          <cell r="G4215" t="str">
            <v>VB8010600000H00</v>
          </cell>
          <cell r="H4215">
            <v>0.5</v>
          </cell>
          <cell r="I4215" t="str">
            <v>--</v>
          </cell>
          <cell r="J4215">
            <v>2</v>
          </cell>
          <cell r="K4215">
            <v>2</v>
          </cell>
        </row>
        <row r="4216">
          <cell r="A4216" t="str">
            <v>M2</v>
          </cell>
          <cell r="B4216" t="str">
            <v>A5C</v>
          </cell>
          <cell r="C4216" t="str">
            <v>P</v>
          </cell>
          <cell r="D4216" t="str">
            <v>24004</v>
          </cell>
          <cell r="E4216" t="str">
            <v>BALL VA</v>
          </cell>
          <cell r="F4216">
            <v>6</v>
          </cell>
          <cell r="G4216" t="str">
            <v>VB8010600000H00</v>
          </cell>
          <cell r="H4216">
            <v>0.5</v>
          </cell>
          <cell r="I4216" t="str">
            <v>--</v>
          </cell>
          <cell r="J4216">
            <v>2</v>
          </cell>
          <cell r="K4216">
            <v>2</v>
          </cell>
        </row>
        <row r="4217">
          <cell r="A4217" t="str">
            <v>M2</v>
          </cell>
          <cell r="B4217" t="str">
            <v>A5C</v>
          </cell>
          <cell r="C4217" t="str">
            <v>P</v>
          </cell>
          <cell r="D4217" t="str">
            <v>99004</v>
          </cell>
          <cell r="E4217" t="str">
            <v>BALL VA</v>
          </cell>
          <cell r="F4217">
            <v>6</v>
          </cell>
          <cell r="G4217" t="str">
            <v>VB8010600000H00</v>
          </cell>
          <cell r="H4217">
            <v>0.5</v>
          </cell>
          <cell r="I4217" t="str">
            <v>--</v>
          </cell>
          <cell r="J4217">
            <v>2</v>
          </cell>
          <cell r="K4217">
            <v>2</v>
          </cell>
        </row>
        <row r="4218">
          <cell r="A4218" t="str">
            <v>M2</v>
          </cell>
          <cell r="B4218" t="str">
            <v>B2C</v>
          </cell>
          <cell r="C4218" t="str">
            <v>SCH</v>
          </cell>
          <cell r="D4218" t="str">
            <v>23613</v>
          </cell>
          <cell r="E4218" t="str">
            <v>GATE VA</v>
          </cell>
          <cell r="F4218">
            <v>6</v>
          </cell>
          <cell r="G4218" t="str">
            <v>VG8010100000T00</v>
          </cell>
          <cell r="H4218">
            <v>0.75</v>
          </cell>
          <cell r="I4218" t="str">
            <v>--</v>
          </cell>
          <cell r="J4218">
            <v>2</v>
          </cell>
          <cell r="K4218">
            <v>2</v>
          </cell>
        </row>
        <row r="4219">
          <cell r="A4219" t="str">
            <v>M2</v>
          </cell>
          <cell r="B4219" t="str">
            <v>B2C</v>
          </cell>
          <cell r="C4219" t="str">
            <v>SCL</v>
          </cell>
          <cell r="D4219" t="str">
            <v>TRAP</v>
          </cell>
          <cell r="E4219" t="str">
            <v>GATE VA</v>
          </cell>
          <cell r="F4219">
            <v>6</v>
          </cell>
          <cell r="G4219" t="str">
            <v>VG8010100000T00</v>
          </cell>
          <cell r="H4219">
            <v>0.75</v>
          </cell>
          <cell r="I4219" t="str">
            <v>--</v>
          </cell>
          <cell r="J4219">
            <v>6</v>
          </cell>
          <cell r="K4219">
            <v>6</v>
          </cell>
        </row>
        <row r="4220">
          <cell r="A4220" t="str">
            <v>M2</v>
          </cell>
          <cell r="B4220" t="str">
            <v>B2C</v>
          </cell>
          <cell r="C4220" t="str">
            <v>SH</v>
          </cell>
          <cell r="D4220" t="str">
            <v>23601</v>
          </cell>
          <cell r="E4220" t="str">
            <v>GATE VA</v>
          </cell>
          <cell r="F4220">
            <v>6</v>
          </cell>
          <cell r="G4220" t="str">
            <v>VG8010100000T00</v>
          </cell>
          <cell r="H4220">
            <v>0.75</v>
          </cell>
          <cell r="I4220" t="str">
            <v>--</v>
          </cell>
          <cell r="J4220">
            <v>2</v>
          </cell>
          <cell r="K4220">
            <v>2</v>
          </cell>
        </row>
        <row r="4221">
          <cell r="A4221" t="str">
            <v>M2</v>
          </cell>
          <cell r="B4221" t="str">
            <v>B2C</v>
          </cell>
          <cell r="C4221" t="str">
            <v>SH</v>
          </cell>
          <cell r="D4221" t="str">
            <v>23612</v>
          </cell>
          <cell r="E4221" t="str">
            <v>GATE VA</v>
          </cell>
          <cell r="F4221">
            <v>6</v>
          </cell>
          <cell r="G4221" t="str">
            <v>VG8010400000T00</v>
          </cell>
          <cell r="H4221">
            <v>0.75</v>
          </cell>
          <cell r="I4221" t="str">
            <v>--</v>
          </cell>
          <cell r="J4221">
            <v>1</v>
          </cell>
          <cell r="K4221">
            <v>1</v>
          </cell>
        </row>
        <row r="4222">
          <cell r="A4222" t="str">
            <v>M2</v>
          </cell>
          <cell r="B4222" t="str">
            <v>B2C</v>
          </cell>
          <cell r="C4222" t="str">
            <v>SH</v>
          </cell>
          <cell r="D4222" t="str">
            <v>24612</v>
          </cell>
          <cell r="E4222" t="str">
            <v>GATE VA</v>
          </cell>
          <cell r="F4222">
            <v>6</v>
          </cell>
          <cell r="G4222" t="str">
            <v>VG8010100000T00</v>
          </cell>
          <cell r="H4222">
            <v>0.75</v>
          </cell>
          <cell r="I4222" t="str">
            <v>--</v>
          </cell>
          <cell r="J4222">
            <v>4</v>
          </cell>
          <cell r="K4222">
            <v>4</v>
          </cell>
        </row>
        <row r="4223">
          <cell r="A4223" t="str">
            <v>M2</v>
          </cell>
          <cell r="B4223" t="str">
            <v>B2C</v>
          </cell>
          <cell r="C4223" t="str">
            <v>SH</v>
          </cell>
          <cell r="D4223" t="str">
            <v>24612</v>
          </cell>
          <cell r="E4223" t="str">
            <v>GLOBE VA</v>
          </cell>
          <cell r="F4223">
            <v>6</v>
          </cell>
          <cell r="G4223" t="str">
            <v>VL8010100000T00</v>
          </cell>
          <cell r="H4223">
            <v>0.75</v>
          </cell>
          <cell r="I4223" t="str">
            <v>--</v>
          </cell>
          <cell r="J4223">
            <v>1</v>
          </cell>
          <cell r="K4223">
            <v>1</v>
          </cell>
        </row>
        <row r="4224">
          <cell r="A4224" t="str">
            <v>M2</v>
          </cell>
          <cell r="B4224" t="str">
            <v>A5C</v>
          </cell>
          <cell r="C4224" t="str">
            <v>N</v>
          </cell>
          <cell r="D4224" t="str">
            <v>23613</v>
          </cell>
          <cell r="E4224" t="str">
            <v>BALL VA</v>
          </cell>
          <cell r="F4224">
            <v>6</v>
          </cell>
          <cell r="G4224" t="str">
            <v>VB8010600000T00</v>
          </cell>
          <cell r="H4224">
            <v>0.75</v>
          </cell>
          <cell r="I4224" t="str">
            <v>--</v>
          </cell>
          <cell r="J4224">
            <v>3</v>
          </cell>
          <cell r="K4224">
            <v>3</v>
          </cell>
        </row>
        <row r="4225">
          <cell r="A4225" t="str">
            <v>M2</v>
          </cell>
          <cell r="B4225" t="str">
            <v>A5C</v>
          </cell>
          <cell r="C4225" t="str">
            <v>N</v>
          </cell>
          <cell r="D4225" t="str">
            <v>23620</v>
          </cell>
          <cell r="E4225" t="str">
            <v>BALL VA</v>
          </cell>
          <cell r="F4225">
            <v>6</v>
          </cell>
          <cell r="G4225" t="str">
            <v>VB8010600000T00</v>
          </cell>
          <cell r="H4225">
            <v>0.75</v>
          </cell>
          <cell r="I4225" t="str">
            <v>--</v>
          </cell>
          <cell r="J4225">
            <v>3</v>
          </cell>
          <cell r="K4225">
            <v>3</v>
          </cell>
        </row>
        <row r="4226">
          <cell r="A4226" t="str">
            <v>M2</v>
          </cell>
          <cell r="B4226" t="str">
            <v>A5C</v>
          </cell>
          <cell r="C4226" t="str">
            <v>N</v>
          </cell>
          <cell r="D4226" t="str">
            <v>23620</v>
          </cell>
          <cell r="E4226" t="str">
            <v>BALL VA</v>
          </cell>
          <cell r="F4226">
            <v>6</v>
          </cell>
          <cell r="G4226" t="str">
            <v>VB8010600000T00</v>
          </cell>
          <cell r="H4226">
            <v>0.75</v>
          </cell>
          <cell r="I4226" t="str">
            <v>--</v>
          </cell>
          <cell r="J4226">
            <v>1</v>
          </cell>
          <cell r="K4226">
            <v>1</v>
          </cell>
        </row>
        <row r="4227">
          <cell r="A4227" t="str">
            <v>M2</v>
          </cell>
          <cell r="B4227" t="str">
            <v>A5C</v>
          </cell>
          <cell r="C4227" t="str">
            <v>N</v>
          </cell>
          <cell r="D4227" t="str">
            <v>23621</v>
          </cell>
          <cell r="E4227" t="str">
            <v>BALL VA</v>
          </cell>
          <cell r="F4227">
            <v>6</v>
          </cell>
          <cell r="G4227" t="str">
            <v>VB8010600000T00</v>
          </cell>
          <cell r="H4227">
            <v>0.75</v>
          </cell>
          <cell r="I4227" t="str">
            <v>--</v>
          </cell>
          <cell r="J4227">
            <v>3</v>
          </cell>
          <cell r="K4227">
            <v>3</v>
          </cell>
        </row>
        <row r="4228">
          <cell r="A4228" t="str">
            <v>M2</v>
          </cell>
          <cell r="B4228" t="str">
            <v>A5C</v>
          </cell>
          <cell r="C4228" t="str">
            <v>N</v>
          </cell>
          <cell r="D4228" t="str">
            <v>23631</v>
          </cell>
          <cell r="E4228" t="str">
            <v>BALL VA</v>
          </cell>
          <cell r="F4228">
            <v>6</v>
          </cell>
          <cell r="G4228" t="str">
            <v>VB8010600000T00</v>
          </cell>
          <cell r="H4228">
            <v>0.75</v>
          </cell>
          <cell r="I4228" t="str">
            <v>--</v>
          </cell>
          <cell r="J4228">
            <v>1</v>
          </cell>
          <cell r="K4228">
            <v>1</v>
          </cell>
        </row>
        <row r="4229">
          <cell r="A4229" t="str">
            <v>M2</v>
          </cell>
          <cell r="B4229" t="str">
            <v>A5C</v>
          </cell>
          <cell r="C4229" t="str">
            <v>N</v>
          </cell>
          <cell r="D4229" t="str">
            <v>23632</v>
          </cell>
          <cell r="E4229" t="str">
            <v>BALL VA</v>
          </cell>
          <cell r="F4229">
            <v>6</v>
          </cell>
          <cell r="G4229" t="str">
            <v>VB8010600000T00</v>
          </cell>
          <cell r="H4229">
            <v>0.75</v>
          </cell>
          <cell r="I4229" t="str">
            <v>--</v>
          </cell>
          <cell r="J4229">
            <v>1</v>
          </cell>
          <cell r="K4229">
            <v>1</v>
          </cell>
        </row>
        <row r="4230">
          <cell r="A4230" t="str">
            <v>M2</v>
          </cell>
          <cell r="B4230" t="str">
            <v>A5C</v>
          </cell>
          <cell r="C4230" t="str">
            <v>N</v>
          </cell>
          <cell r="D4230" t="str">
            <v>23633</v>
          </cell>
          <cell r="E4230" t="str">
            <v>BALL VA</v>
          </cell>
          <cell r="F4230">
            <v>6</v>
          </cell>
          <cell r="G4230" t="str">
            <v>VB8010600000T00</v>
          </cell>
          <cell r="H4230">
            <v>0.75</v>
          </cell>
          <cell r="I4230" t="str">
            <v>--</v>
          </cell>
          <cell r="J4230">
            <v>1</v>
          </cell>
          <cell r="K4230">
            <v>1</v>
          </cell>
        </row>
        <row r="4231">
          <cell r="A4231" t="str">
            <v>M2</v>
          </cell>
          <cell r="B4231" t="str">
            <v>A5C</v>
          </cell>
          <cell r="C4231" t="str">
            <v>N</v>
          </cell>
          <cell r="D4231" t="str">
            <v>23642</v>
          </cell>
          <cell r="E4231" t="str">
            <v>BALL VA</v>
          </cell>
          <cell r="F4231">
            <v>6</v>
          </cell>
          <cell r="G4231" t="str">
            <v>VB8010600000T00</v>
          </cell>
          <cell r="H4231">
            <v>0.75</v>
          </cell>
          <cell r="I4231" t="str">
            <v>--</v>
          </cell>
          <cell r="J4231">
            <v>1</v>
          </cell>
          <cell r="K4231">
            <v>1</v>
          </cell>
        </row>
        <row r="4232">
          <cell r="A4232" t="str">
            <v>M2</v>
          </cell>
          <cell r="B4232" t="str">
            <v>A5C</v>
          </cell>
          <cell r="C4232" t="str">
            <v>N</v>
          </cell>
          <cell r="D4232" t="str">
            <v>23642</v>
          </cell>
          <cell r="E4232" t="str">
            <v>BALL VA</v>
          </cell>
          <cell r="F4232">
            <v>6</v>
          </cell>
          <cell r="G4232" t="str">
            <v>VB8010600000T00</v>
          </cell>
          <cell r="H4232">
            <v>0.75</v>
          </cell>
          <cell r="I4232" t="str">
            <v>--</v>
          </cell>
          <cell r="J4232">
            <v>3</v>
          </cell>
          <cell r="K4232">
            <v>3</v>
          </cell>
        </row>
        <row r="4233">
          <cell r="A4233" t="str">
            <v>M2</v>
          </cell>
          <cell r="B4233" t="str">
            <v>A5C</v>
          </cell>
          <cell r="C4233" t="str">
            <v>N</v>
          </cell>
          <cell r="D4233" t="str">
            <v>23647</v>
          </cell>
          <cell r="E4233" t="str">
            <v>BALL VA</v>
          </cell>
          <cell r="F4233">
            <v>6</v>
          </cell>
          <cell r="G4233" t="str">
            <v>VB8010600000T00</v>
          </cell>
          <cell r="H4233">
            <v>0.75</v>
          </cell>
          <cell r="I4233" t="str">
            <v>--</v>
          </cell>
          <cell r="J4233">
            <v>1</v>
          </cell>
          <cell r="K4233">
            <v>1</v>
          </cell>
        </row>
        <row r="4234">
          <cell r="A4234" t="str">
            <v>M2</v>
          </cell>
          <cell r="B4234" t="str">
            <v>A5C</v>
          </cell>
          <cell r="C4234" t="str">
            <v>N</v>
          </cell>
          <cell r="D4234" t="str">
            <v>24611</v>
          </cell>
          <cell r="E4234" t="str">
            <v>BALL VA</v>
          </cell>
          <cell r="F4234">
            <v>6</v>
          </cell>
          <cell r="G4234" t="str">
            <v>VB8010600000T00</v>
          </cell>
          <cell r="H4234">
            <v>0.75</v>
          </cell>
          <cell r="I4234" t="str">
            <v>--</v>
          </cell>
          <cell r="J4234">
            <v>3</v>
          </cell>
          <cell r="K4234">
            <v>3</v>
          </cell>
        </row>
        <row r="4235">
          <cell r="A4235" t="str">
            <v>M2</v>
          </cell>
          <cell r="B4235" t="str">
            <v>A5C</v>
          </cell>
          <cell r="C4235" t="str">
            <v>N</v>
          </cell>
          <cell r="D4235" t="str">
            <v>24611</v>
          </cell>
          <cell r="E4235" t="str">
            <v>BALL VA</v>
          </cell>
          <cell r="F4235">
            <v>6</v>
          </cell>
          <cell r="G4235" t="str">
            <v>VB8010600000T00</v>
          </cell>
          <cell r="H4235">
            <v>0.75</v>
          </cell>
          <cell r="I4235" t="str">
            <v>--</v>
          </cell>
          <cell r="J4235">
            <v>1</v>
          </cell>
          <cell r="K4235">
            <v>1</v>
          </cell>
        </row>
        <row r="4236">
          <cell r="A4236" t="str">
            <v>M2</v>
          </cell>
          <cell r="B4236" t="str">
            <v>A5C</v>
          </cell>
          <cell r="C4236" t="str">
            <v>N</v>
          </cell>
          <cell r="D4236" t="str">
            <v>23646</v>
          </cell>
          <cell r="E4236" t="str">
            <v>BALL VA</v>
          </cell>
          <cell r="F4236">
            <v>6</v>
          </cell>
          <cell r="G4236" t="str">
            <v>VB8010600000T00</v>
          </cell>
          <cell r="H4236">
            <v>0.75</v>
          </cell>
          <cell r="I4236" t="str">
            <v>--</v>
          </cell>
          <cell r="J4236">
            <v>1</v>
          </cell>
          <cell r="K4236">
            <v>1</v>
          </cell>
        </row>
        <row r="4237">
          <cell r="A4237" t="str">
            <v>M2</v>
          </cell>
          <cell r="B4237" t="str">
            <v>A5C</v>
          </cell>
          <cell r="C4237" t="str">
            <v>N</v>
          </cell>
          <cell r="D4237" t="str">
            <v>23646</v>
          </cell>
          <cell r="E4237" t="str">
            <v>BALL VA</v>
          </cell>
          <cell r="F4237">
            <v>6</v>
          </cell>
          <cell r="G4237" t="str">
            <v>VB8010600000T00</v>
          </cell>
          <cell r="H4237">
            <v>0.75</v>
          </cell>
          <cell r="I4237" t="str">
            <v>--</v>
          </cell>
          <cell r="J4237">
            <v>3</v>
          </cell>
          <cell r="K4237">
            <v>3</v>
          </cell>
        </row>
        <row r="4238">
          <cell r="A4238" t="str">
            <v>M2</v>
          </cell>
          <cell r="B4238" t="str">
            <v>A5C</v>
          </cell>
          <cell r="C4238" t="str">
            <v>N</v>
          </cell>
          <cell r="D4238" t="str">
            <v>24612</v>
          </cell>
          <cell r="E4238" t="str">
            <v>BALL VA</v>
          </cell>
          <cell r="F4238">
            <v>6</v>
          </cell>
          <cell r="G4238" t="str">
            <v>VB8010600000T00</v>
          </cell>
          <cell r="H4238">
            <v>0.75</v>
          </cell>
          <cell r="I4238" t="str">
            <v>--</v>
          </cell>
          <cell r="J4238">
            <v>3</v>
          </cell>
          <cell r="K4238">
            <v>3</v>
          </cell>
        </row>
        <row r="4239">
          <cell r="A4239" t="str">
            <v>M2</v>
          </cell>
          <cell r="B4239" t="str">
            <v>A5C</v>
          </cell>
          <cell r="C4239" t="str">
            <v>N</v>
          </cell>
          <cell r="D4239" t="str">
            <v>24614</v>
          </cell>
          <cell r="E4239" t="str">
            <v>BALL VA</v>
          </cell>
          <cell r="F4239">
            <v>6</v>
          </cell>
          <cell r="G4239" t="str">
            <v>VB8010600000T00</v>
          </cell>
          <cell r="H4239">
            <v>0.75</v>
          </cell>
          <cell r="I4239" t="str">
            <v>--</v>
          </cell>
          <cell r="J4239">
            <v>1</v>
          </cell>
          <cell r="K4239">
            <v>1</v>
          </cell>
        </row>
        <row r="4240">
          <cell r="A4240" t="str">
            <v>M2</v>
          </cell>
          <cell r="B4240" t="str">
            <v>A5C</v>
          </cell>
          <cell r="C4240" t="str">
            <v>P</v>
          </cell>
          <cell r="D4240" t="str">
            <v>23006</v>
          </cell>
          <cell r="E4240" t="str">
            <v>BALL VA</v>
          </cell>
          <cell r="F4240">
            <v>6</v>
          </cell>
          <cell r="G4240" t="str">
            <v>VB8010600000T00</v>
          </cell>
          <cell r="H4240">
            <v>0.75</v>
          </cell>
          <cell r="I4240" t="str">
            <v>--</v>
          </cell>
          <cell r="J4240">
            <v>1</v>
          </cell>
          <cell r="K4240">
            <v>1</v>
          </cell>
        </row>
        <row r="4241">
          <cell r="A4241" t="str">
            <v>M2</v>
          </cell>
          <cell r="B4241" t="str">
            <v>A5C</v>
          </cell>
          <cell r="C4241" t="str">
            <v>P</v>
          </cell>
          <cell r="D4241" t="str">
            <v>23006</v>
          </cell>
          <cell r="E4241" t="str">
            <v>BALL VA</v>
          </cell>
          <cell r="F4241">
            <v>6</v>
          </cell>
          <cell r="G4241" t="str">
            <v>VB8010600000T00</v>
          </cell>
          <cell r="H4241">
            <v>0.75</v>
          </cell>
          <cell r="I4241" t="str">
            <v>--</v>
          </cell>
          <cell r="J4241">
            <v>2</v>
          </cell>
          <cell r="K4241">
            <v>2</v>
          </cell>
        </row>
        <row r="4242">
          <cell r="A4242" t="str">
            <v>M2</v>
          </cell>
          <cell r="B4242" t="str">
            <v>A5C</v>
          </cell>
          <cell r="C4242" t="str">
            <v>P</v>
          </cell>
          <cell r="D4242" t="str">
            <v>23011</v>
          </cell>
          <cell r="E4242" t="str">
            <v>BALL VA</v>
          </cell>
          <cell r="F4242">
            <v>6</v>
          </cell>
          <cell r="G4242" t="str">
            <v>VB8010600000T00</v>
          </cell>
          <cell r="H4242">
            <v>0.75</v>
          </cell>
          <cell r="I4242" t="str">
            <v>--</v>
          </cell>
          <cell r="J4242">
            <v>2</v>
          </cell>
          <cell r="K4242">
            <v>2</v>
          </cell>
        </row>
        <row r="4243">
          <cell r="A4243" t="str">
            <v>M2</v>
          </cell>
          <cell r="B4243" t="str">
            <v>A5C</v>
          </cell>
          <cell r="C4243" t="str">
            <v>P</v>
          </cell>
          <cell r="D4243" t="str">
            <v>23022</v>
          </cell>
          <cell r="E4243" t="str">
            <v>BALL VA</v>
          </cell>
          <cell r="F4243">
            <v>6</v>
          </cell>
          <cell r="G4243" t="str">
            <v>VB8010600000T00</v>
          </cell>
          <cell r="H4243">
            <v>0.75</v>
          </cell>
          <cell r="I4243" t="str">
            <v>--</v>
          </cell>
          <cell r="J4243">
            <v>2</v>
          </cell>
          <cell r="K4243">
            <v>2</v>
          </cell>
        </row>
        <row r="4244">
          <cell r="A4244" t="str">
            <v>M2</v>
          </cell>
          <cell r="B4244" t="str">
            <v>A5C</v>
          </cell>
          <cell r="C4244" t="str">
            <v>P</v>
          </cell>
          <cell r="D4244" t="str">
            <v>23023</v>
          </cell>
          <cell r="E4244" t="str">
            <v>BALL VA</v>
          </cell>
          <cell r="F4244">
            <v>6</v>
          </cell>
          <cell r="G4244" t="str">
            <v>VB8010600000T00</v>
          </cell>
          <cell r="H4244">
            <v>0.75</v>
          </cell>
          <cell r="I4244" t="str">
            <v>--</v>
          </cell>
          <cell r="J4244">
            <v>2</v>
          </cell>
          <cell r="K4244">
            <v>2</v>
          </cell>
        </row>
        <row r="4245">
          <cell r="A4245" t="str">
            <v>M2</v>
          </cell>
          <cell r="B4245" t="str">
            <v>A5C</v>
          </cell>
          <cell r="C4245" t="str">
            <v>P</v>
          </cell>
          <cell r="D4245" t="str">
            <v>23035</v>
          </cell>
          <cell r="E4245" t="str">
            <v>BALL VA</v>
          </cell>
          <cell r="F4245">
            <v>6</v>
          </cell>
          <cell r="G4245" t="str">
            <v>VB8010600000T00</v>
          </cell>
          <cell r="H4245">
            <v>0.75</v>
          </cell>
          <cell r="I4245" t="str">
            <v>--</v>
          </cell>
          <cell r="J4245">
            <v>3</v>
          </cell>
          <cell r="K4245">
            <v>3</v>
          </cell>
        </row>
        <row r="4246">
          <cell r="A4246" t="str">
            <v>M2</v>
          </cell>
          <cell r="B4246" t="str">
            <v>A5C</v>
          </cell>
          <cell r="C4246" t="str">
            <v>P</v>
          </cell>
          <cell r="D4246" t="str">
            <v>23037</v>
          </cell>
          <cell r="E4246" t="str">
            <v>BALL VA</v>
          </cell>
          <cell r="F4246">
            <v>6</v>
          </cell>
          <cell r="G4246" t="str">
            <v>VB8010600000T00</v>
          </cell>
          <cell r="H4246">
            <v>0.75</v>
          </cell>
          <cell r="I4246" t="str">
            <v>--</v>
          </cell>
          <cell r="J4246">
            <v>1</v>
          </cell>
          <cell r="K4246">
            <v>1</v>
          </cell>
        </row>
        <row r="4247">
          <cell r="A4247" t="str">
            <v>M2</v>
          </cell>
          <cell r="B4247" t="str">
            <v>A5C</v>
          </cell>
          <cell r="C4247" t="str">
            <v>P</v>
          </cell>
          <cell r="D4247" t="str">
            <v>23037</v>
          </cell>
          <cell r="E4247" t="str">
            <v>BALL VA</v>
          </cell>
          <cell r="F4247">
            <v>6</v>
          </cell>
          <cell r="G4247" t="str">
            <v>VB8010600000T00</v>
          </cell>
          <cell r="H4247">
            <v>0.75</v>
          </cell>
          <cell r="I4247" t="str">
            <v>--</v>
          </cell>
          <cell r="J4247">
            <v>2</v>
          </cell>
          <cell r="K4247">
            <v>2</v>
          </cell>
        </row>
        <row r="4248">
          <cell r="A4248" t="str">
            <v>M2</v>
          </cell>
          <cell r="B4248" t="str">
            <v>A5C</v>
          </cell>
          <cell r="C4248" t="str">
            <v>P</v>
          </cell>
          <cell r="D4248" t="str">
            <v>23038</v>
          </cell>
          <cell r="E4248" t="str">
            <v>BALL VA</v>
          </cell>
          <cell r="F4248">
            <v>6</v>
          </cell>
          <cell r="G4248" t="str">
            <v>VB8010600000T00</v>
          </cell>
          <cell r="H4248">
            <v>0.75</v>
          </cell>
          <cell r="I4248" t="str">
            <v>--</v>
          </cell>
          <cell r="J4248">
            <v>2</v>
          </cell>
          <cell r="K4248">
            <v>2</v>
          </cell>
        </row>
        <row r="4249">
          <cell r="A4249" t="str">
            <v>M2</v>
          </cell>
          <cell r="B4249" t="str">
            <v>A5C</v>
          </cell>
          <cell r="C4249" t="str">
            <v>P</v>
          </cell>
          <cell r="D4249" t="str">
            <v>23046</v>
          </cell>
          <cell r="E4249" t="str">
            <v>BALL VA</v>
          </cell>
          <cell r="F4249">
            <v>6</v>
          </cell>
          <cell r="G4249" t="str">
            <v>VB8010600000T00</v>
          </cell>
          <cell r="H4249">
            <v>0.75</v>
          </cell>
          <cell r="I4249" t="str">
            <v>--</v>
          </cell>
          <cell r="J4249">
            <v>2</v>
          </cell>
          <cell r="K4249">
            <v>2</v>
          </cell>
        </row>
        <row r="4250">
          <cell r="A4250" t="str">
            <v>M2</v>
          </cell>
          <cell r="B4250" t="str">
            <v>A5C</v>
          </cell>
          <cell r="C4250" t="str">
            <v>P</v>
          </cell>
          <cell r="D4250" t="str">
            <v>23047</v>
          </cell>
          <cell r="E4250" t="str">
            <v>BALL VA</v>
          </cell>
          <cell r="F4250">
            <v>6</v>
          </cell>
          <cell r="G4250" t="str">
            <v>VB8010600000T00</v>
          </cell>
          <cell r="H4250">
            <v>0.75</v>
          </cell>
          <cell r="I4250" t="str">
            <v>--</v>
          </cell>
          <cell r="J4250">
            <v>2</v>
          </cell>
          <cell r="K4250">
            <v>2</v>
          </cell>
        </row>
        <row r="4251">
          <cell r="A4251" t="str">
            <v>M2</v>
          </cell>
          <cell r="B4251" t="str">
            <v>A5C</v>
          </cell>
          <cell r="C4251" t="str">
            <v>P</v>
          </cell>
          <cell r="D4251" t="str">
            <v>23052</v>
          </cell>
          <cell r="E4251" t="str">
            <v>BALL VA</v>
          </cell>
          <cell r="F4251">
            <v>6</v>
          </cell>
          <cell r="G4251" t="str">
            <v>VB8010600000T00</v>
          </cell>
          <cell r="H4251">
            <v>0.75</v>
          </cell>
          <cell r="I4251" t="str">
            <v>--</v>
          </cell>
          <cell r="J4251">
            <v>1</v>
          </cell>
          <cell r="K4251">
            <v>1</v>
          </cell>
        </row>
        <row r="4252">
          <cell r="A4252" t="str">
            <v>M2</v>
          </cell>
          <cell r="B4252" t="str">
            <v>A5C</v>
          </cell>
          <cell r="C4252" t="str">
            <v>P</v>
          </cell>
          <cell r="D4252" t="str">
            <v>23052</v>
          </cell>
          <cell r="E4252" t="str">
            <v>BALL VA</v>
          </cell>
          <cell r="F4252">
            <v>6</v>
          </cell>
          <cell r="G4252" t="str">
            <v>VB8010600000T00</v>
          </cell>
          <cell r="H4252">
            <v>0.75</v>
          </cell>
          <cell r="I4252" t="str">
            <v>--</v>
          </cell>
          <cell r="J4252">
            <v>2</v>
          </cell>
          <cell r="K4252">
            <v>2</v>
          </cell>
        </row>
        <row r="4253">
          <cell r="A4253" t="str">
            <v>M2</v>
          </cell>
          <cell r="B4253" t="str">
            <v>A5C</v>
          </cell>
          <cell r="C4253" t="str">
            <v>P</v>
          </cell>
          <cell r="D4253" t="str">
            <v>23057</v>
          </cell>
          <cell r="E4253" t="str">
            <v>BALL VA</v>
          </cell>
          <cell r="F4253">
            <v>6</v>
          </cell>
          <cell r="G4253" t="str">
            <v>VB8010600000T00</v>
          </cell>
          <cell r="H4253">
            <v>0.75</v>
          </cell>
          <cell r="I4253" t="str">
            <v>--</v>
          </cell>
          <cell r="J4253">
            <v>2</v>
          </cell>
          <cell r="K4253">
            <v>2</v>
          </cell>
        </row>
        <row r="4254">
          <cell r="A4254" t="str">
            <v>M2</v>
          </cell>
          <cell r="B4254" t="str">
            <v>A5C</v>
          </cell>
          <cell r="C4254" t="str">
            <v>P</v>
          </cell>
          <cell r="D4254" t="str">
            <v>23058</v>
          </cell>
          <cell r="E4254" t="str">
            <v>BALL VA</v>
          </cell>
          <cell r="F4254">
            <v>6</v>
          </cell>
          <cell r="G4254" t="str">
            <v>VB8010600000T00</v>
          </cell>
          <cell r="H4254">
            <v>0.75</v>
          </cell>
          <cell r="I4254" t="str">
            <v>--</v>
          </cell>
          <cell r="J4254">
            <v>2</v>
          </cell>
          <cell r="K4254">
            <v>2</v>
          </cell>
        </row>
        <row r="4255">
          <cell r="A4255" t="str">
            <v>M2</v>
          </cell>
          <cell r="B4255" t="str">
            <v>A5C</v>
          </cell>
          <cell r="C4255" t="str">
            <v>P</v>
          </cell>
          <cell r="D4255" t="str">
            <v>23063</v>
          </cell>
          <cell r="E4255" t="str">
            <v>BALL VA</v>
          </cell>
          <cell r="F4255">
            <v>6</v>
          </cell>
          <cell r="G4255" t="str">
            <v>VB8010600000T00</v>
          </cell>
          <cell r="H4255">
            <v>0.75</v>
          </cell>
          <cell r="I4255" t="str">
            <v>--</v>
          </cell>
          <cell r="J4255">
            <v>3</v>
          </cell>
          <cell r="K4255">
            <v>3</v>
          </cell>
        </row>
        <row r="4256">
          <cell r="A4256" t="str">
            <v>M2</v>
          </cell>
          <cell r="B4256" t="str">
            <v>A5C</v>
          </cell>
          <cell r="C4256" t="str">
            <v>P</v>
          </cell>
          <cell r="D4256" t="str">
            <v>23067</v>
          </cell>
          <cell r="E4256" t="str">
            <v>BALL VA</v>
          </cell>
          <cell r="F4256">
            <v>6</v>
          </cell>
          <cell r="G4256" t="str">
            <v>VB8010600000T00</v>
          </cell>
          <cell r="H4256">
            <v>0.75</v>
          </cell>
          <cell r="I4256" t="str">
            <v>--</v>
          </cell>
          <cell r="J4256">
            <v>2</v>
          </cell>
          <cell r="K4256">
            <v>2</v>
          </cell>
        </row>
        <row r="4257">
          <cell r="A4257" t="str">
            <v>M2</v>
          </cell>
          <cell r="B4257" t="str">
            <v>A5C</v>
          </cell>
          <cell r="C4257" t="str">
            <v>P</v>
          </cell>
          <cell r="D4257" t="str">
            <v>23072</v>
          </cell>
          <cell r="E4257" t="str">
            <v>BALL VA</v>
          </cell>
          <cell r="F4257">
            <v>6</v>
          </cell>
          <cell r="G4257" t="str">
            <v>VB8010600000T00</v>
          </cell>
          <cell r="H4257">
            <v>0.75</v>
          </cell>
          <cell r="I4257" t="str">
            <v>--</v>
          </cell>
          <cell r="J4257">
            <v>2</v>
          </cell>
          <cell r="K4257">
            <v>2</v>
          </cell>
        </row>
        <row r="4258">
          <cell r="A4258" t="str">
            <v>M2</v>
          </cell>
          <cell r="B4258" t="str">
            <v>A5C</v>
          </cell>
          <cell r="C4258" t="str">
            <v>P</v>
          </cell>
          <cell r="D4258" t="str">
            <v>23073</v>
          </cell>
          <cell r="E4258" t="str">
            <v>BALL VA</v>
          </cell>
          <cell r="F4258">
            <v>6</v>
          </cell>
          <cell r="G4258" t="str">
            <v>VB8010600000T00</v>
          </cell>
          <cell r="H4258">
            <v>0.75</v>
          </cell>
          <cell r="I4258" t="str">
            <v>--</v>
          </cell>
          <cell r="J4258">
            <v>2</v>
          </cell>
          <cell r="K4258">
            <v>2</v>
          </cell>
        </row>
        <row r="4259">
          <cell r="A4259" t="str">
            <v>M2</v>
          </cell>
          <cell r="B4259" t="str">
            <v>A5C</v>
          </cell>
          <cell r="C4259" t="str">
            <v>P</v>
          </cell>
          <cell r="D4259" t="str">
            <v>23078</v>
          </cell>
          <cell r="E4259" t="str">
            <v>BALL VA</v>
          </cell>
          <cell r="F4259">
            <v>6</v>
          </cell>
          <cell r="G4259" t="str">
            <v>VB8010600000T00</v>
          </cell>
          <cell r="H4259">
            <v>0.75</v>
          </cell>
          <cell r="I4259" t="str">
            <v>--</v>
          </cell>
          <cell r="J4259">
            <v>2</v>
          </cell>
          <cell r="K4259">
            <v>2</v>
          </cell>
        </row>
        <row r="4260">
          <cell r="A4260" t="str">
            <v>M2</v>
          </cell>
          <cell r="B4260" t="str">
            <v>A5C</v>
          </cell>
          <cell r="C4260" t="str">
            <v>P</v>
          </cell>
          <cell r="D4260" t="str">
            <v>23078</v>
          </cell>
          <cell r="E4260" t="str">
            <v>BALL VA</v>
          </cell>
          <cell r="F4260">
            <v>6</v>
          </cell>
          <cell r="G4260" t="str">
            <v>VB8010600000T00</v>
          </cell>
          <cell r="H4260">
            <v>0.75</v>
          </cell>
          <cell r="I4260" t="str">
            <v>--</v>
          </cell>
          <cell r="J4260">
            <v>1</v>
          </cell>
          <cell r="K4260">
            <v>1</v>
          </cell>
        </row>
        <row r="4261">
          <cell r="A4261" t="str">
            <v>M2</v>
          </cell>
          <cell r="B4261" t="str">
            <v>A5C</v>
          </cell>
          <cell r="C4261" t="str">
            <v>P</v>
          </cell>
          <cell r="D4261" t="str">
            <v>23084</v>
          </cell>
          <cell r="E4261" t="str">
            <v>BALL VA</v>
          </cell>
          <cell r="F4261">
            <v>6</v>
          </cell>
          <cell r="G4261" t="str">
            <v>VB8010600000T00</v>
          </cell>
          <cell r="H4261">
            <v>0.75</v>
          </cell>
          <cell r="I4261" t="str">
            <v>--</v>
          </cell>
          <cell r="J4261">
            <v>2</v>
          </cell>
          <cell r="K4261">
            <v>2</v>
          </cell>
        </row>
        <row r="4262">
          <cell r="A4262" t="str">
            <v>M2</v>
          </cell>
          <cell r="B4262" t="str">
            <v>A5C</v>
          </cell>
          <cell r="C4262" t="str">
            <v>P</v>
          </cell>
          <cell r="D4262" t="str">
            <v>23081</v>
          </cell>
          <cell r="E4262" t="str">
            <v>BALL VA</v>
          </cell>
          <cell r="F4262">
            <v>6</v>
          </cell>
          <cell r="G4262" t="str">
            <v>VB8010600000T00</v>
          </cell>
          <cell r="H4262">
            <v>0.75</v>
          </cell>
          <cell r="I4262" t="str">
            <v>--</v>
          </cell>
          <cell r="J4262">
            <v>3</v>
          </cell>
          <cell r="K4262">
            <v>3</v>
          </cell>
        </row>
        <row r="4263">
          <cell r="A4263" t="str">
            <v>M2</v>
          </cell>
          <cell r="B4263" t="str">
            <v>A5C</v>
          </cell>
          <cell r="C4263" t="str">
            <v>P</v>
          </cell>
          <cell r="D4263" t="str">
            <v>23082</v>
          </cell>
          <cell r="E4263" t="str">
            <v>BALL VA</v>
          </cell>
          <cell r="F4263">
            <v>6</v>
          </cell>
          <cell r="G4263" t="str">
            <v>VB8010600000T00</v>
          </cell>
          <cell r="H4263">
            <v>0.75</v>
          </cell>
          <cell r="I4263" t="str">
            <v>--</v>
          </cell>
          <cell r="J4263">
            <v>2</v>
          </cell>
          <cell r="K4263">
            <v>2</v>
          </cell>
        </row>
        <row r="4264">
          <cell r="A4264" t="str">
            <v>M2</v>
          </cell>
          <cell r="B4264" t="str">
            <v>A5C</v>
          </cell>
          <cell r="C4264" t="str">
            <v>P</v>
          </cell>
          <cell r="D4264" t="str">
            <v>23083</v>
          </cell>
          <cell r="E4264" t="str">
            <v>BALL VA</v>
          </cell>
          <cell r="F4264">
            <v>6</v>
          </cell>
          <cell r="G4264" t="str">
            <v>VB8010600000T00</v>
          </cell>
          <cell r="H4264">
            <v>0.75</v>
          </cell>
          <cell r="I4264" t="str">
            <v>--</v>
          </cell>
          <cell r="J4264">
            <v>1</v>
          </cell>
          <cell r="K4264">
            <v>1</v>
          </cell>
        </row>
        <row r="4265">
          <cell r="A4265" t="str">
            <v>M2</v>
          </cell>
          <cell r="B4265" t="str">
            <v>A5C</v>
          </cell>
          <cell r="C4265" t="str">
            <v>P</v>
          </cell>
          <cell r="D4265" t="str">
            <v>23085</v>
          </cell>
          <cell r="E4265" t="str">
            <v>BALL VA</v>
          </cell>
          <cell r="F4265">
            <v>6</v>
          </cell>
          <cell r="G4265" t="str">
            <v>VB8010600000T00</v>
          </cell>
          <cell r="H4265">
            <v>0.75</v>
          </cell>
          <cell r="I4265" t="str">
            <v>--</v>
          </cell>
          <cell r="J4265">
            <v>5</v>
          </cell>
          <cell r="K4265">
            <v>5</v>
          </cell>
        </row>
        <row r="4266">
          <cell r="A4266" t="str">
            <v>M2</v>
          </cell>
          <cell r="B4266" t="str">
            <v>A5C</v>
          </cell>
          <cell r="C4266" t="str">
            <v>P</v>
          </cell>
          <cell r="D4266" t="str">
            <v>23094</v>
          </cell>
          <cell r="E4266" t="str">
            <v>BALL VA</v>
          </cell>
          <cell r="F4266">
            <v>6</v>
          </cell>
          <cell r="G4266" t="str">
            <v>VB8010600000T00</v>
          </cell>
          <cell r="H4266">
            <v>0.75</v>
          </cell>
          <cell r="I4266" t="str">
            <v>--</v>
          </cell>
          <cell r="J4266">
            <v>3</v>
          </cell>
          <cell r="K4266">
            <v>3</v>
          </cell>
        </row>
        <row r="4267">
          <cell r="A4267" t="str">
            <v>M2</v>
          </cell>
          <cell r="B4267" t="str">
            <v>A5C</v>
          </cell>
          <cell r="C4267" t="str">
            <v>P</v>
          </cell>
          <cell r="D4267" t="str">
            <v>23095</v>
          </cell>
          <cell r="E4267" t="str">
            <v>BALL VA</v>
          </cell>
          <cell r="F4267">
            <v>6</v>
          </cell>
          <cell r="G4267" t="str">
            <v>VB8010600000T00</v>
          </cell>
          <cell r="H4267">
            <v>0.75</v>
          </cell>
          <cell r="I4267" t="str">
            <v>--</v>
          </cell>
          <cell r="J4267">
            <v>2</v>
          </cell>
          <cell r="K4267">
            <v>2</v>
          </cell>
        </row>
        <row r="4268">
          <cell r="A4268" t="str">
            <v>M2</v>
          </cell>
          <cell r="B4268" t="str">
            <v>A5C</v>
          </cell>
          <cell r="C4268" t="str">
            <v>P</v>
          </cell>
          <cell r="D4268" t="str">
            <v>23096</v>
          </cell>
          <cell r="E4268" t="str">
            <v>BALL VA</v>
          </cell>
          <cell r="F4268">
            <v>6</v>
          </cell>
          <cell r="G4268" t="str">
            <v>VB8010600000T00</v>
          </cell>
          <cell r="H4268">
            <v>0.75</v>
          </cell>
          <cell r="I4268" t="str">
            <v>--</v>
          </cell>
          <cell r="J4268">
            <v>3</v>
          </cell>
          <cell r="K4268">
            <v>3</v>
          </cell>
        </row>
        <row r="4269">
          <cell r="A4269" t="str">
            <v>M2</v>
          </cell>
          <cell r="B4269" t="str">
            <v>A5C</v>
          </cell>
          <cell r="C4269" t="str">
            <v>P</v>
          </cell>
          <cell r="D4269" t="str">
            <v>23096</v>
          </cell>
          <cell r="E4269" t="str">
            <v>BALL VA</v>
          </cell>
          <cell r="F4269">
            <v>6</v>
          </cell>
          <cell r="G4269" t="str">
            <v>VB8010600000T00</v>
          </cell>
          <cell r="H4269">
            <v>0.75</v>
          </cell>
          <cell r="I4269" t="str">
            <v>--</v>
          </cell>
          <cell r="J4269">
            <v>2</v>
          </cell>
          <cell r="K4269">
            <v>2</v>
          </cell>
        </row>
        <row r="4270">
          <cell r="A4270" t="str">
            <v>M2</v>
          </cell>
          <cell r="B4270" t="str">
            <v>A5C</v>
          </cell>
          <cell r="C4270" t="str">
            <v>P</v>
          </cell>
          <cell r="D4270" t="str">
            <v>23104</v>
          </cell>
          <cell r="E4270" t="str">
            <v>BALL VA</v>
          </cell>
          <cell r="F4270">
            <v>6</v>
          </cell>
          <cell r="G4270" t="str">
            <v>VB8010600000T00</v>
          </cell>
          <cell r="H4270">
            <v>0.75</v>
          </cell>
          <cell r="I4270" t="str">
            <v>--</v>
          </cell>
          <cell r="J4270">
            <v>1</v>
          </cell>
          <cell r="K4270">
            <v>1</v>
          </cell>
        </row>
        <row r="4271">
          <cell r="A4271" t="str">
            <v>M2</v>
          </cell>
          <cell r="B4271" t="str">
            <v>A5C</v>
          </cell>
          <cell r="C4271" t="str">
            <v>P</v>
          </cell>
          <cell r="D4271" t="str">
            <v>23101</v>
          </cell>
          <cell r="E4271" t="str">
            <v>BALL VA</v>
          </cell>
          <cell r="F4271">
            <v>6</v>
          </cell>
          <cell r="G4271" t="str">
            <v>VB8010600000T00</v>
          </cell>
          <cell r="H4271">
            <v>0.75</v>
          </cell>
          <cell r="I4271" t="str">
            <v>--</v>
          </cell>
          <cell r="J4271">
            <v>1</v>
          </cell>
          <cell r="K4271">
            <v>1</v>
          </cell>
        </row>
        <row r="4272">
          <cell r="A4272" t="str">
            <v>M2</v>
          </cell>
          <cell r="B4272" t="str">
            <v>A5C</v>
          </cell>
          <cell r="C4272" t="str">
            <v>P</v>
          </cell>
          <cell r="D4272" t="str">
            <v>23103</v>
          </cell>
          <cell r="E4272" t="str">
            <v>BALL VA</v>
          </cell>
          <cell r="F4272">
            <v>6</v>
          </cell>
          <cell r="G4272" t="str">
            <v>VB8010600000T00</v>
          </cell>
          <cell r="H4272">
            <v>0.75</v>
          </cell>
          <cell r="I4272" t="str">
            <v>--</v>
          </cell>
          <cell r="J4272">
            <v>2</v>
          </cell>
          <cell r="K4272">
            <v>2</v>
          </cell>
        </row>
        <row r="4273">
          <cell r="A4273" t="str">
            <v>M2</v>
          </cell>
          <cell r="B4273" t="str">
            <v>A5C</v>
          </cell>
          <cell r="C4273" t="str">
            <v>P</v>
          </cell>
          <cell r="D4273" t="str">
            <v>23104</v>
          </cell>
          <cell r="E4273" t="str">
            <v>BALL VA</v>
          </cell>
          <cell r="F4273">
            <v>6</v>
          </cell>
          <cell r="G4273" t="str">
            <v>VB8010600000T00</v>
          </cell>
          <cell r="H4273">
            <v>0.75</v>
          </cell>
          <cell r="I4273" t="str">
            <v>--</v>
          </cell>
          <cell r="J4273">
            <v>1</v>
          </cell>
          <cell r="K4273">
            <v>1</v>
          </cell>
        </row>
        <row r="4274">
          <cell r="A4274" t="str">
            <v>M2</v>
          </cell>
          <cell r="B4274" t="str">
            <v>A5C</v>
          </cell>
          <cell r="C4274" t="str">
            <v>P</v>
          </cell>
          <cell r="D4274" t="str">
            <v>23104</v>
          </cell>
          <cell r="E4274" t="str">
            <v>BALL VA</v>
          </cell>
          <cell r="F4274">
            <v>6</v>
          </cell>
          <cell r="G4274" t="str">
            <v>VB8010600000T00</v>
          </cell>
          <cell r="H4274">
            <v>0.75</v>
          </cell>
          <cell r="I4274" t="str">
            <v>--</v>
          </cell>
          <cell r="J4274">
            <v>1</v>
          </cell>
          <cell r="K4274">
            <v>1</v>
          </cell>
        </row>
        <row r="4275">
          <cell r="A4275" t="str">
            <v>M2</v>
          </cell>
          <cell r="B4275" t="str">
            <v>A5C</v>
          </cell>
          <cell r="C4275" t="str">
            <v>P</v>
          </cell>
          <cell r="D4275" t="str">
            <v>23104</v>
          </cell>
          <cell r="E4275" t="str">
            <v>BALL VA</v>
          </cell>
          <cell r="F4275">
            <v>6</v>
          </cell>
          <cell r="G4275" t="str">
            <v>VB8010600000T00</v>
          </cell>
          <cell r="H4275">
            <v>0.75</v>
          </cell>
          <cell r="I4275" t="str">
            <v>--</v>
          </cell>
          <cell r="J4275">
            <v>1</v>
          </cell>
          <cell r="K4275">
            <v>1</v>
          </cell>
        </row>
        <row r="4276">
          <cell r="A4276" t="str">
            <v>M2</v>
          </cell>
          <cell r="B4276" t="str">
            <v>A5C</v>
          </cell>
          <cell r="C4276" t="str">
            <v>P</v>
          </cell>
          <cell r="D4276" t="str">
            <v>23105</v>
          </cell>
          <cell r="E4276" t="str">
            <v>BALL VA</v>
          </cell>
          <cell r="F4276">
            <v>6</v>
          </cell>
          <cell r="G4276" t="str">
            <v>VB8010600000T00</v>
          </cell>
          <cell r="H4276">
            <v>0.75</v>
          </cell>
          <cell r="I4276" t="str">
            <v>--</v>
          </cell>
          <cell r="J4276">
            <v>1</v>
          </cell>
          <cell r="K4276">
            <v>1</v>
          </cell>
        </row>
        <row r="4277">
          <cell r="A4277" t="str">
            <v>M2</v>
          </cell>
          <cell r="B4277" t="str">
            <v>A5C</v>
          </cell>
          <cell r="C4277" t="str">
            <v>P</v>
          </cell>
          <cell r="D4277" t="str">
            <v>23108</v>
          </cell>
          <cell r="E4277" t="str">
            <v>BALL VA</v>
          </cell>
          <cell r="F4277">
            <v>6</v>
          </cell>
          <cell r="G4277" t="str">
            <v>VB8010600000T00</v>
          </cell>
          <cell r="H4277">
            <v>0.75</v>
          </cell>
          <cell r="I4277" t="str">
            <v>--</v>
          </cell>
          <cell r="J4277">
            <v>1</v>
          </cell>
          <cell r="K4277">
            <v>1</v>
          </cell>
        </row>
        <row r="4278">
          <cell r="A4278" t="str">
            <v>M2</v>
          </cell>
          <cell r="B4278" t="str">
            <v>A5C</v>
          </cell>
          <cell r="C4278" t="str">
            <v>P</v>
          </cell>
          <cell r="D4278" t="str">
            <v>23107</v>
          </cell>
          <cell r="E4278" t="str">
            <v>BALL VA</v>
          </cell>
          <cell r="F4278">
            <v>6</v>
          </cell>
          <cell r="G4278" t="str">
            <v>VB8010600000T00</v>
          </cell>
          <cell r="H4278">
            <v>0.75</v>
          </cell>
          <cell r="I4278" t="str">
            <v>--</v>
          </cell>
          <cell r="J4278">
            <v>2</v>
          </cell>
          <cell r="K4278">
            <v>2</v>
          </cell>
        </row>
        <row r="4279">
          <cell r="A4279" t="str">
            <v>M2</v>
          </cell>
          <cell r="B4279" t="str">
            <v>A5C</v>
          </cell>
          <cell r="C4279" t="str">
            <v>P</v>
          </cell>
          <cell r="D4279" t="str">
            <v>23108</v>
          </cell>
          <cell r="E4279" t="str">
            <v>BALL VA</v>
          </cell>
          <cell r="F4279">
            <v>6</v>
          </cell>
          <cell r="G4279" t="str">
            <v>VB8010600000T00</v>
          </cell>
          <cell r="H4279">
            <v>0.75</v>
          </cell>
          <cell r="I4279" t="str">
            <v>--</v>
          </cell>
          <cell r="J4279">
            <v>1</v>
          </cell>
          <cell r="K4279">
            <v>1</v>
          </cell>
        </row>
        <row r="4280">
          <cell r="A4280" t="str">
            <v>M2</v>
          </cell>
          <cell r="B4280" t="str">
            <v>A5C</v>
          </cell>
          <cell r="C4280" t="str">
            <v>P</v>
          </cell>
          <cell r="D4280" t="str">
            <v>23111</v>
          </cell>
          <cell r="E4280" t="str">
            <v>BALL VA</v>
          </cell>
          <cell r="F4280">
            <v>6</v>
          </cell>
          <cell r="G4280" t="str">
            <v>VB8010600000T00</v>
          </cell>
          <cell r="H4280">
            <v>0.75</v>
          </cell>
          <cell r="I4280" t="str">
            <v>--</v>
          </cell>
          <cell r="J4280">
            <v>2</v>
          </cell>
          <cell r="K4280">
            <v>2</v>
          </cell>
        </row>
        <row r="4281">
          <cell r="A4281" t="str">
            <v>M2</v>
          </cell>
          <cell r="B4281" t="str">
            <v>A5C</v>
          </cell>
          <cell r="C4281" t="str">
            <v>P</v>
          </cell>
          <cell r="D4281" t="str">
            <v>23112</v>
          </cell>
          <cell r="E4281" t="str">
            <v>BALL VA</v>
          </cell>
          <cell r="F4281">
            <v>6</v>
          </cell>
          <cell r="G4281" t="str">
            <v>VB8010600000T00</v>
          </cell>
          <cell r="H4281">
            <v>0.75</v>
          </cell>
          <cell r="I4281" t="str">
            <v>--</v>
          </cell>
          <cell r="J4281">
            <v>1</v>
          </cell>
          <cell r="K4281">
            <v>1</v>
          </cell>
        </row>
        <row r="4282">
          <cell r="A4282" t="str">
            <v>M2</v>
          </cell>
          <cell r="B4282" t="str">
            <v>A5C</v>
          </cell>
          <cell r="C4282" t="str">
            <v>P</v>
          </cell>
          <cell r="D4282" t="str">
            <v>23113</v>
          </cell>
          <cell r="E4282" t="str">
            <v>BALL VA</v>
          </cell>
          <cell r="F4282">
            <v>6</v>
          </cell>
          <cell r="G4282" t="str">
            <v>VB8010600000T00</v>
          </cell>
          <cell r="H4282">
            <v>0.75</v>
          </cell>
          <cell r="I4282" t="str">
            <v>--</v>
          </cell>
          <cell r="J4282">
            <v>3</v>
          </cell>
          <cell r="K4282">
            <v>3</v>
          </cell>
        </row>
        <row r="4283">
          <cell r="A4283" t="str">
            <v>M2</v>
          </cell>
          <cell r="B4283" t="str">
            <v>A5C</v>
          </cell>
          <cell r="C4283" t="str">
            <v>P</v>
          </cell>
          <cell r="D4283" t="str">
            <v>23113</v>
          </cell>
          <cell r="E4283" t="str">
            <v>BALL VA</v>
          </cell>
          <cell r="F4283">
            <v>6</v>
          </cell>
          <cell r="G4283" t="str">
            <v>VB8010600000T00</v>
          </cell>
          <cell r="H4283">
            <v>0.75</v>
          </cell>
          <cell r="I4283" t="str">
            <v>--</v>
          </cell>
          <cell r="J4283">
            <v>1</v>
          </cell>
          <cell r="K4283">
            <v>1</v>
          </cell>
        </row>
        <row r="4284">
          <cell r="A4284" t="str">
            <v>M2</v>
          </cell>
          <cell r="B4284" t="str">
            <v>A5C</v>
          </cell>
          <cell r="C4284" t="str">
            <v>P</v>
          </cell>
          <cell r="D4284" t="str">
            <v>23116</v>
          </cell>
          <cell r="E4284" t="str">
            <v>BALL VA</v>
          </cell>
          <cell r="F4284">
            <v>6</v>
          </cell>
          <cell r="G4284" t="str">
            <v>VB8010600000T00</v>
          </cell>
          <cell r="H4284">
            <v>0.75</v>
          </cell>
          <cell r="I4284" t="str">
            <v>--</v>
          </cell>
          <cell r="J4284">
            <v>2</v>
          </cell>
          <cell r="K4284">
            <v>2</v>
          </cell>
        </row>
        <row r="4285">
          <cell r="A4285" t="str">
            <v>M2</v>
          </cell>
          <cell r="B4285" t="str">
            <v>A5C</v>
          </cell>
          <cell r="C4285" t="str">
            <v>P</v>
          </cell>
          <cell r="D4285" t="str">
            <v>23116</v>
          </cell>
          <cell r="E4285" t="str">
            <v>BALL VA</v>
          </cell>
          <cell r="F4285">
            <v>6</v>
          </cell>
          <cell r="G4285" t="str">
            <v>VB8010600000T00</v>
          </cell>
          <cell r="H4285">
            <v>0.75</v>
          </cell>
          <cell r="I4285" t="str">
            <v>--</v>
          </cell>
          <cell r="J4285">
            <v>2</v>
          </cell>
          <cell r="K4285">
            <v>2</v>
          </cell>
        </row>
        <row r="4286">
          <cell r="A4286" t="str">
            <v>M2</v>
          </cell>
          <cell r="B4286" t="str">
            <v>A5C</v>
          </cell>
          <cell r="C4286" t="str">
            <v>P</v>
          </cell>
          <cell r="D4286" t="str">
            <v>23117</v>
          </cell>
          <cell r="E4286" t="str">
            <v>BALL VA</v>
          </cell>
          <cell r="F4286">
            <v>6</v>
          </cell>
          <cell r="G4286" t="str">
            <v>VB8010600000T00</v>
          </cell>
          <cell r="H4286">
            <v>0.75</v>
          </cell>
          <cell r="I4286" t="str">
            <v>--</v>
          </cell>
          <cell r="J4286">
            <v>2</v>
          </cell>
          <cell r="K4286">
            <v>2</v>
          </cell>
        </row>
        <row r="4287">
          <cell r="A4287" t="str">
            <v>M2</v>
          </cell>
          <cell r="B4287" t="str">
            <v>A5C</v>
          </cell>
          <cell r="C4287" t="str">
            <v>P</v>
          </cell>
          <cell r="D4287" t="str">
            <v>23121</v>
          </cell>
          <cell r="E4287" t="str">
            <v>BALL VA</v>
          </cell>
          <cell r="F4287">
            <v>6</v>
          </cell>
          <cell r="G4287" t="str">
            <v>VB8010600000T00</v>
          </cell>
          <cell r="H4287">
            <v>0.75</v>
          </cell>
          <cell r="I4287" t="str">
            <v>--</v>
          </cell>
          <cell r="J4287">
            <v>2</v>
          </cell>
          <cell r="K4287">
            <v>2</v>
          </cell>
        </row>
        <row r="4288">
          <cell r="A4288" t="str">
            <v>M2</v>
          </cell>
          <cell r="B4288" t="str">
            <v>A5C</v>
          </cell>
          <cell r="C4288" t="str">
            <v>P</v>
          </cell>
          <cell r="D4288" t="str">
            <v>23123</v>
          </cell>
          <cell r="E4288" t="str">
            <v>BALL VA</v>
          </cell>
          <cell r="F4288">
            <v>6</v>
          </cell>
          <cell r="G4288" t="str">
            <v>VB8010600000T00</v>
          </cell>
          <cell r="H4288">
            <v>0.75</v>
          </cell>
          <cell r="I4288" t="str">
            <v>--</v>
          </cell>
          <cell r="J4288">
            <v>2</v>
          </cell>
          <cell r="K4288">
            <v>2</v>
          </cell>
        </row>
        <row r="4289">
          <cell r="A4289" t="str">
            <v>M2</v>
          </cell>
          <cell r="B4289" t="str">
            <v>A5C</v>
          </cell>
          <cell r="C4289" t="str">
            <v>P</v>
          </cell>
          <cell r="D4289" t="str">
            <v>23122</v>
          </cell>
          <cell r="E4289" t="str">
            <v>BALL VA</v>
          </cell>
          <cell r="F4289">
            <v>6</v>
          </cell>
          <cell r="G4289" t="str">
            <v>VB8010600000T00</v>
          </cell>
          <cell r="H4289">
            <v>0.75</v>
          </cell>
          <cell r="I4289" t="str">
            <v>--</v>
          </cell>
          <cell r="J4289">
            <v>1</v>
          </cell>
          <cell r="K4289">
            <v>1</v>
          </cell>
        </row>
        <row r="4290">
          <cell r="A4290" t="str">
            <v>M2</v>
          </cell>
          <cell r="B4290" t="str">
            <v>A5C</v>
          </cell>
          <cell r="C4290" t="str">
            <v>P</v>
          </cell>
          <cell r="D4290" t="str">
            <v>23124</v>
          </cell>
          <cell r="E4290" t="str">
            <v>BALL VA</v>
          </cell>
          <cell r="F4290">
            <v>6</v>
          </cell>
          <cell r="G4290" t="str">
            <v>VB8010600000T00</v>
          </cell>
          <cell r="H4290">
            <v>0.75</v>
          </cell>
          <cell r="I4290" t="str">
            <v>--</v>
          </cell>
          <cell r="J4290">
            <v>3</v>
          </cell>
          <cell r="K4290">
            <v>3</v>
          </cell>
        </row>
        <row r="4291">
          <cell r="A4291" t="str">
            <v>M2</v>
          </cell>
          <cell r="B4291" t="str">
            <v>A5C</v>
          </cell>
          <cell r="C4291" t="str">
            <v>P</v>
          </cell>
          <cell r="D4291" t="str">
            <v>23124</v>
          </cell>
          <cell r="E4291" t="str">
            <v>BALL VA</v>
          </cell>
          <cell r="F4291">
            <v>6</v>
          </cell>
          <cell r="G4291" t="str">
            <v>VB8010600000T00</v>
          </cell>
          <cell r="H4291">
            <v>0.75</v>
          </cell>
          <cell r="I4291" t="str">
            <v>--</v>
          </cell>
          <cell r="J4291">
            <v>2</v>
          </cell>
          <cell r="K4291">
            <v>2</v>
          </cell>
        </row>
        <row r="4292">
          <cell r="A4292" t="str">
            <v>M2</v>
          </cell>
          <cell r="B4292" t="str">
            <v>A5C</v>
          </cell>
          <cell r="C4292" t="str">
            <v>P</v>
          </cell>
          <cell r="D4292" t="str">
            <v>23127</v>
          </cell>
          <cell r="E4292" t="str">
            <v>BALL VA</v>
          </cell>
          <cell r="F4292">
            <v>6</v>
          </cell>
          <cell r="G4292" t="str">
            <v>VB8010600000T00</v>
          </cell>
          <cell r="H4292">
            <v>0.75</v>
          </cell>
          <cell r="I4292" t="str">
            <v>--</v>
          </cell>
          <cell r="J4292">
            <v>2</v>
          </cell>
          <cell r="K4292">
            <v>2</v>
          </cell>
        </row>
        <row r="4293">
          <cell r="A4293" t="str">
            <v>M2</v>
          </cell>
          <cell r="B4293" t="str">
            <v>A5C</v>
          </cell>
          <cell r="C4293" t="str">
            <v>P</v>
          </cell>
          <cell r="D4293" t="str">
            <v>23126</v>
          </cell>
          <cell r="E4293" t="str">
            <v>BALL VA</v>
          </cell>
          <cell r="F4293">
            <v>6</v>
          </cell>
          <cell r="G4293" t="str">
            <v>VB8010600000T00</v>
          </cell>
          <cell r="H4293">
            <v>0.75</v>
          </cell>
          <cell r="I4293" t="str">
            <v>--</v>
          </cell>
          <cell r="J4293">
            <v>2</v>
          </cell>
          <cell r="K4293">
            <v>2</v>
          </cell>
        </row>
        <row r="4294">
          <cell r="A4294" t="str">
            <v>M2</v>
          </cell>
          <cell r="B4294" t="str">
            <v>A5C</v>
          </cell>
          <cell r="C4294" t="str">
            <v>P</v>
          </cell>
          <cell r="D4294" t="str">
            <v>23133</v>
          </cell>
          <cell r="E4294" t="str">
            <v>BALL VA</v>
          </cell>
          <cell r="F4294">
            <v>6</v>
          </cell>
          <cell r="G4294" t="str">
            <v>VB8010600000T00</v>
          </cell>
          <cell r="H4294">
            <v>0.75</v>
          </cell>
          <cell r="I4294" t="str">
            <v>--</v>
          </cell>
          <cell r="J4294">
            <v>1</v>
          </cell>
          <cell r="K4294">
            <v>1</v>
          </cell>
        </row>
        <row r="4295">
          <cell r="A4295" t="str">
            <v>M2</v>
          </cell>
          <cell r="B4295" t="str">
            <v>A5C</v>
          </cell>
          <cell r="C4295" t="str">
            <v>P</v>
          </cell>
          <cell r="D4295" t="str">
            <v>23134</v>
          </cell>
          <cell r="E4295" t="str">
            <v>BALL VA</v>
          </cell>
          <cell r="F4295">
            <v>6</v>
          </cell>
          <cell r="G4295" t="str">
            <v>VB8010600000T00</v>
          </cell>
          <cell r="H4295">
            <v>0.75</v>
          </cell>
          <cell r="I4295" t="str">
            <v>--</v>
          </cell>
          <cell r="J4295">
            <v>2</v>
          </cell>
          <cell r="K4295">
            <v>2</v>
          </cell>
        </row>
        <row r="4296">
          <cell r="A4296" t="str">
            <v>M2</v>
          </cell>
          <cell r="B4296" t="str">
            <v>A5C</v>
          </cell>
          <cell r="C4296" t="str">
            <v>P</v>
          </cell>
          <cell r="D4296" t="str">
            <v>23135</v>
          </cell>
          <cell r="E4296" t="str">
            <v>BALL VA</v>
          </cell>
          <cell r="F4296">
            <v>6</v>
          </cell>
          <cell r="G4296" t="str">
            <v>VB8010600000T00</v>
          </cell>
          <cell r="H4296">
            <v>0.75</v>
          </cell>
          <cell r="I4296" t="str">
            <v>--</v>
          </cell>
          <cell r="J4296">
            <v>3</v>
          </cell>
          <cell r="K4296">
            <v>3</v>
          </cell>
        </row>
        <row r="4297">
          <cell r="A4297" t="str">
            <v>M2</v>
          </cell>
          <cell r="B4297" t="str">
            <v>A5C</v>
          </cell>
          <cell r="C4297" t="str">
            <v>P</v>
          </cell>
          <cell r="D4297" t="str">
            <v>23135</v>
          </cell>
          <cell r="E4297" t="str">
            <v>BALL VA</v>
          </cell>
          <cell r="F4297">
            <v>6</v>
          </cell>
          <cell r="G4297" t="str">
            <v>VB8010600000T00</v>
          </cell>
          <cell r="H4297">
            <v>0.75</v>
          </cell>
          <cell r="I4297" t="str">
            <v>--</v>
          </cell>
          <cell r="J4297">
            <v>4</v>
          </cell>
          <cell r="K4297">
            <v>4</v>
          </cell>
        </row>
        <row r="4298">
          <cell r="A4298" t="str">
            <v>M2</v>
          </cell>
          <cell r="B4298" t="str">
            <v>A5C</v>
          </cell>
          <cell r="C4298" t="str">
            <v>P</v>
          </cell>
          <cell r="D4298" t="str">
            <v>23141</v>
          </cell>
          <cell r="E4298" t="str">
            <v>BALL VA</v>
          </cell>
          <cell r="F4298">
            <v>6</v>
          </cell>
          <cell r="G4298" t="str">
            <v>VB8010600000T00</v>
          </cell>
          <cell r="H4298">
            <v>0.75</v>
          </cell>
          <cell r="I4298" t="str">
            <v>--</v>
          </cell>
          <cell r="J4298">
            <v>3</v>
          </cell>
          <cell r="K4298">
            <v>3</v>
          </cell>
        </row>
        <row r="4299">
          <cell r="A4299" t="str">
            <v>M2</v>
          </cell>
          <cell r="B4299" t="str">
            <v>A5C</v>
          </cell>
          <cell r="C4299" t="str">
            <v>P</v>
          </cell>
          <cell r="D4299" t="str">
            <v>23142</v>
          </cell>
          <cell r="E4299" t="str">
            <v>BALL VA</v>
          </cell>
          <cell r="F4299">
            <v>6</v>
          </cell>
          <cell r="G4299" t="str">
            <v>VB8010600000T00</v>
          </cell>
          <cell r="H4299">
            <v>0.75</v>
          </cell>
          <cell r="I4299" t="str">
            <v>--</v>
          </cell>
          <cell r="J4299">
            <v>2</v>
          </cell>
          <cell r="K4299">
            <v>2</v>
          </cell>
        </row>
        <row r="4300">
          <cell r="A4300" t="str">
            <v>M2</v>
          </cell>
          <cell r="B4300" t="str">
            <v>A5C</v>
          </cell>
          <cell r="C4300" t="str">
            <v>P</v>
          </cell>
          <cell r="D4300" t="str">
            <v>23143</v>
          </cell>
          <cell r="E4300" t="str">
            <v>BALL VA</v>
          </cell>
          <cell r="F4300">
            <v>6</v>
          </cell>
          <cell r="G4300" t="str">
            <v>VB8010600000T00</v>
          </cell>
          <cell r="H4300">
            <v>0.75</v>
          </cell>
          <cell r="I4300" t="str">
            <v>--</v>
          </cell>
          <cell r="J4300">
            <v>2</v>
          </cell>
          <cell r="K4300">
            <v>2</v>
          </cell>
        </row>
        <row r="4301">
          <cell r="A4301" t="str">
            <v>M2</v>
          </cell>
          <cell r="B4301" t="str">
            <v>A5C</v>
          </cell>
          <cell r="C4301" t="str">
            <v>P</v>
          </cell>
          <cell r="D4301" t="str">
            <v>23144</v>
          </cell>
          <cell r="E4301" t="str">
            <v>BALL VA</v>
          </cell>
          <cell r="F4301">
            <v>6</v>
          </cell>
          <cell r="G4301" t="str">
            <v>VB8010600000T00</v>
          </cell>
          <cell r="H4301">
            <v>0.75</v>
          </cell>
          <cell r="I4301" t="str">
            <v>--</v>
          </cell>
          <cell r="J4301">
            <v>2</v>
          </cell>
          <cell r="K4301">
            <v>2</v>
          </cell>
        </row>
        <row r="4302">
          <cell r="A4302" t="str">
            <v>M2</v>
          </cell>
          <cell r="B4302" t="str">
            <v>A5C</v>
          </cell>
          <cell r="C4302" t="str">
            <v>P</v>
          </cell>
          <cell r="D4302" t="str">
            <v>23144</v>
          </cell>
          <cell r="E4302" t="str">
            <v>BALL VA</v>
          </cell>
          <cell r="F4302">
            <v>6</v>
          </cell>
          <cell r="G4302" t="str">
            <v>VB8010600000T00</v>
          </cell>
          <cell r="H4302">
            <v>0.75</v>
          </cell>
          <cell r="I4302" t="str">
            <v>--</v>
          </cell>
          <cell r="J4302">
            <v>2</v>
          </cell>
          <cell r="K4302">
            <v>2</v>
          </cell>
        </row>
        <row r="4303">
          <cell r="A4303" t="str">
            <v>M2</v>
          </cell>
          <cell r="B4303" t="str">
            <v>A5C</v>
          </cell>
          <cell r="C4303" t="str">
            <v>P</v>
          </cell>
          <cell r="D4303" t="str">
            <v>23145</v>
          </cell>
          <cell r="E4303" t="str">
            <v>BALL VA</v>
          </cell>
          <cell r="F4303">
            <v>6</v>
          </cell>
          <cell r="G4303" t="str">
            <v>VB8010600000T00</v>
          </cell>
          <cell r="H4303">
            <v>0.75</v>
          </cell>
          <cell r="I4303" t="str">
            <v>--</v>
          </cell>
          <cell r="J4303">
            <v>1</v>
          </cell>
          <cell r="K4303">
            <v>1</v>
          </cell>
        </row>
        <row r="4304">
          <cell r="A4304" t="str">
            <v>M2</v>
          </cell>
          <cell r="B4304" t="str">
            <v>A5C</v>
          </cell>
          <cell r="C4304" t="str">
            <v>P</v>
          </cell>
          <cell r="D4304" t="str">
            <v>23146</v>
          </cell>
          <cell r="E4304" t="str">
            <v>BALL VA</v>
          </cell>
          <cell r="F4304">
            <v>6</v>
          </cell>
          <cell r="G4304" t="str">
            <v>VB8010600000T00</v>
          </cell>
          <cell r="H4304">
            <v>0.75</v>
          </cell>
          <cell r="I4304" t="str">
            <v>--</v>
          </cell>
          <cell r="J4304">
            <v>2</v>
          </cell>
          <cell r="K4304">
            <v>2</v>
          </cell>
        </row>
        <row r="4305">
          <cell r="A4305" t="str">
            <v>M2</v>
          </cell>
          <cell r="B4305" t="str">
            <v>A5C</v>
          </cell>
          <cell r="C4305" t="str">
            <v>P</v>
          </cell>
          <cell r="D4305" t="str">
            <v>23147</v>
          </cell>
          <cell r="E4305" t="str">
            <v>BALL VA</v>
          </cell>
          <cell r="F4305">
            <v>6</v>
          </cell>
          <cell r="G4305" t="str">
            <v>VB8010600000T00</v>
          </cell>
          <cell r="H4305">
            <v>0.75</v>
          </cell>
          <cell r="I4305" t="str">
            <v>--</v>
          </cell>
          <cell r="J4305">
            <v>2</v>
          </cell>
          <cell r="K4305">
            <v>2</v>
          </cell>
        </row>
        <row r="4306">
          <cell r="A4306" t="str">
            <v>M2</v>
          </cell>
          <cell r="B4306" t="str">
            <v>A5C</v>
          </cell>
          <cell r="C4306" t="str">
            <v>P</v>
          </cell>
          <cell r="D4306" t="str">
            <v>23148</v>
          </cell>
          <cell r="E4306" t="str">
            <v>BALL VA</v>
          </cell>
          <cell r="F4306">
            <v>6</v>
          </cell>
          <cell r="G4306" t="str">
            <v>VB8010600000T00</v>
          </cell>
          <cell r="H4306">
            <v>0.75</v>
          </cell>
          <cell r="I4306" t="str">
            <v>--</v>
          </cell>
          <cell r="J4306">
            <v>2</v>
          </cell>
          <cell r="K4306">
            <v>2</v>
          </cell>
        </row>
        <row r="4307">
          <cell r="A4307" t="str">
            <v>M2</v>
          </cell>
          <cell r="B4307" t="str">
            <v>A5C</v>
          </cell>
          <cell r="C4307" t="str">
            <v>P</v>
          </cell>
          <cell r="D4307" t="str">
            <v>23148</v>
          </cell>
          <cell r="E4307" t="str">
            <v>BALL VA</v>
          </cell>
          <cell r="F4307">
            <v>6</v>
          </cell>
          <cell r="G4307" t="str">
            <v>VB8010600000T00</v>
          </cell>
          <cell r="H4307">
            <v>0.75</v>
          </cell>
          <cell r="I4307" t="str">
            <v>--</v>
          </cell>
          <cell r="J4307">
            <v>2</v>
          </cell>
          <cell r="K4307">
            <v>2</v>
          </cell>
        </row>
        <row r="4308">
          <cell r="A4308" t="str">
            <v>M2</v>
          </cell>
          <cell r="B4308" t="str">
            <v>A5C</v>
          </cell>
          <cell r="C4308" t="str">
            <v>P</v>
          </cell>
          <cell r="D4308" t="str">
            <v>23149</v>
          </cell>
          <cell r="E4308" t="str">
            <v>BALL VA</v>
          </cell>
          <cell r="F4308">
            <v>6</v>
          </cell>
          <cell r="G4308" t="str">
            <v>VB8010600000T00</v>
          </cell>
          <cell r="H4308">
            <v>0.75</v>
          </cell>
          <cell r="I4308" t="str">
            <v>--</v>
          </cell>
          <cell r="J4308">
            <v>1</v>
          </cell>
          <cell r="K4308">
            <v>1</v>
          </cell>
        </row>
        <row r="4309">
          <cell r="A4309" t="str">
            <v>M2</v>
          </cell>
          <cell r="B4309" t="str">
            <v>A5C</v>
          </cell>
          <cell r="C4309" t="str">
            <v>P</v>
          </cell>
          <cell r="D4309" t="str">
            <v>23149</v>
          </cell>
          <cell r="E4309" t="str">
            <v>BALL VA</v>
          </cell>
          <cell r="F4309">
            <v>6</v>
          </cell>
          <cell r="G4309" t="str">
            <v>VB8010600000T00</v>
          </cell>
          <cell r="H4309">
            <v>0.75</v>
          </cell>
          <cell r="I4309" t="str">
            <v>--</v>
          </cell>
          <cell r="J4309">
            <v>2</v>
          </cell>
          <cell r="K4309">
            <v>2</v>
          </cell>
        </row>
        <row r="4310">
          <cell r="A4310" t="str">
            <v>M2</v>
          </cell>
          <cell r="B4310" t="str">
            <v>A5C</v>
          </cell>
          <cell r="C4310" t="str">
            <v>P</v>
          </cell>
          <cell r="D4310" t="str">
            <v>23152</v>
          </cell>
          <cell r="E4310" t="str">
            <v>BALL VA</v>
          </cell>
          <cell r="F4310">
            <v>6</v>
          </cell>
          <cell r="G4310" t="str">
            <v>VB8010600000T00</v>
          </cell>
          <cell r="H4310">
            <v>0.75</v>
          </cell>
          <cell r="I4310" t="str">
            <v>--</v>
          </cell>
          <cell r="J4310">
            <v>1</v>
          </cell>
          <cell r="K4310">
            <v>1</v>
          </cell>
        </row>
        <row r="4311">
          <cell r="A4311" t="str">
            <v>M2</v>
          </cell>
          <cell r="B4311" t="str">
            <v>A5C</v>
          </cell>
          <cell r="C4311" t="str">
            <v>P</v>
          </cell>
          <cell r="D4311" t="str">
            <v>23160</v>
          </cell>
          <cell r="E4311" t="str">
            <v>BALL VA</v>
          </cell>
          <cell r="F4311">
            <v>6</v>
          </cell>
          <cell r="G4311" t="str">
            <v>VB8010600000T00</v>
          </cell>
          <cell r="H4311">
            <v>0.75</v>
          </cell>
          <cell r="I4311" t="str">
            <v>--</v>
          </cell>
          <cell r="J4311">
            <v>2</v>
          </cell>
          <cell r="K4311">
            <v>2</v>
          </cell>
        </row>
        <row r="4312">
          <cell r="A4312" t="str">
            <v>M2</v>
          </cell>
          <cell r="B4312" t="str">
            <v>A5C</v>
          </cell>
          <cell r="C4312" t="str">
            <v>P</v>
          </cell>
          <cell r="D4312" t="str">
            <v>23160</v>
          </cell>
          <cell r="E4312" t="str">
            <v>BALL VA</v>
          </cell>
          <cell r="F4312">
            <v>6</v>
          </cell>
          <cell r="G4312" t="str">
            <v>VB8010600000T00</v>
          </cell>
          <cell r="H4312">
            <v>0.75</v>
          </cell>
          <cell r="I4312" t="str">
            <v>--</v>
          </cell>
          <cell r="J4312">
            <v>1</v>
          </cell>
          <cell r="K4312">
            <v>1</v>
          </cell>
        </row>
        <row r="4313">
          <cell r="A4313" t="str">
            <v>M2</v>
          </cell>
          <cell r="B4313" t="str">
            <v>A5C</v>
          </cell>
          <cell r="C4313" t="str">
            <v>P</v>
          </cell>
          <cell r="D4313" t="str">
            <v>23164</v>
          </cell>
          <cell r="E4313" t="str">
            <v>BALL VA</v>
          </cell>
          <cell r="F4313">
            <v>6</v>
          </cell>
          <cell r="G4313" t="str">
            <v>VB8010600000T00</v>
          </cell>
          <cell r="H4313">
            <v>0.75</v>
          </cell>
          <cell r="I4313" t="str">
            <v>--</v>
          </cell>
          <cell r="J4313">
            <v>2</v>
          </cell>
          <cell r="K4313">
            <v>2</v>
          </cell>
        </row>
        <row r="4314">
          <cell r="A4314" t="str">
            <v>M2</v>
          </cell>
          <cell r="B4314" t="str">
            <v>A5C</v>
          </cell>
          <cell r="C4314" t="str">
            <v>P</v>
          </cell>
          <cell r="D4314" t="str">
            <v>23174</v>
          </cell>
          <cell r="E4314" t="str">
            <v>BALL VA</v>
          </cell>
          <cell r="F4314">
            <v>6</v>
          </cell>
          <cell r="G4314" t="str">
            <v>VB8010600000T00</v>
          </cell>
          <cell r="H4314">
            <v>0.75</v>
          </cell>
          <cell r="I4314" t="str">
            <v>--</v>
          </cell>
          <cell r="J4314">
            <v>2</v>
          </cell>
          <cell r="K4314">
            <v>2</v>
          </cell>
        </row>
        <row r="4315">
          <cell r="A4315" t="str">
            <v>M2</v>
          </cell>
          <cell r="B4315" t="str">
            <v>A5C</v>
          </cell>
          <cell r="C4315" t="str">
            <v>P</v>
          </cell>
          <cell r="D4315" t="str">
            <v>23174</v>
          </cell>
          <cell r="E4315" t="str">
            <v>BALL VA</v>
          </cell>
          <cell r="F4315">
            <v>6</v>
          </cell>
          <cell r="G4315" t="str">
            <v>VB8010600000T00</v>
          </cell>
          <cell r="H4315">
            <v>0.75</v>
          </cell>
          <cell r="I4315" t="str">
            <v>--</v>
          </cell>
          <cell r="J4315">
            <v>1</v>
          </cell>
          <cell r="K4315">
            <v>1</v>
          </cell>
        </row>
        <row r="4316">
          <cell r="A4316" t="str">
            <v>M2</v>
          </cell>
          <cell r="B4316" t="str">
            <v>A5C</v>
          </cell>
          <cell r="C4316" t="str">
            <v>P</v>
          </cell>
          <cell r="D4316" t="str">
            <v>23181</v>
          </cell>
          <cell r="E4316" t="str">
            <v>BALL VA</v>
          </cell>
          <cell r="F4316">
            <v>6</v>
          </cell>
          <cell r="G4316" t="str">
            <v>VB8010600000T00</v>
          </cell>
          <cell r="H4316">
            <v>0.75</v>
          </cell>
          <cell r="I4316" t="str">
            <v>--</v>
          </cell>
          <cell r="J4316">
            <v>2</v>
          </cell>
          <cell r="K4316">
            <v>2</v>
          </cell>
        </row>
        <row r="4317">
          <cell r="A4317" t="str">
            <v>M2</v>
          </cell>
          <cell r="B4317" t="str">
            <v>A5C</v>
          </cell>
          <cell r="C4317" t="str">
            <v>P</v>
          </cell>
          <cell r="D4317" t="str">
            <v>23185</v>
          </cell>
          <cell r="E4317" t="str">
            <v>BALL VA</v>
          </cell>
          <cell r="F4317">
            <v>6</v>
          </cell>
          <cell r="G4317" t="str">
            <v>VB8010600000T00</v>
          </cell>
          <cell r="H4317">
            <v>0.75</v>
          </cell>
          <cell r="I4317" t="str">
            <v>--</v>
          </cell>
          <cell r="J4317">
            <v>2</v>
          </cell>
          <cell r="K4317">
            <v>2</v>
          </cell>
        </row>
        <row r="4318">
          <cell r="A4318" t="str">
            <v>M2</v>
          </cell>
          <cell r="B4318" t="str">
            <v>A5C</v>
          </cell>
          <cell r="C4318" t="str">
            <v>P</v>
          </cell>
          <cell r="D4318" t="str">
            <v>23188</v>
          </cell>
          <cell r="E4318" t="str">
            <v>BALL VA</v>
          </cell>
          <cell r="F4318">
            <v>6</v>
          </cell>
          <cell r="G4318" t="str">
            <v>VB8010600000T00</v>
          </cell>
          <cell r="H4318">
            <v>0.75</v>
          </cell>
          <cell r="I4318" t="str">
            <v>--</v>
          </cell>
          <cell r="J4318">
            <v>9</v>
          </cell>
          <cell r="K4318">
            <v>9</v>
          </cell>
        </row>
        <row r="4319">
          <cell r="A4319" t="str">
            <v>M2</v>
          </cell>
          <cell r="B4319" t="str">
            <v>A5C</v>
          </cell>
          <cell r="C4319" t="str">
            <v>P</v>
          </cell>
          <cell r="D4319" t="str">
            <v>23188</v>
          </cell>
          <cell r="E4319" t="str">
            <v>BALL VA</v>
          </cell>
          <cell r="F4319">
            <v>6</v>
          </cell>
          <cell r="G4319" t="str">
            <v>VB8010600000T00</v>
          </cell>
          <cell r="H4319">
            <v>0.75</v>
          </cell>
          <cell r="I4319" t="str">
            <v>--</v>
          </cell>
          <cell r="J4319">
            <v>2</v>
          </cell>
          <cell r="K4319">
            <v>2</v>
          </cell>
        </row>
        <row r="4320">
          <cell r="A4320" t="str">
            <v>M2</v>
          </cell>
          <cell r="B4320" t="str">
            <v>A5C</v>
          </cell>
          <cell r="C4320" t="str">
            <v>P</v>
          </cell>
          <cell r="D4320" t="str">
            <v>23192</v>
          </cell>
          <cell r="E4320" t="str">
            <v>BALL VA</v>
          </cell>
          <cell r="F4320">
            <v>6</v>
          </cell>
          <cell r="G4320" t="str">
            <v>VB8010600000T00</v>
          </cell>
          <cell r="H4320">
            <v>0.75</v>
          </cell>
          <cell r="I4320" t="str">
            <v>--</v>
          </cell>
          <cell r="J4320">
            <v>1</v>
          </cell>
          <cell r="K4320">
            <v>1</v>
          </cell>
        </row>
        <row r="4321">
          <cell r="A4321" t="str">
            <v>M2</v>
          </cell>
          <cell r="B4321" t="str">
            <v>A5C</v>
          </cell>
          <cell r="C4321" t="str">
            <v>P</v>
          </cell>
          <cell r="D4321" t="str">
            <v>23192</v>
          </cell>
          <cell r="E4321" t="str">
            <v>BALL VA</v>
          </cell>
          <cell r="F4321">
            <v>6</v>
          </cell>
          <cell r="G4321" t="str">
            <v>VB8010600000T00</v>
          </cell>
          <cell r="H4321">
            <v>0.75</v>
          </cell>
          <cell r="I4321" t="str">
            <v>--</v>
          </cell>
          <cell r="J4321">
            <v>2</v>
          </cell>
          <cell r="K4321">
            <v>2</v>
          </cell>
        </row>
        <row r="4322">
          <cell r="A4322" t="str">
            <v>M2</v>
          </cell>
          <cell r="B4322" t="str">
            <v>A5C</v>
          </cell>
          <cell r="C4322" t="str">
            <v>P</v>
          </cell>
          <cell r="D4322" t="str">
            <v>23205</v>
          </cell>
          <cell r="E4322" t="str">
            <v>BALL VA</v>
          </cell>
          <cell r="F4322">
            <v>6</v>
          </cell>
          <cell r="G4322" t="str">
            <v>VB8010600000T00</v>
          </cell>
          <cell r="H4322">
            <v>0.75</v>
          </cell>
          <cell r="I4322" t="str">
            <v>--</v>
          </cell>
          <cell r="J4322">
            <v>1</v>
          </cell>
          <cell r="K4322">
            <v>1</v>
          </cell>
        </row>
        <row r="4323">
          <cell r="A4323" t="str">
            <v>M2</v>
          </cell>
          <cell r="B4323" t="str">
            <v>A5C</v>
          </cell>
          <cell r="C4323" t="str">
            <v>P</v>
          </cell>
          <cell r="D4323" t="str">
            <v>23208</v>
          </cell>
          <cell r="E4323" t="str">
            <v>BALL VA</v>
          </cell>
          <cell r="F4323">
            <v>6</v>
          </cell>
          <cell r="G4323" t="str">
            <v>VB8010600000T00</v>
          </cell>
          <cell r="H4323">
            <v>0.75</v>
          </cell>
          <cell r="I4323" t="str">
            <v>--</v>
          </cell>
          <cell r="J4323">
            <v>1</v>
          </cell>
          <cell r="K4323">
            <v>1</v>
          </cell>
        </row>
        <row r="4324">
          <cell r="A4324" t="str">
            <v>M2</v>
          </cell>
          <cell r="B4324" t="str">
            <v>A5C</v>
          </cell>
          <cell r="C4324" t="str">
            <v>P</v>
          </cell>
          <cell r="D4324" t="str">
            <v>23212</v>
          </cell>
          <cell r="E4324" t="str">
            <v>BALL VA</v>
          </cell>
          <cell r="F4324">
            <v>6</v>
          </cell>
          <cell r="G4324" t="str">
            <v>VB8010600000T00</v>
          </cell>
          <cell r="H4324">
            <v>0.75</v>
          </cell>
          <cell r="I4324" t="str">
            <v>--</v>
          </cell>
          <cell r="J4324">
            <v>1</v>
          </cell>
          <cell r="K4324">
            <v>1</v>
          </cell>
        </row>
        <row r="4325">
          <cell r="A4325" t="str">
            <v>M2</v>
          </cell>
          <cell r="B4325" t="str">
            <v>A5C</v>
          </cell>
          <cell r="C4325" t="str">
            <v>P</v>
          </cell>
          <cell r="D4325" t="str">
            <v>23207</v>
          </cell>
          <cell r="E4325" t="str">
            <v>BALL VA</v>
          </cell>
          <cell r="F4325">
            <v>6</v>
          </cell>
          <cell r="G4325" t="str">
            <v>VB8010600000T00</v>
          </cell>
          <cell r="H4325">
            <v>0.75</v>
          </cell>
          <cell r="I4325" t="str">
            <v>--</v>
          </cell>
          <cell r="J4325">
            <v>1</v>
          </cell>
          <cell r="K4325">
            <v>1</v>
          </cell>
        </row>
        <row r="4326">
          <cell r="A4326" t="str">
            <v>M2</v>
          </cell>
          <cell r="B4326" t="str">
            <v>A5C</v>
          </cell>
          <cell r="C4326" t="str">
            <v>P</v>
          </cell>
          <cell r="D4326" t="str">
            <v>23213</v>
          </cell>
          <cell r="E4326" t="str">
            <v>BALL VA</v>
          </cell>
          <cell r="F4326">
            <v>6</v>
          </cell>
          <cell r="G4326" t="str">
            <v>VB8010600000T00</v>
          </cell>
          <cell r="H4326">
            <v>0.75</v>
          </cell>
          <cell r="I4326" t="str">
            <v>--</v>
          </cell>
          <cell r="J4326">
            <v>1</v>
          </cell>
          <cell r="K4326">
            <v>1</v>
          </cell>
        </row>
        <row r="4327">
          <cell r="A4327" t="str">
            <v>M2</v>
          </cell>
          <cell r="B4327" t="str">
            <v>A5C</v>
          </cell>
          <cell r="C4327" t="str">
            <v>P</v>
          </cell>
          <cell r="D4327" t="str">
            <v>23225</v>
          </cell>
          <cell r="E4327" t="str">
            <v>BALL VA</v>
          </cell>
          <cell r="F4327">
            <v>6</v>
          </cell>
          <cell r="G4327" t="str">
            <v>VB8010600000T00</v>
          </cell>
          <cell r="H4327">
            <v>0.75</v>
          </cell>
          <cell r="I4327" t="str">
            <v>--</v>
          </cell>
          <cell r="J4327">
            <v>3</v>
          </cell>
          <cell r="K4327">
            <v>3</v>
          </cell>
        </row>
        <row r="4328">
          <cell r="A4328" t="str">
            <v>M2</v>
          </cell>
          <cell r="B4328" t="str">
            <v>A5C</v>
          </cell>
          <cell r="C4328" t="str">
            <v>P</v>
          </cell>
          <cell r="D4328" t="str">
            <v>23226</v>
          </cell>
          <cell r="E4328" t="str">
            <v>BALL VA</v>
          </cell>
          <cell r="F4328">
            <v>6</v>
          </cell>
          <cell r="G4328" t="str">
            <v>VB8010600000T00</v>
          </cell>
          <cell r="H4328">
            <v>0.75</v>
          </cell>
          <cell r="I4328" t="str">
            <v>--</v>
          </cell>
          <cell r="J4328">
            <v>1</v>
          </cell>
          <cell r="K4328">
            <v>1</v>
          </cell>
        </row>
        <row r="4329">
          <cell r="A4329" t="str">
            <v>M2</v>
          </cell>
          <cell r="B4329" t="str">
            <v>A5C</v>
          </cell>
          <cell r="C4329" t="str">
            <v>P</v>
          </cell>
          <cell r="D4329" t="str">
            <v>23230</v>
          </cell>
          <cell r="E4329" t="str">
            <v>BALL VA</v>
          </cell>
          <cell r="F4329">
            <v>6</v>
          </cell>
          <cell r="G4329" t="str">
            <v>VB8010600000T00</v>
          </cell>
          <cell r="H4329">
            <v>0.75</v>
          </cell>
          <cell r="I4329" t="str">
            <v>--</v>
          </cell>
          <cell r="J4329">
            <v>1</v>
          </cell>
          <cell r="K4329">
            <v>1</v>
          </cell>
        </row>
        <row r="4330">
          <cell r="A4330" t="str">
            <v>M2</v>
          </cell>
          <cell r="B4330" t="str">
            <v>A5C</v>
          </cell>
          <cell r="C4330" t="str">
            <v>P</v>
          </cell>
          <cell r="D4330" t="str">
            <v>23230</v>
          </cell>
          <cell r="E4330" t="str">
            <v>BALL VA</v>
          </cell>
          <cell r="F4330">
            <v>6</v>
          </cell>
          <cell r="G4330" t="str">
            <v>VB8010600000T00</v>
          </cell>
          <cell r="H4330">
            <v>0.75</v>
          </cell>
          <cell r="I4330" t="str">
            <v>--</v>
          </cell>
          <cell r="J4330">
            <v>1</v>
          </cell>
          <cell r="K4330">
            <v>1</v>
          </cell>
        </row>
        <row r="4331">
          <cell r="A4331" t="str">
            <v>M2</v>
          </cell>
          <cell r="B4331" t="str">
            <v>A5C</v>
          </cell>
          <cell r="C4331" t="str">
            <v>P</v>
          </cell>
          <cell r="D4331" t="str">
            <v>23229</v>
          </cell>
          <cell r="E4331" t="str">
            <v>BALL VA</v>
          </cell>
          <cell r="F4331">
            <v>6</v>
          </cell>
          <cell r="G4331" t="str">
            <v>VB8010600000T00</v>
          </cell>
          <cell r="H4331">
            <v>0.75</v>
          </cell>
          <cell r="I4331" t="str">
            <v>--</v>
          </cell>
          <cell r="J4331">
            <v>1</v>
          </cell>
          <cell r="K4331">
            <v>1</v>
          </cell>
        </row>
        <row r="4332">
          <cell r="A4332" t="str">
            <v>M2</v>
          </cell>
          <cell r="B4332" t="str">
            <v>A5C</v>
          </cell>
          <cell r="C4332" t="str">
            <v>P</v>
          </cell>
          <cell r="D4332" t="str">
            <v>23236</v>
          </cell>
          <cell r="E4332" t="str">
            <v>BALL VA</v>
          </cell>
          <cell r="F4332">
            <v>6</v>
          </cell>
          <cell r="G4332" t="str">
            <v>VB8010600000T00</v>
          </cell>
          <cell r="H4332">
            <v>0.75</v>
          </cell>
          <cell r="I4332" t="str">
            <v>--</v>
          </cell>
          <cell r="J4332">
            <v>2</v>
          </cell>
          <cell r="K4332">
            <v>2</v>
          </cell>
        </row>
        <row r="4333">
          <cell r="A4333" t="str">
            <v>M2</v>
          </cell>
          <cell r="B4333" t="str">
            <v>A5C</v>
          </cell>
          <cell r="C4333" t="str">
            <v>P</v>
          </cell>
          <cell r="D4333" t="str">
            <v>23231</v>
          </cell>
          <cell r="E4333" t="str">
            <v>BALL VA</v>
          </cell>
          <cell r="F4333">
            <v>6</v>
          </cell>
          <cell r="G4333" t="str">
            <v>VB8010600000T00</v>
          </cell>
          <cell r="H4333">
            <v>0.75</v>
          </cell>
          <cell r="I4333" t="str">
            <v>--</v>
          </cell>
          <cell r="J4333">
            <v>1</v>
          </cell>
          <cell r="K4333">
            <v>1</v>
          </cell>
        </row>
        <row r="4334">
          <cell r="A4334" t="str">
            <v>M2</v>
          </cell>
          <cell r="B4334" t="str">
            <v>A5C</v>
          </cell>
          <cell r="C4334" t="str">
            <v>P</v>
          </cell>
          <cell r="D4334" t="str">
            <v>23235</v>
          </cell>
          <cell r="E4334" t="str">
            <v>BALL VA</v>
          </cell>
          <cell r="F4334">
            <v>6</v>
          </cell>
          <cell r="G4334" t="str">
            <v>VB8010600000T00</v>
          </cell>
          <cell r="H4334">
            <v>0.75</v>
          </cell>
          <cell r="I4334" t="str">
            <v>--</v>
          </cell>
          <cell r="J4334">
            <v>1</v>
          </cell>
          <cell r="K4334">
            <v>1</v>
          </cell>
        </row>
        <row r="4335">
          <cell r="A4335" t="str">
            <v>M2</v>
          </cell>
          <cell r="B4335" t="str">
            <v>A5C</v>
          </cell>
          <cell r="C4335" t="str">
            <v>P</v>
          </cell>
          <cell r="D4335" t="str">
            <v>23238</v>
          </cell>
          <cell r="E4335" t="str">
            <v>BALL VA</v>
          </cell>
          <cell r="F4335">
            <v>6</v>
          </cell>
          <cell r="G4335" t="str">
            <v>VB8010600000T00</v>
          </cell>
          <cell r="H4335">
            <v>0.75</v>
          </cell>
          <cell r="I4335" t="str">
            <v>--</v>
          </cell>
          <cell r="J4335">
            <v>1</v>
          </cell>
          <cell r="K4335">
            <v>1</v>
          </cell>
        </row>
        <row r="4336">
          <cell r="A4336" t="str">
            <v>M2</v>
          </cell>
          <cell r="B4336" t="str">
            <v>A5C</v>
          </cell>
          <cell r="C4336" t="str">
            <v>P</v>
          </cell>
          <cell r="D4336" t="str">
            <v>23239</v>
          </cell>
          <cell r="E4336" t="str">
            <v>BALL VA</v>
          </cell>
          <cell r="F4336">
            <v>6</v>
          </cell>
          <cell r="G4336" t="str">
            <v>VB8010600000T00</v>
          </cell>
          <cell r="H4336">
            <v>0.75</v>
          </cell>
          <cell r="I4336" t="str">
            <v>--</v>
          </cell>
          <cell r="J4336">
            <v>1</v>
          </cell>
          <cell r="K4336">
            <v>1</v>
          </cell>
        </row>
        <row r="4337">
          <cell r="A4337" t="str">
            <v>M2</v>
          </cell>
          <cell r="B4337" t="str">
            <v>A5C</v>
          </cell>
          <cell r="C4337" t="str">
            <v>P</v>
          </cell>
          <cell r="D4337" t="str">
            <v>23240</v>
          </cell>
          <cell r="E4337" t="str">
            <v>BALL VA</v>
          </cell>
          <cell r="F4337">
            <v>6</v>
          </cell>
          <cell r="G4337" t="str">
            <v>VB8010600000T00</v>
          </cell>
          <cell r="H4337">
            <v>0.75</v>
          </cell>
          <cell r="I4337" t="str">
            <v>--</v>
          </cell>
          <cell r="J4337">
            <v>2</v>
          </cell>
          <cell r="K4337">
            <v>2</v>
          </cell>
        </row>
        <row r="4338">
          <cell r="A4338" t="str">
            <v>M2</v>
          </cell>
          <cell r="B4338" t="str">
            <v>A5C</v>
          </cell>
          <cell r="C4338" t="str">
            <v>P</v>
          </cell>
          <cell r="D4338" t="str">
            <v>23247</v>
          </cell>
          <cell r="E4338" t="str">
            <v>BALL VA</v>
          </cell>
          <cell r="F4338">
            <v>6</v>
          </cell>
          <cell r="G4338" t="str">
            <v>VB8010600000T00</v>
          </cell>
          <cell r="H4338">
            <v>0.75</v>
          </cell>
          <cell r="I4338" t="str">
            <v>--</v>
          </cell>
          <cell r="J4338">
            <v>3</v>
          </cell>
          <cell r="K4338">
            <v>3</v>
          </cell>
        </row>
        <row r="4339">
          <cell r="A4339" t="str">
            <v>M2</v>
          </cell>
          <cell r="B4339" t="str">
            <v>A5C</v>
          </cell>
          <cell r="C4339" t="str">
            <v>P</v>
          </cell>
          <cell r="D4339" t="str">
            <v>23248</v>
          </cell>
          <cell r="E4339" t="str">
            <v>BALL VA</v>
          </cell>
          <cell r="F4339">
            <v>6</v>
          </cell>
          <cell r="G4339" t="str">
            <v>VB8010600000T00</v>
          </cell>
          <cell r="H4339">
            <v>0.75</v>
          </cell>
          <cell r="I4339" t="str">
            <v>--</v>
          </cell>
          <cell r="J4339">
            <v>1</v>
          </cell>
          <cell r="K4339">
            <v>1</v>
          </cell>
        </row>
        <row r="4340">
          <cell r="A4340" t="str">
            <v>M2</v>
          </cell>
          <cell r="B4340" t="str">
            <v>A5C</v>
          </cell>
          <cell r="C4340" t="str">
            <v>P</v>
          </cell>
          <cell r="D4340" t="str">
            <v>23258</v>
          </cell>
          <cell r="E4340" t="str">
            <v>BALL VA</v>
          </cell>
          <cell r="F4340">
            <v>6</v>
          </cell>
          <cell r="G4340" t="str">
            <v>VB8010600000T00</v>
          </cell>
          <cell r="H4340">
            <v>0.75</v>
          </cell>
          <cell r="I4340" t="str">
            <v>--</v>
          </cell>
          <cell r="J4340">
            <v>1</v>
          </cell>
          <cell r="K4340">
            <v>1</v>
          </cell>
        </row>
        <row r="4341">
          <cell r="A4341" t="str">
            <v>M2</v>
          </cell>
          <cell r="B4341" t="str">
            <v>A5C</v>
          </cell>
          <cell r="C4341" t="str">
            <v>P</v>
          </cell>
          <cell r="D4341" t="str">
            <v>23252</v>
          </cell>
          <cell r="E4341" t="str">
            <v>BALL VA</v>
          </cell>
          <cell r="F4341">
            <v>6</v>
          </cell>
          <cell r="G4341" t="str">
            <v>VB8010600000T00</v>
          </cell>
          <cell r="H4341">
            <v>0.75</v>
          </cell>
          <cell r="I4341" t="str">
            <v>--</v>
          </cell>
          <cell r="J4341">
            <v>1</v>
          </cell>
          <cell r="K4341">
            <v>1</v>
          </cell>
        </row>
        <row r="4342">
          <cell r="A4342" t="str">
            <v>M2</v>
          </cell>
          <cell r="B4342" t="str">
            <v>A5C</v>
          </cell>
          <cell r="C4342" t="str">
            <v>P</v>
          </cell>
          <cell r="D4342" t="str">
            <v>23252</v>
          </cell>
          <cell r="E4342" t="str">
            <v>BALL VA</v>
          </cell>
          <cell r="F4342">
            <v>6</v>
          </cell>
          <cell r="G4342" t="str">
            <v>VB8010600000T00</v>
          </cell>
          <cell r="H4342">
            <v>0.75</v>
          </cell>
          <cell r="I4342" t="str">
            <v>--</v>
          </cell>
          <cell r="J4342">
            <v>1</v>
          </cell>
          <cell r="K4342">
            <v>1</v>
          </cell>
        </row>
        <row r="4343">
          <cell r="A4343" t="str">
            <v>M2</v>
          </cell>
          <cell r="B4343" t="str">
            <v>A5C</v>
          </cell>
          <cell r="C4343" t="str">
            <v>P</v>
          </cell>
          <cell r="D4343" t="str">
            <v>23254</v>
          </cell>
          <cell r="E4343" t="str">
            <v>BALL VA</v>
          </cell>
          <cell r="F4343">
            <v>6</v>
          </cell>
          <cell r="G4343" t="str">
            <v>VB8010600000T00</v>
          </cell>
          <cell r="H4343">
            <v>0.75</v>
          </cell>
          <cell r="I4343" t="str">
            <v>--</v>
          </cell>
          <cell r="J4343">
            <v>2</v>
          </cell>
          <cell r="K4343">
            <v>2</v>
          </cell>
        </row>
        <row r="4344">
          <cell r="A4344" t="str">
            <v>M2</v>
          </cell>
          <cell r="B4344" t="str">
            <v>A5C</v>
          </cell>
          <cell r="C4344" t="str">
            <v>P</v>
          </cell>
          <cell r="D4344" t="str">
            <v>23259</v>
          </cell>
          <cell r="E4344" t="str">
            <v>BALL VA</v>
          </cell>
          <cell r="F4344">
            <v>6</v>
          </cell>
          <cell r="G4344" t="str">
            <v>VB8010600000T00</v>
          </cell>
          <cell r="H4344">
            <v>0.75</v>
          </cell>
          <cell r="I4344" t="str">
            <v>--</v>
          </cell>
          <cell r="J4344">
            <v>2</v>
          </cell>
          <cell r="K4344">
            <v>2</v>
          </cell>
        </row>
        <row r="4345">
          <cell r="A4345" t="str">
            <v>M2</v>
          </cell>
          <cell r="B4345" t="str">
            <v>A5C</v>
          </cell>
          <cell r="C4345" t="str">
            <v>P</v>
          </cell>
          <cell r="D4345" t="str">
            <v>24008</v>
          </cell>
          <cell r="E4345" t="str">
            <v>BALL VA</v>
          </cell>
          <cell r="F4345">
            <v>6</v>
          </cell>
          <cell r="G4345" t="str">
            <v>VB8010600000T00</v>
          </cell>
          <cell r="H4345">
            <v>0.75</v>
          </cell>
          <cell r="I4345" t="str">
            <v>--</v>
          </cell>
          <cell r="J4345">
            <v>1</v>
          </cell>
          <cell r="K4345">
            <v>1</v>
          </cell>
        </row>
        <row r="4346">
          <cell r="A4346" t="str">
            <v>M2</v>
          </cell>
          <cell r="B4346" t="str">
            <v>A5C</v>
          </cell>
          <cell r="C4346" t="str">
            <v>P</v>
          </cell>
          <cell r="D4346" t="str">
            <v>24008</v>
          </cell>
          <cell r="E4346" t="str">
            <v>BALL VA</v>
          </cell>
          <cell r="F4346">
            <v>6</v>
          </cell>
          <cell r="G4346" t="str">
            <v>VB8010600000T00</v>
          </cell>
          <cell r="H4346">
            <v>0.75</v>
          </cell>
          <cell r="I4346" t="str">
            <v>--</v>
          </cell>
          <cell r="J4346">
            <v>2</v>
          </cell>
          <cell r="K4346">
            <v>2</v>
          </cell>
        </row>
        <row r="4347">
          <cell r="A4347" t="str">
            <v>M2</v>
          </cell>
          <cell r="B4347" t="str">
            <v>A5C</v>
          </cell>
          <cell r="C4347" t="str">
            <v>P</v>
          </cell>
          <cell r="D4347" t="str">
            <v>24014</v>
          </cell>
          <cell r="E4347" t="str">
            <v>BALL VA</v>
          </cell>
          <cell r="F4347">
            <v>6</v>
          </cell>
          <cell r="G4347" t="str">
            <v>VB8010600000T00</v>
          </cell>
          <cell r="H4347">
            <v>0.75</v>
          </cell>
          <cell r="I4347" t="str">
            <v>--</v>
          </cell>
          <cell r="J4347">
            <v>2</v>
          </cell>
          <cell r="K4347">
            <v>2</v>
          </cell>
        </row>
        <row r="4348">
          <cell r="A4348" t="str">
            <v>M2</v>
          </cell>
          <cell r="B4348" t="str">
            <v>A5C</v>
          </cell>
          <cell r="C4348" t="str">
            <v>P</v>
          </cell>
          <cell r="D4348" t="str">
            <v>24020</v>
          </cell>
          <cell r="E4348" t="str">
            <v>BALL VA</v>
          </cell>
          <cell r="F4348">
            <v>6</v>
          </cell>
          <cell r="G4348" t="str">
            <v>VB8010600000T00</v>
          </cell>
          <cell r="H4348">
            <v>0.75</v>
          </cell>
          <cell r="I4348" t="str">
            <v>--</v>
          </cell>
          <cell r="J4348">
            <v>1</v>
          </cell>
          <cell r="K4348">
            <v>1</v>
          </cell>
        </row>
        <row r="4349">
          <cell r="A4349" t="str">
            <v>M2</v>
          </cell>
          <cell r="B4349" t="str">
            <v>A5C</v>
          </cell>
          <cell r="C4349" t="str">
            <v>P</v>
          </cell>
          <cell r="D4349" t="str">
            <v>24021</v>
          </cell>
          <cell r="E4349" t="str">
            <v>BALL VA</v>
          </cell>
          <cell r="F4349">
            <v>6</v>
          </cell>
          <cell r="G4349" t="str">
            <v>VB8010600000T00</v>
          </cell>
          <cell r="H4349">
            <v>0.75</v>
          </cell>
          <cell r="I4349" t="str">
            <v>--</v>
          </cell>
          <cell r="J4349">
            <v>2</v>
          </cell>
          <cell r="K4349">
            <v>2</v>
          </cell>
        </row>
        <row r="4350">
          <cell r="A4350" t="str">
            <v>M2</v>
          </cell>
          <cell r="B4350" t="str">
            <v>A5C</v>
          </cell>
          <cell r="C4350" t="str">
            <v>P</v>
          </cell>
          <cell r="D4350" t="str">
            <v>24024</v>
          </cell>
          <cell r="E4350" t="str">
            <v>BALL VA</v>
          </cell>
          <cell r="F4350">
            <v>6</v>
          </cell>
          <cell r="G4350" t="str">
            <v>VB8010600000T00</v>
          </cell>
          <cell r="H4350">
            <v>0.75</v>
          </cell>
          <cell r="I4350" t="str">
            <v>--</v>
          </cell>
          <cell r="J4350">
            <v>5</v>
          </cell>
          <cell r="K4350">
            <v>5</v>
          </cell>
        </row>
        <row r="4351">
          <cell r="A4351" t="str">
            <v>M2</v>
          </cell>
          <cell r="B4351" t="str">
            <v>A5C</v>
          </cell>
          <cell r="C4351" t="str">
            <v>P</v>
          </cell>
          <cell r="D4351" t="str">
            <v>99003</v>
          </cell>
          <cell r="E4351" t="str">
            <v>BALL VA</v>
          </cell>
          <cell r="F4351">
            <v>6</v>
          </cell>
          <cell r="G4351" t="str">
            <v>VB8010600000T00</v>
          </cell>
          <cell r="H4351">
            <v>0.75</v>
          </cell>
          <cell r="I4351" t="str">
            <v>--</v>
          </cell>
          <cell r="J4351">
            <v>2</v>
          </cell>
          <cell r="K4351">
            <v>2</v>
          </cell>
        </row>
        <row r="4352">
          <cell r="A4352" t="str">
            <v>M2</v>
          </cell>
          <cell r="B4352" t="str">
            <v>A5C</v>
          </cell>
          <cell r="C4352" t="str">
            <v>P</v>
          </cell>
          <cell r="D4352" t="str">
            <v>99003</v>
          </cell>
          <cell r="E4352" t="str">
            <v>BALL VA</v>
          </cell>
          <cell r="F4352">
            <v>6</v>
          </cell>
          <cell r="G4352" t="str">
            <v>VB8010600000T00</v>
          </cell>
          <cell r="H4352">
            <v>0.75</v>
          </cell>
          <cell r="I4352" t="str">
            <v>--</v>
          </cell>
          <cell r="J4352">
            <v>2</v>
          </cell>
          <cell r="K4352">
            <v>2</v>
          </cell>
        </row>
        <row r="4353">
          <cell r="A4353" t="str">
            <v>M2</v>
          </cell>
          <cell r="B4353" t="str">
            <v>A5C</v>
          </cell>
          <cell r="C4353" t="str">
            <v>P</v>
          </cell>
          <cell r="D4353" t="str">
            <v>99003</v>
          </cell>
          <cell r="E4353" t="str">
            <v>BALL VA</v>
          </cell>
          <cell r="F4353">
            <v>6</v>
          </cell>
          <cell r="G4353" t="str">
            <v>VB8010600000T00</v>
          </cell>
          <cell r="H4353">
            <v>0.75</v>
          </cell>
          <cell r="I4353" t="str">
            <v>--</v>
          </cell>
          <cell r="J4353">
            <v>1</v>
          </cell>
          <cell r="K4353">
            <v>1</v>
          </cell>
        </row>
        <row r="4354">
          <cell r="A4354" t="str">
            <v>M2</v>
          </cell>
          <cell r="B4354" t="str">
            <v>A5C</v>
          </cell>
          <cell r="C4354" t="str">
            <v>TRIM</v>
          </cell>
          <cell r="D4354" t="str">
            <v>V-2301</v>
          </cell>
          <cell r="E4354" t="str">
            <v>BALL VA</v>
          </cell>
          <cell r="F4354">
            <v>6</v>
          </cell>
          <cell r="G4354" t="str">
            <v>VB8010600000T00</v>
          </cell>
          <cell r="H4354">
            <v>0.75</v>
          </cell>
          <cell r="I4354" t="str">
            <v>--</v>
          </cell>
          <cell r="J4354">
            <v>2</v>
          </cell>
          <cell r="K4354">
            <v>2</v>
          </cell>
        </row>
        <row r="4355">
          <cell r="A4355" t="str">
            <v>M2</v>
          </cell>
          <cell r="B4355" t="str">
            <v>A5C</v>
          </cell>
          <cell r="C4355" t="str">
            <v>TRIM</v>
          </cell>
          <cell r="D4355" t="str">
            <v>V-2301</v>
          </cell>
          <cell r="E4355" t="str">
            <v>BALL VA</v>
          </cell>
          <cell r="F4355">
            <v>6</v>
          </cell>
          <cell r="G4355" t="str">
            <v>VB8010600000T00</v>
          </cell>
          <cell r="H4355">
            <v>0.75</v>
          </cell>
          <cell r="I4355" t="str">
            <v>--</v>
          </cell>
          <cell r="J4355">
            <v>2</v>
          </cell>
          <cell r="K4355">
            <v>2</v>
          </cell>
        </row>
        <row r="4356">
          <cell r="A4356" t="str">
            <v>M2</v>
          </cell>
          <cell r="B4356" t="str">
            <v>A5C</v>
          </cell>
          <cell r="C4356" t="str">
            <v>TRIM</v>
          </cell>
          <cell r="D4356" t="str">
            <v>V-2315</v>
          </cell>
          <cell r="E4356" t="str">
            <v>BALL VA</v>
          </cell>
          <cell r="F4356">
            <v>6</v>
          </cell>
          <cell r="G4356" t="str">
            <v>VB8010600000T00</v>
          </cell>
          <cell r="H4356">
            <v>0.75</v>
          </cell>
          <cell r="I4356" t="str">
            <v>--</v>
          </cell>
          <cell r="J4356">
            <v>2</v>
          </cell>
          <cell r="K4356">
            <v>2</v>
          </cell>
        </row>
        <row r="4357">
          <cell r="A4357" t="str">
            <v>M2</v>
          </cell>
          <cell r="B4357" t="str">
            <v>A5C</v>
          </cell>
          <cell r="C4357" t="str">
            <v>TRIM</v>
          </cell>
          <cell r="D4357" t="str">
            <v>V-2316</v>
          </cell>
          <cell r="E4357" t="str">
            <v>BALL VA</v>
          </cell>
          <cell r="F4357">
            <v>6</v>
          </cell>
          <cell r="G4357" t="str">
            <v>VB8010600000T00</v>
          </cell>
          <cell r="H4357">
            <v>0.75</v>
          </cell>
          <cell r="I4357" t="str">
            <v>--</v>
          </cell>
          <cell r="J4357">
            <v>2</v>
          </cell>
          <cell r="K4357">
            <v>2</v>
          </cell>
        </row>
        <row r="4358">
          <cell r="A4358" t="str">
            <v>M2</v>
          </cell>
          <cell r="B4358" t="str">
            <v>A5C</v>
          </cell>
          <cell r="C4358" t="str">
            <v>TRIM</v>
          </cell>
          <cell r="D4358" t="str">
            <v>V-2316</v>
          </cell>
          <cell r="E4358" t="str">
            <v>BALL VA</v>
          </cell>
          <cell r="F4358">
            <v>6</v>
          </cell>
          <cell r="G4358" t="str">
            <v>VB8010600000T00</v>
          </cell>
          <cell r="H4358">
            <v>0.75</v>
          </cell>
          <cell r="I4358" t="str">
            <v>--</v>
          </cell>
          <cell r="J4358">
            <v>4</v>
          </cell>
          <cell r="K4358">
            <v>4</v>
          </cell>
        </row>
        <row r="4359">
          <cell r="A4359" t="str">
            <v>M2</v>
          </cell>
          <cell r="B4359" t="str">
            <v>A5C</v>
          </cell>
          <cell r="C4359" t="str">
            <v>TRIM</v>
          </cell>
          <cell r="D4359" t="str">
            <v>V-2318</v>
          </cell>
          <cell r="E4359" t="str">
            <v>BALL VA</v>
          </cell>
          <cell r="F4359">
            <v>6</v>
          </cell>
          <cell r="G4359" t="str">
            <v>VB8010600000T00</v>
          </cell>
          <cell r="H4359">
            <v>0.75</v>
          </cell>
          <cell r="I4359" t="str">
            <v>--</v>
          </cell>
          <cell r="J4359">
            <v>2</v>
          </cell>
          <cell r="K4359">
            <v>2</v>
          </cell>
        </row>
        <row r="4360">
          <cell r="A4360" t="str">
            <v>M2</v>
          </cell>
          <cell r="B4360" t="str">
            <v>A5C</v>
          </cell>
          <cell r="C4360" t="str">
            <v>TRIM</v>
          </cell>
          <cell r="D4360" t="str">
            <v>V-2320</v>
          </cell>
          <cell r="E4360" t="str">
            <v>BALL VA</v>
          </cell>
          <cell r="F4360">
            <v>6</v>
          </cell>
          <cell r="G4360" t="str">
            <v>VB8010600000T00</v>
          </cell>
          <cell r="H4360">
            <v>0.75</v>
          </cell>
          <cell r="I4360" t="str">
            <v>--</v>
          </cell>
          <cell r="J4360">
            <v>2</v>
          </cell>
          <cell r="K4360">
            <v>2</v>
          </cell>
        </row>
        <row r="4361">
          <cell r="A4361" t="str">
            <v>M2</v>
          </cell>
          <cell r="B4361" t="str">
            <v>A5C</v>
          </cell>
          <cell r="C4361" t="str">
            <v>TRIM</v>
          </cell>
          <cell r="D4361" t="str">
            <v>V-2320</v>
          </cell>
          <cell r="E4361" t="str">
            <v>BALL VA</v>
          </cell>
          <cell r="F4361">
            <v>6</v>
          </cell>
          <cell r="G4361" t="str">
            <v>VB8010600000T00</v>
          </cell>
          <cell r="H4361">
            <v>0.75</v>
          </cell>
          <cell r="I4361" t="str">
            <v>--</v>
          </cell>
          <cell r="J4361">
            <v>4</v>
          </cell>
          <cell r="K4361">
            <v>4</v>
          </cell>
        </row>
        <row r="4362">
          <cell r="A4362" t="str">
            <v>M2</v>
          </cell>
          <cell r="B4362" t="str">
            <v>A5C</v>
          </cell>
          <cell r="C4362" t="str">
            <v>TRIM</v>
          </cell>
          <cell r="D4362" t="str">
            <v>V-2321</v>
          </cell>
          <cell r="E4362" t="str">
            <v>BALL VA</v>
          </cell>
          <cell r="F4362">
            <v>6</v>
          </cell>
          <cell r="G4362" t="str">
            <v>VB8010600000T00</v>
          </cell>
          <cell r="H4362">
            <v>0.75</v>
          </cell>
          <cell r="I4362" t="str">
            <v>--</v>
          </cell>
          <cell r="J4362">
            <v>4</v>
          </cell>
          <cell r="K4362">
            <v>4</v>
          </cell>
        </row>
        <row r="4363">
          <cell r="A4363" t="str">
            <v>M2</v>
          </cell>
          <cell r="B4363" t="str">
            <v>A5C</v>
          </cell>
          <cell r="C4363" t="str">
            <v>TRIM</v>
          </cell>
          <cell r="D4363" t="str">
            <v>V-2321</v>
          </cell>
          <cell r="E4363" t="str">
            <v>BALL VA</v>
          </cell>
          <cell r="F4363">
            <v>6</v>
          </cell>
          <cell r="G4363" t="str">
            <v>VB8010600000T00</v>
          </cell>
          <cell r="H4363">
            <v>0.75</v>
          </cell>
          <cell r="I4363" t="str">
            <v>--</v>
          </cell>
          <cell r="J4363">
            <v>2</v>
          </cell>
          <cell r="K4363">
            <v>2</v>
          </cell>
        </row>
        <row r="4364">
          <cell r="A4364" t="str">
            <v>M2</v>
          </cell>
          <cell r="B4364" t="str">
            <v>A5C</v>
          </cell>
          <cell r="C4364" t="str">
            <v>TRIM</v>
          </cell>
          <cell r="D4364" t="str">
            <v>V-2323</v>
          </cell>
          <cell r="E4364" t="str">
            <v>BALL VA</v>
          </cell>
          <cell r="F4364">
            <v>6</v>
          </cell>
          <cell r="G4364" t="str">
            <v>VB8010600000T00</v>
          </cell>
          <cell r="H4364">
            <v>0.75</v>
          </cell>
          <cell r="I4364" t="str">
            <v>--</v>
          </cell>
          <cell r="J4364">
            <v>4</v>
          </cell>
          <cell r="K4364">
            <v>4</v>
          </cell>
        </row>
        <row r="4365">
          <cell r="A4365" t="str">
            <v>M2</v>
          </cell>
          <cell r="B4365" t="str">
            <v>A5C</v>
          </cell>
          <cell r="C4365" t="str">
            <v>TRIM</v>
          </cell>
          <cell r="D4365" t="str">
            <v>V-2323</v>
          </cell>
          <cell r="E4365" t="str">
            <v>BALL VA</v>
          </cell>
          <cell r="F4365">
            <v>6</v>
          </cell>
          <cell r="G4365" t="str">
            <v>VB8010600000T00</v>
          </cell>
          <cell r="H4365">
            <v>0.75</v>
          </cell>
          <cell r="I4365" t="str">
            <v>--</v>
          </cell>
          <cell r="J4365">
            <v>2</v>
          </cell>
          <cell r="K4365">
            <v>2</v>
          </cell>
        </row>
        <row r="4366">
          <cell r="A4366" t="str">
            <v>M2</v>
          </cell>
          <cell r="B4366" t="str">
            <v>A5C</v>
          </cell>
          <cell r="C4366" t="str">
            <v>TRIM</v>
          </cell>
          <cell r="D4366" t="str">
            <v>V-2324</v>
          </cell>
          <cell r="E4366" t="str">
            <v>BALL VA</v>
          </cell>
          <cell r="F4366">
            <v>6</v>
          </cell>
          <cell r="G4366" t="str">
            <v>VB8010600000T00</v>
          </cell>
          <cell r="H4366">
            <v>0.75</v>
          </cell>
          <cell r="I4366" t="str">
            <v>--</v>
          </cell>
          <cell r="J4366">
            <v>2</v>
          </cell>
          <cell r="K4366">
            <v>2</v>
          </cell>
        </row>
        <row r="4367">
          <cell r="A4367" t="str">
            <v>M2</v>
          </cell>
          <cell r="B4367" t="str">
            <v>A5C</v>
          </cell>
          <cell r="C4367" t="str">
            <v>TRIM</v>
          </cell>
          <cell r="D4367" t="str">
            <v>V-2324</v>
          </cell>
          <cell r="E4367" t="str">
            <v>BALL VA</v>
          </cell>
          <cell r="F4367">
            <v>6</v>
          </cell>
          <cell r="G4367" t="str">
            <v>VB8010600000T00</v>
          </cell>
          <cell r="H4367">
            <v>0.75</v>
          </cell>
          <cell r="I4367" t="str">
            <v>--</v>
          </cell>
          <cell r="J4367">
            <v>4</v>
          </cell>
          <cell r="K4367">
            <v>4</v>
          </cell>
        </row>
        <row r="4368">
          <cell r="A4368" t="str">
            <v>M2</v>
          </cell>
          <cell r="B4368" t="str">
            <v>A5C</v>
          </cell>
          <cell r="C4368" t="str">
            <v>TRIM</v>
          </cell>
          <cell r="D4368" t="str">
            <v>V-2326</v>
          </cell>
          <cell r="E4368" t="str">
            <v>BALL VA</v>
          </cell>
          <cell r="F4368">
            <v>6</v>
          </cell>
          <cell r="G4368" t="str">
            <v>VB8010600000T00</v>
          </cell>
          <cell r="H4368">
            <v>0.75</v>
          </cell>
          <cell r="I4368" t="str">
            <v>--</v>
          </cell>
          <cell r="J4368">
            <v>4</v>
          </cell>
          <cell r="K4368">
            <v>4</v>
          </cell>
        </row>
        <row r="4369">
          <cell r="A4369" t="str">
            <v>M2</v>
          </cell>
          <cell r="B4369" t="str">
            <v>A5C</v>
          </cell>
          <cell r="C4369" t="str">
            <v>TRIM</v>
          </cell>
          <cell r="D4369" t="str">
            <v>V-2326</v>
          </cell>
          <cell r="E4369" t="str">
            <v>BALL VA</v>
          </cell>
          <cell r="F4369">
            <v>6</v>
          </cell>
          <cell r="G4369" t="str">
            <v>VB8010600000T00</v>
          </cell>
          <cell r="H4369">
            <v>0.75</v>
          </cell>
          <cell r="I4369" t="str">
            <v>--</v>
          </cell>
          <cell r="J4369">
            <v>2</v>
          </cell>
          <cell r="K4369">
            <v>2</v>
          </cell>
        </row>
        <row r="4370">
          <cell r="A4370" t="str">
            <v>M2</v>
          </cell>
          <cell r="B4370" t="str">
            <v>A5C</v>
          </cell>
          <cell r="C4370" t="str">
            <v>TRIM</v>
          </cell>
          <cell r="D4370" t="str">
            <v>V-2328</v>
          </cell>
          <cell r="E4370" t="str">
            <v>BALL VA</v>
          </cell>
          <cell r="F4370">
            <v>6</v>
          </cell>
          <cell r="G4370" t="str">
            <v>VB8010600000T00</v>
          </cell>
          <cell r="H4370">
            <v>0.75</v>
          </cell>
          <cell r="I4370" t="str">
            <v>--</v>
          </cell>
          <cell r="J4370">
            <v>2</v>
          </cell>
          <cell r="K4370">
            <v>2</v>
          </cell>
        </row>
        <row r="4371">
          <cell r="A4371" t="str">
            <v>M2</v>
          </cell>
          <cell r="B4371" t="str">
            <v>A5C</v>
          </cell>
          <cell r="C4371" t="str">
            <v>TRIM</v>
          </cell>
          <cell r="D4371" t="str">
            <v>V-2329</v>
          </cell>
          <cell r="E4371" t="str">
            <v>BALL VA</v>
          </cell>
          <cell r="F4371">
            <v>6</v>
          </cell>
          <cell r="G4371" t="str">
            <v>VB8010600000T00</v>
          </cell>
          <cell r="H4371">
            <v>0.75</v>
          </cell>
          <cell r="I4371" t="str">
            <v>--</v>
          </cell>
          <cell r="J4371">
            <v>4</v>
          </cell>
          <cell r="K4371">
            <v>4</v>
          </cell>
        </row>
        <row r="4372">
          <cell r="A4372" t="str">
            <v>M2</v>
          </cell>
          <cell r="B4372" t="str">
            <v>A5C</v>
          </cell>
          <cell r="C4372" t="str">
            <v>TRIM</v>
          </cell>
          <cell r="D4372" t="str">
            <v>V-2330</v>
          </cell>
          <cell r="E4372" t="str">
            <v>BALL VA</v>
          </cell>
          <cell r="F4372">
            <v>6</v>
          </cell>
          <cell r="G4372" t="str">
            <v>VB8010600000T00</v>
          </cell>
          <cell r="H4372">
            <v>0.75</v>
          </cell>
          <cell r="I4372" t="str">
            <v>--</v>
          </cell>
          <cell r="J4372">
            <v>4</v>
          </cell>
          <cell r="K4372">
            <v>4</v>
          </cell>
        </row>
        <row r="4373">
          <cell r="A4373" t="str">
            <v>M2</v>
          </cell>
          <cell r="B4373" t="str">
            <v>A5C</v>
          </cell>
          <cell r="C4373" t="str">
            <v>TRIM</v>
          </cell>
          <cell r="D4373" t="str">
            <v>V-2330</v>
          </cell>
          <cell r="E4373" t="str">
            <v>BALL VA</v>
          </cell>
          <cell r="F4373">
            <v>6</v>
          </cell>
          <cell r="G4373" t="str">
            <v>VB8010600000T00</v>
          </cell>
          <cell r="H4373">
            <v>0.75</v>
          </cell>
          <cell r="I4373" t="str">
            <v>--</v>
          </cell>
          <cell r="J4373">
            <v>2</v>
          </cell>
          <cell r="K4373">
            <v>2</v>
          </cell>
        </row>
        <row r="4374">
          <cell r="A4374" t="str">
            <v>M2</v>
          </cell>
          <cell r="B4374" t="str">
            <v>A5C</v>
          </cell>
          <cell r="C4374" t="str">
            <v>TRIM</v>
          </cell>
          <cell r="D4374" t="str">
            <v>V-2331</v>
          </cell>
          <cell r="E4374" t="str">
            <v>BALL VA</v>
          </cell>
          <cell r="F4374">
            <v>6</v>
          </cell>
          <cell r="G4374" t="str">
            <v>VB8010600000T00</v>
          </cell>
          <cell r="H4374">
            <v>0.75</v>
          </cell>
          <cell r="I4374" t="str">
            <v>--</v>
          </cell>
          <cell r="J4374">
            <v>2</v>
          </cell>
          <cell r="K4374">
            <v>2</v>
          </cell>
        </row>
        <row r="4375">
          <cell r="A4375" t="str">
            <v>M2</v>
          </cell>
          <cell r="B4375" t="str">
            <v>A5C</v>
          </cell>
          <cell r="C4375" t="str">
            <v>TRIM</v>
          </cell>
          <cell r="D4375" t="str">
            <v>V-2331</v>
          </cell>
          <cell r="E4375" t="str">
            <v>BALL VA</v>
          </cell>
          <cell r="F4375">
            <v>6</v>
          </cell>
          <cell r="G4375" t="str">
            <v>VB8010600000T00</v>
          </cell>
          <cell r="H4375">
            <v>0.75</v>
          </cell>
          <cell r="I4375" t="str">
            <v>--</v>
          </cell>
          <cell r="J4375">
            <v>4</v>
          </cell>
          <cell r="K4375">
            <v>4</v>
          </cell>
        </row>
        <row r="4376">
          <cell r="A4376" t="str">
            <v>M2</v>
          </cell>
          <cell r="B4376" t="str">
            <v>A5C</v>
          </cell>
          <cell r="C4376" t="str">
            <v>TRIM</v>
          </cell>
          <cell r="D4376" t="str">
            <v>V-2332</v>
          </cell>
          <cell r="E4376" t="str">
            <v>BALL VA</v>
          </cell>
          <cell r="F4376">
            <v>6</v>
          </cell>
          <cell r="G4376" t="str">
            <v>VB8010600000T00</v>
          </cell>
          <cell r="H4376">
            <v>0.75</v>
          </cell>
          <cell r="I4376" t="str">
            <v>--</v>
          </cell>
          <cell r="J4376">
            <v>2</v>
          </cell>
          <cell r="K4376">
            <v>2</v>
          </cell>
        </row>
        <row r="4377">
          <cell r="A4377" t="str">
            <v>M2</v>
          </cell>
          <cell r="B4377" t="str">
            <v>A5C</v>
          </cell>
          <cell r="C4377" t="str">
            <v>TRIM</v>
          </cell>
          <cell r="D4377" t="str">
            <v>V-2332</v>
          </cell>
          <cell r="E4377" t="str">
            <v>BALL VA</v>
          </cell>
          <cell r="F4377">
            <v>6</v>
          </cell>
          <cell r="G4377" t="str">
            <v>VB8010600000T00</v>
          </cell>
          <cell r="H4377">
            <v>0.75</v>
          </cell>
          <cell r="I4377" t="str">
            <v>--</v>
          </cell>
          <cell r="J4377">
            <v>4</v>
          </cell>
          <cell r="K4377">
            <v>4</v>
          </cell>
        </row>
        <row r="4378">
          <cell r="A4378" t="str">
            <v>M2</v>
          </cell>
          <cell r="B4378" t="str">
            <v>A5C</v>
          </cell>
          <cell r="C4378" t="str">
            <v>TRIM</v>
          </cell>
          <cell r="D4378" t="str">
            <v>V-2333</v>
          </cell>
          <cell r="E4378" t="str">
            <v>BALL VA</v>
          </cell>
          <cell r="F4378">
            <v>6</v>
          </cell>
          <cell r="G4378" t="str">
            <v>VB8010600000T00</v>
          </cell>
          <cell r="H4378">
            <v>0.75</v>
          </cell>
          <cell r="I4378" t="str">
            <v>--</v>
          </cell>
          <cell r="J4378">
            <v>2</v>
          </cell>
          <cell r="K4378">
            <v>2</v>
          </cell>
        </row>
        <row r="4379">
          <cell r="A4379" t="str">
            <v>M2</v>
          </cell>
          <cell r="B4379" t="str">
            <v>A5C</v>
          </cell>
          <cell r="C4379" t="str">
            <v>TRIM</v>
          </cell>
          <cell r="D4379" t="str">
            <v>V-2351</v>
          </cell>
          <cell r="E4379" t="str">
            <v>BALL VA</v>
          </cell>
          <cell r="F4379">
            <v>6</v>
          </cell>
          <cell r="G4379" t="str">
            <v>VB8010600000T00</v>
          </cell>
          <cell r="H4379">
            <v>0.75</v>
          </cell>
          <cell r="I4379" t="str">
            <v>--</v>
          </cell>
          <cell r="J4379">
            <v>2</v>
          </cell>
          <cell r="K4379">
            <v>2</v>
          </cell>
        </row>
        <row r="4380">
          <cell r="A4380" t="str">
            <v>M2</v>
          </cell>
          <cell r="B4380" t="str">
            <v>A5C</v>
          </cell>
          <cell r="C4380" t="str">
            <v>TRIM</v>
          </cell>
          <cell r="D4380" t="str">
            <v>V-2351</v>
          </cell>
          <cell r="E4380" t="str">
            <v>BALL VA</v>
          </cell>
          <cell r="F4380">
            <v>6</v>
          </cell>
          <cell r="G4380" t="str">
            <v>VB8010600000T00</v>
          </cell>
          <cell r="H4380">
            <v>0.75</v>
          </cell>
          <cell r="I4380" t="str">
            <v>--</v>
          </cell>
          <cell r="J4380">
            <v>2</v>
          </cell>
          <cell r="K4380">
            <v>2</v>
          </cell>
        </row>
        <row r="4381">
          <cell r="A4381" t="str">
            <v>M2</v>
          </cell>
          <cell r="B4381" t="str">
            <v>A5C</v>
          </cell>
          <cell r="C4381" t="str">
            <v>TRIM</v>
          </cell>
          <cell r="D4381" t="str">
            <v>V-2327</v>
          </cell>
          <cell r="E4381" t="str">
            <v>BALL VA</v>
          </cell>
          <cell r="F4381">
            <v>6</v>
          </cell>
          <cell r="G4381" t="str">
            <v>VB8010600000T00</v>
          </cell>
          <cell r="H4381">
            <v>0.75</v>
          </cell>
          <cell r="I4381" t="str">
            <v>--</v>
          </cell>
          <cell r="J4381">
            <v>4</v>
          </cell>
          <cell r="K4381">
            <v>4</v>
          </cell>
        </row>
        <row r="4382">
          <cell r="A4382" t="str">
            <v>M2</v>
          </cell>
          <cell r="B4382" t="str">
            <v>A5C</v>
          </cell>
          <cell r="C4382" t="str">
            <v>TRIM</v>
          </cell>
          <cell r="D4382" t="str">
            <v>V-2333</v>
          </cell>
          <cell r="E4382" t="str">
            <v>BALL VA</v>
          </cell>
          <cell r="F4382">
            <v>6</v>
          </cell>
          <cell r="G4382" t="str">
            <v>VB8010600000T00</v>
          </cell>
          <cell r="H4382">
            <v>0.75</v>
          </cell>
          <cell r="I4382" t="str">
            <v>--</v>
          </cell>
          <cell r="J4382">
            <v>4</v>
          </cell>
          <cell r="K4382">
            <v>4</v>
          </cell>
        </row>
        <row r="4383">
          <cell r="A4383" t="str">
            <v>M2</v>
          </cell>
          <cell r="B4383" t="str">
            <v>A5C</v>
          </cell>
          <cell r="C4383" t="str">
            <v>N</v>
          </cell>
          <cell r="D4383" t="str">
            <v>23613</v>
          </cell>
          <cell r="E4383" t="str">
            <v>BALL VA</v>
          </cell>
          <cell r="F4383">
            <v>6</v>
          </cell>
          <cell r="G4383" t="str">
            <v>VB8010600000T00</v>
          </cell>
          <cell r="H4383">
            <v>0.75</v>
          </cell>
          <cell r="I4383" t="str">
            <v>--</v>
          </cell>
          <cell r="J4383">
            <v>1</v>
          </cell>
          <cell r="K4383">
            <v>1</v>
          </cell>
        </row>
        <row r="4384">
          <cell r="A4384" t="str">
            <v>M2</v>
          </cell>
          <cell r="B4384" t="str">
            <v>A5C</v>
          </cell>
          <cell r="C4384" t="str">
            <v>N</v>
          </cell>
          <cell r="D4384" t="str">
            <v>23619</v>
          </cell>
          <cell r="E4384" t="str">
            <v>BALL VA</v>
          </cell>
          <cell r="F4384">
            <v>6</v>
          </cell>
          <cell r="G4384" t="str">
            <v>VB8010600000T00</v>
          </cell>
          <cell r="H4384">
            <v>0.75</v>
          </cell>
          <cell r="I4384" t="str">
            <v>--</v>
          </cell>
          <cell r="J4384">
            <v>3</v>
          </cell>
          <cell r="K4384">
            <v>3</v>
          </cell>
        </row>
        <row r="4385">
          <cell r="A4385" t="str">
            <v>M2</v>
          </cell>
          <cell r="B4385" t="str">
            <v>A5C</v>
          </cell>
          <cell r="C4385" t="str">
            <v>N</v>
          </cell>
          <cell r="D4385" t="str">
            <v>23619</v>
          </cell>
          <cell r="E4385" t="str">
            <v>BALL VA</v>
          </cell>
          <cell r="F4385">
            <v>6</v>
          </cell>
          <cell r="G4385" t="str">
            <v>VB8010600000T00</v>
          </cell>
          <cell r="H4385">
            <v>0.75</v>
          </cell>
          <cell r="I4385" t="str">
            <v>--</v>
          </cell>
          <cell r="J4385">
            <v>1</v>
          </cell>
          <cell r="K4385">
            <v>1</v>
          </cell>
        </row>
        <row r="4386">
          <cell r="A4386" t="str">
            <v>M2</v>
          </cell>
          <cell r="B4386" t="str">
            <v>A5C</v>
          </cell>
          <cell r="C4386" t="str">
            <v>N</v>
          </cell>
          <cell r="D4386" t="str">
            <v>23634</v>
          </cell>
          <cell r="E4386" t="str">
            <v>BALL VA</v>
          </cell>
          <cell r="F4386">
            <v>6</v>
          </cell>
          <cell r="G4386" t="str">
            <v>VB8010600000T00</v>
          </cell>
          <cell r="H4386">
            <v>0.75</v>
          </cell>
          <cell r="I4386" t="str">
            <v>--</v>
          </cell>
          <cell r="J4386">
            <v>1</v>
          </cell>
          <cell r="K4386">
            <v>1</v>
          </cell>
        </row>
        <row r="4387">
          <cell r="A4387" t="str">
            <v>M2</v>
          </cell>
          <cell r="B4387" t="str">
            <v>A5C</v>
          </cell>
          <cell r="C4387" t="str">
            <v>N</v>
          </cell>
          <cell r="D4387" t="str">
            <v>23635</v>
          </cell>
          <cell r="E4387" t="str">
            <v>BALL VA</v>
          </cell>
          <cell r="F4387">
            <v>6</v>
          </cell>
          <cell r="G4387" t="str">
            <v>VB8010600000T00</v>
          </cell>
          <cell r="H4387">
            <v>0.75</v>
          </cell>
          <cell r="I4387" t="str">
            <v>--</v>
          </cell>
          <cell r="J4387">
            <v>1</v>
          </cell>
          <cell r="K4387">
            <v>1</v>
          </cell>
        </row>
        <row r="4388">
          <cell r="A4388" t="str">
            <v>M2</v>
          </cell>
          <cell r="B4388" t="str">
            <v>A5C</v>
          </cell>
          <cell r="C4388" t="str">
            <v>N</v>
          </cell>
          <cell r="D4388" t="str">
            <v>23636</v>
          </cell>
          <cell r="E4388" t="str">
            <v>BALL VA</v>
          </cell>
          <cell r="F4388">
            <v>6</v>
          </cell>
          <cell r="G4388" t="str">
            <v>VB8010600000T00</v>
          </cell>
          <cell r="H4388">
            <v>0.75</v>
          </cell>
          <cell r="I4388" t="str">
            <v>--</v>
          </cell>
          <cell r="J4388">
            <v>1</v>
          </cell>
          <cell r="K4388">
            <v>1</v>
          </cell>
        </row>
        <row r="4389">
          <cell r="A4389" t="str">
            <v>M2</v>
          </cell>
          <cell r="B4389" t="str">
            <v>A5C</v>
          </cell>
          <cell r="C4389" t="str">
            <v>N</v>
          </cell>
          <cell r="D4389" t="str">
            <v>23637</v>
          </cell>
          <cell r="E4389" t="str">
            <v>BALL VA</v>
          </cell>
          <cell r="F4389">
            <v>6</v>
          </cell>
          <cell r="G4389" t="str">
            <v>VB8010600000T00</v>
          </cell>
          <cell r="H4389">
            <v>0.75</v>
          </cell>
          <cell r="I4389" t="str">
            <v>--</v>
          </cell>
          <cell r="J4389">
            <v>1</v>
          </cell>
          <cell r="K4389">
            <v>1</v>
          </cell>
        </row>
        <row r="4390">
          <cell r="A4390" t="str">
            <v>M2</v>
          </cell>
          <cell r="B4390" t="str">
            <v>A5C</v>
          </cell>
          <cell r="C4390" t="str">
            <v>N</v>
          </cell>
          <cell r="D4390" t="str">
            <v>23638</v>
          </cell>
          <cell r="E4390" t="str">
            <v>BALL VA</v>
          </cell>
          <cell r="F4390">
            <v>6</v>
          </cell>
          <cell r="G4390" t="str">
            <v>VB8010600000T00</v>
          </cell>
          <cell r="H4390">
            <v>0.75</v>
          </cell>
          <cell r="I4390" t="str">
            <v>--</v>
          </cell>
          <cell r="J4390">
            <v>1</v>
          </cell>
          <cell r="K4390">
            <v>1</v>
          </cell>
        </row>
        <row r="4391">
          <cell r="A4391" t="str">
            <v>M2</v>
          </cell>
          <cell r="B4391" t="str">
            <v>A5C</v>
          </cell>
          <cell r="C4391" t="str">
            <v>N</v>
          </cell>
          <cell r="D4391" t="str">
            <v>23639</v>
          </cell>
          <cell r="E4391" t="str">
            <v>BALL VA</v>
          </cell>
          <cell r="F4391">
            <v>6</v>
          </cell>
          <cell r="G4391" t="str">
            <v>VB8010600000T00</v>
          </cell>
          <cell r="H4391">
            <v>0.75</v>
          </cell>
          <cell r="I4391" t="str">
            <v>--</v>
          </cell>
          <cell r="J4391">
            <v>1</v>
          </cell>
          <cell r="K4391">
            <v>1</v>
          </cell>
        </row>
        <row r="4392">
          <cell r="A4392" t="str">
            <v>M2</v>
          </cell>
          <cell r="B4392" t="str">
            <v>A5C</v>
          </cell>
          <cell r="C4392" t="str">
            <v>N</v>
          </cell>
          <cell r="D4392" t="str">
            <v>23640</v>
          </cell>
          <cell r="E4392" t="str">
            <v>BALL VA</v>
          </cell>
          <cell r="F4392">
            <v>6</v>
          </cell>
          <cell r="G4392" t="str">
            <v>VB8010600000T00</v>
          </cell>
          <cell r="H4392">
            <v>0.75</v>
          </cell>
          <cell r="I4392" t="str">
            <v>--</v>
          </cell>
          <cell r="J4392">
            <v>1</v>
          </cell>
          <cell r="K4392">
            <v>1</v>
          </cell>
        </row>
        <row r="4393">
          <cell r="A4393" t="str">
            <v>M2</v>
          </cell>
          <cell r="B4393" t="str">
            <v>A5C</v>
          </cell>
          <cell r="C4393" t="str">
            <v>N</v>
          </cell>
          <cell r="D4393" t="str">
            <v>24612</v>
          </cell>
          <cell r="E4393" t="str">
            <v>BALL VA</v>
          </cell>
          <cell r="F4393">
            <v>6</v>
          </cell>
          <cell r="G4393" t="str">
            <v>VB8010600000T00</v>
          </cell>
          <cell r="H4393">
            <v>0.75</v>
          </cell>
          <cell r="I4393" t="str">
            <v>--</v>
          </cell>
          <cell r="J4393">
            <v>1</v>
          </cell>
          <cell r="K4393">
            <v>1</v>
          </cell>
        </row>
        <row r="4394">
          <cell r="A4394" t="str">
            <v>M2</v>
          </cell>
          <cell r="B4394" t="str">
            <v>A5C</v>
          </cell>
          <cell r="C4394" t="str">
            <v>N</v>
          </cell>
          <cell r="D4394" t="str">
            <v>24613</v>
          </cell>
          <cell r="E4394" t="str">
            <v>BALL VA</v>
          </cell>
          <cell r="F4394">
            <v>6</v>
          </cell>
          <cell r="G4394" t="str">
            <v>VB8010600000T00</v>
          </cell>
          <cell r="H4394">
            <v>0.75</v>
          </cell>
          <cell r="I4394" t="str">
            <v>--</v>
          </cell>
          <cell r="J4394">
            <v>3</v>
          </cell>
          <cell r="K4394">
            <v>3</v>
          </cell>
        </row>
        <row r="4395">
          <cell r="A4395" t="str">
            <v>M2</v>
          </cell>
          <cell r="B4395" t="str">
            <v>A5C</v>
          </cell>
          <cell r="C4395" t="str">
            <v>N</v>
          </cell>
          <cell r="D4395" t="str">
            <v>24614</v>
          </cell>
          <cell r="E4395" t="str">
            <v>BALL VA</v>
          </cell>
          <cell r="F4395">
            <v>6</v>
          </cell>
          <cell r="G4395" t="str">
            <v>VB8010600000T00</v>
          </cell>
          <cell r="H4395">
            <v>0.75</v>
          </cell>
          <cell r="I4395" t="str">
            <v>--</v>
          </cell>
          <cell r="J4395">
            <v>3</v>
          </cell>
          <cell r="K4395">
            <v>3</v>
          </cell>
        </row>
        <row r="4396">
          <cell r="A4396" t="str">
            <v>M2</v>
          </cell>
          <cell r="B4396" t="str">
            <v>A5C</v>
          </cell>
          <cell r="C4396" t="str">
            <v>P</v>
          </cell>
          <cell r="D4396" t="str">
            <v>23005</v>
          </cell>
          <cell r="E4396" t="str">
            <v>BALL VA</v>
          </cell>
          <cell r="F4396">
            <v>6</v>
          </cell>
          <cell r="G4396" t="str">
            <v>VB8010600000T00</v>
          </cell>
          <cell r="H4396">
            <v>0.75</v>
          </cell>
          <cell r="I4396" t="str">
            <v>--</v>
          </cell>
          <cell r="J4396">
            <v>2</v>
          </cell>
          <cell r="K4396">
            <v>2</v>
          </cell>
        </row>
        <row r="4397">
          <cell r="A4397" t="str">
            <v>M2</v>
          </cell>
          <cell r="B4397" t="str">
            <v>A5C</v>
          </cell>
          <cell r="C4397" t="str">
            <v>P</v>
          </cell>
          <cell r="D4397" t="str">
            <v>23006</v>
          </cell>
          <cell r="E4397" t="str">
            <v>BALL VA</v>
          </cell>
          <cell r="F4397">
            <v>6</v>
          </cell>
          <cell r="G4397" t="str">
            <v>VB8010600000T00</v>
          </cell>
          <cell r="H4397">
            <v>0.75</v>
          </cell>
          <cell r="I4397" t="str">
            <v>--</v>
          </cell>
          <cell r="J4397">
            <v>2</v>
          </cell>
          <cell r="K4397">
            <v>2</v>
          </cell>
        </row>
        <row r="4398">
          <cell r="A4398" t="str">
            <v>M2</v>
          </cell>
          <cell r="B4398" t="str">
            <v>A5C</v>
          </cell>
          <cell r="C4398" t="str">
            <v>P</v>
          </cell>
          <cell r="D4398" t="str">
            <v>23012</v>
          </cell>
          <cell r="E4398" t="str">
            <v>BALL VA</v>
          </cell>
          <cell r="F4398">
            <v>6</v>
          </cell>
          <cell r="G4398" t="str">
            <v>VB8010600000T00</v>
          </cell>
          <cell r="H4398">
            <v>0.75</v>
          </cell>
          <cell r="I4398" t="str">
            <v>--</v>
          </cell>
          <cell r="J4398">
            <v>2</v>
          </cell>
          <cell r="K4398">
            <v>2</v>
          </cell>
        </row>
        <row r="4399">
          <cell r="A4399" t="str">
            <v>M2</v>
          </cell>
          <cell r="B4399" t="str">
            <v>A5C</v>
          </cell>
          <cell r="C4399" t="str">
            <v>P</v>
          </cell>
          <cell r="D4399" t="str">
            <v>23035</v>
          </cell>
          <cell r="E4399" t="str">
            <v>BALL VA</v>
          </cell>
          <cell r="F4399">
            <v>6</v>
          </cell>
          <cell r="G4399" t="str">
            <v>VB8010600000T00</v>
          </cell>
          <cell r="H4399">
            <v>0.75</v>
          </cell>
          <cell r="I4399" t="str">
            <v>--</v>
          </cell>
          <cell r="J4399">
            <v>2</v>
          </cell>
          <cell r="K4399">
            <v>2</v>
          </cell>
        </row>
        <row r="4400">
          <cell r="A4400" t="str">
            <v>M2</v>
          </cell>
          <cell r="B4400" t="str">
            <v>A5C</v>
          </cell>
          <cell r="C4400" t="str">
            <v>P</v>
          </cell>
          <cell r="D4400" t="str">
            <v>23035</v>
          </cell>
          <cell r="E4400" t="str">
            <v>BALL VA</v>
          </cell>
          <cell r="F4400">
            <v>6</v>
          </cell>
          <cell r="G4400" t="str">
            <v>VB8010600000T00</v>
          </cell>
          <cell r="H4400">
            <v>0.75</v>
          </cell>
          <cell r="I4400" t="str">
            <v>--</v>
          </cell>
          <cell r="J4400">
            <v>1</v>
          </cell>
          <cell r="K4400">
            <v>1</v>
          </cell>
        </row>
        <row r="4401">
          <cell r="A4401" t="str">
            <v>M2</v>
          </cell>
          <cell r="B4401" t="str">
            <v>A5C</v>
          </cell>
          <cell r="C4401" t="str">
            <v>P</v>
          </cell>
          <cell r="D4401" t="str">
            <v>23068</v>
          </cell>
          <cell r="E4401" t="str">
            <v>BALL VA</v>
          </cell>
          <cell r="F4401">
            <v>6</v>
          </cell>
          <cell r="G4401" t="str">
            <v>VB8010600000T00</v>
          </cell>
          <cell r="H4401">
            <v>0.75</v>
          </cell>
          <cell r="I4401" t="str">
            <v>--</v>
          </cell>
          <cell r="J4401">
            <v>2</v>
          </cell>
          <cell r="K4401">
            <v>2</v>
          </cell>
        </row>
        <row r="4402">
          <cell r="A4402" t="str">
            <v>M2</v>
          </cell>
          <cell r="B4402" t="str">
            <v>A5C</v>
          </cell>
          <cell r="C4402" t="str">
            <v>P</v>
          </cell>
          <cell r="D4402" t="str">
            <v>23094</v>
          </cell>
          <cell r="E4402" t="str">
            <v>BALL VA</v>
          </cell>
          <cell r="F4402">
            <v>6</v>
          </cell>
          <cell r="G4402" t="str">
            <v>VB8010600000T00</v>
          </cell>
          <cell r="H4402">
            <v>0.75</v>
          </cell>
          <cell r="I4402" t="str">
            <v>--</v>
          </cell>
          <cell r="J4402">
            <v>1</v>
          </cell>
          <cell r="K4402">
            <v>1</v>
          </cell>
        </row>
        <row r="4403">
          <cell r="A4403" t="str">
            <v>M2</v>
          </cell>
          <cell r="B4403" t="str">
            <v>A5C</v>
          </cell>
          <cell r="C4403" t="str">
            <v>P</v>
          </cell>
          <cell r="D4403" t="str">
            <v>23102</v>
          </cell>
          <cell r="E4403" t="str">
            <v>BALL VA</v>
          </cell>
          <cell r="F4403">
            <v>6</v>
          </cell>
          <cell r="G4403" t="str">
            <v>VB8010600000T00</v>
          </cell>
          <cell r="H4403">
            <v>0.75</v>
          </cell>
          <cell r="I4403" t="str">
            <v>--</v>
          </cell>
          <cell r="J4403">
            <v>2</v>
          </cell>
          <cell r="K4403">
            <v>2</v>
          </cell>
        </row>
        <row r="4404">
          <cell r="A4404" t="str">
            <v>M2</v>
          </cell>
          <cell r="B4404" t="str">
            <v>A5C</v>
          </cell>
          <cell r="C4404" t="str">
            <v>P</v>
          </cell>
          <cell r="D4404" t="str">
            <v>23106</v>
          </cell>
          <cell r="E4404" t="str">
            <v>BALL VA</v>
          </cell>
          <cell r="F4404">
            <v>6</v>
          </cell>
          <cell r="G4404" t="str">
            <v>VB8010600000T00</v>
          </cell>
          <cell r="H4404">
            <v>0.75</v>
          </cell>
          <cell r="I4404" t="str">
            <v>--</v>
          </cell>
          <cell r="J4404">
            <v>2</v>
          </cell>
          <cell r="K4404">
            <v>2</v>
          </cell>
        </row>
        <row r="4405">
          <cell r="A4405" t="str">
            <v>M2</v>
          </cell>
          <cell r="B4405" t="str">
            <v>A5C</v>
          </cell>
          <cell r="C4405" t="str">
            <v>P</v>
          </cell>
          <cell r="D4405" t="str">
            <v>23108</v>
          </cell>
          <cell r="E4405" t="str">
            <v>BALL VA</v>
          </cell>
          <cell r="F4405">
            <v>6</v>
          </cell>
          <cell r="G4405" t="str">
            <v>VB8010600000T00</v>
          </cell>
          <cell r="H4405">
            <v>0.75</v>
          </cell>
          <cell r="I4405" t="str">
            <v>--</v>
          </cell>
          <cell r="J4405">
            <v>1</v>
          </cell>
          <cell r="K4405">
            <v>1</v>
          </cell>
        </row>
        <row r="4406">
          <cell r="A4406" t="str">
            <v>M2</v>
          </cell>
          <cell r="B4406" t="str">
            <v>A5C</v>
          </cell>
          <cell r="C4406" t="str">
            <v>P</v>
          </cell>
          <cell r="D4406" t="str">
            <v>23108</v>
          </cell>
          <cell r="E4406" t="str">
            <v>BALL VA</v>
          </cell>
          <cell r="F4406">
            <v>6</v>
          </cell>
          <cell r="G4406" t="str">
            <v>VB8010600000T00</v>
          </cell>
          <cell r="H4406">
            <v>0.75</v>
          </cell>
          <cell r="I4406" t="str">
            <v>--</v>
          </cell>
          <cell r="J4406">
            <v>1</v>
          </cell>
          <cell r="K4406">
            <v>1</v>
          </cell>
        </row>
        <row r="4407">
          <cell r="A4407" t="str">
            <v>M2</v>
          </cell>
          <cell r="B4407" t="str">
            <v>A5C</v>
          </cell>
          <cell r="C4407" t="str">
            <v>P</v>
          </cell>
          <cell r="D4407" t="str">
            <v>23109</v>
          </cell>
          <cell r="E4407" t="str">
            <v>BALL VA</v>
          </cell>
          <cell r="F4407">
            <v>6</v>
          </cell>
          <cell r="G4407" t="str">
            <v>VB8010600000T00</v>
          </cell>
          <cell r="H4407">
            <v>0.75</v>
          </cell>
          <cell r="I4407" t="str">
            <v>--</v>
          </cell>
          <cell r="J4407">
            <v>1</v>
          </cell>
          <cell r="K4407">
            <v>1</v>
          </cell>
        </row>
        <row r="4408">
          <cell r="A4408" t="str">
            <v>M2</v>
          </cell>
          <cell r="B4408" t="str">
            <v>A5C</v>
          </cell>
          <cell r="C4408" t="str">
            <v>P</v>
          </cell>
          <cell r="D4408" t="str">
            <v>23110</v>
          </cell>
          <cell r="E4408" t="str">
            <v>BALL VA</v>
          </cell>
          <cell r="F4408">
            <v>6</v>
          </cell>
          <cell r="G4408" t="str">
            <v>VB8010600000T00</v>
          </cell>
          <cell r="H4408">
            <v>0.75</v>
          </cell>
          <cell r="I4408" t="str">
            <v>--</v>
          </cell>
          <cell r="J4408">
            <v>2</v>
          </cell>
          <cell r="K4408">
            <v>2</v>
          </cell>
        </row>
        <row r="4409">
          <cell r="A4409" t="str">
            <v>M2</v>
          </cell>
          <cell r="B4409" t="str">
            <v>A5C</v>
          </cell>
          <cell r="C4409" t="str">
            <v>P</v>
          </cell>
          <cell r="D4409" t="str">
            <v>23112</v>
          </cell>
          <cell r="E4409" t="str">
            <v>BALL VA</v>
          </cell>
          <cell r="F4409">
            <v>6</v>
          </cell>
          <cell r="G4409" t="str">
            <v>VB8010600000T00</v>
          </cell>
          <cell r="H4409">
            <v>0.75</v>
          </cell>
          <cell r="I4409" t="str">
            <v>--</v>
          </cell>
          <cell r="J4409">
            <v>1</v>
          </cell>
          <cell r="K4409">
            <v>1</v>
          </cell>
        </row>
        <row r="4410">
          <cell r="A4410" t="str">
            <v>M2</v>
          </cell>
          <cell r="B4410" t="str">
            <v>A5C</v>
          </cell>
          <cell r="C4410" t="str">
            <v>P</v>
          </cell>
          <cell r="D4410" t="str">
            <v>23112</v>
          </cell>
          <cell r="E4410" t="str">
            <v>BALL VA</v>
          </cell>
          <cell r="F4410">
            <v>6</v>
          </cell>
          <cell r="G4410" t="str">
            <v>VB8010600000T00</v>
          </cell>
          <cell r="H4410">
            <v>0.75</v>
          </cell>
          <cell r="I4410" t="str">
            <v>--</v>
          </cell>
          <cell r="J4410">
            <v>1</v>
          </cell>
          <cell r="K4410">
            <v>1</v>
          </cell>
        </row>
        <row r="4411">
          <cell r="A4411" t="str">
            <v>M2</v>
          </cell>
          <cell r="B4411" t="str">
            <v>A5C</v>
          </cell>
          <cell r="C4411" t="str">
            <v>P</v>
          </cell>
          <cell r="D4411" t="str">
            <v>23112</v>
          </cell>
          <cell r="E4411" t="str">
            <v>BALL VA</v>
          </cell>
          <cell r="F4411">
            <v>6</v>
          </cell>
          <cell r="G4411" t="str">
            <v>VB8010600000T00</v>
          </cell>
          <cell r="H4411">
            <v>0.75</v>
          </cell>
          <cell r="I4411" t="str">
            <v>--</v>
          </cell>
          <cell r="J4411">
            <v>1</v>
          </cell>
          <cell r="K4411">
            <v>1</v>
          </cell>
        </row>
        <row r="4412">
          <cell r="A4412" t="str">
            <v>M2</v>
          </cell>
          <cell r="B4412" t="str">
            <v>A5C</v>
          </cell>
          <cell r="C4412" t="str">
            <v>P</v>
          </cell>
          <cell r="D4412" t="str">
            <v>23114</v>
          </cell>
          <cell r="E4412" t="str">
            <v>BALL VA</v>
          </cell>
          <cell r="F4412">
            <v>6</v>
          </cell>
          <cell r="G4412" t="str">
            <v>VB8010600000T00</v>
          </cell>
          <cell r="H4412">
            <v>0.75</v>
          </cell>
          <cell r="I4412" t="str">
            <v>--</v>
          </cell>
          <cell r="J4412">
            <v>2</v>
          </cell>
          <cell r="K4412">
            <v>2</v>
          </cell>
        </row>
        <row r="4413">
          <cell r="A4413" t="str">
            <v>M2</v>
          </cell>
          <cell r="B4413" t="str">
            <v>A5C</v>
          </cell>
          <cell r="C4413" t="str">
            <v>P</v>
          </cell>
          <cell r="D4413" t="str">
            <v>23141</v>
          </cell>
          <cell r="E4413" t="str">
            <v>BALL VA</v>
          </cell>
          <cell r="F4413">
            <v>6</v>
          </cell>
          <cell r="G4413" t="str">
            <v>VB8010600000T00</v>
          </cell>
          <cell r="H4413">
            <v>0.75</v>
          </cell>
          <cell r="I4413" t="str">
            <v>--</v>
          </cell>
          <cell r="J4413">
            <v>1</v>
          </cell>
          <cell r="K4413">
            <v>1</v>
          </cell>
        </row>
        <row r="4414">
          <cell r="A4414" t="str">
            <v>M2</v>
          </cell>
          <cell r="B4414" t="str">
            <v>A5C</v>
          </cell>
          <cell r="C4414" t="str">
            <v>P</v>
          </cell>
          <cell r="D4414" t="str">
            <v>23141</v>
          </cell>
          <cell r="E4414" t="str">
            <v>BALL VA</v>
          </cell>
          <cell r="F4414">
            <v>6</v>
          </cell>
          <cell r="G4414" t="str">
            <v>VB8010600000T00</v>
          </cell>
          <cell r="H4414">
            <v>0.75</v>
          </cell>
          <cell r="I4414" t="str">
            <v>--</v>
          </cell>
          <cell r="J4414">
            <v>2</v>
          </cell>
          <cell r="K4414">
            <v>2</v>
          </cell>
        </row>
        <row r="4415">
          <cell r="A4415" t="str">
            <v>M2</v>
          </cell>
          <cell r="B4415" t="str">
            <v>A5C</v>
          </cell>
          <cell r="C4415" t="str">
            <v>P</v>
          </cell>
          <cell r="D4415" t="str">
            <v>23152</v>
          </cell>
          <cell r="E4415" t="str">
            <v>BALL VA</v>
          </cell>
          <cell r="F4415">
            <v>6</v>
          </cell>
          <cell r="G4415" t="str">
            <v>VB8010600000T00</v>
          </cell>
          <cell r="H4415">
            <v>0.75</v>
          </cell>
          <cell r="I4415" t="str">
            <v>--</v>
          </cell>
          <cell r="J4415">
            <v>2</v>
          </cell>
          <cell r="K4415">
            <v>2</v>
          </cell>
        </row>
        <row r="4416">
          <cell r="A4416" t="str">
            <v>M2</v>
          </cell>
          <cell r="B4416" t="str">
            <v>A5C</v>
          </cell>
          <cell r="C4416" t="str">
            <v>P</v>
          </cell>
          <cell r="D4416" t="str">
            <v>23157</v>
          </cell>
          <cell r="E4416" t="str">
            <v>BALL VA</v>
          </cell>
          <cell r="F4416">
            <v>6</v>
          </cell>
          <cell r="G4416" t="str">
            <v>VB8010600000T00</v>
          </cell>
          <cell r="H4416">
            <v>0.75</v>
          </cell>
          <cell r="I4416" t="str">
            <v>--</v>
          </cell>
          <cell r="J4416">
            <v>2</v>
          </cell>
          <cell r="K4416">
            <v>2</v>
          </cell>
        </row>
        <row r="4417">
          <cell r="A4417" t="str">
            <v>M2</v>
          </cell>
          <cell r="B4417" t="str">
            <v>A5C</v>
          </cell>
          <cell r="C4417" t="str">
            <v>P</v>
          </cell>
          <cell r="D4417" t="str">
            <v>23181</v>
          </cell>
          <cell r="E4417" t="str">
            <v>BALL VA</v>
          </cell>
          <cell r="F4417">
            <v>6</v>
          </cell>
          <cell r="G4417" t="str">
            <v>VB8010600000T00</v>
          </cell>
          <cell r="H4417">
            <v>0.75</v>
          </cell>
          <cell r="I4417" t="str">
            <v>--</v>
          </cell>
          <cell r="J4417">
            <v>1</v>
          </cell>
          <cell r="K4417">
            <v>1</v>
          </cell>
        </row>
        <row r="4418">
          <cell r="A4418" t="str">
            <v>M2</v>
          </cell>
          <cell r="B4418" t="str">
            <v>A5C</v>
          </cell>
          <cell r="C4418" t="str">
            <v>P</v>
          </cell>
          <cell r="D4418" t="str">
            <v>23196</v>
          </cell>
          <cell r="E4418" t="str">
            <v>BALL VA</v>
          </cell>
          <cell r="F4418">
            <v>6</v>
          </cell>
          <cell r="G4418" t="str">
            <v>VB8010600000T00</v>
          </cell>
          <cell r="H4418">
            <v>0.75</v>
          </cell>
          <cell r="I4418" t="str">
            <v>--</v>
          </cell>
          <cell r="J4418">
            <v>2</v>
          </cell>
          <cell r="K4418">
            <v>2</v>
          </cell>
        </row>
        <row r="4419">
          <cell r="A4419" t="str">
            <v>M2</v>
          </cell>
          <cell r="B4419" t="str">
            <v>A5C</v>
          </cell>
          <cell r="C4419" t="str">
            <v>P</v>
          </cell>
          <cell r="D4419" t="str">
            <v>23204</v>
          </cell>
          <cell r="E4419" t="str">
            <v>BALL VA</v>
          </cell>
          <cell r="F4419">
            <v>6</v>
          </cell>
          <cell r="G4419" t="str">
            <v>VB8010600000T00</v>
          </cell>
          <cell r="H4419">
            <v>0.75</v>
          </cell>
          <cell r="I4419" t="str">
            <v>--</v>
          </cell>
          <cell r="J4419">
            <v>1</v>
          </cell>
          <cell r="K4419">
            <v>1</v>
          </cell>
        </row>
        <row r="4420">
          <cell r="A4420" t="str">
            <v>M2</v>
          </cell>
          <cell r="B4420" t="str">
            <v>A5C</v>
          </cell>
          <cell r="C4420" t="str">
            <v>P</v>
          </cell>
          <cell r="D4420" t="str">
            <v>23206</v>
          </cell>
          <cell r="E4420" t="str">
            <v>BALL VA</v>
          </cell>
          <cell r="F4420">
            <v>6</v>
          </cell>
          <cell r="G4420" t="str">
            <v>VB8010600000T00</v>
          </cell>
          <cell r="H4420">
            <v>0.75</v>
          </cell>
          <cell r="I4420" t="str">
            <v>--</v>
          </cell>
          <cell r="J4420">
            <v>1</v>
          </cell>
          <cell r="K4420">
            <v>1</v>
          </cell>
        </row>
        <row r="4421">
          <cell r="A4421" t="str">
            <v>M2</v>
          </cell>
          <cell r="B4421" t="str">
            <v>A5C</v>
          </cell>
          <cell r="C4421" t="str">
            <v>P</v>
          </cell>
          <cell r="D4421" t="str">
            <v>23212</v>
          </cell>
          <cell r="E4421" t="str">
            <v>BALL VA</v>
          </cell>
          <cell r="F4421">
            <v>6</v>
          </cell>
          <cell r="G4421" t="str">
            <v>VB8010600000T00</v>
          </cell>
          <cell r="H4421">
            <v>0.75</v>
          </cell>
          <cell r="I4421" t="str">
            <v>--</v>
          </cell>
          <cell r="J4421">
            <v>1</v>
          </cell>
          <cell r="K4421">
            <v>1</v>
          </cell>
        </row>
        <row r="4422">
          <cell r="A4422" t="str">
            <v>M2</v>
          </cell>
          <cell r="B4422" t="str">
            <v>A5C</v>
          </cell>
          <cell r="C4422" t="str">
            <v>P</v>
          </cell>
          <cell r="D4422" t="str">
            <v>23213</v>
          </cell>
          <cell r="E4422" t="str">
            <v>BALL VA</v>
          </cell>
          <cell r="F4422">
            <v>6</v>
          </cell>
          <cell r="G4422" t="str">
            <v>VB8010600000T00</v>
          </cell>
          <cell r="H4422">
            <v>0.75</v>
          </cell>
          <cell r="I4422" t="str">
            <v>--</v>
          </cell>
          <cell r="J4422">
            <v>1</v>
          </cell>
          <cell r="K4422">
            <v>1</v>
          </cell>
        </row>
        <row r="4423">
          <cell r="A4423" t="str">
            <v>M2</v>
          </cell>
          <cell r="B4423" t="str">
            <v>A5C</v>
          </cell>
          <cell r="C4423" t="str">
            <v>P</v>
          </cell>
          <cell r="D4423" t="str">
            <v>23214</v>
          </cell>
          <cell r="E4423" t="str">
            <v>BALL VA</v>
          </cell>
          <cell r="F4423">
            <v>6</v>
          </cell>
          <cell r="G4423" t="str">
            <v>VB8010600000T00</v>
          </cell>
          <cell r="H4423">
            <v>0.75</v>
          </cell>
          <cell r="I4423" t="str">
            <v>--</v>
          </cell>
          <cell r="J4423">
            <v>1</v>
          </cell>
          <cell r="K4423">
            <v>1</v>
          </cell>
        </row>
        <row r="4424">
          <cell r="A4424" t="str">
            <v>M2</v>
          </cell>
          <cell r="B4424" t="str">
            <v>A5C</v>
          </cell>
          <cell r="C4424" t="str">
            <v>P</v>
          </cell>
          <cell r="D4424" t="str">
            <v>23214</v>
          </cell>
          <cell r="E4424" t="str">
            <v>BALL VA</v>
          </cell>
          <cell r="F4424">
            <v>6</v>
          </cell>
          <cell r="G4424" t="str">
            <v>VB8010600000T00</v>
          </cell>
          <cell r="H4424">
            <v>0.75</v>
          </cell>
          <cell r="I4424" t="str">
            <v>--</v>
          </cell>
          <cell r="J4424">
            <v>1</v>
          </cell>
          <cell r="K4424">
            <v>1</v>
          </cell>
        </row>
        <row r="4425">
          <cell r="A4425" t="str">
            <v>M2</v>
          </cell>
          <cell r="B4425" t="str">
            <v>A5C</v>
          </cell>
          <cell r="C4425" t="str">
            <v>P</v>
          </cell>
          <cell r="D4425" t="str">
            <v>23232</v>
          </cell>
          <cell r="E4425" t="str">
            <v>BALL VA</v>
          </cell>
          <cell r="F4425">
            <v>6</v>
          </cell>
          <cell r="G4425" t="str">
            <v>VB8010600000T00</v>
          </cell>
          <cell r="H4425">
            <v>0.75</v>
          </cell>
          <cell r="I4425" t="str">
            <v>--</v>
          </cell>
          <cell r="J4425">
            <v>2</v>
          </cell>
          <cell r="K4425">
            <v>2</v>
          </cell>
        </row>
        <row r="4426">
          <cell r="A4426" t="str">
            <v>M2</v>
          </cell>
          <cell r="B4426" t="str">
            <v>A5C</v>
          </cell>
          <cell r="C4426" t="str">
            <v>P</v>
          </cell>
          <cell r="D4426" t="str">
            <v>23234</v>
          </cell>
          <cell r="E4426" t="str">
            <v>BALL VA</v>
          </cell>
          <cell r="F4426">
            <v>6</v>
          </cell>
          <cell r="G4426" t="str">
            <v>VB8010600000T00</v>
          </cell>
          <cell r="H4426">
            <v>0.75</v>
          </cell>
          <cell r="I4426" t="str">
            <v>--</v>
          </cell>
          <cell r="J4426">
            <v>1</v>
          </cell>
          <cell r="K4426">
            <v>1</v>
          </cell>
        </row>
        <row r="4427">
          <cell r="A4427" t="str">
            <v>M2</v>
          </cell>
          <cell r="B4427" t="str">
            <v>A5C</v>
          </cell>
          <cell r="C4427" t="str">
            <v>P</v>
          </cell>
          <cell r="D4427" t="str">
            <v>23245</v>
          </cell>
          <cell r="E4427" t="str">
            <v>BALL VA</v>
          </cell>
          <cell r="F4427">
            <v>6</v>
          </cell>
          <cell r="G4427" t="str">
            <v>VB8010600000T00</v>
          </cell>
          <cell r="H4427">
            <v>0.75</v>
          </cell>
          <cell r="I4427" t="str">
            <v>--</v>
          </cell>
          <cell r="J4427">
            <v>1</v>
          </cell>
          <cell r="K4427">
            <v>1</v>
          </cell>
        </row>
        <row r="4428">
          <cell r="A4428" t="str">
            <v>M2</v>
          </cell>
          <cell r="B4428" t="str">
            <v>A5C</v>
          </cell>
          <cell r="C4428" t="str">
            <v>P</v>
          </cell>
          <cell r="D4428" t="str">
            <v>23245</v>
          </cell>
          <cell r="E4428" t="str">
            <v>BALL VA</v>
          </cell>
          <cell r="F4428">
            <v>6</v>
          </cell>
          <cell r="G4428" t="str">
            <v>VB8010600000T00</v>
          </cell>
          <cell r="H4428">
            <v>0.75</v>
          </cell>
          <cell r="I4428" t="str">
            <v>--</v>
          </cell>
          <cell r="J4428">
            <v>1</v>
          </cell>
          <cell r="K4428">
            <v>1</v>
          </cell>
        </row>
        <row r="4429">
          <cell r="A4429" t="str">
            <v>M2</v>
          </cell>
          <cell r="B4429" t="str">
            <v>A5C</v>
          </cell>
          <cell r="C4429" t="str">
            <v>P</v>
          </cell>
          <cell r="D4429" t="str">
            <v>23246</v>
          </cell>
          <cell r="E4429" t="str">
            <v>BALL VA</v>
          </cell>
          <cell r="F4429">
            <v>6</v>
          </cell>
          <cell r="G4429" t="str">
            <v>VB8010600000T00</v>
          </cell>
          <cell r="H4429">
            <v>0.75</v>
          </cell>
          <cell r="I4429" t="str">
            <v>--</v>
          </cell>
          <cell r="J4429">
            <v>2</v>
          </cell>
          <cell r="K4429">
            <v>2</v>
          </cell>
        </row>
        <row r="4430">
          <cell r="A4430" t="str">
            <v>M2</v>
          </cell>
          <cell r="B4430" t="str">
            <v>A5C</v>
          </cell>
          <cell r="C4430" t="str">
            <v>P</v>
          </cell>
          <cell r="D4430" t="str">
            <v>23251</v>
          </cell>
          <cell r="E4430" t="str">
            <v>BALL VA</v>
          </cell>
          <cell r="F4430">
            <v>6</v>
          </cell>
          <cell r="G4430" t="str">
            <v>VB8010600000T00</v>
          </cell>
          <cell r="H4430">
            <v>0.75</v>
          </cell>
          <cell r="I4430" t="str">
            <v>--</v>
          </cell>
          <cell r="J4430">
            <v>1</v>
          </cell>
          <cell r="K4430">
            <v>1</v>
          </cell>
        </row>
        <row r="4431">
          <cell r="A4431" t="str">
            <v>M2</v>
          </cell>
          <cell r="B4431" t="str">
            <v>A5C</v>
          </cell>
          <cell r="C4431" t="str">
            <v>P</v>
          </cell>
          <cell r="D4431" t="str">
            <v>23253</v>
          </cell>
          <cell r="E4431" t="str">
            <v>BALL VA</v>
          </cell>
          <cell r="F4431">
            <v>6</v>
          </cell>
          <cell r="G4431" t="str">
            <v>VB8010600000T00</v>
          </cell>
          <cell r="H4431">
            <v>0.75</v>
          </cell>
          <cell r="I4431" t="str">
            <v>--</v>
          </cell>
          <cell r="J4431">
            <v>1</v>
          </cell>
          <cell r="K4431">
            <v>1</v>
          </cell>
        </row>
        <row r="4432">
          <cell r="A4432" t="str">
            <v>M2</v>
          </cell>
          <cell r="B4432" t="str">
            <v>A5C</v>
          </cell>
          <cell r="C4432" t="str">
            <v>P</v>
          </cell>
          <cell r="D4432" t="str">
            <v>24007</v>
          </cell>
          <cell r="E4432" t="str">
            <v>BALL VA</v>
          </cell>
          <cell r="F4432">
            <v>6</v>
          </cell>
          <cell r="G4432" t="str">
            <v>VB8010600000T00</v>
          </cell>
          <cell r="H4432">
            <v>0.75</v>
          </cell>
          <cell r="I4432" t="str">
            <v>--</v>
          </cell>
          <cell r="J4432">
            <v>1</v>
          </cell>
          <cell r="K4432">
            <v>1</v>
          </cell>
        </row>
        <row r="4433">
          <cell r="A4433" t="str">
            <v>M2</v>
          </cell>
          <cell r="B4433" t="str">
            <v>A5C</v>
          </cell>
          <cell r="C4433" t="str">
            <v>P</v>
          </cell>
          <cell r="D4433" t="str">
            <v>24013</v>
          </cell>
          <cell r="E4433" t="str">
            <v>BALL VA</v>
          </cell>
          <cell r="F4433">
            <v>6</v>
          </cell>
          <cell r="G4433" t="str">
            <v>VB8010600000T00</v>
          </cell>
          <cell r="H4433">
            <v>0.75</v>
          </cell>
          <cell r="I4433" t="str">
            <v>--</v>
          </cell>
          <cell r="J4433">
            <v>2</v>
          </cell>
          <cell r="K4433">
            <v>2</v>
          </cell>
        </row>
        <row r="4434">
          <cell r="A4434" t="str">
            <v>M2</v>
          </cell>
          <cell r="B4434" t="str">
            <v>A5C</v>
          </cell>
          <cell r="C4434" t="str">
            <v>TRIM</v>
          </cell>
          <cell r="D4434" t="str">
            <v>V-2315</v>
          </cell>
          <cell r="E4434" t="str">
            <v>BALL VA</v>
          </cell>
          <cell r="F4434">
            <v>6</v>
          </cell>
          <cell r="G4434" t="str">
            <v>VB8010600000T00</v>
          </cell>
          <cell r="H4434">
            <v>0.75</v>
          </cell>
          <cell r="I4434" t="str">
            <v>--</v>
          </cell>
          <cell r="J4434">
            <v>4</v>
          </cell>
          <cell r="K4434">
            <v>4</v>
          </cell>
        </row>
        <row r="4435">
          <cell r="A4435" t="str">
            <v>M2</v>
          </cell>
          <cell r="B4435" t="str">
            <v>A5C</v>
          </cell>
          <cell r="C4435" t="str">
            <v>TRIM</v>
          </cell>
          <cell r="D4435" t="str">
            <v>V-2317</v>
          </cell>
          <cell r="E4435" t="str">
            <v>BALL VA</v>
          </cell>
          <cell r="F4435">
            <v>6</v>
          </cell>
          <cell r="G4435" t="str">
            <v>VB8010600000T00</v>
          </cell>
          <cell r="H4435">
            <v>0.75</v>
          </cell>
          <cell r="I4435" t="str">
            <v>--</v>
          </cell>
          <cell r="J4435">
            <v>4</v>
          </cell>
          <cell r="K4435">
            <v>4</v>
          </cell>
        </row>
        <row r="4436">
          <cell r="A4436" t="str">
            <v>M2</v>
          </cell>
          <cell r="B4436" t="str">
            <v>A5C</v>
          </cell>
          <cell r="C4436" t="str">
            <v>TRIM</v>
          </cell>
          <cell r="D4436" t="str">
            <v>V-2317</v>
          </cell>
          <cell r="E4436" t="str">
            <v>BALL VA</v>
          </cell>
          <cell r="F4436">
            <v>6</v>
          </cell>
          <cell r="G4436" t="str">
            <v>VB8010600000T00</v>
          </cell>
          <cell r="H4436">
            <v>0.75</v>
          </cell>
          <cell r="I4436" t="str">
            <v>--</v>
          </cell>
          <cell r="J4436">
            <v>2</v>
          </cell>
          <cell r="K4436">
            <v>2</v>
          </cell>
        </row>
        <row r="4437">
          <cell r="A4437" t="str">
            <v>M2</v>
          </cell>
          <cell r="B4437" t="str">
            <v>A5C</v>
          </cell>
          <cell r="C4437" t="str">
            <v>TRIM</v>
          </cell>
          <cell r="D4437" t="str">
            <v>V-2318</v>
          </cell>
          <cell r="E4437" t="str">
            <v>BALL VA</v>
          </cell>
          <cell r="F4437">
            <v>6</v>
          </cell>
          <cell r="G4437" t="str">
            <v>VB8010600000T00</v>
          </cell>
          <cell r="H4437">
            <v>0.75</v>
          </cell>
          <cell r="I4437" t="str">
            <v>--</v>
          </cell>
          <cell r="J4437">
            <v>4</v>
          </cell>
          <cell r="K4437">
            <v>4</v>
          </cell>
        </row>
        <row r="4438">
          <cell r="A4438" t="str">
            <v>M2</v>
          </cell>
          <cell r="B4438" t="str">
            <v>A5C</v>
          </cell>
          <cell r="C4438" t="str">
            <v>TRIM</v>
          </cell>
          <cell r="D4438" t="str">
            <v>V-2319</v>
          </cell>
          <cell r="E4438" t="str">
            <v>BALL VA</v>
          </cell>
          <cell r="F4438">
            <v>6</v>
          </cell>
          <cell r="G4438" t="str">
            <v>VB8010600000T00</v>
          </cell>
          <cell r="H4438">
            <v>0.75</v>
          </cell>
          <cell r="I4438" t="str">
            <v>--</v>
          </cell>
          <cell r="J4438">
            <v>4</v>
          </cell>
          <cell r="K4438">
            <v>4</v>
          </cell>
        </row>
        <row r="4439">
          <cell r="A4439" t="str">
            <v>M2</v>
          </cell>
          <cell r="B4439" t="str">
            <v>A5C</v>
          </cell>
          <cell r="C4439" t="str">
            <v>TRIM</v>
          </cell>
          <cell r="D4439" t="str">
            <v>V-2319</v>
          </cell>
          <cell r="E4439" t="str">
            <v>BALL VA</v>
          </cell>
          <cell r="F4439">
            <v>6</v>
          </cell>
          <cell r="G4439" t="str">
            <v>VB8010600000T00</v>
          </cell>
          <cell r="H4439">
            <v>0.75</v>
          </cell>
          <cell r="I4439" t="str">
            <v>--</v>
          </cell>
          <cell r="J4439">
            <v>2</v>
          </cell>
          <cell r="K4439">
            <v>2</v>
          </cell>
        </row>
        <row r="4440">
          <cell r="A4440" t="str">
            <v>M2</v>
          </cell>
          <cell r="B4440" t="str">
            <v>A5C</v>
          </cell>
          <cell r="C4440" t="str">
            <v>TRIM</v>
          </cell>
          <cell r="D4440" t="str">
            <v>V-2327</v>
          </cell>
          <cell r="E4440" t="str">
            <v>BALL VA</v>
          </cell>
          <cell r="F4440">
            <v>6</v>
          </cell>
          <cell r="G4440" t="str">
            <v>VB8010600000T00</v>
          </cell>
          <cell r="H4440">
            <v>0.75</v>
          </cell>
          <cell r="I4440" t="str">
            <v>--</v>
          </cell>
          <cell r="J4440">
            <v>2</v>
          </cell>
          <cell r="K4440">
            <v>2</v>
          </cell>
        </row>
        <row r="4441">
          <cell r="A4441" t="str">
            <v>M2</v>
          </cell>
          <cell r="B4441" t="str">
            <v>A5C</v>
          </cell>
          <cell r="C4441" t="str">
            <v>TRIM</v>
          </cell>
          <cell r="D4441" t="str">
            <v>V-2328</v>
          </cell>
          <cell r="E4441" t="str">
            <v>BALL VA</v>
          </cell>
          <cell r="F4441">
            <v>6</v>
          </cell>
          <cell r="G4441" t="str">
            <v>VB8010600000T00</v>
          </cell>
          <cell r="H4441">
            <v>0.75</v>
          </cell>
          <cell r="I4441" t="str">
            <v>--</v>
          </cell>
          <cell r="J4441">
            <v>4</v>
          </cell>
          <cell r="K4441">
            <v>4</v>
          </cell>
        </row>
        <row r="4442">
          <cell r="A4442" t="str">
            <v>M2</v>
          </cell>
          <cell r="B4442" t="str">
            <v>A5C</v>
          </cell>
          <cell r="C4442" t="str">
            <v>TRIM</v>
          </cell>
          <cell r="D4442" t="str">
            <v>V-2329</v>
          </cell>
          <cell r="E4442" t="str">
            <v>BALL VA</v>
          </cell>
          <cell r="F4442">
            <v>6</v>
          </cell>
          <cell r="G4442" t="str">
            <v>VB8010600000T00</v>
          </cell>
          <cell r="H4442">
            <v>0.75</v>
          </cell>
          <cell r="I4442" t="str">
            <v>--</v>
          </cell>
          <cell r="J4442">
            <v>2</v>
          </cell>
          <cell r="K4442">
            <v>2</v>
          </cell>
        </row>
        <row r="4443">
          <cell r="A4443" t="str">
            <v>M2</v>
          </cell>
          <cell r="B4443" t="str">
            <v>A5C</v>
          </cell>
          <cell r="C4443" t="str">
            <v>N</v>
          </cell>
          <cell r="D4443" t="str">
            <v>23613</v>
          </cell>
          <cell r="E4443" t="str">
            <v>CHECK VA</v>
          </cell>
          <cell r="F4443">
            <v>6</v>
          </cell>
          <cell r="G4443" t="str">
            <v>VCB8010400000T00</v>
          </cell>
          <cell r="H4443">
            <v>0.75</v>
          </cell>
          <cell r="I4443" t="str">
            <v>--</v>
          </cell>
          <cell r="J4443">
            <v>1</v>
          </cell>
          <cell r="K4443">
            <v>1</v>
          </cell>
        </row>
        <row r="4444">
          <cell r="A4444" t="str">
            <v>M2</v>
          </cell>
          <cell r="B4444" t="str">
            <v>A5C</v>
          </cell>
          <cell r="C4444" t="str">
            <v>N</v>
          </cell>
          <cell r="D4444" t="str">
            <v>23619</v>
          </cell>
          <cell r="E4444" t="str">
            <v>CHECK VA</v>
          </cell>
          <cell r="F4444">
            <v>6</v>
          </cell>
          <cell r="G4444" t="str">
            <v>VCB8010400000T00</v>
          </cell>
          <cell r="H4444">
            <v>0.75</v>
          </cell>
          <cell r="I4444" t="str">
            <v>--</v>
          </cell>
          <cell r="J4444">
            <v>1</v>
          </cell>
          <cell r="K4444">
            <v>1</v>
          </cell>
        </row>
        <row r="4445">
          <cell r="A4445" t="str">
            <v>M2</v>
          </cell>
          <cell r="B4445" t="str">
            <v>A5C</v>
          </cell>
          <cell r="C4445" t="str">
            <v>N</v>
          </cell>
          <cell r="D4445" t="str">
            <v>23620</v>
          </cell>
          <cell r="E4445" t="str">
            <v>CHECK VA</v>
          </cell>
          <cell r="F4445">
            <v>6</v>
          </cell>
          <cell r="G4445" t="str">
            <v>VCB8010400000T00</v>
          </cell>
          <cell r="H4445">
            <v>0.75</v>
          </cell>
          <cell r="I4445" t="str">
            <v>--</v>
          </cell>
          <cell r="J4445">
            <v>1</v>
          </cell>
          <cell r="K4445">
            <v>1</v>
          </cell>
        </row>
        <row r="4446">
          <cell r="A4446" t="str">
            <v>M2</v>
          </cell>
          <cell r="B4446" t="str">
            <v>A5C</v>
          </cell>
          <cell r="C4446" t="str">
            <v>N</v>
          </cell>
          <cell r="D4446" t="str">
            <v>23628</v>
          </cell>
          <cell r="E4446" t="str">
            <v>CHECK VA</v>
          </cell>
          <cell r="F4446">
            <v>6</v>
          </cell>
          <cell r="G4446" t="str">
            <v>VCB8010400000T00</v>
          </cell>
          <cell r="H4446">
            <v>0.75</v>
          </cell>
          <cell r="I4446" t="str">
            <v>--</v>
          </cell>
          <cell r="J4446">
            <v>1</v>
          </cell>
          <cell r="K4446">
            <v>1</v>
          </cell>
        </row>
        <row r="4447">
          <cell r="A4447" t="str">
            <v>M2</v>
          </cell>
          <cell r="B4447" t="str">
            <v>A5C</v>
          </cell>
          <cell r="C4447" t="str">
            <v>N</v>
          </cell>
          <cell r="D4447" t="str">
            <v>23630</v>
          </cell>
          <cell r="E4447" t="str">
            <v>CHECK VA</v>
          </cell>
          <cell r="F4447">
            <v>6</v>
          </cell>
          <cell r="G4447" t="str">
            <v>VCB8010400000T00</v>
          </cell>
          <cell r="H4447">
            <v>0.75</v>
          </cell>
          <cell r="I4447" t="str">
            <v>--</v>
          </cell>
          <cell r="J4447">
            <v>1</v>
          </cell>
          <cell r="K4447">
            <v>1</v>
          </cell>
        </row>
        <row r="4448">
          <cell r="A4448" t="str">
            <v>M2</v>
          </cell>
          <cell r="B4448" t="str">
            <v>A5C</v>
          </cell>
          <cell r="C4448" t="str">
            <v>N</v>
          </cell>
          <cell r="D4448" t="str">
            <v>23629</v>
          </cell>
          <cell r="E4448" t="str">
            <v>CHECK VA</v>
          </cell>
          <cell r="F4448">
            <v>6</v>
          </cell>
          <cell r="G4448" t="str">
            <v>VCB8010400000T00</v>
          </cell>
          <cell r="H4448">
            <v>0.75</v>
          </cell>
          <cell r="I4448" t="str">
            <v>--</v>
          </cell>
          <cell r="J4448">
            <v>1</v>
          </cell>
          <cell r="K4448">
            <v>1</v>
          </cell>
        </row>
        <row r="4449">
          <cell r="A4449" t="str">
            <v>M2</v>
          </cell>
          <cell r="B4449" t="str">
            <v>A5C</v>
          </cell>
          <cell r="C4449" t="str">
            <v>N</v>
          </cell>
          <cell r="D4449" t="str">
            <v>24611</v>
          </cell>
          <cell r="E4449" t="str">
            <v>CHECK VA</v>
          </cell>
          <cell r="F4449">
            <v>6</v>
          </cell>
          <cell r="G4449" t="str">
            <v>VCB8010400000T00</v>
          </cell>
          <cell r="H4449">
            <v>0.75</v>
          </cell>
          <cell r="I4449" t="str">
            <v>--</v>
          </cell>
          <cell r="J4449">
            <v>1</v>
          </cell>
          <cell r="K4449">
            <v>1</v>
          </cell>
        </row>
        <row r="4450">
          <cell r="A4450" t="str">
            <v>M2</v>
          </cell>
          <cell r="B4450" t="str">
            <v>A5C</v>
          </cell>
          <cell r="C4450" t="str">
            <v>N</v>
          </cell>
          <cell r="D4450" t="str">
            <v>24612</v>
          </cell>
          <cell r="E4450" t="str">
            <v>CHECK VA</v>
          </cell>
          <cell r="F4450">
            <v>6</v>
          </cell>
          <cell r="G4450" t="str">
            <v>VCB8010400000T00</v>
          </cell>
          <cell r="H4450">
            <v>0.75</v>
          </cell>
          <cell r="I4450" t="str">
            <v>--</v>
          </cell>
          <cell r="J4450">
            <v>1</v>
          </cell>
          <cell r="K4450">
            <v>1</v>
          </cell>
        </row>
        <row r="4451">
          <cell r="A4451" t="str">
            <v>M2</v>
          </cell>
          <cell r="B4451" t="str">
            <v>A5C</v>
          </cell>
          <cell r="C4451" t="str">
            <v>N</v>
          </cell>
          <cell r="D4451" t="str">
            <v>23648</v>
          </cell>
          <cell r="E4451" t="str">
            <v>CHECK VA</v>
          </cell>
          <cell r="F4451">
            <v>6</v>
          </cell>
          <cell r="G4451" t="str">
            <v>VCB8010400000T00</v>
          </cell>
          <cell r="H4451">
            <v>0.75</v>
          </cell>
          <cell r="I4451" t="str">
            <v>--</v>
          </cell>
          <cell r="J4451">
            <v>1</v>
          </cell>
          <cell r="K4451">
            <v>1</v>
          </cell>
        </row>
        <row r="4452">
          <cell r="A4452" t="str">
            <v>M2</v>
          </cell>
          <cell r="B4452" t="str">
            <v>A5C</v>
          </cell>
          <cell r="C4452" t="str">
            <v>N</v>
          </cell>
          <cell r="D4452" t="str">
            <v>24613</v>
          </cell>
          <cell r="E4452" t="str">
            <v>CHECK VA</v>
          </cell>
          <cell r="F4452">
            <v>6</v>
          </cell>
          <cell r="G4452" t="str">
            <v>VCB8010400000T00</v>
          </cell>
          <cell r="H4452">
            <v>0.75</v>
          </cell>
          <cell r="I4452" t="str">
            <v>--</v>
          </cell>
          <cell r="J4452">
            <v>1</v>
          </cell>
          <cell r="K4452">
            <v>1</v>
          </cell>
        </row>
        <row r="4453">
          <cell r="A4453" t="str">
            <v>M2</v>
          </cell>
          <cell r="B4453" t="str">
            <v>A5C</v>
          </cell>
          <cell r="C4453" t="str">
            <v>P</v>
          </cell>
          <cell r="D4453" t="str">
            <v>23204</v>
          </cell>
          <cell r="E4453" t="str">
            <v>CHECK VA</v>
          </cell>
          <cell r="F4453">
            <v>6</v>
          </cell>
          <cell r="G4453" t="str">
            <v>VCB8010400000T00</v>
          </cell>
          <cell r="H4453">
            <v>0.75</v>
          </cell>
          <cell r="I4453" t="str">
            <v>--</v>
          </cell>
          <cell r="J4453">
            <v>1</v>
          </cell>
          <cell r="K4453">
            <v>1</v>
          </cell>
        </row>
        <row r="4454">
          <cell r="A4454" t="str">
            <v>M2</v>
          </cell>
          <cell r="B4454" t="str">
            <v>A5C</v>
          </cell>
          <cell r="C4454" t="str">
            <v>P</v>
          </cell>
          <cell r="D4454" t="str">
            <v>23207</v>
          </cell>
          <cell r="E4454" t="str">
            <v>CHECK VA</v>
          </cell>
          <cell r="F4454">
            <v>6</v>
          </cell>
          <cell r="G4454" t="str">
            <v>VCB8010400000T00</v>
          </cell>
          <cell r="H4454">
            <v>0.75</v>
          </cell>
          <cell r="I4454" t="str">
            <v>--</v>
          </cell>
          <cell r="J4454">
            <v>1</v>
          </cell>
          <cell r="K4454">
            <v>1</v>
          </cell>
        </row>
        <row r="4455">
          <cell r="A4455" t="str">
            <v>M2</v>
          </cell>
          <cell r="B4455" t="str">
            <v>A5C</v>
          </cell>
          <cell r="C4455" t="str">
            <v>P</v>
          </cell>
          <cell r="D4455" t="str">
            <v>23239</v>
          </cell>
          <cell r="E4455" t="str">
            <v>CHECK VA</v>
          </cell>
          <cell r="F4455">
            <v>6</v>
          </cell>
          <cell r="G4455" t="str">
            <v>VCB8010400000T00</v>
          </cell>
          <cell r="H4455">
            <v>0.75</v>
          </cell>
          <cell r="I4455" t="str">
            <v>--</v>
          </cell>
          <cell r="J4455">
            <v>1</v>
          </cell>
          <cell r="K4455">
            <v>1</v>
          </cell>
        </row>
        <row r="4456">
          <cell r="A4456" t="str">
            <v>M2</v>
          </cell>
          <cell r="B4456" t="str">
            <v>A5C</v>
          </cell>
          <cell r="C4456" t="str">
            <v>N</v>
          </cell>
          <cell r="D4456" t="str">
            <v>23621</v>
          </cell>
          <cell r="E4456" t="str">
            <v>CHECK VA</v>
          </cell>
          <cell r="F4456">
            <v>6</v>
          </cell>
          <cell r="G4456" t="str">
            <v>VCB8010400000T00</v>
          </cell>
          <cell r="H4456">
            <v>0.75</v>
          </cell>
          <cell r="I4456" t="str">
            <v>--</v>
          </cell>
          <cell r="J4456">
            <v>1</v>
          </cell>
          <cell r="K4456">
            <v>1</v>
          </cell>
        </row>
        <row r="4457">
          <cell r="A4457" t="str">
            <v>M2</v>
          </cell>
          <cell r="B4457" t="str">
            <v>A5C</v>
          </cell>
          <cell r="C4457" t="str">
            <v>N</v>
          </cell>
          <cell r="D4457" t="str">
            <v>23641</v>
          </cell>
          <cell r="E4457" t="str">
            <v>CHECK VA</v>
          </cell>
          <cell r="F4457">
            <v>6</v>
          </cell>
          <cell r="G4457" t="str">
            <v>VCB8010400000T00</v>
          </cell>
          <cell r="H4457">
            <v>0.75</v>
          </cell>
          <cell r="I4457" t="str">
            <v>--</v>
          </cell>
          <cell r="J4457">
            <v>1</v>
          </cell>
          <cell r="K4457">
            <v>1</v>
          </cell>
        </row>
        <row r="4458">
          <cell r="A4458" t="str">
            <v>M2</v>
          </cell>
          <cell r="B4458" t="str">
            <v>A5C</v>
          </cell>
          <cell r="C4458" t="str">
            <v>N</v>
          </cell>
          <cell r="D4458" t="str">
            <v>23642</v>
          </cell>
          <cell r="E4458" t="str">
            <v>CHECK VA</v>
          </cell>
          <cell r="F4458">
            <v>6</v>
          </cell>
          <cell r="G4458" t="str">
            <v>VCB8010400000T00</v>
          </cell>
          <cell r="H4458">
            <v>0.75</v>
          </cell>
          <cell r="I4458" t="str">
            <v>--</v>
          </cell>
          <cell r="J4458">
            <v>1</v>
          </cell>
          <cell r="K4458">
            <v>1</v>
          </cell>
        </row>
        <row r="4459">
          <cell r="A4459" t="str">
            <v>M2</v>
          </cell>
          <cell r="B4459" t="str">
            <v>A5C</v>
          </cell>
          <cell r="C4459" t="str">
            <v>N</v>
          </cell>
          <cell r="D4459" t="str">
            <v>23645</v>
          </cell>
          <cell r="E4459" t="str">
            <v>CHECK VA</v>
          </cell>
          <cell r="F4459">
            <v>6</v>
          </cell>
          <cell r="G4459" t="str">
            <v>VCB8010400000T00</v>
          </cell>
          <cell r="H4459">
            <v>0.75</v>
          </cell>
          <cell r="I4459" t="str">
            <v>--</v>
          </cell>
          <cell r="J4459">
            <v>1</v>
          </cell>
          <cell r="K4459">
            <v>1</v>
          </cell>
        </row>
        <row r="4460">
          <cell r="A4460" t="str">
            <v>M2</v>
          </cell>
          <cell r="B4460" t="str">
            <v>A5C</v>
          </cell>
          <cell r="C4460" t="str">
            <v>N</v>
          </cell>
          <cell r="D4460" t="str">
            <v>23646</v>
          </cell>
          <cell r="E4460" t="str">
            <v>CHECK VA</v>
          </cell>
          <cell r="F4460">
            <v>6</v>
          </cell>
          <cell r="G4460" t="str">
            <v>VCB8010400000T00</v>
          </cell>
          <cell r="H4460">
            <v>0.75</v>
          </cell>
          <cell r="I4460" t="str">
            <v>--</v>
          </cell>
          <cell r="J4460">
            <v>1</v>
          </cell>
          <cell r="K4460">
            <v>1</v>
          </cell>
        </row>
        <row r="4461">
          <cell r="A4461" t="str">
            <v>M2</v>
          </cell>
          <cell r="B4461" t="str">
            <v>A5C</v>
          </cell>
          <cell r="C4461" t="str">
            <v>N</v>
          </cell>
          <cell r="D4461" t="str">
            <v>24614</v>
          </cell>
          <cell r="E4461" t="str">
            <v>CHECK VA</v>
          </cell>
          <cell r="F4461">
            <v>6</v>
          </cell>
          <cell r="G4461" t="str">
            <v>VCB8010400000T00</v>
          </cell>
          <cell r="H4461">
            <v>0.75</v>
          </cell>
          <cell r="I4461" t="str">
            <v>--</v>
          </cell>
          <cell r="J4461">
            <v>1</v>
          </cell>
          <cell r="K4461">
            <v>1</v>
          </cell>
        </row>
        <row r="4462">
          <cell r="A4462" t="str">
            <v>M2</v>
          </cell>
          <cell r="B4462" t="str">
            <v>A5C</v>
          </cell>
          <cell r="C4462" t="str">
            <v>P</v>
          </cell>
          <cell r="D4462" t="str">
            <v>23205</v>
          </cell>
          <cell r="E4462" t="str">
            <v>CHECK VA</v>
          </cell>
          <cell r="F4462">
            <v>6</v>
          </cell>
          <cell r="G4462" t="str">
            <v>VCB8010400000T00</v>
          </cell>
          <cell r="H4462">
            <v>0.75</v>
          </cell>
          <cell r="I4462" t="str">
            <v>--</v>
          </cell>
          <cell r="J4462">
            <v>1</v>
          </cell>
          <cell r="K4462">
            <v>1</v>
          </cell>
        </row>
        <row r="4463">
          <cell r="A4463" t="str">
            <v>M2</v>
          </cell>
          <cell r="B4463" t="str">
            <v>A5C</v>
          </cell>
          <cell r="C4463" t="str">
            <v>P</v>
          </cell>
          <cell r="D4463" t="str">
            <v>23206</v>
          </cell>
          <cell r="E4463" t="str">
            <v>CHECK VA</v>
          </cell>
          <cell r="F4463">
            <v>6</v>
          </cell>
          <cell r="G4463" t="str">
            <v>VCB8010400000T00</v>
          </cell>
          <cell r="H4463">
            <v>0.75</v>
          </cell>
          <cell r="I4463" t="str">
            <v>--</v>
          </cell>
          <cell r="J4463">
            <v>1</v>
          </cell>
          <cell r="K4463">
            <v>1</v>
          </cell>
        </row>
        <row r="4464">
          <cell r="A4464" t="str">
            <v>M2</v>
          </cell>
          <cell r="B4464" t="str">
            <v>A5C</v>
          </cell>
          <cell r="C4464" t="str">
            <v>P</v>
          </cell>
          <cell r="D4464" t="str">
            <v>23208</v>
          </cell>
          <cell r="E4464" t="str">
            <v>CHECK VA</v>
          </cell>
          <cell r="F4464">
            <v>6</v>
          </cell>
          <cell r="G4464" t="str">
            <v>VCB8010400000T00</v>
          </cell>
          <cell r="H4464">
            <v>0.75</v>
          </cell>
          <cell r="I4464" t="str">
            <v>--</v>
          </cell>
          <cell r="J4464">
            <v>1</v>
          </cell>
          <cell r="K4464">
            <v>1</v>
          </cell>
        </row>
        <row r="4465">
          <cell r="A4465" t="str">
            <v>M2</v>
          </cell>
          <cell r="B4465" t="str">
            <v>A5C</v>
          </cell>
          <cell r="C4465" t="str">
            <v>P</v>
          </cell>
          <cell r="D4465" t="str">
            <v>23235</v>
          </cell>
          <cell r="E4465" t="str">
            <v>CHECK VA</v>
          </cell>
          <cell r="F4465">
            <v>6</v>
          </cell>
          <cell r="G4465" t="str">
            <v>VCB8010400000T00</v>
          </cell>
          <cell r="H4465">
            <v>0.75</v>
          </cell>
          <cell r="I4465" t="str">
            <v>--</v>
          </cell>
          <cell r="J4465">
            <v>1</v>
          </cell>
          <cell r="K4465">
            <v>1</v>
          </cell>
        </row>
        <row r="4466">
          <cell r="A4466" t="str">
            <v>M2</v>
          </cell>
          <cell r="B4466" t="str">
            <v>A5C</v>
          </cell>
          <cell r="C4466" t="str">
            <v>P</v>
          </cell>
          <cell r="D4466" t="str">
            <v>24006</v>
          </cell>
          <cell r="E4466" t="str">
            <v>GATE VA</v>
          </cell>
          <cell r="F4466">
            <v>6</v>
          </cell>
          <cell r="G4466" t="str">
            <v>VG8010100000T00</v>
          </cell>
          <cell r="H4466">
            <v>0.75</v>
          </cell>
          <cell r="I4466" t="str">
            <v>--</v>
          </cell>
          <cell r="J4466">
            <v>1</v>
          </cell>
          <cell r="K4466">
            <v>1</v>
          </cell>
        </row>
        <row r="4467">
          <cell r="A4467" t="str">
            <v>M2</v>
          </cell>
          <cell r="B4467" t="str">
            <v>A5C</v>
          </cell>
          <cell r="C4467" t="str">
            <v>N</v>
          </cell>
          <cell r="D4467" t="str">
            <v>23619</v>
          </cell>
          <cell r="E4467" t="str">
            <v>GLOBE VA</v>
          </cell>
          <cell r="F4467">
            <v>6</v>
          </cell>
          <cell r="G4467" t="str">
            <v>VL8010100000T00</v>
          </cell>
          <cell r="H4467">
            <v>0.75</v>
          </cell>
          <cell r="I4467" t="str">
            <v>--</v>
          </cell>
          <cell r="J4467">
            <v>1</v>
          </cell>
          <cell r="K4467">
            <v>1</v>
          </cell>
        </row>
        <row r="4468">
          <cell r="A4468" t="str">
            <v>M2</v>
          </cell>
          <cell r="B4468" t="str">
            <v>A5C</v>
          </cell>
          <cell r="C4468" t="str">
            <v>N</v>
          </cell>
          <cell r="D4468" t="str">
            <v>23642</v>
          </cell>
          <cell r="E4468" t="str">
            <v>GLOBE VA</v>
          </cell>
          <cell r="F4468">
            <v>6</v>
          </cell>
          <cell r="G4468" t="str">
            <v>VL8010100000T00</v>
          </cell>
          <cell r="H4468">
            <v>0.75</v>
          </cell>
          <cell r="I4468" t="str">
            <v>--</v>
          </cell>
          <cell r="J4468">
            <v>1</v>
          </cell>
          <cell r="K4468">
            <v>1</v>
          </cell>
        </row>
        <row r="4469">
          <cell r="A4469" t="str">
            <v>M2</v>
          </cell>
          <cell r="B4469" t="str">
            <v>A5C</v>
          </cell>
          <cell r="C4469" t="str">
            <v>N</v>
          </cell>
          <cell r="D4469" t="str">
            <v>23646</v>
          </cell>
          <cell r="E4469" t="str">
            <v>GLOBE VA</v>
          </cell>
          <cell r="F4469">
            <v>6</v>
          </cell>
          <cell r="G4469" t="str">
            <v>VL8010100000T00</v>
          </cell>
          <cell r="H4469">
            <v>0.75</v>
          </cell>
          <cell r="I4469" t="str">
            <v>--</v>
          </cell>
          <cell r="J4469">
            <v>1</v>
          </cell>
          <cell r="K4469">
            <v>1</v>
          </cell>
        </row>
        <row r="4470">
          <cell r="A4470" t="str">
            <v>M2</v>
          </cell>
          <cell r="B4470" t="str">
            <v>A5C</v>
          </cell>
          <cell r="C4470" t="str">
            <v>N</v>
          </cell>
          <cell r="D4470" t="str">
            <v>24611</v>
          </cell>
          <cell r="E4470" t="str">
            <v>GLOBE VA</v>
          </cell>
          <cell r="F4470">
            <v>6</v>
          </cell>
          <cell r="G4470" t="str">
            <v>VL8010100000T00</v>
          </cell>
          <cell r="H4470">
            <v>0.75</v>
          </cell>
          <cell r="I4470" t="str">
            <v>--</v>
          </cell>
          <cell r="J4470">
            <v>1</v>
          </cell>
          <cell r="K4470">
            <v>1</v>
          </cell>
        </row>
        <row r="4471">
          <cell r="A4471" t="str">
            <v>M2</v>
          </cell>
          <cell r="B4471" t="str">
            <v>A5C</v>
          </cell>
          <cell r="C4471" t="str">
            <v>N</v>
          </cell>
          <cell r="D4471" t="str">
            <v>23647</v>
          </cell>
          <cell r="E4471" t="str">
            <v>GLOBE VA</v>
          </cell>
          <cell r="F4471">
            <v>6</v>
          </cell>
          <cell r="G4471" t="str">
            <v>VL8010100000T00</v>
          </cell>
          <cell r="H4471">
            <v>0.75</v>
          </cell>
          <cell r="I4471" t="str">
            <v>--</v>
          </cell>
          <cell r="J4471">
            <v>2</v>
          </cell>
          <cell r="K4471">
            <v>2</v>
          </cell>
        </row>
        <row r="4472">
          <cell r="A4472" t="str">
            <v>M2</v>
          </cell>
          <cell r="B4472" t="str">
            <v>A5C</v>
          </cell>
          <cell r="C4472" t="str">
            <v>N</v>
          </cell>
          <cell r="D4472" t="str">
            <v>23648</v>
          </cell>
          <cell r="E4472" t="str">
            <v>GLOBE VA</v>
          </cell>
          <cell r="F4472">
            <v>6</v>
          </cell>
          <cell r="G4472" t="str">
            <v>VL8010100000T00</v>
          </cell>
          <cell r="H4472">
            <v>0.75</v>
          </cell>
          <cell r="I4472" t="str">
            <v>--</v>
          </cell>
          <cell r="J4472">
            <v>1</v>
          </cell>
          <cell r="K4472">
            <v>1</v>
          </cell>
        </row>
        <row r="4473">
          <cell r="A4473" t="str">
            <v>M2</v>
          </cell>
          <cell r="B4473" t="str">
            <v>A5C</v>
          </cell>
          <cell r="C4473" t="str">
            <v>N</v>
          </cell>
          <cell r="D4473" t="str">
            <v>24612</v>
          </cell>
          <cell r="E4473" t="str">
            <v>GLOBE VA</v>
          </cell>
          <cell r="F4473">
            <v>6</v>
          </cell>
          <cell r="G4473" t="str">
            <v>VL8010100000T00</v>
          </cell>
          <cell r="H4473">
            <v>0.75</v>
          </cell>
          <cell r="I4473" t="str">
            <v>--</v>
          </cell>
          <cell r="J4473">
            <v>1</v>
          </cell>
          <cell r="K4473">
            <v>1</v>
          </cell>
        </row>
        <row r="4474">
          <cell r="A4474" t="str">
            <v>M2</v>
          </cell>
          <cell r="B4474" t="str">
            <v>A5C</v>
          </cell>
          <cell r="C4474" t="str">
            <v>P</v>
          </cell>
          <cell r="D4474" t="str">
            <v>23037</v>
          </cell>
          <cell r="E4474" t="str">
            <v>GLOBE VA</v>
          </cell>
          <cell r="F4474">
            <v>6</v>
          </cell>
          <cell r="G4474" t="str">
            <v>VL8010100000T00</v>
          </cell>
          <cell r="H4474">
            <v>0.75</v>
          </cell>
          <cell r="I4474" t="str">
            <v>--</v>
          </cell>
          <cell r="J4474">
            <v>1</v>
          </cell>
          <cell r="K4474">
            <v>1</v>
          </cell>
        </row>
        <row r="4475">
          <cell r="A4475" t="str">
            <v>M2</v>
          </cell>
          <cell r="B4475" t="str">
            <v>A5C</v>
          </cell>
          <cell r="C4475" t="str">
            <v>P</v>
          </cell>
          <cell r="D4475" t="str">
            <v>23052</v>
          </cell>
          <cell r="E4475" t="str">
            <v>GLOBE VA</v>
          </cell>
          <cell r="F4475">
            <v>6</v>
          </cell>
          <cell r="G4475" t="str">
            <v>VL8010100000T00</v>
          </cell>
          <cell r="H4475">
            <v>0.75</v>
          </cell>
          <cell r="I4475" t="str">
            <v>--</v>
          </cell>
          <cell r="J4475">
            <v>1</v>
          </cell>
          <cell r="K4475">
            <v>1</v>
          </cell>
        </row>
        <row r="4476">
          <cell r="A4476" t="str">
            <v>M2</v>
          </cell>
          <cell r="B4476" t="str">
            <v>A5C</v>
          </cell>
          <cell r="C4476" t="str">
            <v>P</v>
          </cell>
          <cell r="D4476" t="str">
            <v>23081</v>
          </cell>
          <cell r="E4476" t="str">
            <v>GLOBE VA</v>
          </cell>
          <cell r="F4476">
            <v>6</v>
          </cell>
          <cell r="G4476" t="str">
            <v>VL8010100000T00</v>
          </cell>
          <cell r="H4476">
            <v>0.75</v>
          </cell>
          <cell r="I4476" t="str">
            <v>--</v>
          </cell>
          <cell r="J4476">
            <v>1</v>
          </cell>
          <cell r="K4476">
            <v>1</v>
          </cell>
        </row>
        <row r="4477">
          <cell r="A4477" t="str">
            <v>M2</v>
          </cell>
          <cell r="B4477" t="str">
            <v>A5C</v>
          </cell>
          <cell r="C4477" t="str">
            <v>P</v>
          </cell>
          <cell r="D4477" t="str">
            <v>23188</v>
          </cell>
          <cell r="E4477" t="str">
            <v>GLOBE VA</v>
          </cell>
          <cell r="F4477">
            <v>6</v>
          </cell>
          <cell r="G4477" t="str">
            <v>VL8010100000T00</v>
          </cell>
          <cell r="H4477">
            <v>0.75</v>
          </cell>
          <cell r="I4477" t="str">
            <v>--</v>
          </cell>
          <cell r="J4477">
            <v>1</v>
          </cell>
          <cell r="K4477">
            <v>1</v>
          </cell>
        </row>
        <row r="4478">
          <cell r="A4478" t="str">
            <v>M2</v>
          </cell>
          <cell r="B4478" t="str">
            <v>A5C</v>
          </cell>
          <cell r="C4478" t="str">
            <v>P</v>
          </cell>
          <cell r="D4478" t="str">
            <v>23247</v>
          </cell>
          <cell r="E4478" t="str">
            <v>GLOBE VA</v>
          </cell>
          <cell r="F4478">
            <v>6</v>
          </cell>
          <cell r="G4478" t="str">
            <v>VL8010100000T00</v>
          </cell>
          <cell r="H4478">
            <v>0.75</v>
          </cell>
          <cell r="I4478" t="str">
            <v>--</v>
          </cell>
          <cell r="J4478">
            <v>1</v>
          </cell>
          <cell r="K4478">
            <v>1</v>
          </cell>
        </row>
        <row r="4479">
          <cell r="A4479" t="str">
            <v>M2</v>
          </cell>
          <cell r="B4479" t="str">
            <v>A5C</v>
          </cell>
          <cell r="C4479" t="str">
            <v>P</v>
          </cell>
          <cell r="D4479" t="str">
            <v>24024</v>
          </cell>
          <cell r="E4479" t="str">
            <v>GLOBE VA</v>
          </cell>
          <cell r="F4479">
            <v>6</v>
          </cell>
          <cell r="G4479" t="str">
            <v>VL8010100000T00</v>
          </cell>
          <cell r="H4479">
            <v>0.75</v>
          </cell>
          <cell r="I4479" t="str">
            <v>--</v>
          </cell>
          <cell r="J4479">
            <v>1</v>
          </cell>
          <cell r="K4479">
            <v>1</v>
          </cell>
        </row>
        <row r="4480">
          <cell r="A4480" t="str">
            <v>M2</v>
          </cell>
          <cell r="B4480" t="str">
            <v>A5C</v>
          </cell>
          <cell r="C4480" t="str">
            <v>TRIM</v>
          </cell>
          <cell r="D4480" t="str">
            <v>V-2316</v>
          </cell>
          <cell r="E4480" t="str">
            <v>GLOBE VA</v>
          </cell>
          <cell r="F4480">
            <v>6</v>
          </cell>
          <cell r="G4480" t="str">
            <v>VL8010100000T00</v>
          </cell>
          <cell r="H4480">
            <v>0.75</v>
          </cell>
          <cell r="I4480" t="str">
            <v>--</v>
          </cell>
          <cell r="J4480">
            <v>1</v>
          </cell>
          <cell r="K4480">
            <v>1</v>
          </cell>
        </row>
        <row r="4481">
          <cell r="A4481" t="str">
            <v>M2</v>
          </cell>
          <cell r="B4481" t="str">
            <v>A5C</v>
          </cell>
          <cell r="C4481" t="str">
            <v>N</v>
          </cell>
          <cell r="D4481" t="str">
            <v>23613</v>
          </cell>
          <cell r="E4481" t="str">
            <v>GLOBE VA</v>
          </cell>
          <cell r="F4481">
            <v>6</v>
          </cell>
          <cell r="G4481" t="str">
            <v>VL8010100000T00</v>
          </cell>
          <cell r="H4481">
            <v>0.75</v>
          </cell>
          <cell r="I4481" t="str">
            <v>--</v>
          </cell>
          <cell r="J4481">
            <v>1</v>
          </cell>
          <cell r="K4481">
            <v>1</v>
          </cell>
        </row>
        <row r="4482">
          <cell r="A4482" t="str">
            <v>M2</v>
          </cell>
          <cell r="B4482" t="str">
            <v>A5C</v>
          </cell>
          <cell r="C4482" t="str">
            <v>N</v>
          </cell>
          <cell r="D4482" t="str">
            <v>23620</v>
          </cell>
          <cell r="E4482" t="str">
            <v>GLOBE VA</v>
          </cell>
          <cell r="F4482">
            <v>6</v>
          </cell>
          <cell r="G4482" t="str">
            <v>VL8010100000T00</v>
          </cell>
          <cell r="H4482">
            <v>0.75</v>
          </cell>
          <cell r="I4482" t="str">
            <v>--</v>
          </cell>
          <cell r="J4482">
            <v>1</v>
          </cell>
          <cell r="K4482">
            <v>1</v>
          </cell>
        </row>
        <row r="4483">
          <cell r="A4483" t="str">
            <v>M2</v>
          </cell>
          <cell r="B4483" t="str">
            <v>A5C</v>
          </cell>
          <cell r="C4483" t="str">
            <v>N</v>
          </cell>
          <cell r="D4483" t="str">
            <v>23621</v>
          </cell>
          <cell r="E4483" t="str">
            <v>GLOBE VA</v>
          </cell>
          <cell r="F4483">
            <v>6</v>
          </cell>
          <cell r="G4483" t="str">
            <v>VL8010100000T00</v>
          </cell>
          <cell r="H4483">
            <v>0.75</v>
          </cell>
          <cell r="I4483" t="str">
            <v>--</v>
          </cell>
          <cell r="J4483">
            <v>1</v>
          </cell>
          <cell r="K4483">
            <v>1</v>
          </cell>
        </row>
        <row r="4484">
          <cell r="A4484" t="str">
            <v>M2</v>
          </cell>
          <cell r="B4484" t="str">
            <v>A5C</v>
          </cell>
          <cell r="C4484" t="str">
            <v>N</v>
          </cell>
          <cell r="D4484" t="str">
            <v>24613</v>
          </cell>
          <cell r="E4484" t="str">
            <v>GLOBE VA</v>
          </cell>
          <cell r="F4484">
            <v>6</v>
          </cell>
          <cell r="G4484" t="str">
            <v>VL8010100000T00</v>
          </cell>
          <cell r="H4484">
            <v>0.75</v>
          </cell>
          <cell r="I4484" t="str">
            <v>--</v>
          </cell>
          <cell r="J4484">
            <v>1</v>
          </cell>
          <cell r="K4484">
            <v>1</v>
          </cell>
        </row>
        <row r="4485">
          <cell r="A4485" t="str">
            <v>M2</v>
          </cell>
          <cell r="B4485" t="str">
            <v>A5C</v>
          </cell>
          <cell r="C4485" t="str">
            <v>N</v>
          </cell>
          <cell r="D4485" t="str">
            <v>24614</v>
          </cell>
          <cell r="E4485" t="str">
            <v>GLOBE VA</v>
          </cell>
          <cell r="F4485">
            <v>6</v>
          </cell>
          <cell r="G4485" t="str">
            <v>VL8010100000T00</v>
          </cell>
          <cell r="H4485">
            <v>0.75</v>
          </cell>
          <cell r="I4485" t="str">
            <v>--</v>
          </cell>
          <cell r="J4485">
            <v>1</v>
          </cell>
          <cell r="K4485">
            <v>1</v>
          </cell>
        </row>
        <row r="4486">
          <cell r="A4486" t="str">
            <v>M2</v>
          </cell>
          <cell r="B4486" t="str">
            <v>A5C</v>
          </cell>
          <cell r="C4486" t="str">
            <v>P</v>
          </cell>
          <cell r="D4486" t="str">
            <v>23141</v>
          </cell>
          <cell r="E4486" t="str">
            <v>GLOBE VA</v>
          </cell>
          <cell r="F4486">
            <v>6</v>
          </cell>
          <cell r="G4486" t="str">
            <v>VL8010100000T00</v>
          </cell>
          <cell r="H4486">
            <v>0.75</v>
          </cell>
          <cell r="I4486" t="str">
            <v>--</v>
          </cell>
          <cell r="J4486">
            <v>1</v>
          </cell>
          <cell r="K4486">
            <v>1</v>
          </cell>
        </row>
        <row r="4487">
          <cell r="A4487" t="str">
            <v>M2</v>
          </cell>
          <cell r="B4487" t="str">
            <v>A5C</v>
          </cell>
          <cell r="C4487" t="str">
            <v>P</v>
          </cell>
          <cell r="D4487" t="str">
            <v>23149</v>
          </cell>
          <cell r="E4487" t="str">
            <v>GLOBE VA</v>
          </cell>
          <cell r="F4487">
            <v>6</v>
          </cell>
          <cell r="G4487" t="str">
            <v>VL8010100000T00</v>
          </cell>
          <cell r="H4487">
            <v>0.75</v>
          </cell>
          <cell r="I4487" t="str">
            <v>--</v>
          </cell>
          <cell r="J4487">
            <v>1</v>
          </cell>
          <cell r="K4487">
            <v>1</v>
          </cell>
        </row>
        <row r="4488">
          <cell r="A4488" t="str">
            <v>M2</v>
          </cell>
          <cell r="B4488" t="str">
            <v>A5C</v>
          </cell>
          <cell r="C4488" t="str">
            <v>P</v>
          </cell>
          <cell r="D4488" t="str">
            <v>23225</v>
          </cell>
          <cell r="E4488" t="str">
            <v>GLOBE VA</v>
          </cell>
          <cell r="F4488">
            <v>6</v>
          </cell>
          <cell r="G4488" t="str">
            <v>VL8010100000T00</v>
          </cell>
          <cell r="H4488">
            <v>0.75</v>
          </cell>
          <cell r="I4488" t="str">
            <v>--</v>
          </cell>
          <cell r="J4488">
            <v>1</v>
          </cell>
          <cell r="K4488">
            <v>1</v>
          </cell>
        </row>
        <row r="4489">
          <cell r="A4489" t="str">
            <v>M2</v>
          </cell>
          <cell r="B4489" t="str">
            <v>A5C</v>
          </cell>
          <cell r="C4489" t="str">
            <v>P</v>
          </cell>
          <cell r="D4489" t="str">
            <v>23059</v>
          </cell>
          <cell r="E4489" t="str">
            <v>BALL VA</v>
          </cell>
          <cell r="F4489">
            <v>6</v>
          </cell>
          <cell r="G4489" t="str">
            <v>VB8010600000T00</v>
          </cell>
          <cell r="H4489">
            <v>0.75</v>
          </cell>
          <cell r="I4489" t="str">
            <v>--</v>
          </cell>
          <cell r="J4489">
            <v>2</v>
          </cell>
          <cell r="K4489">
            <v>2</v>
          </cell>
        </row>
        <row r="4490">
          <cell r="A4490" t="str">
            <v>M2</v>
          </cell>
          <cell r="B4490" t="str">
            <v>A5C</v>
          </cell>
          <cell r="C4490" t="str">
            <v>P</v>
          </cell>
          <cell r="D4490" t="str">
            <v>23059</v>
          </cell>
          <cell r="E4490" t="str">
            <v>BALL VA</v>
          </cell>
          <cell r="F4490">
            <v>6</v>
          </cell>
          <cell r="G4490" t="str">
            <v>VB8010600000T00</v>
          </cell>
          <cell r="H4490">
            <v>0.75</v>
          </cell>
          <cell r="I4490" t="str">
            <v>--</v>
          </cell>
          <cell r="J4490">
            <v>2</v>
          </cell>
          <cell r="K4490">
            <v>2</v>
          </cell>
        </row>
        <row r="4491">
          <cell r="A4491" t="str">
            <v>M2</v>
          </cell>
          <cell r="B4491" t="str">
            <v>A5C</v>
          </cell>
          <cell r="C4491" t="str">
            <v>P</v>
          </cell>
          <cell r="D4491" t="str">
            <v>23059</v>
          </cell>
          <cell r="E4491" t="str">
            <v>BALL VA</v>
          </cell>
          <cell r="F4491">
            <v>6</v>
          </cell>
          <cell r="G4491" t="str">
            <v>VB8010600000T00</v>
          </cell>
          <cell r="H4491">
            <v>0.75</v>
          </cell>
          <cell r="I4491" t="str">
            <v>--</v>
          </cell>
          <cell r="J4491">
            <v>3</v>
          </cell>
          <cell r="K4491">
            <v>3</v>
          </cell>
        </row>
        <row r="4492">
          <cell r="A4492" t="str">
            <v>M2</v>
          </cell>
          <cell r="B4492" t="str">
            <v>A5C</v>
          </cell>
          <cell r="C4492" t="str">
            <v>P</v>
          </cell>
          <cell r="D4492" t="str">
            <v>23183</v>
          </cell>
          <cell r="E4492" t="str">
            <v>BALL VA</v>
          </cell>
          <cell r="F4492">
            <v>6</v>
          </cell>
          <cell r="G4492" t="str">
            <v>VB8010600000T00</v>
          </cell>
          <cell r="H4492">
            <v>0.75</v>
          </cell>
          <cell r="I4492" t="str">
            <v>--</v>
          </cell>
          <cell r="J4492">
            <v>1</v>
          </cell>
          <cell r="K4492">
            <v>1</v>
          </cell>
        </row>
        <row r="4493">
          <cell r="A4493" t="str">
            <v>M2</v>
          </cell>
          <cell r="B4493" t="str">
            <v>A5C</v>
          </cell>
          <cell r="C4493" t="str">
            <v>P</v>
          </cell>
          <cell r="D4493" t="str">
            <v>23264</v>
          </cell>
          <cell r="E4493" t="str">
            <v>BALL VA</v>
          </cell>
          <cell r="F4493">
            <v>6</v>
          </cell>
          <cell r="G4493" t="str">
            <v>VB8010600000T00</v>
          </cell>
          <cell r="H4493">
            <v>0.75</v>
          </cell>
          <cell r="I4493" t="str">
            <v>--</v>
          </cell>
          <cell r="J4493">
            <v>1</v>
          </cell>
          <cell r="K4493">
            <v>1</v>
          </cell>
        </row>
        <row r="4494">
          <cell r="A4494" t="str">
            <v>M2</v>
          </cell>
          <cell r="B4494" t="str">
            <v>A5C</v>
          </cell>
          <cell r="C4494" t="str">
            <v>P</v>
          </cell>
          <cell r="D4494" t="str">
            <v>23264</v>
          </cell>
          <cell r="E4494" t="str">
            <v>BALL VA</v>
          </cell>
          <cell r="F4494">
            <v>6</v>
          </cell>
          <cell r="G4494" t="str">
            <v>VB8010600000T00</v>
          </cell>
          <cell r="H4494">
            <v>0.75</v>
          </cell>
          <cell r="I4494" t="str">
            <v>--</v>
          </cell>
          <cell r="J4494">
            <v>1</v>
          </cell>
          <cell r="K4494">
            <v>1</v>
          </cell>
        </row>
        <row r="4495">
          <cell r="A4495" t="str">
            <v>M2</v>
          </cell>
          <cell r="B4495" t="str">
            <v>A5C</v>
          </cell>
          <cell r="C4495" t="str">
            <v>TRIM</v>
          </cell>
          <cell r="D4495" t="str">
            <v>V-2352</v>
          </cell>
          <cell r="E4495" t="str">
            <v>BALL VA</v>
          </cell>
          <cell r="F4495">
            <v>6</v>
          </cell>
          <cell r="G4495" t="str">
            <v>VB8010600000T00</v>
          </cell>
          <cell r="H4495">
            <v>0.75</v>
          </cell>
          <cell r="I4495" t="str">
            <v>--</v>
          </cell>
          <cell r="J4495">
            <v>2</v>
          </cell>
          <cell r="K4495">
            <v>2</v>
          </cell>
        </row>
        <row r="4496">
          <cell r="A4496" t="str">
            <v>M2</v>
          </cell>
          <cell r="B4496" t="str">
            <v>A5C</v>
          </cell>
          <cell r="C4496" t="str">
            <v>TRIM</v>
          </cell>
          <cell r="D4496" t="str">
            <v>V-2352</v>
          </cell>
          <cell r="E4496" t="str">
            <v>BALL VA</v>
          </cell>
          <cell r="F4496">
            <v>6</v>
          </cell>
          <cell r="G4496" t="str">
            <v>VB8010600000T00</v>
          </cell>
          <cell r="H4496">
            <v>0.75</v>
          </cell>
          <cell r="I4496" t="str">
            <v>--</v>
          </cell>
          <cell r="J4496">
            <v>3</v>
          </cell>
          <cell r="K4496">
            <v>3</v>
          </cell>
        </row>
        <row r="4497">
          <cell r="A4497" t="str">
            <v>M2</v>
          </cell>
          <cell r="B4497" t="str">
            <v>A5C</v>
          </cell>
          <cell r="C4497" t="str">
            <v>P</v>
          </cell>
          <cell r="D4497" t="str">
            <v>23059</v>
          </cell>
          <cell r="E4497" t="str">
            <v>GLOBE VA</v>
          </cell>
          <cell r="F4497">
            <v>6</v>
          </cell>
          <cell r="G4497" t="str">
            <v>VL8010100000T00</v>
          </cell>
          <cell r="H4497">
            <v>0.75</v>
          </cell>
          <cell r="I4497" t="str">
            <v>--</v>
          </cell>
          <cell r="J4497">
            <v>1</v>
          </cell>
          <cell r="K4497">
            <v>1</v>
          </cell>
        </row>
        <row r="4498">
          <cell r="A4498" t="str">
            <v>M2</v>
          </cell>
          <cell r="B4498" t="str">
            <v>A5C</v>
          </cell>
          <cell r="C4498" t="str">
            <v>TRIM</v>
          </cell>
          <cell r="D4498" t="str">
            <v>C-2303</v>
          </cell>
          <cell r="E4498" t="str">
            <v>BALL VA</v>
          </cell>
          <cell r="F4498">
            <v>6</v>
          </cell>
          <cell r="G4498" t="str">
            <v>VB8010600000T00</v>
          </cell>
          <cell r="H4498">
            <v>0.75</v>
          </cell>
          <cell r="I4498" t="str">
            <v>--</v>
          </cell>
          <cell r="J4498">
            <v>4</v>
          </cell>
          <cell r="K4498">
            <v>4</v>
          </cell>
        </row>
        <row r="4499">
          <cell r="A4499" t="str">
            <v>M2</v>
          </cell>
          <cell r="B4499" t="str">
            <v>A5C</v>
          </cell>
          <cell r="C4499" t="str">
            <v>P</v>
          </cell>
          <cell r="D4499" t="str">
            <v>23018</v>
          </cell>
          <cell r="E4499" t="str">
            <v>BALL VA</v>
          </cell>
          <cell r="F4499">
            <v>6</v>
          </cell>
          <cell r="G4499" t="str">
            <v>VB8010600000T00</v>
          </cell>
          <cell r="H4499">
            <v>0.75</v>
          </cell>
          <cell r="I4499" t="str">
            <v>--</v>
          </cell>
          <cell r="J4499">
            <v>2</v>
          </cell>
          <cell r="K4499">
            <v>2</v>
          </cell>
        </row>
        <row r="4500">
          <cell r="A4500" t="str">
            <v>M2</v>
          </cell>
          <cell r="B4500" t="str">
            <v>A5C</v>
          </cell>
          <cell r="C4500" t="str">
            <v>P</v>
          </cell>
          <cell r="D4500" t="str">
            <v>23018</v>
          </cell>
          <cell r="E4500" t="str">
            <v>BALL VA</v>
          </cell>
          <cell r="F4500">
            <v>6</v>
          </cell>
          <cell r="G4500" t="str">
            <v>VB8010600000T00</v>
          </cell>
          <cell r="H4500">
            <v>0.75</v>
          </cell>
          <cell r="I4500" t="str">
            <v>--</v>
          </cell>
          <cell r="J4500">
            <v>1</v>
          </cell>
          <cell r="K4500">
            <v>1</v>
          </cell>
        </row>
        <row r="4501">
          <cell r="A4501" t="str">
            <v>M2</v>
          </cell>
          <cell r="B4501" t="str">
            <v>A5C</v>
          </cell>
          <cell r="C4501" t="str">
            <v>P</v>
          </cell>
          <cell r="D4501" t="str">
            <v>23018</v>
          </cell>
          <cell r="E4501" t="str">
            <v>BALL VA</v>
          </cell>
          <cell r="F4501">
            <v>6</v>
          </cell>
          <cell r="G4501" t="str">
            <v>VB8010600000T00</v>
          </cell>
          <cell r="H4501">
            <v>0.75</v>
          </cell>
          <cell r="I4501" t="str">
            <v>--</v>
          </cell>
          <cell r="J4501">
            <v>1</v>
          </cell>
          <cell r="K4501">
            <v>1</v>
          </cell>
        </row>
        <row r="4502">
          <cell r="A4502" t="str">
            <v>M2</v>
          </cell>
          <cell r="B4502" t="str">
            <v>A5C</v>
          </cell>
          <cell r="C4502" t="str">
            <v>P</v>
          </cell>
          <cell r="D4502" t="str">
            <v>23019</v>
          </cell>
          <cell r="E4502" t="str">
            <v>BALL VA</v>
          </cell>
          <cell r="F4502">
            <v>6</v>
          </cell>
          <cell r="G4502" t="str">
            <v>VB8010600000T00</v>
          </cell>
          <cell r="H4502">
            <v>0.75</v>
          </cell>
          <cell r="I4502" t="str">
            <v>--</v>
          </cell>
          <cell r="J4502">
            <v>2</v>
          </cell>
          <cell r="K4502">
            <v>2</v>
          </cell>
        </row>
        <row r="4503">
          <cell r="A4503" t="str">
            <v>M2</v>
          </cell>
          <cell r="B4503" t="str">
            <v>A5C</v>
          </cell>
          <cell r="C4503" t="str">
            <v>P</v>
          </cell>
          <cell r="D4503" t="str">
            <v>23019</v>
          </cell>
          <cell r="E4503" t="str">
            <v>BALL VA</v>
          </cell>
          <cell r="F4503">
            <v>6</v>
          </cell>
          <cell r="G4503" t="str">
            <v>VB8010600000T00</v>
          </cell>
          <cell r="H4503">
            <v>0.75</v>
          </cell>
          <cell r="I4503" t="str">
            <v>--</v>
          </cell>
          <cell r="J4503">
            <v>2</v>
          </cell>
          <cell r="K4503">
            <v>2</v>
          </cell>
        </row>
        <row r="4504">
          <cell r="A4504" t="str">
            <v>M2</v>
          </cell>
          <cell r="B4504" t="str">
            <v>A5C</v>
          </cell>
          <cell r="C4504" t="str">
            <v>P</v>
          </cell>
          <cell r="D4504" t="str">
            <v>23020</v>
          </cell>
          <cell r="E4504" t="str">
            <v>BALL VA</v>
          </cell>
          <cell r="F4504">
            <v>6</v>
          </cell>
          <cell r="G4504" t="str">
            <v>VB8010600000T00</v>
          </cell>
          <cell r="H4504">
            <v>0.75</v>
          </cell>
          <cell r="I4504" t="str">
            <v>--</v>
          </cell>
          <cell r="J4504">
            <v>1</v>
          </cell>
          <cell r="K4504">
            <v>1</v>
          </cell>
        </row>
        <row r="4505">
          <cell r="A4505" t="str">
            <v>M2</v>
          </cell>
          <cell r="B4505" t="str">
            <v>A5C</v>
          </cell>
          <cell r="C4505" t="str">
            <v>P</v>
          </cell>
          <cell r="D4505" t="str">
            <v>23024</v>
          </cell>
          <cell r="E4505" t="str">
            <v>BALL VA</v>
          </cell>
          <cell r="F4505">
            <v>6</v>
          </cell>
          <cell r="G4505" t="str">
            <v>VB8010600000T00</v>
          </cell>
          <cell r="H4505">
            <v>0.75</v>
          </cell>
          <cell r="I4505" t="str">
            <v>--</v>
          </cell>
          <cell r="J4505">
            <v>2</v>
          </cell>
          <cell r="K4505">
            <v>2</v>
          </cell>
        </row>
        <row r="4506">
          <cell r="A4506" t="str">
            <v>M2</v>
          </cell>
          <cell r="B4506" t="str">
            <v>A5C</v>
          </cell>
          <cell r="C4506" t="str">
            <v>P</v>
          </cell>
          <cell r="D4506" t="str">
            <v>23024</v>
          </cell>
          <cell r="E4506" t="str">
            <v>BALL VA</v>
          </cell>
          <cell r="F4506">
            <v>6</v>
          </cell>
          <cell r="G4506" t="str">
            <v>VB8010600000T00</v>
          </cell>
          <cell r="H4506">
            <v>0.75</v>
          </cell>
          <cell r="I4506" t="str">
            <v>--</v>
          </cell>
          <cell r="J4506">
            <v>2</v>
          </cell>
          <cell r="K4506">
            <v>2</v>
          </cell>
        </row>
        <row r="4507">
          <cell r="A4507" t="str">
            <v>M2</v>
          </cell>
          <cell r="B4507" t="str">
            <v>A5C</v>
          </cell>
          <cell r="C4507" t="str">
            <v>P</v>
          </cell>
          <cell r="D4507" t="str">
            <v>23027</v>
          </cell>
          <cell r="E4507" t="str">
            <v>BALL VA</v>
          </cell>
          <cell r="F4507">
            <v>6</v>
          </cell>
          <cell r="G4507" t="str">
            <v>VB8010600000T00</v>
          </cell>
          <cell r="H4507">
            <v>0.75</v>
          </cell>
          <cell r="I4507" t="str">
            <v>--</v>
          </cell>
          <cell r="J4507">
            <v>1</v>
          </cell>
          <cell r="K4507">
            <v>1</v>
          </cell>
        </row>
        <row r="4508">
          <cell r="A4508" t="str">
            <v>M2</v>
          </cell>
          <cell r="B4508" t="str">
            <v>A5C</v>
          </cell>
          <cell r="C4508" t="str">
            <v>P</v>
          </cell>
          <cell r="D4508" t="str">
            <v>23027</v>
          </cell>
          <cell r="E4508" t="str">
            <v>BALL VA</v>
          </cell>
          <cell r="F4508">
            <v>6</v>
          </cell>
          <cell r="G4508" t="str">
            <v>VB8010600000T00</v>
          </cell>
          <cell r="H4508">
            <v>0.75</v>
          </cell>
          <cell r="I4508" t="str">
            <v>--</v>
          </cell>
          <cell r="J4508">
            <v>2</v>
          </cell>
          <cell r="K4508">
            <v>2</v>
          </cell>
        </row>
        <row r="4509">
          <cell r="A4509" t="str">
            <v>M2</v>
          </cell>
          <cell r="B4509" t="str">
            <v>A5C</v>
          </cell>
          <cell r="C4509" t="str">
            <v>P</v>
          </cell>
          <cell r="D4509" t="str">
            <v>23028</v>
          </cell>
          <cell r="E4509" t="str">
            <v>BALL VA</v>
          </cell>
          <cell r="F4509">
            <v>6</v>
          </cell>
          <cell r="G4509" t="str">
            <v>VB8010600000T00</v>
          </cell>
          <cell r="H4509">
            <v>0.75</v>
          </cell>
          <cell r="I4509" t="str">
            <v>--</v>
          </cell>
          <cell r="J4509">
            <v>3</v>
          </cell>
          <cell r="K4509">
            <v>3</v>
          </cell>
        </row>
        <row r="4510">
          <cell r="A4510" t="str">
            <v>M2</v>
          </cell>
          <cell r="B4510" t="str">
            <v>A5C</v>
          </cell>
          <cell r="C4510" t="str">
            <v>P</v>
          </cell>
          <cell r="D4510" t="str">
            <v>23029</v>
          </cell>
          <cell r="E4510" t="str">
            <v>BALL VA</v>
          </cell>
          <cell r="F4510">
            <v>6</v>
          </cell>
          <cell r="G4510" t="str">
            <v>VB8010600000T00</v>
          </cell>
          <cell r="H4510">
            <v>0.75</v>
          </cell>
          <cell r="I4510" t="str">
            <v>--</v>
          </cell>
          <cell r="J4510">
            <v>2</v>
          </cell>
          <cell r="K4510">
            <v>2</v>
          </cell>
        </row>
        <row r="4511">
          <cell r="A4511" t="str">
            <v>M2</v>
          </cell>
          <cell r="B4511" t="str">
            <v>A5C</v>
          </cell>
          <cell r="C4511" t="str">
            <v>P</v>
          </cell>
          <cell r="D4511" t="str">
            <v>23029</v>
          </cell>
          <cell r="E4511" t="str">
            <v>BALL VA</v>
          </cell>
          <cell r="F4511">
            <v>6</v>
          </cell>
          <cell r="G4511" t="str">
            <v>VB8010600000T00</v>
          </cell>
          <cell r="H4511">
            <v>0.75</v>
          </cell>
          <cell r="I4511" t="str">
            <v>--</v>
          </cell>
          <cell r="J4511">
            <v>1</v>
          </cell>
          <cell r="K4511">
            <v>1</v>
          </cell>
        </row>
        <row r="4512">
          <cell r="A4512" t="str">
            <v>M2</v>
          </cell>
          <cell r="B4512" t="str">
            <v>A5C</v>
          </cell>
          <cell r="C4512" t="str">
            <v>P</v>
          </cell>
          <cell r="D4512" t="str">
            <v>23032</v>
          </cell>
          <cell r="E4512" t="str">
            <v>BALL VA</v>
          </cell>
          <cell r="F4512">
            <v>6</v>
          </cell>
          <cell r="G4512" t="str">
            <v>VB8010600000T00</v>
          </cell>
          <cell r="H4512">
            <v>0.75</v>
          </cell>
          <cell r="I4512" t="str">
            <v>--</v>
          </cell>
          <cell r="J4512">
            <v>2</v>
          </cell>
          <cell r="K4512">
            <v>2</v>
          </cell>
        </row>
        <row r="4513">
          <cell r="A4513" t="str">
            <v>M2</v>
          </cell>
          <cell r="B4513" t="str">
            <v>A5C</v>
          </cell>
          <cell r="C4513" t="str">
            <v>P</v>
          </cell>
          <cell r="D4513" t="str">
            <v>23033</v>
          </cell>
          <cell r="E4513" t="str">
            <v>BALL VA</v>
          </cell>
          <cell r="F4513">
            <v>6</v>
          </cell>
          <cell r="G4513" t="str">
            <v>VB8010600000T00</v>
          </cell>
          <cell r="H4513">
            <v>0.75</v>
          </cell>
          <cell r="I4513" t="str">
            <v>--</v>
          </cell>
          <cell r="J4513">
            <v>2</v>
          </cell>
          <cell r="K4513">
            <v>2</v>
          </cell>
        </row>
        <row r="4514">
          <cell r="A4514" t="str">
            <v>M2</v>
          </cell>
          <cell r="B4514" t="str">
            <v>A5C</v>
          </cell>
          <cell r="C4514" t="str">
            <v>P</v>
          </cell>
          <cell r="D4514" t="str">
            <v>23039</v>
          </cell>
          <cell r="E4514" t="str">
            <v>BALL VA</v>
          </cell>
          <cell r="F4514">
            <v>6</v>
          </cell>
          <cell r="G4514" t="str">
            <v>VB8010600000T00</v>
          </cell>
          <cell r="H4514">
            <v>0.75</v>
          </cell>
          <cell r="I4514" t="str">
            <v>--</v>
          </cell>
          <cell r="J4514">
            <v>2</v>
          </cell>
          <cell r="K4514">
            <v>2</v>
          </cell>
        </row>
        <row r="4515">
          <cell r="A4515" t="str">
            <v>M2</v>
          </cell>
          <cell r="B4515" t="str">
            <v>A5C</v>
          </cell>
          <cell r="C4515" t="str">
            <v>P</v>
          </cell>
          <cell r="D4515" t="str">
            <v>23039</v>
          </cell>
          <cell r="E4515" t="str">
            <v>BALL VA</v>
          </cell>
          <cell r="F4515">
            <v>6</v>
          </cell>
          <cell r="G4515" t="str">
            <v>VB8010600000T00</v>
          </cell>
          <cell r="H4515">
            <v>0.75</v>
          </cell>
          <cell r="I4515" t="str">
            <v>--</v>
          </cell>
          <cell r="J4515">
            <v>2</v>
          </cell>
          <cell r="K4515">
            <v>2</v>
          </cell>
        </row>
        <row r="4516">
          <cell r="A4516" t="str">
            <v>M2</v>
          </cell>
          <cell r="B4516" t="str">
            <v>A5C</v>
          </cell>
          <cell r="C4516" t="str">
            <v>P</v>
          </cell>
          <cell r="D4516" t="str">
            <v>23039</v>
          </cell>
          <cell r="E4516" t="str">
            <v>BALL VA</v>
          </cell>
          <cell r="F4516">
            <v>6</v>
          </cell>
          <cell r="G4516" t="str">
            <v>VB8010600000T00</v>
          </cell>
          <cell r="H4516">
            <v>0.75</v>
          </cell>
          <cell r="I4516" t="str">
            <v>--</v>
          </cell>
          <cell r="J4516">
            <v>1</v>
          </cell>
          <cell r="K4516">
            <v>1</v>
          </cell>
        </row>
        <row r="4517">
          <cell r="A4517" t="str">
            <v>M2</v>
          </cell>
          <cell r="B4517" t="str">
            <v>A5C</v>
          </cell>
          <cell r="C4517" t="str">
            <v>P</v>
          </cell>
          <cell r="D4517" t="str">
            <v>23048</v>
          </cell>
          <cell r="E4517" t="str">
            <v>BALL VA</v>
          </cell>
          <cell r="F4517">
            <v>6</v>
          </cell>
          <cell r="G4517" t="str">
            <v>VB8010600000T00</v>
          </cell>
          <cell r="H4517">
            <v>0.75</v>
          </cell>
          <cell r="I4517" t="str">
            <v>--</v>
          </cell>
          <cell r="J4517">
            <v>2</v>
          </cell>
          <cell r="K4517">
            <v>2</v>
          </cell>
        </row>
        <row r="4518">
          <cell r="A4518" t="str">
            <v>M2</v>
          </cell>
          <cell r="B4518" t="str">
            <v>A5C</v>
          </cell>
          <cell r="C4518" t="str">
            <v>P</v>
          </cell>
          <cell r="D4518" t="str">
            <v>23048</v>
          </cell>
          <cell r="E4518" t="str">
            <v>BALL VA</v>
          </cell>
          <cell r="F4518">
            <v>6</v>
          </cell>
          <cell r="G4518" t="str">
            <v>VB8010600000T00</v>
          </cell>
          <cell r="H4518">
            <v>0.75</v>
          </cell>
          <cell r="I4518" t="str">
            <v>--</v>
          </cell>
          <cell r="J4518">
            <v>2</v>
          </cell>
          <cell r="K4518">
            <v>2</v>
          </cell>
        </row>
        <row r="4519">
          <cell r="A4519" t="str">
            <v>M2</v>
          </cell>
          <cell r="B4519" t="str">
            <v>A5C</v>
          </cell>
          <cell r="C4519" t="str">
            <v>P</v>
          </cell>
          <cell r="D4519" t="str">
            <v>23048</v>
          </cell>
          <cell r="E4519" t="str">
            <v>BALL VA</v>
          </cell>
          <cell r="F4519">
            <v>6</v>
          </cell>
          <cell r="G4519" t="str">
            <v>VB8010600000T00</v>
          </cell>
          <cell r="H4519">
            <v>0.75</v>
          </cell>
          <cell r="I4519" t="str">
            <v>--</v>
          </cell>
          <cell r="J4519">
            <v>3</v>
          </cell>
          <cell r="K4519">
            <v>3</v>
          </cell>
        </row>
        <row r="4520">
          <cell r="A4520" t="str">
            <v>M2</v>
          </cell>
          <cell r="B4520" t="str">
            <v>A5C</v>
          </cell>
          <cell r="C4520" t="str">
            <v>P</v>
          </cell>
          <cell r="D4520" t="str">
            <v>23051</v>
          </cell>
          <cell r="E4520" t="str">
            <v>BALL VA</v>
          </cell>
          <cell r="F4520">
            <v>6</v>
          </cell>
          <cell r="G4520" t="str">
            <v>VB8010600000T00</v>
          </cell>
          <cell r="H4520">
            <v>0.75</v>
          </cell>
          <cell r="I4520" t="str">
            <v>--</v>
          </cell>
          <cell r="J4520">
            <v>2</v>
          </cell>
          <cell r="K4520">
            <v>2</v>
          </cell>
        </row>
        <row r="4521">
          <cell r="A4521" t="str">
            <v>M2</v>
          </cell>
          <cell r="B4521" t="str">
            <v>A5C</v>
          </cell>
          <cell r="C4521" t="str">
            <v>P</v>
          </cell>
          <cell r="D4521" t="str">
            <v>23053</v>
          </cell>
          <cell r="E4521" t="str">
            <v>BALL VA</v>
          </cell>
          <cell r="F4521">
            <v>6</v>
          </cell>
          <cell r="G4521" t="str">
            <v>VB8010600000T00</v>
          </cell>
          <cell r="H4521">
            <v>0.75</v>
          </cell>
          <cell r="I4521" t="str">
            <v>--</v>
          </cell>
          <cell r="J4521">
            <v>2</v>
          </cell>
          <cell r="K4521">
            <v>2</v>
          </cell>
        </row>
        <row r="4522">
          <cell r="A4522" t="str">
            <v>M2</v>
          </cell>
          <cell r="B4522" t="str">
            <v>A5C</v>
          </cell>
          <cell r="C4522" t="str">
            <v>P</v>
          </cell>
          <cell r="D4522" t="str">
            <v>23053</v>
          </cell>
          <cell r="E4522" t="str">
            <v>BALL VA</v>
          </cell>
          <cell r="F4522">
            <v>6</v>
          </cell>
          <cell r="G4522" t="str">
            <v>VB8010600000T00</v>
          </cell>
          <cell r="H4522">
            <v>0.75</v>
          </cell>
          <cell r="I4522" t="str">
            <v>--</v>
          </cell>
          <cell r="J4522">
            <v>2</v>
          </cell>
          <cell r="K4522">
            <v>2</v>
          </cell>
        </row>
        <row r="4523">
          <cell r="A4523" t="str">
            <v>M2</v>
          </cell>
          <cell r="B4523" t="str">
            <v>A5C</v>
          </cell>
          <cell r="C4523" t="str">
            <v>P</v>
          </cell>
          <cell r="D4523" t="str">
            <v>23053</v>
          </cell>
          <cell r="E4523" t="str">
            <v>BALL VA</v>
          </cell>
          <cell r="F4523">
            <v>6</v>
          </cell>
          <cell r="G4523" t="str">
            <v>VB8010600000T00</v>
          </cell>
          <cell r="H4523">
            <v>0.75</v>
          </cell>
          <cell r="I4523" t="str">
            <v>--</v>
          </cell>
          <cell r="J4523">
            <v>1</v>
          </cell>
          <cell r="K4523">
            <v>1</v>
          </cell>
        </row>
        <row r="4524">
          <cell r="A4524" t="str">
            <v>M2</v>
          </cell>
          <cell r="B4524" t="str">
            <v>A5C</v>
          </cell>
          <cell r="C4524" t="str">
            <v>P</v>
          </cell>
          <cell r="D4524" t="str">
            <v>23053</v>
          </cell>
          <cell r="E4524" t="str">
            <v>BALL VA</v>
          </cell>
          <cell r="F4524">
            <v>6</v>
          </cell>
          <cell r="G4524" t="str">
            <v>VB8010600000T00</v>
          </cell>
          <cell r="H4524">
            <v>0.75</v>
          </cell>
          <cell r="I4524" t="str">
            <v>--</v>
          </cell>
          <cell r="J4524">
            <v>2</v>
          </cell>
          <cell r="K4524">
            <v>2</v>
          </cell>
        </row>
        <row r="4525">
          <cell r="A4525" t="str">
            <v>M2</v>
          </cell>
          <cell r="B4525" t="str">
            <v>A5C</v>
          </cell>
          <cell r="C4525" t="str">
            <v>P</v>
          </cell>
          <cell r="D4525" t="str">
            <v>23064</v>
          </cell>
          <cell r="E4525" t="str">
            <v>BALL VA</v>
          </cell>
          <cell r="F4525">
            <v>6</v>
          </cell>
          <cell r="G4525" t="str">
            <v>VB8010600000T00</v>
          </cell>
          <cell r="H4525">
            <v>0.75</v>
          </cell>
          <cell r="I4525" t="str">
            <v>--</v>
          </cell>
          <cell r="J4525">
            <v>2</v>
          </cell>
          <cell r="K4525">
            <v>2</v>
          </cell>
        </row>
        <row r="4526">
          <cell r="A4526" t="str">
            <v>M2</v>
          </cell>
          <cell r="B4526" t="str">
            <v>A5C</v>
          </cell>
          <cell r="C4526" t="str">
            <v>P</v>
          </cell>
          <cell r="D4526" t="str">
            <v>23064</v>
          </cell>
          <cell r="E4526" t="str">
            <v>BALL VA</v>
          </cell>
          <cell r="F4526">
            <v>6</v>
          </cell>
          <cell r="G4526" t="str">
            <v>VB8010600000T00</v>
          </cell>
          <cell r="H4526">
            <v>0.75</v>
          </cell>
          <cell r="I4526" t="str">
            <v>--</v>
          </cell>
          <cell r="J4526">
            <v>2</v>
          </cell>
          <cell r="K4526">
            <v>2</v>
          </cell>
        </row>
        <row r="4527">
          <cell r="A4527" t="str">
            <v>M2</v>
          </cell>
          <cell r="B4527" t="str">
            <v>A5C</v>
          </cell>
          <cell r="C4527" t="str">
            <v>P</v>
          </cell>
          <cell r="D4527" t="str">
            <v>23064</v>
          </cell>
          <cell r="E4527" t="str">
            <v>BALL VA</v>
          </cell>
          <cell r="F4527">
            <v>6</v>
          </cell>
          <cell r="G4527" t="str">
            <v>VB8010600000T00</v>
          </cell>
          <cell r="H4527">
            <v>0.75</v>
          </cell>
          <cell r="I4527" t="str">
            <v>--</v>
          </cell>
          <cell r="J4527">
            <v>1</v>
          </cell>
          <cell r="K4527">
            <v>1</v>
          </cell>
        </row>
        <row r="4528">
          <cell r="A4528" t="str">
            <v>M2</v>
          </cell>
          <cell r="B4528" t="str">
            <v>A5C</v>
          </cell>
          <cell r="C4528" t="str">
            <v>P</v>
          </cell>
          <cell r="D4528" t="str">
            <v>23074</v>
          </cell>
          <cell r="E4528" t="str">
            <v>BALL VA</v>
          </cell>
          <cell r="F4528">
            <v>6</v>
          </cell>
          <cell r="G4528" t="str">
            <v>VB8010600000T00</v>
          </cell>
          <cell r="H4528">
            <v>0.75</v>
          </cell>
          <cell r="I4528" t="str">
            <v>--</v>
          </cell>
          <cell r="J4528">
            <v>2</v>
          </cell>
          <cell r="K4528">
            <v>2</v>
          </cell>
        </row>
        <row r="4529">
          <cell r="A4529" t="str">
            <v>M2</v>
          </cell>
          <cell r="B4529" t="str">
            <v>A5C</v>
          </cell>
          <cell r="C4529" t="str">
            <v>P</v>
          </cell>
          <cell r="D4529" t="str">
            <v>23079</v>
          </cell>
          <cell r="E4529" t="str">
            <v>BALL VA</v>
          </cell>
          <cell r="F4529">
            <v>6</v>
          </cell>
          <cell r="G4529" t="str">
            <v>VB8010600000T00</v>
          </cell>
          <cell r="H4529">
            <v>0.75</v>
          </cell>
          <cell r="I4529" t="str">
            <v>--</v>
          </cell>
          <cell r="J4529">
            <v>2</v>
          </cell>
          <cell r="K4529">
            <v>2</v>
          </cell>
        </row>
        <row r="4530">
          <cell r="A4530" t="str">
            <v>M2</v>
          </cell>
          <cell r="B4530" t="str">
            <v>A5C</v>
          </cell>
          <cell r="C4530" t="str">
            <v>P</v>
          </cell>
          <cell r="D4530" t="str">
            <v>23079</v>
          </cell>
          <cell r="E4530" t="str">
            <v>BALL VA</v>
          </cell>
          <cell r="F4530">
            <v>6</v>
          </cell>
          <cell r="G4530" t="str">
            <v>VB8010600000T00</v>
          </cell>
          <cell r="H4530">
            <v>0.75</v>
          </cell>
          <cell r="I4530" t="str">
            <v>--</v>
          </cell>
          <cell r="J4530">
            <v>2</v>
          </cell>
          <cell r="K4530">
            <v>2</v>
          </cell>
        </row>
        <row r="4531">
          <cell r="A4531" t="str">
            <v>M2</v>
          </cell>
          <cell r="B4531" t="str">
            <v>A5C</v>
          </cell>
          <cell r="C4531" t="str">
            <v>P</v>
          </cell>
          <cell r="D4531" t="str">
            <v>23089</v>
          </cell>
          <cell r="E4531" t="str">
            <v>BALL VA</v>
          </cell>
          <cell r="F4531">
            <v>6</v>
          </cell>
          <cell r="G4531" t="str">
            <v>VB8010600000T00</v>
          </cell>
          <cell r="H4531">
            <v>0.75</v>
          </cell>
          <cell r="I4531" t="str">
            <v>--</v>
          </cell>
          <cell r="J4531">
            <v>2</v>
          </cell>
          <cell r="K4531">
            <v>2</v>
          </cell>
        </row>
        <row r="4532">
          <cell r="A4532" t="str">
            <v>M2</v>
          </cell>
          <cell r="B4532" t="str">
            <v>A5C</v>
          </cell>
          <cell r="C4532" t="str">
            <v>P</v>
          </cell>
          <cell r="D4532" t="str">
            <v>23091</v>
          </cell>
          <cell r="E4532" t="str">
            <v>BALL VA</v>
          </cell>
          <cell r="F4532">
            <v>6</v>
          </cell>
          <cell r="G4532" t="str">
            <v>VB8010600000T00</v>
          </cell>
          <cell r="H4532">
            <v>0.75</v>
          </cell>
          <cell r="I4532" t="str">
            <v>--</v>
          </cell>
          <cell r="J4532">
            <v>2</v>
          </cell>
          <cell r="K4532">
            <v>2</v>
          </cell>
        </row>
        <row r="4533">
          <cell r="A4533" t="str">
            <v>M2</v>
          </cell>
          <cell r="B4533" t="str">
            <v>A5C</v>
          </cell>
          <cell r="C4533" t="str">
            <v>P</v>
          </cell>
          <cell r="D4533" t="str">
            <v>23091</v>
          </cell>
          <cell r="E4533" t="str">
            <v>BALL VA</v>
          </cell>
          <cell r="F4533">
            <v>6</v>
          </cell>
          <cell r="G4533" t="str">
            <v>VB8010600000T00</v>
          </cell>
          <cell r="H4533">
            <v>0.75</v>
          </cell>
          <cell r="I4533" t="str">
            <v>--</v>
          </cell>
          <cell r="J4533">
            <v>2</v>
          </cell>
          <cell r="K4533">
            <v>2</v>
          </cell>
        </row>
        <row r="4534">
          <cell r="A4534" t="str">
            <v>M2</v>
          </cell>
          <cell r="B4534" t="str">
            <v>A5C</v>
          </cell>
          <cell r="C4534" t="str">
            <v>P</v>
          </cell>
          <cell r="D4534" t="str">
            <v>23128</v>
          </cell>
          <cell r="E4534" t="str">
            <v>BALL VA</v>
          </cell>
          <cell r="F4534">
            <v>6</v>
          </cell>
          <cell r="G4534" t="str">
            <v>VB8010600000T00</v>
          </cell>
          <cell r="H4534">
            <v>0.75</v>
          </cell>
          <cell r="I4534" t="str">
            <v>--</v>
          </cell>
          <cell r="J4534">
            <v>2</v>
          </cell>
          <cell r="K4534">
            <v>2</v>
          </cell>
        </row>
        <row r="4535">
          <cell r="A4535" t="str">
            <v>M2</v>
          </cell>
          <cell r="B4535" t="str">
            <v>A5C</v>
          </cell>
          <cell r="C4535" t="str">
            <v>P</v>
          </cell>
          <cell r="D4535" t="str">
            <v>23130</v>
          </cell>
          <cell r="E4535" t="str">
            <v>BALL VA</v>
          </cell>
          <cell r="F4535">
            <v>6</v>
          </cell>
          <cell r="G4535" t="str">
            <v>VB8010600000T00</v>
          </cell>
          <cell r="H4535">
            <v>0.75</v>
          </cell>
          <cell r="I4535" t="str">
            <v>--</v>
          </cell>
          <cell r="J4535">
            <v>2</v>
          </cell>
          <cell r="K4535">
            <v>2</v>
          </cell>
        </row>
        <row r="4536">
          <cell r="A4536" t="str">
            <v>M2</v>
          </cell>
          <cell r="B4536" t="str">
            <v>A5C</v>
          </cell>
          <cell r="C4536" t="str">
            <v>P</v>
          </cell>
          <cell r="D4536" t="str">
            <v>23130</v>
          </cell>
          <cell r="E4536" t="str">
            <v>BALL VA</v>
          </cell>
          <cell r="F4536">
            <v>6</v>
          </cell>
          <cell r="G4536" t="str">
            <v>VB8010600000T00</v>
          </cell>
          <cell r="H4536">
            <v>0.75</v>
          </cell>
          <cell r="I4536" t="str">
            <v>--</v>
          </cell>
          <cell r="J4536">
            <v>2</v>
          </cell>
          <cell r="K4536">
            <v>2</v>
          </cell>
        </row>
        <row r="4537">
          <cell r="A4537" t="str">
            <v>M2</v>
          </cell>
          <cell r="B4537" t="str">
            <v>A5C</v>
          </cell>
          <cell r="C4537" t="str">
            <v>P</v>
          </cell>
          <cell r="D4537" t="str">
            <v>23155</v>
          </cell>
          <cell r="E4537" t="str">
            <v>BALL VA</v>
          </cell>
          <cell r="F4537">
            <v>6</v>
          </cell>
          <cell r="G4537" t="str">
            <v>VB8010600000T00</v>
          </cell>
          <cell r="H4537">
            <v>0.75</v>
          </cell>
          <cell r="I4537" t="str">
            <v>--</v>
          </cell>
          <cell r="J4537">
            <v>1</v>
          </cell>
          <cell r="K4537">
            <v>1</v>
          </cell>
        </row>
        <row r="4538">
          <cell r="A4538" t="str">
            <v>M2</v>
          </cell>
          <cell r="B4538" t="str">
            <v>A5C</v>
          </cell>
          <cell r="C4538" t="str">
            <v>P</v>
          </cell>
          <cell r="D4538" t="str">
            <v>23163</v>
          </cell>
          <cell r="E4538" t="str">
            <v>BALL VA</v>
          </cell>
          <cell r="F4538">
            <v>6</v>
          </cell>
          <cell r="G4538" t="str">
            <v>VB8010600000T00</v>
          </cell>
          <cell r="H4538">
            <v>0.75</v>
          </cell>
          <cell r="I4538" t="str">
            <v>--</v>
          </cell>
          <cell r="J4538">
            <v>1</v>
          </cell>
          <cell r="K4538">
            <v>1</v>
          </cell>
        </row>
        <row r="4539">
          <cell r="A4539" t="str">
            <v>M2</v>
          </cell>
          <cell r="B4539" t="str">
            <v>A5C</v>
          </cell>
          <cell r="C4539" t="str">
            <v>P</v>
          </cell>
          <cell r="D4539" t="str">
            <v>23180</v>
          </cell>
          <cell r="E4539" t="str">
            <v>BALL VA</v>
          </cell>
          <cell r="F4539">
            <v>6</v>
          </cell>
          <cell r="G4539" t="str">
            <v>VB8010600000T00</v>
          </cell>
          <cell r="H4539">
            <v>0.75</v>
          </cell>
          <cell r="I4539" t="str">
            <v>--</v>
          </cell>
          <cell r="J4539">
            <v>3</v>
          </cell>
          <cell r="K4539">
            <v>3</v>
          </cell>
        </row>
        <row r="4540">
          <cell r="A4540" t="str">
            <v>M2</v>
          </cell>
          <cell r="B4540" t="str">
            <v>A5C</v>
          </cell>
          <cell r="C4540" t="str">
            <v>P</v>
          </cell>
          <cell r="D4540" t="str">
            <v>23184</v>
          </cell>
          <cell r="E4540" t="str">
            <v>BALL VA</v>
          </cell>
          <cell r="F4540">
            <v>6</v>
          </cell>
          <cell r="G4540" t="str">
            <v>VB8010600000T00</v>
          </cell>
          <cell r="H4540">
            <v>0.75</v>
          </cell>
          <cell r="I4540" t="str">
            <v>--</v>
          </cell>
          <cell r="J4540">
            <v>1</v>
          </cell>
          <cell r="K4540">
            <v>1</v>
          </cell>
        </row>
        <row r="4541">
          <cell r="A4541" t="str">
            <v>M2</v>
          </cell>
          <cell r="B4541" t="str">
            <v>A5C</v>
          </cell>
          <cell r="C4541" t="str">
            <v>P</v>
          </cell>
          <cell r="D4541" t="str">
            <v>23191</v>
          </cell>
          <cell r="E4541" t="str">
            <v>BALL VA</v>
          </cell>
          <cell r="F4541">
            <v>6</v>
          </cell>
          <cell r="G4541" t="str">
            <v>VB8010600000T00</v>
          </cell>
          <cell r="H4541">
            <v>0.75</v>
          </cell>
          <cell r="I4541" t="str">
            <v>--</v>
          </cell>
          <cell r="J4541">
            <v>3</v>
          </cell>
          <cell r="K4541">
            <v>3</v>
          </cell>
        </row>
        <row r="4542">
          <cell r="A4542" t="str">
            <v>M2</v>
          </cell>
          <cell r="B4542" t="str">
            <v>A5C</v>
          </cell>
          <cell r="C4542" t="str">
            <v>P</v>
          </cell>
          <cell r="D4542" t="str">
            <v>23193</v>
          </cell>
          <cell r="E4542" t="str">
            <v>BALL VA</v>
          </cell>
          <cell r="F4542">
            <v>6</v>
          </cell>
          <cell r="G4542" t="str">
            <v>VB8010600000T00</v>
          </cell>
          <cell r="H4542">
            <v>0.75</v>
          </cell>
          <cell r="I4542" t="str">
            <v>--</v>
          </cell>
          <cell r="J4542">
            <v>1</v>
          </cell>
          <cell r="K4542">
            <v>1</v>
          </cell>
        </row>
        <row r="4543">
          <cell r="A4543" t="str">
            <v>M2</v>
          </cell>
          <cell r="B4543" t="str">
            <v>A5C</v>
          </cell>
          <cell r="C4543" t="str">
            <v>P</v>
          </cell>
          <cell r="D4543" t="str">
            <v>23224</v>
          </cell>
          <cell r="E4543" t="str">
            <v>BALL VA</v>
          </cell>
          <cell r="F4543">
            <v>6</v>
          </cell>
          <cell r="G4543" t="str">
            <v>VB8010600000T00</v>
          </cell>
          <cell r="H4543">
            <v>0.75</v>
          </cell>
          <cell r="I4543" t="str">
            <v>--</v>
          </cell>
          <cell r="J4543">
            <v>2</v>
          </cell>
          <cell r="K4543">
            <v>2</v>
          </cell>
        </row>
        <row r="4544">
          <cell r="A4544" t="str">
            <v>M2</v>
          </cell>
          <cell r="B4544" t="str">
            <v>A5C</v>
          </cell>
          <cell r="C4544" t="str">
            <v>P</v>
          </cell>
          <cell r="D4544" t="str">
            <v>24016</v>
          </cell>
          <cell r="E4544" t="str">
            <v>BALL VA</v>
          </cell>
          <cell r="F4544">
            <v>6</v>
          </cell>
          <cell r="G4544" t="str">
            <v>VB8010600000T00</v>
          </cell>
          <cell r="H4544">
            <v>0.75</v>
          </cell>
          <cell r="I4544" t="str">
            <v>--</v>
          </cell>
          <cell r="J4544">
            <v>3</v>
          </cell>
          <cell r="K4544">
            <v>3</v>
          </cell>
        </row>
        <row r="4545">
          <cell r="A4545" t="str">
            <v>M2</v>
          </cell>
          <cell r="B4545" t="str">
            <v>A5C</v>
          </cell>
          <cell r="C4545" t="str">
            <v>P</v>
          </cell>
          <cell r="D4545" t="str">
            <v>24017</v>
          </cell>
          <cell r="E4545" t="str">
            <v>BALL VA</v>
          </cell>
          <cell r="F4545">
            <v>6</v>
          </cell>
          <cell r="G4545" t="str">
            <v>VB8010600000T00</v>
          </cell>
          <cell r="H4545">
            <v>0.75</v>
          </cell>
          <cell r="I4545" t="str">
            <v>--</v>
          </cell>
          <cell r="J4545">
            <v>4</v>
          </cell>
          <cell r="K4545">
            <v>4</v>
          </cell>
        </row>
        <row r="4546">
          <cell r="A4546" t="str">
            <v>M2</v>
          </cell>
          <cell r="B4546" t="str">
            <v>A5C</v>
          </cell>
          <cell r="C4546" t="str">
            <v>P</v>
          </cell>
          <cell r="D4546" t="str">
            <v>24017</v>
          </cell>
          <cell r="E4546" t="str">
            <v>BALL VA</v>
          </cell>
          <cell r="F4546">
            <v>6</v>
          </cell>
          <cell r="G4546" t="str">
            <v>VB8010600000T00</v>
          </cell>
          <cell r="H4546">
            <v>0.75</v>
          </cell>
          <cell r="I4546" t="str">
            <v>--</v>
          </cell>
          <cell r="J4546">
            <v>1</v>
          </cell>
          <cell r="K4546">
            <v>1</v>
          </cell>
        </row>
        <row r="4547">
          <cell r="A4547" t="str">
            <v>M2</v>
          </cell>
          <cell r="B4547" t="str">
            <v>A5C</v>
          </cell>
          <cell r="C4547" t="str">
            <v>P</v>
          </cell>
          <cell r="D4547" t="str">
            <v>24018</v>
          </cell>
          <cell r="E4547" t="str">
            <v>BALL VA</v>
          </cell>
          <cell r="F4547">
            <v>6</v>
          </cell>
          <cell r="G4547" t="str">
            <v>VB8010600000T00</v>
          </cell>
          <cell r="H4547">
            <v>0.75</v>
          </cell>
          <cell r="I4547" t="str">
            <v>--</v>
          </cell>
          <cell r="J4547">
            <v>4</v>
          </cell>
          <cell r="K4547">
            <v>4</v>
          </cell>
        </row>
        <row r="4548">
          <cell r="A4548" t="str">
            <v>M2</v>
          </cell>
          <cell r="B4548" t="str">
            <v>A5C</v>
          </cell>
          <cell r="C4548" t="str">
            <v>TRIM</v>
          </cell>
          <cell r="D4548" t="str">
            <v>C-2302</v>
          </cell>
          <cell r="E4548" t="str">
            <v>BALL VA</v>
          </cell>
          <cell r="F4548">
            <v>6</v>
          </cell>
          <cell r="G4548" t="str">
            <v>VB8010600000T00</v>
          </cell>
          <cell r="H4548">
            <v>0.75</v>
          </cell>
          <cell r="I4548" t="str">
            <v>--</v>
          </cell>
          <cell r="J4548">
            <v>2</v>
          </cell>
          <cell r="K4548">
            <v>2</v>
          </cell>
        </row>
        <row r="4549">
          <cell r="A4549" t="str">
            <v>M2</v>
          </cell>
          <cell r="B4549" t="str">
            <v>A5C</v>
          </cell>
          <cell r="C4549" t="str">
            <v>TRIM</v>
          </cell>
          <cell r="D4549" t="str">
            <v>C-2302</v>
          </cell>
          <cell r="E4549" t="str">
            <v>BALL VA</v>
          </cell>
          <cell r="F4549">
            <v>6</v>
          </cell>
          <cell r="G4549" t="str">
            <v>VB8010600000T00</v>
          </cell>
          <cell r="H4549">
            <v>0.75</v>
          </cell>
          <cell r="I4549" t="str">
            <v>--</v>
          </cell>
          <cell r="J4549">
            <v>6</v>
          </cell>
          <cell r="K4549">
            <v>6</v>
          </cell>
        </row>
        <row r="4550">
          <cell r="A4550" t="str">
            <v>M2</v>
          </cell>
          <cell r="B4550" t="str">
            <v>A5C</v>
          </cell>
          <cell r="C4550" t="str">
            <v>TRIM</v>
          </cell>
          <cell r="D4550" t="str">
            <v>C-2304</v>
          </cell>
          <cell r="E4550" t="str">
            <v>BALL VA</v>
          </cell>
          <cell r="F4550">
            <v>6</v>
          </cell>
          <cell r="G4550" t="str">
            <v>VB8010600000T00</v>
          </cell>
          <cell r="H4550">
            <v>0.75</v>
          </cell>
          <cell r="I4550" t="str">
            <v>--</v>
          </cell>
          <cell r="J4550">
            <v>2</v>
          </cell>
          <cell r="K4550">
            <v>2</v>
          </cell>
        </row>
        <row r="4551">
          <cell r="A4551" t="str">
            <v>M2</v>
          </cell>
          <cell r="B4551" t="str">
            <v>A5C</v>
          </cell>
          <cell r="C4551" t="str">
            <v>TRIM</v>
          </cell>
          <cell r="D4551" t="str">
            <v>C-2304</v>
          </cell>
          <cell r="E4551" t="str">
            <v>BALL VA</v>
          </cell>
          <cell r="F4551">
            <v>6</v>
          </cell>
          <cell r="G4551" t="str">
            <v>VB8010600000T00</v>
          </cell>
          <cell r="H4551">
            <v>0.75</v>
          </cell>
          <cell r="I4551" t="str">
            <v>--</v>
          </cell>
          <cell r="J4551">
            <v>4</v>
          </cell>
          <cell r="K4551">
            <v>4</v>
          </cell>
        </row>
        <row r="4552">
          <cell r="A4552" t="str">
            <v>M2</v>
          </cell>
          <cell r="B4552" t="str">
            <v>A5C</v>
          </cell>
          <cell r="C4552" t="str">
            <v>TRIM</v>
          </cell>
          <cell r="D4552" t="str">
            <v>C-2303</v>
          </cell>
          <cell r="E4552" t="str">
            <v>BALL VA</v>
          </cell>
          <cell r="F4552">
            <v>6</v>
          </cell>
          <cell r="G4552" t="str">
            <v>VB8010600000T00</v>
          </cell>
          <cell r="H4552">
            <v>0.75</v>
          </cell>
          <cell r="I4552" t="str">
            <v>--</v>
          </cell>
          <cell r="J4552">
            <v>2</v>
          </cell>
          <cell r="K4552">
            <v>2</v>
          </cell>
        </row>
        <row r="4553">
          <cell r="A4553" t="str">
            <v>M2</v>
          </cell>
          <cell r="B4553" t="str">
            <v>A5C</v>
          </cell>
          <cell r="C4553" t="str">
            <v>TRIM</v>
          </cell>
          <cell r="D4553" t="str">
            <v>C-2305</v>
          </cell>
          <cell r="E4553" t="str">
            <v>BALL VA</v>
          </cell>
          <cell r="F4553">
            <v>6</v>
          </cell>
          <cell r="G4553" t="str">
            <v>VB8010600000T00</v>
          </cell>
          <cell r="H4553">
            <v>0.75</v>
          </cell>
          <cell r="I4553" t="str">
            <v>--</v>
          </cell>
          <cell r="J4553">
            <v>4</v>
          </cell>
          <cell r="K4553">
            <v>4</v>
          </cell>
        </row>
        <row r="4554">
          <cell r="A4554" t="str">
            <v>M2</v>
          </cell>
          <cell r="B4554" t="str">
            <v>A5C</v>
          </cell>
          <cell r="C4554" t="str">
            <v>TRIM</v>
          </cell>
          <cell r="D4554" t="str">
            <v>C-2305</v>
          </cell>
          <cell r="E4554" t="str">
            <v>BALL VA</v>
          </cell>
          <cell r="F4554">
            <v>6</v>
          </cell>
          <cell r="G4554" t="str">
            <v>VB8010600000T00</v>
          </cell>
          <cell r="H4554">
            <v>0.75</v>
          </cell>
          <cell r="I4554" t="str">
            <v>--</v>
          </cell>
          <cell r="J4554">
            <v>2</v>
          </cell>
          <cell r="K4554">
            <v>2</v>
          </cell>
        </row>
        <row r="4555">
          <cell r="A4555" t="str">
            <v>M2</v>
          </cell>
          <cell r="B4555" t="str">
            <v>A5C</v>
          </cell>
          <cell r="C4555" t="str">
            <v>TRIM</v>
          </cell>
          <cell r="D4555" t="str">
            <v>C-2306</v>
          </cell>
          <cell r="E4555" t="str">
            <v>BALL VA</v>
          </cell>
          <cell r="F4555">
            <v>6</v>
          </cell>
          <cell r="G4555" t="str">
            <v>VB8010600000T00</v>
          </cell>
          <cell r="H4555">
            <v>0.75</v>
          </cell>
          <cell r="I4555" t="str">
            <v>--</v>
          </cell>
          <cell r="J4555">
            <v>2</v>
          </cell>
          <cell r="K4555">
            <v>2</v>
          </cell>
        </row>
        <row r="4556">
          <cell r="A4556" t="str">
            <v>M2</v>
          </cell>
          <cell r="B4556" t="str">
            <v>A5C</v>
          </cell>
          <cell r="C4556" t="str">
            <v>TRIM</v>
          </cell>
          <cell r="D4556" t="str">
            <v>V-2302</v>
          </cell>
          <cell r="E4556" t="str">
            <v>BALL VA</v>
          </cell>
          <cell r="F4556">
            <v>6</v>
          </cell>
          <cell r="G4556" t="str">
            <v>VB8010600000T00</v>
          </cell>
          <cell r="H4556">
            <v>0.75</v>
          </cell>
          <cell r="I4556" t="str">
            <v>--</v>
          </cell>
          <cell r="J4556">
            <v>2</v>
          </cell>
          <cell r="K4556">
            <v>2</v>
          </cell>
        </row>
        <row r="4557">
          <cell r="A4557" t="str">
            <v>M2</v>
          </cell>
          <cell r="B4557" t="str">
            <v>A5C</v>
          </cell>
          <cell r="C4557" t="str">
            <v>TRIM</v>
          </cell>
          <cell r="D4557" t="str">
            <v>V-2302</v>
          </cell>
          <cell r="E4557" t="str">
            <v>BALL VA</v>
          </cell>
          <cell r="F4557">
            <v>6</v>
          </cell>
          <cell r="G4557" t="str">
            <v>VB8010600000T00</v>
          </cell>
          <cell r="H4557">
            <v>0.75</v>
          </cell>
          <cell r="I4557" t="str">
            <v>--</v>
          </cell>
          <cell r="J4557">
            <v>2</v>
          </cell>
          <cell r="K4557">
            <v>2</v>
          </cell>
        </row>
        <row r="4558">
          <cell r="A4558" t="str">
            <v>M2</v>
          </cell>
          <cell r="B4558" t="str">
            <v>A5C</v>
          </cell>
          <cell r="C4558" t="str">
            <v>TRIM</v>
          </cell>
          <cell r="D4558" t="str">
            <v>V-2304</v>
          </cell>
          <cell r="E4558" t="str">
            <v>BALL VA</v>
          </cell>
          <cell r="F4558">
            <v>6</v>
          </cell>
          <cell r="G4558" t="str">
            <v>VB8010600000T00</v>
          </cell>
          <cell r="H4558">
            <v>0.75</v>
          </cell>
          <cell r="I4558" t="str">
            <v>--</v>
          </cell>
          <cell r="J4558">
            <v>2</v>
          </cell>
          <cell r="K4558">
            <v>2</v>
          </cell>
        </row>
        <row r="4559">
          <cell r="A4559" t="str">
            <v>M2</v>
          </cell>
          <cell r="B4559" t="str">
            <v>A5C</v>
          </cell>
          <cell r="C4559" t="str">
            <v>TRIM</v>
          </cell>
          <cell r="D4559" t="str">
            <v>V-2306</v>
          </cell>
          <cell r="E4559" t="str">
            <v>BALL VA</v>
          </cell>
          <cell r="F4559">
            <v>6</v>
          </cell>
          <cell r="G4559" t="str">
            <v>VB8010600000T00</v>
          </cell>
          <cell r="H4559">
            <v>0.75</v>
          </cell>
          <cell r="I4559" t="str">
            <v>--</v>
          </cell>
          <cell r="J4559">
            <v>2</v>
          </cell>
          <cell r="K4559">
            <v>2</v>
          </cell>
        </row>
        <row r="4560">
          <cell r="A4560" t="str">
            <v>M2</v>
          </cell>
          <cell r="B4560" t="str">
            <v>A5C</v>
          </cell>
          <cell r="C4560" t="str">
            <v>TRIM</v>
          </cell>
          <cell r="D4560" t="str">
            <v>V-2306</v>
          </cell>
          <cell r="E4560" t="str">
            <v>BALL VA</v>
          </cell>
          <cell r="F4560">
            <v>6</v>
          </cell>
          <cell r="G4560" t="str">
            <v>VB8010600000T00</v>
          </cell>
          <cell r="H4560">
            <v>0.75</v>
          </cell>
          <cell r="I4560" t="str">
            <v>--</v>
          </cell>
          <cell r="J4560">
            <v>2</v>
          </cell>
          <cell r="K4560">
            <v>2</v>
          </cell>
        </row>
        <row r="4561">
          <cell r="A4561" t="str">
            <v>M2</v>
          </cell>
          <cell r="B4561" t="str">
            <v>A5C</v>
          </cell>
          <cell r="C4561" t="str">
            <v>TRIM</v>
          </cell>
          <cell r="D4561" t="str">
            <v>V-2308</v>
          </cell>
          <cell r="E4561" t="str">
            <v>BALL VA</v>
          </cell>
          <cell r="F4561">
            <v>6</v>
          </cell>
          <cell r="G4561" t="str">
            <v>VB8010600000T00</v>
          </cell>
          <cell r="H4561">
            <v>0.75</v>
          </cell>
          <cell r="I4561" t="str">
            <v>--</v>
          </cell>
          <cell r="J4561">
            <v>2</v>
          </cell>
          <cell r="K4561">
            <v>2</v>
          </cell>
        </row>
        <row r="4562">
          <cell r="A4562" t="str">
            <v>M2</v>
          </cell>
          <cell r="B4562" t="str">
            <v>A5C</v>
          </cell>
          <cell r="C4562" t="str">
            <v>TRIM</v>
          </cell>
          <cell r="D4562" t="str">
            <v>V-2308</v>
          </cell>
          <cell r="E4562" t="str">
            <v>BALL VA</v>
          </cell>
          <cell r="F4562">
            <v>6</v>
          </cell>
          <cell r="G4562" t="str">
            <v>VB8010600000T00</v>
          </cell>
          <cell r="H4562">
            <v>0.75</v>
          </cell>
          <cell r="I4562" t="str">
            <v>--</v>
          </cell>
          <cell r="J4562">
            <v>2</v>
          </cell>
          <cell r="K4562">
            <v>2</v>
          </cell>
        </row>
        <row r="4563">
          <cell r="A4563" t="str">
            <v>M2</v>
          </cell>
          <cell r="B4563" t="str">
            <v>A5C</v>
          </cell>
          <cell r="C4563" t="str">
            <v>TRIM</v>
          </cell>
          <cell r="D4563" t="str">
            <v>V-2310</v>
          </cell>
          <cell r="E4563" t="str">
            <v>BALL VA</v>
          </cell>
          <cell r="F4563">
            <v>6</v>
          </cell>
          <cell r="G4563" t="str">
            <v>VB8010600000T00</v>
          </cell>
          <cell r="H4563">
            <v>0.75</v>
          </cell>
          <cell r="I4563" t="str">
            <v>--</v>
          </cell>
          <cell r="J4563">
            <v>2</v>
          </cell>
          <cell r="K4563">
            <v>2</v>
          </cell>
        </row>
        <row r="4564">
          <cell r="A4564" t="str">
            <v>M2</v>
          </cell>
          <cell r="B4564" t="str">
            <v>A5C</v>
          </cell>
          <cell r="C4564" t="str">
            <v>TRIM</v>
          </cell>
          <cell r="D4564" t="str">
            <v>V-2310</v>
          </cell>
          <cell r="E4564" t="str">
            <v>BALL VA</v>
          </cell>
          <cell r="F4564">
            <v>6</v>
          </cell>
          <cell r="G4564" t="str">
            <v>VB8010600000T00</v>
          </cell>
          <cell r="H4564">
            <v>0.75</v>
          </cell>
          <cell r="I4564" t="str">
            <v>--</v>
          </cell>
          <cell r="J4564">
            <v>2</v>
          </cell>
          <cell r="K4564">
            <v>2</v>
          </cell>
        </row>
        <row r="4565">
          <cell r="A4565" t="str">
            <v>M2</v>
          </cell>
          <cell r="B4565" t="str">
            <v>A5C</v>
          </cell>
          <cell r="C4565" t="str">
            <v>TRIM</v>
          </cell>
          <cell r="D4565" t="str">
            <v>V-2313</v>
          </cell>
          <cell r="E4565" t="str">
            <v>BALL VA</v>
          </cell>
          <cell r="F4565">
            <v>6</v>
          </cell>
          <cell r="G4565" t="str">
            <v>VB8010600000T00</v>
          </cell>
          <cell r="H4565">
            <v>0.75</v>
          </cell>
          <cell r="I4565" t="str">
            <v>--</v>
          </cell>
          <cell r="J4565">
            <v>2</v>
          </cell>
          <cell r="K4565">
            <v>2</v>
          </cell>
        </row>
        <row r="4566">
          <cell r="A4566" t="str">
            <v>M2</v>
          </cell>
          <cell r="B4566" t="str">
            <v>A5C</v>
          </cell>
          <cell r="C4566" t="str">
            <v>TRIM</v>
          </cell>
          <cell r="D4566" t="str">
            <v>V-2313</v>
          </cell>
          <cell r="E4566" t="str">
            <v>BALL VA</v>
          </cell>
          <cell r="F4566">
            <v>6</v>
          </cell>
          <cell r="G4566" t="str">
            <v>VB8010600000T00</v>
          </cell>
          <cell r="H4566">
            <v>0.75</v>
          </cell>
          <cell r="I4566" t="str">
            <v>--</v>
          </cell>
          <cell r="J4566">
            <v>2</v>
          </cell>
          <cell r="K4566">
            <v>2</v>
          </cell>
        </row>
        <row r="4567">
          <cell r="A4567" t="str">
            <v>M2</v>
          </cell>
          <cell r="B4567" t="str">
            <v>A5C</v>
          </cell>
          <cell r="C4567" t="str">
            <v>TRIM</v>
          </cell>
          <cell r="D4567" t="str">
            <v>V-2325</v>
          </cell>
          <cell r="E4567" t="str">
            <v>BALL VA</v>
          </cell>
          <cell r="F4567">
            <v>6</v>
          </cell>
          <cell r="G4567" t="str">
            <v>VB8010600000T00</v>
          </cell>
          <cell r="H4567">
            <v>0.75</v>
          </cell>
          <cell r="I4567" t="str">
            <v>--</v>
          </cell>
          <cell r="J4567">
            <v>2</v>
          </cell>
          <cell r="K4567">
            <v>2</v>
          </cell>
        </row>
        <row r="4568">
          <cell r="A4568" t="str">
            <v>M2</v>
          </cell>
          <cell r="B4568" t="str">
            <v>A5C</v>
          </cell>
          <cell r="C4568" t="str">
            <v>TRIM</v>
          </cell>
          <cell r="D4568" t="str">
            <v>V-2325</v>
          </cell>
          <cell r="E4568" t="str">
            <v>BALL VA</v>
          </cell>
          <cell r="F4568">
            <v>6</v>
          </cell>
          <cell r="G4568" t="str">
            <v>VB8010600000T00</v>
          </cell>
          <cell r="H4568">
            <v>0.75</v>
          </cell>
          <cell r="I4568" t="str">
            <v>--</v>
          </cell>
          <cell r="J4568">
            <v>4</v>
          </cell>
          <cell r="K4568">
            <v>4</v>
          </cell>
        </row>
        <row r="4569">
          <cell r="A4569" t="str">
            <v>M2</v>
          </cell>
          <cell r="B4569" t="str">
            <v>A5C</v>
          </cell>
          <cell r="C4569" t="str">
            <v>TRIM</v>
          </cell>
          <cell r="D4569" t="str">
            <v>V-2403</v>
          </cell>
          <cell r="E4569" t="str">
            <v>BALL VA</v>
          </cell>
          <cell r="F4569">
            <v>6</v>
          </cell>
          <cell r="G4569" t="str">
            <v>VB8010600000T00</v>
          </cell>
          <cell r="H4569">
            <v>0.75</v>
          </cell>
          <cell r="I4569" t="str">
            <v>--</v>
          </cell>
          <cell r="J4569">
            <v>3</v>
          </cell>
          <cell r="K4569">
            <v>3</v>
          </cell>
        </row>
        <row r="4570">
          <cell r="A4570" t="str">
            <v>M2</v>
          </cell>
          <cell r="B4570" t="str">
            <v>A5C</v>
          </cell>
          <cell r="C4570" t="str">
            <v>TRIM</v>
          </cell>
          <cell r="D4570" t="str">
            <v>V-2403</v>
          </cell>
          <cell r="E4570" t="str">
            <v>BALL VA</v>
          </cell>
          <cell r="F4570">
            <v>6</v>
          </cell>
          <cell r="G4570" t="str">
            <v>VB8010600000T00</v>
          </cell>
          <cell r="H4570">
            <v>0.75</v>
          </cell>
          <cell r="I4570" t="str">
            <v>--</v>
          </cell>
          <cell r="J4570">
            <v>4</v>
          </cell>
          <cell r="K4570">
            <v>4</v>
          </cell>
        </row>
        <row r="4571">
          <cell r="A4571" t="str">
            <v>M2</v>
          </cell>
          <cell r="B4571" t="str">
            <v>A5C</v>
          </cell>
          <cell r="C4571" t="str">
            <v>P</v>
          </cell>
          <cell r="D4571" t="str">
            <v>23019</v>
          </cell>
          <cell r="E4571" t="str">
            <v>BALL VA</v>
          </cell>
          <cell r="F4571">
            <v>6</v>
          </cell>
          <cell r="G4571" t="str">
            <v>VB8010600000T00</v>
          </cell>
          <cell r="H4571">
            <v>0.75</v>
          </cell>
          <cell r="I4571" t="str">
            <v>--</v>
          </cell>
          <cell r="J4571">
            <v>1</v>
          </cell>
          <cell r="K4571">
            <v>1</v>
          </cell>
        </row>
        <row r="4572">
          <cell r="A4572" t="str">
            <v>M2</v>
          </cell>
          <cell r="B4572" t="str">
            <v>A5C</v>
          </cell>
          <cell r="C4572" t="str">
            <v>P</v>
          </cell>
          <cell r="D4572" t="str">
            <v>23024</v>
          </cell>
          <cell r="E4572" t="str">
            <v>BALL VA</v>
          </cell>
          <cell r="F4572">
            <v>6</v>
          </cell>
          <cell r="G4572" t="str">
            <v>VB8010600000T00</v>
          </cell>
          <cell r="H4572">
            <v>0.75</v>
          </cell>
          <cell r="I4572" t="str">
            <v>--</v>
          </cell>
          <cell r="J4572">
            <v>1</v>
          </cell>
          <cell r="K4572">
            <v>1</v>
          </cell>
        </row>
        <row r="4573">
          <cell r="A4573" t="str">
            <v>M2</v>
          </cell>
          <cell r="B4573" t="str">
            <v>A5C</v>
          </cell>
          <cell r="C4573" t="str">
            <v>P</v>
          </cell>
          <cell r="D4573" t="str">
            <v>23029</v>
          </cell>
          <cell r="E4573" t="str">
            <v>BALL VA</v>
          </cell>
          <cell r="F4573">
            <v>6</v>
          </cell>
          <cell r="G4573" t="str">
            <v>VB8010600000T00</v>
          </cell>
          <cell r="H4573">
            <v>0.75</v>
          </cell>
          <cell r="I4573" t="str">
            <v>--</v>
          </cell>
          <cell r="J4573">
            <v>2</v>
          </cell>
          <cell r="K4573">
            <v>2</v>
          </cell>
        </row>
        <row r="4574">
          <cell r="A4574" t="str">
            <v>M2</v>
          </cell>
          <cell r="B4574" t="str">
            <v>A5C</v>
          </cell>
          <cell r="C4574" t="str">
            <v>P</v>
          </cell>
          <cell r="D4574" t="str">
            <v>23033</v>
          </cell>
          <cell r="E4574" t="str">
            <v>BALL VA</v>
          </cell>
          <cell r="F4574">
            <v>6</v>
          </cell>
          <cell r="G4574" t="str">
            <v>VB8010600000T00</v>
          </cell>
          <cell r="H4574">
            <v>0.75</v>
          </cell>
          <cell r="I4574" t="str">
            <v>--</v>
          </cell>
          <cell r="J4574">
            <v>2</v>
          </cell>
          <cell r="K4574">
            <v>2</v>
          </cell>
        </row>
        <row r="4575">
          <cell r="A4575" t="str">
            <v>M2</v>
          </cell>
          <cell r="B4575" t="str">
            <v>A5C</v>
          </cell>
          <cell r="C4575" t="str">
            <v>P</v>
          </cell>
          <cell r="D4575" t="str">
            <v>23054</v>
          </cell>
          <cell r="E4575" t="str">
            <v>BALL VA</v>
          </cell>
          <cell r="F4575">
            <v>6</v>
          </cell>
          <cell r="G4575" t="str">
            <v>VB8010600000T00</v>
          </cell>
          <cell r="H4575">
            <v>0.75</v>
          </cell>
          <cell r="I4575" t="str">
            <v>--</v>
          </cell>
          <cell r="J4575">
            <v>1</v>
          </cell>
          <cell r="K4575">
            <v>1</v>
          </cell>
        </row>
        <row r="4576">
          <cell r="A4576" t="str">
            <v>M2</v>
          </cell>
          <cell r="B4576" t="str">
            <v>A5C</v>
          </cell>
          <cell r="C4576" t="str">
            <v>P</v>
          </cell>
          <cell r="D4576" t="str">
            <v>23074</v>
          </cell>
          <cell r="E4576" t="str">
            <v>BALL VA</v>
          </cell>
          <cell r="F4576">
            <v>6</v>
          </cell>
          <cell r="G4576" t="str">
            <v>VB8010600000T00</v>
          </cell>
          <cell r="H4576">
            <v>0.75</v>
          </cell>
          <cell r="I4576" t="str">
            <v>--</v>
          </cell>
          <cell r="J4576">
            <v>2</v>
          </cell>
          <cell r="K4576">
            <v>2</v>
          </cell>
        </row>
        <row r="4577">
          <cell r="A4577" t="str">
            <v>M2</v>
          </cell>
          <cell r="B4577" t="str">
            <v>A5C</v>
          </cell>
          <cell r="C4577" t="str">
            <v>P</v>
          </cell>
          <cell r="D4577" t="str">
            <v>23079</v>
          </cell>
          <cell r="E4577" t="str">
            <v>BALL VA</v>
          </cell>
          <cell r="F4577">
            <v>6</v>
          </cell>
          <cell r="G4577" t="str">
            <v>VB8010600000T00</v>
          </cell>
          <cell r="H4577">
            <v>0.75</v>
          </cell>
          <cell r="I4577" t="str">
            <v>--</v>
          </cell>
          <cell r="J4577">
            <v>2</v>
          </cell>
          <cell r="K4577">
            <v>2</v>
          </cell>
        </row>
        <row r="4578">
          <cell r="A4578" t="str">
            <v>M2</v>
          </cell>
          <cell r="B4578" t="str">
            <v>A5C</v>
          </cell>
          <cell r="C4578" t="str">
            <v>P</v>
          </cell>
          <cell r="D4578" t="str">
            <v>23080</v>
          </cell>
          <cell r="E4578" t="str">
            <v>BALL VA</v>
          </cell>
          <cell r="F4578">
            <v>6</v>
          </cell>
          <cell r="G4578" t="str">
            <v>VB8010600000T00</v>
          </cell>
          <cell r="H4578">
            <v>0.75</v>
          </cell>
          <cell r="I4578" t="str">
            <v>--</v>
          </cell>
          <cell r="J4578">
            <v>3</v>
          </cell>
          <cell r="K4578">
            <v>3</v>
          </cell>
        </row>
        <row r="4579">
          <cell r="A4579" t="str">
            <v>M2</v>
          </cell>
          <cell r="B4579" t="str">
            <v>A5C</v>
          </cell>
          <cell r="C4579" t="str">
            <v>P</v>
          </cell>
          <cell r="D4579" t="str">
            <v>23173</v>
          </cell>
          <cell r="E4579" t="str">
            <v>BALL VA</v>
          </cell>
          <cell r="F4579">
            <v>6</v>
          </cell>
          <cell r="G4579" t="str">
            <v>VB8010600000T00</v>
          </cell>
          <cell r="H4579">
            <v>0.75</v>
          </cell>
          <cell r="I4579" t="str">
            <v>--</v>
          </cell>
          <cell r="J4579">
            <v>3</v>
          </cell>
          <cell r="K4579">
            <v>3</v>
          </cell>
        </row>
        <row r="4580">
          <cell r="A4580" t="str">
            <v>M2</v>
          </cell>
          <cell r="B4580" t="str">
            <v>A5C</v>
          </cell>
          <cell r="C4580" t="str">
            <v>P</v>
          </cell>
          <cell r="D4580" t="str">
            <v>23176</v>
          </cell>
          <cell r="E4580" t="str">
            <v>BALL VA</v>
          </cell>
          <cell r="F4580">
            <v>6</v>
          </cell>
          <cell r="G4580" t="str">
            <v>VB8010600000T00</v>
          </cell>
          <cell r="H4580">
            <v>0.75</v>
          </cell>
          <cell r="I4580" t="str">
            <v>--</v>
          </cell>
          <cell r="J4580">
            <v>1</v>
          </cell>
          <cell r="K4580">
            <v>1</v>
          </cell>
        </row>
        <row r="4581">
          <cell r="A4581" t="str">
            <v>M2</v>
          </cell>
          <cell r="B4581" t="str">
            <v>A5C</v>
          </cell>
          <cell r="C4581" t="str">
            <v>P</v>
          </cell>
          <cell r="D4581" t="str">
            <v>23219</v>
          </cell>
          <cell r="E4581" t="str">
            <v>BALL VA</v>
          </cell>
          <cell r="F4581">
            <v>6</v>
          </cell>
          <cell r="G4581" t="str">
            <v>VB8010600000T00</v>
          </cell>
          <cell r="H4581">
            <v>0.75</v>
          </cell>
          <cell r="I4581" t="str">
            <v>--</v>
          </cell>
          <cell r="J4581">
            <v>1</v>
          </cell>
          <cell r="K4581">
            <v>1</v>
          </cell>
        </row>
        <row r="4582">
          <cell r="A4582" t="str">
            <v>M2</v>
          </cell>
          <cell r="B4582" t="str">
            <v>A5C</v>
          </cell>
          <cell r="C4582" t="str">
            <v>P</v>
          </cell>
          <cell r="D4582" t="str">
            <v>23223</v>
          </cell>
          <cell r="E4582" t="str">
            <v>BALL VA</v>
          </cell>
          <cell r="F4582">
            <v>6</v>
          </cell>
          <cell r="G4582" t="str">
            <v>VB8010600000T00</v>
          </cell>
          <cell r="H4582">
            <v>0.75</v>
          </cell>
          <cell r="I4582" t="str">
            <v>--</v>
          </cell>
          <cell r="J4582">
            <v>1</v>
          </cell>
          <cell r="K4582">
            <v>1</v>
          </cell>
        </row>
        <row r="4583">
          <cell r="A4583" t="str">
            <v>M2</v>
          </cell>
          <cell r="B4583" t="str">
            <v>A5C</v>
          </cell>
          <cell r="C4583" t="str">
            <v>P</v>
          </cell>
          <cell r="D4583" t="str">
            <v>23223</v>
          </cell>
          <cell r="E4583" t="str">
            <v>BALL VA</v>
          </cell>
          <cell r="F4583">
            <v>6</v>
          </cell>
          <cell r="G4583" t="str">
            <v>VB8010600000T00</v>
          </cell>
          <cell r="H4583">
            <v>0.75</v>
          </cell>
          <cell r="I4583" t="str">
            <v>--</v>
          </cell>
          <cell r="J4583">
            <v>1</v>
          </cell>
          <cell r="K4583">
            <v>1</v>
          </cell>
        </row>
        <row r="4584">
          <cell r="A4584" t="str">
            <v>M2</v>
          </cell>
          <cell r="B4584" t="str">
            <v>A5C</v>
          </cell>
          <cell r="C4584" t="str">
            <v>TRIM</v>
          </cell>
          <cell r="D4584" t="str">
            <v>C-2306</v>
          </cell>
          <cell r="E4584" t="str">
            <v>BALL VA</v>
          </cell>
          <cell r="F4584">
            <v>6</v>
          </cell>
          <cell r="G4584" t="str">
            <v>VB8010600000T00</v>
          </cell>
          <cell r="H4584">
            <v>0.75</v>
          </cell>
          <cell r="I4584" t="str">
            <v>--</v>
          </cell>
          <cell r="J4584">
            <v>4</v>
          </cell>
          <cell r="K4584">
            <v>4</v>
          </cell>
        </row>
        <row r="4585">
          <cell r="A4585" t="str">
            <v>M2</v>
          </cell>
          <cell r="B4585" t="str">
            <v>A5C</v>
          </cell>
          <cell r="C4585" t="str">
            <v>TRIM</v>
          </cell>
          <cell r="D4585" t="str">
            <v>V-2304</v>
          </cell>
          <cell r="E4585" t="str">
            <v>BALL VA</v>
          </cell>
          <cell r="F4585">
            <v>6</v>
          </cell>
          <cell r="G4585" t="str">
            <v>VB8010600000T00</v>
          </cell>
          <cell r="H4585">
            <v>0.75</v>
          </cell>
          <cell r="I4585" t="str">
            <v>--</v>
          </cell>
          <cell r="J4585">
            <v>2</v>
          </cell>
          <cell r="K4585">
            <v>2</v>
          </cell>
        </row>
        <row r="4586">
          <cell r="A4586" t="str">
            <v>M2</v>
          </cell>
          <cell r="B4586" t="str">
            <v>A5C</v>
          </cell>
          <cell r="C4586" t="str">
            <v>P</v>
          </cell>
          <cell r="D4586" t="str">
            <v>24017</v>
          </cell>
          <cell r="E4586" t="str">
            <v>CHECK VA</v>
          </cell>
          <cell r="F4586">
            <v>6</v>
          </cell>
          <cell r="G4586" t="str">
            <v>VCB8010400000T00</v>
          </cell>
          <cell r="H4586">
            <v>0.75</v>
          </cell>
          <cell r="I4586" t="str">
            <v>--</v>
          </cell>
          <cell r="J4586">
            <v>1</v>
          </cell>
          <cell r="K4586">
            <v>1</v>
          </cell>
        </row>
        <row r="4587">
          <cell r="A4587" t="str">
            <v>M2</v>
          </cell>
          <cell r="B4587" t="str">
            <v>A5C</v>
          </cell>
          <cell r="C4587" t="str">
            <v>P</v>
          </cell>
          <cell r="D4587" t="str">
            <v>23018</v>
          </cell>
          <cell r="E4587" t="str">
            <v>GLOBE VA</v>
          </cell>
          <cell r="F4587">
            <v>6</v>
          </cell>
          <cell r="G4587" t="str">
            <v>VL8010100000T00</v>
          </cell>
          <cell r="H4587">
            <v>0.75</v>
          </cell>
          <cell r="I4587" t="str">
            <v>--</v>
          </cell>
          <cell r="J4587">
            <v>1</v>
          </cell>
          <cell r="K4587">
            <v>1</v>
          </cell>
        </row>
        <row r="4588">
          <cell r="A4588" t="str">
            <v>M2</v>
          </cell>
          <cell r="B4588" t="str">
            <v>A5C</v>
          </cell>
          <cell r="C4588" t="str">
            <v>P</v>
          </cell>
          <cell r="D4588" t="str">
            <v>23028</v>
          </cell>
          <cell r="E4588" t="str">
            <v>GLOBE VA</v>
          </cell>
          <cell r="F4588">
            <v>6</v>
          </cell>
          <cell r="G4588" t="str">
            <v>VL8010100000T00</v>
          </cell>
          <cell r="H4588">
            <v>0.75</v>
          </cell>
          <cell r="I4588" t="str">
            <v>--</v>
          </cell>
          <cell r="J4588">
            <v>1</v>
          </cell>
          <cell r="K4588">
            <v>1</v>
          </cell>
        </row>
        <row r="4589">
          <cell r="A4589" t="str">
            <v>M2</v>
          </cell>
          <cell r="B4589" t="str">
            <v>A5C</v>
          </cell>
          <cell r="C4589" t="str">
            <v>P</v>
          </cell>
          <cell r="D4589" t="str">
            <v>23048</v>
          </cell>
          <cell r="E4589" t="str">
            <v>GLOBE VA</v>
          </cell>
          <cell r="F4589">
            <v>6</v>
          </cell>
          <cell r="G4589" t="str">
            <v>VL8010100000T00</v>
          </cell>
          <cell r="H4589">
            <v>0.75</v>
          </cell>
          <cell r="I4589" t="str">
            <v>--</v>
          </cell>
          <cell r="J4589">
            <v>1</v>
          </cell>
          <cell r="K4589">
            <v>1</v>
          </cell>
        </row>
        <row r="4590">
          <cell r="A4590" t="str">
            <v>M2</v>
          </cell>
          <cell r="B4590" t="str">
            <v>A5C</v>
          </cell>
          <cell r="C4590" t="str">
            <v>P</v>
          </cell>
          <cell r="D4590" t="str">
            <v>24016</v>
          </cell>
          <cell r="E4590" t="str">
            <v>GLOBE VA</v>
          </cell>
          <cell r="F4590">
            <v>6</v>
          </cell>
          <cell r="G4590" t="str">
            <v>VL8010100000T00</v>
          </cell>
          <cell r="H4590">
            <v>0.75</v>
          </cell>
          <cell r="I4590" t="str">
            <v>--</v>
          </cell>
          <cell r="J4590">
            <v>1</v>
          </cell>
          <cell r="K4590">
            <v>1</v>
          </cell>
        </row>
        <row r="4591">
          <cell r="A4591" t="str">
            <v>M2</v>
          </cell>
          <cell r="B4591" t="str">
            <v>A5C</v>
          </cell>
          <cell r="C4591" t="str">
            <v>TRIM</v>
          </cell>
          <cell r="D4591" t="str">
            <v>V-2325</v>
          </cell>
          <cell r="E4591" t="str">
            <v>GLOBE VA</v>
          </cell>
          <cell r="F4591">
            <v>6</v>
          </cell>
          <cell r="G4591" t="str">
            <v>VL8010100000T00</v>
          </cell>
          <cell r="H4591">
            <v>0.75</v>
          </cell>
          <cell r="I4591" t="str">
            <v>--</v>
          </cell>
          <cell r="J4591">
            <v>1</v>
          </cell>
          <cell r="K4591">
            <v>1</v>
          </cell>
        </row>
        <row r="4592">
          <cell r="A4592" t="str">
            <v>M2</v>
          </cell>
          <cell r="B4592" t="str">
            <v>A5C</v>
          </cell>
          <cell r="C4592" t="str">
            <v>P</v>
          </cell>
          <cell r="D4592" t="str">
            <v>23053</v>
          </cell>
          <cell r="E4592" t="str">
            <v>GLOBE VA</v>
          </cell>
          <cell r="F4592">
            <v>6</v>
          </cell>
          <cell r="G4592" t="str">
            <v>VL8010100000T00</v>
          </cell>
          <cell r="H4592">
            <v>0.75</v>
          </cell>
          <cell r="I4592" t="str">
            <v>--</v>
          </cell>
          <cell r="J4592">
            <v>1</v>
          </cell>
          <cell r="K4592">
            <v>1</v>
          </cell>
        </row>
        <row r="4593">
          <cell r="A4593" t="str">
            <v>M2</v>
          </cell>
          <cell r="B4593" t="str">
            <v>A5C</v>
          </cell>
          <cell r="C4593" t="str">
            <v>P</v>
          </cell>
          <cell r="D4593" t="str">
            <v>23080</v>
          </cell>
          <cell r="E4593" t="str">
            <v>GLOBE VA</v>
          </cell>
          <cell r="F4593">
            <v>6</v>
          </cell>
          <cell r="G4593" t="str">
            <v>VL8010100000T00</v>
          </cell>
          <cell r="H4593">
            <v>0.75</v>
          </cell>
          <cell r="I4593" t="str">
            <v>--</v>
          </cell>
          <cell r="J4593">
            <v>1</v>
          </cell>
          <cell r="K4593">
            <v>1</v>
          </cell>
        </row>
        <row r="4594">
          <cell r="A4594" t="str">
            <v>M2</v>
          </cell>
          <cell r="B4594" t="str">
            <v>A5C</v>
          </cell>
          <cell r="C4594" t="str">
            <v>P</v>
          </cell>
          <cell r="D4594" t="str">
            <v>24017</v>
          </cell>
          <cell r="E4594" t="str">
            <v>GLOBE VA</v>
          </cell>
          <cell r="F4594">
            <v>6</v>
          </cell>
          <cell r="G4594" t="str">
            <v>VL8010100000T00</v>
          </cell>
          <cell r="H4594">
            <v>0.75</v>
          </cell>
          <cell r="I4594" t="str">
            <v>--</v>
          </cell>
          <cell r="J4594">
            <v>1</v>
          </cell>
          <cell r="K4594">
            <v>1</v>
          </cell>
        </row>
        <row r="4595">
          <cell r="A4595" t="str">
            <v>M2</v>
          </cell>
          <cell r="B4595" t="str">
            <v>A5C</v>
          </cell>
          <cell r="C4595" t="str">
            <v>P</v>
          </cell>
          <cell r="D4595" t="str">
            <v>24018</v>
          </cell>
          <cell r="E4595" t="str">
            <v>GLOBE VA</v>
          </cell>
          <cell r="F4595">
            <v>6</v>
          </cell>
          <cell r="G4595" t="str">
            <v>VL8010100000T00</v>
          </cell>
          <cell r="H4595">
            <v>0.75</v>
          </cell>
          <cell r="I4595" t="str">
            <v>--</v>
          </cell>
          <cell r="J4595">
            <v>1</v>
          </cell>
          <cell r="K4595">
            <v>1</v>
          </cell>
        </row>
        <row r="4596">
          <cell r="A4596" t="str">
            <v>M2</v>
          </cell>
          <cell r="B4596" t="str">
            <v>A5C</v>
          </cell>
          <cell r="C4596" t="str">
            <v>P</v>
          </cell>
          <cell r="D4596" t="str">
            <v>23014</v>
          </cell>
          <cell r="E4596" t="str">
            <v>BALL VA</v>
          </cell>
          <cell r="F4596">
            <v>6</v>
          </cell>
          <cell r="G4596" t="str">
            <v>VB8010600000T00</v>
          </cell>
          <cell r="H4596">
            <v>0.75</v>
          </cell>
          <cell r="I4596" t="str">
            <v>--</v>
          </cell>
          <cell r="J4596">
            <v>1</v>
          </cell>
          <cell r="K4596">
            <v>1</v>
          </cell>
        </row>
        <row r="4597">
          <cell r="A4597" t="str">
            <v>M2</v>
          </cell>
          <cell r="B4597" t="str">
            <v>A5C</v>
          </cell>
          <cell r="C4597" t="str">
            <v>P</v>
          </cell>
          <cell r="D4597" t="str">
            <v>23156</v>
          </cell>
          <cell r="E4597" t="str">
            <v>BALL VA</v>
          </cell>
          <cell r="F4597">
            <v>6</v>
          </cell>
          <cell r="G4597" t="str">
            <v>VB8010600000T00</v>
          </cell>
          <cell r="H4597">
            <v>0.75</v>
          </cell>
          <cell r="I4597" t="str">
            <v>--</v>
          </cell>
          <cell r="J4597">
            <v>4</v>
          </cell>
          <cell r="K4597">
            <v>4</v>
          </cell>
        </row>
        <row r="4598">
          <cell r="A4598" t="str">
            <v>M2</v>
          </cell>
          <cell r="B4598" t="str">
            <v>A5C</v>
          </cell>
          <cell r="C4598" t="str">
            <v>P</v>
          </cell>
          <cell r="D4598" t="str">
            <v>24001</v>
          </cell>
          <cell r="E4598" t="str">
            <v>BALL VA</v>
          </cell>
          <cell r="F4598">
            <v>6</v>
          </cell>
          <cell r="G4598" t="str">
            <v>VB8010600000T00</v>
          </cell>
          <cell r="H4598">
            <v>0.75</v>
          </cell>
          <cell r="I4598" t="str">
            <v>--</v>
          </cell>
          <cell r="J4598">
            <v>2</v>
          </cell>
          <cell r="K4598">
            <v>2</v>
          </cell>
        </row>
        <row r="4599">
          <cell r="A4599" t="str">
            <v>M2</v>
          </cell>
          <cell r="B4599" t="str">
            <v>A5C</v>
          </cell>
          <cell r="C4599" t="str">
            <v>P</v>
          </cell>
          <cell r="D4599" t="str">
            <v>24002</v>
          </cell>
          <cell r="E4599" t="str">
            <v>BALL VA</v>
          </cell>
          <cell r="F4599">
            <v>6</v>
          </cell>
          <cell r="G4599" t="str">
            <v>VB8010600000T00</v>
          </cell>
          <cell r="H4599">
            <v>0.75</v>
          </cell>
          <cell r="I4599" t="str">
            <v>--</v>
          </cell>
          <cell r="J4599">
            <v>1</v>
          </cell>
          <cell r="K4599">
            <v>1</v>
          </cell>
        </row>
        <row r="4600">
          <cell r="A4600" t="str">
            <v>M2</v>
          </cell>
          <cell r="B4600" t="str">
            <v>A5C</v>
          </cell>
          <cell r="C4600" t="str">
            <v>P</v>
          </cell>
          <cell r="D4600" t="str">
            <v>24003</v>
          </cell>
          <cell r="E4600" t="str">
            <v>BALL VA</v>
          </cell>
          <cell r="F4600">
            <v>6</v>
          </cell>
          <cell r="G4600" t="str">
            <v>VB8010600000T00</v>
          </cell>
          <cell r="H4600">
            <v>0.75</v>
          </cell>
          <cell r="I4600" t="str">
            <v>--</v>
          </cell>
          <cell r="J4600">
            <v>2</v>
          </cell>
          <cell r="K4600">
            <v>2</v>
          </cell>
        </row>
        <row r="4601">
          <cell r="A4601" t="str">
            <v>M2</v>
          </cell>
          <cell r="B4601" t="str">
            <v>A5C</v>
          </cell>
          <cell r="C4601" t="str">
            <v>P</v>
          </cell>
          <cell r="D4601" t="str">
            <v>24004</v>
          </cell>
          <cell r="E4601" t="str">
            <v>BALL VA</v>
          </cell>
          <cell r="F4601">
            <v>6</v>
          </cell>
          <cell r="G4601" t="str">
            <v>VB8010600000T00</v>
          </cell>
          <cell r="H4601">
            <v>0.75</v>
          </cell>
          <cell r="I4601" t="str">
            <v>--</v>
          </cell>
          <cell r="J4601">
            <v>2</v>
          </cell>
          <cell r="K4601">
            <v>2</v>
          </cell>
        </row>
        <row r="4602">
          <cell r="A4602" t="str">
            <v>M2</v>
          </cell>
          <cell r="B4602" t="str">
            <v>A5C</v>
          </cell>
          <cell r="C4602" t="str">
            <v>P</v>
          </cell>
          <cell r="D4602" t="str">
            <v>24004</v>
          </cell>
          <cell r="E4602" t="str">
            <v>BALL VA</v>
          </cell>
          <cell r="F4602">
            <v>6</v>
          </cell>
          <cell r="G4602" t="str">
            <v>VB8010600000T00</v>
          </cell>
          <cell r="H4602">
            <v>0.75</v>
          </cell>
          <cell r="I4602" t="str">
            <v>--</v>
          </cell>
          <cell r="J4602">
            <v>3</v>
          </cell>
          <cell r="K4602">
            <v>3</v>
          </cell>
        </row>
        <row r="4603">
          <cell r="A4603" t="str">
            <v>M2</v>
          </cell>
          <cell r="B4603" t="str">
            <v>A5C</v>
          </cell>
          <cell r="C4603" t="str">
            <v>P</v>
          </cell>
          <cell r="D4603" t="str">
            <v>24025</v>
          </cell>
          <cell r="E4603" t="str">
            <v>BALL VA</v>
          </cell>
          <cell r="F4603">
            <v>6</v>
          </cell>
          <cell r="G4603" t="str">
            <v>VB8010600000T00</v>
          </cell>
          <cell r="H4603">
            <v>0.75</v>
          </cell>
          <cell r="I4603" t="str">
            <v>--</v>
          </cell>
          <cell r="J4603">
            <v>2</v>
          </cell>
          <cell r="K4603">
            <v>2</v>
          </cell>
        </row>
        <row r="4604">
          <cell r="A4604" t="str">
            <v>M2</v>
          </cell>
          <cell r="B4604" t="str">
            <v>A5C</v>
          </cell>
          <cell r="C4604" t="str">
            <v>P</v>
          </cell>
          <cell r="D4604" t="str">
            <v>24027</v>
          </cell>
          <cell r="E4604" t="str">
            <v>BALL VA</v>
          </cell>
          <cell r="F4604">
            <v>6</v>
          </cell>
          <cell r="G4604" t="str">
            <v>VB8010600000T00</v>
          </cell>
          <cell r="H4604">
            <v>0.75</v>
          </cell>
          <cell r="I4604" t="str">
            <v>--</v>
          </cell>
          <cell r="J4604">
            <v>2</v>
          </cell>
          <cell r="K4604">
            <v>2</v>
          </cell>
        </row>
        <row r="4605">
          <cell r="A4605" t="str">
            <v>M2</v>
          </cell>
          <cell r="B4605" t="str">
            <v>A5C</v>
          </cell>
          <cell r="C4605" t="str">
            <v>P</v>
          </cell>
          <cell r="D4605" t="str">
            <v>24029</v>
          </cell>
          <cell r="E4605" t="str">
            <v>BALL VA</v>
          </cell>
          <cell r="F4605">
            <v>6</v>
          </cell>
          <cell r="G4605" t="str">
            <v>VB8010600000T00</v>
          </cell>
          <cell r="H4605">
            <v>0.75</v>
          </cell>
          <cell r="I4605" t="str">
            <v>--</v>
          </cell>
          <cell r="J4605">
            <v>4</v>
          </cell>
          <cell r="K4605">
            <v>4</v>
          </cell>
        </row>
        <row r="4606">
          <cell r="A4606" t="str">
            <v>M2</v>
          </cell>
          <cell r="B4606" t="str">
            <v>A5C</v>
          </cell>
          <cell r="C4606" t="str">
            <v>P</v>
          </cell>
          <cell r="D4606" t="str">
            <v>24029</v>
          </cell>
          <cell r="E4606" t="str">
            <v>BALL VA</v>
          </cell>
          <cell r="F4606">
            <v>6</v>
          </cell>
          <cell r="G4606" t="str">
            <v>VB8010600000T00</v>
          </cell>
          <cell r="H4606">
            <v>0.75</v>
          </cell>
          <cell r="I4606" t="str">
            <v>--</v>
          </cell>
          <cell r="J4606">
            <v>2</v>
          </cell>
          <cell r="K4606">
            <v>2</v>
          </cell>
        </row>
        <row r="4607">
          <cell r="A4607" t="str">
            <v>M2</v>
          </cell>
          <cell r="B4607" t="str">
            <v>A5C</v>
          </cell>
          <cell r="C4607" t="str">
            <v>P</v>
          </cell>
          <cell r="D4607" t="str">
            <v>24031</v>
          </cell>
          <cell r="E4607" t="str">
            <v>BALL VA</v>
          </cell>
          <cell r="F4607">
            <v>6</v>
          </cell>
          <cell r="G4607" t="str">
            <v>VB8010600000T00</v>
          </cell>
          <cell r="H4607">
            <v>0.75</v>
          </cell>
          <cell r="I4607" t="str">
            <v>--</v>
          </cell>
          <cell r="J4607">
            <v>1</v>
          </cell>
          <cell r="K4607">
            <v>1</v>
          </cell>
        </row>
        <row r="4608">
          <cell r="A4608" t="str">
            <v>M2</v>
          </cell>
          <cell r="B4608" t="str">
            <v>A5C</v>
          </cell>
          <cell r="C4608" t="str">
            <v>P</v>
          </cell>
          <cell r="D4608" t="str">
            <v>99004</v>
          </cell>
          <cell r="E4608" t="str">
            <v>BALL VA</v>
          </cell>
          <cell r="F4608">
            <v>6</v>
          </cell>
          <cell r="G4608" t="str">
            <v>VB8010600000T00</v>
          </cell>
          <cell r="H4608">
            <v>0.75</v>
          </cell>
          <cell r="I4608" t="str">
            <v>--</v>
          </cell>
          <cell r="J4608">
            <v>1</v>
          </cell>
          <cell r="K4608">
            <v>1</v>
          </cell>
        </row>
        <row r="4609">
          <cell r="A4609" t="str">
            <v>M2</v>
          </cell>
          <cell r="B4609" t="str">
            <v>A5C</v>
          </cell>
          <cell r="C4609" t="str">
            <v>P</v>
          </cell>
          <cell r="D4609" t="str">
            <v>99004</v>
          </cell>
          <cell r="E4609" t="str">
            <v>BALL VA</v>
          </cell>
          <cell r="F4609">
            <v>6</v>
          </cell>
          <cell r="G4609" t="str">
            <v>VB8010600000T00</v>
          </cell>
          <cell r="H4609">
            <v>0.75</v>
          </cell>
          <cell r="I4609" t="str">
            <v>--</v>
          </cell>
          <cell r="J4609">
            <v>2</v>
          </cell>
          <cell r="K4609">
            <v>2</v>
          </cell>
        </row>
        <row r="4610">
          <cell r="A4610" t="str">
            <v>M2</v>
          </cell>
          <cell r="B4610" t="str">
            <v>A5C</v>
          </cell>
          <cell r="C4610" t="str">
            <v>TRIM</v>
          </cell>
          <cell r="D4610" t="str">
            <v>C-2301</v>
          </cell>
          <cell r="E4610" t="str">
            <v>BALL VA</v>
          </cell>
          <cell r="F4610">
            <v>6</v>
          </cell>
          <cell r="G4610" t="str">
            <v>VB8010600000T00</v>
          </cell>
          <cell r="H4610">
            <v>0.75</v>
          </cell>
          <cell r="I4610" t="str">
            <v>--</v>
          </cell>
          <cell r="J4610">
            <v>2</v>
          </cell>
          <cell r="K4610">
            <v>2</v>
          </cell>
        </row>
        <row r="4611">
          <cell r="A4611" t="str">
            <v>M2</v>
          </cell>
          <cell r="B4611" t="str">
            <v>A5C</v>
          </cell>
          <cell r="C4611" t="str">
            <v>TRIM</v>
          </cell>
          <cell r="D4611" t="str">
            <v>C-2301</v>
          </cell>
          <cell r="E4611" t="str">
            <v>BALL VA</v>
          </cell>
          <cell r="F4611">
            <v>6</v>
          </cell>
          <cell r="G4611" t="str">
            <v>VB8010600000T00</v>
          </cell>
          <cell r="H4611">
            <v>0.75</v>
          </cell>
          <cell r="I4611" t="str">
            <v>--</v>
          </cell>
          <cell r="J4611">
            <v>4</v>
          </cell>
          <cell r="K4611">
            <v>4</v>
          </cell>
        </row>
        <row r="4612">
          <cell r="A4612" t="str">
            <v>M2</v>
          </cell>
          <cell r="B4612" t="str">
            <v>A5C</v>
          </cell>
          <cell r="C4612" t="str">
            <v>TRIM</v>
          </cell>
          <cell r="D4612" t="str">
            <v>R-2401</v>
          </cell>
          <cell r="E4612" t="str">
            <v>BALL VA</v>
          </cell>
          <cell r="F4612">
            <v>6</v>
          </cell>
          <cell r="G4612" t="str">
            <v>VB8010600000T00</v>
          </cell>
          <cell r="H4612">
            <v>0.75</v>
          </cell>
          <cell r="I4612" t="str">
            <v>--</v>
          </cell>
          <cell r="J4612">
            <v>2</v>
          </cell>
          <cell r="K4612">
            <v>2</v>
          </cell>
        </row>
        <row r="4613">
          <cell r="A4613" t="str">
            <v>M2</v>
          </cell>
          <cell r="B4613" t="str">
            <v>A5C</v>
          </cell>
          <cell r="C4613" t="str">
            <v>TRIM</v>
          </cell>
          <cell r="D4613" t="str">
            <v>R-2401</v>
          </cell>
          <cell r="E4613" t="str">
            <v>BALL VA</v>
          </cell>
          <cell r="F4613">
            <v>6</v>
          </cell>
          <cell r="G4613" t="str">
            <v>VB8010600000T00</v>
          </cell>
          <cell r="H4613">
            <v>0.75</v>
          </cell>
          <cell r="I4613" t="str">
            <v>--</v>
          </cell>
          <cell r="J4613">
            <v>5</v>
          </cell>
          <cell r="K4613">
            <v>5</v>
          </cell>
        </row>
        <row r="4614">
          <cell r="A4614" t="str">
            <v>M2</v>
          </cell>
          <cell r="B4614" t="str">
            <v>A5C</v>
          </cell>
          <cell r="C4614" t="str">
            <v>TRIM</v>
          </cell>
          <cell r="D4614" t="str">
            <v>V-2401</v>
          </cell>
          <cell r="E4614" t="str">
            <v>BALL VA</v>
          </cell>
          <cell r="F4614">
            <v>6</v>
          </cell>
          <cell r="G4614" t="str">
            <v>VB8010600000T00</v>
          </cell>
          <cell r="H4614">
            <v>0.75</v>
          </cell>
          <cell r="I4614" t="str">
            <v>--</v>
          </cell>
          <cell r="J4614">
            <v>2</v>
          </cell>
          <cell r="K4614">
            <v>2</v>
          </cell>
        </row>
        <row r="4615">
          <cell r="A4615" t="str">
            <v>M2</v>
          </cell>
          <cell r="B4615" t="str">
            <v>A5C</v>
          </cell>
          <cell r="C4615" t="str">
            <v>TRIM</v>
          </cell>
          <cell r="D4615" t="str">
            <v>V-2404</v>
          </cell>
          <cell r="E4615" t="str">
            <v>BALL VA</v>
          </cell>
          <cell r="F4615">
            <v>6</v>
          </cell>
          <cell r="G4615" t="str">
            <v>VB8010600000T00</v>
          </cell>
          <cell r="H4615">
            <v>0.75</v>
          </cell>
          <cell r="I4615" t="str">
            <v>--</v>
          </cell>
          <cell r="J4615">
            <v>4</v>
          </cell>
          <cell r="K4615">
            <v>4</v>
          </cell>
        </row>
        <row r="4616">
          <cell r="A4616" t="str">
            <v>M2</v>
          </cell>
          <cell r="B4616" t="str">
            <v>A5C</v>
          </cell>
          <cell r="C4616" t="str">
            <v>P</v>
          </cell>
          <cell r="D4616" t="str">
            <v>23013</v>
          </cell>
          <cell r="E4616" t="str">
            <v>BALL VA</v>
          </cell>
          <cell r="F4616">
            <v>6</v>
          </cell>
          <cell r="G4616" t="str">
            <v>VB8010600000T00</v>
          </cell>
          <cell r="H4616">
            <v>0.75</v>
          </cell>
          <cell r="I4616" t="str">
            <v>--</v>
          </cell>
          <cell r="J4616">
            <v>2</v>
          </cell>
          <cell r="K4616">
            <v>2</v>
          </cell>
        </row>
        <row r="4617">
          <cell r="A4617" t="str">
            <v>M2</v>
          </cell>
          <cell r="B4617" t="str">
            <v>A5C</v>
          </cell>
          <cell r="C4617" t="str">
            <v>P</v>
          </cell>
          <cell r="D4617" t="str">
            <v>23013</v>
          </cell>
          <cell r="E4617" t="str">
            <v>BALL VA</v>
          </cell>
          <cell r="F4617">
            <v>6</v>
          </cell>
          <cell r="G4617" t="str">
            <v>VB8010600000T00</v>
          </cell>
          <cell r="H4617">
            <v>0.75</v>
          </cell>
          <cell r="I4617" t="str">
            <v>--</v>
          </cell>
          <cell r="J4617">
            <v>2</v>
          </cell>
          <cell r="K4617">
            <v>2</v>
          </cell>
        </row>
        <row r="4618">
          <cell r="A4618" t="str">
            <v>M2</v>
          </cell>
          <cell r="B4618" t="str">
            <v>A5C</v>
          </cell>
          <cell r="C4618" t="str">
            <v>P</v>
          </cell>
          <cell r="D4618" t="str">
            <v>24026</v>
          </cell>
          <cell r="E4618" t="str">
            <v>BALL VA</v>
          </cell>
          <cell r="F4618">
            <v>6</v>
          </cell>
          <cell r="G4618" t="str">
            <v>VB8010600000T00</v>
          </cell>
          <cell r="H4618">
            <v>0.75</v>
          </cell>
          <cell r="I4618" t="str">
            <v>--</v>
          </cell>
          <cell r="J4618">
            <v>1</v>
          </cell>
          <cell r="K4618">
            <v>1</v>
          </cell>
        </row>
        <row r="4619">
          <cell r="A4619" t="str">
            <v>M2</v>
          </cell>
          <cell r="B4619" t="str">
            <v>A5C</v>
          </cell>
          <cell r="C4619" t="str">
            <v>P</v>
          </cell>
          <cell r="D4619" t="str">
            <v>24033</v>
          </cell>
          <cell r="E4619" t="str">
            <v>BALL VA</v>
          </cell>
          <cell r="F4619">
            <v>6</v>
          </cell>
          <cell r="G4619" t="str">
            <v>VB8010600000T00</v>
          </cell>
          <cell r="H4619">
            <v>0.75</v>
          </cell>
          <cell r="I4619" t="str">
            <v>--</v>
          </cell>
          <cell r="J4619">
            <v>1</v>
          </cell>
          <cell r="K4619">
            <v>1</v>
          </cell>
        </row>
        <row r="4620">
          <cell r="A4620" t="str">
            <v>M2</v>
          </cell>
          <cell r="B4620" t="str">
            <v>A5C</v>
          </cell>
          <cell r="C4620" t="str">
            <v>TRIM</v>
          </cell>
          <cell r="D4620" t="str">
            <v>V-2401</v>
          </cell>
          <cell r="E4620" t="str">
            <v>BALL VA</v>
          </cell>
          <cell r="F4620">
            <v>6</v>
          </cell>
          <cell r="G4620" t="str">
            <v>VB8010600000T00</v>
          </cell>
          <cell r="H4620">
            <v>0.75</v>
          </cell>
          <cell r="I4620" t="str">
            <v>--</v>
          </cell>
          <cell r="J4620">
            <v>4</v>
          </cell>
          <cell r="K4620">
            <v>4</v>
          </cell>
        </row>
        <row r="4621">
          <cell r="A4621" t="str">
            <v>M2</v>
          </cell>
          <cell r="B4621" t="str">
            <v>A5C</v>
          </cell>
          <cell r="C4621" t="str">
            <v>TRIM</v>
          </cell>
          <cell r="D4621" t="str">
            <v>V-2404</v>
          </cell>
          <cell r="E4621" t="str">
            <v>BALL VA</v>
          </cell>
          <cell r="F4621">
            <v>6</v>
          </cell>
          <cell r="G4621" t="str">
            <v>VB8010600000T00</v>
          </cell>
          <cell r="H4621">
            <v>0.75</v>
          </cell>
          <cell r="I4621" t="str">
            <v>--</v>
          </cell>
          <cell r="J4621">
            <v>2</v>
          </cell>
          <cell r="K4621">
            <v>2</v>
          </cell>
        </row>
        <row r="4622">
          <cell r="A4622" t="str">
            <v>M2</v>
          </cell>
          <cell r="B4622" t="str">
            <v>A5C</v>
          </cell>
          <cell r="C4622" t="str">
            <v>P</v>
          </cell>
          <cell r="D4622" t="str">
            <v>23014</v>
          </cell>
          <cell r="E4622" t="str">
            <v>CHECK VA</v>
          </cell>
          <cell r="F4622">
            <v>6</v>
          </cell>
          <cell r="G4622" t="str">
            <v>VCB8010400000T00</v>
          </cell>
          <cell r="H4622">
            <v>0.75</v>
          </cell>
          <cell r="I4622" t="str">
            <v>--</v>
          </cell>
          <cell r="J4622">
            <v>1</v>
          </cell>
          <cell r="K4622">
            <v>1</v>
          </cell>
        </row>
        <row r="4623">
          <cell r="A4623" t="str">
            <v>M2</v>
          </cell>
          <cell r="B4623" t="str">
            <v>A5C</v>
          </cell>
          <cell r="C4623" t="str">
            <v>P</v>
          </cell>
          <cell r="D4623" t="str">
            <v>24029</v>
          </cell>
          <cell r="E4623" t="str">
            <v>CHECK VA</v>
          </cell>
          <cell r="F4623">
            <v>6</v>
          </cell>
          <cell r="G4623" t="str">
            <v>VCB8010400000T00</v>
          </cell>
          <cell r="H4623">
            <v>0.75</v>
          </cell>
          <cell r="I4623" t="str">
            <v>--</v>
          </cell>
          <cell r="J4623">
            <v>2</v>
          </cell>
          <cell r="K4623">
            <v>2</v>
          </cell>
        </row>
        <row r="4624">
          <cell r="A4624" t="str">
            <v>M2</v>
          </cell>
          <cell r="B4624" t="str">
            <v>A5C</v>
          </cell>
          <cell r="C4624" t="str">
            <v>P</v>
          </cell>
          <cell r="D4624" t="str">
            <v>23156</v>
          </cell>
          <cell r="E4624" t="str">
            <v>GLOBE VA</v>
          </cell>
          <cell r="F4624">
            <v>6</v>
          </cell>
          <cell r="G4624" t="str">
            <v>VL8010100000T00</v>
          </cell>
          <cell r="H4624">
            <v>0.75</v>
          </cell>
          <cell r="I4624" t="str">
            <v>--</v>
          </cell>
          <cell r="J4624">
            <v>1</v>
          </cell>
          <cell r="K4624">
            <v>1</v>
          </cell>
        </row>
        <row r="4625">
          <cell r="A4625" t="str">
            <v>M2</v>
          </cell>
          <cell r="B4625" t="str">
            <v>A5C</v>
          </cell>
          <cell r="C4625" t="str">
            <v>P</v>
          </cell>
          <cell r="D4625" t="str">
            <v>99004</v>
          </cell>
          <cell r="E4625" t="str">
            <v>GLOBE VA</v>
          </cell>
          <cell r="F4625">
            <v>6</v>
          </cell>
          <cell r="G4625" t="str">
            <v>VL8010100000T00</v>
          </cell>
          <cell r="H4625">
            <v>0.75</v>
          </cell>
          <cell r="I4625" t="str">
            <v>--</v>
          </cell>
          <cell r="J4625">
            <v>1</v>
          </cell>
          <cell r="K4625">
            <v>1</v>
          </cell>
        </row>
        <row r="4626">
          <cell r="A4626" t="str">
            <v>M2</v>
          </cell>
          <cell r="B4626" t="str">
            <v>A5C</v>
          </cell>
          <cell r="C4626" t="str">
            <v>N</v>
          </cell>
          <cell r="D4626" t="str">
            <v>23634</v>
          </cell>
          <cell r="E4626" t="str">
            <v>BALL VA</v>
          </cell>
          <cell r="F4626">
            <v>6</v>
          </cell>
          <cell r="G4626" t="str">
            <v>VB8010600000100</v>
          </cell>
          <cell r="H4626">
            <v>1</v>
          </cell>
          <cell r="I4626" t="str">
            <v>--</v>
          </cell>
          <cell r="J4626">
            <v>1</v>
          </cell>
          <cell r="K4626">
            <v>1</v>
          </cell>
        </row>
        <row r="4627">
          <cell r="A4627" t="str">
            <v>M2</v>
          </cell>
          <cell r="B4627" t="str">
            <v>A5C</v>
          </cell>
          <cell r="C4627" t="str">
            <v>N</v>
          </cell>
          <cell r="D4627" t="str">
            <v>23636</v>
          </cell>
          <cell r="E4627" t="str">
            <v>BALL VA</v>
          </cell>
          <cell r="F4627">
            <v>6</v>
          </cell>
          <cell r="G4627" t="str">
            <v>VB8010600000100</v>
          </cell>
          <cell r="H4627">
            <v>1</v>
          </cell>
          <cell r="I4627" t="str">
            <v>--</v>
          </cell>
          <cell r="J4627">
            <v>1</v>
          </cell>
          <cell r="K4627">
            <v>1</v>
          </cell>
        </row>
        <row r="4628">
          <cell r="A4628" t="str">
            <v>M2</v>
          </cell>
          <cell r="B4628" t="str">
            <v>A5C</v>
          </cell>
          <cell r="C4628" t="str">
            <v>P</v>
          </cell>
          <cell r="D4628" t="str">
            <v>23037</v>
          </cell>
          <cell r="E4628" t="str">
            <v>BALL VA</v>
          </cell>
          <cell r="F4628">
            <v>6</v>
          </cell>
          <cell r="G4628" t="str">
            <v>VB8010600000100</v>
          </cell>
          <cell r="H4628">
            <v>1</v>
          </cell>
          <cell r="I4628" t="str">
            <v>--</v>
          </cell>
          <cell r="J4628">
            <v>3</v>
          </cell>
          <cell r="K4628">
            <v>3</v>
          </cell>
        </row>
        <row r="4629">
          <cell r="A4629" t="str">
            <v>M2</v>
          </cell>
          <cell r="B4629" t="str">
            <v>A5C</v>
          </cell>
          <cell r="C4629" t="str">
            <v>P</v>
          </cell>
          <cell r="D4629" t="str">
            <v>23052</v>
          </cell>
          <cell r="E4629" t="str">
            <v>BALL VA</v>
          </cell>
          <cell r="F4629">
            <v>6</v>
          </cell>
          <cell r="G4629" t="str">
            <v>VB8010600000100</v>
          </cell>
          <cell r="H4629">
            <v>1</v>
          </cell>
          <cell r="I4629" t="str">
            <v>--</v>
          </cell>
          <cell r="J4629">
            <v>3</v>
          </cell>
          <cell r="K4629">
            <v>3</v>
          </cell>
        </row>
        <row r="4630">
          <cell r="A4630" t="str">
            <v>M2</v>
          </cell>
          <cell r="B4630" t="str">
            <v>A5C</v>
          </cell>
          <cell r="C4630" t="str">
            <v>P</v>
          </cell>
          <cell r="D4630" t="str">
            <v>23063</v>
          </cell>
          <cell r="E4630" t="str">
            <v>BALL VA</v>
          </cell>
          <cell r="F4630">
            <v>6</v>
          </cell>
          <cell r="G4630" t="str">
            <v>VB8010600000100</v>
          </cell>
          <cell r="H4630">
            <v>1</v>
          </cell>
          <cell r="I4630" t="str">
            <v>--</v>
          </cell>
          <cell r="J4630">
            <v>3</v>
          </cell>
          <cell r="K4630">
            <v>3</v>
          </cell>
        </row>
        <row r="4631">
          <cell r="A4631" t="str">
            <v>M2</v>
          </cell>
          <cell r="B4631" t="str">
            <v>A5C</v>
          </cell>
          <cell r="C4631" t="str">
            <v>P</v>
          </cell>
          <cell r="D4631" t="str">
            <v>23067</v>
          </cell>
          <cell r="E4631" t="str">
            <v>BALL VA</v>
          </cell>
          <cell r="F4631">
            <v>6</v>
          </cell>
          <cell r="G4631" t="str">
            <v>VB8010600000100</v>
          </cell>
          <cell r="H4631">
            <v>1</v>
          </cell>
          <cell r="I4631" t="str">
            <v>--</v>
          </cell>
          <cell r="J4631">
            <v>1</v>
          </cell>
          <cell r="K4631">
            <v>1</v>
          </cell>
        </row>
        <row r="4632">
          <cell r="A4632" t="str">
            <v>M2</v>
          </cell>
          <cell r="B4632" t="str">
            <v>A5C</v>
          </cell>
          <cell r="C4632" t="str">
            <v>P</v>
          </cell>
          <cell r="D4632" t="str">
            <v>23078</v>
          </cell>
          <cell r="E4632" t="str">
            <v>BALL VA</v>
          </cell>
          <cell r="F4632">
            <v>6</v>
          </cell>
          <cell r="G4632" t="str">
            <v>VB8010600000100</v>
          </cell>
          <cell r="H4632">
            <v>1</v>
          </cell>
          <cell r="I4632" t="str">
            <v>--</v>
          </cell>
          <cell r="J4632">
            <v>3</v>
          </cell>
          <cell r="K4632">
            <v>3</v>
          </cell>
        </row>
        <row r="4633">
          <cell r="A4633" t="str">
            <v>M2</v>
          </cell>
          <cell r="B4633" t="str">
            <v>A5C</v>
          </cell>
          <cell r="C4633" t="str">
            <v>P</v>
          </cell>
          <cell r="D4633" t="str">
            <v>23083</v>
          </cell>
          <cell r="E4633" t="str">
            <v>BALL VA</v>
          </cell>
          <cell r="F4633">
            <v>6</v>
          </cell>
          <cell r="G4633" t="str">
            <v>VB8010600000100</v>
          </cell>
          <cell r="H4633">
            <v>1</v>
          </cell>
          <cell r="I4633" t="str">
            <v>--</v>
          </cell>
          <cell r="J4633">
            <v>3</v>
          </cell>
          <cell r="K4633">
            <v>3</v>
          </cell>
        </row>
        <row r="4634">
          <cell r="A4634" t="str">
            <v>M2</v>
          </cell>
          <cell r="B4634" t="str">
            <v>A5C</v>
          </cell>
          <cell r="C4634" t="str">
            <v>P</v>
          </cell>
          <cell r="D4634" t="str">
            <v>23104</v>
          </cell>
          <cell r="E4634" t="str">
            <v>BALL VA</v>
          </cell>
          <cell r="F4634">
            <v>6</v>
          </cell>
          <cell r="G4634" t="str">
            <v>VB8010600000100</v>
          </cell>
          <cell r="H4634">
            <v>1</v>
          </cell>
          <cell r="I4634" t="str">
            <v>--</v>
          </cell>
          <cell r="J4634">
            <v>1</v>
          </cell>
          <cell r="K4634">
            <v>1</v>
          </cell>
        </row>
        <row r="4635">
          <cell r="A4635" t="str">
            <v>M2</v>
          </cell>
          <cell r="B4635" t="str">
            <v>A5C</v>
          </cell>
          <cell r="C4635" t="str">
            <v>P</v>
          </cell>
          <cell r="D4635" t="str">
            <v>23104</v>
          </cell>
          <cell r="E4635" t="str">
            <v>BALL VA</v>
          </cell>
          <cell r="F4635">
            <v>6</v>
          </cell>
          <cell r="G4635" t="str">
            <v>VB8010600000100</v>
          </cell>
          <cell r="H4635">
            <v>1</v>
          </cell>
          <cell r="I4635" t="str">
            <v>--</v>
          </cell>
          <cell r="J4635">
            <v>1</v>
          </cell>
          <cell r="K4635">
            <v>1</v>
          </cell>
        </row>
        <row r="4636">
          <cell r="A4636" t="str">
            <v>M2</v>
          </cell>
          <cell r="B4636" t="str">
            <v>A5C</v>
          </cell>
          <cell r="C4636" t="str">
            <v>P</v>
          </cell>
          <cell r="D4636" t="str">
            <v>23108</v>
          </cell>
          <cell r="E4636" t="str">
            <v>BALL VA</v>
          </cell>
          <cell r="F4636">
            <v>6</v>
          </cell>
          <cell r="G4636" t="str">
            <v>VB8010600000100</v>
          </cell>
          <cell r="H4636">
            <v>1</v>
          </cell>
          <cell r="I4636" t="str">
            <v>--</v>
          </cell>
          <cell r="J4636">
            <v>1</v>
          </cell>
          <cell r="K4636">
            <v>1</v>
          </cell>
        </row>
        <row r="4637">
          <cell r="A4637" t="str">
            <v>M2</v>
          </cell>
          <cell r="B4637" t="str">
            <v>A5C</v>
          </cell>
          <cell r="C4637" t="str">
            <v>P</v>
          </cell>
          <cell r="D4637" t="str">
            <v>23112</v>
          </cell>
          <cell r="E4637" t="str">
            <v>BALL VA</v>
          </cell>
          <cell r="F4637">
            <v>6</v>
          </cell>
          <cell r="G4637" t="str">
            <v>VB8010600000100</v>
          </cell>
          <cell r="H4637">
            <v>1</v>
          </cell>
          <cell r="I4637" t="str">
            <v>--</v>
          </cell>
          <cell r="J4637">
            <v>1</v>
          </cell>
          <cell r="K4637">
            <v>1</v>
          </cell>
        </row>
        <row r="4638">
          <cell r="A4638" t="str">
            <v>M2</v>
          </cell>
          <cell r="B4638" t="str">
            <v>A5C</v>
          </cell>
          <cell r="C4638" t="str">
            <v>P</v>
          </cell>
          <cell r="D4638" t="str">
            <v>23112</v>
          </cell>
          <cell r="E4638" t="str">
            <v>BALL VA</v>
          </cell>
          <cell r="F4638">
            <v>6</v>
          </cell>
          <cell r="G4638" t="str">
            <v>VB8010600000100</v>
          </cell>
          <cell r="H4638">
            <v>1</v>
          </cell>
          <cell r="I4638" t="str">
            <v>--</v>
          </cell>
          <cell r="J4638">
            <v>1</v>
          </cell>
          <cell r="K4638">
            <v>1</v>
          </cell>
        </row>
        <row r="4639">
          <cell r="A4639" t="str">
            <v>M2</v>
          </cell>
          <cell r="B4639" t="str">
            <v>A5C</v>
          </cell>
          <cell r="C4639" t="str">
            <v>P</v>
          </cell>
          <cell r="D4639" t="str">
            <v>23122</v>
          </cell>
          <cell r="E4639" t="str">
            <v>BALL VA</v>
          </cell>
          <cell r="F4639">
            <v>6</v>
          </cell>
          <cell r="G4639" t="str">
            <v>VB8010600000100</v>
          </cell>
          <cell r="H4639">
            <v>1</v>
          </cell>
          <cell r="I4639" t="str">
            <v>--</v>
          </cell>
          <cell r="J4639">
            <v>3</v>
          </cell>
          <cell r="K4639">
            <v>3</v>
          </cell>
        </row>
        <row r="4640">
          <cell r="A4640" t="str">
            <v>M2</v>
          </cell>
          <cell r="B4640" t="str">
            <v>A5C</v>
          </cell>
          <cell r="C4640" t="str">
            <v>P</v>
          </cell>
          <cell r="D4640" t="str">
            <v>23144</v>
          </cell>
          <cell r="E4640" t="str">
            <v>BALL VA</v>
          </cell>
          <cell r="F4640">
            <v>6</v>
          </cell>
          <cell r="G4640" t="str">
            <v>VB8010600000100</v>
          </cell>
          <cell r="H4640">
            <v>1</v>
          </cell>
          <cell r="I4640" t="str">
            <v>--</v>
          </cell>
          <cell r="J4640">
            <v>2</v>
          </cell>
          <cell r="K4640">
            <v>2</v>
          </cell>
        </row>
        <row r="4641">
          <cell r="A4641" t="str">
            <v>M2</v>
          </cell>
          <cell r="B4641" t="str">
            <v>A5C</v>
          </cell>
          <cell r="C4641" t="str">
            <v>P</v>
          </cell>
          <cell r="D4641" t="str">
            <v>23148</v>
          </cell>
          <cell r="E4641" t="str">
            <v>BALL VA</v>
          </cell>
          <cell r="F4641">
            <v>6</v>
          </cell>
          <cell r="G4641" t="str">
            <v>VB8010600000100</v>
          </cell>
          <cell r="H4641">
            <v>1</v>
          </cell>
          <cell r="I4641" t="str">
            <v>--</v>
          </cell>
          <cell r="J4641">
            <v>2</v>
          </cell>
          <cell r="K4641">
            <v>2</v>
          </cell>
        </row>
        <row r="4642">
          <cell r="A4642" t="str">
            <v>M2</v>
          </cell>
          <cell r="B4642" t="str">
            <v>A5C</v>
          </cell>
          <cell r="C4642" t="str">
            <v>P</v>
          </cell>
          <cell r="D4642" t="str">
            <v>23149</v>
          </cell>
          <cell r="E4642" t="str">
            <v>BALL VA</v>
          </cell>
          <cell r="F4642">
            <v>6</v>
          </cell>
          <cell r="G4642" t="str">
            <v>VB8010600000100</v>
          </cell>
          <cell r="H4642">
            <v>1</v>
          </cell>
          <cell r="I4642" t="str">
            <v>--</v>
          </cell>
          <cell r="J4642">
            <v>2</v>
          </cell>
          <cell r="K4642">
            <v>2</v>
          </cell>
        </row>
        <row r="4643">
          <cell r="A4643" t="str">
            <v>M2</v>
          </cell>
          <cell r="B4643" t="str">
            <v>A5C</v>
          </cell>
          <cell r="C4643" t="str">
            <v>P</v>
          </cell>
          <cell r="D4643" t="str">
            <v>23164</v>
          </cell>
          <cell r="E4643" t="str">
            <v>BALL VA</v>
          </cell>
          <cell r="F4643">
            <v>6</v>
          </cell>
          <cell r="G4643" t="str">
            <v>VB8010600000100</v>
          </cell>
          <cell r="H4643">
            <v>1</v>
          </cell>
          <cell r="I4643" t="str">
            <v>--</v>
          </cell>
          <cell r="J4643">
            <v>2</v>
          </cell>
          <cell r="K4643">
            <v>2</v>
          </cell>
        </row>
        <row r="4644">
          <cell r="A4644" t="str">
            <v>M2</v>
          </cell>
          <cell r="B4644" t="str">
            <v>A5C</v>
          </cell>
          <cell r="C4644" t="str">
            <v>P</v>
          </cell>
          <cell r="D4644" t="str">
            <v>23204</v>
          </cell>
          <cell r="E4644" t="str">
            <v>BALL VA</v>
          </cell>
          <cell r="F4644">
            <v>6</v>
          </cell>
          <cell r="G4644" t="str">
            <v>VB8010600000100</v>
          </cell>
          <cell r="H4644">
            <v>1</v>
          </cell>
          <cell r="I4644" t="str">
            <v>--</v>
          </cell>
          <cell r="J4644">
            <v>1</v>
          </cell>
          <cell r="K4644">
            <v>1</v>
          </cell>
        </row>
        <row r="4645">
          <cell r="A4645" t="str">
            <v>M2</v>
          </cell>
          <cell r="B4645" t="str">
            <v>A5C</v>
          </cell>
          <cell r="C4645" t="str">
            <v>P</v>
          </cell>
          <cell r="D4645" t="str">
            <v>23206</v>
          </cell>
          <cell r="E4645" t="str">
            <v>BALL VA</v>
          </cell>
          <cell r="F4645">
            <v>6</v>
          </cell>
          <cell r="G4645" t="str">
            <v>VB8010600000100</v>
          </cell>
          <cell r="H4645">
            <v>1</v>
          </cell>
          <cell r="I4645" t="str">
            <v>--</v>
          </cell>
          <cell r="J4645">
            <v>1</v>
          </cell>
          <cell r="K4645">
            <v>1</v>
          </cell>
        </row>
        <row r="4646">
          <cell r="A4646" t="str">
            <v>M2</v>
          </cell>
          <cell r="B4646" t="str">
            <v>A5C</v>
          </cell>
          <cell r="C4646" t="str">
            <v>P</v>
          </cell>
          <cell r="D4646" t="str">
            <v>23208</v>
          </cell>
          <cell r="E4646" t="str">
            <v>BALL VA</v>
          </cell>
          <cell r="F4646">
            <v>6</v>
          </cell>
          <cell r="G4646" t="str">
            <v>VB8010600000100</v>
          </cell>
          <cell r="H4646">
            <v>1</v>
          </cell>
          <cell r="I4646" t="str">
            <v>--</v>
          </cell>
          <cell r="J4646">
            <v>1</v>
          </cell>
          <cell r="K4646">
            <v>1</v>
          </cell>
        </row>
        <row r="4647">
          <cell r="A4647" t="str">
            <v>M2</v>
          </cell>
          <cell r="B4647" t="str">
            <v>A5C</v>
          </cell>
          <cell r="C4647" t="str">
            <v>P</v>
          </cell>
          <cell r="D4647" t="str">
            <v>23207</v>
          </cell>
          <cell r="E4647" t="str">
            <v>BALL VA</v>
          </cell>
          <cell r="F4647">
            <v>6</v>
          </cell>
          <cell r="G4647" t="str">
            <v>VB8010600000100</v>
          </cell>
          <cell r="H4647">
            <v>1</v>
          </cell>
          <cell r="I4647" t="str">
            <v>--</v>
          </cell>
          <cell r="J4647">
            <v>1</v>
          </cell>
          <cell r="K4647">
            <v>1</v>
          </cell>
        </row>
        <row r="4648">
          <cell r="A4648" t="str">
            <v>M2</v>
          </cell>
          <cell r="B4648" t="str">
            <v>A5C</v>
          </cell>
          <cell r="C4648" t="str">
            <v>P</v>
          </cell>
          <cell r="D4648" t="str">
            <v>23213</v>
          </cell>
          <cell r="E4648" t="str">
            <v>BALL VA</v>
          </cell>
          <cell r="F4648">
            <v>6</v>
          </cell>
          <cell r="G4648" t="str">
            <v>VB8010600000100</v>
          </cell>
          <cell r="H4648">
            <v>1</v>
          </cell>
          <cell r="I4648" t="str">
            <v>--</v>
          </cell>
          <cell r="J4648">
            <v>1</v>
          </cell>
          <cell r="K4648">
            <v>1</v>
          </cell>
        </row>
        <row r="4649">
          <cell r="A4649" t="str">
            <v>M2</v>
          </cell>
          <cell r="B4649" t="str">
            <v>A5C</v>
          </cell>
          <cell r="C4649" t="str">
            <v>P</v>
          </cell>
          <cell r="D4649" t="str">
            <v>23230</v>
          </cell>
          <cell r="E4649" t="str">
            <v>BALL VA</v>
          </cell>
          <cell r="F4649">
            <v>6</v>
          </cell>
          <cell r="G4649" t="str">
            <v>VB8010600000100</v>
          </cell>
          <cell r="H4649">
            <v>1</v>
          </cell>
          <cell r="I4649" t="str">
            <v>--</v>
          </cell>
          <cell r="J4649">
            <v>2</v>
          </cell>
          <cell r="K4649">
            <v>2</v>
          </cell>
        </row>
        <row r="4650">
          <cell r="A4650" t="str">
            <v>M2</v>
          </cell>
          <cell r="B4650" t="str">
            <v>A5C</v>
          </cell>
          <cell r="C4650" t="str">
            <v>P</v>
          </cell>
          <cell r="D4650" t="str">
            <v>23239</v>
          </cell>
          <cell r="E4650" t="str">
            <v>BALL VA</v>
          </cell>
          <cell r="F4650">
            <v>6</v>
          </cell>
          <cell r="G4650" t="str">
            <v>VB8010600000100</v>
          </cell>
          <cell r="H4650">
            <v>1</v>
          </cell>
          <cell r="I4650" t="str">
            <v>--</v>
          </cell>
          <cell r="J4650">
            <v>1</v>
          </cell>
          <cell r="K4650">
            <v>1</v>
          </cell>
        </row>
        <row r="4651">
          <cell r="A4651" t="str">
            <v>M2</v>
          </cell>
          <cell r="B4651" t="str">
            <v>A5C</v>
          </cell>
          <cell r="C4651" t="str">
            <v>P</v>
          </cell>
          <cell r="D4651" t="str">
            <v>23235</v>
          </cell>
          <cell r="E4651" t="str">
            <v>BALL VA</v>
          </cell>
          <cell r="F4651">
            <v>6</v>
          </cell>
          <cell r="G4651" t="str">
            <v>VB8010600000100</v>
          </cell>
          <cell r="H4651">
            <v>1</v>
          </cell>
          <cell r="I4651" t="str">
            <v>--</v>
          </cell>
          <cell r="J4651">
            <v>1</v>
          </cell>
          <cell r="K4651">
            <v>1</v>
          </cell>
        </row>
        <row r="4652">
          <cell r="A4652" t="str">
            <v>M2</v>
          </cell>
          <cell r="B4652" t="str">
            <v>A5C</v>
          </cell>
          <cell r="C4652" t="str">
            <v>P</v>
          </cell>
          <cell r="D4652" t="str">
            <v>23245</v>
          </cell>
          <cell r="E4652" t="str">
            <v>BALL VA</v>
          </cell>
          <cell r="F4652">
            <v>6</v>
          </cell>
          <cell r="G4652" t="str">
            <v>VB8010600000100</v>
          </cell>
          <cell r="H4652">
            <v>1</v>
          </cell>
          <cell r="I4652" t="str">
            <v>--</v>
          </cell>
          <cell r="J4652">
            <v>1</v>
          </cell>
          <cell r="K4652">
            <v>1</v>
          </cell>
        </row>
        <row r="4653">
          <cell r="A4653" t="str">
            <v>M2</v>
          </cell>
          <cell r="B4653" t="str">
            <v>A5C</v>
          </cell>
          <cell r="C4653" t="str">
            <v>P</v>
          </cell>
          <cell r="D4653" t="str">
            <v>23252</v>
          </cell>
          <cell r="E4653" t="str">
            <v>BALL VA</v>
          </cell>
          <cell r="F4653">
            <v>6</v>
          </cell>
          <cell r="G4653" t="str">
            <v>VB8010600000100</v>
          </cell>
          <cell r="H4653">
            <v>1</v>
          </cell>
          <cell r="I4653" t="str">
            <v>--</v>
          </cell>
          <cell r="J4653">
            <v>2</v>
          </cell>
          <cell r="K4653">
            <v>2</v>
          </cell>
        </row>
        <row r="4654">
          <cell r="A4654" t="str">
            <v>M2</v>
          </cell>
          <cell r="B4654" t="str">
            <v>A5C</v>
          </cell>
          <cell r="C4654" t="str">
            <v>P</v>
          </cell>
          <cell r="D4654" t="str">
            <v>23261</v>
          </cell>
          <cell r="E4654" t="str">
            <v>BALL VA</v>
          </cell>
          <cell r="F4654">
            <v>6</v>
          </cell>
          <cell r="G4654" t="str">
            <v>VB8010600000100</v>
          </cell>
          <cell r="H4654">
            <v>1</v>
          </cell>
          <cell r="I4654" t="str">
            <v>--</v>
          </cell>
          <cell r="J4654">
            <v>1</v>
          </cell>
          <cell r="K4654">
            <v>1</v>
          </cell>
        </row>
        <row r="4655">
          <cell r="A4655" t="str">
            <v>M2</v>
          </cell>
          <cell r="B4655" t="str">
            <v>A5C</v>
          </cell>
          <cell r="C4655" t="str">
            <v>P</v>
          </cell>
          <cell r="D4655" t="str">
            <v>24008</v>
          </cell>
          <cell r="E4655" t="str">
            <v>BALL VA</v>
          </cell>
          <cell r="F4655">
            <v>6</v>
          </cell>
          <cell r="G4655" t="str">
            <v>VB8010600000100</v>
          </cell>
          <cell r="H4655">
            <v>1</v>
          </cell>
          <cell r="I4655" t="str">
            <v>--</v>
          </cell>
          <cell r="J4655">
            <v>4</v>
          </cell>
          <cell r="K4655">
            <v>4</v>
          </cell>
        </row>
        <row r="4656">
          <cell r="A4656" t="str">
            <v>M2</v>
          </cell>
          <cell r="B4656" t="str">
            <v>A5C</v>
          </cell>
          <cell r="C4656" t="str">
            <v>P</v>
          </cell>
          <cell r="D4656" t="str">
            <v>24020</v>
          </cell>
          <cell r="E4656" t="str">
            <v>BALL VA</v>
          </cell>
          <cell r="F4656">
            <v>6</v>
          </cell>
          <cell r="G4656" t="str">
            <v>VB8010600000100</v>
          </cell>
          <cell r="H4656">
            <v>1</v>
          </cell>
          <cell r="I4656" t="str">
            <v>--</v>
          </cell>
          <cell r="J4656">
            <v>3</v>
          </cell>
          <cell r="K4656">
            <v>3</v>
          </cell>
        </row>
        <row r="4657">
          <cell r="A4657" t="str">
            <v>M2</v>
          </cell>
          <cell r="B4657" t="str">
            <v>A5C</v>
          </cell>
          <cell r="C4657" t="str">
            <v>TRIM</v>
          </cell>
          <cell r="D4657" t="str">
            <v>V-2316</v>
          </cell>
          <cell r="E4657" t="str">
            <v>BALL VA</v>
          </cell>
          <cell r="F4657">
            <v>6</v>
          </cell>
          <cell r="G4657" t="str">
            <v>VB8010600000100</v>
          </cell>
          <cell r="H4657">
            <v>1</v>
          </cell>
          <cell r="I4657" t="str">
            <v>--</v>
          </cell>
          <cell r="J4657">
            <v>2</v>
          </cell>
          <cell r="K4657">
            <v>2</v>
          </cell>
        </row>
        <row r="4658">
          <cell r="A4658" t="str">
            <v>M2</v>
          </cell>
          <cell r="B4658" t="str">
            <v>A5C</v>
          </cell>
          <cell r="C4658" t="str">
            <v>N</v>
          </cell>
          <cell r="D4658" t="str">
            <v>23638</v>
          </cell>
          <cell r="E4658" t="str">
            <v>BALL VA</v>
          </cell>
          <cell r="F4658">
            <v>6</v>
          </cell>
          <cell r="G4658" t="str">
            <v>VB8010600000100</v>
          </cell>
          <cell r="H4658">
            <v>1</v>
          </cell>
          <cell r="I4658" t="str">
            <v>--</v>
          </cell>
          <cell r="J4658">
            <v>1</v>
          </cell>
          <cell r="K4658">
            <v>1</v>
          </cell>
        </row>
        <row r="4659">
          <cell r="A4659" t="str">
            <v>M2</v>
          </cell>
          <cell r="B4659" t="str">
            <v>A5C</v>
          </cell>
          <cell r="C4659" t="str">
            <v>N</v>
          </cell>
          <cell r="D4659" t="str">
            <v>23640</v>
          </cell>
          <cell r="E4659" t="str">
            <v>BALL VA</v>
          </cell>
          <cell r="F4659">
            <v>6</v>
          </cell>
          <cell r="G4659" t="str">
            <v>VB8010600000100</v>
          </cell>
          <cell r="H4659">
            <v>1</v>
          </cell>
          <cell r="I4659" t="str">
            <v>--</v>
          </cell>
          <cell r="J4659">
            <v>1</v>
          </cell>
          <cell r="K4659">
            <v>1</v>
          </cell>
        </row>
        <row r="4660">
          <cell r="A4660" t="str">
            <v>M2</v>
          </cell>
          <cell r="B4660" t="str">
            <v>A5C</v>
          </cell>
          <cell r="C4660" t="str">
            <v>P</v>
          </cell>
          <cell r="D4660" t="str">
            <v>23108</v>
          </cell>
          <cell r="E4660" t="str">
            <v>BALL VA</v>
          </cell>
          <cell r="F4660">
            <v>6</v>
          </cell>
          <cell r="G4660" t="str">
            <v>VB8010600000100</v>
          </cell>
          <cell r="H4660">
            <v>1</v>
          </cell>
          <cell r="I4660" t="str">
            <v>--</v>
          </cell>
          <cell r="J4660">
            <v>1</v>
          </cell>
          <cell r="K4660">
            <v>1</v>
          </cell>
        </row>
        <row r="4661">
          <cell r="A4661" t="str">
            <v>M2</v>
          </cell>
          <cell r="B4661" t="str">
            <v>A5C</v>
          </cell>
          <cell r="C4661" t="str">
            <v>P</v>
          </cell>
          <cell r="D4661" t="str">
            <v>23126</v>
          </cell>
          <cell r="E4661" t="str">
            <v>BALL VA</v>
          </cell>
          <cell r="F4661">
            <v>6</v>
          </cell>
          <cell r="G4661" t="str">
            <v>VB8010600000100</v>
          </cell>
          <cell r="H4661">
            <v>1</v>
          </cell>
          <cell r="I4661" t="str">
            <v>--</v>
          </cell>
          <cell r="J4661">
            <v>1</v>
          </cell>
          <cell r="K4661">
            <v>1</v>
          </cell>
        </row>
        <row r="4662">
          <cell r="A4662" t="str">
            <v>M2</v>
          </cell>
          <cell r="B4662" t="str">
            <v>A5C</v>
          </cell>
          <cell r="C4662" t="str">
            <v>P</v>
          </cell>
          <cell r="D4662" t="str">
            <v>23205</v>
          </cell>
          <cell r="E4662" t="str">
            <v>BALL VA</v>
          </cell>
          <cell r="F4662">
            <v>6</v>
          </cell>
          <cell r="G4662" t="str">
            <v>VB8010600000100</v>
          </cell>
          <cell r="H4662">
            <v>1</v>
          </cell>
          <cell r="I4662" t="str">
            <v>--</v>
          </cell>
          <cell r="J4662">
            <v>1</v>
          </cell>
          <cell r="K4662">
            <v>1</v>
          </cell>
        </row>
        <row r="4663">
          <cell r="A4663" t="str">
            <v>M2</v>
          </cell>
          <cell r="B4663" t="str">
            <v>A5C</v>
          </cell>
          <cell r="C4663" t="str">
            <v>P</v>
          </cell>
          <cell r="D4663" t="str">
            <v>23212</v>
          </cell>
          <cell r="E4663" t="str">
            <v>BALL VA</v>
          </cell>
          <cell r="F4663">
            <v>6</v>
          </cell>
          <cell r="G4663" t="str">
            <v>VB8010600000100</v>
          </cell>
          <cell r="H4663">
            <v>1</v>
          </cell>
          <cell r="I4663" t="str">
            <v>--</v>
          </cell>
          <cell r="J4663">
            <v>1</v>
          </cell>
          <cell r="K4663">
            <v>1</v>
          </cell>
        </row>
        <row r="4664">
          <cell r="A4664" t="str">
            <v>M2</v>
          </cell>
          <cell r="B4664" t="str">
            <v>A5C</v>
          </cell>
          <cell r="C4664" t="str">
            <v>P</v>
          </cell>
          <cell r="D4664" t="str">
            <v>23214</v>
          </cell>
          <cell r="E4664" t="str">
            <v>BALL VA</v>
          </cell>
          <cell r="F4664">
            <v>6</v>
          </cell>
          <cell r="G4664" t="str">
            <v>VB8010600000100</v>
          </cell>
          <cell r="H4664">
            <v>1</v>
          </cell>
          <cell r="I4664" t="str">
            <v>--</v>
          </cell>
          <cell r="J4664">
            <v>1</v>
          </cell>
          <cell r="K4664">
            <v>1</v>
          </cell>
        </row>
        <row r="4665">
          <cell r="A4665" t="str">
            <v>M2</v>
          </cell>
          <cell r="B4665" t="str">
            <v>A5C</v>
          </cell>
          <cell r="C4665" t="str">
            <v>P</v>
          </cell>
          <cell r="D4665" t="str">
            <v>24007</v>
          </cell>
          <cell r="E4665" t="str">
            <v>BALL VA</v>
          </cell>
          <cell r="F4665">
            <v>6</v>
          </cell>
          <cell r="G4665" t="str">
            <v>VB8010600000100</v>
          </cell>
          <cell r="H4665">
            <v>1</v>
          </cell>
          <cell r="I4665" t="str">
            <v>--</v>
          </cell>
          <cell r="J4665">
            <v>1</v>
          </cell>
          <cell r="K4665">
            <v>1</v>
          </cell>
        </row>
        <row r="4666">
          <cell r="A4666" t="str">
            <v>M2</v>
          </cell>
          <cell r="B4666" t="str">
            <v>A5C</v>
          </cell>
          <cell r="C4666" t="str">
            <v>P</v>
          </cell>
          <cell r="D4666" t="str">
            <v>24013</v>
          </cell>
          <cell r="E4666" t="str">
            <v>BALL VA</v>
          </cell>
          <cell r="F4666">
            <v>6</v>
          </cell>
          <cell r="G4666" t="str">
            <v>VB8010600000100</v>
          </cell>
          <cell r="H4666">
            <v>1</v>
          </cell>
          <cell r="I4666" t="str">
            <v>--</v>
          </cell>
          <cell r="J4666">
            <v>1</v>
          </cell>
          <cell r="K4666">
            <v>1</v>
          </cell>
        </row>
        <row r="4667">
          <cell r="A4667" t="str">
            <v>M2</v>
          </cell>
          <cell r="B4667" t="str">
            <v>A5C</v>
          </cell>
          <cell r="C4667" t="str">
            <v>N</v>
          </cell>
          <cell r="D4667" t="str">
            <v>23640</v>
          </cell>
          <cell r="E4667" t="str">
            <v>CHECK VA</v>
          </cell>
          <cell r="F4667">
            <v>6</v>
          </cell>
          <cell r="G4667" t="str">
            <v>VCB8010400000100</v>
          </cell>
          <cell r="H4667">
            <v>1</v>
          </cell>
          <cell r="I4667" t="str">
            <v>--</v>
          </cell>
          <cell r="J4667">
            <v>1</v>
          </cell>
          <cell r="K4667">
            <v>1</v>
          </cell>
        </row>
        <row r="4668">
          <cell r="A4668" t="str">
            <v>M2</v>
          </cell>
          <cell r="B4668" t="str">
            <v>A5C</v>
          </cell>
          <cell r="C4668" t="str">
            <v>N</v>
          </cell>
          <cell r="D4668" t="str">
            <v>23631</v>
          </cell>
          <cell r="E4668" t="str">
            <v>CHECK VA</v>
          </cell>
          <cell r="F4668">
            <v>6</v>
          </cell>
          <cell r="G4668" t="str">
            <v>VCB8010400000100</v>
          </cell>
          <cell r="H4668">
            <v>1</v>
          </cell>
          <cell r="I4668" t="str">
            <v>--</v>
          </cell>
          <cell r="J4668">
            <v>1</v>
          </cell>
          <cell r="K4668">
            <v>1</v>
          </cell>
        </row>
        <row r="4669">
          <cell r="A4669" t="str">
            <v>M2</v>
          </cell>
          <cell r="B4669" t="str">
            <v>A5C</v>
          </cell>
          <cell r="C4669" t="str">
            <v>N</v>
          </cell>
          <cell r="D4669" t="str">
            <v>23632</v>
          </cell>
          <cell r="E4669" t="str">
            <v>CHECK VA</v>
          </cell>
          <cell r="F4669">
            <v>6</v>
          </cell>
          <cell r="G4669" t="str">
            <v>VCB8010400000100</v>
          </cell>
          <cell r="H4669">
            <v>1</v>
          </cell>
          <cell r="I4669" t="str">
            <v>--</v>
          </cell>
          <cell r="J4669">
            <v>1</v>
          </cell>
          <cell r="K4669">
            <v>1</v>
          </cell>
        </row>
        <row r="4670">
          <cell r="A4670" t="str">
            <v>M2</v>
          </cell>
          <cell r="B4670" t="str">
            <v>A5C</v>
          </cell>
          <cell r="C4670" t="str">
            <v>N</v>
          </cell>
          <cell r="D4670" t="str">
            <v>23633</v>
          </cell>
          <cell r="E4670" t="str">
            <v>CHECK VA</v>
          </cell>
          <cell r="F4670">
            <v>6</v>
          </cell>
          <cell r="G4670" t="str">
            <v>VCB8010400000100</v>
          </cell>
          <cell r="H4670">
            <v>1</v>
          </cell>
          <cell r="I4670" t="str">
            <v>--</v>
          </cell>
          <cell r="J4670">
            <v>1</v>
          </cell>
          <cell r="K4670">
            <v>1</v>
          </cell>
        </row>
        <row r="4671">
          <cell r="A4671" t="str">
            <v>M2</v>
          </cell>
          <cell r="B4671" t="str">
            <v>A5C</v>
          </cell>
          <cell r="C4671" t="str">
            <v>N</v>
          </cell>
          <cell r="D4671" t="str">
            <v>23634</v>
          </cell>
          <cell r="E4671" t="str">
            <v>CHECK VA</v>
          </cell>
          <cell r="F4671">
            <v>6</v>
          </cell>
          <cell r="G4671" t="str">
            <v>VCB8010400000100</v>
          </cell>
          <cell r="H4671">
            <v>1</v>
          </cell>
          <cell r="I4671" t="str">
            <v>--</v>
          </cell>
          <cell r="J4671">
            <v>1</v>
          </cell>
          <cell r="K4671">
            <v>1</v>
          </cell>
        </row>
        <row r="4672">
          <cell r="A4672" t="str">
            <v>M2</v>
          </cell>
          <cell r="B4672" t="str">
            <v>A5C</v>
          </cell>
          <cell r="C4672" t="str">
            <v>N</v>
          </cell>
          <cell r="D4672" t="str">
            <v>23635</v>
          </cell>
          <cell r="E4672" t="str">
            <v>CHECK VA</v>
          </cell>
          <cell r="F4672">
            <v>6</v>
          </cell>
          <cell r="G4672" t="str">
            <v>VCB8010400000100</v>
          </cell>
          <cell r="H4672">
            <v>1</v>
          </cell>
          <cell r="I4672" t="str">
            <v>--</v>
          </cell>
          <cell r="J4672">
            <v>1</v>
          </cell>
          <cell r="K4672">
            <v>1</v>
          </cell>
        </row>
        <row r="4673">
          <cell r="A4673" t="str">
            <v>M2</v>
          </cell>
          <cell r="B4673" t="str">
            <v>A5C</v>
          </cell>
          <cell r="C4673" t="str">
            <v>N</v>
          </cell>
          <cell r="D4673" t="str">
            <v>23638</v>
          </cell>
          <cell r="E4673" t="str">
            <v>CHECK VA</v>
          </cell>
          <cell r="F4673">
            <v>6</v>
          </cell>
          <cell r="G4673" t="str">
            <v>VCB8010400000100</v>
          </cell>
          <cell r="H4673">
            <v>1</v>
          </cell>
          <cell r="I4673" t="str">
            <v>--</v>
          </cell>
          <cell r="J4673">
            <v>1</v>
          </cell>
          <cell r="K4673">
            <v>1</v>
          </cell>
        </row>
        <row r="4674">
          <cell r="A4674" t="str">
            <v>M2</v>
          </cell>
          <cell r="B4674" t="str">
            <v>A5C</v>
          </cell>
          <cell r="C4674" t="str">
            <v>N</v>
          </cell>
          <cell r="D4674" t="str">
            <v>23639</v>
          </cell>
          <cell r="E4674" t="str">
            <v>CHECK VA</v>
          </cell>
          <cell r="F4674">
            <v>6</v>
          </cell>
          <cell r="G4674" t="str">
            <v>VCB8010400000100</v>
          </cell>
          <cell r="H4674">
            <v>1</v>
          </cell>
          <cell r="I4674" t="str">
            <v>--</v>
          </cell>
          <cell r="J4674">
            <v>1</v>
          </cell>
          <cell r="K4674">
            <v>1</v>
          </cell>
        </row>
        <row r="4675">
          <cell r="A4675" t="str">
            <v>M2</v>
          </cell>
          <cell r="B4675" t="str">
            <v>A5C</v>
          </cell>
          <cell r="C4675" t="str">
            <v>P</v>
          </cell>
          <cell r="D4675" t="str">
            <v>23037</v>
          </cell>
          <cell r="E4675" t="str">
            <v>CHECK VA</v>
          </cell>
          <cell r="F4675">
            <v>6</v>
          </cell>
          <cell r="G4675" t="str">
            <v>VCB8010400000100</v>
          </cell>
          <cell r="H4675">
            <v>1</v>
          </cell>
          <cell r="I4675" t="str">
            <v>--</v>
          </cell>
          <cell r="J4675">
            <v>1</v>
          </cell>
          <cell r="K4675">
            <v>1</v>
          </cell>
        </row>
        <row r="4676">
          <cell r="A4676" t="str">
            <v>M2</v>
          </cell>
          <cell r="B4676" t="str">
            <v>A5C</v>
          </cell>
          <cell r="C4676" t="str">
            <v>P</v>
          </cell>
          <cell r="D4676" t="str">
            <v>23083</v>
          </cell>
          <cell r="E4676" t="str">
            <v>CHECK VA</v>
          </cell>
          <cell r="F4676">
            <v>6</v>
          </cell>
          <cell r="G4676" t="str">
            <v>VCB8010400000100</v>
          </cell>
          <cell r="H4676">
            <v>1</v>
          </cell>
          <cell r="I4676" t="str">
            <v>--</v>
          </cell>
          <cell r="J4676">
            <v>1</v>
          </cell>
          <cell r="K4676">
            <v>1</v>
          </cell>
        </row>
        <row r="4677">
          <cell r="A4677" t="str">
            <v>M2</v>
          </cell>
          <cell r="B4677" t="str">
            <v>A5C</v>
          </cell>
          <cell r="C4677" t="str">
            <v>P</v>
          </cell>
          <cell r="D4677" t="str">
            <v>23104</v>
          </cell>
          <cell r="E4677" t="str">
            <v>CHECK VA</v>
          </cell>
          <cell r="F4677">
            <v>6</v>
          </cell>
          <cell r="G4677" t="str">
            <v>VCB8010400000100</v>
          </cell>
          <cell r="H4677">
            <v>1</v>
          </cell>
          <cell r="I4677" t="str">
            <v>--</v>
          </cell>
          <cell r="J4677">
            <v>1</v>
          </cell>
          <cell r="K4677">
            <v>1</v>
          </cell>
        </row>
        <row r="4678">
          <cell r="A4678" t="str">
            <v>M2</v>
          </cell>
          <cell r="B4678" t="str">
            <v>A5C</v>
          </cell>
          <cell r="C4678" t="str">
            <v>P</v>
          </cell>
          <cell r="D4678" t="str">
            <v>23122</v>
          </cell>
          <cell r="E4678" t="str">
            <v>CHECK VA</v>
          </cell>
          <cell r="F4678">
            <v>6</v>
          </cell>
          <cell r="G4678" t="str">
            <v>VCB8010400000100</v>
          </cell>
          <cell r="H4678">
            <v>1</v>
          </cell>
          <cell r="I4678" t="str">
            <v>--</v>
          </cell>
          <cell r="J4678">
            <v>1</v>
          </cell>
          <cell r="K4678">
            <v>1</v>
          </cell>
        </row>
        <row r="4679">
          <cell r="A4679" t="str">
            <v>M2</v>
          </cell>
          <cell r="B4679" t="str">
            <v>A5C</v>
          </cell>
          <cell r="C4679" t="str">
            <v>P</v>
          </cell>
          <cell r="D4679" t="str">
            <v>23144</v>
          </cell>
          <cell r="E4679" t="str">
            <v>CHECK VA</v>
          </cell>
          <cell r="F4679">
            <v>6</v>
          </cell>
          <cell r="G4679" t="str">
            <v>VCB8010400000100</v>
          </cell>
          <cell r="H4679">
            <v>1</v>
          </cell>
          <cell r="I4679" t="str">
            <v>--</v>
          </cell>
          <cell r="J4679">
            <v>2</v>
          </cell>
          <cell r="K4679">
            <v>2</v>
          </cell>
        </row>
        <row r="4680">
          <cell r="A4680" t="str">
            <v>M2</v>
          </cell>
          <cell r="B4680" t="str">
            <v>A5C</v>
          </cell>
          <cell r="C4680" t="str">
            <v>P</v>
          </cell>
          <cell r="D4680" t="str">
            <v>23149</v>
          </cell>
          <cell r="E4680" t="str">
            <v>CHECK VA</v>
          </cell>
          <cell r="F4680">
            <v>6</v>
          </cell>
          <cell r="G4680" t="str">
            <v>VCB8010400000100</v>
          </cell>
          <cell r="H4680">
            <v>1</v>
          </cell>
          <cell r="I4680" t="str">
            <v>--</v>
          </cell>
          <cell r="J4680">
            <v>1</v>
          </cell>
          <cell r="K4680">
            <v>1</v>
          </cell>
        </row>
        <row r="4681">
          <cell r="A4681" t="str">
            <v>M2</v>
          </cell>
          <cell r="B4681" t="str">
            <v>A5C</v>
          </cell>
          <cell r="C4681" t="str">
            <v>P</v>
          </cell>
          <cell r="D4681" t="str">
            <v>23204</v>
          </cell>
          <cell r="E4681" t="str">
            <v>CHECK VA</v>
          </cell>
          <cell r="F4681">
            <v>6</v>
          </cell>
          <cell r="G4681" t="str">
            <v>VCB8010400000100</v>
          </cell>
          <cell r="H4681">
            <v>1</v>
          </cell>
          <cell r="I4681" t="str">
            <v>--</v>
          </cell>
          <cell r="J4681">
            <v>1</v>
          </cell>
          <cell r="K4681">
            <v>1</v>
          </cell>
        </row>
        <row r="4682">
          <cell r="A4682" t="str">
            <v>M2</v>
          </cell>
          <cell r="B4682" t="str">
            <v>A5C</v>
          </cell>
          <cell r="C4682" t="str">
            <v>P</v>
          </cell>
          <cell r="D4682" t="str">
            <v>23213</v>
          </cell>
          <cell r="E4682" t="str">
            <v>CHECK VA</v>
          </cell>
          <cell r="F4682">
            <v>6</v>
          </cell>
          <cell r="G4682" t="str">
            <v>VCB8010400000100</v>
          </cell>
          <cell r="H4682">
            <v>1</v>
          </cell>
          <cell r="I4682" t="str">
            <v>--</v>
          </cell>
          <cell r="J4682">
            <v>1</v>
          </cell>
          <cell r="K4682">
            <v>1</v>
          </cell>
        </row>
        <row r="4683">
          <cell r="A4683" t="str">
            <v>M2</v>
          </cell>
          <cell r="B4683" t="str">
            <v>A5C</v>
          </cell>
          <cell r="C4683" t="str">
            <v>P</v>
          </cell>
          <cell r="D4683" t="str">
            <v>23206</v>
          </cell>
          <cell r="E4683" t="str">
            <v>CHECK VA</v>
          </cell>
          <cell r="F4683">
            <v>6</v>
          </cell>
          <cell r="G4683" t="str">
            <v>VCB8010400000100</v>
          </cell>
          <cell r="H4683">
            <v>1</v>
          </cell>
          <cell r="I4683" t="str">
            <v>--</v>
          </cell>
          <cell r="J4683">
            <v>1</v>
          </cell>
          <cell r="K4683">
            <v>1</v>
          </cell>
        </row>
        <row r="4684">
          <cell r="A4684" t="str">
            <v>M2</v>
          </cell>
          <cell r="B4684" t="str">
            <v>A5C</v>
          </cell>
          <cell r="C4684" t="str">
            <v>P</v>
          </cell>
          <cell r="D4684" t="str">
            <v>23208</v>
          </cell>
          <cell r="E4684" t="str">
            <v>CHECK VA</v>
          </cell>
          <cell r="F4684">
            <v>6</v>
          </cell>
          <cell r="G4684" t="str">
            <v>VCB8010400000100</v>
          </cell>
          <cell r="H4684">
            <v>1</v>
          </cell>
          <cell r="I4684" t="str">
            <v>--</v>
          </cell>
          <cell r="J4684">
            <v>1</v>
          </cell>
          <cell r="K4684">
            <v>1</v>
          </cell>
        </row>
        <row r="4685">
          <cell r="A4685" t="str">
            <v>M2</v>
          </cell>
          <cell r="B4685" t="str">
            <v>A5C</v>
          </cell>
          <cell r="C4685" t="str">
            <v>P</v>
          </cell>
          <cell r="D4685" t="str">
            <v>23212</v>
          </cell>
          <cell r="E4685" t="str">
            <v>CHECK VA</v>
          </cell>
          <cell r="F4685">
            <v>6</v>
          </cell>
          <cell r="G4685" t="str">
            <v>VCB8010400000100</v>
          </cell>
          <cell r="H4685">
            <v>1</v>
          </cell>
          <cell r="I4685" t="str">
            <v>--</v>
          </cell>
          <cell r="J4685">
            <v>1</v>
          </cell>
          <cell r="K4685">
            <v>1</v>
          </cell>
        </row>
        <row r="4686">
          <cell r="A4686" t="str">
            <v>M2</v>
          </cell>
          <cell r="B4686" t="str">
            <v>A5C</v>
          </cell>
          <cell r="C4686" t="str">
            <v>P</v>
          </cell>
          <cell r="D4686" t="str">
            <v>23214</v>
          </cell>
          <cell r="E4686" t="str">
            <v>CHECK VA</v>
          </cell>
          <cell r="F4686">
            <v>6</v>
          </cell>
          <cell r="G4686" t="str">
            <v>VCB8010400000100</v>
          </cell>
          <cell r="H4686">
            <v>1</v>
          </cell>
          <cell r="I4686" t="str">
            <v>--</v>
          </cell>
          <cell r="J4686">
            <v>1</v>
          </cell>
          <cell r="K4686">
            <v>1</v>
          </cell>
        </row>
        <row r="4687">
          <cell r="A4687" t="str">
            <v>M2</v>
          </cell>
          <cell r="B4687" t="str">
            <v>A5C</v>
          </cell>
          <cell r="C4687" t="str">
            <v>P</v>
          </cell>
          <cell r="D4687" t="str">
            <v>23230</v>
          </cell>
          <cell r="E4687" t="str">
            <v>CHECK VA</v>
          </cell>
          <cell r="F4687">
            <v>6</v>
          </cell>
          <cell r="G4687" t="str">
            <v>VCB8010400000100</v>
          </cell>
          <cell r="H4687">
            <v>1</v>
          </cell>
          <cell r="I4687" t="str">
            <v>--</v>
          </cell>
          <cell r="J4687">
            <v>1</v>
          </cell>
          <cell r="K4687">
            <v>1</v>
          </cell>
        </row>
        <row r="4688">
          <cell r="A4688" t="str">
            <v>M2</v>
          </cell>
          <cell r="B4688" t="str">
            <v>A5C</v>
          </cell>
          <cell r="C4688" t="str">
            <v>P</v>
          </cell>
          <cell r="D4688" t="str">
            <v>23235</v>
          </cell>
          <cell r="E4688" t="str">
            <v>CHECK VA</v>
          </cell>
          <cell r="F4688">
            <v>6</v>
          </cell>
          <cell r="G4688" t="str">
            <v>VCB8010400000100</v>
          </cell>
          <cell r="H4688">
            <v>1</v>
          </cell>
          <cell r="I4688" t="str">
            <v>--</v>
          </cell>
          <cell r="J4688">
            <v>1</v>
          </cell>
          <cell r="K4688">
            <v>1</v>
          </cell>
        </row>
        <row r="4689">
          <cell r="A4689" t="str">
            <v>M2</v>
          </cell>
          <cell r="B4689" t="str">
            <v>A5C</v>
          </cell>
          <cell r="C4689" t="str">
            <v>P</v>
          </cell>
          <cell r="D4689" t="str">
            <v>23239</v>
          </cell>
          <cell r="E4689" t="str">
            <v>CHECK VA</v>
          </cell>
          <cell r="F4689">
            <v>6</v>
          </cell>
          <cell r="G4689" t="str">
            <v>VCB8010400000100</v>
          </cell>
          <cell r="H4689">
            <v>1</v>
          </cell>
          <cell r="I4689" t="str">
            <v>--</v>
          </cell>
          <cell r="J4689">
            <v>1</v>
          </cell>
          <cell r="K4689">
            <v>1</v>
          </cell>
        </row>
        <row r="4690">
          <cell r="A4690" t="str">
            <v>M2</v>
          </cell>
          <cell r="B4690" t="str">
            <v>A5C</v>
          </cell>
          <cell r="C4690" t="str">
            <v>P</v>
          </cell>
          <cell r="D4690" t="str">
            <v>23245</v>
          </cell>
          <cell r="E4690" t="str">
            <v>CHECK VA</v>
          </cell>
          <cell r="F4690">
            <v>6</v>
          </cell>
          <cell r="G4690" t="str">
            <v>VCB8010400000100</v>
          </cell>
          <cell r="H4690">
            <v>1</v>
          </cell>
          <cell r="I4690" t="str">
            <v>--</v>
          </cell>
          <cell r="J4690">
            <v>1</v>
          </cell>
          <cell r="K4690">
            <v>1</v>
          </cell>
        </row>
        <row r="4691">
          <cell r="A4691" t="str">
            <v>M2</v>
          </cell>
          <cell r="B4691" t="str">
            <v>A5C</v>
          </cell>
          <cell r="C4691" t="str">
            <v>P</v>
          </cell>
          <cell r="D4691" t="str">
            <v>23252</v>
          </cell>
          <cell r="E4691" t="str">
            <v>CHECK VA</v>
          </cell>
          <cell r="F4691">
            <v>6</v>
          </cell>
          <cell r="G4691" t="str">
            <v>VCB8010400000100</v>
          </cell>
          <cell r="H4691">
            <v>1</v>
          </cell>
          <cell r="I4691" t="str">
            <v>--</v>
          </cell>
          <cell r="J4691">
            <v>1</v>
          </cell>
          <cell r="K4691">
            <v>1</v>
          </cell>
        </row>
        <row r="4692">
          <cell r="A4692" t="str">
            <v>M2</v>
          </cell>
          <cell r="B4692" t="str">
            <v>A5C</v>
          </cell>
          <cell r="C4692" t="str">
            <v>P</v>
          </cell>
          <cell r="D4692" t="str">
            <v>24008</v>
          </cell>
          <cell r="E4692" t="str">
            <v>CHECK VA</v>
          </cell>
          <cell r="F4692">
            <v>6</v>
          </cell>
          <cell r="G4692" t="str">
            <v>VCB8010400000100</v>
          </cell>
          <cell r="H4692">
            <v>1</v>
          </cell>
          <cell r="I4692" t="str">
            <v>--</v>
          </cell>
          <cell r="J4692">
            <v>1</v>
          </cell>
          <cell r="K4692">
            <v>1</v>
          </cell>
        </row>
        <row r="4693">
          <cell r="A4693" t="str">
            <v>M2</v>
          </cell>
          <cell r="B4693" t="str">
            <v>A5C</v>
          </cell>
          <cell r="C4693" t="str">
            <v>P</v>
          </cell>
          <cell r="D4693" t="str">
            <v>24020</v>
          </cell>
          <cell r="E4693" t="str">
            <v>CHECK VA</v>
          </cell>
          <cell r="F4693">
            <v>6</v>
          </cell>
          <cell r="G4693" t="str">
            <v>VCB8010400000100</v>
          </cell>
          <cell r="H4693">
            <v>1</v>
          </cell>
          <cell r="I4693" t="str">
            <v>--</v>
          </cell>
          <cell r="J4693">
            <v>1</v>
          </cell>
          <cell r="K4693">
            <v>1</v>
          </cell>
        </row>
        <row r="4694">
          <cell r="A4694" t="str">
            <v>M2</v>
          </cell>
          <cell r="B4694" t="str">
            <v>A5C</v>
          </cell>
          <cell r="C4694" t="str">
            <v>N</v>
          </cell>
          <cell r="D4694" t="str">
            <v>23636</v>
          </cell>
          <cell r="E4694" t="str">
            <v>CHECK VA</v>
          </cell>
          <cell r="F4694">
            <v>6</v>
          </cell>
          <cell r="G4694" t="str">
            <v>VCB8010400000100</v>
          </cell>
          <cell r="H4694">
            <v>1</v>
          </cell>
          <cell r="I4694" t="str">
            <v>--</v>
          </cell>
          <cell r="J4694">
            <v>1</v>
          </cell>
          <cell r="K4694">
            <v>1</v>
          </cell>
        </row>
        <row r="4695">
          <cell r="A4695" t="str">
            <v>M2</v>
          </cell>
          <cell r="B4695" t="str">
            <v>A5C</v>
          </cell>
          <cell r="C4695" t="str">
            <v>N</v>
          </cell>
          <cell r="D4695" t="str">
            <v>23637</v>
          </cell>
          <cell r="E4695" t="str">
            <v>CHECK VA</v>
          </cell>
          <cell r="F4695">
            <v>6</v>
          </cell>
          <cell r="G4695" t="str">
            <v>VCB8010400000100</v>
          </cell>
          <cell r="H4695">
            <v>1</v>
          </cell>
          <cell r="I4695" t="str">
            <v>--</v>
          </cell>
          <cell r="J4695">
            <v>1</v>
          </cell>
          <cell r="K4695">
            <v>1</v>
          </cell>
        </row>
        <row r="4696">
          <cell r="A4696" t="str">
            <v>M2</v>
          </cell>
          <cell r="B4696" t="str">
            <v>A5C</v>
          </cell>
          <cell r="C4696" t="str">
            <v>P</v>
          </cell>
          <cell r="D4696" t="str">
            <v>23104</v>
          </cell>
          <cell r="E4696" t="str">
            <v>CHECK VA</v>
          </cell>
          <cell r="F4696">
            <v>6</v>
          </cell>
          <cell r="G4696" t="str">
            <v>VCB8010400000100</v>
          </cell>
          <cell r="H4696">
            <v>1</v>
          </cell>
          <cell r="I4696" t="str">
            <v>--</v>
          </cell>
          <cell r="J4696">
            <v>1</v>
          </cell>
          <cell r="K4696">
            <v>1</v>
          </cell>
        </row>
        <row r="4697">
          <cell r="A4697" t="str">
            <v>M2</v>
          </cell>
          <cell r="B4697" t="str">
            <v>A5C</v>
          </cell>
          <cell r="C4697" t="str">
            <v>P</v>
          </cell>
          <cell r="D4697" t="str">
            <v>23108</v>
          </cell>
          <cell r="E4697" t="str">
            <v>CHECK VA</v>
          </cell>
          <cell r="F4697">
            <v>6</v>
          </cell>
          <cell r="G4697" t="str">
            <v>VCB8010400000100</v>
          </cell>
          <cell r="H4697">
            <v>1</v>
          </cell>
          <cell r="I4697" t="str">
            <v>--</v>
          </cell>
          <cell r="J4697">
            <v>1</v>
          </cell>
          <cell r="K4697">
            <v>1</v>
          </cell>
        </row>
        <row r="4698">
          <cell r="A4698" t="str">
            <v>M2</v>
          </cell>
          <cell r="B4698" t="str">
            <v>A5C</v>
          </cell>
          <cell r="C4698" t="str">
            <v>P</v>
          </cell>
          <cell r="D4698" t="str">
            <v>23108</v>
          </cell>
          <cell r="E4698" t="str">
            <v>CHECK VA</v>
          </cell>
          <cell r="F4698">
            <v>6</v>
          </cell>
          <cell r="G4698" t="str">
            <v>VCB8010400000100</v>
          </cell>
          <cell r="H4698">
            <v>1</v>
          </cell>
          <cell r="I4698" t="str">
            <v>--</v>
          </cell>
          <cell r="J4698">
            <v>1</v>
          </cell>
          <cell r="K4698">
            <v>1</v>
          </cell>
        </row>
        <row r="4699">
          <cell r="A4699" t="str">
            <v>M2</v>
          </cell>
          <cell r="B4699" t="str">
            <v>A5C</v>
          </cell>
          <cell r="C4699" t="str">
            <v>P</v>
          </cell>
          <cell r="D4699" t="str">
            <v>23112</v>
          </cell>
          <cell r="E4699" t="str">
            <v>CHECK VA</v>
          </cell>
          <cell r="F4699">
            <v>6</v>
          </cell>
          <cell r="G4699" t="str">
            <v>VCB8010400000100</v>
          </cell>
          <cell r="H4699">
            <v>1</v>
          </cell>
          <cell r="I4699" t="str">
            <v>--</v>
          </cell>
          <cell r="J4699">
            <v>1</v>
          </cell>
          <cell r="K4699">
            <v>1</v>
          </cell>
        </row>
        <row r="4700">
          <cell r="A4700" t="str">
            <v>M2</v>
          </cell>
          <cell r="B4700" t="str">
            <v>A5C</v>
          </cell>
          <cell r="C4700" t="str">
            <v>P</v>
          </cell>
          <cell r="D4700" t="str">
            <v>23112</v>
          </cell>
          <cell r="E4700" t="str">
            <v>CHECK VA</v>
          </cell>
          <cell r="F4700">
            <v>6</v>
          </cell>
          <cell r="G4700" t="str">
            <v>VCB8010400000100</v>
          </cell>
          <cell r="H4700">
            <v>1</v>
          </cell>
          <cell r="I4700" t="str">
            <v>--</v>
          </cell>
          <cell r="J4700">
            <v>1</v>
          </cell>
          <cell r="K4700">
            <v>1</v>
          </cell>
        </row>
        <row r="4701">
          <cell r="A4701" t="str">
            <v>M2</v>
          </cell>
          <cell r="B4701" t="str">
            <v>A5C</v>
          </cell>
          <cell r="C4701" t="str">
            <v>P</v>
          </cell>
          <cell r="D4701" t="str">
            <v>23148</v>
          </cell>
          <cell r="E4701" t="str">
            <v>CHECK VA</v>
          </cell>
          <cell r="F4701">
            <v>6</v>
          </cell>
          <cell r="G4701" t="str">
            <v>VCB8010400000100</v>
          </cell>
          <cell r="H4701">
            <v>1</v>
          </cell>
          <cell r="I4701" t="str">
            <v>--</v>
          </cell>
          <cell r="J4701">
            <v>2</v>
          </cell>
          <cell r="K4701">
            <v>2</v>
          </cell>
        </row>
        <row r="4702">
          <cell r="A4702" t="str">
            <v>M2</v>
          </cell>
          <cell r="B4702" t="str">
            <v>A5C</v>
          </cell>
          <cell r="C4702" t="str">
            <v>P</v>
          </cell>
          <cell r="D4702" t="str">
            <v>23205</v>
          </cell>
          <cell r="E4702" t="str">
            <v>CHECK VA</v>
          </cell>
          <cell r="F4702">
            <v>6</v>
          </cell>
          <cell r="G4702" t="str">
            <v>VCB8010400000100</v>
          </cell>
          <cell r="H4702">
            <v>1</v>
          </cell>
          <cell r="I4702" t="str">
            <v>--</v>
          </cell>
          <cell r="J4702">
            <v>1</v>
          </cell>
          <cell r="K4702">
            <v>1</v>
          </cell>
        </row>
        <row r="4703">
          <cell r="A4703" t="str">
            <v>M2</v>
          </cell>
          <cell r="B4703" t="str">
            <v>A5C</v>
          </cell>
          <cell r="C4703" t="str">
            <v>P</v>
          </cell>
          <cell r="D4703" t="str">
            <v>23207</v>
          </cell>
          <cell r="E4703" t="str">
            <v>CHECK VA</v>
          </cell>
          <cell r="F4703">
            <v>6</v>
          </cell>
          <cell r="G4703" t="str">
            <v>VCB8010400000100</v>
          </cell>
          <cell r="H4703">
            <v>1</v>
          </cell>
          <cell r="I4703" t="str">
            <v>--</v>
          </cell>
          <cell r="J4703">
            <v>1</v>
          </cell>
          <cell r="K4703">
            <v>1</v>
          </cell>
        </row>
        <row r="4704">
          <cell r="A4704" t="str">
            <v>M2</v>
          </cell>
          <cell r="B4704" t="str">
            <v>A5C</v>
          </cell>
          <cell r="C4704" t="str">
            <v>N</v>
          </cell>
          <cell r="D4704" t="str">
            <v>23631</v>
          </cell>
          <cell r="E4704" t="str">
            <v>GLOBE VA</v>
          </cell>
          <cell r="F4704">
            <v>6</v>
          </cell>
          <cell r="G4704" t="str">
            <v>VL8010100000100</v>
          </cell>
          <cell r="H4704">
            <v>1</v>
          </cell>
          <cell r="I4704" t="str">
            <v>--</v>
          </cell>
          <cell r="J4704">
            <v>1</v>
          </cell>
          <cell r="K4704">
            <v>1</v>
          </cell>
        </row>
        <row r="4705">
          <cell r="A4705" t="str">
            <v>M2</v>
          </cell>
          <cell r="B4705" t="str">
            <v>A5C</v>
          </cell>
          <cell r="C4705" t="str">
            <v>N</v>
          </cell>
          <cell r="D4705" t="str">
            <v>23632</v>
          </cell>
          <cell r="E4705" t="str">
            <v>GLOBE VA</v>
          </cell>
          <cell r="F4705">
            <v>6</v>
          </cell>
          <cell r="G4705" t="str">
            <v>VL8010100000100</v>
          </cell>
          <cell r="H4705">
            <v>1</v>
          </cell>
          <cell r="I4705" t="str">
            <v>--</v>
          </cell>
          <cell r="J4705">
            <v>1</v>
          </cell>
          <cell r="K4705">
            <v>1</v>
          </cell>
        </row>
        <row r="4706">
          <cell r="A4706" t="str">
            <v>M2</v>
          </cell>
          <cell r="B4706" t="str">
            <v>A5C</v>
          </cell>
          <cell r="C4706" t="str">
            <v>N</v>
          </cell>
          <cell r="D4706" t="str">
            <v>23633</v>
          </cell>
          <cell r="E4706" t="str">
            <v>GLOBE VA</v>
          </cell>
          <cell r="F4706">
            <v>6</v>
          </cell>
          <cell r="G4706" t="str">
            <v>VL8010100000100</v>
          </cell>
          <cell r="H4706">
            <v>1</v>
          </cell>
          <cell r="I4706" t="str">
            <v>--</v>
          </cell>
          <cell r="J4706">
            <v>1</v>
          </cell>
          <cell r="K4706">
            <v>1</v>
          </cell>
        </row>
        <row r="4707">
          <cell r="A4707" t="str">
            <v>M2</v>
          </cell>
          <cell r="B4707" t="str">
            <v>A5C</v>
          </cell>
          <cell r="C4707" t="str">
            <v>N</v>
          </cell>
          <cell r="D4707" t="str">
            <v>23637</v>
          </cell>
          <cell r="E4707" t="str">
            <v>GLOBE VA</v>
          </cell>
          <cell r="F4707">
            <v>6</v>
          </cell>
          <cell r="G4707" t="str">
            <v>VL8010100000100</v>
          </cell>
          <cell r="H4707">
            <v>1</v>
          </cell>
          <cell r="I4707" t="str">
            <v>--</v>
          </cell>
          <cell r="J4707">
            <v>1</v>
          </cell>
          <cell r="K4707">
            <v>1</v>
          </cell>
        </row>
        <row r="4708">
          <cell r="A4708" t="str">
            <v>M2</v>
          </cell>
          <cell r="B4708" t="str">
            <v>A5C</v>
          </cell>
          <cell r="C4708" t="str">
            <v>P</v>
          </cell>
          <cell r="D4708" t="str">
            <v>23006</v>
          </cell>
          <cell r="E4708" t="str">
            <v>GLOBE VA</v>
          </cell>
          <cell r="F4708">
            <v>6</v>
          </cell>
          <cell r="G4708" t="str">
            <v>VL8010100000100</v>
          </cell>
          <cell r="H4708">
            <v>1</v>
          </cell>
          <cell r="I4708" t="str">
            <v>--</v>
          </cell>
          <cell r="J4708">
            <v>1</v>
          </cell>
          <cell r="K4708">
            <v>1</v>
          </cell>
        </row>
        <row r="4709">
          <cell r="A4709" t="str">
            <v>M2</v>
          </cell>
          <cell r="B4709" t="str">
            <v>A5C</v>
          </cell>
          <cell r="C4709" t="str">
            <v>P</v>
          </cell>
          <cell r="D4709" t="str">
            <v>23035</v>
          </cell>
          <cell r="E4709" t="str">
            <v>GLOBE VA</v>
          </cell>
          <cell r="F4709">
            <v>6</v>
          </cell>
          <cell r="G4709" t="str">
            <v>VL8010100000100</v>
          </cell>
          <cell r="H4709">
            <v>1</v>
          </cell>
          <cell r="I4709" t="str">
            <v>--</v>
          </cell>
          <cell r="J4709">
            <v>1</v>
          </cell>
          <cell r="K4709">
            <v>1</v>
          </cell>
        </row>
        <row r="4710">
          <cell r="A4710" t="str">
            <v>M2</v>
          </cell>
          <cell r="B4710" t="str">
            <v>A5C</v>
          </cell>
          <cell r="C4710" t="str">
            <v>P</v>
          </cell>
          <cell r="D4710" t="str">
            <v>23063</v>
          </cell>
          <cell r="E4710" t="str">
            <v>GLOBE VA</v>
          </cell>
          <cell r="F4710">
            <v>6</v>
          </cell>
          <cell r="G4710" t="str">
            <v>VL8010100000100</v>
          </cell>
          <cell r="H4710">
            <v>1</v>
          </cell>
          <cell r="I4710" t="str">
            <v>--</v>
          </cell>
          <cell r="J4710">
            <v>1</v>
          </cell>
          <cell r="K4710">
            <v>1</v>
          </cell>
        </row>
        <row r="4711">
          <cell r="A4711" t="str">
            <v>M2</v>
          </cell>
          <cell r="B4711" t="str">
            <v>A5C</v>
          </cell>
          <cell r="C4711" t="str">
            <v>P</v>
          </cell>
          <cell r="D4711" t="str">
            <v>23078</v>
          </cell>
          <cell r="E4711" t="str">
            <v>GLOBE VA</v>
          </cell>
          <cell r="F4711">
            <v>6</v>
          </cell>
          <cell r="G4711" t="str">
            <v>VL8010100000100</v>
          </cell>
          <cell r="H4711">
            <v>1</v>
          </cell>
          <cell r="I4711" t="str">
            <v>--</v>
          </cell>
          <cell r="J4711">
            <v>1</v>
          </cell>
          <cell r="K4711">
            <v>1</v>
          </cell>
        </row>
        <row r="4712">
          <cell r="A4712" t="str">
            <v>M2</v>
          </cell>
          <cell r="B4712" t="str">
            <v>A5C</v>
          </cell>
          <cell r="C4712" t="str">
            <v>P</v>
          </cell>
          <cell r="D4712" t="str">
            <v>23083</v>
          </cell>
          <cell r="E4712" t="str">
            <v>GLOBE VA</v>
          </cell>
          <cell r="F4712">
            <v>6</v>
          </cell>
          <cell r="G4712" t="str">
            <v>VL8010100000100</v>
          </cell>
          <cell r="H4712">
            <v>1</v>
          </cell>
          <cell r="I4712" t="str">
            <v>--</v>
          </cell>
          <cell r="J4712">
            <v>1</v>
          </cell>
          <cell r="K4712">
            <v>1</v>
          </cell>
        </row>
        <row r="4713">
          <cell r="A4713" t="str">
            <v>M2</v>
          </cell>
          <cell r="B4713" t="str">
            <v>A5C</v>
          </cell>
          <cell r="C4713" t="str">
            <v>P</v>
          </cell>
          <cell r="D4713" t="str">
            <v>23122</v>
          </cell>
          <cell r="E4713" t="str">
            <v>GLOBE VA</v>
          </cell>
          <cell r="F4713">
            <v>6</v>
          </cell>
          <cell r="G4713" t="str">
            <v>VL8010100000100</v>
          </cell>
          <cell r="H4713">
            <v>1</v>
          </cell>
          <cell r="I4713" t="str">
            <v>--</v>
          </cell>
          <cell r="J4713">
            <v>1</v>
          </cell>
          <cell r="K4713">
            <v>1</v>
          </cell>
        </row>
        <row r="4714">
          <cell r="A4714" t="str">
            <v>M2</v>
          </cell>
          <cell r="B4714" t="str">
            <v>A5C</v>
          </cell>
          <cell r="C4714" t="str">
            <v>P</v>
          </cell>
          <cell r="D4714" t="str">
            <v>23252</v>
          </cell>
          <cell r="E4714" t="str">
            <v>GLOBE VA</v>
          </cell>
          <cell r="F4714">
            <v>6</v>
          </cell>
          <cell r="G4714" t="str">
            <v>VL8010100000100</v>
          </cell>
          <cell r="H4714">
            <v>1</v>
          </cell>
          <cell r="I4714" t="str">
            <v>--</v>
          </cell>
          <cell r="J4714">
            <v>1</v>
          </cell>
          <cell r="K4714">
            <v>1</v>
          </cell>
        </row>
        <row r="4715">
          <cell r="A4715" t="str">
            <v>M2</v>
          </cell>
          <cell r="B4715" t="str">
            <v>A5C</v>
          </cell>
          <cell r="C4715" t="str">
            <v>P</v>
          </cell>
          <cell r="D4715" t="str">
            <v>24020</v>
          </cell>
          <cell r="E4715" t="str">
            <v>GLOBE VA</v>
          </cell>
          <cell r="F4715">
            <v>6</v>
          </cell>
          <cell r="G4715" t="str">
            <v>VL8010100000100</v>
          </cell>
          <cell r="H4715">
            <v>1</v>
          </cell>
          <cell r="I4715" t="str">
            <v>--</v>
          </cell>
          <cell r="J4715">
            <v>1</v>
          </cell>
          <cell r="K4715">
            <v>1</v>
          </cell>
        </row>
        <row r="4716">
          <cell r="A4716" t="str">
            <v>M2</v>
          </cell>
          <cell r="B4716" t="str">
            <v>A5C</v>
          </cell>
          <cell r="C4716" t="str">
            <v>N</v>
          </cell>
          <cell r="D4716" t="str">
            <v>23635</v>
          </cell>
          <cell r="E4716" t="str">
            <v>GLOBE VA</v>
          </cell>
          <cell r="F4716">
            <v>6</v>
          </cell>
          <cell r="G4716" t="str">
            <v>VL8010100000100</v>
          </cell>
          <cell r="H4716">
            <v>1</v>
          </cell>
          <cell r="I4716" t="str">
            <v>--</v>
          </cell>
          <cell r="J4716">
            <v>1</v>
          </cell>
          <cell r="K4716">
            <v>1</v>
          </cell>
        </row>
        <row r="4717">
          <cell r="A4717" t="str">
            <v>M2</v>
          </cell>
          <cell r="B4717" t="str">
            <v>A5C</v>
          </cell>
          <cell r="C4717" t="str">
            <v>N</v>
          </cell>
          <cell r="D4717" t="str">
            <v>23639</v>
          </cell>
          <cell r="E4717" t="str">
            <v>GLOBE VA</v>
          </cell>
          <cell r="F4717">
            <v>6</v>
          </cell>
          <cell r="G4717" t="str">
            <v>VL8010100000100</v>
          </cell>
          <cell r="H4717">
            <v>1</v>
          </cell>
          <cell r="I4717" t="str">
            <v>--</v>
          </cell>
          <cell r="J4717">
            <v>1</v>
          </cell>
          <cell r="K4717">
            <v>1</v>
          </cell>
        </row>
        <row r="4718">
          <cell r="A4718" t="str">
            <v>M2</v>
          </cell>
          <cell r="B4718" t="str">
            <v>A5C</v>
          </cell>
          <cell r="C4718" t="str">
            <v>P</v>
          </cell>
          <cell r="D4718" t="str">
            <v>23230</v>
          </cell>
          <cell r="E4718" t="str">
            <v>GLOBE VA</v>
          </cell>
          <cell r="F4718">
            <v>6</v>
          </cell>
          <cell r="G4718" t="str">
            <v>VL8010100000100</v>
          </cell>
          <cell r="H4718">
            <v>1</v>
          </cell>
          <cell r="I4718" t="str">
            <v>--</v>
          </cell>
          <cell r="J4718">
            <v>1</v>
          </cell>
          <cell r="K4718">
            <v>1</v>
          </cell>
        </row>
        <row r="4719">
          <cell r="A4719" t="str">
            <v>M2</v>
          </cell>
          <cell r="B4719" t="str">
            <v>A5C</v>
          </cell>
          <cell r="C4719" t="str">
            <v>P</v>
          </cell>
          <cell r="D4719" t="str">
            <v>24008</v>
          </cell>
          <cell r="E4719" t="str">
            <v>GLOBE VA</v>
          </cell>
          <cell r="F4719">
            <v>6</v>
          </cell>
          <cell r="G4719" t="str">
            <v>VL8010100000100</v>
          </cell>
          <cell r="H4719">
            <v>1</v>
          </cell>
          <cell r="I4719" t="str">
            <v>--</v>
          </cell>
          <cell r="J4719">
            <v>1</v>
          </cell>
          <cell r="K4719">
            <v>1</v>
          </cell>
        </row>
        <row r="4720">
          <cell r="A4720" t="str">
            <v>M2</v>
          </cell>
          <cell r="B4720" t="str">
            <v>A5C</v>
          </cell>
          <cell r="C4720" t="str">
            <v>P</v>
          </cell>
          <cell r="D4720" t="str">
            <v>99003</v>
          </cell>
          <cell r="E4720" t="str">
            <v>GLOBE VA</v>
          </cell>
          <cell r="F4720">
            <v>6</v>
          </cell>
          <cell r="G4720" t="str">
            <v>VL8010100000100</v>
          </cell>
          <cell r="H4720">
            <v>1</v>
          </cell>
          <cell r="I4720" t="str">
            <v>--</v>
          </cell>
          <cell r="J4720">
            <v>1</v>
          </cell>
          <cell r="K4720">
            <v>1</v>
          </cell>
        </row>
        <row r="4721">
          <cell r="A4721" t="str">
            <v>M2</v>
          </cell>
          <cell r="B4721" t="str">
            <v>A5C</v>
          </cell>
          <cell r="C4721" t="str">
            <v>P</v>
          </cell>
          <cell r="D4721" t="str">
            <v>23059</v>
          </cell>
          <cell r="E4721" t="str">
            <v>BALL VA</v>
          </cell>
          <cell r="F4721">
            <v>6</v>
          </cell>
          <cell r="G4721" t="str">
            <v>VB8010600000100</v>
          </cell>
          <cell r="H4721">
            <v>1</v>
          </cell>
          <cell r="I4721" t="str">
            <v>--</v>
          </cell>
          <cell r="J4721">
            <v>2</v>
          </cell>
          <cell r="K4721">
            <v>2</v>
          </cell>
        </row>
        <row r="4722">
          <cell r="A4722" t="str">
            <v>M2</v>
          </cell>
          <cell r="B4722" t="str">
            <v>A5C</v>
          </cell>
          <cell r="C4722" t="str">
            <v>TRIM</v>
          </cell>
          <cell r="D4722" t="str">
            <v>V-2352</v>
          </cell>
          <cell r="E4722" t="str">
            <v>BALL VA</v>
          </cell>
          <cell r="F4722">
            <v>6</v>
          </cell>
          <cell r="G4722" t="str">
            <v>VB8010600000100</v>
          </cell>
          <cell r="H4722">
            <v>1</v>
          </cell>
          <cell r="I4722" t="str">
            <v>--</v>
          </cell>
          <cell r="J4722">
            <v>1</v>
          </cell>
          <cell r="K4722">
            <v>1</v>
          </cell>
        </row>
        <row r="4723">
          <cell r="A4723" t="str">
            <v>M2</v>
          </cell>
          <cell r="B4723" t="str">
            <v>A5C</v>
          </cell>
          <cell r="C4723" t="str">
            <v>P</v>
          </cell>
          <cell r="D4723" t="str">
            <v>23059</v>
          </cell>
          <cell r="E4723" t="str">
            <v>CHECK VA</v>
          </cell>
          <cell r="F4723">
            <v>6</v>
          </cell>
          <cell r="G4723" t="str">
            <v>VCB8010400000100</v>
          </cell>
          <cell r="H4723">
            <v>1</v>
          </cell>
          <cell r="I4723" t="str">
            <v>--</v>
          </cell>
          <cell r="J4723">
            <v>2</v>
          </cell>
          <cell r="K4723">
            <v>2</v>
          </cell>
        </row>
        <row r="4724">
          <cell r="A4724" t="str">
            <v>M2</v>
          </cell>
          <cell r="B4724" t="str">
            <v>A5C</v>
          </cell>
          <cell r="C4724" t="str">
            <v>P</v>
          </cell>
          <cell r="D4724" t="str">
            <v>23018</v>
          </cell>
          <cell r="E4724" t="str">
            <v>BALL VA</v>
          </cell>
          <cell r="F4724">
            <v>6</v>
          </cell>
          <cell r="G4724" t="str">
            <v>VB8010600000100</v>
          </cell>
          <cell r="H4724">
            <v>1</v>
          </cell>
          <cell r="I4724" t="str">
            <v>--</v>
          </cell>
          <cell r="J4724">
            <v>1</v>
          </cell>
          <cell r="K4724">
            <v>1</v>
          </cell>
        </row>
        <row r="4725">
          <cell r="A4725" t="str">
            <v>M2</v>
          </cell>
          <cell r="B4725" t="str">
            <v>A5C</v>
          </cell>
          <cell r="C4725" t="str">
            <v>P</v>
          </cell>
          <cell r="D4725" t="str">
            <v>23018</v>
          </cell>
          <cell r="E4725" t="str">
            <v>BALL VA</v>
          </cell>
          <cell r="F4725">
            <v>6</v>
          </cell>
          <cell r="G4725" t="str">
            <v>VB8010600000100</v>
          </cell>
          <cell r="H4725">
            <v>1</v>
          </cell>
          <cell r="I4725" t="str">
            <v>--</v>
          </cell>
          <cell r="J4725">
            <v>2</v>
          </cell>
          <cell r="K4725">
            <v>2</v>
          </cell>
        </row>
        <row r="4726">
          <cell r="A4726" t="str">
            <v>M2</v>
          </cell>
          <cell r="B4726" t="str">
            <v>A5C</v>
          </cell>
          <cell r="C4726" t="str">
            <v>P</v>
          </cell>
          <cell r="D4726" t="str">
            <v>23027</v>
          </cell>
          <cell r="E4726" t="str">
            <v>BALL VA</v>
          </cell>
          <cell r="F4726">
            <v>6</v>
          </cell>
          <cell r="G4726" t="str">
            <v>VB8010600000100</v>
          </cell>
          <cell r="H4726">
            <v>1</v>
          </cell>
          <cell r="I4726" t="str">
            <v>--</v>
          </cell>
          <cell r="J4726">
            <v>3</v>
          </cell>
          <cell r="K4726">
            <v>3</v>
          </cell>
        </row>
        <row r="4727">
          <cell r="A4727" t="str">
            <v>M2</v>
          </cell>
          <cell r="B4727" t="str">
            <v>A5C</v>
          </cell>
          <cell r="C4727" t="str">
            <v>P</v>
          </cell>
          <cell r="D4727" t="str">
            <v>23048</v>
          </cell>
          <cell r="E4727" t="str">
            <v>BALL VA</v>
          </cell>
          <cell r="F4727">
            <v>6</v>
          </cell>
          <cell r="G4727" t="str">
            <v>VB8010600000100</v>
          </cell>
          <cell r="H4727">
            <v>1</v>
          </cell>
          <cell r="I4727" t="str">
            <v>--</v>
          </cell>
          <cell r="J4727">
            <v>2</v>
          </cell>
          <cell r="K4727">
            <v>2</v>
          </cell>
        </row>
        <row r="4728">
          <cell r="A4728" t="str">
            <v>M2</v>
          </cell>
          <cell r="B4728" t="str">
            <v>A5C</v>
          </cell>
          <cell r="C4728" t="str">
            <v>P</v>
          </cell>
          <cell r="D4728" t="str">
            <v>23079</v>
          </cell>
          <cell r="E4728" t="str">
            <v>BALL VA</v>
          </cell>
          <cell r="F4728">
            <v>6</v>
          </cell>
          <cell r="G4728" t="str">
            <v>VB8010600000100</v>
          </cell>
          <cell r="H4728">
            <v>1</v>
          </cell>
          <cell r="I4728" t="str">
            <v>--</v>
          </cell>
          <cell r="J4728">
            <v>2</v>
          </cell>
          <cell r="K4728">
            <v>2</v>
          </cell>
        </row>
        <row r="4729">
          <cell r="A4729" t="str">
            <v>M2</v>
          </cell>
          <cell r="B4729" t="str">
            <v>A5C</v>
          </cell>
          <cell r="C4729" t="str">
            <v>TRIM</v>
          </cell>
          <cell r="D4729" t="str">
            <v>V-2325</v>
          </cell>
          <cell r="E4729" t="str">
            <v>BALL VA</v>
          </cell>
          <cell r="F4729">
            <v>6</v>
          </cell>
          <cell r="G4729" t="str">
            <v>VB8010600000100</v>
          </cell>
          <cell r="H4729">
            <v>1</v>
          </cell>
          <cell r="I4729" t="str">
            <v>--</v>
          </cell>
          <cell r="J4729">
            <v>2</v>
          </cell>
          <cell r="K4729">
            <v>2</v>
          </cell>
        </row>
        <row r="4730">
          <cell r="A4730" t="str">
            <v>M2</v>
          </cell>
          <cell r="B4730" t="str">
            <v>A5C</v>
          </cell>
          <cell r="C4730" t="str">
            <v>P</v>
          </cell>
          <cell r="D4730" t="str">
            <v>23074</v>
          </cell>
          <cell r="E4730" t="str">
            <v>BALL VA</v>
          </cell>
          <cell r="F4730">
            <v>6</v>
          </cell>
          <cell r="G4730" t="str">
            <v>VB8010600000100</v>
          </cell>
          <cell r="H4730">
            <v>1</v>
          </cell>
          <cell r="I4730" t="str">
            <v>--</v>
          </cell>
          <cell r="J4730">
            <v>2</v>
          </cell>
          <cell r="K4730">
            <v>2</v>
          </cell>
        </row>
        <row r="4731">
          <cell r="A4731" t="str">
            <v>M2</v>
          </cell>
          <cell r="B4731" t="str">
            <v>A5C</v>
          </cell>
          <cell r="C4731" t="str">
            <v>P</v>
          </cell>
          <cell r="D4731" t="str">
            <v>23194</v>
          </cell>
          <cell r="E4731" t="str">
            <v>BALL VA</v>
          </cell>
          <cell r="F4731">
            <v>6</v>
          </cell>
          <cell r="G4731" t="str">
            <v>VB8010600000100</v>
          </cell>
          <cell r="H4731">
            <v>1</v>
          </cell>
          <cell r="I4731" t="str">
            <v>--</v>
          </cell>
          <cell r="J4731">
            <v>1</v>
          </cell>
          <cell r="K4731">
            <v>1</v>
          </cell>
        </row>
        <row r="4732">
          <cell r="A4732" t="str">
            <v>M2</v>
          </cell>
          <cell r="B4732" t="str">
            <v>A5C</v>
          </cell>
          <cell r="C4732" t="str">
            <v>P</v>
          </cell>
          <cell r="D4732" t="str">
            <v>23223</v>
          </cell>
          <cell r="E4732" t="str">
            <v>BALL VA</v>
          </cell>
          <cell r="F4732">
            <v>6</v>
          </cell>
          <cell r="G4732" t="str">
            <v>VB8010600000100</v>
          </cell>
          <cell r="H4732">
            <v>1</v>
          </cell>
          <cell r="I4732" t="str">
            <v>--</v>
          </cell>
          <cell r="J4732">
            <v>1</v>
          </cell>
          <cell r="K4732">
            <v>1</v>
          </cell>
        </row>
        <row r="4733">
          <cell r="A4733" t="str">
            <v>M2</v>
          </cell>
          <cell r="B4733" t="str">
            <v>A5C</v>
          </cell>
          <cell r="C4733" t="str">
            <v>P</v>
          </cell>
          <cell r="D4733" t="str">
            <v>23048</v>
          </cell>
          <cell r="E4733" t="str">
            <v>CHECK VA</v>
          </cell>
          <cell r="F4733">
            <v>6</v>
          </cell>
          <cell r="G4733" t="str">
            <v>VCB8010400000100</v>
          </cell>
          <cell r="H4733">
            <v>1</v>
          </cell>
          <cell r="I4733" t="str">
            <v>--</v>
          </cell>
          <cell r="J4733">
            <v>2</v>
          </cell>
          <cell r="K4733">
            <v>2</v>
          </cell>
        </row>
        <row r="4734">
          <cell r="A4734" t="str">
            <v>M2</v>
          </cell>
          <cell r="B4734" t="str">
            <v>A5C</v>
          </cell>
          <cell r="C4734" t="str">
            <v>P</v>
          </cell>
          <cell r="D4734" t="str">
            <v>23074</v>
          </cell>
          <cell r="E4734" t="str">
            <v>CHECK VA</v>
          </cell>
          <cell r="F4734">
            <v>6</v>
          </cell>
          <cell r="G4734" t="str">
            <v>VCB8010400000100</v>
          </cell>
          <cell r="H4734">
            <v>1</v>
          </cell>
          <cell r="I4734" t="str">
            <v>--</v>
          </cell>
          <cell r="J4734">
            <v>2</v>
          </cell>
          <cell r="K4734">
            <v>2</v>
          </cell>
        </row>
        <row r="4735">
          <cell r="A4735" t="str">
            <v>M2</v>
          </cell>
          <cell r="B4735" t="str">
            <v>A5C</v>
          </cell>
          <cell r="C4735" t="str">
            <v>P</v>
          </cell>
          <cell r="D4735" t="str">
            <v>23079</v>
          </cell>
          <cell r="E4735" t="str">
            <v>CHECK VA</v>
          </cell>
          <cell r="F4735">
            <v>6</v>
          </cell>
          <cell r="G4735" t="str">
            <v>VCB8010400000100</v>
          </cell>
          <cell r="H4735">
            <v>1</v>
          </cell>
          <cell r="I4735" t="str">
            <v>--</v>
          </cell>
          <cell r="J4735">
            <v>2</v>
          </cell>
          <cell r="K4735">
            <v>2</v>
          </cell>
        </row>
        <row r="4736">
          <cell r="A4736" t="str">
            <v>M2</v>
          </cell>
          <cell r="B4736" t="str">
            <v>A5C</v>
          </cell>
          <cell r="C4736" t="str">
            <v>P</v>
          </cell>
          <cell r="D4736" t="str">
            <v>23223</v>
          </cell>
          <cell r="E4736" t="str">
            <v>CHECK VA</v>
          </cell>
          <cell r="F4736">
            <v>6</v>
          </cell>
          <cell r="G4736" t="str">
            <v>VCB8010400000100</v>
          </cell>
          <cell r="H4736">
            <v>1</v>
          </cell>
          <cell r="I4736" t="str">
            <v>--</v>
          </cell>
          <cell r="J4736">
            <v>1</v>
          </cell>
          <cell r="K4736">
            <v>1</v>
          </cell>
        </row>
        <row r="4737">
          <cell r="A4737" t="str">
            <v>M2</v>
          </cell>
          <cell r="B4737" t="str">
            <v>A5C</v>
          </cell>
          <cell r="C4737" t="str">
            <v>P</v>
          </cell>
          <cell r="D4737" t="str">
            <v>23027</v>
          </cell>
          <cell r="E4737" t="str">
            <v>GLOBE VA</v>
          </cell>
          <cell r="F4737">
            <v>6</v>
          </cell>
          <cell r="G4737" t="str">
            <v>VL8010100000100</v>
          </cell>
          <cell r="H4737">
            <v>1</v>
          </cell>
          <cell r="I4737" t="str">
            <v>--</v>
          </cell>
          <cell r="J4737">
            <v>1</v>
          </cell>
          <cell r="K4737">
            <v>1</v>
          </cell>
        </row>
        <row r="4738">
          <cell r="A4738" t="str">
            <v>M2</v>
          </cell>
          <cell r="B4738" t="str">
            <v>A5C</v>
          </cell>
          <cell r="C4738" t="str">
            <v>P</v>
          </cell>
          <cell r="D4738" t="str">
            <v>23039</v>
          </cell>
          <cell r="E4738" t="str">
            <v>GLOBE VA</v>
          </cell>
          <cell r="F4738">
            <v>6</v>
          </cell>
          <cell r="G4738" t="str">
            <v>VL8010100000100</v>
          </cell>
          <cell r="H4738">
            <v>1</v>
          </cell>
          <cell r="I4738" t="str">
            <v>--</v>
          </cell>
          <cell r="J4738">
            <v>1</v>
          </cell>
          <cell r="K4738">
            <v>1</v>
          </cell>
        </row>
        <row r="4739">
          <cell r="A4739" t="str">
            <v>M2</v>
          </cell>
          <cell r="B4739" t="str">
            <v>A5C</v>
          </cell>
          <cell r="C4739" t="str">
            <v>P</v>
          </cell>
          <cell r="D4739" t="str">
            <v>23079</v>
          </cell>
          <cell r="E4739" t="str">
            <v>GLOBE VA</v>
          </cell>
          <cell r="F4739">
            <v>6</v>
          </cell>
          <cell r="G4739" t="str">
            <v>VL8010100000100</v>
          </cell>
          <cell r="H4739">
            <v>1</v>
          </cell>
          <cell r="I4739" t="str">
            <v>--</v>
          </cell>
          <cell r="J4739">
            <v>1</v>
          </cell>
          <cell r="K4739">
            <v>1</v>
          </cell>
        </row>
        <row r="4740">
          <cell r="A4740" t="str">
            <v>M2</v>
          </cell>
          <cell r="B4740" t="str">
            <v>A5C</v>
          </cell>
          <cell r="C4740" t="str">
            <v>P</v>
          </cell>
          <cell r="D4740" t="str">
            <v>23019</v>
          </cell>
          <cell r="E4740" t="str">
            <v>GLOBE VA</v>
          </cell>
          <cell r="F4740">
            <v>6</v>
          </cell>
          <cell r="G4740" t="str">
            <v>VL8010100000100</v>
          </cell>
          <cell r="H4740">
            <v>1</v>
          </cell>
          <cell r="I4740" t="str">
            <v>--</v>
          </cell>
          <cell r="J4740">
            <v>1</v>
          </cell>
          <cell r="K4740">
            <v>1</v>
          </cell>
        </row>
        <row r="4741">
          <cell r="A4741" t="str">
            <v>M2</v>
          </cell>
          <cell r="B4741" t="str">
            <v>A5C</v>
          </cell>
          <cell r="C4741" t="str">
            <v>P</v>
          </cell>
          <cell r="D4741" t="str">
            <v>24002</v>
          </cell>
          <cell r="E4741" t="str">
            <v>BALL VA</v>
          </cell>
          <cell r="F4741">
            <v>6</v>
          </cell>
          <cell r="G4741" t="str">
            <v>VB8010600000100</v>
          </cell>
          <cell r="H4741">
            <v>1</v>
          </cell>
          <cell r="I4741" t="str">
            <v>--</v>
          </cell>
          <cell r="J4741">
            <v>3</v>
          </cell>
          <cell r="K4741">
            <v>3</v>
          </cell>
        </row>
        <row r="4742">
          <cell r="A4742" t="str">
            <v>M2</v>
          </cell>
          <cell r="B4742" t="str">
            <v>A5C</v>
          </cell>
          <cell r="C4742" t="str">
            <v>P</v>
          </cell>
          <cell r="D4742" t="str">
            <v>24004</v>
          </cell>
          <cell r="E4742" t="str">
            <v>BALL VA</v>
          </cell>
          <cell r="F4742">
            <v>6</v>
          </cell>
          <cell r="G4742" t="str">
            <v>VB8010600000100</v>
          </cell>
          <cell r="H4742">
            <v>1</v>
          </cell>
          <cell r="I4742" t="str">
            <v>--</v>
          </cell>
          <cell r="J4742">
            <v>6</v>
          </cell>
          <cell r="K4742">
            <v>6</v>
          </cell>
        </row>
        <row r="4743">
          <cell r="A4743" t="str">
            <v>M2</v>
          </cell>
          <cell r="B4743" t="str">
            <v>A5C</v>
          </cell>
          <cell r="C4743" t="str">
            <v>P</v>
          </cell>
          <cell r="D4743" t="str">
            <v>24025</v>
          </cell>
          <cell r="E4743" t="str">
            <v>BALL VA</v>
          </cell>
          <cell r="F4743">
            <v>6</v>
          </cell>
          <cell r="G4743" t="str">
            <v>VB8010600000100</v>
          </cell>
          <cell r="H4743">
            <v>1</v>
          </cell>
          <cell r="I4743" t="str">
            <v>--</v>
          </cell>
          <cell r="J4743">
            <v>2</v>
          </cell>
          <cell r="K4743">
            <v>2</v>
          </cell>
        </row>
        <row r="4744">
          <cell r="A4744" t="str">
            <v>M2</v>
          </cell>
          <cell r="B4744" t="str">
            <v>A5C</v>
          </cell>
          <cell r="C4744" t="str">
            <v>P</v>
          </cell>
          <cell r="D4744" t="str">
            <v>24026</v>
          </cell>
          <cell r="E4744" t="str">
            <v>BALL VA</v>
          </cell>
          <cell r="F4744">
            <v>6</v>
          </cell>
          <cell r="G4744" t="str">
            <v>VB8010600000100</v>
          </cell>
          <cell r="H4744">
            <v>1</v>
          </cell>
          <cell r="I4744" t="str">
            <v>--</v>
          </cell>
          <cell r="J4744">
            <v>3</v>
          </cell>
          <cell r="K4744">
            <v>3</v>
          </cell>
        </row>
        <row r="4745">
          <cell r="A4745" t="str">
            <v>M2</v>
          </cell>
          <cell r="B4745" t="str">
            <v>A5C</v>
          </cell>
          <cell r="C4745" t="str">
            <v>P</v>
          </cell>
          <cell r="D4745" t="str">
            <v>24032</v>
          </cell>
          <cell r="E4745" t="str">
            <v>BALL VA</v>
          </cell>
          <cell r="F4745">
            <v>6</v>
          </cell>
          <cell r="G4745" t="str">
            <v>VB8010600000100</v>
          </cell>
          <cell r="H4745">
            <v>1</v>
          </cell>
          <cell r="I4745" t="str">
            <v>--</v>
          </cell>
          <cell r="J4745">
            <v>1</v>
          </cell>
          <cell r="K4745">
            <v>1</v>
          </cell>
        </row>
        <row r="4746">
          <cell r="A4746" t="str">
            <v>M2</v>
          </cell>
          <cell r="B4746" t="str">
            <v>A5C</v>
          </cell>
          <cell r="C4746" t="str">
            <v>P</v>
          </cell>
          <cell r="D4746" t="str">
            <v>99004</v>
          </cell>
          <cell r="E4746" t="str">
            <v>BALL VA</v>
          </cell>
          <cell r="F4746">
            <v>6</v>
          </cell>
          <cell r="G4746" t="str">
            <v>VB8010600000100</v>
          </cell>
          <cell r="H4746">
            <v>1</v>
          </cell>
          <cell r="I4746" t="str">
            <v>--</v>
          </cell>
          <cell r="J4746">
            <v>1</v>
          </cell>
          <cell r="K4746">
            <v>1</v>
          </cell>
        </row>
        <row r="4747">
          <cell r="A4747" t="str">
            <v>M2</v>
          </cell>
          <cell r="B4747" t="str">
            <v>A5C</v>
          </cell>
          <cell r="C4747" t="str">
            <v>P</v>
          </cell>
          <cell r="D4747" t="str">
            <v>23013</v>
          </cell>
          <cell r="E4747" t="str">
            <v>BALL VA</v>
          </cell>
          <cell r="F4747">
            <v>6</v>
          </cell>
          <cell r="G4747" t="str">
            <v>VB8010600000100</v>
          </cell>
          <cell r="H4747">
            <v>1</v>
          </cell>
          <cell r="I4747" t="str">
            <v>--</v>
          </cell>
          <cell r="J4747">
            <v>2</v>
          </cell>
          <cell r="K4747">
            <v>2</v>
          </cell>
        </row>
        <row r="4748">
          <cell r="A4748" t="str">
            <v>M2</v>
          </cell>
          <cell r="B4748" t="str">
            <v>A5C</v>
          </cell>
          <cell r="C4748" t="str">
            <v>P</v>
          </cell>
          <cell r="D4748" t="str">
            <v>23154</v>
          </cell>
          <cell r="E4748" t="str">
            <v>BALL VA</v>
          </cell>
          <cell r="F4748">
            <v>6</v>
          </cell>
          <cell r="G4748" t="str">
            <v>VB8010600000100</v>
          </cell>
          <cell r="H4748">
            <v>1</v>
          </cell>
          <cell r="I4748" t="str">
            <v>--</v>
          </cell>
          <cell r="J4748">
            <v>1</v>
          </cell>
          <cell r="K4748">
            <v>1</v>
          </cell>
        </row>
        <row r="4749">
          <cell r="A4749" t="str">
            <v>M2</v>
          </cell>
          <cell r="B4749" t="str">
            <v>A5C</v>
          </cell>
          <cell r="C4749" t="str">
            <v>P</v>
          </cell>
          <cell r="D4749" t="str">
            <v>23013</v>
          </cell>
          <cell r="E4749" t="str">
            <v>CHECK VA</v>
          </cell>
          <cell r="F4749">
            <v>6</v>
          </cell>
          <cell r="G4749" t="str">
            <v>VCB8010400000100</v>
          </cell>
          <cell r="H4749">
            <v>1</v>
          </cell>
          <cell r="I4749" t="str">
            <v>--</v>
          </cell>
          <cell r="J4749">
            <v>2</v>
          </cell>
          <cell r="K4749">
            <v>2</v>
          </cell>
        </row>
        <row r="4750">
          <cell r="A4750" t="str">
            <v>M2</v>
          </cell>
          <cell r="B4750" t="str">
            <v>A5C</v>
          </cell>
          <cell r="C4750" t="str">
            <v>P</v>
          </cell>
          <cell r="D4750" t="str">
            <v>24002</v>
          </cell>
          <cell r="E4750" t="str">
            <v>CHECK VA</v>
          </cell>
          <cell r="F4750">
            <v>6</v>
          </cell>
          <cell r="G4750" t="str">
            <v>VCB8010400000100</v>
          </cell>
          <cell r="H4750">
            <v>1</v>
          </cell>
          <cell r="I4750" t="str">
            <v>--</v>
          </cell>
          <cell r="J4750">
            <v>1</v>
          </cell>
          <cell r="K4750">
            <v>1</v>
          </cell>
        </row>
        <row r="4751">
          <cell r="A4751" t="str">
            <v>M2</v>
          </cell>
          <cell r="B4751" t="str">
            <v>A5C</v>
          </cell>
          <cell r="C4751" t="str">
            <v>P</v>
          </cell>
          <cell r="D4751" t="str">
            <v>24004</v>
          </cell>
          <cell r="E4751" t="str">
            <v>CHECK VA</v>
          </cell>
          <cell r="F4751">
            <v>6</v>
          </cell>
          <cell r="G4751" t="str">
            <v>VCB8010400000100</v>
          </cell>
          <cell r="H4751">
            <v>1</v>
          </cell>
          <cell r="I4751" t="str">
            <v>--</v>
          </cell>
          <cell r="J4751">
            <v>2</v>
          </cell>
          <cell r="K4751">
            <v>2</v>
          </cell>
        </row>
        <row r="4752">
          <cell r="A4752" t="str">
            <v>M2</v>
          </cell>
          <cell r="B4752" t="str">
            <v>A5C</v>
          </cell>
          <cell r="C4752" t="str">
            <v>P</v>
          </cell>
          <cell r="D4752" t="str">
            <v>24026</v>
          </cell>
          <cell r="E4752" t="str">
            <v>CHECK VA</v>
          </cell>
          <cell r="F4752">
            <v>6</v>
          </cell>
          <cell r="G4752" t="str">
            <v>VCB8010400000100</v>
          </cell>
          <cell r="H4752">
            <v>1</v>
          </cell>
          <cell r="I4752" t="str">
            <v>--</v>
          </cell>
          <cell r="J4752">
            <v>1</v>
          </cell>
          <cell r="K4752">
            <v>1</v>
          </cell>
        </row>
        <row r="4753">
          <cell r="A4753" t="str">
            <v>M2</v>
          </cell>
          <cell r="B4753" t="str">
            <v>A5C</v>
          </cell>
          <cell r="C4753" t="str">
            <v>P</v>
          </cell>
          <cell r="D4753" t="str">
            <v>99004</v>
          </cell>
          <cell r="E4753" t="str">
            <v>CHECK VA</v>
          </cell>
          <cell r="F4753">
            <v>6</v>
          </cell>
          <cell r="G4753" t="str">
            <v>VCB8010400000100</v>
          </cell>
          <cell r="H4753">
            <v>1</v>
          </cell>
          <cell r="I4753" t="str">
            <v>--</v>
          </cell>
          <cell r="J4753">
            <v>1</v>
          </cell>
          <cell r="K4753">
            <v>1</v>
          </cell>
        </row>
        <row r="4754">
          <cell r="A4754" t="str">
            <v>M2</v>
          </cell>
          <cell r="B4754" t="str">
            <v>A5C</v>
          </cell>
          <cell r="C4754" t="str">
            <v>P</v>
          </cell>
          <cell r="D4754" t="str">
            <v>24002</v>
          </cell>
          <cell r="E4754" t="str">
            <v>GLOBE VA</v>
          </cell>
          <cell r="F4754">
            <v>6</v>
          </cell>
          <cell r="G4754" t="str">
            <v>VL8010100000100</v>
          </cell>
          <cell r="H4754">
            <v>1</v>
          </cell>
          <cell r="I4754" t="str">
            <v>--</v>
          </cell>
          <cell r="J4754">
            <v>1</v>
          </cell>
          <cell r="K4754">
            <v>1</v>
          </cell>
        </row>
        <row r="4755">
          <cell r="A4755" t="str">
            <v>M2</v>
          </cell>
          <cell r="B4755" t="str">
            <v>A5C</v>
          </cell>
          <cell r="C4755" t="str">
            <v>P</v>
          </cell>
          <cell r="D4755" t="str">
            <v>24004</v>
          </cell>
          <cell r="E4755" t="str">
            <v>GLOBE VA</v>
          </cell>
          <cell r="F4755">
            <v>6</v>
          </cell>
          <cell r="G4755" t="str">
            <v>VL8010100000100</v>
          </cell>
          <cell r="H4755">
            <v>1</v>
          </cell>
          <cell r="I4755" t="str">
            <v>--</v>
          </cell>
          <cell r="J4755">
            <v>1</v>
          </cell>
          <cell r="K4755">
            <v>1</v>
          </cell>
        </row>
        <row r="4756">
          <cell r="A4756" t="str">
            <v>M2</v>
          </cell>
          <cell r="B4756" t="str">
            <v>A5C</v>
          </cell>
          <cell r="C4756" t="str">
            <v>P</v>
          </cell>
          <cell r="D4756" t="str">
            <v>24026</v>
          </cell>
          <cell r="E4756" t="str">
            <v>GLOBE VA</v>
          </cell>
          <cell r="F4756">
            <v>6</v>
          </cell>
          <cell r="G4756" t="str">
            <v>VL8010100000100</v>
          </cell>
          <cell r="H4756">
            <v>1</v>
          </cell>
          <cell r="I4756" t="str">
            <v>--</v>
          </cell>
          <cell r="J4756">
            <v>1</v>
          </cell>
          <cell r="K4756">
            <v>1</v>
          </cell>
        </row>
        <row r="4757">
          <cell r="A4757" t="str">
            <v>M2</v>
          </cell>
          <cell r="B4757" t="str">
            <v>A5C</v>
          </cell>
          <cell r="C4757" t="str">
            <v>P</v>
          </cell>
          <cell r="D4757" t="str">
            <v>23006</v>
          </cell>
          <cell r="E4757" t="str">
            <v>BALL VA</v>
          </cell>
          <cell r="F4757">
            <v>6</v>
          </cell>
          <cell r="G4757" t="str">
            <v>VB8010600001H00</v>
          </cell>
          <cell r="H4757">
            <v>1.5</v>
          </cell>
          <cell r="I4757" t="str">
            <v>--</v>
          </cell>
          <cell r="J4757">
            <v>3</v>
          </cell>
          <cell r="K4757">
            <v>3</v>
          </cell>
        </row>
        <row r="4758">
          <cell r="A4758" t="str">
            <v>M2</v>
          </cell>
          <cell r="B4758" t="str">
            <v>A5C</v>
          </cell>
          <cell r="C4758" t="str">
            <v>P</v>
          </cell>
          <cell r="D4758" t="str">
            <v>23007</v>
          </cell>
          <cell r="E4758" t="str">
            <v>BALL VA</v>
          </cell>
          <cell r="F4758">
            <v>6</v>
          </cell>
          <cell r="G4758" t="str">
            <v>VB8010600001H00</v>
          </cell>
          <cell r="H4758">
            <v>1.5</v>
          </cell>
          <cell r="I4758" t="str">
            <v>--</v>
          </cell>
          <cell r="J4758">
            <v>1</v>
          </cell>
          <cell r="K4758">
            <v>1</v>
          </cell>
        </row>
        <row r="4759">
          <cell r="A4759" t="str">
            <v>M2</v>
          </cell>
          <cell r="B4759" t="str">
            <v>A5C</v>
          </cell>
          <cell r="C4759" t="str">
            <v>P</v>
          </cell>
          <cell r="D4759" t="str">
            <v>23035</v>
          </cell>
          <cell r="E4759" t="str">
            <v>BALL VA</v>
          </cell>
          <cell r="F4759">
            <v>6</v>
          </cell>
          <cell r="G4759" t="str">
            <v>VB8010600001H00</v>
          </cell>
          <cell r="H4759">
            <v>1.5</v>
          </cell>
          <cell r="I4759" t="str">
            <v>--</v>
          </cell>
          <cell r="J4759">
            <v>3</v>
          </cell>
          <cell r="K4759">
            <v>3</v>
          </cell>
        </row>
        <row r="4760">
          <cell r="A4760" t="str">
            <v>M2</v>
          </cell>
          <cell r="B4760" t="str">
            <v>A5C</v>
          </cell>
          <cell r="C4760" t="str">
            <v>P</v>
          </cell>
          <cell r="D4760" t="str">
            <v>23035</v>
          </cell>
          <cell r="E4760" t="str">
            <v>BALL VA</v>
          </cell>
          <cell r="F4760">
            <v>6</v>
          </cell>
          <cell r="G4760" t="str">
            <v>VB8010600001H00</v>
          </cell>
          <cell r="H4760">
            <v>1.5</v>
          </cell>
          <cell r="I4760" t="str">
            <v>--</v>
          </cell>
          <cell r="J4760">
            <v>3</v>
          </cell>
          <cell r="K4760">
            <v>3</v>
          </cell>
        </row>
        <row r="4761">
          <cell r="A4761" t="str">
            <v>M2</v>
          </cell>
          <cell r="B4761" t="str">
            <v>A5C</v>
          </cell>
          <cell r="C4761" t="str">
            <v>P</v>
          </cell>
          <cell r="D4761" t="str">
            <v>23070</v>
          </cell>
          <cell r="E4761" t="str">
            <v>BALL VA</v>
          </cell>
          <cell r="F4761">
            <v>6</v>
          </cell>
          <cell r="G4761" t="str">
            <v>VB8010600001H00</v>
          </cell>
          <cell r="H4761">
            <v>1.5</v>
          </cell>
          <cell r="I4761" t="str">
            <v>--</v>
          </cell>
          <cell r="J4761">
            <v>2</v>
          </cell>
          <cell r="K4761">
            <v>2</v>
          </cell>
        </row>
        <row r="4762">
          <cell r="A4762" t="str">
            <v>M2</v>
          </cell>
          <cell r="B4762" t="str">
            <v>A5C</v>
          </cell>
          <cell r="C4762" t="str">
            <v>P</v>
          </cell>
          <cell r="D4762" t="str">
            <v>23072</v>
          </cell>
          <cell r="E4762" t="str">
            <v>BALL VA</v>
          </cell>
          <cell r="F4762">
            <v>6</v>
          </cell>
          <cell r="G4762" t="str">
            <v>VB8010600001H00</v>
          </cell>
          <cell r="H4762">
            <v>1.5</v>
          </cell>
          <cell r="I4762" t="str">
            <v>--</v>
          </cell>
          <cell r="J4762">
            <v>1</v>
          </cell>
          <cell r="K4762">
            <v>1</v>
          </cell>
        </row>
        <row r="4763">
          <cell r="A4763" t="str">
            <v>M2</v>
          </cell>
          <cell r="B4763" t="str">
            <v>A5C</v>
          </cell>
          <cell r="C4763" t="str">
            <v>P</v>
          </cell>
          <cell r="D4763" t="str">
            <v>23103</v>
          </cell>
          <cell r="E4763" t="str">
            <v>BALL VA</v>
          </cell>
          <cell r="F4763">
            <v>6</v>
          </cell>
          <cell r="G4763" t="str">
            <v>VB8010600001H00</v>
          </cell>
          <cell r="H4763">
            <v>1.5</v>
          </cell>
          <cell r="I4763" t="str">
            <v>--</v>
          </cell>
          <cell r="J4763">
            <v>2</v>
          </cell>
          <cell r="K4763">
            <v>2</v>
          </cell>
        </row>
        <row r="4764">
          <cell r="A4764" t="str">
            <v>M2</v>
          </cell>
          <cell r="B4764" t="str">
            <v>A5C</v>
          </cell>
          <cell r="C4764" t="str">
            <v>P</v>
          </cell>
          <cell r="D4764" t="str">
            <v>23107</v>
          </cell>
          <cell r="E4764" t="str">
            <v>BALL VA</v>
          </cell>
          <cell r="F4764">
            <v>6</v>
          </cell>
          <cell r="G4764" t="str">
            <v>VB8010600001H00</v>
          </cell>
          <cell r="H4764">
            <v>1.5</v>
          </cell>
          <cell r="I4764" t="str">
            <v>--</v>
          </cell>
          <cell r="J4764">
            <v>2</v>
          </cell>
          <cell r="K4764">
            <v>2</v>
          </cell>
        </row>
        <row r="4765">
          <cell r="A4765" t="str">
            <v>M2</v>
          </cell>
          <cell r="B4765" t="str">
            <v>A5C</v>
          </cell>
          <cell r="C4765" t="str">
            <v>P</v>
          </cell>
          <cell r="D4765" t="str">
            <v>23111</v>
          </cell>
          <cell r="E4765" t="str">
            <v>BALL VA</v>
          </cell>
          <cell r="F4765">
            <v>6</v>
          </cell>
          <cell r="G4765" t="str">
            <v>VB8010600001H00</v>
          </cell>
          <cell r="H4765">
            <v>1.5</v>
          </cell>
          <cell r="I4765" t="str">
            <v>--</v>
          </cell>
          <cell r="J4765">
            <v>2</v>
          </cell>
          <cell r="K4765">
            <v>2</v>
          </cell>
        </row>
        <row r="4766">
          <cell r="A4766" t="str">
            <v>M2</v>
          </cell>
          <cell r="B4766" t="str">
            <v>A5C</v>
          </cell>
          <cell r="C4766" t="str">
            <v>P</v>
          </cell>
          <cell r="D4766" t="str">
            <v>23117</v>
          </cell>
          <cell r="E4766" t="str">
            <v>BALL VA</v>
          </cell>
          <cell r="F4766">
            <v>6</v>
          </cell>
          <cell r="G4766" t="str">
            <v>VB8010600001H00</v>
          </cell>
          <cell r="H4766">
            <v>1.5</v>
          </cell>
          <cell r="I4766" t="str">
            <v>--</v>
          </cell>
          <cell r="J4766">
            <v>2</v>
          </cell>
          <cell r="K4766">
            <v>2</v>
          </cell>
        </row>
        <row r="4767">
          <cell r="A4767" t="str">
            <v>M2</v>
          </cell>
          <cell r="B4767" t="str">
            <v>A5C</v>
          </cell>
          <cell r="C4767" t="str">
            <v>P</v>
          </cell>
          <cell r="D4767" t="str">
            <v>23143</v>
          </cell>
          <cell r="E4767" t="str">
            <v>BALL VA</v>
          </cell>
          <cell r="F4767">
            <v>6</v>
          </cell>
          <cell r="G4767" t="str">
            <v>VB8010600001H00</v>
          </cell>
          <cell r="H4767">
            <v>1.5</v>
          </cell>
          <cell r="I4767" t="str">
            <v>--</v>
          </cell>
          <cell r="J4767">
            <v>2</v>
          </cell>
          <cell r="K4767">
            <v>2</v>
          </cell>
        </row>
        <row r="4768">
          <cell r="A4768" t="str">
            <v>M2</v>
          </cell>
          <cell r="B4768" t="str">
            <v>A5C</v>
          </cell>
          <cell r="C4768" t="str">
            <v>P</v>
          </cell>
          <cell r="D4768" t="str">
            <v>23185</v>
          </cell>
          <cell r="E4768" t="str">
            <v>BALL VA</v>
          </cell>
          <cell r="F4768">
            <v>6</v>
          </cell>
          <cell r="G4768" t="str">
            <v>VB8010600001H00</v>
          </cell>
          <cell r="H4768">
            <v>1.5</v>
          </cell>
          <cell r="I4768" t="str">
            <v>--</v>
          </cell>
          <cell r="J4768">
            <v>2</v>
          </cell>
          <cell r="K4768">
            <v>2</v>
          </cell>
        </row>
        <row r="4769">
          <cell r="A4769" t="str">
            <v>M2</v>
          </cell>
          <cell r="B4769" t="str">
            <v>A5C</v>
          </cell>
          <cell r="C4769" t="str">
            <v>P</v>
          </cell>
          <cell r="D4769" t="str">
            <v>23215</v>
          </cell>
          <cell r="E4769" t="str">
            <v>BALL VA</v>
          </cell>
          <cell r="F4769">
            <v>6</v>
          </cell>
          <cell r="G4769" t="str">
            <v>VB8010600001H00</v>
          </cell>
          <cell r="H4769">
            <v>1.5</v>
          </cell>
          <cell r="I4769" t="str">
            <v>--</v>
          </cell>
          <cell r="J4769">
            <v>1</v>
          </cell>
          <cell r="K4769">
            <v>1</v>
          </cell>
        </row>
        <row r="4770">
          <cell r="A4770" t="str">
            <v>M2</v>
          </cell>
          <cell r="B4770" t="str">
            <v>A5C</v>
          </cell>
          <cell r="C4770" t="str">
            <v>P</v>
          </cell>
          <cell r="D4770" t="str">
            <v>23259</v>
          </cell>
          <cell r="E4770" t="str">
            <v>BALL VA</v>
          </cell>
          <cell r="F4770">
            <v>6</v>
          </cell>
          <cell r="G4770" t="str">
            <v>VB8010600001H00</v>
          </cell>
          <cell r="H4770">
            <v>1.5</v>
          </cell>
          <cell r="I4770" t="str">
            <v>--</v>
          </cell>
          <cell r="J4770">
            <v>2</v>
          </cell>
          <cell r="K4770">
            <v>2</v>
          </cell>
        </row>
        <row r="4771">
          <cell r="A4771" t="str">
            <v>M2</v>
          </cell>
          <cell r="B4771" t="str">
            <v>A5C</v>
          </cell>
          <cell r="C4771" t="str">
            <v>P</v>
          </cell>
          <cell r="D4771" t="str">
            <v>24014</v>
          </cell>
          <cell r="E4771" t="str">
            <v>BALL VA</v>
          </cell>
          <cell r="F4771">
            <v>6</v>
          </cell>
          <cell r="G4771" t="str">
            <v>VB8010600001H00</v>
          </cell>
          <cell r="H4771">
            <v>1.5</v>
          </cell>
          <cell r="I4771" t="str">
            <v>--</v>
          </cell>
          <cell r="J4771">
            <v>2</v>
          </cell>
          <cell r="K4771">
            <v>2</v>
          </cell>
        </row>
        <row r="4772">
          <cell r="A4772" t="str">
            <v>M2</v>
          </cell>
          <cell r="B4772" t="str">
            <v>A5C</v>
          </cell>
          <cell r="C4772" t="str">
            <v>P</v>
          </cell>
          <cell r="D4772" t="str">
            <v>99003</v>
          </cell>
          <cell r="E4772" t="str">
            <v>BALL VA</v>
          </cell>
          <cell r="F4772">
            <v>6</v>
          </cell>
          <cell r="G4772" t="str">
            <v>VB8010600001H00</v>
          </cell>
          <cell r="H4772">
            <v>1.5</v>
          </cell>
          <cell r="I4772" t="str">
            <v>--</v>
          </cell>
          <cell r="J4772">
            <v>4</v>
          </cell>
          <cell r="K4772">
            <v>4</v>
          </cell>
        </row>
        <row r="4773">
          <cell r="A4773" t="str">
            <v>M2</v>
          </cell>
          <cell r="B4773" t="str">
            <v>A5C</v>
          </cell>
          <cell r="C4773" t="str">
            <v>P</v>
          </cell>
          <cell r="D4773" t="str">
            <v>99003</v>
          </cell>
          <cell r="E4773" t="str">
            <v>BALL VA</v>
          </cell>
          <cell r="F4773">
            <v>6</v>
          </cell>
          <cell r="G4773" t="str">
            <v>VB8010600001H00</v>
          </cell>
          <cell r="H4773">
            <v>1.5</v>
          </cell>
          <cell r="I4773" t="str">
            <v>--</v>
          </cell>
          <cell r="J4773">
            <v>2</v>
          </cell>
          <cell r="K4773">
            <v>2</v>
          </cell>
        </row>
        <row r="4774">
          <cell r="A4774" t="str">
            <v>M2</v>
          </cell>
          <cell r="B4774" t="str">
            <v>A5C</v>
          </cell>
          <cell r="C4774" t="str">
            <v>TRIM</v>
          </cell>
          <cell r="D4774" t="str">
            <v>V-2301</v>
          </cell>
          <cell r="E4774" t="str">
            <v>BALL VA</v>
          </cell>
          <cell r="F4774">
            <v>6</v>
          </cell>
          <cell r="G4774" t="str">
            <v>VB8010600001H00</v>
          </cell>
          <cell r="H4774">
            <v>1.5</v>
          </cell>
          <cell r="I4774" t="str">
            <v>--</v>
          </cell>
          <cell r="J4774">
            <v>2</v>
          </cell>
          <cell r="K4774">
            <v>2</v>
          </cell>
        </row>
        <row r="4775">
          <cell r="A4775" t="str">
            <v>M2</v>
          </cell>
          <cell r="B4775" t="str">
            <v>A5C</v>
          </cell>
          <cell r="C4775" t="str">
            <v>P</v>
          </cell>
          <cell r="D4775" t="str">
            <v>22102</v>
          </cell>
          <cell r="E4775" t="str">
            <v>BALL VA</v>
          </cell>
          <cell r="F4775">
            <v>6</v>
          </cell>
          <cell r="G4775" t="str">
            <v>VB8010600001H00</v>
          </cell>
          <cell r="H4775">
            <v>1.5</v>
          </cell>
          <cell r="I4775" t="str">
            <v>--</v>
          </cell>
          <cell r="J4775">
            <v>1</v>
          </cell>
          <cell r="K4775">
            <v>1</v>
          </cell>
        </row>
        <row r="4776">
          <cell r="A4776" t="str">
            <v>M2</v>
          </cell>
          <cell r="B4776" t="str">
            <v>A5C</v>
          </cell>
          <cell r="C4776" t="str">
            <v>P</v>
          </cell>
          <cell r="D4776" t="str">
            <v>23006</v>
          </cell>
          <cell r="E4776" t="str">
            <v>BALL VA</v>
          </cell>
          <cell r="F4776">
            <v>6</v>
          </cell>
          <cell r="G4776" t="str">
            <v>VB8010600001H00</v>
          </cell>
          <cell r="H4776">
            <v>1.5</v>
          </cell>
          <cell r="I4776" t="str">
            <v>--</v>
          </cell>
          <cell r="J4776">
            <v>2</v>
          </cell>
          <cell r="K4776">
            <v>2</v>
          </cell>
        </row>
        <row r="4777">
          <cell r="A4777" t="str">
            <v>M2</v>
          </cell>
          <cell r="B4777" t="str">
            <v>A5C</v>
          </cell>
          <cell r="C4777" t="str">
            <v>P</v>
          </cell>
          <cell r="D4777" t="str">
            <v>23038</v>
          </cell>
          <cell r="E4777" t="str">
            <v>BALL VA</v>
          </cell>
          <cell r="F4777">
            <v>6</v>
          </cell>
          <cell r="G4777" t="str">
            <v>VB8010600001H00</v>
          </cell>
          <cell r="H4777">
            <v>1.5</v>
          </cell>
          <cell r="I4777" t="str">
            <v>--</v>
          </cell>
          <cell r="J4777">
            <v>2</v>
          </cell>
          <cell r="K4777">
            <v>2</v>
          </cell>
        </row>
        <row r="4778">
          <cell r="A4778" t="str">
            <v>M2</v>
          </cell>
          <cell r="B4778" t="str">
            <v>A5C</v>
          </cell>
          <cell r="C4778" t="str">
            <v>P</v>
          </cell>
          <cell r="D4778" t="str">
            <v>23116</v>
          </cell>
          <cell r="E4778" t="str">
            <v>BALL VA</v>
          </cell>
          <cell r="F4778">
            <v>6</v>
          </cell>
          <cell r="G4778" t="str">
            <v>VB8010600001H00</v>
          </cell>
          <cell r="H4778">
            <v>1.5</v>
          </cell>
          <cell r="I4778" t="str">
            <v>--</v>
          </cell>
          <cell r="J4778">
            <v>2</v>
          </cell>
          <cell r="K4778">
            <v>2</v>
          </cell>
        </row>
        <row r="4779">
          <cell r="A4779" t="str">
            <v>M2</v>
          </cell>
          <cell r="B4779" t="str">
            <v>A5C</v>
          </cell>
          <cell r="C4779" t="str">
            <v>P</v>
          </cell>
          <cell r="D4779" t="str">
            <v>23147</v>
          </cell>
          <cell r="E4779" t="str">
            <v>BALL VA</v>
          </cell>
          <cell r="F4779">
            <v>6</v>
          </cell>
          <cell r="G4779" t="str">
            <v>VB8010600001H00</v>
          </cell>
          <cell r="H4779">
            <v>1.5</v>
          </cell>
          <cell r="I4779" t="str">
            <v>--</v>
          </cell>
          <cell r="J4779">
            <v>2</v>
          </cell>
          <cell r="K4779">
            <v>2</v>
          </cell>
        </row>
        <row r="4780">
          <cell r="A4780" t="str">
            <v>M2</v>
          </cell>
          <cell r="B4780" t="str">
            <v>A5C</v>
          </cell>
          <cell r="C4780" t="str">
            <v>P</v>
          </cell>
          <cell r="D4780" t="str">
            <v>23157</v>
          </cell>
          <cell r="E4780" t="str">
            <v>BALL VA</v>
          </cell>
          <cell r="F4780">
            <v>6</v>
          </cell>
          <cell r="G4780" t="str">
            <v>VB8010600001H00</v>
          </cell>
          <cell r="H4780">
            <v>1.5</v>
          </cell>
          <cell r="I4780" t="str">
            <v>--</v>
          </cell>
          <cell r="J4780">
            <v>2</v>
          </cell>
          <cell r="K4780">
            <v>2</v>
          </cell>
        </row>
        <row r="4781">
          <cell r="A4781" t="str">
            <v>M2</v>
          </cell>
          <cell r="B4781" t="str">
            <v>A5C</v>
          </cell>
          <cell r="C4781" t="str">
            <v>P</v>
          </cell>
          <cell r="D4781" t="str">
            <v>23196</v>
          </cell>
          <cell r="E4781" t="str">
            <v>BALL VA</v>
          </cell>
          <cell r="F4781">
            <v>6</v>
          </cell>
          <cell r="G4781" t="str">
            <v>VB8010600001H00</v>
          </cell>
          <cell r="H4781">
            <v>1.5</v>
          </cell>
          <cell r="I4781" t="str">
            <v>--</v>
          </cell>
          <cell r="J4781">
            <v>2</v>
          </cell>
          <cell r="K4781">
            <v>2</v>
          </cell>
        </row>
        <row r="4782">
          <cell r="A4782" t="str">
            <v>M2</v>
          </cell>
          <cell r="B4782" t="str">
            <v>A5C</v>
          </cell>
          <cell r="C4782" t="str">
            <v>P</v>
          </cell>
          <cell r="D4782" t="str">
            <v>23217</v>
          </cell>
          <cell r="E4782" t="str">
            <v>BALL VA</v>
          </cell>
          <cell r="F4782">
            <v>6</v>
          </cell>
          <cell r="G4782" t="str">
            <v>VB8010600001H00</v>
          </cell>
          <cell r="H4782">
            <v>1.5</v>
          </cell>
          <cell r="I4782" t="str">
            <v>--</v>
          </cell>
          <cell r="J4782">
            <v>1</v>
          </cell>
          <cell r="K4782">
            <v>1</v>
          </cell>
        </row>
        <row r="4783">
          <cell r="A4783" t="str">
            <v>M2</v>
          </cell>
          <cell r="B4783" t="str">
            <v>A5C</v>
          </cell>
          <cell r="C4783" t="str">
            <v>P</v>
          </cell>
          <cell r="D4783" t="str">
            <v>23006</v>
          </cell>
          <cell r="E4783" t="str">
            <v>CHECK VA</v>
          </cell>
          <cell r="F4783">
            <v>6</v>
          </cell>
          <cell r="G4783" t="str">
            <v>VCB8010400001H00</v>
          </cell>
          <cell r="H4783">
            <v>1.5</v>
          </cell>
          <cell r="I4783" t="str">
            <v>--</v>
          </cell>
          <cell r="J4783">
            <v>2</v>
          </cell>
          <cell r="K4783">
            <v>2</v>
          </cell>
        </row>
        <row r="4784">
          <cell r="A4784" t="str">
            <v>M2</v>
          </cell>
          <cell r="B4784" t="str">
            <v>A5C</v>
          </cell>
          <cell r="C4784" t="str">
            <v>P</v>
          </cell>
          <cell r="D4784" t="str">
            <v>23007</v>
          </cell>
          <cell r="E4784" t="str">
            <v>CHECK VA</v>
          </cell>
          <cell r="F4784">
            <v>6</v>
          </cell>
          <cell r="G4784" t="str">
            <v>VCB8010400001H00</v>
          </cell>
          <cell r="H4784">
            <v>1.5</v>
          </cell>
          <cell r="I4784" t="str">
            <v>--</v>
          </cell>
          <cell r="J4784">
            <v>1</v>
          </cell>
          <cell r="K4784">
            <v>1</v>
          </cell>
        </row>
        <row r="4785">
          <cell r="A4785" t="str">
            <v>M2</v>
          </cell>
          <cell r="B4785" t="str">
            <v>A5C</v>
          </cell>
          <cell r="C4785" t="str">
            <v>P</v>
          </cell>
          <cell r="D4785" t="str">
            <v>23116</v>
          </cell>
          <cell r="E4785" t="str">
            <v>CHECK VA</v>
          </cell>
          <cell r="F4785">
            <v>6</v>
          </cell>
          <cell r="G4785" t="str">
            <v>VCB8010400001H00</v>
          </cell>
          <cell r="H4785">
            <v>1.5</v>
          </cell>
          <cell r="I4785" t="str">
            <v>--</v>
          </cell>
          <cell r="J4785">
            <v>2</v>
          </cell>
          <cell r="K4785">
            <v>2</v>
          </cell>
        </row>
        <row r="4786">
          <cell r="A4786" t="str">
            <v>M2</v>
          </cell>
          <cell r="B4786" t="str">
            <v>A5C</v>
          </cell>
          <cell r="C4786" t="str">
            <v>P</v>
          </cell>
          <cell r="D4786" t="str">
            <v>23192</v>
          </cell>
          <cell r="E4786" t="str">
            <v>GLOBE VA</v>
          </cell>
          <cell r="F4786">
            <v>6</v>
          </cell>
          <cell r="G4786" t="str">
            <v>VL8010100001H00</v>
          </cell>
          <cell r="H4786">
            <v>1.5</v>
          </cell>
          <cell r="I4786" t="str">
            <v>--</v>
          </cell>
          <cell r="J4786">
            <v>1</v>
          </cell>
          <cell r="K4786">
            <v>1</v>
          </cell>
        </row>
        <row r="4787">
          <cell r="A4787" t="str">
            <v>M2</v>
          </cell>
          <cell r="B4787" t="str">
            <v>A5C</v>
          </cell>
          <cell r="C4787" t="str">
            <v>P</v>
          </cell>
          <cell r="D4787" t="str">
            <v>23055</v>
          </cell>
          <cell r="E4787" t="str">
            <v>BALL VA</v>
          </cell>
          <cell r="F4787">
            <v>6</v>
          </cell>
          <cell r="G4787" t="str">
            <v>VB8010600001H00</v>
          </cell>
          <cell r="H4787">
            <v>1.5</v>
          </cell>
          <cell r="I4787" t="str">
            <v>--</v>
          </cell>
          <cell r="J4787">
            <v>2</v>
          </cell>
          <cell r="K4787">
            <v>2</v>
          </cell>
        </row>
        <row r="4788">
          <cell r="A4788" t="str">
            <v>M2</v>
          </cell>
          <cell r="B4788" t="str">
            <v>A5C</v>
          </cell>
          <cell r="C4788" t="str">
            <v>P</v>
          </cell>
          <cell r="D4788" t="str">
            <v>23008</v>
          </cell>
          <cell r="E4788" t="str">
            <v>BALL VA</v>
          </cell>
          <cell r="F4788">
            <v>6</v>
          </cell>
          <cell r="G4788" t="str">
            <v>VB8010600001H00</v>
          </cell>
          <cell r="H4788">
            <v>1.5</v>
          </cell>
          <cell r="I4788" t="str">
            <v>--</v>
          </cell>
          <cell r="J4788">
            <v>3</v>
          </cell>
          <cell r="K4788">
            <v>3</v>
          </cell>
        </row>
        <row r="4789">
          <cell r="A4789" t="str">
            <v>M2</v>
          </cell>
          <cell r="B4789" t="str">
            <v>A5C</v>
          </cell>
          <cell r="C4789" t="str">
            <v>P</v>
          </cell>
          <cell r="D4789" t="str">
            <v>23019</v>
          </cell>
          <cell r="E4789" t="str">
            <v>BALL VA</v>
          </cell>
          <cell r="F4789">
            <v>6</v>
          </cell>
          <cell r="G4789" t="str">
            <v>VB8010600001H00</v>
          </cell>
          <cell r="H4789">
            <v>1.5</v>
          </cell>
          <cell r="I4789" t="str">
            <v>--</v>
          </cell>
          <cell r="J4789">
            <v>2</v>
          </cell>
          <cell r="K4789">
            <v>2</v>
          </cell>
        </row>
        <row r="4790">
          <cell r="A4790" t="str">
            <v>M2</v>
          </cell>
          <cell r="B4790" t="str">
            <v>A5C</v>
          </cell>
          <cell r="C4790" t="str">
            <v>P</v>
          </cell>
          <cell r="D4790" t="str">
            <v>23039</v>
          </cell>
          <cell r="E4790" t="str">
            <v>BALL VA</v>
          </cell>
          <cell r="F4790">
            <v>6</v>
          </cell>
          <cell r="G4790" t="str">
            <v>VB8010600001H00</v>
          </cell>
          <cell r="H4790">
            <v>1.5</v>
          </cell>
          <cell r="I4790" t="str">
            <v>--</v>
          </cell>
          <cell r="J4790">
            <v>2</v>
          </cell>
          <cell r="K4790">
            <v>2</v>
          </cell>
        </row>
        <row r="4791">
          <cell r="A4791" t="str">
            <v>M2</v>
          </cell>
          <cell r="B4791" t="str">
            <v>A5C</v>
          </cell>
          <cell r="C4791" t="str">
            <v>P</v>
          </cell>
          <cell r="D4791" t="str">
            <v>23039</v>
          </cell>
          <cell r="E4791" t="str">
            <v>BALL VA</v>
          </cell>
          <cell r="F4791">
            <v>6</v>
          </cell>
          <cell r="G4791" t="str">
            <v>VB8010600001H00</v>
          </cell>
          <cell r="H4791">
            <v>1.5</v>
          </cell>
          <cell r="I4791" t="str">
            <v>--</v>
          </cell>
          <cell r="J4791">
            <v>2</v>
          </cell>
          <cell r="K4791">
            <v>2</v>
          </cell>
        </row>
        <row r="4792">
          <cell r="A4792" t="str">
            <v>M2</v>
          </cell>
          <cell r="B4792" t="str">
            <v>A5C</v>
          </cell>
          <cell r="C4792" t="str">
            <v>P</v>
          </cell>
          <cell r="D4792" t="str">
            <v>23077</v>
          </cell>
          <cell r="E4792" t="str">
            <v>BALL VA</v>
          </cell>
          <cell r="F4792">
            <v>6</v>
          </cell>
          <cell r="G4792" t="str">
            <v>VB8010600001H00</v>
          </cell>
          <cell r="H4792">
            <v>1.5</v>
          </cell>
          <cell r="I4792" t="str">
            <v>--</v>
          </cell>
          <cell r="J4792">
            <v>2</v>
          </cell>
          <cell r="K4792">
            <v>2</v>
          </cell>
        </row>
        <row r="4793">
          <cell r="A4793" t="str">
            <v>M2</v>
          </cell>
          <cell r="B4793" t="str">
            <v>A5C</v>
          </cell>
          <cell r="C4793" t="str">
            <v>P</v>
          </cell>
          <cell r="D4793" t="str">
            <v>23216</v>
          </cell>
          <cell r="E4793" t="str">
            <v>BALL VA</v>
          </cell>
          <cell r="F4793">
            <v>6</v>
          </cell>
          <cell r="G4793" t="str">
            <v>VB8010600001H00</v>
          </cell>
          <cell r="H4793">
            <v>1.5</v>
          </cell>
          <cell r="I4793" t="str">
            <v>--</v>
          </cell>
          <cell r="J4793">
            <v>1</v>
          </cell>
          <cell r="K4793">
            <v>1</v>
          </cell>
        </row>
        <row r="4794">
          <cell r="A4794" t="str">
            <v>M2</v>
          </cell>
          <cell r="B4794" t="str">
            <v>A5C</v>
          </cell>
          <cell r="C4794" t="str">
            <v>P</v>
          </cell>
          <cell r="D4794" t="str">
            <v>23218</v>
          </cell>
          <cell r="E4794" t="str">
            <v>BALL VA</v>
          </cell>
          <cell r="F4794">
            <v>6</v>
          </cell>
          <cell r="G4794" t="str">
            <v>VB8010600001H00</v>
          </cell>
          <cell r="H4794">
            <v>1.5</v>
          </cell>
          <cell r="I4794" t="str">
            <v>--</v>
          </cell>
          <cell r="J4794">
            <v>1</v>
          </cell>
          <cell r="K4794">
            <v>1</v>
          </cell>
        </row>
        <row r="4795">
          <cell r="A4795" t="str">
            <v>M2</v>
          </cell>
          <cell r="B4795" t="str">
            <v>A5C</v>
          </cell>
          <cell r="C4795" t="str">
            <v>P</v>
          </cell>
          <cell r="D4795" t="str">
            <v>23222</v>
          </cell>
          <cell r="E4795" t="str">
            <v>BALL VA</v>
          </cell>
          <cell r="F4795">
            <v>6</v>
          </cell>
          <cell r="G4795" t="str">
            <v>VB8010600001H00</v>
          </cell>
          <cell r="H4795">
            <v>1.5</v>
          </cell>
          <cell r="I4795" t="str">
            <v>--</v>
          </cell>
          <cell r="J4795">
            <v>1</v>
          </cell>
          <cell r="K4795">
            <v>1</v>
          </cell>
        </row>
        <row r="4796">
          <cell r="A4796" t="str">
            <v>M2</v>
          </cell>
          <cell r="B4796" t="str">
            <v>A5C</v>
          </cell>
          <cell r="C4796" t="str">
            <v>P</v>
          </cell>
          <cell r="D4796" t="str">
            <v>23242</v>
          </cell>
          <cell r="E4796" t="str">
            <v>BALL VA</v>
          </cell>
          <cell r="F4796">
            <v>6</v>
          </cell>
          <cell r="G4796" t="str">
            <v>VB8010600001H00</v>
          </cell>
          <cell r="H4796">
            <v>1.5</v>
          </cell>
          <cell r="I4796" t="str">
            <v>--</v>
          </cell>
          <cell r="J4796">
            <v>1</v>
          </cell>
          <cell r="K4796">
            <v>1</v>
          </cell>
        </row>
        <row r="4797">
          <cell r="A4797" t="str">
            <v>M2</v>
          </cell>
          <cell r="B4797" t="str">
            <v>A5C</v>
          </cell>
          <cell r="C4797" t="str">
            <v>TRIM</v>
          </cell>
          <cell r="D4797" t="str">
            <v>C-2304</v>
          </cell>
          <cell r="E4797" t="str">
            <v>BALL VA</v>
          </cell>
          <cell r="F4797">
            <v>6</v>
          </cell>
          <cell r="G4797" t="str">
            <v>VB8010600001H00</v>
          </cell>
          <cell r="H4797">
            <v>1.5</v>
          </cell>
          <cell r="I4797" t="str">
            <v>--</v>
          </cell>
          <cell r="J4797">
            <v>2</v>
          </cell>
          <cell r="K4797">
            <v>2</v>
          </cell>
        </row>
        <row r="4798">
          <cell r="A4798" t="str">
            <v>M2</v>
          </cell>
          <cell r="B4798" t="str">
            <v>A5C</v>
          </cell>
          <cell r="C4798" t="str">
            <v>TRIM</v>
          </cell>
          <cell r="D4798" t="str">
            <v>C-2305</v>
          </cell>
          <cell r="E4798" t="str">
            <v>BALL VA</v>
          </cell>
          <cell r="F4798">
            <v>6</v>
          </cell>
          <cell r="G4798" t="str">
            <v>VB8010600001H00</v>
          </cell>
          <cell r="H4798">
            <v>1.5</v>
          </cell>
          <cell r="I4798" t="str">
            <v>--</v>
          </cell>
          <cell r="J4798">
            <v>2</v>
          </cell>
          <cell r="K4798">
            <v>2</v>
          </cell>
        </row>
        <row r="4799">
          <cell r="A4799" t="str">
            <v>M2</v>
          </cell>
          <cell r="B4799" t="str">
            <v>A5C</v>
          </cell>
          <cell r="C4799" t="str">
            <v>TRIM</v>
          </cell>
          <cell r="D4799" t="str">
            <v>C-2306</v>
          </cell>
          <cell r="E4799" t="str">
            <v>BALL VA</v>
          </cell>
          <cell r="F4799">
            <v>6</v>
          </cell>
          <cell r="G4799" t="str">
            <v>VB8010600001H00</v>
          </cell>
          <cell r="H4799">
            <v>1.5</v>
          </cell>
          <cell r="I4799" t="str">
            <v>--</v>
          </cell>
          <cell r="J4799">
            <v>2</v>
          </cell>
          <cell r="K4799">
            <v>2</v>
          </cell>
        </row>
        <row r="4800">
          <cell r="A4800" t="str">
            <v>M2</v>
          </cell>
          <cell r="B4800" t="str">
            <v>A5C</v>
          </cell>
          <cell r="C4800" t="str">
            <v>TRIM</v>
          </cell>
          <cell r="D4800" t="str">
            <v>V-2302</v>
          </cell>
          <cell r="E4800" t="str">
            <v>BALL VA</v>
          </cell>
          <cell r="F4800">
            <v>6</v>
          </cell>
          <cell r="G4800" t="str">
            <v>VB8010600001H00</v>
          </cell>
          <cell r="H4800">
            <v>1.5</v>
          </cell>
          <cell r="I4800" t="str">
            <v>--</v>
          </cell>
          <cell r="J4800">
            <v>2</v>
          </cell>
          <cell r="K4800">
            <v>2</v>
          </cell>
        </row>
        <row r="4801">
          <cell r="A4801" t="str">
            <v>M2</v>
          </cell>
          <cell r="B4801" t="str">
            <v>A5C</v>
          </cell>
          <cell r="C4801" t="str">
            <v>TRIM</v>
          </cell>
          <cell r="D4801" t="str">
            <v>V-2306</v>
          </cell>
          <cell r="E4801" t="str">
            <v>BALL VA</v>
          </cell>
          <cell r="F4801">
            <v>6</v>
          </cell>
          <cell r="G4801" t="str">
            <v>VB8010600001H00</v>
          </cell>
          <cell r="H4801">
            <v>1.5</v>
          </cell>
          <cell r="I4801" t="str">
            <v>--</v>
          </cell>
          <cell r="J4801">
            <v>2</v>
          </cell>
          <cell r="K4801">
            <v>2</v>
          </cell>
        </row>
        <row r="4802">
          <cell r="A4802" t="str">
            <v>M2</v>
          </cell>
          <cell r="B4802" t="str">
            <v>A5C</v>
          </cell>
          <cell r="C4802" t="str">
            <v>TRIM</v>
          </cell>
          <cell r="D4802" t="str">
            <v>V-2308</v>
          </cell>
          <cell r="E4802" t="str">
            <v>BALL VA</v>
          </cell>
          <cell r="F4802">
            <v>6</v>
          </cell>
          <cell r="G4802" t="str">
            <v>VB8010600001H00</v>
          </cell>
          <cell r="H4802">
            <v>1.5</v>
          </cell>
          <cell r="I4802" t="str">
            <v>--</v>
          </cell>
          <cell r="J4802">
            <v>2</v>
          </cell>
          <cell r="K4802">
            <v>2</v>
          </cell>
        </row>
        <row r="4803">
          <cell r="A4803" t="str">
            <v>M2</v>
          </cell>
          <cell r="B4803" t="str">
            <v>A5C</v>
          </cell>
          <cell r="C4803" t="str">
            <v>TRIM</v>
          </cell>
          <cell r="D4803" t="str">
            <v>V-2310</v>
          </cell>
          <cell r="E4803" t="str">
            <v>BALL VA</v>
          </cell>
          <cell r="F4803">
            <v>6</v>
          </cell>
          <cell r="G4803" t="str">
            <v>VB8010600001H00</v>
          </cell>
          <cell r="H4803">
            <v>1.5</v>
          </cell>
          <cell r="I4803" t="str">
            <v>--</v>
          </cell>
          <cell r="J4803">
            <v>2</v>
          </cell>
          <cell r="K4803">
            <v>2</v>
          </cell>
        </row>
        <row r="4804">
          <cell r="A4804" t="str">
            <v>M2</v>
          </cell>
          <cell r="B4804" t="str">
            <v>A5C</v>
          </cell>
          <cell r="C4804" t="str">
            <v>TRIM</v>
          </cell>
          <cell r="D4804" t="str">
            <v>V-2313</v>
          </cell>
          <cell r="E4804" t="str">
            <v>BALL VA</v>
          </cell>
          <cell r="F4804">
            <v>6</v>
          </cell>
          <cell r="G4804" t="str">
            <v>VB8010600001H00</v>
          </cell>
          <cell r="H4804">
            <v>1.5</v>
          </cell>
          <cell r="I4804" t="str">
            <v>--</v>
          </cell>
          <cell r="J4804">
            <v>2</v>
          </cell>
          <cell r="K4804">
            <v>2</v>
          </cell>
        </row>
        <row r="4805">
          <cell r="A4805" t="str">
            <v>M2</v>
          </cell>
          <cell r="B4805" t="str">
            <v>A5C</v>
          </cell>
          <cell r="C4805" t="str">
            <v>P</v>
          </cell>
          <cell r="D4805" t="str">
            <v>23033</v>
          </cell>
          <cell r="E4805" t="str">
            <v>BALL VA</v>
          </cell>
          <cell r="F4805">
            <v>6</v>
          </cell>
          <cell r="G4805" t="str">
            <v>VB8010600001H00</v>
          </cell>
          <cell r="H4805">
            <v>1.5</v>
          </cell>
          <cell r="I4805" t="str">
            <v>--</v>
          </cell>
          <cell r="J4805">
            <v>2</v>
          </cell>
          <cell r="K4805">
            <v>2</v>
          </cell>
        </row>
        <row r="4806">
          <cell r="A4806" t="str">
            <v>M2</v>
          </cell>
          <cell r="B4806" t="str">
            <v>A5C</v>
          </cell>
          <cell r="C4806" t="str">
            <v>P</v>
          </cell>
          <cell r="D4806" t="str">
            <v>23033</v>
          </cell>
          <cell r="E4806" t="str">
            <v>BALL VA</v>
          </cell>
          <cell r="F4806">
            <v>6</v>
          </cell>
          <cell r="G4806" t="str">
            <v>VB8010600001H00</v>
          </cell>
          <cell r="H4806">
            <v>1.5</v>
          </cell>
          <cell r="I4806" t="str">
            <v>--</v>
          </cell>
          <cell r="J4806">
            <v>1</v>
          </cell>
          <cell r="K4806">
            <v>1</v>
          </cell>
        </row>
        <row r="4807">
          <cell r="A4807" t="str">
            <v>M2</v>
          </cell>
          <cell r="B4807" t="str">
            <v>A5C</v>
          </cell>
          <cell r="C4807" t="str">
            <v>P</v>
          </cell>
          <cell r="D4807" t="str">
            <v>23044</v>
          </cell>
          <cell r="E4807" t="str">
            <v>BALL VA</v>
          </cell>
          <cell r="F4807">
            <v>6</v>
          </cell>
          <cell r="G4807" t="str">
            <v>VB8010600001H00</v>
          </cell>
          <cell r="H4807">
            <v>1.5</v>
          </cell>
          <cell r="I4807" t="str">
            <v>--</v>
          </cell>
          <cell r="J4807">
            <v>2</v>
          </cell>
          <cell r="K4807">
            <v>2</v>
          </cell>
        </row>
        <row r="4808">
          <cell r="A4808" t="str">
            <v>M2</v>
          </cell>
          <cell r="B4808" t="str">
            <v>A5C</v>
          </cell>
          <cell r="C4808" t="str">
            <v>P</v>
          </cell>
          <cell r="D4808" t="str">
            <v>23170</v>
          </cell>
          <cell r="E4808" t="str">
            <v>BALL VA</v>
          </cell>
          <cell r="F4808">
            <v>6</v>
          </cell>
          <cell r="G4808" t="str">
            <v>VB8010600001H00</v>
          </cell>
          <cell r="H4808">
            <v>1.5</v>
          </cell>
          <cell r="I4808" t="str">
            <v>--</v>
          </cell>
          <cell r="J4808">
            <v>3</v>
          </cell>
          <cell r="K4808">
            <v>3</v>
          </cell>
        </row>
        <row r="4809">
          <cell r="A4809" t="str">
            <v>M2</v>
          </cell>
          <cell r="B4809" t="str">
            <v>A5C</v>
          </cell>
          <cell r="C4809" t="str">
            <v>TRIM</v>
          </cell>
          <cell r="D4809" t="str">
            <v>C-2303</v>
          </cell>
          <cell r="E4809" t="str">
            <v>BALL VA</v>
          </cell>
          <cell r="F4809">
            <v>6</v>
          </cell>
          <cell r="G4809" t="str">
            <v>VB8010600001H00</v>
          </cell>
          <cell r="H4809">
            <v>1.5</v>
          </cell>
          <cell r="I4809" t="str">
            <v>--</v>
          </cell>
          <cell r="J4809">
            <v>2</v>
          </cell>
          <cell r="K4809">
            <v>2</v>
          </cell>
        </row>
        <row r="4810">
          <cell r="A4810" t="str">
            <v>M2</v>
          </cell>
          <cell r="B4810" t="str">
            <v>A5C</v>
          </cell>
          <cell r="C4810" t="str">
            <v>TRIM</v>
          </cell>
          <cell r="D4810" t="str">
            <v>V-2304</v>
          </cell>
          <cell r="E4810" t="str">
            <v>BALL VA</v>
          </cell>
          <cell r="F4810">
            <v>6</v>
          </cell>
          <cell r="G4810" t="str">
            <v>VB8010600001H00</v>
          </cell>
          <cell r="H4810">
            <v>1.5</v>
          </cell>
          <cell r="I4810" t="str">
            <v>--</v>
          </cell>
          <cell r="J4810">
            <v>2</v>
          </cell>
          <cell r="K4810">
            <v>2</v>
          </cell>
        </row>
        <row r="4811">
          <cell r="A4811" t="str">
            <v>M2</v>
          </cell>
          <cell r="B4811" t="str">
            <v>A5C</v>
          </cell>
          <cell r="C4811" t="str">
            <v>P</v>
          </cell>
          <cell r="D4811" t="str">
            <v>23033</v>
          </cell>
          <cell r="E4811" t="str">
            <v>CHECK VA</v>
          </cell>
          <cell r="F4811">
            <v>6</v>
          </cell>
          <cell r="G4811" t="str">
            <v>VCB8010400001H00</v>
          </cell>
          <cell r="H4811">
            <v>1.5</v>
          </cell>
          <cell r="I4811" t="str">
            <v>--</v>
          </cell>
          <cell r="J4811">
            <v>2</v>
          </cell>
          <cell r="K4811">
            <v>2</v>
          </cell>
        </row>
        <row r="4812">
          <cell r="A4812" t="str">
            <v>M2</v>
          </cell>
          <cell r="B4812" t="str">
            <v>A5C</v>
          </cell>
          <cell r="C4812" t="str">
            <v>P</v>
          </cell>
          <cell r="D4812" t="str">
            <v>23039</v>
          </cell>
          <cell r="E4812" t="str">
            <v>CHECK VA</v>
          </cell>
          <cell r="F4812">
            <v>6</v>
          </cell>
          <cell r="G4812" t="str">
            <v>VCB8010400001H00</v>
          </cell>
          <cell r="H4812">
            <v>1.5</v>
          </cell>
          <cell r="I4812" t="str">
            <v>--</v>
          </cell>
          <cell r="J4812">
            <v>2</v>
          </cell>
          <cell r="K4812">
            <v>2</v>
          </cell>
        </row>
        <row r="4813">
          <cell r="A4813" t="str">
            <v>M2</v>
          </cell>
          <cell r="B4813" t="str">
            <v>A5C</v>
          </cell>
          <cell r="C4813" t="str">
            <v>P</v>
          </cell>
          <cell r="D4813" t="str">
            <v>23020</v>
          </cell>
          <cell r="E4813" t="str">
            <v>GLOBE VA</v>
          </cell>
          <cell r="F4813">
            <v>6</v>
          </cell>
          <cell r="G4813" t="str">
            <v>VL8010100001H00</v>
          </cell>
          <cell r="H4813">
            <v>1.5</v>
          </cell>
          <cell r="I4813" t="str">
            <v>--</v>
          </cell>
          <cell r="J4813">
            <v>1</v>
          </cell>
          <cell r="K4813">
            <v>1</v>
          </cell>
        </row>
        <row r="4814">
          <cell r="A4814" t="str">
            <v>M2</v>
          </cell>
          <cell r="B4814" t="str">
            <v>A5C</v>
          </cell>
          <cell r="C4814" t="str">
            <v>P</v>
          </cell>
          <cell r="D4814" t="str">
            <v>23220</v>
          </cell>
          <cell r="E4814" t="str">
            <v>GLOBE VA</v>
          </cell>
          <cell r="F4814">
            <v>6</v>
          </cell>
          <cell r="G4814" t="str">
            <v>VL8010100001H00</v>
          </cell>
          <cell r="H4814">
            <v>1.5</v>
          </cell>
          <cell r="I4814" t="str">
            <v>--</v>
          </cell>
          <cell r="J4814">
            <v>1</v>
          </cell>
          <cell r="K4814">
            <v>1</v>
          </cell>
        </row>
        <row r="4815">
          <cell r="A4815" t="str">
            <v>M2</v>
          </cell>
          <cell r="B4815" t="str">
            <v>A5C</v>
          </cell>
          <cell r="C4815" t="str">
            <v>P</v>
          </cell>
          <cell r="D4815" t="str">
            <v>23054</v>
          </cell>
          <cell r="E4815" t="str">
            <v>GLOBE VA</v>
          </cell>
          <cell r="F4815">
            <v>6</v>
          </cell>
          <cell r="G4815" t="str">
            <v>VL8010100001H00</v>
          </cell>
          <cell r="H4815">
            <v>1.5</v>
          </cell>
          <cell r="I4815" t="str">
            <v>--</v>
          </cell>
          <cell r="J4815">
            <v>1</v>
          </cell>
          <cell r="K4815">
            <v>1</v>
          </cell>
        </row>
        <row r="4816">
          <cell r="A4816" t="str">
            <v>M2</v>
          </cell>
          <cell r="B4816" t="str">
            <v>A5C</v>
          </cell>
          <cell r="C4816" t="str">
            <v>P</v>
          </cell>
          <cell r="D4816" t="str">
            <v>23243</v>
          </cell>
          <cell r="E4816" t="str">
            <v>GLOBE VA</v>
          </cell>
          <cell r="F4816">
            <v>6</v>
          </cell>
          <cell r="G4816" t="str">
            <v>VL8010100001H00</v>
          </cell>
          <cell r="H4816">
            <v>1.5</v>
          </cell>
          <cell r="I4816" t="str">
            <v>--</v>
          </cell>
          <cell r="J4816">
            <v>1</v>
          </cell>
          <cell r="K4816">
            <v>1</v>
          </cell>
        </row>
        <row r="4817">
          <cell r="A4817" t="str">
            <v>M2</v>
          </cell>
          <cell r="B4817" t="str">
            <v>A5C</v>
          </cell>
          <cell r="C4817" t="str">
            <v>P</v>
          </cell>
          <cell r="D4817" t="str">
            <v>23009</v>
          </cell>
          <cell r="E4817" t="str">
            <v>BALL VA</v>
          </cell>
          <cell r="F4817">
            <v>6</v>
          </cell>
          <cell r="G4817" t="str">
            <v>VB8010600001H00</v>
          </cell>
          <cell r="H4817">
            <v>1.5</v>
          </cell>
          <cell r="I4817" t="str">
            <v>--</v>
          </cell>
          <cell r="J4817">
            <v>2</v>
          </cell>
          <cell r="K4817">
            <v>2</v>
          </cell>
        </row>
        <row r="4818">
          <cell r="A4818" t="str">
            <v>M2</v>
          </cell>
          <cell r="B4818" t="str">
            <v>A5C</v>
          </cell>
          <cell r="C4818" t="str">
            <v>P</v>
          </cell>
          <cell r="D4818" t="str">
            <v>24001</v>
          </cell>
          <cell r="E4818" t="str">
            <v>BALL VA</v>
          </cell>
          <cell r="F4818">
            <v>6</v>
          </cell>
          <cell r="G4818" t="str">
            <v>VB8010600001H00</v>
          </cell>
          <cell r="H4818">
            <v>1.5</v>
          </cell>
          <cell r="I4818" t="str">
            <v>--</v>
          </cell>
          <cell r="J4818">
            <v>2</v>
          </cell>
          <cell r="K4818">
            <v>2</v>
          </cell>
        </row>
        <row r="4819">
          <cell r="A4819" t="str">
            <v>M2</v>
          </cell>
          <cell r="B4819" t="str">
            <v>A5C</v>
          </cell>
          <cell r="C4819" t="str">
            <v>TRIM</v>
          </cell>
          <cell r="D4819" t="str">
            <v>C-2301</v>
          </cell>
          <cell r="E4819" t="str">
            <v>BALL VA</v>
          </cell>
          <cell r="F4819">
            <v>6</v>
          </cell>
          <cell r="G4819" t="str">
            <v>VB8010600001H00</v>
          </cell>
          <cell r="H4819">
            <v>1.5</v>
          </cell>
          <cell r="I4819" t="str">
            <v>--</v>
          </cell>
          <cell r="J4819">
            <v>2</v>
          </cell>
          <cell r="K4819">
            <v>2</v>
          </cell>
        </row>
        <row r="4820">
          <cell r="A4820" t="str">
            <v>M2</v>
          </cell>
          <cell r="B4820" t="str">
            <v>A5C</v>
          </cell>
          <cell r="C4820" t="str">
            <v>P</v>
          </cell>
          <cell r="D4820" t="str">
            <v>24012</v>
          </cell>
          <cell r="E4820" t="str">
            <v>BALL VA</v>
          </cell>
          <cell r="F4820">
            <v>6</v>
          </cell>
          <cell r="G4820" t="str">
            <v>VB8010600001H00</v>
          </cell>
          <cell r="H4820">
            <v>1.5</v>
          </cell>
          <cell r="I4820" t="str">
            <v>--</v>
          </cell>
          <cell r="J4820">
            <v>1</v>
          </cell>
          <cell r="K4820">
            <v>1</v>
          </cell>
        </row>
        <row r="4821">
          <cell r="A4821" t="str">
            <v>M2</v>
          </cell>
          <cell r="B4821" t="str">
            <v>B2C</v>
          </cell>
          <cell r="C4821" t="str">
            <v>SCL</v>
          </cell>
          <cell r="D4821" t="str">
            <v>TRAP</v>
          </cell>
          <cell r="E4821" t="str">
            <v>STEAM TRAP</v>
          </cell>
          <cell r="F4821">
            <v>7</v>
          </cell>
          <cell r="G4821" t="str">
            <v>SP-05-100000T00</v>
          </cell>
          <cell r="H4821">
            <v>0.75</v>
          </cell>
          <cell r="I4821" t="str">
            <v>--</v>
          </cell>
          <cell r="J4821">
            <v>2</v>
          </cell>
          <cell r="K4821">
            <v>2</v>
          </cell>
        </row>
        <row r="4822">
          <cell r="A4822" t="str">
            <v>M2</v>
          </cell>
          <cell r="B4822" t="str">
            <v>B2C</v>
          </cell>
          <cell r="C4822" t="str">
            <v>SCH</v>
          </cell>
          <cell r="D4822" t="str">
            <v>23613</v>
          </cell>
          <cell r="E4822" t="str">
            <v>STEAM TRAP</v>
          </cell>
          <cell r="F4822">
            <v>7</v>
          </cell>
          <cell r="G4822" t="str">
            <v>SP-05-100000T00</v>
          </cell>
          <cell r="H4822">
            <v>0.75</v>
          </cell>
          <cell r="I4822" t="str">
            <v>--</v>
          </cell>
          <cell r="J4822">
            <v>1</v>
          </cell>
          <cell r="K4822">
            <v>1</v>
          </cell>
        </row>
        <row r="4823">
          <cell r="A4823" t="str">
            <v>M2</v>
          </cell>
          <cell r="B4823" t="str">
            <v>A5C</v>
          </cell>
          <cell r="C4823" t="str">
            <v>P</v>
          </cell>
          <cell r="D4823" t="str">
            <v>24007</v>
          </cell>
          <cell r="E4823" t="str">
            <v>T-STR</v>
          </cell>
          <cell r="F4823">
            <v>7</v>
          </cell>
          <cell r="G4823" t="str">
            <v>SP-07-108000100</v>
          </cell>
          <cell r="H4823">
            <v>1</v>
          </cell>
          <cell r="I4823" t="str">
            <v>--</v>
          </cell>
          <cell r="J4823">
            <v>1</v>
          </cell>
          <cell r="K4823">
            <v>1</v>
          </cell>
        </row>
        <row r="4824">
          <cell r="A4824" t="str">
            <v>M2</v>
          </cell>
          <cell r="B4824" t="str">
            <v>A5C</v>
          </cell>
          <cell r="C4824" t="str">
            <v>P</v>
          </cell>
          <cell r="D4824" t="str">
            <v>24025</v>
          </cell>
          <cell r="E4824" t="str">
            <v>Y-STR</v>
          </cell>
          <cell r="F4824">
            <v>7</v>
          </cell>
          <cell r="G4824" t="str">
            <v>SP-06-100000100</v>
          </cell>
          <cell r="H4824">
            <v>1</v>
          </cell>
          <cell r="I4824" t="str">
            <v>--</v>
          </cell>
          <cell r="J4824">
            <v>2</v>
          </cell>
          <cell r="K4824">
            <v>2</v>
          </cell>
        </row>
        <row r="4825">
          <cell r="A4825" t="str">
            <v>M2</v>
          </cell>
          <cell r="B4825" t="str">
            <v>A5C</v>
          </cell>
          <cell r="C4825" t="str">
            <v>P</v>
          </cell>
          <cell r="D4825" t="str">
            <v>23070</v>
          </cell>
          <cell r="E4825" t="str">
            <v>T-STR</v>
          </cell>
          <cell r="F4825">
            <v>7</v>
          </cell>
          <cell r="G4825" t="str">
            <v>SP-07-108001H00</v>
          </cell>
          <cell r="H4825">
            <v>1.5</v>
          </cell>
          <cell r="I4825" t="str">
            <v>--</v>
          </cell>
          <cell r="J4825">
            <v>2</v>
          </cell>
          <cell r="K4825">
            <v>2</v>
          </cell>
        </row>
        <row r="4826">
          <cell r="A4826" t="str">
            <v>M2</v>
          </cell>
          <cell r="B4826" t="str">
            <v>A5C</v>
          </cell>
          <cell r="C4826" t="str">
            <v>P</v>
          </cell>
          <cell r="D4826" t="str">
            <v>23103</v>
          </cell>
          <cell r="E4826" t="str">
            <v>T-STR</v>
          </cell>
          <cell r="F4826">
            <v>7</v>
          </cell>
          <cell r="G4826" t="str">
            <v>SP-07-108001H00</v>
          </cell>
          <cell r="H4826">
            <v>1.5</v>
          </cell>
          <cell r="I4826" t="str">
            <v>--</v>
          </cell>
          <cell r="J4826">
            <v>2</v>
          </cell>
          <cell r="K4826">
            <v>2</v>
          </cell>
        </row>
        <row r="4827">
          <cell r="A4827" t="str">
            <v>M2</v>
          </cell>
          <cell r="B4827" t="str">
            <v>A5C</v>
          </cell>
          <cell r="C4827" t="str">
            <v>P</v>
          </cell>
          <cell r="D4827" t="str">
            <v>23143</v>
          </cell>
          <cell r="E4827" t="str">
            <v>T-STR</v>
          </cell>
          <cell r="F4827">
            <v>7</v>
          </cell>
          <cell r="G4827" t="str">
            <v>SP-07-108001H00</v>
          </cell>
          <cell r="H4827">
            <v>1.5</v>
          </cell>
          <cell r="I4827" t="str">
            <v>--</v>
          </cell>
          <cell r="J4827">
            <v>2</v>
          </cell>
          <cell r="K4827">
            <v>2</v>
          </cell>
        </row>
        <row r="4828">
          <cell r="A4828" t="str">
            <v>M2</v>
          </cell>
          <cell r="B4828" t="str">
            <v>A5C</v>
          </cell>
          <cell r="C4828" t="str">
            <v>P</v>
          </cell>
          <cell r="D4828" t="str">
            <v>23107</v>
          </cell>
          <cell r="E4828" t="str">
            <v>T-STR</v>
          </cell>
          <cell r="F4828">
            <v>7</v>
          </cell>
          <cell r="G4828" t="str">
            <v>SP-07-108001H00</v>
          </cell>
          <cell r="H4828">
            <v>1.5</v>
          </cell>
          <cell r="I4828" t="str">
            <v>--</v>
          </cell>
          <cell r="J4828">
            <v>2</v>
          </cell>
          <cell r="K4828">
            <v>2</v>
          </cell>
        </row>
        <row r="4829">
          <cell r="A4829" t="str">
            <v>M2</v>
          </cell>
          <cell r="B4829" t="str">
            <v>A5C</v>
          </cell>
          <cell r="C4829" t="str">
            <v>P</v>
          </cell>
          <cell r="D4829" t="str">
            <v>23111</v>
          </cell>
          <cell r="E4829" t="str">
            <v>T-STR</v>
          </cell>
          <cell r="F4829">
            <v>7</v>
          </cell>
          <cell r="G4829" t="str">
            <v>SP-07-108001H00</v>
          </cell>
          <cell r="H4829">
            <v>1.5</v>
          </cell>
          <cell r="I4829" t="str">
            <v>--</v>
          </cell>
          <cell r="J4829">
            <v>2</v>
          </cell>
          <cell r="K4829">
            <v>2</v>
          </cell>
        </row>
        <row r="4830">
          <cell r="A4830" t="str">
            <v>M2</v>
          </cell>
          <cell r="B4830" t="str">
            <v>A5C</v>
          </cell>
          <cell r="C4830" t="str">
            <v>P</v>
          </cell>
          <cell r="D4830" t="str">
            <v>23147</v>
          </cell>
          <cell r="E4830" t="str">
            <v>T-STR</v>
          </cell>
          <cell r="F4830">
            <v>7</v>
          </cell>
          <cell r="G4830" t="str">
            <v>SP-07-108001H00</v>
          </cell>
          <cell r="H4830">
            <v>1.5</v>
          </cell>
          <cell r="I4830" t="str">
            <v>--</v>
          </cell>
          <cell r="J4830">
            <v>2</v>
          </cell>
          <cell r="K4830">
            <v>2</v>
          </cell>
        </row>
        <row r="4831">
          <cell r="A4831" t="str">
            <v>M2</v>
          </cell>
          <cell r="B4831" t="str">
            <v>A5C</v>
          </cell>
          <cell r="C4831" t="str">
            <v>P</v>
          </cell>
          <cell r="D4831" t="str">
            <v>23055</v>
          </cell>
          <cell r="E4831" t="str">
            <v>T-STR</v>
          </cell>
          <cell r="F4831">
            <v>7</v>
          </cell>
          <cell r="G4831" t="str">
            <v>SP-07-108001H00</v>
          </cell>
          <cell r="H4831">
            <v>1.5</v>
          </cell>
          <cell r="I4831" t="str">
            <v>--</v>
          </cell>
          <cell r="J4831">
            <v>2</v>
          </cell>
          <cell r="K4831">
            <v>2</v>
          </cell>
        </row>
        <row r="4832">
          <cell r="A4832" t="str">
            <v>M2</v>
          </cell>
          <cell r="B4832" t="str">
            <v>A5C</v>
          </cell>
          <cell r="C4832" t="str">
            <v>P</v>
          </cell>
          <cell r="D4832" t="str">
            <v>23044</v>
          </cell>
          <cell r="E4832" t="str">
            <v>T-STR</v>
          </cell>
          <cell r="F4832">
            <v>7</v>
          </cell>
          <cell r="G4832" t="str">
            <v>SP-07-108001H00</v>
          </cell>
          <cell r="H4832">
            <v>1.5</v>
          </cell>
          <cell r="I4832" t="str">
            <v>--</v>
          </cell>
          <cell r="J4832">
            <v>2</v>
          </cell>
          <cell r="K4832">
            <v>2</v>
          </cell>
        </row>
        <row r="4833">
          <cell r="A4833" t="str">
            <v>M2</v>
          </cell>
          <cell r="B4833" t="str">
            <v>A5C</v>
          </cell>
          <cell r="C4833" t="str">
            <v>P</v>
          </cell>
          <cell r="D4833" t="str">
            <v>23077</v>
          </cell>
          <cell r="E4833" t="str">
            <v>T-STR</v>
          </cell>
          <cell r="F4833">
            <v>7</v>
          </cell>
          <cell r="G4833" t="str">
            <v>SP-07-108001H00</v>
          </cell>
          <cell r="H4833">
            <v>1.5</v>
          </cell>
          <cell r="I4833" t="str">
            <v>--</v>
          </cell>
          <cell r="J4833">
            <v>2</v>
          </cell>
          <cell r="K4833">
            <v>2</v>
          </cell>
        </row>
        <row r="4834">
          <cell r="A4834" t="str">
            <v>M2</v>
          </cell>
          <cell r="B4834" t="str">
            <v>A5C</v>
          </cell>
          <cell r="C4834" t="str">
            <v>P</v>
          </cell>
          <cell r="D4834" t="str">
            <v>23009</v>
          </cell>
          <cell r="E4834" t="str">
            <v>T-STR</v>
          </cell>
          <cell r="F4834">
            <v>7</v>
          </cell>
          <cell r="G4834" t="str">
            <v>SP-07-108001H00</v>
          </cell>
          <cell r="H4834">
            <v>1.5</v>
          </cell>
          <cell r="I4834" t="str">
            <v>--</v>
          </cell>
          <cell r="J4834">
            <v>2</v>
          </cell>
          <cell r="K4834">
            <v>2</v>
          </cell>
        </row>
        <row r="4835">
          <cell r="A4835" t="str">
            <v>M2</v>
          </cell>
          <cell r="B4835" t="str">
            <v>A5C</v>
          </cell>
          <cell r="C4835" t="str">
            <v>P</v>
          </cell>
          <cell r="D4835" t="str">
            <v>24001</v>
          </cell>
          <cell r="E4835" t="str">
            <v>Y-STR</v>
          </cell>
          <cell r="F4835">
            <v>7</v>
          </cell>
          <cell r="G4835" t="str">
            <v>SP-06-100001H00</v>
          </cell>
          <cell r="H4835">
            <v>1.5</v>
          </cell>
          <cell r="I4835" t="str">
            <v>--</v>
          </cell>
          <cell r="J4835">
            <v>2</v>
          </cell>
          <cell r="K4835">
            <v>2</v>
          </cell>
        </row>
        <row r="4836">
          <cell r="A4836" t="str">
            <v>MC</v>
          </cell>
          <cell r="B4836" t="str">
            <v>CA304</v>
          </cell>
          <cell r="C4836" t="str">
            <v>SC1</v>
          </cell>
          <cell r="D4836" t="str">
            <v>HOLD</v>
          </cell>
          <cell r="E4836" t="str">
            <v>PIPE</v>
          </cell>
          <cell r="F4836">
            <v>1</v>
          </cell>
          <cell r="G4836" t="str">
            <v>CB100508000H00</v>
          </cell>
          <cell r="H4836">
            <v>0.5</v>
          </cell>
          <cell r="I4836" t="str">
            <v>--</v>
          </cell>
          <cell r="J4836">
            <v>1.5</v>
          </cell>
          <cell r="K4836">
            <v>1.5</v>
          </cell>
        </row>
        <row r="4837">
          <cell r="A4837" t="str">
            <v>MC</v>
          </cell>
          <cell r="B4837" t="str">
            <v>CA304</v>
          </cell>
          <cell r="C4837" t="str">
            <v>SCC</v>
          </cell>
          <cell r="D4837" t="str">
            <v>HOLD</v>
          </cell>
          <cell r="E4837" t="str">
            <v>PIPE</v>
          </cell>
          <cell r="F4837">
            <v>1</v>
          </cell>
          <cell r="G4837" t="str">
            <v>CB100508000H00</v>
          </cell>
          <cell r="H4837">
            <v>0.5</v>
          </cell>
          <cell r="I4837" t="str">
            <v>--</v>
          </cell>
          <cell r="J4837">
            <v>4</v>
          </cell>
          <cell r="K4837">
            <v>4</v>
          </cell>
        </row>
        <row r="4838">
          <cell r="A4838" t="str">
            <v>MC</v>
          </cell>
          <cell r="B4838" t="str">
            <v>CA304</v>
          </cell>
          <cell r="C4838" t="str">
            <v>MC</v>
          </cell>
          <cell r="D4838" t="str">
            <v>HOLD</v>
          </cell>
          <cell r="E4838" t="str">
            <v>PIPE</v>
          </cell>
          <cell r="F4838">
            <v>1</v>
          </cell>
          <cell r="G4838" t="str">
            <v>CB100508000H00</v>
          </cell>
          <cell r="H4838">
            <v>0.5</v>
          </cell>
          <cell r="I4838" t="str">
            <v>--</v>
          </cell>
          <cell r="J4838">
            <v>12</v>
          </cell>
          <cell r="K4838">
            <v>12</v>
          </cell>
        </row>
        <row r="4839">
          <cell r="A4839" t="str">
            <v>MC</v>
          </cell>
          <cell r="B4839" t="str">
            <v>BA305</v>
          </cell>
          <cell r="C4839" t="str">
            <v>VNC</v>
          </cell>
          <cell r="D4839" t="str">
            <v>2016</v>
          </cell>
          <cell r="E4839" t="str">
            <v>PIPE</v>
          </cell>
          <cell r="F4839">
            <v>1</v>
          </cell>
          <cell r="G4839" t="str">
            <v>CB100508000T00</v>
          </cell>
          <cell r="H4839">
            <v>0.75</v>
          </cell>
          <cell r="I4839" t="str">
            <v>--</v>
          </cell>
          <cell r="J4839">
            <v>0.1</v>
          </cell>
          <cell r="K4839">
            <v>0.1</v>
          </cell>
        </row>
        <row r="4840">
          <cell r="A4840" t="str">
            <v>MC</v>
          </cell>
          <cell r="B4840" t="str">
            <v>CA304</v>
          </cell>
          <cell r="C4840" t="str">
            <v>TRIM</v>
          </cell>
          <cell r="D4840" t="str">
            <v>E-1260</v>
          </cell>
          <cell r="E4840" t="str">
            <v>PIPE</v>
          </cell>
          <cell r="F4840">
            <v>1</v>
          </cell>
          <cell r="G4840" t="str">
            <v>CB100508000T00</v>
          </cell>
          <cell r="H4840">
            <v>0.75</v>
          </cell>
          <cell r="I4840" t="str">
            <v>--</v>
          </cell>
          <cell r="J4840">
            <v>0.1</v>
          </cell>
          <cell r="K4840">
            <v>0.1</v>
          </cell>
        </row>
        <row r="4841">
          <cell r="A4841" t="str">
            <v>MC</v>
          </cell>
          <cell r="B4841" t="str">
            <v>CA304</v>
          </cell>
          <cell r="C4841" t="str">
            <v>MC</v>
          </cell>
          <cell r="D4841" t="str">
            <v>2412</v>
          </cell>
          <cell r="E4841" t="str">
            <v>PIPE</v>
          </cell>
          <cell r="F4841">
            <v>1</v>
          </cell>
          <cell r="G4841" t="str">
            <v>CB100508000T00</v>
          </cell>
          <cell r="H4841">
            <v>0.75</v>
          </cell>
          <cell r="I4841" t="str">
            <v>--</v>
          </cell>
          <cell r="J4841">
            <v>0.2</v>
          </cell>
          <cell r="K4841">
            <v>0.2</v>
          </cell>
        </row>
        <row r="4842">
          <cell r="A4842" t="str">
            <v>MC</v>
          </cell>
          <cell r="B4842" t="str">
            <v>CA304</v>
          </cell>
          <cell r="C4842" t="str">
            <v>MC</v>
          </cell>
          <cell r="D4842" t="str">
            <v>2505</v>
          </cell>
          <cell r="E4842" t="str">
            <v>PIPE</v>
          </cell>
          <cell r="F4842">
            <v>1</v>
          </cell>
          <cell r="G4842" t="str">
            <v>CB100508000T00</v>
          </cell>
          <cell r="H4842">
            <v>0.75</v>
          </cell>
          <cell r="I4842" t="str">
            <v>--</v>
          </cell>
          <cell r="J4842">
            <v>0.2</v>
          </cell>
          <cell r="K4842">
            <v>0.2</v>
          </cell>
        </row>
        <row r="4843">
          <cell r="A4843" t="str">
            <v>MC</v>
          </cell>
          <cell r="B4843" t="str">
            <v>CA304</v>
          </cell>
          <cell r="C4843" t="str">
            <v>MC</v>
          </cell>
          <cell r="D4843" t="str">
            <v>2601</v>
          </cell>
          <cell r="E4843" t="str">
            <v>PIPE</v>
          </cell>
          <cell r="F4843">
            <v>1</v>
          </cell>
          <cell r="G4843" t="str">
            <v>CB100508000T00</v>
          </cell>
          <cell r="H4843">
            <v>0.75</v>
          </cell>
          <cell r="I4843" t="str">
            <v>--</v>
          </cell>
          <cell r="J4843">
            <v>0.2</v>
          </cell>
          <cell r="K4843">
            <v>0.2</v>
          </cell>
        </row>
        <row r="4844">
          <cell r="A4844" t="str">
            <v>MC</v>
          </cell>
          <cell r="B4844" t="str">
            <v>CA304</v>
          </cell>
          <cell r="C4844" t="str">
            <v>MC</v>
          </cell>
          <cell r="D4844" t="str">
            <v>2502</v>
          </cell>
          <cell r="E4844" t="str">
            <v>PIPE</v>
          </cell>
          <cell r="F4844">
            <v>1</v>
          </cell>
          <cell r="G4844" t="str">
            <v>CB100508000T00</v>
          </cell>
          <cell r="H4844">
            <v>0.75</v>
          </cell>
          <cell r="I4844" t="str">
            <v>--</v>
          </cell>
          <cell r="J4844">
            <v>0.2</v>
          </cell>
          <cell r="K4844">
            <v>0.2</v>
          </cell>
        </row>
        <row r="4845">
          <cell r="A4845" t="str">
            <v>MC</v>
          </cell>
          <cell r="B4845" t="str">
            <v>CA304</v>
          </cell>
          <cell r="C4845" t="str">
            <v>MC</v>
          </cell>
          <cell r="D4845" t="str">
            <v>2502</v>
          </cell>
          <cell r="E4845" t="str">
            <v>PIPE</v>
          </cell>
          <cell r="F4845">
            <v>1</v>
          </cell>
          <cell r="G4845" t="str">
            <v>CB100508000T00</v>
          </cell>
          <cell r="H4845">
            <v>0.75</v>
          </cell>
          <cell r="I4845" t="str">
            <v>--</v>
          </cell>
          <cell r="J4845">
            <v>0.2</v>
          </cell>
          <cell r="K4845">
            <v>0.2</v>
          </cell>
        </row>
        <row r="4846">
          <cell r="A4846" t="str">
            <v>MC</v>
          </cell>
          <cell r="B4846" t="str">
            <v>CA304</v>
          </cell>
          <cell r="C4846" t="str">
            <v>TRIM</v>
          </cell>
          <cell r="D4846" t="str">
            <v>V-1260A/B</v>
          </cell>
          <cell r="E4846" t="str">
            <v>PIPE</v>
          </cell>
          <cell r="F4846">
            <v>1</v>
          </cell>
          <cell r="G4846" t="str">
            <v>CB100508000T00</v>
          </cell>
          <cell r="H4846">
            <v>0.75</v>
          </cell>
          <cell r="I4846" t="str">
            <v>--</v>
          </cell>
          <cell r="J4846">
            <v>0.3</v>
          </cell>
          <cell r="K4846">
            <v>0.3</v>
          </cell>
        </row>
        <row r="4847">
          <cell r="A4847" t="str">
            <v>MC</v>
          </cell>
          <cell r="B4847" t="str">
            <v>B2C</v>
          </cell>
          <cell r="C4847" t="str">
            <v>SH</v>
          </cell>
          <cell r="D4847" t="str">
            <v>1360</v>
          </cell>
          <cell r="E4847" t="str">
            <v>PIPE</v>
          </cell>
          <cell r="F4847">
            <v>1</v>
          </cell>
          <cell r="G4847" t="str">
            <v>CB100508000T00</v>
          </cell>
          <cell r="H4847">
            <v>0.75</v>
          </cell>
          <cell r="I4847" t="str">
            <v>--</v>
          </cell>
          <cell r="J4847">
            <v>0.5</v>
          </cell>
          <cell r="K4847">
            <v>0.5</v>
          </cell>
        </row>
        <row r="4848">
          <cell r="A4848" t="str">
            <v>MC</v>
          </cell>
          <cell r="B4848" t="str">
            <v>B2C</v>
          </cell>
          <cell r="C4848" t="str">
            <v>SH</v>
          </cell>
          <cell r="D4848" t="str">
            <v>1260</v>
          </cell>
          <cell r="E4848" t="str">
            <v>PIPE</v>
          </cell>
          <cell r="F4848">
            <v>1</v>
          </cell>
          <cell r="G4848" t="str">
            <v>CB100508000T00</v>
          </cell>
          <cell r="H4848">
            <v>0.75</v>
          </cell>
          <cell r="I4848" t="str">
            <v>--</v>
          </cell>
          <cell r="J4848">
            <v>0.5</v>
          </cell>
          <cell r="K4848">
            <v>0.5</v>
          </cell>
        </row>
        <row r="4849">
          <cell r="A4849" t="str">
            <v>MC</v>
          </cell>
          <cell r="B4849" t="str">
            <v>B2C</v>
          </cell>
          <cell r="C4849" t="str">
            <v>SH</v>
          </cell>
          <cell r="D4849" t="str">
            <v>1460</v>
          </cell>
          <cell r="E4849" t="str">
            <v>PIPE</v>
          </cell>
          <cell r="F4849">
            <v>1</v>
          </cell>
          <cell r="G4849" t="str">
            <v>CB100508000T00</v>
          </cell>
          <cell r="H4849">
            <v>0.75</v>
          </cell>
          <cell r="I4849" t="str">
            <v>--</v>
          </cell>
          <cell r="J4849">
            <v>0.5</v>
          </cell>
          <cell r="K4849">
            <v>0.5</v>
          </cell>
        </row>
        <row r="4850">
          <cell r="A4850" t="str">
            <v>MC</v>
          </cell>
          <cell r="B4850" t="str">
            <v>CA307</v>
          </cell>
          <cell r="C4850" t="str">
            <v>HCL</v>
          </cell>
          <cell r="D4850" t="str">
            <v>1100</v>
          </cell>
          <cell r="E4850" t="str">
            <v>PIPE</v>
          </cell>
          <cell r="F4850">
            <v>1</v>
          </cell>
          <cell r="G4850" t="str">
            <v>CB100508000T00</v>
          </cell>
          <cell r="H4850">
            <v>0.75</v>
          </cell>
          <cell r="I4850" t="str">
            <v>--</v>
          </cell>
          <cell r="J4850">
            <v>0.5</v>
          </cell>
          <cell r="K4850">
            <v>0.5</v>
          </cell>
        </row>
        <row r="4851">
          <cell r="A4851" t="str">
            <v>MC</v>
          </cell>
          <cell r="B4851" t="str">
            <v>CA304</v>
          </cell>
          <cell r="C4851" t="str">
            <v>MC</v>
          </cell>
          <cell r="D4851" t="str">
            <v>2501</v>
          </cell>
          <cell r="E4851" t="str">
            <v>PIPE</v>
          </cell>
          <cell r="F4851">
            <v>1</v>
          </cell>
          <cell r="G4851" t="str">
            <v>CB100508000T00</v>
          </cell>
          <cell r="H4851">
            <v>0.75</v>
          </cell>
          <cell r="I4851" t="str">
            <v>--</v>
          </cell>
          <cell r="J4851">
            <v>0.5</v>
          </cell>
          <cell r="K4851">
            <v>0.5</v>
          </cell>
        </row>
        <row r="4852">
          <cell r="A4852" t="str">
            <v>MC</v>
          </cell>
          <cell r="B4852" t="str">
            <v>CA304</v>
          </cell>
          <cell r="C4852" t="str">
            <v>MC</v>
          </cell>
          <cell r="D4852" t="str">
            <v>2607</v>
          </cell>
          <cell r="E4852" t="str">
            <v>PIPE</v>
          </cell>
          <cell r="F4852">
            <v>1</v>
          </cell>
          <cell r="G4852" t="str">
            <v>CB100508000T00</v>
          </cell>
          <cell r="H4852">
            <v>0.75</v>
          </cell>
          <cell r="I4852" t="str">
            <v>--</v>
          </cell>
          <cell r="J4852">
            <v>0.5</v>
          </cell>
          <cell r="K4852">
            <v>0.5</v>
          </cell>
        </row>
        <row r="4853">
          <cell r="A4853" t="str">
            <v>MC</v>
          </cell>
          <cell r="B4853" t="str">
            <v>BA305</v>
          </cell>
          <cell r="C4853" t="str">
            <v>MOH</v>
          </cell>
          <cell r="D4853" t="str">
            <v>2002</v>
          </cell>
          <cell r="E4853" t="str">
            <v>PIPE</v>
          </cell>
          <cell r="F4853">
            <v>1</v>
          </cell>
          <cell r="G4853" t="str">
            <v>CB100508000T00</v>
          </cell>
          <cell r="H4853">
            <v>0.75</v>
          </cell>
          <cell r="I4853" t="str">
            <v>--</v>
          </cell>
          <cell r="J4853">
            <v>0.5</v>
          </cell>
          <cell r="K4853">
            <v>0.5</v>
          </cell>
        </row>
        <row r="4854">
          <cell r="A4854" t="str">
            <v>MC</v>
          </cell>
          <cell r="B4854" t="str">
            <v>BA302</v>
          </cell>
          <cell r="C4854" t="str">
            <v>SD20</v>
          </cell>
          <cell r="D4854" t="str">
            <v>2301</v>
          </cell>
          <cell r="E4854" t="str">
            <v>PIPE</v>
          </cell>
          <cell r="F4854">
            <v>1</v>
          </cell>
          <cell r="G4854" t="str">
            <v>CB100508000T00</v>
          </cell>
          <cell r="H4854">
            <v>0.75</v>
          </cell>
          <cell r="I4854" t="str">
            <v>--</v>
          </cell>
          <cell r="J4854">
            <v>0.5</v>
          </cell>
          <cell r="K4854">
            <v>0.5</v>
          </cell>
        </row>
        <row r="4855">
          <cell r="A4855" t="str">
            <v>MC</v>
          </cell>
          <cell r="B4855" t="str">
            <v>CA304</v>
          </cell>
          <cell r="C4855" t="str">
            <v>MC</v>
          </cell>
          <cell r="D4855" t="str">
            <v>2501</v>
          </cell>
          <cell r="E4855" t="str">
            <v>PIPE</v>
          </cell>
          <cell r="F4855">
            <v>1</v>
          </cell>
          <cell r="G4855" t="str">
            <v>CB100508000T00</v>
          </cell>
          <cell r="H4855">
            <v>0.75</v>
          </cell>
          <cell r="I4855" t="str">
            <v>--</v>
          </cell>
          <cell r="J4855">
            <v>0.5</v>
          </cell>
          <cell r="K4855">
            <v>0.5</v>
          </cell>
        </row>
        <row r="4856">
          <cell r="A4856" t="str">
            <v>MC</v>
          </cell>
          <cell r="B4856" t="str">
            <v>BA312</v>
          </cell>
          <cell r="C4856" t="str">
            <v>SA98</v>
          </cell>
          <cell r="D4856" t="str">
            <v>2411</v>
          </cell>
          <cell r="E4856" t="str">
            <v>PIPE</v>
          </cell>
          <cell r="F4856">
            <v>1</v>
          </cell>
          <cell r="G4856" t="str">
            <v>CB100508000T00</v>
          </cell>
          <cell r="H4856">
            <v>0.75</v>
          </cell>
          <cell r="I4856" t="str">
            <v>--</v>
          </cell>
          <cell r="J4856">
            <v>0.5</v>
          </cell>
          <cell r="K4856">
            <v>0.5</v>
          </cell>
        </row>
        <row r="4857">
          <cell r="A4857" t="str">
            <v>MC</v>
          </cell>
          <cell r="B4857" t="str">
            <v>CA304</v>
          </cell>
          <cell r="C4857" t="str">
            <v>TRIM</v>
          </cell>
          <cell r="D4857" t="str">
            <v>E-1261</v>
          </cell>
          <cell r="E4857" t="str">
            <v>PIPE</v>
          </cell>
          <cell r="F4857">
            <v>1</v>
          </cell>
          <cell r="G4857" t="str">
            <v>CB100508000T00</v>
          </cell>
          <cell r="H4857">
            <v>0.75</v>
          </cell>
          <cell r="I4857" t="str">
            <v>--</v>
          </cell>
          <cell r="J4857">
            <v>0.6</v>
          </cell>
          <cell r="K4857">
            <v>0.6</v>
          </cell>
        </row>
        <row r="4858">
          <cell r="A4858" t="str">
            <v>MC</v>
          </cell>
          <cell r="B4858" t="str">
            <v>CA304</v>
          </cell>
          <cell r="C4858" t="str">
            <v>TRIM</v>
          </cell>
          <cell r="D4858" t="str">
            <v>F-1251</v>
          </cell>
          <cell r="E4858" t="str">
            <v>PIPE</v>
          </cell>
          <cell r="F4858">
            <v>1</v>
          </cell>
          <cell r="G4858" t="str">
            <v>CB100508000T00</v>
          </cell>
          <cell r="H4858">
            <v>0.75</v>
          </cell>
          <cell r="I4858" t="str">
            <v>--</v>
          </cell>
          <cell r="J4858">
            <v>1</v>
          </cell>
          <cell r="K4858">
            <v>1</v>
          </cell>
        </row>
        <row r="4859">
          <cell r="A4859" t="str">
            <v>MC</v>
          </cell>
          <cell r="B4859" t="str">
            <v>CA304</v>
          </cell>
          <cell r="C4859" t="str">
            <v>MC</v>
          </cell>
          <cell r="D4859" t="str">
            <v>HOLD</v>
          </cell>
          <cell r="E4859" t="str">
            <v>PIPE</v>
          </cell>
          <cell r="F4859">
            <v>1</v>
          </cell>
          <cell r="G4859" t="str">
            <v>CB100508000T00</v>
          </cell>
          <cell r="H4859">
            <v>0.75</v>
          </cell>
          <cell r="I4859" t="str">
            <v>--</v>
          </cell>
          <cell r="J4859">
            <v>1</v>
          </cell>
          <cell r="K4859">
            <v>1</v>
          </cell>
        </row>
        <row r="4860">
          <cell r="A4860" t="str">
            <v>MC</v>
          </cell>
          <cell r="B4860" t="str">
            <v>BA305</v>
          </cell>
          <cell r="C4860" t="str">
            <v>MOH</v>
          </cell>
          <cell r="D4860" t="str">
            <v>2112</v>
          </cell>
          <cell r="E4860" t="str">
            <v>PIPE</v>
          </cell>
          <cell r="F4860">
            <v>1</v>
          </cell>
          <cell r="G4860" t="str">
            <v>CB100508000T00</v>
          </cell>
          <cell r="H4860">
            <v>0.75</v>
          </cell>
          <cell r="I4860" t="str">
            <v>--</v>
          </cell>
          <cell r="J4860">
            <v>1.5</v>
          </cell>
          <cell r="K4860">
            <v>1.5</v>
          </cell>
        </row>
        <row r="4861">
          <cell r="A4861" t="str">
            <v>MC</v>
          </cell>
          <cell r="B4861" t="str">
            <v>CA304</v>
          </cell>
          <cell r="C4861" t="str">
            <v>MC</v>
          </cell>
          <cell r="D4861" t="str">
            <v>HOLD</v>
          </cell>
          <cell r="E4861" t="str">
            <v>PIPE</v>
          </cell>
          <cell r="F4861">
            <v>1</v>
          </cell>
          <cell r="G4861" t="str">
            <v>CB100508000T00</v>
          </cell>
          <cell r="H4861">
            <v>0.75</v>
          </cell>
          <cell r="I4861" t="str">
            <v>--</v>
          </cell>
          <cell r="J4861">
            <v>2</v>
          </cell>
          <cell r="K4861">
            <v>2</v>
          </cell>
        </row>
        <row r="4862">
          <cell r="A4862" t="str">
            <v>MC</v>
          </cell>
          <cell r="B4862" t="str">
            <v>CA304</v>
          </cell>
          <cell r="C4862" t="str">
            <v>MC</v>
          </cell>
          <cell r="D4862" t="str">
            <v>2604</v>
          </cell>
          <cell r="E4862" t="str">
            <v>PIPE</v>
          </cell>
          <cell r="F4862">
            <v>1</v>
          </cell>
          <cell r="G4862" t="str">
            <v>CB100508000T00</v>
          </cell>
          <cell r="H4862">
            <v>0.75</v>
          </cell>
          <cell r="I4862" t="str">
            <v>--</v>
          </cell>
          <cell r="J4862">
            <v>2</v>
          </cell>
          <cell r="K4862">
            <v>2</v>
          </cell>
        </row>
        <row r="4863">
          <cell r="A4863" t="str">
            <v>MC</v>
          </cell>
          <cell r="B4863" t="str">
            <v>CA304</v>
          </cell>
          <cell r="C4863" t="str">
            <v>MC</v>
          </cell>
          <cell r="D4863" t="str">
            <v>HOLD</v>
          </cell>
          <cell r="E4863" t="str">
            <v>PIPE</v>
          </cell>
          <cell r="F4863">
            <v>1</v>
          </cell>
          <cell r="G4863" t="str">
            <v>CB100508000T00</v>
          </cell>
          <cell r="H4863">
            <v>0.75</v>
          </cell>
          <cell r="I4863" t="str">
            <v>--</v>
          </cell>
          <cell r="J4863">
            <v>2</v>
          </cell>
          <cell r="K4863">
            <v>2</v>
          </cell>
        </row>
        <row r="4864">
          <cell r="A4864" t="str">
            <v>MC</v>
          </cell>
          <cell r="B4864" t="str">
            <v>CA304</v>
          </cell>
          <cell r="C4864" t="str">
            <v>MC</v>
          </cell>
          <cell r="D4864" t="str">
            <v>HOLD</v>
          </cell>
          <cell r="E4864" t="str">
            <v>PIPE</v>
          </cell>
          <cell r="F4864">
            <v>1</v>
          </cell>
          <cell r="G4864" t="str">
            <v>CB100508000T00</v>
          </cell>
          <cell r="H4864">
            <v>0.75</v>
          </cell>
          <cell r="I4864" t="str">
            <v>--</v>
          </cell>
          <cell r="J4864">
            <v>2</v>
          </cell>
          <cell r="K4864">
            <v>2</v>
          </cell>
        </row>
        <row r="4865">
          <cell r="A4865" t="str">
            <v>MC</v>
          </cell>
          <cell r="B4865" t="str">
            <v>CA304</v>
          </cell>
          <cell r="C4865" t="str">
            <v>VT</v>
          </cell>
          <cell r="D4865" t="str">
            <v>HOLD</v>
          </cell>
          <cell r="E4865" t="str">
            <v>PIPE</v>
          </cell>
          <cell r="F4865">
            <v>1</v>
          </cell>
          <cell r="G4865" t="str">
            <v>CB100508000T00</v>
          </cell>
          <cell r="H4865">
            <v>0.75</v>
          </cell>
          <cell r="I4865" t="str">
            <v>--</v>
          </cell>
          <cell r="J4865">
            <v>2.4</v>
          </cell>
          <cell r="K4865">
            <v>2.4</v>
          </cell>
        </row>
        <row r="4866">
          <cell r="A4866" t="str">
            <v>MC</v>
          </cell>
          <cell r="B4866" t="str">
            <v>BA305</v>
          </cell>
          <cell r="C4866" t="str">
            <v>MOH</v>
          </cell>
          <cell r="D4866" t="str">
            <v>2000</v>
          </cell>
          <cell r="E4866" t="str">
            <v>PIPE</v>
          </cell>
          <cell r="F4866">
            <v>1</v>
          </cell>
          <cell r="G4866" t="str">
            <v>CB100508000T00</v>
          </cell>
          <cell r="H4866">
            <v>0.75</v>
          </cell>
          <cell r="I4866" t="str">
            <v>--</v>
          </cell>
          <cell r="J4866">
            <v>3</v>
          </cell>
          <cell r="K4866">
            <v>3</v>
          </cell>
        </row>
        <row r="4867">
          <cell r="A4867" t="str">
            <v>MC</v>
          </cell>
          <cell r="B4867" t="str">
            <v>CA304</v>
          </cell>
          <cell r="C4867" t="str">
            <v>SC1</v>
          </cell>
          <cell r="D4867" t="str">
            <v>HOLD</v>
          </cell>
          <cell r="E4867" t="str">
            <v>PIPE</v>
          </cell>
          <cell r="F4867">
            <v>1</v>
          </cell>
          <cell r="G4867" t="str">
            <v>CB100508000T00</v>
          </cell>
          <cell r="H4867">
            <v>0.75</v>
          </cell>
          <cell r="I4867" t="str">
            <v>--</v>
          </cell>
          <cell r="J4867">
            <v>4.5</v>
          </cell>
          <cell r="K4867">
            <v>4.5</v>
          </cell>
        </row>
        <row r="4868">
          <cell r="A4868" t="str">
            <v>MC</v>
          </cell>
          <cell r="B4868" t="str">
            <v>CA304</v>
          </cell>
          <cell r="C4868" t="str">
            <v>MC</v>
          </cell>
          <cell r="D4868" t="str">
            <v>HOLD</v>
          </cell>
          <cell r="E4868" t="str">
            <v>PIPE</v>
          </cell>
          <cell r="F4868">
            <v>1</v>
          </cell>
          <cell r="G4868" t="str">
            <v>CB100508000T00</v>
          </cell>
          <cell r="H4868">
            <v>0.75</v>
          </cell>
          <cell r="I4868" t="str">
            <v>--</v>
          </cell>
          <cell r="J4868">
            <v>5</v>
          </cell>
          <cell r="K4868">
            <v>5</v>
          </cell>
        </row>
        <row r="4869">
          <cell r="A4869" t="str">
            <v>MC</v>
          </cell>
          <cell r="B4869" t="str">
            <v>CA304</v>
          </cell>
          <cell r="C4869" t="str">
            <v>SCC</v>
          </cell>
          <cell r="D4869" t="str">
            <v>HOLD</v>
          </cell>
          <cell r="E4869" t="str">
            <v>PIPE</v>
          </cell>
          <cell r="F4869">
            <v>1</v>
          </cell>
          <cell r="G4869" t="str">
            <v>CB100508000T00</v>
          </cell>
          <cell r="H4869">
            <v>0.75</v>
          </cell>
          <cell r="I4869" t="str">
            <v>--</v>
          </cell>
          <cell r="J4869">
            <v>6</v>
          </cell>
          <cell r="K4869">
            <v>6</v>
          </cell>
        </row>
        <row r="4870">
          <cell r="A4870" t="str">
            <v>MC</v>
          </cell>
          <cell r="B4870" t="str">
            <v>CA304</v>
          </cell>
          <cell r="C4870" t="str">
            <v>MC</v>
          </cell>
          <cell r="D4870" t="str">
            <v>HOLD</v>
          </cell>
          <cell r="E4870" t="str">
            <v>PIPE</v>
          </cell>
          <cell r="F4870">
            <v>1</v>
          </cell>
          <cell r="G4870" t="str">
            <v>CB100508000T00</v>
          </cell>
          <cell r="H4870">
            <v>0.75</v>
          </cell>
          <cell r="I4870" t="str">
            <v>--</v>
          </cell>
          <cell r="J4870">
            <v>12</v>
          </cell>
          <cell r="K4870">
            <v>12</v>
          </cell>
        </row>
        <row r="4871">
          <cell r="A4871" t="str">
            <v>MC</v>
          </cell>
          <cell r="B4871" t="str">
            <v>CA304</v>
          </cell>
          <cell r="C4871" t="str">
            <v>MC</v>
          </cell>
          <cell r="D4871" t="str">
            <v>2608</v>
          </cell>
          <cell r="E4871" t="str">
            <v>PIPE</v>
          </cell>
          <cell r="F4871">
            <v>1</v>
          </cell>
          <cell r="G4871" t="str">
            <v>CB100508000100</v>
          </cell>
          <cell r="H4871">
            <v>1</v>
          </cell>
          <cell r="I4871" t="str">
            <v>--</v>
          </cell>
          <cell r="J4871">
            <v>0.4</v>
          </cell>
          <cell r="K4871">
            <v>0.4</v>
          </cell>
        </row>
        <row r="4872">
          <cell r="A4872" t="str">
            <v>MC</v>
          </cell>
          <cell r="B4872" t="str">
            <v>CA304</v>
          </cell>
          <cell r="C4872" t="str">
            <v>N</v>
          </cell>
          <cell r="D4872" t="str">
            <v>HOLD</v>
          </cell>
          <cell r="E4872" t="str">
            <v>PIPE</v>
          </cell>
          <cell r="F4872">
            <v>1</v>
          </cell>
          <cell r="G4872" t="str">
            <v>CB100508000100</v>
          </cell>
          <cell r="H4872">
            <v>1</v>
          </cell>
          <cell r="I4872" t="str">
            <v>--</v>
          </cell>
          <cell r="J4872">
            <v>1</v>
          </cell>
          <cell r="K4872">
            <v>1</v>
          </cell>
        </row>
        <row r="4873">
          <cell r="A4873" t="str">
            <v>MC</v>
          </cell>
          <cell r="B4873" t="str">
            <v>CA304</v>
          </cell>
          <cell r="C4873" t="str">
            <v>MC</v>
          </cell>
          <cell r="D4873" t="str">
            <v>HOLD</v>
          </cell>
          <cell r="E4873" t="str">
            <v>PIPE</v>
          </cell>
          <cell r="F4873">
            <v>1</v>
          </cell>
          <cell r="G4873" t="str">
            <v>CB100508000100</v>
          </cell>
          <cell r="H4873">
            <v>1</v>
          </cell>
          <cell r="I4873" t="str">
            <v>--</v>
          </cell>
          <cell r="J4873">
            <v>5</v>
          </cell>
          <cell r="K4873">
            <v>5</v>
          </cell>
        </row>
        <row r="4874">
          <cell r="A4874" t="str">
            <v>MC</v>
          </cell>
          <cell r="B4874" t="str">
            <v>BA305</v>
          </cell>
          <cell r="C4874" t="str">
            <v>VNC</v>
          </cell>
          <cell r="D4874" t="str">
            <v>2016</v>
          </cell>
          <cell r="E4874" t="str">
            <v>PIPE</v>
          </cell>
          <cell r="F4874">
            <v>1</v>
          </cell>
          <cell r="G4874" t="str">
            <v>CB100508000100</v>
          </cell>
          <cell r="H4874">
            <v>1</v>
          </cell>
          <cell r="I4874" t="str">
            <v>--</v>
          </cell>
          <cell r="J4874">
            <v>6</v>
          </cell>
          <cell r="K4874">
            <v>6</v>
          </cell>
        </row>
        <row r="4875">
          <cell r="A4875" t="str">
            <v>MC</v>
          </cell>
          <cell r="B4875" t="str">
            <v>BA305</v>
          </cell>
          <cell r="C4875" t="str">
            <v>MOH</v>
          </cell>
          <cell r="D4875" t="str">
            <v>2101</v>
          </cell>
          <cell r="E4875" t="str">
            <v>PIPE</v>
          </cell>
          <cell r="F4875">
            <v>1</v>
          </cell>
          <cell r="G4875" t="str">
            <v>CB100508000100</v>
          </cell>
          <cell r="H4875">
            <v>1</v>
          </cell>
          <cell r="I4875" t="str">
            <v>--</v>
          </cell>
          <cell r="J4875">
            <v>13</v>
          </cell>
          <cell r="K4875">
            <v>13</v>
          </cell>
        </row>
        <row r="4876">
          <cell r="A4876" t="str">
            <v>MC</v>
          </cell>
          <cell r="B4876" t="str">
            <v>BA305</v>
          </cell>
          <cell r="C4876" t="str">
            <v>MOH</v>
          </cell>
          <cell r="D4876" t="str">
            <v>2002</v>
          </cell>
          <cell r="E4876" t="str">
            <v>PIPE</v>
          </cell>
          <cell r="F4876">
            <v>1</v>
          </cell>
          <cell r="G4876" t="str">
            <v>CB100508000100</v>
          </cell>
          <cell r="H4876">
            <v>1</v>
          </cell>
          <cell r="I4876" t="str">
            <v>--</v>
          </cell>
          <cell r="J4876">
            <v>13.5</v>
          </cell>
          <cell r="K4876">
            <v>13.5</v>
          </cell>
        </row>
        <row r="4877">
          <cell r="A4877" t="str">
            <v>MC</v>
          </cell>
          <cell r="B4877" t="str">
            <v>CA304</v>
          </cell>
          <cell r="C4877" t="str">
            <v>MC</v>
          </cell>
          <cell r="D4877" t="str">
            <v>2604</v>
          </cell>
          <cell r="E4877" t="str">
            <v>PIPE</v>
          </cell>
          <cell r="F4877">
            <v>1</v>
          </cell>
          <cell r="G4877" t="str">
            <v>CB100508000100</v>
          </cell>
          <cell r="H4877">
            <v>1</v>
          </cell>
          <cell r="I4877" t="str">
            <v>--</v>
          </cell>
          <cell r="J4877">
            <v>17.5</v>
          </cell>
          <cell r="K4877">
            <v>17.5</v>
          </cell>
        </row>
        <row r="4878">
          <cell r="A4878" t="str">
            <v>MC</v>
          </cell>
          <cell r="B4878" t="str">
            <v>CA304</v>
          </cell>
          <cell r="C4878" t="str">
            <v>MC</v>
          </cell>
          <cell r="D4878" t="str">
            <v>HOLD</v>
          </cell>
          <cell r="E4878" t="str">
            <v>PIPE</v>
          </cell>
          <cell r="F4878">
            <v>1</v>
          </cell>
          <cell r="G4878" t="str">
            <v>CB100508000100</v>
          </cell>
          <cell r="H4878">
            <v>1</v>
          </cell>
          <cell r="I4878" t="str">
            <v>--</v>
          </cell>
          <cell r="J4878">
            <v>18</v>
          </cell>
          <cell r="K4878">
            <v>18</v>
          </cell>
        </row>
        <row r="4879">
          <cell r="A4879" t="str">
            <v>MC</v>
          </cell>
          <cell r="B4879" t="str">
            <v>BA305</v>
          </cell>
          <cell r="C4879" t="str">
            <v>MOH</v>
          </cell>
          <cell r="D4879" t="str">
            <v>2112</v>
          </cell>
          <cell r="E4879" t="str">
            <v>PIPE</v>
          </cell>
          <cell r="F4879">
            <v>1</v>
          </cell>
          <cell r="G4879" t="str">
            <v>CB100508000100</v>
          </cell>
          <cell r="H4879">
            <v>1</v>
          </cell>
          <cell r="I4879" t="str">
            <v>--</v>
          </cell>
          <cell r="J4879">
            <v>19.5</v>
          </cell>
          <cell r="K4879">
            <v>19.5</v>
          </cell>
        </row>
        <row r="4880">
          <cell r="A4880" t="str">
            <v>MC</v>
          </cell>
          <cell r="B4880" t="str">
            <v>BA302</v>
          </cell>
          <cell r="C4880" t="str">
            <v>SD20</v>
          </cell>
          <cell r="D4880" t="str">
            <v>2301</v>
          </cell>
          <cell r="E4880" t="str">
            <v>PIPE</v>
          </cell>
          <cell r="F4880">
            <v>1</v>
          </cell>
          <cell r="G4880" t="str">
            <v>CB100508000100</v>
          </cell>
          <cell r="H4880">
            <v>1</v>
          </cell>
          <cell r="I4880" t="str">
            <v>--</v>
          </cell>
          <cell r="J4880">
            <v>20.5</v>
          </cell>
          <cell r="K4880">
            <v>20.5</v>
          </cell>
        </row>
        <row r="4881">
          <cell r="A4881" t="str">
            <v>MC</v>
          </cell>
          <cell r="B4881" t="str">
            <v>CA304</v>
          </cell>
          <cell r="C4881" t="str">
            <v>MC</v>
          </cell>
          <cell r="D4881" t="str">
            <v>2605</v>
          </cell>
          <cell r="E4881" t="str">
            <v>PIPE</v>
          </cell>
          <cell r="F4881">
            <v>1</v>
          </cell>
          <cell r="G4881" t="str">
            <v>CB100508000100</v>
          </cell>
          <cell r="H4881">
            <v>1</v>
          </cell>
          <cell r="I4881" t="str">
            <v>--</v>
          </cell>
          <cell r="J4881">
            <v>21</v>
          </cell>
          <cell r="K4881">
            <v>21</v>
          </cell>
        </row>
        <row r="4882">
          <cell r="A4882" t="str">
            <v>MC</v>
          </cell>
          <cell r="B4882" t="str">
            <v>CA304</v>
          </cell>
          <cell r="C4882" t="str">
            <v>MC</v>
          </cell>
          <cell r="D4882" t="str">
            <v>2609</v>
          </cell>
          <cell r="E4882" t="str">
            <v>PIPE</v>
          </cell>
          <cell r="F4882">
            <v>1</v>
          </cell>
          <cell r="G4882" t="str">
            <v>CB100508000100</v>
          </cell>
          <cell r="H4882">
            <v>1</v>
          </cell>
          <cell r="I4882" t="str">
            <v>--</v>
          </cell>
          <cell r="J4882">
            <v>25</v>
          </cell>
          <cell r="K4882">
            <v>25</v>
          </cell>
        </row>
        <row r="4883">
          <cell r="A4883" t="str">
            <v>MC</v>
          </cell>
          <cell r="B4883" t="str">
            <v>BA312</v>
          </cell>
          <cell r="C4883" t="str">
            <v>SA98</v>
          </cell>
          <cell r="D4883" t="str">
            <v>2411</v>
          </cell>
          <cell r="E4883" t="str">
            <v>PIPE</v>
          </cell>
          <cell r="F4883">
            <v>1</v>
          </cell>
          <cell r="G4883" t="str">
            <v>CB100508000100</v>
          </cell>
          <cell r="H4883">
            <v>1</v>
          </cell>
          <cell r="I4883" t="str">
            <v>--</v>
          </cell>
          <cell r="J4883">
            <v>25.5</v>
          </cell>
          <cell r="K4883">
            <v>25.5</v>
          </cell>
        </row>
        <row r="4884">
          <cell r="A4884" t="str">
            <v>MC</v>
          </cell>
          <cell r="B4884" t="str">
            <v>CA304</v>
          </cell>
          <cell r="C4884" t="str">
            <v>MC</v>
          </cell>
          <cell r="D4884" t="str">
            <v>2607</v>
          </cell>
          <cell r="E4884" t="str">
            <v>PIPE</v>
          </cell>
          <cell r="F4884">
            <v>1</v>
          </cell>
          <cell r="G4884" t="str">
            <v>CB100508001H00</v>
          </cell>
          <cell r="H4884">
            <v>1.5</v>
          </cell>
          <cell r="I4884" t="str">
            <v>--</v>
          </cell>
          <cell r="J4884">
            <v>0.3</v>
          </cell>
          <cell r="K4884">
            <v>0.3</v>
          </cell>
        </row>
        <row r="4885">
          <cell r="A4885" t="str">
            <v>MC</v>
          </cell>
          <cell r="B4885" t="str">
            <v>BA312</v>
          </cell>
          <cell r="C4885" t="str">
            <v>SA98</v>
          </cell>
          <cell r="D4885" t="str">
            <v>2411</v>
          </cell>
          <cell r="E4885" t="str">
            <v>PIPE</v>
          </cell>
          <cell r="F4885">
            <v>1</v>
          </cell>
          <cell r="G4885" t="str">
            <v>CB100508001H00</v>
          </cell>
          <cell r="H4885">
            <v>1.5</v>
          </cell>
          <cell r="I4885" t="str">
            <v>--</v>
          </cell>
          <cell r="J4885">
            <v>0.5</v>
          </cell>
          <cell r="K4885">
            <v>0.5</v>
          </cell>
        </row>
        <row r="4886">
          <cell r="A4886" t="str">
            <v>MC</v>
          </cell>
          <cell r="B4886" t="str">
            <v>CA304</v>
          </cell>
          <cell r="C4886" t="str">
            <v>MC</v>
          </cell>
          <cell r="D4886" t="str">
            <v>2604</v>
          </cell>
          <cell r="E4886" t="str">
            <v>PIPE</v>
          </cell>
          <cell r="F4886">
            <v>1</v>
          </cell>
          <cell r="G4886" t="str">
            <v>CB100508001H00</v>
          </cell>
          <cell r="H4886">
            <v>1.5</v>
          </cell>
          <cell r="I4886" t="str">
            <v>--</v>
          </cell>
          <cell r="J4886">
            <v>0.5</v>
          </cell>
          <cell r="K4886">
            <v>0.5</v>
          </cell>
        </row>
        <row r="4887">
          <cell r="A4887" t="str">
            <v>MC</v>
          </cell>
          <cell r="B4887" t="str">
            <v>CA304</v>
          </cell>
          <cell r="C4887" t="str">
            <v>N</v>
          </cell>
          <cell r="D4887" t="str">
            <v>HOLD</v>
          </cell>
          <cell r="E4887" t="str">
            <v>PIPE</v>
          </cell>
          <cell r="F4887">
            <v>1</v>
          </cell>
          <cell r="G4887" t="str">
            <v>CB100508001H00</v>
          </cell>
          <cell r="H4887">
            <v>1.5</v>
          </cell>
          <cell r="I4887" t="str">
            <v>--</v>
          </cell>
          <cell r="J4887">
            <v>1</v>
          </cell>
          <cell r="K4887">
            <v>1</v>
          </cell>
        </row>
        <row r="4888">
          <cell r="A4888" t="str">
            <v>MC</v>
          </cell>
          <cell r="B4888" t="str">
            <v>CA304</v>
          </cell>
          <cell r="C4888" t="str">
            <v>TRIM</v>
          </cell>
          <cell r="D4888" t="str">
            <v>E-1261</v>
          </cell>
          <cell r="E4888" t="str">
            <v>PIPE</v>
          </cell>
          <cell r="F4888">
            <v>1</v>
          </cell>
          <cell r="G4888" t="str">
            <v>CB100508001H00</v>
          </cell>
          <cell r="H4888">
            <v>1.5</v>
          </cell>
          <cell r="I4888" t="str">
            <v>--</v>
          </cell>
          <cell r="J4888">
            <v>1</v>
          </cell>
          <cell r="K4888">
            <v>1</v>
          </cell>
        </row>
        <row r="4889">
          <cell r="A4889" t="str">
            <v>MC</v>
          </cell>
          <cell r="B4889" t="str">
            <v>CA304</v>
          </cell>
          <cell r="C4889" t="str">
            <v>TRIM</v>
          </cell>
          <cell r="D4889" t="str">
            <v>V-1260A/B</v>
          </cell>
          <cell r="E4889" t="str">
            <v>PIPE</v>
          </cell>
          <cell r="F4889">
            <v>1</v>
          </cell>
          <cell r="G4889" t="str">
            <v>CB100508001H00</v>
          </cell>
          <cell r="H4889">
            <v>1.5</v>
          </cell>
          <cell r="I4889" t="str">
            <v>--</v>
          </cell>
          <cell r="J4889">
            <v>1</v>
          </cell>
          <cell r="K4889">
            <v>1</v>
          </cell>
        </row>
        <row r="4890">
          <cell r="A4890" t="str">
            <v>MC</v>
          </cell>
          <cell r="B4890" t="str">
            <v>CA304</v>
          </cell>
          <cell r="C4890" t="str">
            <v>N</v>
          </cell>
          <cell r="D4890" t="str">
            <v>HOLD</v>
          </cell>
          <cell r="E4890" t="str">
            <v>PIPE</v>
          </cell>
          <cell r="F4890">
            <v>1</v>
          </cell>
          <cell r="G4890" t="str">
            <v>CB100508001H00</v>
          </cell>
          <cell r="H4890">
            <v>1.5</v>
          </cell>
          <cell r="I4890" t="str">
            <v>--</v>
          </cell>
          <cell r="J4890">
            <v>1</v>
          </cell>
          <cell r="K4890">
            <v>1</v>
          </cell>
        </row>
        <row r="4891">
          <cell r="A4891" t="str">
            <v>MC</v>
          </cell>
          <cell r="B4891" t="str">
            <v>BA305</v>
          </cell>
          <cell r="C4891" t="str">
            <v>VNC</v>
          </cell>
          <cell r="D4891" t="str">
            <v>2016</v>
          </cell>
          <cell r="E4891" t="str">
            <v>PIPE</v>
          </cell>
          <cell r="F4891">
            <v>1</v>
          </cell>
          <cell r="G4891" t="str">
            <v>CB100508001H00</v>
          </cell>
          <cell r="H4891">
            <v>1.5</v>
          </cell>
          <cell r="I4891" t="str">
            <v>--</v>
          </cell>
          <cell r="J4891">
            <v>2</v>
          </cell>
          <cell r="K4891">
            <v>2</v>
          </cell>
        </row>
        <row r="4892">
          <cell r="A4892" t="str">
            <v>MC</v>
          </cell>
          <cell r="B4892" t="str">
            <v>CA304</v>
          </cell>
          <cell r="C4892" t="str">
            <v>MC</v>
          </cell>
          <cell r="D4892" t="str">
            <v>2609</v>
          </cell>
          <cell r="E4892" t="str">
            <v>PIPE</v>
          </cell>
          <cell r="F4892">
            <v>1</v>
          </cell>
          <cell r="G4892" t="str">
            <v>CB100508001H00</v>
          </cell>
          <cell r="H4892">
            <v>1.5</v>
          </cell>
          <cell r="I4892" t="str">
            <v>--</v>
          </cell>
          <cell r="J4892">
            <v>2</v>
          </cell>
          <cell r="K4892">
            <v>2</v>
          </cell>
        </row>
        <row r="4893">
          <cell r="A4893" t="str">
            <v>MC</v>
          </cell>
          <cell r="B4893" t="str">
            <v>CA304</v>
          </cell>
          <cell r="C4893" t="str">
            <v>MC</v>
          </cell>
          <cell r="D4893" t="str">
            <v>HOLD</v>
          </cell>
          <cell r="E4893" t="str">
            <v>PIPE</v>
          </cell>
          <cell r="F4893">
            <v>1</v>
          </cell>
          <cell r="G4893" t="str">
            <v>CB100508001H00</v>
          </cell>
          <cell r="H4893">
            <v>1.5</v>
          </cell>
          <cell r="I4893" t="str">
            <v>--</v>
          </cell>
          <cell r="J4893">
            <v>3</v>
          </cell>
          <cell r="K4893">
            <v>3</v>
          </cell>
        </row>
        <row r="4894">
          <cell r="A4894" t="str">
            <v>MC</v>
          </cell>
          <cell r="B4894" t="str">
            <v>CA304</v>
          </cell>
          <cell r="C4894" t="str">
            <v>MC</v>
          </cell>
          <cell r="D4894" t="str">
            <v>2605</v>
          </cell>
          <cell r="E4894" t="str">
            <v>PIPE</v>
          </cell>
          <cell r="F4894">
            <v>1</v>
          </cell>
          <cell r="G4894" t="str">
            <v>CB100508001H00</v>
          </cell>
          <cell r="H4894">
            <v>1.5</v>
          </cell>
          <cell r="I4894" t="str">
            <v>--</v>
          </cell>
          <cell r="J4894">
            <v>6</v>
          </cell>
          <cell r="K4894">
            <v>6</v>
          </cell>
        </row>
        <row r="4895">
          <cell r="A4895" t="str">
            <v>MC</v>
          </cell>
          <cell r="B4895" t="str">
            <v>CA304</v>
          </cell>
          <cell r="C4895" t="str">
            <v>VT</v>
          </cell>
          <cell r="D4895" t="str">
            <v>HOLD</v>
          </cell>
          <cell r="E4895" t="str">
            <v>PIPE</v>
          </cell>
          <cell r="F4895">
            <v>1</v>
          </cell>
          <cell r="G4895" t="str">
            <v>CB100508001H00</v>
          </cell>
          <cell r="H4895">
            <v>1.5</v>
          </cell>
          <cell r="I4895" t="str">
            <v>--</v>
          </cell>
          <cell r="J4895">
            <v>10.5</v>
          </cell>
          <cell r="K4895">
            <v>10.5</v>
          </cell>
        </row>
        <row r="4896">
          <cell r="A4896" t="str">
            <v>MC</v>
          </cell>
          <cell r="B4896" t="str">
            <v>CA304</v>
          </cell>
          <cell r="C4896" t="str">
            <v>MC</v>
          </cell>
          <cell r="D4896" t="str">
            <v>2609</v>
          </cell>
          <cell r="E4896" t="str">
            <v>PIPE</v>
          </cell>
          <cell r="F4896">
            <v>1</v>
          </cell>
          <cell r="G4896" t="str">
            <v>CB100508001H00</v>
          </cell>
          <cell r="H4896">
            <v>1.5</v>
          </cell>
          <cell r="I4896" t="str">
            <v>--</v>
          </cell>
          <cell r="J4896">
            <v>18</v>
          </cell>
          <cell r="K4896">
            <v>18</v>
          </cell>
        </row>
        <row r="4897">
          <cell r="A4897" t="str">
            <v>MC</v>
          </cell>
          <cell r="B4897" t="str">
            <v>CA304</v>
          </cell>
          <cell r="C4897" t="str">
            <v>MC</v>
          </cell>
          <cell r="D4897" t="str">
            <v>2609</v>
          </cell>
          <cell r="E4897" t="str">
            <v>PIPE</v>
          </cell>
          <cell r="F4897">
            <v>1</v>
          </cell>
          <cell r="G4897" t="str">
            <v>CB100508001H00</v>
          </cell>
          <cell r="H4897">
            <v>1.5</v>
          </cell>
          <cell r="I4897" t="str">
            <v>--</v>
          </cell>
          <cell r="J4897">
            <v>20</v>
          </cell>
          <cell r="K4897">
            <v>20</v>
          </cell>
        </row>
        <row r="4898">
          <cell r="A4898" t="str">
            <v>MC</v>
          </cell>
          <cell r="B4898" t="str">
            <v>CA304</v>
          </cell>
          <cell r="C4898" t="str">
            <v>MC</v>
          </cell>
          <cell r="D4898" t="str">
            <v>2505</v>
          </cell>
          <cell r="E4898" t="str">
            <v>PIPE</v>
          </cell>
          <cell r="F4898">
            <v>1</v>
          </cell>
          <cell r="G4898" t="str">
            <v>CB100508001H00</v>
          </cell>
          <cell r="H4898">
            <v>1.5</v>
          </cell>
          <cell r="I4898" t="str">
            <v>--</v>
          </cell>
          <cell r="J4898">
            <v>21</v>
          </cell>
          <cell r="K4898">
            <v>21</v>
          </cell>
        </row>
        <row r="4899">
          <cell r="A4899" t="str">
            <v>MC</v>
          </cell>
          <cell r="B4899" t="str">
            <v>CA304</v>
          </cell>
          <cell r="C4899" t="str">
            <v>MC</v>
          </cell>
          <cell r="D4899" t="str">
            <v>2608</v>
          </cell>
          <cell r="E4899" t="str">
            <v>PIPE</v>
          </cell>
          <cell r="F4899">
            <v>1</v>
          </cell>
          <cell r="G4899" t="str">
            <v>CB100508001H00</v>
          </cell>
          <cell r="H4899">
            <v>1.5</v>
          </cell>
          <cell r="I4899" t="str">
            <v>--</v>
          </cell>
          <cell r="J4899">
            <v>21</v>
          </cell>
          <cell r="K4899">
            <v>21</v>
          </cell>
        </row>
        <row r="4900">
          <cell r="A4900" t="str">
            <v>MC</v>
          </cell>
          <cell r="B4900" t="str">
            <v>B2C</v>
          </cell>
          <cell r="C4900" t="str">
            <v>SH</v>
          </cell>
          <cell r="D4900" t="str">
            <v>HOLD</v>
          </cell>
          <cell r="E4900" t="str">
            <v>PIPE</v>
          </cell>
          <cell r="F4900">
            <v>1</v>
          </cell>
          <cell r="G4900" t="str">
            <v>CB100508001H00</v>
          </cell>
          <cell r="H4900">
            <v>1.5</v>
          </cell>
          <cell r="I4900" t="str">
            <v>--</v>
          </cell>
          <cell r="J4900">
            <v>25.3</v>
          </cell>
          <cell r="K4900">
            <v>25.3</v>
          </cell>
        </row>
        <row r="4901">
          <cell r="A4901" t="str">
            <v>MC</v>
          </cell>
          <cell r="B4901" t="str">
            <v>CA304</v>
          </cell>
          <cell r="C4901" t="str">
            <v>MC</v>
          </cell>
          <cell r="D4901" t="str">
            <v>2612</v>
          </cell>
          <cell r="E4901" t="str">
            <v>PIPE</v>
          </cell>
          <cell r="F4901">
            <v>1</v>
          </cell>
          <cell r="G4901" t="str">
            <v>CB100508001H00</v>
          </cell>
          <cell r="H4901">
            <v>1.5</v>
          </cell>
          <cell r="I4901" t="str">
            <v>--</v>
          </cell>
          <cell r="J4901">
            <v>27</v>
          </cell>
          <cell r="K4901">
            <v>27</v>
          </cell>
        </row>
        <row r="4902">
          <cell r="A4902" t="str">
            <v>MC</v>
          </cell>
          <cell r="B4902" t="str">
            <v>BA305</v>
          </cell>
          <cell r="C4902" t="str">
            <v>MOH</v>
          </cell>
          <cell r="D4902" t="str">
            <v>2100</v>
          </cell>
          <cell r="E4902" t="str">
            <v>PIPE</v>
          </cell>
          <cell r="F4902">
            <v>1</v>
          </cell>
          <cell r="G4902" t="str">
            <v>CB100508001H00</v>
          </cell>
          <cell r="H4902">
            <v>1.5</v>
          </cell>
          <cell r="I4902" t="str">
            <v>--</v>
          </cell>
          <cell r="J4902">
            <v>31</v>
          </cell>
          <cell r="K4902">
            <v>31</v>
          </cell>
        </row>
        <row r="4903">
          <cell r="A4903" t="str">
            <v>MC</v>
          </cell>
          <cell r="B4903" t="str">
            <v>CA304</v>
          </cell>
          <cell r="C4903" t="str">
            <v>TRIM</v>
          </cell>
          <cell r="D4903" t="str">
            <v>E-1261</v>
          </cell>
          <cell r="E4903" t="str">
            <v>PIPE</v>
          </cell>
          <cell r="F4903">
            <v>1</v>
          </cell>
          <cell r="G4903" t="str">
            <v>CB100405000200</v>
          </cell>
          <cell r="H4903">
            <v>2</v>
          </cell>
          <cell r="I4903" t="str">
            <v>--</v>
          </cell>
          <cell r="J4903">
            <v>2</v>
          </cell>
          <cell r="K4903">
            <v>2.2000000000000002</v>
          </cell>
        </row>
        <row r="4904">
          <cell r="A4904" t="str">
            <v>MC</v>
          </cell>
          <cell r="B4904" t="str">
            <v>CA304</v>
          </cell>
          <cell r="C4904" t="str">
            <v>MC</v>
          </cell>
          <cell r="D4904" t="str">
            <v>2607</v>
          </cell>
          <cell r="E4904" t="str">
            <v>PIPE</v>
          </cell>
          <cell r="F4904">
            <v>1</v>
          </cell>
          <cell r="G4904" t="str">
            <v>CB100405000200</v>
          </cell>
          <cell r="H4904">
            <v>2</v>
          </cell>
          <cell r="I4904" t="str">
            <v>--</v>
          </cell>
          <cell r="J4904">
            <v>2</v>
          </cell>
          <cell r="K4904">
            <v>2.2000000000000002</v>
          </cell>
        </row>
        <row r="4905">
          <cell r="A4905" t="str">
            <v>MC</v>
          </cell>
          <cell r="B4905" t="str">
            <v>CA304</v>
          </cell>
          <cell r="C4905" t="str">
            <v>N</v>
          </cell>
          <cell r="D4905" t="str">
            <v>HOLD</v>
          </cell>
          <cell r="E4905" t="str">
            <v>PIPE</v>
          </cell>
          <cell r="F4905">
            <v>1</v>
          </cell>
          <cell r="G4905" t="str">
            <v>CB100405000200</v>
          </cell>
          <cell r="H4905">
            <v>2</v>
          </cell>
          <cell r="I4905" t="str">
            <v>--</v>
          </cell>
          <cell r="J4905">
            <v>2</v>
          </cell>
          <cell r="K4905">
            <v>2.2000000000000002</v>
          </cell>
        </row>
        <row r="4906">
          <cell r="A4906" t="str">
            <v>MC</v>
          </cell>
          <cell r="B4906" t="str">
            <v>B2C</v>
          </cell>
          <cell r="C4906" t="str">
            <v>SH</v>
          </cell>
          <cell r="D4906" t="str">
            <v>HOLD</v>
          </cell>
          <cell r="E4906" t="str">
            <v>PIPE</v>
          </cell>
          <cell r="F4906">
            <v>1</v>
          </cell>
          <cell r="G4906" t="str">
            <v>CB100408000200</v>
          </cell>
          <cell r="H4906">
            <v>2</v>
          </cell>
          <cell r="I4906" t="str">
            <v>--</v>
          </cell>
          <cell r="J4906">
            <v>2.5</v>
          </cell>
          <cell r="K4906">
            <v>2.8</v>
          </cell>
        </row>
        <row r="4907">
          <cell r="A4907" t="str">
            <v>MC</v>
          </cell>
          <cell r="B4907" t="str">
            <v>CA304</v>
          </cell>
          <cell r="C4907" t="str">
            <v>MC</v>
          </cell>
          <cell r="D4907" t="str">
            <v>HOLD</v>
          </cell>
          <cell r="E4907" t="str">
            <v>PIPE</v>
          </cell>
          <cell r="F4907">
            <v>1</v>
          </cell>
          <cell r="G4907" t="str">
            <v>CB100405000200</v>
          </cell>
          <cell r="H4907">
            <v>2</v>
          </cell>
          <cell r="I4907" t="str">
            <v>--</v>
          </cell>
          <cell r="J4907">
            <v>3</v>
          </cell>
          <cell r="K4907">
            <v>3.3</v>
          </cell>
        </row>
        <row r="4908">
          <cell r="A4908" t="str">
            <v>MC</v>
          </cell>
          <cell r="B4908" t="str">
            <v>CA304</v>
          </cell>
          <cell r="C4908" t="str">
            <v>MC</v>
          </cell>
          <cell r="D4908" t="str">
            <v>HOLD</v>
          </cell>
          <cell r="E4908" t="str">
            <v>PIPE</v>
          </cell>
          <cell r="F4908">
            <v>1</v>
          </cell>
          <cell r="G4908" t="str">
            <v>CB100405000200</v>
          </cell>
          <cell r="H4908">
            <v>2</v>
          </cell>
          <cell r="I4908" t="str">
            <v>--</v>
          </cell>
          <cell r="J4908">
            <v>3</v>
          </cell>
          <cell r="K4908">
            <v>3.3</v>
          </cell>
        </row>
        <row r="4909">
          <cell r="A4909" t="str">
            <v>MC</v>
          </cell>
          <cell r="B4909" t="str">
            <v>CA304</v>
          </cell>
          <cell r="C4909" t="str">
            <v>MC</v>
          </cell>
          <cell r="D4909" t="str">
            <v>HOLD</v>
          </cell>
          <cell r="E4909" t="str">
            <v>PIPE</v>
          </cell>
          <cell r="F4909">
            <v>1</v>
          </cell>
          <cell r="G4909" t="str">
            <v>CB100405000200</v>
          </cell>
          <cell r="H4909">
            <v>2</v>
          </cell>
          <cell r="I4909" t="str">
            <v>--</v>
          </cell>
          <cell r="J4909">
            <v>3</v>
          </cell>
          <cell r="K4909">
            <v>3.3</v>
          </cell>
        </row>
        <row r="4910">
          <cell r="A4910" t="str">
            <v>MC</v>
          </cell>
          <cell r="B4910" t="str">
            <v>CA304</v>
          </cell>
          <cell r="C4910" t="str">
            <v>MC</v>
          </cell>
          <cell r="D4910" t="str">
            <v>2612</v>
          </cell>
          <cell r="E4910" t="str">
            <v>PIPE</v>
          </cell>
          <cell r="F4910">
            <v>1</v>
          </cell>
          <cell r="G4910" t="str">
            <v>CB100405000200</v>
          </cell>
          <cell r="H4910">
            <v>2</v>
          </cell>
          <cell r="I4910" t="str">
            <v>--</v>
          </cell>
          <cell r="J4910">
            <v>5</v>
          </cell>
          <cell r="K4910">
            <v>5.5</v>
          </cell>
        </row>
        <row r="4911">
          <cell r="A4911" t="str">
            <v>MC</v>
          </cell>
          <cell r="B4911" t="str">
            <v>CA304</v>
          </cell>
          <cell r="C4911" t="str">
            <v>MC</v>
          </cell>
          <cell r="D4911" t="str">
            <v>2609</v>
          </cell>
          <cell r="E4911" t="str">
            <v>PIPE</v>
          </cell>
          <cell r="F4911">
            <v>1</v>
          </cell>
          <cell r="G4911" t="str">
            <v>CB100405000200</v>
          </cell>
          <cell r="H4911">
            <v>2</v>
          </cell>
          <cell r="I4911" t="str">
            <v>--</v>
          </cell>
          <cell r="J4911">
            <v>6</v>
          </cell>
          <cell r="K4911">
            <v>6.6</v>
          </cell>
        </row>
        <row r="4912">
          <cell r="A4912" t="str">
            <v>MC</v>
          </cell>
          <cell r="B4912" t="str">
            <v>CA304</v>
          </cell>
          <cell r="C4912" t="str">
            <v>MC</v>
          </cell>
          <cell r="D4912" t="str">
            <v>2502</v>
          </cell>
          <cell r="E4912" t="str">
            <v>PIPE</v>
          </cell>
          <cell r="F4912">
            <v>1</v>
          </cell>
          <cell r="G4912" t="str">
            <v>CB100405000200</v>
          </cell>
          <cell r="H4912">
            <v>2</v>
          </cell>
          <cell r="I4912" t="str">
            <v>--</v>
          </cell>
          <cell r="J4912">
            <v>6</v>
          </cell>
          <cell r="K4912">
            <v>6.6</v>
          </cell>
        </row>
        <row r="4913">
          <cell r="A4913" t="str">
            <v>MC</v>
          </cell>
          <cell r="B4913" t="str">
            <v>CA304</v>
          </cell>
          <cell r="C4913" t="str">
            <v>MC</v>
          </cell>
          <cell r="D4913" t="str">
            <v>2502</v>
          </cell>
          <cell r="E4913" t="str">
            <v>PIPE</v>
          </cell>
          <cell r="F4913">
            <v>1</v>
          </cell>
          <cell r="G4913" t="str">
            <v>CB100405000200</v>
          </cell>
          <cell r="H4913">
            <v>2</v>
          </cell>
          <cell r="I4913" t="str">
            <v>--</v>
          </cell>
          <cell r="J4913">
            <v>6</v>
          </cell>
          <cell r="K4913">
            <v>6.6</v>
          </cell>
        </row>
        <row r="4914">
          <cell r="A4914" t="str">
            <v>MC</v>
          </cell>
          <cell r="B4914" t="str">
            <v>CA304</v>
          </cell>
          <cell r="C4914" t="str">
            <v>MC</v>
          </cell>
          <cell r="D4914" t="str">
            <v>2610</v>
          </cell>
          <cell r="E4914" t="str">
            <v>PIPE</v>
          </cell>
          <cell r="F4914">
            <v>1</v>
          </cell>
          <cell r="G4914" t="str">
            <v>CB100405000200</v>
          </cell>
          <cell r="H4914">
            <v>2</v>
          </cell>
          <cell r="I4914" t="str">
            <v>--</v>
          </cell>
          <cell r="J4914">
            <v>13</v>
          </cell>
          <cell r="K4914">
            <v>14.3</v>
          </cell>
        </row>
        <row r="4915">
          <cell r="A4915" t="str">
            <v>MC</v>
          </cell>
          <cell r="B4915" t="str">
            <v>CA304</v>
          </cell>
          <cell r="C4915" t="str">
            <v>MC</v>
          </cell>
          <cell r="D4915" t="str">
            <v>2506</v>
          </cell>
          <cell r="E4915" t="str">
            <v>PIPE</v>
          </cell>
          <cell r="F4915">
            <v>1</v>
          </cell>
          <cell r="G4915" t="str">
            <v>CB100405000200</v>
          </cell>
          <cell r="H4915">
            <v>2</v>
          </cell>
          <cell r="I4915" t="str">
            <v>--</v>
          </cell>
          <cell r="J4915">
            <v>15</v>
          </cell>
          <cell r="K4915">
            <v>16.5</v>
          </cell>
        </row>
        <row r="4916">
          <cell r="A4916" t="str">
            <v>MC</v>
          </cell>
          <cell r="B4916" t="str">
            <v>CA304</v>
          </cell>
          <cell r="C4916" t="str">
            <v>MC</v>
          </cell>
          <cell r="D4916" t="str">
            <v>HOLD</v>
          </cell>
          <cell r="E4916" t="str">
            <v>PIPE</v>
          </cell>
          <cell r="F4916">
            <v>1</v>
          </cell>
          <cell r="G4916" t="str">
            <v>CB100405000200</v>
          </cell>
          <cell r="H4916">
            <v>2</v>
          </cell>
          <cell r="I4916" t="str">
            <v>--</v>
          </cell>
          <cell r="J4916">
            <v>16</v>
          </cell>
          <cell r="K4916">
            <v>17.600000000000001</v>
          </cell>
        </row>
        <row r="4917">
          <cell r="A4917" t="str">
            <v>MC</v>
          </cell>
          <cell r="B4917" t="str">
            <v>CA304</v>
          </cell>
          <cell r="C4917" t="str">
            <v>MC</v>
          </cell>
          <cell r="D4917" t="str">
            <v>HOLD</v>
          </cell>
          <cell r="E4917" t="str">
            <v>PIPE</v>
          </cell>
          <cell r="F4917">
            <v>1</v>
          </cell>
          <cell r="G4917" t="str">
            <v>CB100405000200</v>
          </cell>
          <cell r="H4917">
            <v>2</v>
          </cell>
          <cell r="I4917" t="str">
            <v>--</v>
          </cell>
          <cell r="J4917">
            <v>18</v>
          </cell>
          <cell r="K4917">
            <v>19.8</v>
          </cell>
        </row>
        <row r="4918">
          <cell r="A4918" t="str">
            <v>MC</v>
          </cell>
          <cell r="B4918" t="str">
            <v>B2C</v>
          </cell>
          <cell r="C4918" t="str">
            <v>SH</v>
          </cell>
          <cell r="D4918" t="str">
            <v>1405</v>
          </cell>
          <cell r="E4918" t="str">
            <v>PIPE</v>
          </cell>
          <cell r="F4918">
            <v>1</v>
          </cell>
          <cell r="G4918" t="str">
            <v>CB100408000200</v>
          </cell>
          <cell r="H4918">
            <v>2</v>
          </cell>
          <cell r="I4918" t="str">
            <v>--</v>
          </cell>
          <cell r="J4918">
            <v>19</v>
          </cell>
          <cell r="K4918">
            <v>20.9</v>
          </cell>
        </row>
        <row r="4919">
          <cell r="A4919" t="str">
            <v>MC</v>
          </cell>
          <cell r="B4919" t="str">
            <v>CA304</v>
          </cell>
          <cell r="C4919" t="str">
            <v>MC</v>
          </cell>
          <cell r="D4919" t="str">
            <v>2601</v>
          </cell>
          <cell r="E4919" t="str">
            <v>PIPE</v>
          </cell>
          <cell r="F4919">
            <v>1</v>
          </cell>
          <cell r="G4919" t="str">
            <v>CB100405000200</v>
          </cell>
          <cell r="H4919">
            <v>2</v>
          </cell>
          <cell r="I4919" t="str">
            <v>--</v>
          </cell>
          <cell r="J4919">
            <v>19</v>
          </cell>
          <cell r="K4919">
            <v>20.9</v>
          </cell>
        </row>
        <row r="4920">
          <cell r="A4920" t="str">
            <v>MC</v>
          </cell>
          <cell r="B4920" t="str">
            <v>CA304</v>
          </cell>
          <cell r="C4920" t="str">
            <v>MC</v>
          </cell>
          <cell r="D4920" t="str">
            <v>HOLD</v>
          </cell>
          <cell r="E4920" t="str">
            <v>PIPE</v>
          </cell>
          <cell r="F4920">
            <v>1</v>
          </cell>
          <cell r="G4920" t="str">
            <v>CB100405000200</v>
          </cell>
          <cell r="H4920">
            <v>2</v>
          </cell>
          <cell r="I4920" t="str">
            <v>--</v>
          </cell>
          <cell r="J4920">
            <v>25</v>
          </cell>
          <cell r="K4920">
            <v>27.5</v>
          </cell>
        </row>
        <row r="4921">
          <cell r="A4921" t="str">
            <v>MC</v>
          </cell>
          <cell r="B4921" t="str">
            <v>BA305</v>
          </cell>
          <cell r="C4921" t="str">
            <v>MOH</v>
          </cell>
          <cell r="D4921" t="str">
            <v>2000</v>
          </cell>
          <cell r="E4921" t="str">
            <v>PIPE</v>
          </cell>
          <cell r="F4921">
            <v>1</v>
          </cell>
          <cell r="G4921" t="str">
            <v>CB100405000200</v>
          </cell>
          <cell r="H4921">
            <v>2</v>
          </cell>
          <cell r="I4921" t="str">
            <v>--</v>
          </cell>
          <cell r="J4921">
            <v>31</v>
          </cell>
          <cell r="K4921">
            <v>34.1</v>
          </cell>
        </row>
        <row r="4922">
          <cell r="A4922" t="str">
            <v>MC</v>
          </cell>
          <cell r="B4922" t="str">
            <v>A5C</v>
          </cell>
          <cell r="C4922" t="str">
            <v>P</v>
          </cell>
          <cell r="D4922" t="str">
            <v>23112</v>
          </cell>
          <cell r="E4922" t="str">
            <v>PIPE</v>
          </cell>
          <cell r="F4922">
            <v>1</v>
          </cell>
          <cell r="G4922" t="str">
            <v>CB100408000200</v>
          </cell>
          <cell r="H4922">
            <v>2</v>
          </cell>
          <cell r="I4922" t="str">
            <v>--</v>
          </cell>
          <cell r="J4922">
            <v>50.5</v>
          </cell>
          <cell r="K4922">
            <v>55.6</v>
          </cell>
        </row>
        <row r="4923">
          <cell r="A4923" t="str">
            <v>MC</v>
          </cell>
          <cell r="B4923" t="str">
            <v>A5C</v>
          </cell>
          <cell r="C4923" t="str">
            <v>P</v>
          </cell>
          <cell r="D4923" t="str">
            <v>23116</v>
          </cell>
          <cell r="E4923" t="str">
            <v>PIPE</v>
          </cell>
          <cell r="F4923">
            <v>1</v>
          </cell>
          <cell r="G4923" t="str">
            <v>CB100408000200</v>
          </cell>
          <cell r="H4923">
            <v>2</v>
          </cell>
          <cell r="I4923" t="str">
            <v>--</v>
          </cell>
          <cell r="J4923">
            <v>50.5</v>
          </cell>
          <cell r="K4923">
            <v>55.6</v>
          </cell>
        </row>
        <row r="4924">
          <cell r="A4924" t="str">
            <v>MC</v>
          </cell>
          <cell r="B4924" t="str">
            <v>A5C</v>
          </cell>
          <cell r="C4924" t="str">
            <v>P</v>
          </cell>
          <cell r="D4924" t="str">
            <v>23144</v>
          </cell>
          <cell r="E4924" t="str">
            <v>PIPE</v>
          </cell>
          <cell r="F4924">
            <v>1</v>
          </cell>
          <cell r="G4924" t="str">
            <v>CB100408000200</v>
          </cell>
          <cell r="H4924">
            <v>2</v>
          </cell>
          <cell r="I4924" t="str">
            <v>--</v>
          </cell>
          <cell r="J4924">
            <v>50.5</v>
          </cell>
          <cell r="K4924">
            <v>55.6</v>
          </cell>
        </row>
        <row r="4925">
          <cell r="A4925" t="str">
            <v>MC</v>
          </cell>
          <cell r="B4925" t="str">
            <v>A5C</v>
          </cell>
          <cell r="C4925" t="str">
            <v>P</v>
          </cell>
          <cell r="D4925" t="str">
            <v>23148</v>
          </cell>
          <cell r="E4925" t="str">
            <v>PIPE</v>
          </cell>
          <cell r="F4925">
            <v>1</v>
          </cell>
          <cell r="G4925" t="str">
            <v>CB100408000200</v>
          </cell>
          <cell r="H4925">
            <v>2</v>
          </cell>
          <cell r="I4925" t="str">
            <v>--</v>
          </cell>
          <cell r="J4925">
            <v>50.5</v>
          </cell>
          <cell r="K4925">
            <v>55.6</v>
          </cell>
        </row>
        <row r="4926">
          <cell r="A4926" t="str">
            <v>MC</v>
          </cell>
          <cell r="B4926" t="str">
            <v>A5C</v>
          </cell>
          <cell r="C4926" t="str">
            <v>P</v>
          </cell>
          <cell r="D4926" t="str">
            <v>23108</v>
          </cell>
          <cell r="E4926" t="str">
            <v>PIPE</v>
          </cell>
          <cell r="F4926">
            <v>1</v>
          </cell>
          <cell r="G4926" t="str">
            <v>CB100408000200</v>
          </cell>
          <cell r="H4926">
            <v>2</v>
          </cell>
          <cell r="I4926" t="str">
            <v>--</v>
          </cell>
          <cell r="J4926">
            <v>50.5</v>
          </cell>
          <cell r="K4926">
            <v>55.6</v>
          </cell>
        </row>
        <row r="4927">
          <cell r="A4927" t="str">
            <v>MC</v>
          </cell>
          <cell r="B4927" t="str">
            <v>A5C</v>
          </cell>
          <cell r="C4927" t="str">
            <v>P</v>
          </cell>
          <cell r="D4927" t="str">
            <v>23155</v>
          </cell>
          <cell r="E4927" t="str">
            <v>PIPE</v>
          </cell>
          <cell r="F4927">
            <v>1</v>
          </cell>
          <cell r="G4927" t="str">
            <v>CB100408000200</v>
          </cell>
          <cell r="H4927">
            <v>2</v>
          </cell>
          <cell r="I4927" t="str">
            <v>--</v>
          </cell>
          <cell r="J4927">
            <v>50.5</v>
          </cell>
          <cell r="K4927">
            <v>55.6</v>
          </cell>
        </row>
        <row r="4928">
          <cell r="A4928" t="str">
            <v>MC</v>
          </cell>
          <cell r="B4928" t="str">
            <v>A5C</v>
          </cell>
          <cell r="C4928" t="str">
            <v>P</v>
          </cell>
          <cell r="D4928" t="str">
            <v>HOLD2</v>
          </cell>
          <cell r="E4928" t="str">
            <v>PIPE</v>
          </cell>
          <cell r="F4928">
            <v>1</v>
          </cell>
          <cell r="G4928" t="str">
            <v>CB100408000200</v>
          </cell>
          <cell r="H4928">
            <v>2</v>
          </cell>
          <cell r="I4928" t="str">
            <v>--</v>
          </cell>
          <cell r="J4928">
            <v>306</v>
          </cell>
          <cell r="K4928">
            <v>336.6</v>
          </cell>
        </row>
        <row r="4929">
          <cell r="A4929" t="str">
            <v>MC</v>
          </cell>
          <cell r="B4929" t="str">
            <v>CA304</v>
          </cell>
          <cell r="C4929" t="str">
            <v>VT</v>
          </cell>
          <cell r="D4929" t="str">
            <v>HOLD</v>
          </cell>
          <cell r="E4929" t="str">
            <v>PIPE</v>
          </cell>
          <cell r="F4929">
            <v>1</v>
          </cell>
          <cell r="G4929" t="str">
            <v>CB100405000300</v>
          </cell>
          <cell r="H4929">
            <v>3</v>
          </cell>
          <cell r="I4929" t="str">
            <v>--</v>
          </cell>
          <cell r="J4929">
            <v>1.5</v>
          </cell>
          <cell r="K4929">
            <v>1.7</v>
          </cell>
        </row>
        <row r="4930">
          <cell r="A4930" t="str">
            <v>MC</v>
          </cell>
          <cell r="B4930" t="str">
            <v>B2C</v>
          </cell>
          <cell r="C4930" t="str">
            <v>SH</v>
          </cell>
          <cell r="D4930" t="str">
            <v>1260</v>
          </cell>
          <cell r="E4930" t="str">
            <v>PIPE</v>
          </cell>
          <cell r="F4930">
            <v>1</v>
          </cell>
          <cell r="G4930" t="str">
            <v>CB100404000300</v>
          </cell>
          <cell r="H4930">
            <v>3</v>
          </cell>
          <cell r="I4930" t="str">
            <v>--</v>
          </cell>
          <cell r="J4930">
            <v>2</v>
          </cell>
          <cell r="K4930">
            <v>2.2000000000000002</v>
          </cell>
        </row>
        <row r="4931">
          <cell r="A4931" t="str">
            <v>MC</v>
          </cell>
          <cell r="B4931" t="str">
            <v>CA304</v>
          </cell>
          <cell r="C4931" t="str">
            <v>TRIM</v>
          </cell>
          <cell r="D4931" t="str">
            <v>E-1261</v>
          </cell>
          <cell r="E4931" t="str">
            <v>PIPE</v>
          </cell>
          <cell r="F4931">
            <v>1</v>
          </cell>
          <cell r="G4931" t="str">
            <v>CB100405000300</v>
          </cell>
          <cell r="H4931">
            <v>3</v>
          </cell>
          <cell r="I4931" t="str">
            <v>--</v>
          </cell>
          <cell r="J4931">
            <v>2</v>
          </cell>
          <cell r="K4931">
            <v>2.2000000000000002</v>
          </cell>
        </row>
        <row r="4932">
          <cell r="A4932" t="str">
            <v>MC</v>
          </cell>
          <cell r="B4932" t="str">
            <v>CA304</v>
          </cell>
          <cell r="C4932" t="str">
            <v>MC</v>
          </cell>
          <cell r="D4932" t="str">
            <v>2612</v>
          </cell>
          <cell r="E4932" t="str">
            <v>PIPE</v>
          </cell>
          <cell r="F4932">
            <v>1</v>
          </cell>
          <cell r="G4932" t="str">
            <v>CB100405000300</v>
          </cell>
          <cell r="H4932">
            <v>3</v>
          </cell>
          <cell r="I4932" t="str">
            <v>--</v>
          </cell>
          <cell r="J4932">
            <v>4</v>
          </cell>
          <cell r="K4932">
            <v>4.4000000000000004</v>
          </cell>
        </row>
        <row r="4933">
          <cell r="A4933" t="str">
            <v>MC</v>
          </cell>
          <cell r="B4933" t="str">
            <v>CA304</v>
          </cell>
          <cell r="C4933" t="str">
            <v>CMC</v>
          </cell>
          <cell r="D4933" t="str">
            <v>HOLD</v>
          </cell>
          <cell r="E4933" t="str">
            <v>PIPE</v>
          </cell>
          <cell r="F4933">
            <v>1</v>
          </cell>
          <cell r="G4933" t="str">
            <v>CB100405000300</v>
          </cell>
          <cell r="H4933">
            <v>3</v>
          </cell>
          <cell r="I4933" t="str">
            <v>--</v>
          </cell>
          <cell r="J4933">
            <v>6</v>
          </cell>
          <cell r="K4933">
            <v>6.6</v>
          </cell>
        </row>
        <row r="4934">
          <cell r="A4934" t="str">
            <v>MC</v>
          </cell>
          <cell r="B4934" t="str">
            <v>CA304</v>
          </cell>
          <cell r="C4934" t="str">
            <v>MC</v>
          </cell>
          <cell r="D4934" t="str">
            <v>HOLD</v>
          </cell>
          <cell r="E4934" t="str">
            <v>PIPE</v>
          </cell>
          <cell r="F4934">
            <v>1</v>
          </cell>
          <cell r="G4934" t="str">
            <v>CB100405000300</v>
          </cell>
          <cell r="H4934">
            <v>3</v>
          </cell>
          <cell r="I4934" t="str">
            <v>--</v>
          </cell>
          <cell r="J4934">
            <v>6</v>
          </cell>
          <cell r="K4934">
            <v>6.6</v>
          </cell>
        </row>
        <row r="4935">
          <cell r="A4935" t="str">
            <v>MC</v>
          </cell>
          <cell r="B4935" t="str">
            <v>CA304</v>
          </cell>
          <cell r="C4935" t="str">
            <v>MC</v>
          </cell>
          <cell r="D4935" t="str">
            <v>HOLD</v>
          </cell>
          <cell r="E4935" t="str">
            <v>PIPE</v>
          </cell>
          <cell r="F4935">
            <v>1</v>
          </cell>
          <cell r="G4935" t="str">
            <v>CB100405000300</v>
          </cell>
          <cell r="H4935">
            <v>3</v>
          </cell>
          <cell r="I4935" t="str">
            <v>--</v>
          </cell>
          <cell r="J4935">
            <v>6</v>
          </cell>
          <cell r="K4935">
            <v>6.6</v>
          </cell>
        </row>
        <row r="4936">
          <cell r="A4936" t="str">
            <v>MC</v>
          </cell>
          <cell r="B4936" t="str">
            <v>CA304</v>
          </cell>
          <cell r="C4936" t="str">
            <v>MC</v>
          </cell>
          <cell r="D4936" t="str">
            <v>HOLD</v>
          </cell>
          <cell r="E4936" t="str">
            <v>PIPE</v>
          </cell>
          <cell r="F4936">
            <v>1</v>
          </cell>
          <cell r="G4936" t="str">
            <v>CB100405000300</v>
          </cell>
          <cell r="H4936">
            <v>3</v>
          </cell>
          <cell r="I4936" t="str">
            <v>--</v>
          </cell>
          <cell r="J4936">
            <v>6</v>
          </cell>
          <cell r="K4936">
            <v>6.6</v>
          </cell>
        </row>
        <row r="4937">
          <cell r="A4937" t="str">
            <v>MC</v>
          </cell>
          <cell r="B4937" t="str">
            <v>CA304</v>
          </cell>
          <cell r="C4937" t="str">
            <v>VT</v>
          </cell>
          <cell r="D4937" t="str">
            <v>HOLD</v>
          </cell>
          <cell r="E4937" t="str">
            <v>PIPE</v>
          </cell>
          <cell r="F4937">
            <v>1</v>
          </cell>
          <cell r="G4937" t="str">
            <v>CB100405000300</v>
          </cell>
          <cell r="H4937">
            <v>3</v>
          </cell>
          <cell r="I4937" t="str">
            <v>--</v>
          </cell>
          <cell r="J4937">
            <v>8</v>
          </cell>
          <cell r="K4937">
            <v>8.8000000000000007</v>
          </cell>
        </row>
        <row r="4938">
          <cell r="A4938" t="str">
            <v>MC</v>
          </cell>
          <cell r="B4938" t="str">
            <v>CA304</v>
          </cell>
          <cell r="C4938" t="str">
            <v>VT</v>
          </cell>
          <cell r="D4938" t="str">
            <v>HOLD</v>
          </cell>
          <cell r="E4938" t="str">
            <v>PIPE</v>
          </cell>
          <cell r="F4938">
            <v>1</v>
          </cell>
          <cell r="G4938" t="str">
            <v>CB100405000300</v>
          </cell>
          <cell r="H4938">
            <v>3</v>
          </cell>
          <cell r="I4938" t="str">
            <v>--</v>
          </cell>
          <cell r="J4938">
            <v>8.5</v>
          </cell>
          <cell r="K4938">
            <v>9.4</v>
          </cell>
        </row>
        <row r="4939">
          <cell r="A4939" t="str">
            <v>MC</v>
          </cell>
          <cell r="B4939" t="str">
            <v>CA304</v>
          </cell>
          <cell r="C4939" t="str">
            <v>MC</v>
          </cell>
          <cell r="D4939" t="str">
            <v>2606</v>
          </cell>
          <cell r="E4939" t="str">
            <v>PIPE</v>
          </cell>
          <cell r="F4939">
            <v>1</v>
          </cell>
          <cell r="G4939" t="str">
            <v>CB100405000300</v>
          </cell>
          <cell r="H4939">
            <v>3</v>
          </cell>
          <cell r="I4939" t="str">
            <v>--</v>
          </cell>
          <cell r="J4939">
            <v>14</v>
          </cell>
          <cell r="K4939">
            <v>15.4</v>
          </cell>
        </row>
        <row r="4940">
          <cell r="A4940" t="str">
            <v>MC</v>
          </cell>
          <cell r="B4940" t="str">
            <v>CA304</v>
          </cell>
          <cell r="C4940" t="str">
            <v>MC</v>
          </cell>
          <cell r="D4940" t="str">
            <v>2505</v>
          </cell>
          <cell r="E4940" t="str">
            <v>PIPE</v>
          </cell>
          <cell r="F4940">
            <v>1</v>
          </cell>
          <cell r="G4940" t="str">
            <v>CB100405000400</v>
          </cell>
          <cell r="H4940">
            <v>4</v>
          </cell>
          <cell r="I4940" t="str">
            <v>--</v>
          </cell>
          <cell r="J4940">
            <v>0.2</v>
          </cell>
          <cell r="K4940">
            <v>0.3</v>
          </cell>
        </row>
        <row r="4941">
          <cell r="A4941" t="str">
            <v>MC</v>
          </cell>
          <cell r="B4941" t="str">
            <v>CA304</v>
          </cell>
          <cell r="C4941" t="str">
            <v>MC</v>
          </cell>
          <cell r="D4941" t="str">
            <v>2605</v>
          </cell>
          <cell r="E4941" t="str">
            <v>PIPE</v>
          </cell>
          <cell r="F4941">
            <v>1</v>
          </cell>
          <cell r="G4941" t="str">
            <v>CB100405000400</v>
          </cell>
          <cell r="H4941">
            <v>4</v>
          </cell>
          <cell r="I4941" t="str">
            <v>--</v>
          </cell>
          <cell r="J4941">
            <v>0.2</v>
          </cell>
          <cell r="K4941">
            <v>0.3</v>
          </cell>
        </row>
        <row r="4942">
          <cell r="A4942" t="str">
            <v>MC</v>
          </cell>
          <cell r="B4942" t="str">
            <v>CA304</v>
          </cell>
          <cell r="C4942" t="str">
            <v>MC</v>
          </cell>
          <cell r="D4942" t="str">
            <v>2506</v>
          </cell>
          <cell r="E4942" t="str">
            <v>PIPE</v>
          </cell>
          <cell r="F4942">
            <v>1</v>
          </cell>
          <cell r="G4942" t="str">
            <v>CB100405000400</v>
          </cell>
          <cell r="H4942">
            <v>4</v>
          </cell>
          <cell r="I4942" t="str">
            <v>--</v>
          </cell>
          <cell r="J4942">
            <v>0.2</v>
          </cell>
          <cell r="K4942">
            <v>0.3</v>
          </cell>
        </row>
        <row r="4943">
          <cell r="A4943" t="str">
            <v>MC</v>
          </cell>
          <cell r="B4943" t="str">
            <v>CA304</v>
          </cell>
          <cell r="C4943" t="str">
            <v>MC</v>
          </cell>
          <cell r="D4943" t="str">
            <v>2609</v>
          </cell>
          <cell r="E4943" t="str">
            <v>PIPE</v>
          </cell>
          <cell r="F4943">
            <v>1</v>
          </cell>
          <cell r="G4943" t="str">
            <v>CB100405000400</v>
          </cell>
          <cell r="H4943">
            <v>4</v>
          </cell>
          <cell r="I4943" t="str">
            <v>--</v>
          </cell>
          <cell r="J4943">
            <v>0.2</v>
          </cell>
          <cell r="K4943">
            <v>0.3</v>
          </cell>
        </row>
        <row r="4944">
          <cell r="A4944" t="str">
            <v>MC</v>
          </cell>
          <cell r="B4944" t="str">
            <v>CA304</v>
          </cell>
          <cell r="C4944" t="str">
            <v>MC</v>
          </cell>
          <cell r="D4944" t="str">
            <v>2604</v>
          </cell>
          <cell r="E4944" t="str">
            <v>PIPE</v>
          </cell>
          <cell r="F4944">
            <v>1</v>
          </cell>
          <cell r="G4944" t="str">
            <v>CB100405000400</v>
          </cell>
          <cell r="H4944">
            <v>4</v>
          </cell>
          <cell r="I4944" t="str">
            <v>--</v>
          </cell>
          <cell r="J4944">
            <v>0.5</v>
          </cell>
          <cell r="K4944">
            <v>0.6</v>
          </cell>
        </row>
        <row r="4945">
          <cell r="A4945" t="str">
            <v>MC</v>
          </cell>
          <cell r="B4945" t="str">
            <v>B2C</v>
          </cell>
          <cell r="C4945" t="str">
            <v>SH</v>
          </cell>
          <cell r="D4945" t="str">
            <v>1460</v>
          </cell>
          <cell r="E4945" t="str">
            <v>PIPE</v>
          </cell>
          <cell r="F4945">
            <v>1</v>
          </cell>
          <cell r="G4945" t="str">
            <v>CB100404000400</v>
          </cell>
          <cell r="H4945">
            <v>4</v>
          </cell>
          <cell r="I4945" t="str">
            <v>--</v>
          </cell>
          <cell r="J4945">
            <v>1</v>
          </cell>
          <cell r="K4945">
            <v>1.2</v>
          </cell>
        </row>
        <row r="4946">
          <cell r="A4946" t="str">
            <v>MC</v>
          </cell>
          <cell r="B4946" t="str">
            <v>CA304</v>
          </cell>
          <cell r="C4946" t="str">
            <v>CMC</v>
          </cell>
          <cell r="D4946" t="str">
            <v>HOLD</v>
          </cell>
          <cell r="E4946" t="str">
            <v>PIPE</v>
          </cell>
          <cell r="F4946">
            <v>1</v>
          </cell>
          <cell r="G4946" t="str">
            <v>CB100405000400</v>
          </cell>
          <cell r="H4946">
            <v>4</v>
          </cell>
          <cell r="I4946" t="str">
            <v>--</v>
          </cell>
          <cell r="J4946">
            <v>2</v>
          </cell>
          <cell r="K4946">
            <v>2.4</v>
          </cell>
        </row>
        <row r="4947">
          <cell r="A4947" t="str">
            <v>MC</v>
          </cell>
          <cell r="B4947" t="str">
            <v>CA304</v>
          </cell>
          <cell r="C4947" t="str">
            <v>CMC</v>
          </cell>
          <cell r="D4947" t="str">
            <v>HOLD</v>
          </cell>
          <cell r="E4947" t="str">
            <v>PIPE</v>
          </cell>
          <cell r="F4947">
            <v>1</v>
          </cell>
          <cell r="G4947" t="str">
            <v>CB100405000400</v>
          </cell>
          <cell r="H4947">
            <v>4</v>
          </cell>
          <cell r="I4947" t="str">
            <v>--</v>
          </cell>
          <cell r="J4947">
            <v>2</v>
          </cell>
          <cell r="K4947">
            <v>2.4</v>
          </cell>
        </row>
        <row r="4948">
          <cell r="A4948" t="str">
            <v>MC</v>
          </cell>
          <cell r="B4948" t="str">
            <v>CA304</v>
          </cell>
          <cell r="C4948" t="str">
            <v>CMC</v>
          </cell>
          <cell r="D4948" t="str">
            <v>HOLD</v>
          </cell>
          <cell r="E4948" t="str">
            <v>PIPE</v>
          </cell>
          <cell r="F4948">
            <v>1</v>
          </cell>
          <cell r="G4948" t="str">
            <v>CB100405000400</v>
          </cell>
          <cell r="H4948">
            <v>4</v>
          </cell>
          <cell r="I4948" t="str">
            <v>--</v>
          </cell>
          <cell r="J4948">
            <v>4</v>
          </cell>
          <cell r="K4948">
            <v>4.8</v>
          </cell>
        </row>
        <row r="4949">
          <cell r="A4949" t="str">
            <v>MC</v>
          </cell>
          <cell r="B4949" t="str">
            <v>CA304</v>
          </cell>
          <cell r="C4949" t="str">
            <v>MC</v>
          </cell>
          <cell r="D4949" t="str">
            <v>2502</v>
          </cell>
          <cell r="E4949" t="str">
            <v>PIPE</v>
          </cell>
          <cell r="F4949">
            <v>1</v>
          </cell>
          <cell r="G4949" t="str">
            <v>CB100405000400</v>
          </cell>
          <cell r="H4949">
            <v>4</v>
          </cell>
          <cell r="I4949" t="str">
            <v>--</v>
          </cell>
          <cell r="J4949">
            <v>5</v>
          </cell>
          <cell r="K4949">
            <v>6</v>
          </cell>
        </row>
        <row r="4950">
          <cell r="A4950" t="str">
            <v>MC</v>
          </cell>
          <cell r="B4950" t="str">
            <v>CA304</v>
          </cell>
          <cell r="C4950" t="str">
            <v>MC</v>
          </cell>
          <cell r="D4950" t="str">
            <v>2502</v>
          </cell>
          <cell r="E4950" t="str">
            <v>PIPE</v>
          </cell>
          <cell r="F4950">
            <v>1</v>
          </cell>
          <cell r="G4950" t="str">
            <v>CB100405000400</v>
          </cell>
          <cell r="H4950">
            <v>4</v>
          </cell>
          <cell r="I4950" t="str">
            <v>--</v>
          </cell>
          <cell r="J4950">
            <v>5</v>
          </cell>
          <cell r="K4950">
            <v>6</v>
          </cell>
        </row>
        <row r="4951">
          <cell r="A4951" t="str">
            <v>MC</v>
          </cell>
          <cell r="B4951" t="str">
            <v>CA304</v>
          </cell>
          <cell r="C4951" t="str">
            <v>MC</v>
          </cell>
          <cell r="D4951" t="str">
            <v>2503</v>
          </cell>
          <cell r="E4951" t="str">
            <v>PIPE</v>
          </cell>
          <cell r="F4951">
            <v>1</v>
          </cell>
          <cell r="G4951" t="str">
            <v>CB100405000400</v>
          </cell>
          <cell r="H4951">
            <v>4</v>
          </cell>
          <cell r="I4951" t="str">
            <v>--</v>
          </cell>
          <cell r="J4951">
            <v>6</v>
          </cell>
          <cell r="K4951">
            <v>7.2</v>
          </cell>
        </row>
        <row r="4952">
          <cell r="A4952" t="str">
            <v>MC</v>
          </cell>
          <cell r="B4952" t="str">
            <v>CA304</v>
          </cell>
          <cell r="C4952" t="str">
            <v>MC</v>
          </cell>
          <cell r="D4952" t="str">
            <v>2507</v>
          </cell>
          <cell r="E4952" t="str">
            <v>PIPE</v>
          </cell>
          <cell r="F4952">
            <v>1</v>
          </cell>
          <cell r="G4952" t="str">
            <v>CB100405000400</v>
          </cell>
          <cell r="H4952">
            <v>4</v>
          </cell>
          <cell r="I4952" t="str">
            <v>--</v>
          </cell>
          <cell r="J4952">
            <v>7</v>
          </cell>
          <cell r="K4952">
            <v>8.4</v>
          </cell>
        </row>
        <row r="4953">
          <cell r="A4953" t="str">
            <v>MC</v>
          </cell>
          <cell r="B4953" t="str">
            <v>CA304</v>
          </cell>
          <cell r="C4953" t="str">
            <v>VT</v>
          </cell>
          <cell r="D4953" t="str">
            <v>HOLD</v>
          </cell>
          <cell r="E4953" t="str">
            <v>PIPE</v>
          </cell>
          <cell r="F4953">
            <v>1</v>
          </cell>
          <cell r="G4953" t="str">
            <v>CB100405000400</v>
          </cell>
          <cell r="H4953">
            <v>4</v>
          </cell>
          <cell r="I4953" t="str">
            <v>--</v>
          </cell>
          <cell r="J4953">
            <v>11.5</v>
          </cell>
          <cell r="K4953">
            <v>13.8</v>
          </cell>
        </row>
        <row r="4954">
          <cell r="A4954" t="str">
            <v>MC</v>
          </cell>
          <cell r="B4954" t="str">
            <v>CA304</v>
          </cell>
          <cell r="C4954" t="str">
            <v>MC</v>
          </cell>
          <cell r="D4954" t="str">
            <v>HOLD</v>
          </cell>
          <cell r="E4954" t="str">
            <v>PIPE</v>
          </cell>
          <cell r="F4954">
            <v>1</v>
          </cell>
          <cell r="G4954" t="str">
            <v>CB100405000400</v>
          </cell>
          <cell r="H4954">
            <v>4</v>
          </cell>
          <cell r="I4954" t="str">
            <v>--</v>
          </cell>
          <cell r="J4954">
            <v>14</v>
          </cell>
          <cell r="K4954">
            <v>16.8</v>
          </cell>
        </row>
        <row r="4955">
          <cell r="A4955" t="str">
            <v>MC</v>
          </cell>
          <cell r="B4955" t="str">
            <v>CA304</v>
          </cell>
          <cell r="C4955" t="str">
            <v>MC</v>
          </cell>
          <cell r="D4955" t="str">
            <v>HOLD</v>
          </cell>
          <cell r="E4955" t="str">
            <v>PIPE</v>
          </cell>
          <cell r="F4955">
            <v>1</v>
          </cell>
          <cell r="G4955" t="str">
            <v>CB100405000400</v>
          </cell>
          <cell r="H4955">
            <v>4</v>
          </cell>
          <cell r="I4955" t="str">
            <v>--</v>
          </cell>
          <cell r="J4955">
            <v>14</v>
          </cell>
          <cell r="K4955">
            <v>16.8</v>
          </cell>
        </row>
        <row r="4956">
          <cell r="A4956" t="str">
            <v>MC</v>
          </cell>
          <cell r="B4956" t="str">
            <v>CA304</v>
          </cell>
          <cell r="C4956" t="str">
            <v>MC</v>
          </cell>
          <cell r="D4956" t="str">
            <v>HOLD</v>
          </cell>
          <cell r="E4956" t="str">
            <v>PIPE</v>
          </cell>
          <cell r="F4956">
            <v>1</v>
          </cell>
          <cell r="G4956" t="str">
            <v>CB100405000400</v>
          </cell>
          <cell r="H4956">
            <v>4</v>
          </cell>
          <cell r="I4956" t="str">
            <v>--</v>
          </cell>
          <cell r="J4956">
            <v>14</v>
          </cell>
          <cell r="K4956">
            <v>16.8</v>
          </cell>
        </row>
        <row r="4957">
          <cell r="A4957" t="str">
            <v>MC</v>
          </cell>
          <cell r="B4957" t="str">
            <v>CA304</v>
          </cell>
          <cell r="C4957" t="str">
            <v>VT</v>
          </cell>
          <cell r="D4957" t="str">
            <v>HOLD</v>
          </cell>
          <cell r="E4957" t="str">
            <v>PIPE</v>
          </cell>
          <cell r="F4957">
            <v>1</v>
          </cell>
          <cell r="G4957" t="str">
            <v>CB100405000400</v>
          </cell>
          <cell r="H4957">
            <v>4</v>
          </cell>
          <cell r="I4957" t="str">
            <v>--</v>
          </cell>
          <cell r="J4957">
            <v>15.5</v>
          </cell>
          <cell r="K4957">
            <v>18.600000000000001</v>
          </cell>
        </row>
        <row r="4958">
          <cell r="A4958" t="str">
            <v>MC</v>
          </cell>
          <cell r="B4958" t="str">
            <v>B2C</v>
          </cell>
          <cell r="C4958" t="str">
            <v>SH</v>
          </cell>
          <cell r="D4958" t="str">
            <v>1260</v>
          </cell>
          <cell r="E4958" t="str">
            <v>PIPE</v>
          </cell>
          <cell r="F4958">
            <v>1</v>
          </cell>
          <cell r="G4958" t="str">
            <v>CB100404000400</v>
          </cell>
          <cell r="H4958">
            <v>4</v>
          </cell>
          <cell r="I4958" t="str">
            <v>--</v>
          </cell>
          <cell r="J4958">
            <v>20.5</v>
          </cell>
          <cell r="K4958">
            <v>24.6</v>
          </cell>
        </row>
        <row r="4959">
          <cell r="A4959" t="str">
            <v>MC</v>
          </cell>
          <cell r="B4959" t="str">
            <v>CA307</v>
          </cell>
          <cell r="C4959" t="str">
            <v>P</v>
          </cell>
          <cell r="D4959" t="str">
            <v>HOLD1</v>
          </cell>
          <cell r="E4959" t="str">
            <v>PIPE</v>
          </cell>
          <cell r="F4959">
            <v>1</v>
          </cell>
          <cell r="G4959" t="str">
            <v>CB100405000400</v>
          </cell>
          <cell r="H4959">
            <v>4</v>
          </cell>
          <cell r="I4959" t="str">
            <v>--</v>
          </cell>
          <cell r="J4959">
            <v>51</v>
          </cell>
          <cell r="K4959">
            <v>61.2</v>
          </cell>
        </row>
        <row r="4960">
          <cell r="A4960" t="str">
            <v>MC</v>
          </cell>
          <cell r="B4960" t="str">
            <v>B2C</v>
          </cell>
          <cell r="C4960" t="str">
            <v>SH</v>
          </cell>
          <cell r="D4960" t="str">
            <v>1000</v>
          </cell>
          <cell r="E4960" t="str">
            <v>PIPE</v>
          </cell>
          <cell r="F4960">
            <v>1</v>
          </cell>
          <cell r="G4960" t="str">
            <v>CB100404000600</v>
          </cell>
          <cell r="H4960">
            <v>6</v>
          </cell>
          <cell r="I4960" t="str">
            <v>--</v>
          </cell>
          <cell r="J4960">
            <v>1</v>
          </cell>
          <cell r="K4960">
            <v>1.2</v>
          </cell>
        </row>
        <row r="4961">
          <cell r="A4961" t="str">
            <v>MC</v>
          </cell>
          <cell r="B4961" t="str">
            <v>B2C</v>
          </cell>
          <cell r="C4961" t="str">
            <v>SH</v>
          </cell>
          <cell r="D4961" t="str">
            <v>1360</v>
          </cell>
          <cell r="E4961" t="str">
            <v>PIPE</v>
          </cell>
          <cell r="F4961">
            <v>1</v>
          </cell>
          <cell r="G4961" t="str">
            <v>CB100404000600</v>
          </cell>
          <cell r="H4961">
            <v>6</v>
          </cell>
          <cell r="I4961" t="str">
            <v>--</v>
          </cell>
          <cell r="J4961">
            <v>2</v>
          </cell>
          <cell r="K4961">
            <v>2.4</v>
          </cell>
        </row>
        <row r="4962">
          <cell r="A4962" t="str">
            <v>MC</v>
          </cell>
          <cell r="B4962" t="str">
            <v>CA304</v>
          </cell>
          <cell r="C4962" t="str">
            <v>CMC</v>
          </cell>
          <cell r="D4962" t="str">
            <v>HOLD</v>
          </cell>
          <cell r="E4962" t="str">
            <v>PIPE</v>
          </cell>
          <cell r="F4962">
            <v>1</v>
          </cell>
          <cell r="G4962" t="str">
            <v>CB100405000600</v>
          </cell>
          <cell r="H4962">
            <v>6</v>
          </cell>
          <cell r="I4962" t="str">
            <v>--</v>
          </cell>
          <cell r="J4962">
            <v>2</v>
          </cell>
          <cell r="K4962">
            <v>2.4</v>
          </cell>
        </row>
        <row r="4963">
          <cell r="A4963" t="str">
            <v>MC</v>
          </cell>
          <cell r="B4963" t="str">
            <v>CA304</v>
          </cell>
          <cell r="C4963" t="str">
            <v>CMC</v>
          </cell>
          <cell r="D4963" t="str">
            <v>HOLD</v>
          </cell>
          <cell r="E4963" t="str">
            <v>PIPE</v>
          </cell>
          <cell r="F4963">
            <v>1</v>
          </cell>
          <cell r="G4963" t="str">
            <v>CB100405000600</v>
          </cell>
          <cell r="H4963">
            <v>6</v>
          </cell>
          <cell r="I4963" t="str">
            <v>--</v>
          </cell>
          <cell r="J4963">
            <v>2</v>
          </cell>
          <cell r="K4963">
            <v>2.4</v>
          </cell>
        </row>
        <row r="4964">
          <cell r="A4964" t="str">
            <v>MC</v>
          </cell>
          <cell r="B4964" t="str">
            <v>CA304</v>
          </cell>
          <cell r="C4964" t="str">
            <v>MC</v>
          </cell>
          <cell r="D4964" t="str">
            <v>2502</v>
          </cell>
          <cell r="E4964" t="str">
            <v>PIPE</v>
          </cell>
          <cell r="F4964">
            <v>1</v>
          </cell>
          <cell r="G4964" t="str">
            <v>CB100405000600</v>
          </cell>
          <cell r="H4964">
            <v>6</v>
          </cell>
          <cell r="I4964" t="str">
            <v>--</v>
          </cell>
          <cell r="J4964">
            <v>5</v>
          </cell>
          <cell r="K4964">
            <v>6</v>
          </cell>
        </row>
        <row r="4965">
          <cell r="A4965" t="str">
            <v>MC</v>
          </cell>
          <cell r="B4965" t="str">
            <v>BA305</v>
          </cell>
          <cell r="C4965" t="str">
            <v>MOH</v>
          </cell>
          <cell r="D4965" t="str">
            <v>HOLD</v>
          </cell>
          <cell r="E4965" t="str">
            <v>PIPE</v>
          </cell>
          <cell r="F4965">
            <v>1</v>
          </cell>
          <cell r="G4965" t="str">
            <v>CB100405000600</v>
          </cell>
          <cell r="H4965">
            <v>6</v>
          </cell>
          <cell r="I4965" t="str">
            <v>--</v>
          </cell>
          <cell r="J4965">
            <v>9</v>
          </cell>
          <cell r="K4965">
            <v>10.8</v>
          </cell>
        </row>
        <row r="4966">
          <cell r="A4966" t="str">
            <v>MC</v>
          </cell>
          <cell r="B4966" t="str">
            <v>BA305</v>
          </cell>
          <cell r="C4966" t="str">
            <v>MOH</v>
          </cell>
          <cell r="D4966" t="str">
            <v>2103</v>
          </cell>
          <cell r="E4966" t="str">
            <v>PIPE</v>
          </cell>
          <cell r="F4966">
            <v>1</v>
          </cell>
          <cell r="G4966" t="str">
            <v>CB100405000600</v>
          </cell>
          <cell r="H4966">
            <v>6</v>
          </cell>
          <cell r="I4966" t="str">
            <v>--</v>
          </cell>
          <cell r="J4966">
            <v>10</v>
          </cell>
          <cell r="K4966">
            <v>12</v>
          </cell>
        </row>
        <row r="4967">
          <cell r="A4967" t="str">
            <v>MC</v>
          </cell>
          <cell r="B4967" t="str">
            <v>CA304</v>
          </cell>
          <cell r="C4967" t="str">
            <v>MC</v>
          </cell>
          <cell r="D4967" t="str">
            <v>2502</v>
          </cell>
          <cell r="E4967" t="str">
            <v>PIPE</v>
          </cell>
          <cell r="F4967">
            <v>1</v>
          </cell>
          <cell r="G4967" t="str">
            <v>CB100405000600</v>
          </cell>
          <cell r="H4967">
            <v>6</v>
          </cell>
          <cell r="I4967" t="str">
            <v>--</v>
          </cell>
          <cell r="J4967">
            <v>12</v>
          </cell>
          <cell r="K4967">
            <v>14.4</v>
          </cell>
        </row>
        <row r="4968">
          <cell r="A4968" t="str">
            <v>MC</v>
          </cell>
          <cell r="B4968" t="str">
            <v>CA304</v>
          </cell>
          <cell r="C4968" t="str">
            <v>MC</v>
          </cell>
          <cell r="D4968" t="str">
            <v>2410</v>
          </cell>
          <cell r="E4968" t="str">
            <v>PIPE</v>
          </cell>
          <cell r="F4968">
            <v>1</v>
          </cell>
          <cell r="G4968" t="str">
            <v>CB100405000600</v>
          </cell>
          <cell r="H4968">
            <v>6</v>
          </cell>
          <cell r="I4968" t="str">
            <v>--</v>
          </cell>
          <cell r="J4968">
            <v>12.5</v>
          </cell>
          <cell r="K4968">
            <v>15</v>
          </cell>
        </row>
        <row r="4969">
          <cell r="A4969" t="str">
            <v>MC</v>
          </cell>
          <cell r="B4969" t="str">
            <v>CA304</v>
          </cell>
          <cell r="C4969" t="str">
            <v>CMC</v>
          </cell>
          <cell r="D4969" t="str">
            <v>HOLD</v>
          </cell>
          <cell r="E4969" t="str">
            <v>PIPE</v>
          </cell>
          <cell r="F4969">
            <v>1</v>
          </cell>
          <cell r="G4969" t="str">
            <v>CB100405000600</v>
          </cell>
          <cell r="H4969">
            <v>6</v>
          </cell>
          <cell r="I4969" t="str">
            <v>--</v>
          </cell>
          <cell r="J4969">
            <v>14</v>
          </cell>
          <cell r="K4969">
            <v>16.8</v>
          </cell>
        </row>
        <row r="4970">
          <cell r="A4970" t="str">
            <v>MC</v>
          </cell>
          <cell r="B4970" t="str">
            <v>B2C</v>
          </cell>
          <cell r="C4970" t="str">
            <v>SH</v>
          </cell>
          <cell r="D4970" t="str">
            <v>1460</v>
          </cell>
          <cell r="E4970" t="str">
            <v>PIPE</v>
          </cell>
          <cell r="F4970">
            <v>1</v>
          </cell>
          <cell r="G4970" t="str">
            <v>CB100404000600</v>
          </cell>
          <cell r="H4970">
            <v>6</v>
          </cell>
          <cell r="I4970" t="str">
            <v>--</v>
          </cell>
          <cell r="J4970">
            <v>16</v>
          </cell>
          <cell r="K4970">
            <v>19.2</v>
          </cell>
        </row>
        <row r="4971">
          <cell r="A4971" t="str">
            <v>MC</v>
          </cell>
          <cell r="B4971" t="str">
            <v>CA304</v>
          </cell>
          <cell r="C4971" t="str">
            <v>MC</v>
          </cell>
          <cell r="D4971" t="str">
            <v>2412</v>
          </cell>
          <cell r="E4971" t="str">
            <v>PIPE</v>
          </cell>
          <cell r="F4971">
            <v>1</v>
          </cell>
          <cell r="G4971" t="str">
            <v>CB100405000600</v>
          </cell>
          <cell r="H4971">
            <v>6</v>
          </cell>
          <cell r="I4971" t="str">
            <v>--</v>
          </cell>
          <cell r="J4971">
            <v>16</v>
          </cell>
          <cell r="K4971">
            <v>19.2</v>
          </cell>
        </row>
        <row r="4972">
          <cell r="A4972" t="str">
            <v>MC</v>
          </cell>
          <cell r="B4972" t="str">
            <v>CA304</v>
          </cell>
          <cell r="C4972" t="str">
            <v>MC</v>
          </cell>
          <cell r="D4972" t="str">
            <v>2504</v>
          </cell>
          <cell r="E4972" t="str">
            <v>PIPE</v>
          </cell>
          <cell r="F4972">
            <v>1</v>
          </cell>
          <cell r="G4972" t="str">
            <v>CB100405000600</v>
          </cell>
          <cell r="H4972">
            <v>6</v>
          </cell>
          <cell r="I4972" t="str">
            <v>--</v>
          </cell>
          <cell r="J4972">
            <v>17</v>
          </cell>
          <cell r="K4972">
            <v>20.399999999999999</v>
          </cell>
        </row>
        <row r="4973">
          <cell r="A4973" t="str">
            <v>MC</v>
          </cell>
          <cell r="B4973" t="str">
            <v>CA304</v>
          </cell>
          <cell r="C4973" t="str">
            <v>MC</v>
          </cell>
          <cell r="D4973" t="str">
            <v>2613</v>
          </cell>
          <cell r="E4973" t="str">
            <v>PIPE</v>
          </cell>
          <cell r="F4973">
            <v>1</v>
          </cell>
          <cell r="G4973" t="str">
            <v>CB100405000600</v>
          </cell>
          <cell r="H4973">
            <v>6</v>
          </cell>
          <cell r="I4973" t="str">
            <v>--</v>
          </cell>
          <cell r="J4973">
            <v>23</v>
          </cell>
          <cell r="K4973">
            <v>27.6</v>
          </cell>
        </row>
        <row r="4974">
          <cell r="A4974" t="str">
            <v>MC</v>
          </cell>
          <cell r="B4974" t="str">
            <v>CA307</v>
          </cell>
          <cell r="C4974" t="str">
            <v>HCLG</v>
          </cell>
          <cell r="D4974" t="str">
            <v>1100</v>
          </cell>
          <cell r="E4974" t="str">
            <v>PIPE</v>
          </cell>
          <cell r="F4974">
            <v>1</v>
          </cell>
          <cell r="G4974" t="str">
            <v>CB100405000600</v>
          </cell>
          <cell r="H4974">
            <v>6</v>
          </cell>
          <cell r="I4974" t="str">
            <v>--</v>
          </cell>
          <cell r="J4974">
            <v>51</v>
          </cell>
          <cell r="K4974">
            <v>61.2</v>
          </cell>
        </row>
        <row r="4975">
          <cell r="A4975" t="str">
            <v>MC</v>
          </cell>
          <cell r="B4975" t="str">
            <v>CA307</v>
          </cell>
          <cell r="C4975" t="str">
            <v>HCL</v>
          </cell>
          <cell r="D4975" t="str">
            <v>1100</v>
          </cell>
          <cell r="E4975" t="str">
            <v>PIPE</v>
          </cell>
          <cell r="F4975">
            <v>1</v>
          </cell>
          <cell r="G4975" t="str">
            <v>CB100405000600</v>
          </cell>
          <cell r="H4975">
            <v>6</v>
          </cell>
          <cell r="I4975" t="str">
            <v>--</v>
          </cell>
          <cell r="J4975">
            <v>62</v>
          </cell>
          <cell r="K4975">
            <v>74.400000000000006</v>
          </cell>
        </row>
        <row r="4976">
          <cell r="A4976" t="str">
            <v>MC</v>
          </cell>
          <cell r="B4976" t="str">
            <v>CA304</v>
          </cell>
          <cell r="C4976" t="str">
            <v>MC</v>
          </cell>
          <cell r="D4976" t="str">
            <v>2501</v>
          </cell>
          <cell r="E4976" t="str">
            <v>PIPE</v>
          </cell>
          <cell r="F4976">
            <v>1</v>
          </cell>
          <cell r="G4976" t="str">
            <v>CB100405000800</v>
          </cell>
          <cell r="H4976">
            <v>8</v>
          </cell>
          <cell r="I4976" t="str">
            <v>--</v>
          </cell>
          <cell r="J4976">
            <v>5</v>
          </cell>
          <cell r="K4976">
            <v>6</v>
          </cell>
        </row>
        <row r="4977">
          <cell r="A4977" t="str">
            <v>MC</v>
          </cell>
          <cell r="B4977" t="str">
            <v>CA304</v>
          </cell>
          <cell r="C4977" t="str">
            <v>MC</v>
          </cell>
          <cell r="D4977" t="str">
            <v>2501</v>
          </cell>
          <cell r="E4977" t="str">
            <v>PIPE</v>
          </cell>
          <cell r="F4977">
            <v>1</v>
          </cell>
          <cell r="G4977" t="str">
            <v>CB100405000800</v>
          </cell>
          <cell r="H4977">
            <v>8</v>
          </cell>
          <cell r="I4977" t="str">
            <v>--</v>
          </cell>
          <cell r="J4977">
            <v>8</v>
          </cell>
          <cell r="K4977">
            <v>9.6</v>
          </cell>
        </row>
        <row r="4978">
          <cell r="A4978" t="str">
            <v>MC</v>
          </cell>
          <cell r="B4978" t="str">
            <v>CA304</v>
          </cell>
          <cell r="C4978" t="str">
            <v>MC</v>
          </cell>
          <cell r="D4978" t="str">
            <v>2501</v>
          </cell>
          <cell r="E4978" t="str">
            <v>PIPE</v>
          </cell>
          <cell r="F4978">
            <v>1</v>
          </cell>
          <cell r="G4978" t="str">
            <v>CB100405000800</v>
          </cell>
          <cell r="H4978">
            <v>8</v>
          </cell>
          <cell r="I4978" t="str">
            <v>--</v>
          </cell>
          <cell r="J4978">
            <v>11</v>
          </cell>
          <cell r="K4978">
            <v>13.2</v>
          </cell>
        </row>
        <row r="4979">
          <cell r="A4979" t="str">
            <v>MC</v>
          </cell>
          <cell r="B4979" t="str">
            <v>B2C</v>
          </cell>
          <cell r="C4979" t="str">
            <v>SH</v>
          </cell>
          <cell r="D4979" t="str">
            <v>1360</v>
          </cell>
          <cell r="E4979" t="str">
            <v>PIPE</v>
          </cell>
          <cell r="F4979">
            <v>1</v>
          </cell>
          <cell r="G4979" t="str">
            <v>CB100404000800</v>
          </cell>
          <cell r="H4979">
            <v>8</v>
          </cell>
          <cell r="I4979" t="str">
            <v>--</v>
          </cell>
          <cell r="J4979">
            <v>18</v>
          </cell>
          <cell r="K4979">
            <v>21.6</v>
          </cell>
        </row>
        <row r="4980">
          <cell r="A4980" t="str">
            <v>MC</v>
          </cell>
          <cell r="B4980" t="str">
            <v>CA304</v>
          </cell>
          <cell r="C4980" t="str">
            <v>VT</v>
          </cell>
          <cell r="D4980" t="str">
            <v>HOLD</v>
          </cell>
          <cell r="E4980" t="str">
            <v>PIPE</v>
          </cell>
          <cell r="F4980">
            <v>1</v>
          </cell>
          <cell r="G4980" t="str">
            <v>CB100405001000</v>
          </cell>
          <cell r="H4980">
            <v>10</v>
          </cell>
          <cell r="I4980" t="str">
            <v>--</v>
          </cell>
          <cell r="J4980">
            <v>37</v>
          </cell>
          <cell r="K4980">
            <v>40.700000000000003</v>
          </cell>
        </row>
        <row r="4981">
          <cell r="A4981" t="str">
            <v>MC</v>
          </cell>
          <cell r="B4981" t="str">
            <v>B2C</v>
          </cell>
          <cell r="C4981" t="str">
            <v>SH</v>
          </cell>
          <cell r="D4981" t="str">
            <v>1000</v>
          </cell>
          <cell r="E4981" t="str">
            <v>PIPE</v>
          </cell>
          <cell r="F4981">
            <v>1</v>
          </cell>
          <cell r="G4981" t="str">
            <v>CB100404001000</v>
          </cell>
          <cell r="H4981">
            <v>10</v>
          </cell>
          <cell r="I4981" t="str">
            <v>--</v>
          </cell>
          <cell r="J4981">
            <v>54</v>
          </cell>
          <cell r="K4981">
            <v>59.4</v>
          </cell>
        </row>
        <row r="4982">
          <cell r="A4982" t="str">
            <v>MC</v>
          </cell>
          <cell r="B4982" t="str">
            <v>B2C</v>
          </cell>
          <cell r="C4982" t="str">
            <v>SH</v>
          </cell>
          <cell r="D4982" t="str">
            <v>1000</v>
          </cell>
          <cell r="E4982" t="str">
            <v>NPL</v>
          </cell>
          <cell r="F4982">
            <v>2</v>
          </cell>
          <cell r="G4982" t="str">
            <v>CB132108000HVR</v>
          </cell>
          <cell r="H4982">
            <v>0.5</v>
          </cell>
          <cell r="I4982" t="str">
            <v>75mm</v>
          </cell>
          <cell r="J4982">
            <v>1</v>
          </cell>
          <cell r="K4982">
            <v>1</v>
          </cell>
        </row>
        <row r="4983">
          <cell r="A4983" t="str">
            <v>MC</v>
          </cell>
          <cell r="B4983" t="str">
            <v>B2C</v>
          </cell>
          <cell r="C4983" t="str">
            <v>SH</v>
          </cell>
          <cell r="D4983" t="str">
            <v>1260</v>
          </cell>
          <cell r="E4983" t="str">
            <v>NPL</v>
          </cell>
          <cell r="F4983">
            <v>2</v>
          </cell>
          <cell r="G4983" t="str">
            <v>CB132108000HVR</v>
          </cell>
          <cell r="H4983">
            <v>0.5</v>
          </cell>
          <cell r="I4983" t="str">
            <v>75mm</v>
          </cell>
          <cell r="J4983">
            <v>1</v>
          </cell>
          <cell r="K4983">
            <v>1</v>
          </cell>
        </row>
        <row r="4984">
          <cell r="A4984" t="str">
            <v>MC</v>
          </cell>
          <cell r="B4984" t="str">
            <v>B2C</v>
          </cell>
          <cell r="C4984" t="str">
            <v>SH</v>
          </cell>
          <cell r="D4984" t="str">
            <v>1460</v>
          </cell>
          <cell r="E4984" t="str">
            <v>NPL</v>
          </cell>
          <cell r="F4984">
            <v>2</v>
          </cell>
          <cell r="G4984" t="str">
            <v>CB132108000HVR</v>
          </cell>
          <cell r="H4984">
            <v>0.5</v>
          </cell>
          <cell r="I4984" t="str">
            <v>75mm</v>
          </cell>
          <cell r="J4984">
            <v>1</v>
          </cell>
          <cell r="K4984">
            <v>1</v>
          </cell>
        </row>
        <row r="4985">
          <cell r="A4985" t="str">
            <v>MC</v>
          </cell>
          <cell r="B4985" t="str">
            <v>B2C</v>
          </cell>
          <cell r="C4985" t="str">
            <v>SH</v>
          </cell>
          <cell r="D4985" t="str">
            <v>1460</v>
          </cell>
          <cell r="E4985" t="str">
            <v>NPL</v>
          </cell>
          <cell r="F4985">
            <v>2</v>
          </cell>
          <cell r="G4985" t="str">
            <v>CB132108000HWL</v>
          </cell>
          <cell r="H4985">
            <v>0.5</v>
          </cell>
          <cell r="I4985" t="str">
            <v>150mm</v>
          </cell>
          <cell r="J4985">
            <v>1</v>
          </cell>
          <cell r="K4985">
            <v>1</v>
          </cell>
        </row>
        <row r="4986">
          <cell r="A4986" t="str">
            <v>MC</v>
          </cell>
          <cell r="B4986" t="str">
            <v>B2C</v>
          </cell>
          <cell r="C4986" t="str">
            <v>SH</v>
          </cell>
          <cell r="D4986" t="str">
            <v>1360</v>
          </cell>
          <cell r="E4986" t="str">
            <v>NPL</v>
          </cell>
          <cell r="F4986">
            <v>2</v>
          </cell>
          <cell r="G4986" t="str">
            <v>CB132108000HVR</v>
          </cell>
          <cell r="H4986">
            <v>0.5</v>
          </cell>
          <cell r="I4986" t="str">
            <v>75mm</v>
          </cell>
          <cell r="J4986">
            <v>1</v>
          </cell>
          <cell r="K4986">
            <v>1</v>
          </cell>
        </row>
        <row r="4987">
          <cell r="A4987" t="str">
            <v>MC</v>
          </cell>
          <cell r="B4987" t="str">
            <v>B2C</v>
          </cell>
          <cell r="C4987" t="str">
            <v>SH</v>
          </cell>
          <cell r="D4987" t="str">
            <v>1360</v>
          </cell>
          <cell r="E4987" t="str">
            <v>NPL</v>
          </cell>
          <cell r="F4987">
            <v>2</v>
          </cell>
          <cell r="G4987" t="str">
            <v>CB132108000HWL</v>
          </cell>
          <cell r="H4987">
            <v>0.5</v>
          </cell>
          <cell r="I4987" t="str">
            <v>150mm</v>
          </cell>
          <cell r="J4987">
            <v>1</v>
          </cell>
          <cell r="K4987">
            <v>1</v>
          </cell>
        </row>
        <row r="4988">
          <cell r="A4988" t="str">
            <v>MC</v>
          </cell>
          <cell r="B4988" t="str">
            <v>B2C</v>
          </cell>
          <cell r="C4988" t="str">
            <v>SH</v>
          </cell>
          <cell r="D4988" t="str">
            <v>1405</v>
          </cell>
          <cell r="E4988" t="str">
            <v>NPL</v>
          </cell>
          <cell r="F4988">
            <v>2</v>
          </cell>
          <cell r="G4988" t="str">
            <v>CB132108000HVR</v>
          </cell>
          <cell r="H4988">
            <v>0.5</v>
          </cell>
          <cell r="I4988" t="str">
            <v>75mm</v>
          </cell>
          <cell r="J4988">
            <v>1</v>
          </cell>
          <cell r="K4988">
            <v>1</v>
          </cell>
        </row>
        <row r="4989">
          <cell r="A4989" t="str">
            <v>MC</v>
          </cell>
          <cell r="B4989" t="str">
            <v>B2C</v>
          </cell>
          <cell r="C4989" t="str">
            <v>SH</v>
          </cell>
          <cell r="D4989" t="str">
            <v>1405</v>
          </cell>
          <cell r="E4989" t="str">
            <v>NPL</v>
          </cell>
          <cell r="F4989">
            <v>2</v>
          </cell>
          <cell r="G4989" t="str">
            <v>CB132108000HWL</v>
          </cell>
          <cell r="H4989">
            <v>0.5</v>
          </cell>
          <cell r="I4989" t="str">
            <v>150mm</v>
          </cell>
          <cell r="J4989">
            <v>1</v>
          </cell>
          <cell r="K4989">
            <v>1</v>
          </cell>
        </row>
        <row r="4990">
          <cell r="A4990" t="str">
            <v>MC</v>
          </cell>
          <cell r="B4990" t="str">
            <v>B2C</v>
          </cell>
          <cell r="C4990" t="str">
            <v>SH</v>
          </cell>
          <cell r="D4990" t="str">
            <v>1000</v>
          </cell>
          <cell r="E4990" t="str">
            <v>NPL</v>
          </cell>
          <cell r="F4990">
            <v>2</v>
          </cell>
          <cell r="G4990" t="str">
            <v>CB132108000HWL</v>
          </cell>
          <cell r="H4990">
            <v>0.5</v>
          </cell>
          <cell r="I4990" t="str">
            <v>150mm</v>
          </cell>
          <cell r="J4990">
            <v>1</v>
          </cell>
          <cell r="K4990">
            <v>1</v>
          </cell>
        </row>
        <row r="4991">
          <cell r="A4991" t="str">
            <v>MC</v>
          </cell>
          <cell r="B4991" t="str">
            <v>B2C</v>
          </cell>
          <cell r="C4991" t="str">
            <v>SH</v>
          </cell>
          <cell r="D4991" t="str">
            <v>1260</v>
          </cell>
          <cell r="E4991" t="str">
            <v>NPL</v>
          </cell>
          <cell r="F4991">
            <v>2</v>
          </cell>
          <cell r="G4991" t="str">
            <v>CB132108000HWL</v>
          </cell>
          <cell r="H4991">
            <v>0.5</v>
          </cell>
          <cell r="I4991" t="str">
            <v>150mm</v>
          </cell>
          <cell r="J4991">
            <v>1</v>
          </cell>
          <cell r="K4991">
            <v>1</v>
          </cell>
        </row>
        <row r="4992">
          <cell r="A4992" t="str">
            <v>MC</v>
          </cell>
          <cell r="B4992" t="str">
            <v>CA307</v>
          </cell>
          <cell r="C4992" t="str">
            <v>HCL</v>
          </cell>
          <cell r="D4992" t="str">
            <v>1100</v>
          </cell>
          <cell r="E4992" t="str">
            <v>NPL</v>
          </cell>
          <cell r="F4992">
            <v>2</v>
          </cell>
          <cell r="G4992" t="str">
            <v>CB132108000HVR</v>
          </cell>
          <cell r="H4992">
            <v>0.5</v>
          </cell>
          <cell r="I4992" t="str">
            <v>75mm</v>
          </cell>
          <cell r="J4992">
            <v>1</v>
          </cell>
          <cell r="K4992">
            <v>1</v>
          </cell>
        </row>
        <row r="4993">
          <cell r="A4993" t="str">
            <v>MC</v>
          </cell>
          <cell r="B4993" t="str">
            <v>CA307</v>
          </cell>
          <cell r="C4993" t="str">
            <v>HCL</v>
          </cell>
          <cell r="D4993" t="str">
            <v>1100</v>
          </cell>
          <cell r="E4993" t="str">
            <v>NPL</v>
          </cell>
          <cell r="F4993">
            <v>2</v>
          </cell>
          <cell r="G4993" t="str">
            <v>CB132108000HWL</v>
          </cell>
          <cell r="H4993">
            <v>0.5</v>
          </cell>
          <cell r="I4993" t="str">
            <v>150mm</v>
          </cell>
          <cell r="J4993">
            <v>1</v>
          </cell>
          <cell r="K4993">
            <v>1</v>
          </cell>
        </row>
        <row r="4994">
          <cell r="A4994" t="str">
            <v>MC</v>
          </cell>
          <cell r="B4994" t="str">
            <v>CA304</v>
          </cell>
          <cell r="C4994" t="str">
            <v>MC</v>
          </cell>
          <cell r="D4994" t="str">
            <v>2501</v>
          </cell>
          <cell r="E4994" t="str">
            <v>NPL</v>
          </cell>
          <cell r="F4994">
            <v>2</v>
          </cell>
          <cell r="G4994" t="str">
            <v>CB132108000HVR</v>
          </cell>
          <cell r="H4994">
            <v>0.5</v>
          </cell>
          <cell r="I4994" t="str">
            <v>75mm</v>
          </cell>
          <cell r="J4994">
            <v>1</v>
          </cell>
          <cell r="K4994">
            <v>1</v>
          </cell>
        </row>
        <row r="4995">
          <cell r="A4995" t="str">
            <v>MC</v>
          </cell>
          <cell r="B4995" t="str">
            <v>CA304</v>
          </cell>
          <cell r="C4995" t="str">
            <v>MC</v>
          </cell>
          <cell r="D4995" t="str">
            <v>2501</v>
          </cell>
          <cell r="E4995" t="str">
            <v>NPL</v>
          </cell>
          <cell r="F4995">
            <v>2</v>
          </cell>
          <cell r="G4995" t="str">
            <v>CB132108000HWL</v>
          </cell>
          <cell r="H4995">
            <v>0.5</v>
          </cell>
          <cell r="I4995" t="str">
            <v>150mm</v>
          </cell>
          <cell r="J4995">
            <v>1</v>
          </cell>
          <cell r="K4995">
            <v>1</v>
          </cell>
        </row>
        <row r="4996">
          <cell r="A4996" t="str">
            <v>MC</v>
          </cell>
          <cell r="B4996" t="str">
            <v>CA304</v>
          </cell>
          <cell r="C4996" t="str">
            <v>MC</v>
          </cell>
          <cell r="D4996" t="str">
            <v>2505</v>
          </cell>
          <cell r="E4996" t="str">
            <v>NPL</v>
          </cell>
          <cell r="F4996">
            <v>2</v>
          </cell>
          <cell r="G4996" t="str">
            <v>CB132108000HVR</v>
          </cell>
          <cell r="H4996">
            <v>0.5</v>
          </cell>
          <cell r="I4996" t="str">
            <v>75mm</v>
          </cell>
          <cell r="J4996">
            <v>1</v>
          </cell>
          <cell r="K4996">
            <v>1</v>
          </cell>
        </row>
        <row r="4997">
          <cell r="A4997" t="str">
            <v>MC</v>
          </cell>
          <cell r="B4997" t="str">
            <v>CA304</v>
          </cell>
          <cell r="C4997" t="str">
            <v>MC</v>
          </cell>
          <cell r="D4997" t="str">
            <v>2505</v>
          </cell>
          <cell r="E4997" t="str">
            <v>NPL</v>
          </cell>
          <cell r="F4997">
            <v>2</v>
          </cell>
          <cell r="G4997" t="str">
            <v>CB132108000HWL</v>
          </cell>
          <cell r="H4997">
            <v>0.5</v>
          </cell>
          <cell r="I4997" t="str">
            <v>150mm</v>
          </cell>
          <cell r="J4997">
            <v>1</v>
          </cell>
          <cell r="K4997">
            <v>1</v>
          </cell>
        </row>
        <row r="4998">
          <cell r="A4998" t="str">
            <v>MC</v>
          </cell>
          <cell r="B4998" t="str">
            <v>BA305</v>
          </cell>
          <cell r="C4998" t="str">
            <v>MOH</v>
          </cell>
          <cell r="D4998" t="str">
            <v>2112</v>
          </cell>
          <cell r="E4998" t="str">
            <v>NPL</v>
          </cell>
          <cell r="F4998">
            <v>2</v>
          </cell>
          <cell r="G4998" t="str">
            <v>CB132108000HVR</v>
          </cell>
          <cell r="H4998">
            <v>0.5</v>
          </cell>
          <cell r="I4998" t="str">
            <v>75mm</v>
          </cell>
          <cell r="J4998">
            <v>1</v>
          </cell>
          <cell r="K4998">
            <v>1</v>
          </cell>
        </row>
        <row r="4999">
          <cell r="A4999" t="str">
            <v>MC</v>
          </cell>
          <cell r="B4999" t="str">
            <v>CA304</v>
          </cell>
          <cell r="C4999" t="str">
            <v>MC</v>
          </cell>
          <cell r="D4999" t="str">
            <v>2610</v>
          </cell>
          <cell r="E4999" t="str">
            <v>NPL</v>
          </cell>
          <cell r="F4999">
            <v>2</v>
          </cell>
          <cell r="G4999" t="str">
            <v>CB132108000HWL</v>
          </cell>
          <cell r="H4999">
            <v>0.5</v>
          </cell>
          <cell r="I4999" t="str">
            <v>150mm</v>
          </cell>
          <cell r="J4999">
            <v>1</v>
          </cell>
          <cell r="K4999">
            <v>1</v>
          </cell>
        </row>
        <row r="5000">
          <cell r="A5000" t="str">
            <v>MC</v>
          </cell>
          <cell r="B5000" t="str">
            <v>CA304</v>
          </cell>
          <cell r="C5000" t="str">
            <v>MC</v>
          </cell>
          <cell r="D5000" t="str">
            <v>2610</v>
          </cell>
          <cell r="E5000" t="str">
            <v>NPL</v>
          </cell>
          <cell r="F5000">
            <v>2</v>
          </cell>
          <cell r="G5000" t="str">
            <v>CB132108000HVR</v>
          </cell>
          <cell r="H5000">
            <v>0.5</v>
          </cell>
          <cell r="I5000" t="str">
            <v>75mm</v>
          </cell>
          <cell r="J5000">
            <v>1</v>
          </cell>
          <cell r="K5000">
            <v>1</v>
          </cell>
        </row>
        <row r="5001">
          <cell r="A5001" t="str">
            <v>MC</v>
          </cell>
          <cell r="B5001" t="str">
            <v>BA305</v>
          </cell>
          <cell r="C5001" t="str">
            <v>MOH</v>
          </cell>
          <cell r="D5001" t="str">
            <v>2100</v>
          </cell>
          <cell r="E5001" t="str">
            <v>NPL</v>
          </cell>
          <cell r="F5001">
            <v>2</v>
          </cell>
          <cell r="G5001" t="str">
            <v>CB132108000HWL</v>
          </cell>
          <cell r="H5001">
            <v>0.5</v>
          </cell>
          <cell r="I5001" t="str">
            <v>150mm</v>
          </cell>
          <cell r="J5001">
            <v>1</v>
          </cell>
          <cell r="K5001">
            <v>1</v>
          </cell>
        </row>
        <row r="5002">
          <cell r="A5002" t="str">
            <v>MC</v>
          </cell>
          <cell r="B5002" t="str">
            <v>BA305</v>
          </cell>
          <cell r="C5002" t="str">
            <v>MOH</v>
          </cell>
          <cell r="D5002" t="str">
            <v>2100</v>
          </cell>
          <cell r="E5002" t="str">
            <v>NPL</v>
          </cell>
          <cell r="F5002">
            <v>2</v>
          </cell>
          <cell r="G5002" t="str">
            <v>CB132108000HVR</v>
          </cell>
          <cell r="H5002">
            <v>0.5</v>
          </cell>
          <cell r="I5002" t="str">
            <v>75mm</v>
          </cell>
          <cell r="J5002">
            <v>1</v>
          </cell>
          <cell r="K5002">
            <v>1</v>
          </cell>
        </row>
        <row r="5003">
          <cell r="A5003" t="str">
            <v>MC</v>
          </cell>
          <cell r="B5003" t="str">
            <v>BA305</v>
          </cell>
          <cell r="C5003" t="str">
            <v>MOH</v>
          </cell>
          <cell r="D5003" t="str">
            <v>2112</v>
          </cell>
          <cell r="E5003" t="str">
            <v>NPL</v>
          </cell>
          <cell r="F5003">
            <v>2</v>
          </cell>
          <cell r="G5003" t="str">
            <v>CB132108000HWL</v>
          </cell>
          <cell r="H5003">
            <v>0.5</v>
          </cell>
          <cell r="I5003" t="str">
            <v>150mm</v>
          </cell>
          <cell r="J5003">
            <v>1</v>
          </cell>
          <cell r="K5003">
            <v>1</v>
          </cell>
        </row>
        <row r="5004">
          <cell r="A5004" t="str">
            <v>MC</v>
          </cell>
          <cell r="B5004" t="str">
            <v>BA312</v>
          </cell>
          <cell r="C5004" t="str">
            <v>SA98</v>
          </cell>
          <cell r="D5004" t="str">
            <v>2411</v>
          </cell>
          <cell r="E5004" t="str">
            <v>NPL</v>
          </cell>
          <cell r="F5004">
            <v>2</v>
          </cell>
          <cell r="G5004" t="str">
            <v>CB132108000HVR</v>
          </cell>
          <cell r="H5004">
            <v>0.5</v>
          </cell>
          <cell r="I5004" t="str">
            <v>75mm</v>
          </cell>
          <cell r="J5004">
            <v>1</v>
          </cell>
          <cell r="K5004">
            <v>1</v>
          </cell>
        </row>
        <row r="5005">
          <cell r="A5005" t="str">
            <v>MC</v>
          </cell>
          <cell r="B5005" t="str">
            <v>BA312</v>
          </cell>
          <cell r="C5005" t="str">
            <v>SA98</v>
          </cell>
          <cell r="D5005" t="str">
            <v>2411</v>
          </cell>
          <cell r="E5005" t="str">
            <v>NPL</v>
          </cell>
          <cell r="F5005">
            <v>2</v>
          </cell>
          <cell r="G5005" t="str">
            <v>CB132108000HWL</v>
          </cell>
          <cell r="H5005">
            <v>0.5</v>
          </cell>
          <cell r="I5005" t="str">
            <v>150mm</v>
          </cell>
          <cell r="J5005">
            <v>1</v>
          </cell>
          <cell r="K5005">
            <v>1</v>
          </cell>
        </row>
        <row r="5006">
          <cell r="A5006" t="str">
            <v>MC</v>
          </cell>
          <cell r="B5006" t="str">
            <v>CA304</v>
          </cell>
          <cell r="C5006" t="str">
            <v>MC</v>
          </cell>
          <cell r="D5006" t="str">
            <v>2613</v>
          </cell>
          <cell r="E5006" t="str">
            <v>NPL</v>
          </cell>
          <cell r="F5006">
            <v>2</v>
          </cell>
          <cell r="G5006" t="str">
            <v>CB132108000HVR</v>
          </cell>
          <cell r="H5006">
            <v>0.5</v>
          </cell>
          <cell r="I5006" t="str">
            <v>75mm</v>
          </cell>
          <cell r="J5006">
            <v>1</v>
          </cell>
          <cell r="K5006">
            <v>1</v>
          </cell>
        </row>
        <row r="5007">
          <cell r="A5007" t="str">
            <v>MC</v>
          </cell>
          <cell r="B5007" t="str">
            <v>CA304</v>
          </cell>
          <cell r="C5007" t="str">
            <v>MC</v>
          </cell>
          <cell r="D5007" t="str">
            <v>2613</v>
          </cell>
          <cell r="E5007" t="str">
            <v>NPL</v>
          </cell>
          <cell r="F5007">
            <v>2</v>
          </cell>
          <cell r="G5007" t="str">
            <v>CB132108000HWL</v>
          </cell>
          <cell r="H5007">
            <v>0.5</v>
          </cell>
          <cell r="I5007" t="str">
            <v>150mm</v>
          </cell>
          <cell r="J5007">
            <v>1</v>
          </cell>
          <cell r="K5007">
            <v>1</v>
          </cell>
        </row>
        <row r="5008">
          <cell r="A5008" t="str">
            <v>MC</v>
          </cell>
          <cell r="B5008" t="str">
            <v>BA305</v>
          </cell>
          <cell r="C5008" t="str">
            <v>MOH</v>
          </cell>
          <cell r="D5008" t="str">
            <v>2101</v>
          </cell>
          <cell r="E5008" t="str">
            <v>NPL</v>
          </cell>
          <cell r="F5008">
            <v>2</v>
          </cell>
          <cell r="G5008" t="str">
            <v>CB132108000HVR</v>
          </cell>
          <cell r="H5008">
            <v>0.5</v>
          </cell>
          <cell r="I5008" t="str">
            <v>75mm</v>
          </cell>
          <cell r="J5008">
            <v>1</v>
          </cell>
          <cell r="K5008">
            <v>1</v>
          </cell>
        </row>
        <row r="5009">
          <cell r="A5009" t="str">
            <v>MC</v>
          </cell>
          <cell r="B5009" t="str">
            <v>BA305</v>
          </cell>
          <cell r="C5009" t="str">
            <v>MOH</v>
          </cell>
          <cell r="D5009" t="str">
            <v>2101</v>
          </cell>
          <cell r="E5009" t="str">
            <v>NPL</v>
          </cell>
          <cell r="F5009">
            <v>2</v>
          </cell>
          <cell r="G5009" t="str">
            <v>CB132108000HWL</v>
          </cell>
          <cell r="H5009">
            <v>0.5</v>
          </cell>
          <cell r="I5009" t="str">
            <v>150mm</v>
          </cell>
          <cell r="J5009">
            <v>1</v>
          </cell>
          <cell r="K5009">
            <v>1</v>
          </cell>
        </row>
        <row r="5010">
          <cell r="A5010" t="str">
            <v>MC</v>
          </cell>
          <cell r="B5010" t="str">
            <v>CA304</v>
          </cell>
          <cell r="C5010" t="str">
            <v>SCC</v>
          </cell>
          <cell r="D5010" t="str">
            <v>HOLD</v>
          </cell>
          <cell r="E5010" t="str">
            <v>TEE</v>
          </cell>
          <cell r="F5010">
            <v>2</v>
          </cell>
          <cell r="G5010" t="str">
            <v>CB400300000H00</v>
          </cell>
          <cell r="H5010">
            <v>0.5</v>
          </cell>
          <cell r="I5010" t="str">
            <v>--</v>
          </cell>
          <cell r="J5010">
            <v>2</v>
          </cell>
          <cell r="K5010">
            <v>2</v>
          </cell>
        </row>
        <row r="5011">
          <cell r="A5011" t="str">
            <v>MC</v>
          </cell>
          <cell r="B5011" t="str">
            <v>CA304</v>
          </cell>
          <cell r="C5011" t="str">
            <v>MC</v>
          </cell>
          <cell r="D5011" t="str">
            <v>HOLD</v>
          </cell>
          <cell r="E5011" t="str">
            <v>90 ELL</v>
          </cell>
          <cell r="F5011">
            <v>2</v>
          </cell>
          <cell r="G5011" t="str">
            <v>CB400100000H00</v>
          </cell>
          <cell r="H5011">
            <v>0.5</v>
          </cell>
          <cell r="I5011" t="str">
            <v>--</v>
          </cell>
          <cell r="J5011">
            <v>6</v>
          </cell>
          <cell r="K5011">
            <v>6</v>
          </cell>
        </row>
        <row r="5012">
          <cell r="A5012" t="str">
            <v>MC</v>
          </cell>
          <cell r="B5012" t="str">
            <v>CA304</v>
          </cell>
          <cell r="C5012" t="str">
            <v>MC</v>
          </cell>
          <cell r="D5012" t="str">
            <v>2604</v>
          </cell>
          <cell r="E5012" t="str">
            <v>NPL</v>
          </cell>
          <cell r="F5012">
            <v>2</v>
          </cell>
          <cell r="G5012" t="str">
            <v>CB132108000HVR</v>
          </cell>
          <cell r="H5012">
            <v>0.5</v>
          </cell>
          <cell r="I5012" t="str">
            <v>75mm</v>
          </cell>
          <cell r="J5012">
            <v>1</v>
          </cell>
          <cell r="K5012">
            <v>1</v>
          </cell>
        </row>
        <row r="5013">
          <cell r="A5013" t="str">
            <v>MC</v>
          </cell>
          <cell r="B5013" t="str">
            <v>CA304</v>
          </cell>
          <cell r="C5013" t="str">
            <v>MC</v>
          </cell>
          <cell r="D5013" t="str">
            <v>2604</v>
          </cell>
          <cell r="E5013" t="str">
            <v>NPL</v>
          </cell>
          <cell r="F5013">
            <v>2</v>
          </cell>
          <cell r="G5013" t="str">
            <v>CB132108000HWL</v>
          </cell>
          <cell r="H5013">
            <v>0.5</v>
          </cell>
          <cell r="I5013" t="str">
            <v>150mm</v>
          </cell>
          <cell r="J5013">
            <v>1</v>
          </cell>
          <cell r="K5013">
            <v>1</v>
          </cell>
        </row>
        <row r="5014">
          <cell r="A5014" t="str">
            <v>MC</v>
          </cell>
          <cell r="B5014" t="str">
            <v>CA304</v>
          </cell>
          <cell r="C5014" t="str">
            <v>MC</v>
          </cell>
          <cell r="D5014" t="str">
            <v>2504</v>
          </cell>
          <cell r="E5014" t="str">
            <v>NPL</v>
          </cell>
          <cell r="F5014">
            <v>2</v>
          </cell>
          <cell r="G5014" t="str">
            <v>CB132108000HVR</v>
          </cell>
          <cell r="H5014">
            <v>0.5</v>
          </cell>
          <cell r="I5014" t="str">
            <v>75mm</v>
          </cell>
          <cell r="J5014">
            <v>1</v>
          </cell>
          <cell r="K5014">
            <v>1</v>
          </cell>
        </row>
        <row r="5015">
          <cell r="A5015" t="str">
            <v>MC</v>
          </cell>
          <cell r="B5015" t="str">
            <v>CA304</v>
          </cell>
          <cell r="C5015" t="str">
            <v>MC</v>
          </cell>
          <cell r="D5015" t="str">
            <v>2504</v>
          </cell>
          <cell r="E5015" t="str">
            <v>NPL</v>
          </cell>
          <cell r="F5015">
            <v>2</v>
          </cell>
          <cell r="G5015" t="str">
            <v>CB132108000HWL</v>
          </cell>
          <cell r="H5015">
            <v>0.5</v>
          </cell>
          <cell r="I5015" t="str">
            <v>150mm</v>
          </cell>
          <cell r="J5015">
            <v>1</v>
          </cell>
          <cell r="K5015">
            <v>1</v>
          </cell>
        </row>
        <row r="5016">
          <cell r="A5016" t="str">
            <v>MC</v>
          </cell>
          <cell r="B5016" t="str">
            <v>CA304</v>
          </cell>
          <cell r="C5016" t="str">
            <v>MC</v>
          </cell>
          <cell r="D5016" t="str">
            <v>HOLD</v>
          </cell>
          <cell r="E5016" t="str">
            <v>TEE</v>
          </cell>
          <cell r="F5016">
            <v>2</v>
          </cell>
          <cell r="G5016" t="str">
            <v>CB400300000H00</v>
          </cell>
          <cell r="H5016">
            <v>0.5</v>
          </cell>
          <cell r="I5016" t="str">
            <v>--</v>
          </cell>
          <cell r="J5016">
            <v>1</v>
          </cell>
          <cell r="K5016">
            <v>1</v>
          </cell>
        </row>
        <row r="5017">
          <cell r="A5017" t="str">
            <v>MC</v>
          </cell>
          <cell r="B5017" t="str">
            <v>CA304</v>
          </cell>
          <cell r="C5017" t="str">
            <v>SC1</v>
          </cell>
          <cell r="D5017" t="str">
            <v>HOLD</v>
          </cell>
          <cell r="E5017" t="str">
            <v>CAP</v>
          </cell>
          <cell r="F5017">
            <v>2</v>
          </cell>
          <cell r="G5017" t="str">
            <v>CB520700000H00</v>
          </cell>
          <cell r="H5017">
            <v>0.5</v>
          </cell>
          <cell r="I5017" t="str">
            <v>--</v>
          </cell>
          <cell r="J5017">
            <v>3</v>
          </cell>
          <cell r="K5017">
            <v>3</v>
          </cell>
        </row>
        <row r="5018">
          <cell r="A5018" t="str">
            <v>MC</v>
          </cell>
          <cell r="B5018" t="str">
            <v>CA304</v>
          </cell>
          <cell r="C5018" t="str">
            <v>SC1</v>
          </cell>
          <cell r="D5018" t="str">
            <v>HOLD</v>
          </cell>
          <cell r="E5018" t="str">
            <v>CPLG</v>
          </cell>
          <cell r="F5018">
            <v>2</v>
          </cell>
          <cell r="G5018" t="str">
            <v>CB400500000H00</v>
          </cell>
          <cell r="H5018">
            <v>0.5</v>
          </cell>
          <cell r="I5018" t="str">
            <v>--</v>
          </cell>
          <cell r="J5018">
            <v>3</v>
          </cell>
          <cell r="K5018">
            <v>3</v>
          </cell>
        </row>
        <row r="5019">
          <cell r="A5019" t="str">
            <v>MC</v>
          </cell>
          <cell r="B5019" t="str">
            <v>CA304</v>
          </cell>
          <cell r="C5019" t="str">
            <v>SC1</v>
          </cell>
          <cell r="D5019" t="str">
            <v>HOLD</v>
          </cell>
          <cell r="E5019" t="str">
            <v>NPL</v>
          </cell>
          <cell r="F5019">
            <v>2</v>
          </cell>
          <cell r="G5019" t="str">
            <v>CB132308000HVR</v>
          </cell>
          <cell r="H5019">
            <v>0.5</v>
          </cell>
          <cell r="I5019" t="str">
            <v>75mm</v>
          </cell>
          <cell r="J5019">
            <v>3</v>
          </cell>
          <cell r="K5019">
            <v>3</v>
          </cell>
        </row>
        <row r="5020">
          <cell r="A5020" t="str">
            <v>MC</v>
          </cell>
          <cell r="B5020" t="str">
            <v>B2C</v>
          </cell>
          <cell r="C5020" t="str">
            <v>SH</v>
          </cell>
          <cell r="D5020" t="str">
            <v>1260</v>
          </cell>
          <cell r="E5020" t="str">
            <v>90 ELL</v>
          </cell>
          <cell r="F5020">
            <v>2</v>
          </cell>
          <cell r="G5020" t="str">
            <v>CB400100000T00</v>
          </cell>
          <cell r="H5020">
            <v>0.75</v>
          </cell>
          <cell r="I5020" t="str">
            <v>--</v>
          </cell>
          <cell r="J5020">
            <v>1</v>
          </cell>
          <cell r="K5020">
            <v>1</v>
          </cell>
        </row>
        <row r="5021">
          <cell r="A5021" t="str">
            <v>MC</v>
          </cell>
          <cell r="B5021" t="str">
            <v>B2C</v>
          </cell>
          <cell r="C5021" t="str">
            <v>SH</v>
          </cell>
          <cell r="D5021" t="str">
            <v>1360</v>
          </cell>
          <cell r="E5021" t="str">
            <v>90 ELL</v>
          </cell>
          <cell r="F5021">
            <v>2</v>
          </cell>
          <cell r="G5021" t="str">
            <v>CB400100000T00</v>
          </cell>
          <cell r="H5021">
            <v>0.75</v>
          </cell>
          <cell r="I5021" t="str">
            <v>--</v>
          </cell>
          <cell r="J5021">
            <v>1</v>
          </cell>
          <cell r="K5021">
            <v>1</v>
          </cell>
        </row>
        <row r="5022">
          <cell r="A5022" t="str">
            <v>MC</v>
          </cell>
          <cell r="B5022" t="str">
            <v>B2C</v>
          </cell>
          <cell r="C5022" t="str">
            <v>SH</v>
          </cell>
          <cell r="D5022" t="str">
            <v>1460</v>
          </cell>
          <cell r="E5022" t="str">
            <v>90 ELL</v>
          </cell>
          <cell r="F5022">
            <v>2</v>
          </cell>
          <cell r="G5022" t="str">
            <v>CB400100000T00</v>
          </cell>
          <cell r="H5022">
            <v>0.75</v>
          </cell>
          <cell r="I5022" t="str">
            <v>--</v>
          </cell>
          <cell r="J5022">
            <v>1</v>
          </cell>
          <cell r="K5022">
            <v>1</v>
          </cell>
        </row>
        <row r="5023">
          <cell r="A5023" t="str">
            <v>MC</v>
          </cell>
          <cell r="B5023" t="str">
            <v>B2C</v>
          </cell>
          <cell r="C5023" t="str">
            <v>SH</v>
          </cell>
          <cell r="D5023" t="str">
            <v>1405</v>
          </cell>
          <cell r="E5023" t="str">
            <v>90 ELL</v>
          </cell>
          <cell r="F5023">
            <v>2</v>
          </cell>
          <cell r="G5023" t="str">
            <v>CB400100000T00</v>
          </cell>
          <cell r="H5023">
            <v>0.75</v>
          </cell>
          <cell r="I5023" t="str">
            <v>--</v>
          </cell>
          <cell r="J5023">
            <v>1</v>
          </cell>
          <cell r="K5023">
            <v>1</v>
          </cell>
        </row>
        <row r="5024">
          <cell r="A5024" t="str">
            <v>MC</v>
          </cell>
          <cell r="B5024" t="str">
            <v>B2C</v>
          </cell>
          <cell r="C5024" t="str">
            <v>SH</v>
          </cell>
          <cell r="D5024" t="str">
            <v>1000</v>
          </cell>
          <cell r="E5024" t="str">
            <v>CAP</v>
          </cell>
          <cell r="F5024">
            <v>2</v>
          </cell>
          <cell r="G5024" t="str">
            <v>CB520700000T00</v>
          </cell>
          <cell r="H5024">
            <v>0.75</v>
          </cell>
          <cell r="I5024" t="str">
            <v>--</v>
          </cell>
          <cell r="J5024">
            <v>2</v>
          </cell>
          <cell r="K5024">
            <v>2</v>
          </cell>
        </row>
        <row r="5025">
          <cell r="A5025" t="str">
            <v>MC</v>
          </cell>
          <cell r="B5025" t="str">
            <v>B2C</v>
          </cell>
          <cell r="C5025" t="str">
            <v>SH</v>
          </cell>
          <cell r="D5025" t="str">
            <v>1360</v>
          </cell>
          <cell r="E5025" t="str">
            <v>CAP</v>
          </cell>
          <cell r="F5025">
            <v>2</v>
          </cell>
          <cell r="G5025" t="str">
            <v>CB520700000T00</v>
          </cell>
          <cell r="H5025">
            <v>0.75</v>
          </cell>
          <cell r="I5025" t="str">
            <v>--</v>
          </cell>
          <cell r="J5025">
            <v>1</v>
          </cell>
          <cell r="K5025">
            <v>1</v>
          </cell>
        </row>
        <row r="5026">
          <cell r="A5026" t="str">
            <v>MC</v>
          </cell>
          <cell r="B5026" t="str">
            <v>B2C</v>
          </cell>
          <cell r="C5026" t="str">
            <v>SH</v>
          </cell>
          <cell r="D5026" t="str">
            <v>1460</v>
          </cell>
          <cell r="E5026" t="str">
            <v>CAP</v>
          </cell>
          <cell r="F5026">
            <v>2</v>
          </cell>
          <cell r="G5026" t="str">
            <v>CB520700000T00</v>
          </cell>
          <cell r="H5026">
            <v>0.75</v>
          </cell>
          <cell r="I5026" t="str">
            <v>--</v>
          </cell>
          <cell r="J5026">
            <v>2</v>
          </cell>
          <cell r="K5026">
            <v>2</v>
          </cell>
        </row>
        <row r="5027">
          <cell r="A5027" t="str">
            <v>MC</v>
          </cell>
          <cell r="B5027" t="str">
            <v>B2C</v>
          </cell>
          <cell r="C5027" t="str">
            <v>SH</v>
          </cell>
          <cell r="D5027" t="str">
            <v>1260</v>
          </cell>
          <cell r="E5027" t="str">
            <v>CAP</v>
          </cell>
          <cell r="F5027">
            <v>2</v>
          </cell>
          <cell r="G5027" t="str">
            <v>CB520700000T00</v>
          </cell>
          <cell r="H5027">
            <v>0.75</v>
          </cell>
          <cell r="I5027" t="str">
            <v>--</v>
          </cell>
          <cell r="J5027">
            <v>2</v>
          </cell>
          <cell r="K5027">
            <v>2</v>
          </cell>
        </row>
        <row r="5028">
          <cell r="A5028" t="str">
            <v>MC</v>
          </cell>
          <cell r="B5028" t="str">
            <v>B2C</v>
          </cell>
          <cell r="C5028" t="str">
            <v>SH</v>
          </cell>
          <cell r="D5028" t="str">
            <v>1405</v>
          </cell>
          <cell r="E5028" t="str">
            <v>CAP</v>
          </cell>
          <cell r="F5028">
            <v>2</v>
          </cell>
          <cell r="G5028" t="str">
            <v>CB520700000T00</v>
          </cell>
          <cell r="H5028">
            <v>0.75</v>
          </cell>
          <cell r="I5028" t="str">
            <v>--</v>
          </cell>
          <cell r="J5028">
            <v>1</v>
          </cell>
          <cell r="K5028">
            <v>1</v>
          </cell>
        </row>
        <row r="5029">
          <cell r="A5029" t="str">
            <v>MC</v>
          </cell>
          <cell r="B5029" t="str">
            <v>B2C</v>
          </cell>
          <cell r="C5029" t="str">
            <v>SH</v>
          </cell>
          <cell r="D5029" t="str">
            <v>1260</v>
          </cell>
          <cell r="E5029" t="str">
            <v>NPL</v>
          </cell>
          <cell r="F5029">
            <v>2</v>
          </cell>
          <cell r="G5029" t="str">
            <v>CB132108000TVR</v>
          </cell>
          <cell r="H5029">
            <v>0.75</v>
          </cell>
          <cell r="I5029" t="str">
            <v>75mm</v>
          </cell>
          <cell r="J5029">
            <v>3</v>
          </cell>
          <cell r="K5029">
            <v>3</v>
          </cell>
        </row>
        <row r="5030">
          <cell r="A5030" t="str">
            <v>MC</v>
          </cell>
          <cell r="B5030" t="str">
            <v>B2C</v>
          </cell>
          <cell r="C5030" t="str">
            <v>SH</v>
          </cell>
          <cell r="D5030" t="str">
            <v>1360</v>
          </cell>
          <cell r="E5030" t="str">
            <v>NPL</v>
          </cell>
          <cell r="F5030">
            <v>2</v>
          </cell>
          <cell r="G5030" t="str">
            <v>CB132308000TVR</v>
          </cell>
          <cell r="H5030">
            <v>0.75</v>
          </cell>
          <cell r="I5030" t="str">
            <v>75mm</v>
          </cell>
          <cell r="J5030">
            <v>1</v>
          </cell>
          <cell r="K5030">
            <v>1</v>
          </cell>
        </row>
        <row r="5031">
          <cell r="A5031" t="str">
            <v>MC</v>
          </cell>
          <cell r="B5031" t="str">
            <v>B2C</v>
          </cell>
          <cell r="C5031" t="str">
            <v>SH</v>
          </cell>
          <cell r="D5031" t="str">
            <v>1460</v>
          </cell>
          <cell r="E5031" t="str">
            <v>NPL</v>
          </cell>
          <cell r="F5031">
            <v>2</v>
          </cell>
          <cell r="G5031" t="str">
            <v>CB132108000TVR</v>
          </cell>
          <cell r="H5031">
            <v>0.75</v>
          </cell>
          <cell r="I5031" t="str">
            <v>75mm</v>
          </cell>
          <cell r="J5031">
            <v>3</v>
          </cell>
          <cell r="K5031">
            <v>3</v>
          </cell>
        </row>
        <row r="5032">
          <cell r="A5032" t="str">
            <v>MC</v>
          </cell>
          <cell r="B5032" t="str">
            <v>B2C</v>
          </cell>
          <cell r="C5032" t="str">
            <v>SH</v>
          </cell>
          <cell r="D5032" t="str">
            <v>1360</v>
          </cell>
          <cell r="E5032" t="str">
            <v>NPL</v>
          </cell>
          <cell r="F5032">
            <v>2</v>
          </cell>
          <cell r="G5032" t="str">
            <v>CB132108000TVR</v>
          </cell>
          <cell r="H5032">
            <v>0.75</v>
          </cell>
          <cell r="I5032" t="str">
            <v>75mm</v>
          </cell>
          <cell r="J5032">
            <v>1</v>
          </cell>
          <cell r="K5032">
            <v>1</v>
          </cell>
        </row>
        <row r="5033">
          <cell r="A5033" t="str">
            <v>MC</v>
          </cell>
          <cell r="B5033" t="str">
            <v>B2C</v>
          </cell>
          <cell r="C5033" t="str">
            <v>SH</v>
          </cell>
          <cell r="D5033" t="str">
            <v>1405</v>
          </cell>
          <cell r="E5033" t="str">
            <v>NPL</v>
          </cell>
          <cell r="F5033">
            <v>2</v>
          </cell>
          <cell r="G5033" t="str">
            <v>CB132108000TVR</v>
          </cell>
          <cell r="H5033">
            <v>0.75</v>
          </cell>
          <cell r="I5033" t="str">
            <v>75mm</v>
          </cell>
          <cell r="J5033">
            <v>3</v>
          </cell>
          <cell r="K5033">
            <v>3</v>
          </cell>
        </row>
        <row r="5034">
          <cell r="A5034" t="str">
            <v>MC</v>
          </cell>
          <cell r="B5034" t="str">
            <v>B2C</v>
          </cell>
          <cell r="C5034" t="str">
            <v>SH</v>
          </cell>
          <cell r="D5034" t="str">
            <v>1405</v>
          </cell>
          <cell r="E5034" t="str">
            <v>NPL</v>
          </cell>
          <cell r="F5034">
            <v>2</v>
          </cell>
          <cell r="G5034" t="str">
            <v>CB132308000TVR</v>
          </cell>
          <cell r="H5034">
            <v>0.75</v>
          </cell>
          <cell r="I5034" t="str">
            <v>75mm</v>
          </cell>
          <cell r="J5034">
            <v>1</v>
          </cell>
          <cell r="K5034">
            <v>1</v>
          </cell>
        </row>
        <row r="5035">
          <cell r="A5035" t="str">
            <v>MC</v>
          </cell>
          <cell r="B5035" t="str">
            <v>B2C</v>
          </cell>
          <cell r="C5035" t="str">
            <v>SH</v>
          </cell>
          <cell r="D5035" t="str">
            <v>1460</v>
          </cell>
          <cell r="E5035" t="str">
            <v>NPL</v>
          </cell>
          <cell r="F5035">
            <v>2</v>
          </cell>
          <cell r="G5035" t="str">
            <v>CB132308000TVR</v>
          </cell>
          <cell r="H5035">
            <v>0.75</v>
          </cell>
          <cell r="I5035" t="str">
            <v>75mm</v>
          </cell>
          <cell r="J5035">
            <v>2</v>
          </cell>
          <cell r="K5035">
            <v>2</v>
          </cell>
        </row>
        <row r="5036">
          <cell r="A5036" t="str">
            <v>MC</v>
          </cell>
          <cell r="B5036" t="str">
            <v>B2C</v>
          </cell>
          <cell r="C5036" t="str">
            <v>SH</v>
          </cell>
          <cell r="D5036" t="str">
            <v>1000</v>
          </cell>
          <cell r="E5036" t="str">
            <v>NPL</v>
          </cell>
          <cell r="F5036">
            <v>2</v>
          </cell>
          <cell r="G5036" t="str">
            <v>CB132108000TVR</v>
          </cell>
          <cell r="H5036">
            <v>0.75</v>
          </cell>
          <cell r="I5036" t="str">
            <v>75mm</v>
          </cell>
          <cell r="J5036">
            <v>6</v>
          </cell>
          <cell r="K5036">
            <v>6</v>
          </cell>
        </row>
        <row r="5037">
          <cell r="A5037" t="str">
            <v>MC</v>
          </cell>
          <cell r="B5037" t="str">
            <v>B2C</v>
          </cell>
          <cell r="C5037" t="str">
            <v>SH</v>
          </cell>
          <cell r="D5037" t="str">
            <v>1000</v>
          </cell>
          <cell r="E5037" t="str">
            <v>NPL</v>
          </cell>
          <cell r="F5037">
            <v>2</v>
          </cell>
          <cell r="G5037" t="str">
            <v>CB132308000TVR</v>
          </cell>
          <cell r="H5037">
            <v>0.75</v>
          </cell>
          <cell r="I5037" t="str">
            <v>75mm</v>
          </cell>
          <cell r="J5037">
            <v>2</v>
          </cell>
          <cell r="K5037">
            <v>2</v>
          </cell>
        </row>
        <row r="5038">
          <cell r="A5038" t="str">
            <v>MC</v>
          </cell>
          <cell r="B5038" t="str">
            <v>B2C</v>
          </cell>
          <cell r="C5038" t="str">
            <v>SH</v>
          </cell>
          <cell r="D5038" t="str">
            <v>1260</v>
          </cell>
          <cell r="E5038" t="str">
            <v>NPL</v>
          </cell>
          <cell r="F5038">
            <v>2</v>
          </cell>
          <cell r="G5038" t="str">
            <v>CB132308000TVR</v>
          </cell>
          <cell r="H5038">
            <v>0.75</v>
          </cell>
          <cell r="I5038" t="str">
            <v>75mm</v>
          </cell>
          <cell r="J5038">
            <v>2</v>
          </cell>
          <cell r="K5038">
            <v>2</v>
          </cell>
        </row>
        <row r="5039">
          <cell r="A5039" t="str">
            <v>MC</v>
          </cell>
          <cell r="B5039" t="str">
            <v>CA304</v>
          </cell>
          <cell r="C5039" t="str">
            <v>CMC</v>
          </cell>
          <cell r="D5039" t="str">
            <v>HOLD</v>
          </cell>
          <cell r="E5039" t="str">
            <v>90 ELL</v>
          </cell>
          <cell r="F5039">
            <v>2</v>
          </cell>
          <cell r="G5039" t="str">
            <v>CB400100000T00</v>
          </cell>
          <cell r="H5039">
            <v>0.75</v>
          </cell>
          <cell r="I5039" t="str">
            <v>--</v>
          </cell>
          <cell r="J5039">
            <v>2</v>
          </cell>
          <cell r="K5039">
            <v>2</v>
          </cell>
        </row>
        <row r="5040">
          <cell r="A5040" t="str">
            <v>MC</v>
          </cell>
          <cell r="B5040" t="str">
            <v>CA304</v>
          </cell>
          <cell r="C5040" t="str">
            <v>CMC</v>
          </cell>
          <cell r="D5040" t="str">
            <v>HOLD</v>
          </cell>
          <cell r="E5040" t="str">
            <v>90 ELL</v>
          </cell>
          <cell r="F5040">
            <v>2</v>
          </cell>
          <cell r="G5040" t="str">
            <v>CB400100000T00</v>
          </cell>
          <cell r="H5040">
            <v>0.75</v>
          </cell>
          <cell r="I5040" t="str">
            <v>--</v>
          </cell>
          <cell r="J5040">
            <v>2</v>
          </cell>
          <cell r="K5040">
            <v>2</v>
          </cell>
        </row>
        <row r="5041">
          <cell r="A5041" t="str">
            <v>MC</v>
          </cell>
          <cell r="B5041" t="str">
            <v>CA304</v>
          </cell>
          <cell r="C5041" t="str">
            <v>CMC</v>
          </cell>
          <cell r="D5041" t="str">
            <v>HOLD</v>
          </cell>
          <cell r="E5041" t="str">
            <v>90 ELL</v>
          </cell>
          <cell r="F5041">
            <v>2</v>
          </cell>
          <cell r="G5041" t="str">
            <v>CB400100000T00</v>
          </cell>
          <cell r="H5041">
            <v>0.75</v>
          </cell>
          <cell r="I5041" t="str">
            <v>--</v>
          </cell>
          <cell r="J5041">
            <v>4</v>
          </cell>
          <cell r="K5041">
            <v>4</v>
          </cell>
        </row>
        <row r="5042">
          <cell r="A5042" t="str">
            <v>MC</v>
          </cell>
          <cell r="B5042" t="str">
            <v>CA304</v>
          </cell>
          <cell r="C5042" t="str">
            <v>TRIM</v>
          </cell>
          <cell r="D5042" t="str">
            <v>E-1261</v>
          </cell>
          <cell r="E5042" t="str">
            <v>90 ELL</v>
          </cell>
          <cell r="F5042">
            <v>2</v>
          </cell>
          <cell r="G5042" t="str">
            <v>CB400100000T00</v>
          </cell>
          <cell r="H5042">
            <v>0.75</v>
          </cell>
          <cell r="I5042" t="str">
            <v>--</v>
          </cell>
          <cell r="J5042">
            <v>1</v>
          </cell>
          <cell r="K5042">
            <v>1</v>
          </cell>
        </row>
        <row r="5043">
          <cell r="A5043" t="str">
            <v>MC</v>
          </cell>
          <cell r="B5043" t="str">
            <v>CA304</v>
          </cell>
          <cell r="C5043" t="str">
            <v>SCC</v>
          </cell>
          <cell r="D5043" t="str">
            <v>HOLD</v>
          </cell>
          <cell r="E5043" t="str">
            <v>C SWG</v>
          </cell>
          <cell r="F5043">
            <v>2</v>
          </cell>
          <cell r="G5043" t="str">
            <v>CB161308080T0Q</v>
          </cell>
          <cell r="H5043">
            <v>0.75</v>
          </cell>
          <cell r="I5043">
            <v>0.25</v>
          </cell>
          <cell r="J5043">
            <v>4</v>
          </cell>
          <cell r="K5043">
            <v>4</v>
          </cell>
        </row>
        <row r="5044">
          <cell r="A5044" t="str">
            <v>MC</v>
          </cell>
          <cell r="B5044" t="str">
            <v>CA304</v>
          </cell>
          <cell r="C5044" t="str">
            <v>CMC</v>
          </cell>
          <cell r="D5044" t="str">
            <v>HOLD</v>
          </cell>
          <cell r="E5044" t="str">
            <v>CAP</v>
          </cell>
          <cell r="F5044">
            <v>2</v>
          </cell>
          <cell r="G5044" t="str">
            <v>CB520700000T00</v>
          </cell>
          <cell r="H5044">
            <v>0.75</v>
          </cell>
          <cell r="I5044" t="str">
            <v>--</v>
          </cell>
          <cell r="J5044">
            <v>1</v>
          </cell>
          <cell r="K5044">
            <v>1</v>
          </cell>
        </row>
        <row r="5045">
          <cell r="A5045" t="str">
            <v>MC</v>
          </cell>
          <cell r="B5045" t="str">
            <v>CA304</v>
          </cell>
          <cell r="C5045" t="str">
            <v>CMC</v>
          </cell>
          <cell r="D5045" t="str">
            <v>HOLD</v>
          </cell>
          <cell r="E5045" t="str">
            <v>CAP</v>
          </cell>
          <cell r="F5045">
            <v>2</v>
          </cell>
          <cell r="G5045" t="str">
            <v>CB520700000T00</v>
          </cell>
          <cell r="H5045">
            <v>0.75</v>
          </cell>
          <cell r="I5045" t="str">
            <v>--</v>
          </cell>
          <cell r="J5045">
            <v>1</v>
          </cell>
          <cell r="K5045">
            <v>1</v>
          </cell>
        </row>
        <row r="5046">
          <cell r="A5046" t="str">
            <v>MC</v>
          </cell>
          <cell r="B5046" t="str">
            <v>CA304</v>
          </cell>
          <cell r="C5046" t="str">
            <v>CMC</v>
          </cell>
          <cell r="D5046" t="str">
            <v>HOLD</v>
          </cell>
          <cell r="E5046" t="str">
            <v>CAP</v>
          </cell>
          <cell r="F5046">
            <v>2</v>
          </cell>
          <cell r="G5046" t="str">
            <v>CB520700000T00</v>
          </cell>
          <cell r="H5046">
            <v>0.75</v>
          </cell>
          <cell r="I5046" t="str">
            <v>--</v>
          </cell>
          <cell r="J5046">
            <v>2</v>
          </cell>
          <cell r="K5046">
            <v>2</v>
          </cell>
        </row>
        <row r="5047">
          <cell r="A5047" t="str">
            <v>MC</v>
          </cell>
          <cell r="B5047" t="str">
            <v>CA307</v>
          </cell>
          <cell r="C5047" t="str">
            <v>HCL</v>
          </cell>
          <cell r="D5047" t="str">
            <v>1100</v>
          </cell>
          <cell r="E5047" t="str">
            <v>CAP</v>
          </cell>
          <cell r="F5047">
            <v>2</v>
          </cell>
          <cell r="G5047" t="str">
            <v>CB520700000T00</v>
          </cell>
          <cell r="H5047">
            <v>0.75</v>
          </cell>
          <cell r="I5047" t="str">
            <v>--</v>
          </cell>
          <cell r="J5047">
            <v>2</v>
          </cell>
          <cell r="K5047">
            <v>2</v>
          </cell>
        </row>
        <row r="5048">
          <cell r="A5048" t="str">
            <v>MC</v>
          </cell>
          <cell r="B5048" t="str">
            <v>CA304</v>
          </cell>
          <cell r="C5048" t="str">
            <v>MC</v>
          </cell>
          <cell r="D5048" t="str">
            <v>2410</v>
          </cell>
          <cell r="E5048" t="str">
            <v>CAP</v>
          </cell>
          <cell r="F5048">
            <v>2</v>
          </cell>
          <cell r="G5048" t="str">
            <v>CB520700000T00</v>
          </cell>
          <cell r="H5048">
            <v>0.75</v>
          </cell>
          <cell r="I5048" t="str">
            <v>--</v>
          </cell>
          <cell r="J5048">
            <v>1</v>
          </cell>
          <cell r="K5048">
            <v>1</v>
          </cell>
        </row>
        <row r="5049">
          <cell r="A5049" t="str">
            <v>MC</v>
          </cell>
          <cell r="B5049" t="str">
            <v>CA304</v>
          </cell>
          <cell r="C5049" t="str">
            <v>MC</v>
          </cell>
          <cell r="D5049" t="str">
            <v>2607</v>
          </cell>
          <cell r="E5049" t="str">
            <v>CAP</v>
          </cell>
          <cell r="F5049">
            <v>2</v>
          </cell>
          <cell r="G5049" t="str">
            <v>CB520700000T00</v>
          </cell>
          <cell r="H5049">
            <v>0.75</v>
          </cell>
          <cell r="I5049" t="str">
            <v>--</v>
          </cell>
          <cell r="J5049">
            <v>1</v>
          </cell>
          <cell r="K5049">
            <v>1</v>
          </cell>
        </row>
        <row r="5050">
          <cell r="A5050" t="str">
            <v>MC</v>
          </cell>
          <cell r="B5050" t="str">
            <v>CA304</v>
          </cell>
          <cell r="C5050" t="str">
            <v>MC</v>
          </cell>
          <cell r="D5050" t="str">
            <v>2612</v>
          </cell>
          <cell r="E5050" t="str">
            <v>CAP</v>
          </cell>
          <cell r="F5050">
            <v>2</v>
          </cell>
          <cell r="G5050" t="str">
            <v>CB520700000T00</v>
          </cell>
          <cell r="H5050">
            <v>0.75</v>
          </cell>
          <cell r="I5050" t="str">
            <v>--</v>
          </cell>
          <cell r="J5050">
            <v>3</v>
          </cell>
          <cell r="K5050">
            <v>3</v>
          </cell>
        </row>
        <row r="5051">
          <cell r="A5051" t="str">
            <v>MC</v>
          </cell>
          <cell r="B5051" t="str">
            <v>BA305</v>
          </cell>
          <cell r="C5051" t="str">
            <v>MOH</v>
          </cell>
          <cell r="D5051" t="str">
            <v>2002</v>
          </cell>
          <cell r="E5051" t="str">
            <v>CAP</v>
          </cell>
          <cell r="F5051">
            <v>2</v>
          </cell>
          <cell r="G5051" t="str">
            <v>CB520700000T00</v>
          </cell>
          <cell r="H5051">
            <v>0.75</v>
          </cell>
          <cell r="I5051" t="str">
            <v>--</v>
          </cell>
          <cell r="J5051">
            <v>1</v>
          </cell>
          <cell r="K5051">
            <v>1</v>
          </cell>
        </row>
        <row r="5052">
          <cell r="A5052" t="str">
            <v>MC</v>
          </cell>
          <cell r="B5052" t="str">
            <v>BA305</v>
          </cell>
          <cell r="C5052" t="str">
            <v>MOH</v>
          </cell>
          <cell r="D5052" t="str">
            <v>2100</v>
          </cell>
          <cell r="E5052" t="str">
            <v>CAP</v>
          </cell>
          <cell r="F5052">
            <v>2</v>
          </cell>
          <cell r="G5052" t="str">
            <v>CB520700000T00</v>
          </cell>
          <cell r="H5052">
            <v>0.75</v>
          </cell>
          <cell r="I5052" t="str">
            <v>--</v>
          </cell>
          <cell r="J5052">
            <v>1</v>
          </cell>
          <cell r="K5052">
            <v>1</v>
          </cell>
        </row>
        <row r="5053">
          <cell r="A5053" t="str">
            <v>MC</v>
          </cell>
          <cell r="B5053" t="str">
            <v>BA305</v>
          </cell>
          <cell r="C5053" t="str">
            <v>MOH</v>
          </cell>
          <cell r="D5053" t="str">
            <v>2101</v>
          </cell>
          <cell r="E5053" t="str">
            <v>CAP</v>
          </cell>
          <cell r="F5053">
            <v>2</v>
          </cell>
          <cell r="G5053" t="str">
            <v>CB520700000T00</v>
          </cell>
          <cell r="H5053">
            <v>0.75</v>
          </cell>
          <cell r="I5053" t="str">
            <v>--</v>
          </cell>
          <cell r="J5053">
            <v>2</v>
          </cell>
          <cell r="K5053">
            <v>2</v>
          </cell>
        </row>
        <row r="5054">
          <cell r="A5054" t="str">
            <v>MC</v>
          </cell>
          <cell r="B5054" t="str">
            <v>BA305</v>
          </cell>
          <cell r="C5054" t="str">
            <v>MOH</v>
          </cell>
          <cell r="D5054" t="str">
            <v>2112</v>
          </cell>
          <cell r="E5054" t="str">
            <v>CAP</v>
          </cell>
          <cell r="F5054">
            <v>2</v>
          </cell>
          <cell r="G5054" t="str">
            <v>CB520700000T00</v>
          </cell>
          <cell r="H5054">
            <v>0.75</v>
          </cell>
          <cell r="I5054" t="str">
            <v>--</v>
          </cell>
          <cell r="J5054">
            <v>1</v>
          </cell>
          <cell r="K5054">
            <v>1</v>
          </cell>
        </row>
        <row r="5055">
          <cell r="A5055" t="str">
            <v>MC</v>
          </cell>
          <cell r="B5055" t="str">
            <v>CA304</v>
          </cell>
          <cell r="C5055" t="str">
            <v>TRIM</v>
          </cell>
          <cell r="D5055" t="str">
            <v>F-1251</v>
          </cell>
          <cell r="E5055" t="str">
            <v>CAP</v>
          </cell>
          <cell r="F5055">
            <v>2</v>
          </cell>
          <cell r="G5055" t="str">
            <v>CB520700000T00</v>
          </cell>
          <cell r="H5055">
            <v>0.75</v>
          </cell>
          <cell r="I5055" t="str">
            <v>--</v>
          </cell>
          <cell r="J5055">
            <v>2</v>
          </cell>
          <cell r="K5055">
            <v>2</v>
          </cell>
        </row>
        <row r="5056">
          <cell r="A5056" t="str">
            <v>MC</v>
          </cell>
          <cell r="B5056" t="str">
            <v>BA302</v>
          </cell>
          <cell r="C5056" t="str">
            <v>SD20</v>
          </cell>
          <cell r="D5056" t="str">
            <v>2301</v>
          </cell>
          <cell r="E5056" t="str">
            <v>CAP</v>
          </cell>
          <cell r="F5056">
            <v>2</v>
          </cell>
          <cell r="G5056" t="str">
            <v>CB520700000T00</v>
          </cell>
          <cell r="H5056">
            <v>0.75</v>
          </cell>
          <cell r="I5056" t="str">
            <v>--</v>
          </cell>
          <cell r="J5056">
            <v>2</v>
          </cell>
          <cell r="K5056">
            <v>2</v>
          </cell>
        </row>
        <row r="5057">
          <cell r="A5057" t="str">
            <v>MC</v>
          </cell>
          <cell r="B5057" t="str">
            <v>CA304</v>
          </cell>
          <cell r="C5057" t="str">
            <v>VT</v>
          </cell>
          <cell r="D5057" t="str">
            <v>HOLD</v>
          </cell>
          <cell r="E5057" t="str">
            <v>CAP</v>
          </cell>
          <cell r="F5057">
            <v>2</v>
          </cell>
          <cell r="G5057" t="str">
            <v>CB520700000T00</v>
          </cell>
          <cell r="H5057">
            <v>0.75</v>
          </cell>
          <cell r="I5057" t="str">
            <v>--</v>
          </cell>
          <cell r="J5057">
            <v>4</v>
          </cell>
          <cell r="K5057">
            <v>4</v>
          </cell>
        </row>
        <row r="5058">
          <cell r="A5058" t="str">
            <v>MC</v>
          </cell>
          <cell r="B5058" t="str">
            <v>CA304</v>
          </cell>
          <cell r="C5058" t="str">
            <v>TRIM</v>
          </cell>
          <cell r="D5058" t="str">
            <v>E-1260</v>
          </cell>
          <cell r="E5058" t="str">
            <v>CAP</v>
          </cell>
          <cell r="F5058">
            <v>2</v>
          </cell>
          <cell r="G5058" t="str">
            <v>CB520700000T00</v>
          </cell>
          <cell r="H5058">
            <v>0.75</v>
          </cell>
          <cell r="I5058" t="str">
            <v>--</v>
          </cell>
          <cell r="J5058">
            <v>1</v>
          </cell>
          <cell r="K5058">
            <v>1</v>
          </cell>
        </row>
        <row r="5059">
          <cell r="A5059" t="str">
            <v>MC</v>
          </cell>
          <cell r="B5059" t="str">
            <v>CA304</v>
          </cell>
          <cell r="C5059" t="str">
            <v>MC</v>
          </cell>
          <cell r="D5059" t="str">
            <v>2506</v>
          </cell>
          <cell r="E5059" t="str">
            <v>CAP</v>
          </cell>
          <cell r="F5059">
            <v>2</v>
          </cell>
          <cell r="G5059" t="str">
            <v>CB520700000T00</v>
          </cell>
          <cell r="H5059">
            <v>0.75</v>
          </cell>
          <cell r="I5059" t="str">
            <v>--</v>
          </cell>
          <cell r="J5059">
            <v>1</v>
          </cell>
          <cell r="K5059">
            <v>1</v>
          </cell>
        </row>
        <row r="5060">
          <cell r="A5060" t="str">
            <v>MC</v>
          </cell>
          <cell r="B5060" t="str">
            <v>CA304</v>
          </cell>
          <cell r="C5060" t="str">
            <v>MC</v>
          </cell>
          <cell r="D5060" t="str">
            <v>2601</v>
          </cell>
          <cell r="E5060" t="str">
            <v>CAP</v>
          </cell>
          <cell r="F5060">
            <v>2</v>
          </cell>
          <cell r="G5060" t="str">
            <v>CB520700000T00</v>
          </cell>
          <cell r="H5060">
            <v>0.75</v>
          </cell>
          <cell r="I5060" t="str">
            <v>--</v>
          </cell>
          <cell r="J5060">
            <v>1</v>
          </cell>
          <cell r="K5060">
            <v>1</v>
          </cell>
        </row>
        <row r="5061">
          <cell r="A5061" t="str">
            <v>MC</v>
          </cell>
          <cell r="B5061" t="str">
            <v>CA304</v>
          </cell>
          <cell r="C5061" t="str">
            <v>MC</v>
          </cell>
          <cell r="D5061" t="str">
            <v>2609</v>
          </cell>
          <cell r="E5061" t="str">
            <v>CAP</v>
          </cell>
          <cell r="F5061">
            <v>2</v>
          </cell>
          <cell r="G5061" t="str">
            <v>CB520700000T00</v>
          </cell>
          <cell r="H5061">
            <v>0.75</v>
          </cell>
          <cell r="I5061" t="str">
            <v>--</v>
          </cell>
          <cell r="J5061">
            <v>1</v>
          </cell>
          <cell r="K5061">
            <v>1</v>
          </cell>
        </row>
        <row r="5062">
          <cell r="A5062" t="str">
            <v>MC</v>
          </cell>
          <cell r="B5062" t="str">
            <v>BA305</v>
          </cell>
          <cell r="C5062" t="str">
            <v>MOH</v>
          </cell>
          <cell r="D5062" t="str">
            <v>2100</v>
          </cell>
          <cell r="E5062" t="str">
            <v>CPLG</v>
          </cell>
          <cell r="F5062">
            <v>2</v>
          </cell>
          <cell r="G5062" t="str">
            <v>CB400500000T00</v>
          </cell>
          <cell r="H5062">
            <v>0.75</v>
          </cell>
          <cell r="I5062" t="str">
            <v>--</v>
          </cell>
          <cell r="J5062">
            <v>1</v>
          </cell>
          <cell r="K5062">
            <v>1</v>
          </cell>
        </row>
        <row r="5063">
          <cell r="A5063" t="str">
            <v>MC</v>
          </cell>
          <cell r="B5063" t="str">
            <v>CA307</v>
          </cell>
          <cell r="C5063" t="str">
            <v>HCL</v>
          </cell>
          <cell r="D5063" t="str">
            <v>1100</v>
          </cell>
          <cell r="E5063" t="str">
            <v>NPL</v>
          </cell>
          <cell r="F5063">
            <v>2</v>
          </cell>
          <cell r="G5063" t="str">
            <v>CB132308000TVR</v>
          </cell>
          <cell r="H5063">
            <v>0.75</v>
          </cell>
          <cell r="I5063" t="str">
            <v>75mm</v>
          </cell>
          <cell r="J5063">
            <v>2</v>
          </cell>
          <cell r="K5063">
            <v>2</v>
          </cell>
        </row>
        <row r="5064">
          <cell r="A5064" t="str">
            <v>MC</v>
          </cell>
          <cell r="B5064" t="str">
            <v>CA304</v>
          </cell>
          <cell r="C5064" t="str">
            <v>MC</v>
          </cell>
          <cell r="D5064" t="str">
            <v>2606</v>
          </cell>
          <cell r="E5064" t="str">
            <v>NPL</v>
          </cell>
          <cell r="F5064">
            <v>2</v>
          </cell>
          <cell r="G5064" t="str">
            <v>CB132108000TVR</v>
          </cell>
          <cell r="H5064">
            <v>0.75</v>
          </cell>
          <cell r="I5064" t="str">
            <v>75mm</v>
          </cell>
          <cell r="J5064">
            <v>1</v>
          </cell>
          <cell r="K5064">
            <v>1</v>
          </cell>
        </row>
        <row r="5065">
          <cell r="A5065" t="str">
            <v>MC</v>
          </cell>
          <cell r="B5065" t="str">
            <v>BA302</v>
          </cell>
          <cell r="C5065" t="str">
            <v>SD20</v>
          </cell>
          <cell r="D5065" t="str">
            <v>2301</v>
          </cell>
          <cell r="E5065" t="str">
            <v>NPL</v>
          </cell>
          <cell r="F5065">
            <v>2</v>
          </cell>
          <cell r="G5065" t="str">
            <v>CB132308000TVR</v>
          </cell>
          <cell r="H5065">
            <v>0.75</v>
          </cell>
          <cell r="I5065" t="str">
            <v>75mm</v>
          </cell>
          <cell r="J5065">
            <v>2</v>
          </cell>
          <cell r="K5065">
            <v>2</v>
          </cell>
        </row>
        <row r="5066">
          <cell r="A5066" t="str">
            <v>MC</v>
          </cell>
          <cell r="B5066" t="str">
            <v>CA304</v>
          </cell>
          <cell r="C5066" t="str">
            <v>TRIM</v>
          </cell>
          <cell r="D5066" t="str">
            <v>F-1251</v>
          </cell>
          <cell r="E5066" t="str">
            <v>NPL</v>
          </cell>
          <cell r="F5066">
            <v>2</v>
          </cell>
          <cell r="G5066" t="str">
            <v>CB132308000TVR</v>
          </cell>
          <cell r="H5066">
            <v>0.75</v>
          </cell>
          <cell r="I5066" t="str">
            <v>75mm</v>
          </cell>
          <cell r="J5066">
            <v>2</v>
          </cell>
          <cell r="K5066">
            <v>2</v>
          </cell>
        </row>
        <row r="5067">
          <cell r="A5067" t="str">
            <v>MC</v>
          </cell>
          <cell r="B5067" t="str">
            <v>CA304</v>
          </cell>
          <cell r="C5067" t="str">
            <v>VT</v>
          </cell>
          <cell r="D5067" t="str">
            <v>HOLD</v>
          </cell>
          <cell r="E5067" t="str">
            <v>NPL</v>
          </cell>
          <cell r="F5067">
            <v>2</v>
          </cell>
          <cell r="G5067" t="str">
            <v>CB132308000TVR</v>
          </cell>
          <cell r="H5067">
            <v>0.75</v>
          </cell>
          <cell r="I5067" t="str">
            <v>75mm</v>
          </cell>
          <cell r="J5067">
            <v>4</v>
          </cell>
          <cell r="K5067">
            <v>4</v>
          </cell>
        </row>
        <row r="5068">
          <cell r="A5068" t="str">
            <v>MC</v>
          </cell>
          <cell r="B5068" t="str">
            <v>CA304</v>
          </cell>
          <cell r="C5068" t="str">
            <v>TRIM</v>
          </cell>
          <cell r="D5068" t="str">
            <v>E-1260</v>
          </cell>
          <cell r="E5068" t="str">
            <v>NPL</v>
          </cell>
          <cell r="F5068">
            <v>2</v>
          </cell>
          <cell r="G5068" t="str">
            <v>CB132308000TVR</v>
          </cell>
          <cell r="H5068">
            <v>0.75</v>
          </cell>
          <cell r="I5068" t="str">
            <v>75mm</v>
          </cell>
          <cell r="J5068">
            <v>1</v>
          </cell>
          <cell r="K5068">
            <v>1</v>
          </cell>
        </row>
        <row r="5069">
          <cell r="A5069" t="str">
            <v>MC</v>
          </cell>
          <cell r="B5069" t="str">
            <v>CA304</v>
          </cell>
          <cell r="C5069" t="str">
            <v>SCC</v>
          </cell>
          <cell r="D5069" t="str">
            <v>HOLD</v>
          </cell>
          <cell r="E5069" t="str">
            <v>R TEE</v>
          </cell>
          <cell r="F5069">
            <v>2</v>
          </cell>
          <cell r="G5069" t="str">
            <v>CB400400000T0H</v>
          </cell>
          <cell r="H5069">
            <v>0.75</v>
          </cell>
          <cell r="I5069">
            <v>0.5</v>
          </cell>
          <cell r="J5069">
            <v>2</v>
          </cell>
          <cell r="K5069">
            <v>2</v>
          </cell>
        </row>
        <row r="5070">
          <cell r="A5070" t="str">
            <v>MC</v>
          </cell>
          <cell r="B5070" t="str">
            <v>CA304</v>
          </cell>
          <cell r="C5070" t="str">
            <v>CMC</v>
          </cell>
          <cell r="D5070" t="str">
            <v>HOLD</v>
          </cell>
          <cell r="E5070" t="str">
            <v>TEE</v>
          </cell>
          <cell r="F5070">
            <v>2</v>
          </cell>
          <cell r="G5070" t="str">
            <v>CB400300000T00</v>
          </cell>
          <cell r="H5070">
            <v>0.75</v>
          </cell>
          <cell r="I5070" t="str">
            <v>--</v>
          </cell>
          <cell r="J5070">
            <v>2</v>
          </cell>
          <cell r="K5070">
            <v>2</v>
          </cell>
        </row>
        <row r="5071">
          <cell r="A5071" t="str">
            <v>MC</v>
          </cell>
          <cell r="B5071" t="str">
            <v>CA304</v>
          </cell>
          <cell r="C5071" t="str">
            <v>CMC</v>
          </cell>
          <cell r="D5071" t="str">
            <v>HOLD</v>
          </cell>
          <cell r="E5071" t="str">
            <v>TEE</v>
          </cell>
          <cell r="F5071">
            <v>2</v>
          </cell>
          <cell r="G5071" t="str">
            <v>CB400300000T00</v>
          </cell>
          <cell r="H5071">
            <v>0.75</v>
          </cell>
          <cell r="I5071" t="str">
            <v>--</v>
          </cell>
          <cell r="J5071">
            <v>2</v>
          </cell>
          <cell r="K5071">
            <v>2</v>
          </cell>
        </row>
        <row r="5072">
          <cell r="A5072" t="str">
            <v>MC</v>
          </cell>
          <cell r="B5072" t="str">
            <v>CA304</v>
          </cell>
          <cell r="C5072" t="str">
            <v>CMC</v>
          </cell>
          <cell r="D5072" t="str">
            <v>HOLD</v>
          </cell>
          <cell r="E5072" t="str">
            <v>TEE</v>
          </cell>
          <cell r="F5072">
            <v>2</v>
          </cell>
          <cell r="G5072" t="str">
            <v>CB400300000T00</v>
          </cell>
          <cell r="H5072">
            <v>0.75</v>
          </cell>
          <cell r="I5072" t="str">
            <v>--</v>
          </cell>
          <cell r="J5072">
            <v>4</v>
          </cell>
          <cell r="K5072">
            <v>4</v>
          </cell>
        </row>
        <row r="5073">
          <cell r="A5073" t="str">
            <v>MC</v>
          </cell>
          <cell r="B5073" t="str">
            <v>CA304</v>
          </cell>
          <cell r="C5073" t="str">
            <v>MC</v>
          </cell>
          <cell r="D5073" t="str">
            <v>2607</v>
          </cell>
          <cell r="E5073" t="str">
            <v>TEE</v>
          </cell>
          <cell r="F5073">
            <v>2</v>
          </cell>
          <cell r="G5073" t="str">
            <v>CB400300000T00</v>
          </cell>
          <cell r="H5073">
            <v>0.75</v>
          </cell>
          <cell r="I5073" t="str">
            <v>--</v>
          </cell>
          <cell r="J5073">
            <v>1</v>
          </cell>
          <cell r="K5073">
            <v>1</v>
          </cell>
        </row>
        <row r="5074">
          <cell r="A5074" t="str">
            <v>MC</v>
          </cell>
          <cell r="B5074" t="str">
            <v>CA304</v>
          </cell>
          <cell r="C5074" t="str">
            <v>VT</v>
          </cell>
          <cell r="D5074" t="str">
            <v>HOLD</v>
          </cell>
          <cell r="E5074" t="str">
            <v>TEE</v>
          </cell>
          <cell r="F5074">
            <v>2</v>
          </cell>
          <cell r="G5074" t="str">
            <v>CB400300000T00</v>
          </cell>
          <cell r="H5074">
            <v>0.75</v>
          </cell>
          <cell r="I5074" t="str">
            <v>--</v>
          </cell>
          <cell r="J5074">
            <v>8</v>
          </cell>
          <cell r="K5074">
            <v>8</v>
          </cell>
        </row>
        <row r="5075">
          <cell r="A5075" t="str">
            <v>MC</v>
          </cell>
          <cell r="B5075" t="str">
            <v>CA304</v>
          </cell>
          <cell r="C5075" t="str">
            <v>TRIM</v>
          </cell>
          <cell r="D5075" t="str">
            <v>E-1261</v>
          </cell>
          <cell r="E5075" t="str">
            <v>TEE</v>
          </cell>
          <cell r="F5075">
            <v>2</v>
          </cell>
          <cell r="G5075" t="str">
            <v>CB400300000T00</v>
          </cell>
          <cell r="H5075">
            <v>0.75</v>
          </cell>
          <cell r="I5075" t="str">
            <v>--</v>
          </cell>
          <cell r="J5075">
            <v>1</v>
          </cell>
          <cell r="K5075">
            <v>1</v>
          </cell>
        </row>
        <row r="5076">
          <cell r="A5076" t="str">
            <v>MC</v>
          </cell>
          <cell r="B5076" t="str">
            <v>BA305</v>
          </cell>
          <cell r="C5076" t="str">
            <v>MOH</v>
          </cell>
          <cell r="D5076" t="str">
            <v>2000</v>
          </cell>
          <cell r="E5076" t="str">
            <v>90 ELL</v>
          </cell>
          <cell r="F5076">
            <v>2</v>
          </cell>
          <cell r="G5076" t="str">
            <v>CB400100000T00</v>
          </cell>
          <cell r="H5076">
            <v>0.75</v>
          </cell>
          <cell r="I5076" t="str">
            <v>--</v>
          </cell>
          <cell r="J5076">
            <v>4</v>
          </cell>
          <cell r="K5076">
            <v>4</v>
          </cell>
        </row>
        <row r="5077">
          <cell r="A5077" t="str">
            <v>MC</v>
          </cell>
          <cell r="B5077" t="str">
            <v>CA304</v>
          </cell>
          <cell r="C5077" t="str">
            <v>MC</v>
          </cell>
          <cell r="D5077" t="str">
            <v>2604</v>
          </cell>
          <cell r="E5077" t="str">
            <v>90 ELL</v>
          </cell>
          <cell r="F5077">
            <v>2</v>
          </cell>
          <cell r="G5077" t="str">
            <v>CB400100000T00</v>
          </cell>
          <cell r="H5077">
            <v>0.75</v>
          </cell>
          <cell r="I5077" t="str">
            <v>--</v>
          </cell>
          <cell r="J5077">
            <v>2</v>
          </cell>
          <cell r="K5077">
            <v>2</v>
          </cell>
        </row>
        <row r="5078">
          <cell r="A5078" t="str">
            <v>MC</v>
          </cell>
          <cell r="B5078" t="str">
            <v>CA304</v>
          </cell>
          <cell r="C5078" t="str">
            <v>MC</v>
          </cell>
          <cell r="D5078" t="str">
            <v>HOLD</v>
          </cell>
          <cell r="E5078" t="str">
            <v>90 ELL</v>
          </cell>
          <cell r="F5078">
            <v>2</v>
          </cell>
          <cell r="G5078" t="str">
            <v>CB400100000T00</v>
          </cell>
          <cell r="H5078">
            <v>0.75</v>
          </cell>
          <cell r="I5078" t="str">
            <v>--</v>
          </cell>
          <cell r="J5078">
            <v>4</v>
          </cell>
          <cell r="K5078">
            <v>4</v>
          </cell>
        </row>
        <row r="5079">
          <cell r="A5079" t="str">
            <v>MC</v>
          </cell>
          <cell r="B5079" t="str">
            <v>CA304</v>
          </cell>
          <cell r="C5079" t="str">
            <v>MC</v>
          </cell>
          <cell r="D5079" t="str">
            <v>HOLD</v>
          </cell>
          <cell r="E5079" t="str">
            <v>90 ELL</v>
          </cell>
          <cell r="F5079">
            <v>2</v>
          </cell>
          <cell r="G5079" t="str">
            <v>CB400100000T00</v>
          </cell>
          <cell r="H5079">
            <v>0.75</v>
          </cell>
          <cell r="I5079" t="str">
            <v>--</v>
          </cell>
          <cell r="J5079">
            <v>4</v>
          </cell>
          <cell r="K5079">
            <v>4</v>
          </cell>
        </row>
        <row r="5080">
          <cell r="A5080" t="str">
            <v>MC</v>
          </cell>
          <cell r="B5080" t="str">
            <v>CA304</v>
          </cell>
          <cell r="C5080" t="str">
            <v>MC</v>
          </cell>
          <cell r="D5080" t="str">
            <v>HOLD</v>
          </cell>
          <cell r="E5080" t="str">
            <v>90 ELL</v>
          </cell>
          <cell r="F5080">
            <v>2</v>
          </cell>
          <cell r="G5080" t="str">
            <v>CB400100000T00</v>
          </cell>
          <cell r="H5080">
            <v>0.75</v>
          </cell>
          <cell r="I5080" t="str">
            <v>--</v>
          </cell>
          <cell r="J5080">
            <v>4</v>
          </cell>
          <cell r="K5080">
            <v>4</v>
          </cell>
        </row>
        <row r="5081">
          <cell r="A5081" t="str">
            <v>MC</v>
          </cell>
          <cell r="B5081" t="str">
            <v>CA304</v>
          </cell>
          <cell r="C5081" t="str">
            <v>MC</v>
          </cell>
          <cell r="D5081" t="str">
            <v>HOLD</v>
          </cell>
          <cell r="E5081" t="str">
            <v>90 ELL</v>
          </cell>
          <cell r="F5081">
            <v>2</v>
          </cell>
          <cell r="G5081" t="str">
            <v>CB400100000T00</v>
          </cell>
          <cell r="H5081">
            <v>0.75</v>
          </cell>
          <cell r="I5081" t="str">
            <v>--</v>
          </cell>
          <cell r="J5081">
            <v>11</v>
          </cell>
          <cell r="K5081">
            <v>11</v>
          </cell>
        </row>
        <row r="5082">
          <cell r="A5082" t="str">
            <v>MC</v>
          </cell>
          <cell r="B5082" t="str">
            <v>CA304</v>
          </cell>
          <cell r="C5082" t="str">
            <v>MC</v>
          </cell>
          <cell r="D5082" t="str">
            <v>HOLD</v>
          </cell>
          <cell r="E5082" t="str">
            <v>90 ELL</v>
          </cell>
          <cell r="F5082">
            <v>2</v>
          </cell>
          <cell r="G5082" t="str">
            <v>CB400100000T00</v>
          </cell>
          <cell r="H5082">
            <v>0.75</v>
          </cell>
          <cell r="I5082" t="str">
            <v>--</v>
          </cell>
          <cell r="J5082">
            <v>4</v>
          </cell>
          <cell r="K5082">
            <v>4</v>
          </cell>
        </row>
        <row r="5083">
          <cell r="A5083" t="str">
            <v>MC</v>
          </cell>
          <cell r="B5083" t="str">
            <v>CA304</v>
          </cell>
          <cell r="C5083" t="str">
            <v>MC</v>
          </cell>
          <cell r="D5083" t="str">
            <v>2502</v>
          </cell>
          <cell r="E5083" t="str">
            <v>CAP</v>
          </cell>
          <cell r="F5083">
            <v>2</v>
          </cell>
          <cell r="G5083" t="str">
            <v>CB520700000T00</v>
          </cell>
          <cell r="H5083">
            <v>0.75</v>
          </cell>
          <cell r="I5083" t="str">
            <v>--</v>
          </cell>
          <cell r="J5083">
            <v>2</v>
          </cell>
          <cell r="K5083">
            <v>2</v>
          </cell>
        </row>
        <row r="5084">
          <cell r="A5084" t="str">
            <v>MC</v>
          </cell>
          <cell r="B5084" t="str">
            <v>CA304</v>
          </cell>
          <cell r="C5084" t="str">
            <v>MC</v>
          </cell>
          <cell r="D5084" t="str">
            <v>2502</v>
          </cell>
          <cell r="E5084" t="str">
            <v>CAP</v>
          </cell>
          <cell r="F5084">
            <v>2</v>
          </cell>
          <cell r="G5084" t="str">
            <v>CB520700000T00</v>
          </cell>
          <cell r="H5084">
            <v>0.75</v>
          </cell>
          <cell r="I5084" t="str">
            <v>--</v>
          </cell>
          <cell r="J5084">
            <v>1</v>
          </cell>
          <cell r="K5084">
            <v>1</v>
          </cell>
        </row>
        <row r="5085">
          <cell r="A5085" t="str">
            <v>MC</v>
          </cell>
          <cell r="B5085" t="str">
            <v>CA304</v>
          </cell>
          <cell r="C5085" t="str">
            <v>MC</v>
          </cell>
          <cell r="D5085" t="str">
            <v>2502</v>
          </cell>
          <cell r="E5085" t="str">
            <v>CAP</v>
          </cell>
          <cell r="F5085">
            <v>2</v>
          </cell>
          <cell r="G5085" t="str">
            <v>CB520700000T00</v>
          </cell>
          <cell r="H5085">
            <v>0.75</v>
          </cell>
          <cell r="I5085" t="str">
            <v>--</v>
          </cell>
          <cell r="J5085">
            <v>1</v>
          </cell>
          <cell r="K5085">
            <v>1</v>
          </cell>
        </row>
        <row r="5086">
          <cell r="A5086" t="str">
            <v>MC</v>
          </cell>
          <cell r="B5086" t="str">
            <v>CA304</v>
          </cell>
          <cell r="C5086" t="str">
            <v>MC</v>
          </cell>
          <cell r="D5086" t="str">
            <v>2502</v>
          </cell>
          <cell r="E5086" t="str">
            <v>CAP</v>
          </cell>
          <cell r="F5086">
            <v>2</v>
          </cell>
          <cell r="G5086" t="str">
            <v>CB520700000T00</v>
          </cell>
          <cell r="H5086">
            <v>0.75</v>
          </cell>
          <cell r="I5086" t="str">
            <v>--</v>
          </cell>
          <cell r="J5086">
            <v>2</v>
          </cell>
          <cell r="K5086">
            <v>2</v>
          </cell>
        </row>
        <row r="5087">
          <cell r="A5087" t="str">
            <v>MC</v>
          </cell>
          <cell r="B5087" t="str">
            <v>CA304</v>
          </cell>
          <cell r="C5087" t="str">
            <v>MC</v>
          </cell>
          <cell r="D5087" t="str">
            <v>HOLD</v>
          </cell>
          <cell r="E5087" t="str">
            <v>CAP</v>
          </cell>
          <cell r="F5087">
            <v>2</v>
          </cell>
          <cell r="G5087" t="str">
            <v>CB520700000T00</v>
          </cell>
          <cell r="H5087">
            <v>0.75</v>
          </cell>
          <cell r="I5087" t="str">
            <v>--</v>
          </cell>
          <cell r="J5087">
            <v>2</v>
          </cell>
          <cell r="K5087">
            <v>2</v>
          </cell>
        </row>
        <row r="5088">
          <cell r="A5088" t="str">
            <v>MC</v>
          </cell>
          <cell r="B5088" t="str">
            <v>CA304</v>
          </cell>
          <cell r="C5088" t="str">
            <v>MC</v>
          </cell>
          <cell r="D5088" t="str">
            <v>HOLD</v>
          </cell>
          <cell r="E5088" t="str">
            <v>CAP</v>
          </cell>
          <cell r="F5088">
            <v>2</v>
          </cell>
          <cell r="G5088" t="str">
            <v>CB520700000T00</v>
          </cell>
          <cell r="H5088">
            <v>0.75</v>
          </cell>
          <cell r="I5088" t="str">
            <v>--</v>
          </cell>
          <cell r="J5088">
            <v>2</v>
          </cell>
          <cell r="K5088">
            <v>2</v>
          </cell>
        </row>
        <row r="5089">
          <cell r="A5089" t="str">
            <v>MC</v>
          </cell>
          <cell r="B5089" t="str">
            <v>CA304</v>
          </cell>
          <cell r="C5089" t="str">
            <v>MC</v>
          </cell>
          <cell r="D5089" t="str">
            <v>HOLD</v>
          </cell>
          <cell r="E5089" t="str">
            <v>CAP</v>
          </cell>
          <cell r="F5089">
            <v>2</v>
          </cell>
          <cell r="G5089" t="str">
            <v>CB520700000T00</v>
          </cell>
          <cell r="H5089">
            <v>0.75</v>
          </cell>
          <cell r="I5089" t="str">
            <v>--</v>
          </cell>
          <cell r="J5089">
            <v>2</v>
          </cell>
          <cell r="K5089">
            <v>2</v>
          </cell>
        </row>
        <row r="5090">
          <cell r="A5090" t="str">
            <v>MC</v>
          </cell>
          <cell r="B5090" t="str">
            <v>CA304</v>
          </cell>
          <cell r="C5090" t="str">
            <v>MC</v>
          </cell>
          <cell r="D5090" t="str">
            <v>HOLD</v>
          </cell>
          <cell r="E5090" t="str">
            <v>CAP</v>
          </cell>
          <cell r="F5090">
            <v>2</v>
          </cell>
          <cell r="G5090" t="str">
            <v>CB520700000T00</v>
          </cell>
          <cell r="H5090">
            <v>0.75</v>
          </cell>
          <cell r="I5090" t="str">
            <v>--</v>
          </cell>
          <cell r="J5090">
            <v>2</v>
          </cell>
          <cell r="K5090">
            <v>2</v>
          </cell>
        </row>
        <row r="5091">
          <cell r="A5091" t="str">
            <v>MC</v>
          </cell>
          <cell r="B5091" t="str">
            <v>CA304</v>
          </cell>
          <cell r="C5091" t="str">
            <v>MC</v>
          </cell>
          <cell r="D5091" t="str">
            <v>2502</v>
          </cell>
          <cell r="E5091" t="str">
            <v>NPL</v>
          </cell>
          <cell r="F5091">
            <v>2</v>
          </cell>
          <cell r="G5091" t="str">
            <v>CB132308000TVR</v>
          </cell>
          <cell r="H5091">
            <v>0.75</v>
          </cell>
          <cell r="I5091" t="str">
            <v>75mm</v>
          </cell>
          <cell r="J5091">
            <v>4</v>
          </cell>
          <cell r="K5091">
            <v>4</v>
          </cell>
        </row>
        <row r="5092">
          <cell r="A5092" t="str">
            <v>MC</v>
          </cell>
          <cell r="B5092" t="str">
            <v>CA304</v>
          </cell>
          <cell r="C5092" t="str">
            <v>MC</v>
          </cell>
          <cell r="D5092" t="str">
            <v>2502</v>
          </cell>
          <cell r="E5092" t="str">
            <v>NPL</v>
          </cell>
          <cell r="F5092">
            <v>2</v>
          </cell>
          <cell r="G5092" t="str">
            <v>CB132308000TVR</v>
          </cell>
          <cell r="H5092">
            <v>0.75</v>
          </cell>
          <cell r="I5092" t="str">
            <v>75mm</v>
          </cell>
          <cell r="J5092">
            <v>2</v>
          </cell>
          <cell r="K5092">
            <v>2</v>
          </cell>
        </row>
        <row r="5093">
          <cell r="A5093" t="str">
            <v>MC</v>
          </cell>
          <cell r="B5093" t="str">
            <v>CA304</v>
          </cell>
          <cell r="C5093" t="str">
            <v>MC</v>
          </cell>
          <cell r="D5093" t="str">
            <v>2502</v>
          </cell>
          <cell r="E5093" t="str">
            <v>NPL</v>
          </cell>
          <cell r="F5093">
            <v>2</v>
          </cell>
          <cell r="G5093" t="str">
            <v>CB132308000TVR</v>
          </cell>
          <cell r="H5093">
            <v>0.75</v>
          </cell>
          <cell r="I5093" t="str">
            <v>75mm</v>
          </cell>
          <cell r="J5093">
            <v>2</v>
          </cell>
          <cell r="K5093">
            <v>2</v>
          </cell>
        </row>
        <row r="5094">
          <cell r="A5094" t="str">
            <v>MC</v>
          </cell>
          <cell r="B5094" t="str">
            <v>CA304</v>
          </cell>
          <cell r="C5094" t="str">
            <v>MC</v>
          </cell>
          <cell r="D5094" t="str">
            <v>2502</v>
          </cell>
          <cell r="E5094" t="str">
            <v>NPL</v>
          </cell>
          <cell r="F5094">
            <v>2</v>
          </cell>
          <cell r="G5094" t="str">
            <v>CB132308000TVR</v>
          </cell>
          <cell r="H5094">
            <v>0.75</v>
          </cell>
          <cell r="I5094" t="str">
            <v>75mm</v>
          </cell>
          <cell r="J5094">
            <v>4</v>
          </cell>
          <cell r="K5094">
            <v>4</v>
          </cell>
        </row>
        <row r="5095">
          <cell r="A5095" t="str">
            <v>MC</v>
          </cell>
          <cell r="B5095" t="str">
            <v>CA304</v>
          </cell>
          <cell r="C5095" t="str">
            <v>MC</v>
          </cell>
          <cell r="D5095" t="str">
            <v>HOLD</v>
          </cell>
          <cell r="E5095" t="str">
            <v>TEE</v>
          </cell>
          <cell r="F5095">
            <v>2</v>
          </cell>
          <cell r="G5095" t="str">
            <v>CB400300000T00</v>
          </cell>
          <cell r="H5095">
            <v>0.75</v>
          </cell>
          <cell r="I5095" t="str">
            <v>--</v>
          </cell>
          <cell r="J5095">
            <v>4</v>
          </cell>
          <cell r="K5095">
            <v>4</v>
          </cell>
        </row>
        <row r="5096">
          <cell r="A5096" t="str">
            <v>MC</v>
          </cell>
          <cell r="B5096" t="str">
            <v>CA304</v>
          </cell>
          <cell r="C5096" t="str">
            <v>MC</v>
          </cell>
          <cell r="D5096" t="str">
            <v>HOLD</v>
          </cell>
          <cell r="E5096" t="str">
            <v>TEE</v>
          </cell>
          <cell r="F5096">
            <v>2</v>
          </cell>
          <cell r="G5096" t="str">
            <v>CB400300000T00</v>
          </cell>
          <cell r="H5096">
            <v>0.75</v>
          </cell>
          <cell r="I5096" t="str">
            <v>--</v>
          </cell>
          <cell r="J5096">
            <v>4</v>
          </cell>
          <cell r="K5096">
            <v>4</v>
          </cell>
        </row>
        <row r="5097">
          <cell r="A5097" t="str">
            <v>MC</v>
          </cell>
          <cell r="B5097" t="str">
            <v>CA304</v>
          </cell>
          <cell r="C5097" t="str">
            <v>MC</v>
          </cell>
          <cell r="D5097" t="str">
            <v>HOLD</v>
          </cell>
          <cell r="E5097" t="str">
            <v>TEE</v>
          </cell>
          <cell r="F5097">
            <v>2</v>
          </cell>
          <cell r="G5097" t="str">
            <v>CB400300000T00</v>
          </cell>
          <cell r="H5097">
            <v>0.75</v>
          </cell>
          <cell r="I5097" t="str">
            <v>--</v>
          </cell>
          <cell r="J5097">
            <v>4</v>
          </cell>
          <cell r="K5097">
            <v>4</v>
          </cell>
        </row>
        <row r="5098">
          <cell r="A5098" t="str">
            <v>MC</v>
          </cell>
          <cell r="B5098" t="str">
            <v>CA304</v>
          </cell>
          <cell r="C5098" t="str">
            <v>MC</v>
          </cell>
          <cell r="D5098" t="str">
            <v>HOLD</v>
          </cell>
          <cell r="E5098" t="str">
            <v>TEE</v>
          </cell>
          <cell r="F5098">
            <v>2</v>
          </cell>
          <cell r="G5098" t="str">
            <v>CB400300000T00</v>
          </cell>
          <cell r="H5098">
            <v>0.75</v>
          </cell>
          <cell r="I5098" t="str">
            <v>--</v>
          </cell>
          <cell r="J5098">
            <v>2</v>
          </cell>
          <cell r="K5098">
            <v>2</v>
          </cell>
        </row>
        <row r="5099">
          <cell r="A5099" t="str">
            <v>MC</v>
          </cell>
          <cell r="B5099" t="str">
            <v>CA304</v>
          </cell>
          <cell r="C5099" t="str">
            <v>MC</v>
          </cell>
          <cell r="D5099" t="str">
            <v>HOLD</v>
          </cell>
          <cell r="E5099" t="str">
            <v>TEE</v>
          </cell>
          <cell r="F5099">
            <v>2</v>
          </cell>
          <cell r="G5099" t="str">
            <v>CB400300000T00</v>
          </cell>
          <cell r="H5099">
            <v>0.75</v>
          </cell>
          <cell r="I5099" t="str">
            <v>--</v>
          </cell>
          <cell r="J5099">
            <v>4</v>
          </cell>
          <cell r="K5099">
            <v>4</v>
          </cell>
        </row>
        <row r="5100">
          <cell r="A5100" t="str">
            <v>MC</v>
          </cell>
          <cell r="B5100" t="str">
            <v>CA304</v>
          </cell>
          <cell r="C5100" t="str">
            <v>SC1</v>
          </cell>
          <cell r="D5100" t="str">
            <v>HOLD</v>
          </cell>
          <cell r="E5100" t="str">
            <v>C SWG</v>
          </cell>
          <cell r="F5100">
            <v>2</v>
          </cell>
          <cell r="G5100" t="str">
            <v>CB161108080T0H</v>
          </cell>
          <cell r="H5100">
            <v>0.75</v>
          </cell>
          <cell r="I5100">
            <v>0.5</v>
          </cell>
          <cell r="J5100">
            <v>3</v>
          </cell>
          <cell r="K5100">
            <v>3</v>
          </cell>
        </row>
        <row r="5101">
          <cell r="A5101" t="str">
            <v>MC</v>
          </cell>
          <cell r="B5101" t="str">
            <v>CA304</v>
          </cell>
          <cell r="C5101" t="str">
            <v>MC</v>
          </cell>
          <cell r="D5101" t="str">
            <v>2605</v>
          </cell>
          <cell r="E5101" t="str">
            <v>90 ELL</v>
          </cell>
          <cell r="F5101">
            <v>2</v>
          </cell>
          <cell r="G5101" t="str">
            <v>CB400100000100</v>
          </cell>
          <cell r="H5101">
            <v>1</v>
          </cell>
          <cell r="I5101" t="str">
            <v>--</v>
          </cell>
          <cell r="J5101">
            <v>6</v>
          </cell>
          <cell r="K5101">
            <v>6</v>
          </cell>
        </row>
        <row r="5102">
          <cell r="A5102" t="str">
            <v>MC</v>
          </cell>
          <cell r="B5102" t="str">
            <v>CA304</v>
          </cell>
          <cell r="C5102" t="str">
            <v>MC</v>
          </cell>
          <cell r="D5102" t="str">
            <v>2609</v>
          </cell>
          <cell r="E5102" t="str">
            <v>90 ELL</v>
          </cell>
          <cell r="F5102">
            <v>2</v>
          </cell>
          <cell r="G5102" t="str">
            <v>CB400100000100</v>
          </cell>
          <cell r="H5102">
            <v>1</v>
          </cell>
          <cell r="I5102" t="str">
            <v>--</v>
          </cell>
          <cell r="J5102">
            <v>7</v>
          </cell>
          <cell r="K5102">
            <v>7</v>
          </cell>
        </row>
        <row r="5103">
          <cell r="A5103" t="str">
            <v>MC</v>
          </cell>
          <cell r="B5103" t="str">
            <v>BA305</v>
          </cell>
          <cell r="C5103" t="str">
            <v>MOH</v>
          </cell>
          <cell r="D5103" t="str">
            <v>2002</v>
          </cell>
          <cell r="E5103" t="str">
            <v>90 ELL</v>
          </cell>
          <cell r="F5103">
            <v>2</v>
          </cell>
          <cell r="G5103" t="str">
            <v>CB400100000100</v>
          </cell>
          <cell r="H5103">
            <v>1</v>
          </cell>
          <cell r="I5103" t="str">
            <v>--</v>
          </cell>
          <cell r="J5103">
            <v>6</v>
          </cell>
          <cell r="K5103">
            <v>6</v>
          </cell>
        </row>
        <row r="5104">
          <cell r="A5104" t="str">
            <v>MC</v>
          </cell>
          <cell r="B5104" t="str">
            <v>BA305</v>
          </cell>
          <cell r="C5104" t="str">
            <v>MOH</v>
          </cell>
          <cell r="D5104" t="str">
            <v>2100</v>
          </cell>
          <cell r="E5104" t="str">
            <v>90 ELL</v>
          </cell>
          <cell r="F5104">
            <v>2</v>
          </cell>
          <cell r="G5104" t="str">
            <v>CB400100000100</v>
          </cell>
          <cell r="H5104">
            <v>1</v>
          </cell>
          <cell r="I5104" t="str">
            <v>--</v>
          </cell>
          <cell r="J5104">
            <v>2</v>
          </cell>
          <cell r="K5104">
            <v>2</v>
          </cell>
        </row>
        <row r="5105">
          <cell r="A5105" t="str">
            <v>MC</v>
          </cell>
          <cell r="B5105" t="str">
            <v>BA305</v>
          </cell>
          <cell r="C5105" t="str">
            <v>MOH</v>
          </cell>
          <cell r="D5105" t="str">
            <v>2101</v>
          </cell>
          <cell r="E5105" t="str">
            <v>90 ELL</v>
          </cell>
          <cell r="F5105">
            <v>2</v>
          </cell>
          <cell r="G5105" t="str">
            <v>CB400100000100</v>
          </cell>
          <cell r="H5105">
            <v>1</v>
          </cell>
          <cell r="I5105" t="str">
            <v>--</v>
          </cell>
          <cell r="J5105">
            <v>6</v>
          </cell>
          <cell r="K5105">
            <v>6</v>
          </cell>
        </row>
        <row r="5106">
          <cell r="A5106" t="str">
            <v>MC</v>
          </cell>
          <cell r="B5106" t="str">
            <v>CA304</v>
          </cell>
          <cell r="C5106" t="str">
            <v>N</v>
          </cell>
          <cell r="D5106" t="str">
            <v>HOLD</v>
          </cell>
          <cell r="E5106" t="str">
            <v>90 ELL</v>
          </cell>
          <cell r="F5106">
            <v>2</v>
          </cell>
          <cell r="G5106" t="str">
            <v>CB400100000100</v>
          </cell>
          <cell r="H5106">
            <v>1</v>
          </cell>
          <cell r="I5106" t="str">
            <v>--</v>
          </cell>
          <cell r="J5106">
            <v>1</v>
          </cell>
          <cell r="K5106">
            <v>1</v>
          </cell>
        </row>
        <row r="5107">
          <cell r="A5107" t="str">
            <v>MC</v>
          </cell>
          <cell r="B5107" t="str">
            <v>BA312</v>
          </cell>
          <cell r="C5107" t="str">
            <v>SA98</v>
          </cell>
          <cell r="D5107" t="str">
            <v>2411</v>
          </cell>
          <cell r="E5107" t="str">
            <v>90 ELL</v>
          </cell>
          <cell r="F5107">
            <v>2</v>
          </cell>
          <cell r="G5107" t="str">
            <v>CB300108000100</v>
          </cell>
          <cell r="H5107">
            <v>1</v>
          </cell>
          <cell r="I5107" t="str">
            <v>--</v>
          </cell>
          <cell r="J5107">
            <v>9</v>
          </cell>
          <cell r="K5107">
            <v>9</v>
          </cell>
        </row>
        <row r="5108">
          <cell r="A5108" t="str">
            <v>MC</v>
          </cell>
          <cell r="B5108" t="str">
            <v>BA302</v>
          </cell>
          <cell r="C5108" t="str">
            <v>SD20</v>
          </cell>
          <cell r="D5108" t="str">
            <v>2301</v>
          </cell>
          <cell r="E5108" t="str">
            <v>90 ELL</v>
          </cell>
          <cell r="F5108">
            <v>2</v>
          </cell>
          <cell r="G5108" t="str">
            <v>CB400100000100</v>
          </cell>
          <cell r="H5108">
            <v>1</v>
          </cell>
          <cell r="I5108" t="str">
            <v>--</v>
          </cell>
          <cell r="J5108">
            <v>10</v>
          </cell>
          <cell r="K5108">
            <v>10</v>
          </cell>
        </row>
        <row r="5109">
          <cell r="A5109" t="str">
            <v>MC</v>
          </cell>
          <cell r="B5109" t="str">
            <v>BA305</v>
          </cell>
          <cell r="C5109" t="str">
            <v>MOH</v>
          </cell>
          <cell r="D5109" t="str">
            <v>2112</v>
          </cell>
          <cell r="E5109" t="str">
            <v>90 ELL</v>
          </cell>
          <cell r="F5109">
            <v>2</v>
          </cell>
          <cell r="G5109" t="str">
            <v>CB400100000100</v>
          </cell>
          <cell r="H5109">
            <v>1</v>
          </cell>
          <cell r="I5109" t="str">
            <v>--</v>
          </cell>
          <cell r="J5109">
            <v>7</v>
          </cell>
          <cell r="K5109">
            <v>7</v>
          </cell>
        </row>
        <row r="5110">
          <cell r="A5110" t="str">
            <v>MC</v>
          </cell>
          <cell r="B5110" t="str">
            <v>BA305</v>
          </cell>
          <cell r="C5110" t="str">
            <v>VNC</v>
          </cell>
          <cell r="D5110" t="str">
            <v>2016</v>
          </cell>
          <cell r="E5110" t="str">
            <v>90 ELL</v>
          </cell>
          <cell r="F5110">
            <v>2</v>
          </cell>
          <cell r="G5110" t="str">
            <v>CB400100000100</v>
          </cell>
          <cell r="H5110">
            <v>1</v>
          </cell>
          <cell r="I5110" t="str">
            <v>--</v>
          </cell>
          <cell r="J5110">
            <v>2</v>
          </cell>
          <cell r="K5110">
            <v>2</v>
          </cell>
        </row>
        <row r="5111">
          <cell r="A5111" t="str">
            <v>MC</v>
          </cell>
          <cell r="B5111" t="str">
            <v>BA305</v>
          </cell>
          <cell r="C5111" t="str">
            <v>MOH</v>
          </cell>
          <cell r="D5111" t="str">
            <v>2100</v>
          </cell>
          <cell r="E5111" t="str">
            <v>C SWG</v>
          </cell>
          <cell r="F5111">
            <v>2</v>
          </cell>
          <cell r="G5111" t="str">
            <v>CB16110808010T</v>
          </cell>
          <cell r="H5111">
            <v>1</v>
          </cell>
          <cell r="I5111">
            <v>0.75</v>
          </cell>
          <cell r="J5111">
            <v>1</v>
          </cell>
          <cell r="K5111">
            <v>1</v>
          </cell>
        </row>
        <row r="5112">
          <cell r="A5112" t="str">
            <v>MC</v>
          </cell>
          <cell r="B5112" t="str">
            <v>BA305</v>
          </cell>
          <cell r="C5112" t="str">
            <v>VNC</v>
          </cell>
          <cell r="D5112" t="str">
            <v>2016</v>
          </cell>
          <cell r="E5112" t="str">
            <v>C SWG</v>
          </cell>
          <cell r="F5112">
            <v>2</v>
          </cell>
          <cell r="G5112" t="str">
            <v>CB16110808010T</v>
          </cell>
          <cell r="H5112">
            <v>1</v>
          </cell>
          <cell r="I5112">
            <v>0.75</v>
          </cell>
          <cell r="J5112">
            <v>1</v>
          </cell>
          <cell r="K5112">
            <v>1</v>
          </cell>
        </row>
        <row r="5113">
          <cell r="A5113" t="str">
            <v>MC</v>
          </cell>
          <cell r="B5113" t="str">
            <v>BA312</v>
          </cell>
          <cell r="C5113" t="str">
            <v>SA98</v>
          </cell>
          <cell r="D5113" t="str">
            <v>2411</v>
          </cell>
          <cell r="E5113" t="str">
            <v>CPLG</v>
          </cell>
          <cell r="F5113">
            <v>2</v>
          </cell>
          <cell r="G5113" t="str">
            <v>CB400500000100</v>
          </cell>
          <cell r="H5113">
            <v>1</v>
          </cell>
          <cell r="I5113" t="str">
            <v>--</v>
          </cell>
          <cell r="J5113">
            <v>5</v>
          </cell>
          <cell r="K5113">
            <v>5</v>
          </cell>
        </row>
        <row r="5114">
          <cell r="A5114" t="str">
            <v>MC</v>
          </cell>
          <cell r="B5114" t="str">
            <v>BA302</v>
          </cell>
          <cell r="C5114" t="str">
            <v>SD20</v>
          </cell>
          <cell r="D5114" t="str">
            <v>2301</v>
          </cell>
          <cell r="E5114" t="str">
            <v>CPLG</v>
          </cell>
          <cell r="F5114">
            <v>2</v>
          </cell>
          <cell r="G5114" t="str">
            <v>CB400500000100</v>
          </cell>
          <cell r="H5114">
            <v>1</v>
          </cell>
          <cell r="I5114" t="str">
            <v>--</v>
          </cell>
          <cell r="J5114">
            <v>3</v>
          </cell>
          <cell r="K5114">
            <v>3</v>
          </cell>
        </row>
        <row r="5115">
          <cell r="A5115" t="str">
            <v>MC</v>
          </cell>
          <cell r="B5115" t="str">
            <v>BA305</v>
          </cell>
          <cell r="C5115" t="str">
            <v>VNC</v>
          </cell>
          <cell r="D5115" t="str">
            <v>2016</v>
          </cell>
          <cell r="E5115" t="str">
            <v>CPLG</v>
          </cell>
          <cell r="F5115">
            <v>2</v>
          </cell>
          <cell r="G5115" t="str">
            <v>CB400500000100</v>
          </cell>
          <cell r="H5115">
            <v>1</v>
          </cell>
          <cell r="I5115" t="str">
            <v>--</v>
          </cell>
          <cell r="J5115">
            <v>1</v>
          </cell>
          <cell r="K5115">
            <v>1</v>
          </cell>
        </row>
        <row r="5116">
          <cell r="A5116" t="str">
            <v>MC</v>
          </cell>
          <cell r="B5116" t="str">
            <v>BA305</v>
          </cell>
          <cell r="C5116" t="str">
            <v>MOH</v>
          </cell>
          <cell r="D5116" t="str">
            <v>2101</v>
          </cell>
          <cell r="E5116" t="str">
            <v>E SWG</v>
          </cell>
          <cell r="F5116">
            <v>2</v>
          </cell>
          <cell r="G5116" t="str">
            <v>CB16210808010T</v>
          </cell>
          <cell r="H5116">
            <v>1</v>
          </cell>
          <cell r="I5116">
            <v>0.75</v>
          </cell>
          <cell r="J5116">
            <v>2</v>
          </cell>
          <cell r="K5116">
            <v>2</v>
          </cell>
        </row>
        <row r="5117">
          <cell r="A5117" t="str">
            <v>MC</v>
          </cell>
          <cell r="B5117" t="str">
            <v>BA305</v>
          </cell>
          <cell r="C5117" t="str">
            <v>MOH</v>
          </cell>
          <cell r="D5117" t="str">
            <v>2112</v>
          </cell>
          <cell r="E5117" t="str">
            <v>E SWG</v>
          </cell>
          <cell r="F5117">
            <v>2</v>
          </cell>
          <cell r="G5117" t="str">
            <v>CB16210808010T</v>
          </cell>
          <cell r="H5117">
            <v>1</v>
          </cell>
          <cell r="I5117">
            <v>0.75</v>
          </cell>
          <cell r="J5117">
            <v>2</v>
          </cell>
          <cell r="K5117">
            <v>2</v>
          </cell>
        </row>
        <row r="5118">
          <cell r="A5118" t="str">
            <v>MC</v>
          </cell>
          <cell r="B5118" t="str">
            <v>BA312</v>
          </cell>
          <cell r="C5118" t="str">
            <v>SA98</v>
          </cell>
          <cell r="D5118" t="str">
            <v>2411</v>
          </cell>
          <cell r="E5118" t="str">
            <v>E SWG</v>
          </cell>
          <cell r="F5118">
            <v>2</v>
          </cell>
          <cell r="G5118" t="str">
            <v>CB16210808010T</v>
          </cell>
          <cell r="H5118">
            <v>1</v>
          </cell>
          <cell r="I5118">
            <v>0.75</v>
          </cell>
          <cell r="J5118">
            <v>2</v>
          </cell>
          <cell r="K5118">
            <v>2</v>
          </cell>
        </row>
        <row r="5119">
          <cell r="A5119" t="str">
            <v>MC</v>
          </cell>
          <cell r="B5119" t="str">
            <v>BA302</v>
          </cell>
          <cell r="C5119" t="str">
            <v>SD20</v>
          </cell>
          <cell r="D5119" t="str">
            <v>2301</v>
          </cell>
          <cell r="E5119" t="str">
            <v>E SWG</v>
          </cell>
          <cell r="F5119">
            <v>2</v>
          </cell>
          <cell r="G5119" t="str">
            <v>CB16210808010T</v>
          </cell>
          <cell r="H5119">
            <v>1</v>
          </cell>
          <cell r="I5119">
            <v>0.75</v>
          </cell>
          <cell r="J5119">
            <v>2</v>
          </cell>
          <cell r="K5119">
            <v>2</v>
          </cell>
        </row>
        <row r="5120">
          <cell r="A5120" t="str">
            <v>MC</v>
          </cell>
          <cell r="B5120" t="str">
            <v>BA305</v>
          </cell>
          <cell r="C5120" t="str">
            <v>MOH</v>
          </cell>
          <cell r="D5120" t="str">
            <v>2002</v>
          </cell>
          <cell r="E5120" t="str">
            <v>R TEE</v>
          </cell>
          <cell r="F5120">
            <v>2</v>
          </cell>
          <cell r="G5120" t="str">
            <v>CB40040000010T</v>
          </cell>
          <cell r="H5120">
            <v>1</v>
          </cell>
          <cell r="I5120">
            <v>0.75</v>
          </cell>
          <cell r="J5120">
            <v>2</v>
          </cell>
          <cell r="K5120">
            <v>2</v>
          </cell>
        </row>
        <row r="5121">
          <cell r="A5121" t="str">
            <v>MC</v>
          </cell>
          <cell r="B5121" t="str">
            <v>BA305</v>
          </cell>
          <cell r="C5121" t="str">
            <v>MOH</v>
          </cell>
          <cell r="D5121" t="str">
            <v>2101</v>
          </cell>
          <cell r="E5121" t="str">
            <v>R TEE</v>
          </cell>
          <cell r="F5121">
            <v>2</v>
          </cell>
          <cell r="G5121" t="str">
            <v>CB40040000010T</v>
          </cell>
          <cell r="H5121">
            <v>1</v>
          </cell>
          <cell r="I5121">
            <v>0.75</v>
          </cell>
          <cell r="J5121">
            <v>2</v>
          </cell>
          <cell r="K5121">
            <v>2</v>
          </cell>
        </row>
        <row r="5122">
          <cell r="A5122" t="str">
            <v>MC</v>
          </cell>
          <cell r="B5122" t="str">
            <v>BA305</v>
          </cell>
          <cell r="C5122" t="str">
            <v>MOH</v>
          </cell>
          <cell r="D5122" t="str">
            <v>2100</v>
          </cell>
          <cell r="E5122" t="str">
            <v>R TEE</v>
          </cell>
          <cell r="F5122">
            <v>2</v>
          </cell>
          <cell r="G5122" t="str">
            <v>CB40040000010T</v>
          </cell>
          <cell r="H5122">
            <v>1</v>
          </cell>
          <cell r="I5122">
            <v>0.75</v>
          </cell>
          <cell r="J5122">
            <v>1</v>
          </cell>
          <cell r="K5122">
            <v>1</v>
          </cell>
        </row>
        <row r="5123">
          <cell r="A5123" t="str">
            <v>MC</v>
          </cell>
          <cell r="B5123" t="str">
            <v>BA305</v>
          </cell>
          <cell r="C5123" t="str">
            <v>MOH</v>
          </cell>
          <cell r="D5123" t="str">
            <v>2112</v>
          </cell>
          <cell r="E5123" t="str">
            <v>R TEE</v>
          </cell>
          <cell r="F5123">
            <v>2</v>
          </cell>
          <cell r="G5123" t="str">
            <v>CB40040000010T</v>
          </cell>
          <cell r="H5123">
            <v>1</v>
          </cell>
          <cell r="I5123">
            <v>0.75</v>
          </cell>
          <cell r="J5123">
            <v>3</v>
          </cell>
          <cell r="K5123">
            <v>3</v>
          </cell>
        </row>
        <row r="5124">
          <cell r="A5124" t="str">
            <v>MC</v>
          </cell>
          <cell r="B5124" t="str">
            <v>BA302</v>
          </cell>
          <cell r="C5124" t="str">
            <v>SD20</v>
          </cell>
          <cell r="D5124" t="str">
            <v>2301</v>
          </cell>
          <cell r="E5124" t="str">
            <v>R TEE</v>
          </cell>
          <cell r="F5124">
            <v>2</v>
          </cell>
          <cell r="G5124" t="str">
            <v>CB40040000010T</v>
          </cell>
          <cell r="H5124">
            <v>1</v>
          </cell>
          <cell r="I5124">
            <v>0.75</v>
          </cell>
          <cell r="J5124">
            <v>2</v>
          </cell>
          <cell r="K5124">
            <v>2</v>
          </cell>
        </row>
        <row r="5125">
          <cell r="A5125" t="str">
            <v>MC</v>
          </cell>
          <cell r="B5125" t="str">
            <v>BA312</v>
          </cell>
          <cell r="C5125" t="str">
            <v>SA98</v>
          </cell>
          <cell r="D5125" t="str">
            <v>2411</v>
          </cell>
          <cell r="E5125" t="str">
            <v>R TEE</v>
          </cell>
          <cell r="F5125">
            <v>2</v>
          </cell>
          <cell r="G5125" t="str">
            <v>CB40040000010T</v>
          </cell>
          <cell r="H5125">
            <v>1</v>
          </cell>
          <cell r="I5125">
            <v>0.75</v>
          </cell>
          <cell r="J5125">
            <v>3</v>
          </cell>
          <cell r="K5125">
            <v>3</v>
          </cell>
        </row>
        <row r="5126">
          <cell r="A5126" t="str">
            <v>MC</v>
          </cell>
          <cell r="B5126" t="str">
            <v>BA312</v>
          </cell>
          <cell r="C5126" t="str">
            <v>SA98</v>
          </cell>
          <cell r="D5126" t="str">
            <v>2411</v>
          </cell>
          <cell r="E5126" t="str">
            <v>TEE</v>
          </cell>
          <cell r="F5126">
            <v>2</v>
          </cell>
          <cell r="G5126" t="str">
            <v>CB300308000100</v>
          </cell>
          <cell r="H5126">
            <v>1</v>
          </cell>
          <cell r="I5126" t="str">
            <v>--</v>
          </cell>
          <cell r="J5126">
            <v>2</v>
          </cell>
          <cell r="K5126">
            <v>2</v>
          </cell>
        </row>
        <row r="5127">
          <cell r="A5127" t="str">
            <v>MC</v>
          </cell>
          <cell r="B5127" t="str">
            <v>BA302</v>
          </cell>
          <cell r="C5127" t="str">
            <v>SD20</v>
          </cell>
          <cell r="D5127" t="str">
            <v>2301</v>
          </cell>
          <cell r="E5127" t="str">
            <v>TEE</v>
          </cell>
          <cell r="F5127">
            <v>2</v>
          </cell>
          <cell r="G5127" t="str">
            <v>CB400300000100</v>
          </cell>
          <cell r="H5127">
            <v>1</v>
          </cell>
          <cell r="I5127" t="str">
            <v>--</v>
          </cell>
          <cell r="J5127">
            <v>2</v>
          </cell>
          <cell r="K5127">
            <v>2</v>
          </cell>
        </row>
        <row r="5128">
          <cell r="A5128" t="str">
            <v>MC</v>
          </cell>
          <cell r="B5128" t="str">
            <v>BA305</v>
          </cell>
          <cell r="C5128" t="str">
            <v>MOH</v>
          </cell>
          <cell r="D5128" t="str">
            <v>2100</v>
          </cell>
          <cell r="E5128" t="str">
            <v>TEE</v>
          </cell>
          <cell r="F5128">
            <v>2</v>
          </cell>
          <cell r="G5128" t="str">
            <v>CB400300000100</v>
          </cell>
          <cell r="H5128">
            <v>1</v>
          </cell>
          <cell r="I5128" t="str">
            <v>--</v>
          </cell>
          <cell r="J5128">
            <v>1</v>
          </cell>
          <cell r="K5128">
            <v>1</v>
          </cell>
        </row>
        <row r="5129">
          <cell r="A5129" t="str">
            <v>MC</v>
          </cell>
          <cell r="B5129" t="str">
            <v>BA305</v>
          </cell>
          <cell r="C5129" t="str">
            <v>MOH</v>
          </cell>
          <cell r="D5129" t="str">
            <v>2101</v>
          </cell>
          <cell r="E5129" t="str">
            <v>TEE</v>
          </cell>
          <cell r="F5129">
            <v>2</v>
          </cell>
          <cell r="G5129" t="str">
            <v>CB400300000100</v>
          </cell>
          <cell r="H5129">
            <v>1</v>
          </cell>
          <cell r="I5129" t="str">
            <v>--</v>
          </cell>
          <cell r="J5129">
            <v>2</v>
          </cell>
          <cell r="K5129">
            <v>2</v>
          </cell>
        </row>
        <row r="5130">
          <cell r="A5130" t="str">
            <v>MC</v>
          </cell>
          <cell r="B5130" t="str">
            <v>CA304</v>
          </cell>
          <cell r="C5130" t="str">
            <v>MC</v>
          </cell>
          <cell r="D5130" t="str">
            <v>2604</v>
          </cell>
          <cell r="E5130" t="str">
            <v>90 ELL</v>
          </cell>
          <cell r="F5130">
            <v>2</v>
          </cell>
          <cell r="G5130" t="str">
            <v>CB400100000100</v>
          </cell>
          <cell r="H5130">
            <v>1</v>
          </cell>
          <cell r="I5130" t="str">
            <v>--</v>
          </cell>
          <cell r="J5130">
            <v>8</v>
          </cell>
          <cell r="K5130">
            <v>8</v>
          </cell>
        </row>
        <row r="5131">
          <cell r="A5131" t="str">
            <v>MC</v>
          </cell>
          <cell r="B5131" t="str">
            <v>CA304</v>
          </cell>
          <cell r="C5131" t="str">
            <v>MC</v>
          </cell>
          <cell r="D5131" t="str">
            <v>HOLD</v>
          </cell>
          <cell r="E5131" t="str">
            <v>90 ELL</v>
          </cell>
          <cell r="F5131">
            <v>2</v>
          </cell>
          <cell r="G5131" t="str">
            <v>CB400100000100</v>
          </cell>
          <cell r="H5131">
            <v>1</v>
          </cell>
          <cell r="I5131" t="str">
            <v>--</v>
          </cell>
          <cell r="J5131">
            <v>3</v>
          </cell>
          <cell r="K5131">
            <v>3</v>
          </cell>
        </row>
        <row r="5132">
          <cell r="A5132" t="str">
            <v>MC</v>
          </cell>
          <cell r="B5132" t="str">
            <v>CA304</v>
          </cell>
          <cell r="C5132" t="str">
            <v>MC</v>
          </cell>
          <cell r="D5132" t="str">
            <v>HOLD</v>
          </cell>
          <cell r="E5132" t="str">
            <v>90 ELL</v>
          </cell>
          <cell r="F5132">
            <v>2</v>
          </cell>
          <cell r="G5132" t="str">
            <v>CB400100000100</v>
          </cell>
          <cell r="H5132">
            <v>1</v>
          </cell>
          <cell r="I5132" t="str">
            <v>--</v>
          </cell>
          <cell r="J5132">
            <v>2</v>
          </cell>
          <cell r="K5132">
            <v>2</v>
          </cell>
        </row>
        <row r="5133">
          <cell r="A5133" t="str">
            <v>MC</v>
          </cell>
          <cell r="B5133" t="str">
            <v>CA304</v>
          </cell>
          <cell r="C5133" t="str">
            <v>MC</v>
          </cell>
          <cell r="D5133" t="str">
            <v>2604</v>
          </cell>
          <cell r="E5133" t="str">
            <v>C SWG</v>
          </cell>
          <cell r="F5133">
            <v>2</v>
          </cell>
          <cell r="G5133" t="str">
            <v>CB16110808010T</v>
          </cell>
          <cell r="H5133">
            <v>1</v>
          </cell>
          <cell r="I5133">
            <v>0.75</v>
          </cell>
          <cell r="J5133">
            <v>2</v>
          </cell>
          <cell r="K5133">
            <v>2</v>
          </cell>
        </row>
        <row r="5134">
          <cell r="A5134" t="str">
            <v>MC</v>
          </cell>
          <cell r="B5134" t="str">
            <v>CA304</v>
          </cell>
          <cell r="C5134" t="str">
            <v>MC</v>
          </cell>
          <cell r="D5134" t="str">
            <v>2604</v>
          </cell>
          <cell r="E5134" t="str">
            <v>E SWG</v>
          </cell>
          <cell r="F5134">
            <v>2</v>
          </cell>
          <cell r="G5134" t="str">
            <v>CB16210808010T</v>
          </cell>
          <cell r="H5134">
            <v>1</v>
          </cell>
          <cell r="I5134">
            <v>0.75</v>
          </cell>
          <cell r="J5134">
            <v>2</v>
          </cell>
          <cell r="K5134">
            <v>2</v>
          </cell>
        </row>
        <row r="5135">
          <cell r="A5135" t="str">
            <v>MC</v>
          </cell>
          <cell r="B5135" t="str">
            <v>CA304</v>
          </cell>
          <cell r="C5135" t="str">
            <v>MC</v>
          </cell>
          <cell r="D5135" t="str">
            <v>HOLD</v>
          </cell>
          <cell r="E5135" t="str">
            <v>E SWG</v>
          </cell>
          <cell r="F5135">
            <v>2</v>
          </cell>
          <cell r="G5135" t="str">
            <v>CB16210808010T</v>
          </cell>
          <cell r="H5135">
            <v>1</v>
          </cell>
          <cell r="I5135">
            <v>0.75</v>
          </cell>
          <cell r="J5135">
            <v>2</v>
          </cell>
          <cell r="K5135">
            <v>2</v>
          </cell>
        </row>
        <row r="5136">
          <cell r="A5136" t="str">
            <v>MC</v>
          </cell>
          <cell r="B5136" t="str">
            <v>CA304</v>
          </cell>
          <cell r="C5136" t="str">
            <v>MC</v>
          </cell>
          <cell r="D5136" t="str">
            <v>2604</v>
          </cell>
          <cell r="E5136" t="str">
            <v>R TEE</v>
          </cell>
          <cell r="F5136">
            <v>2</v>
          </cell>
          <cell r="G5136" t="str">
            <v>CB40040000010T</v>
          </cell>
          <cell r="H5136">
            <v>1</v>
          </cell>
          <cell r="I5136">
            <v>0.75</v>
          </cell>
          <cell r="J5136">
            <v>4</v>
          </cell>
          <cell r="K5136">
            <v>4</v>
          </cell>
        </row>
        <row r="5137">
          <cell r="A5137" t="str">
            <v>MC</v>
          </cell>
          <cell r="B5137" t="str">
            <v>CA304</v>
          </cell>
          <cell r="C5137" t="str">
            <v>MC</v>
          </cell>
          <cell r="D5137" t="str">
            <v>HOLD</v>
          </cell>
          <cell r="E5137" t="str">
            <v>R TEE</v>
          </cell>
          <cell r="F5137">
            <v>2</v>
          </cell>
          <cell r="G5137" t="str">
            <v>CB40040000010T</v>
          </cell>
          <cell r="H5137">
            <v>1</v>
          </cell>
          <cell r="I5137">
            <v>0.75</v>
          </cell>
          <cell r="J5137">
            <v>2</v>
          </cell>
          <cell r="K5137">
            <v>2</v>
          </cell>
        </row>
        <row r="5138">
          <cell r="A5138" t="str">
            <v>MC</v>
          </cell>
          <cell r="B5138" t="str">
            <v>CA304</v>
          </cell>
          <cell r="C5138" t="str">
            <v>MC</v>
          </cell>
          <cell r="D5138" t="str">
            <v>HOLD</v>
          </cell>
          <cell r="E5138" t="str">
            <v>R TEE</v>
          </cell>
          <cell r="F5138">
            <v>2</v>
          </cell>
          <cell r="G5138" t="str">
            <v>CB40040000010T</v>
          </cell>
          <cell r="H5138">
            <v>1</v>
          </cell>
          <cell r="I5138">
            <v>0.75</v>
          </cell>
          <cell r="J5138">
            <v>2</v>
          </cell>
          <cell r="K5138">
            <v>2</v>
          </cell>
        </row>
        <row r="5139">
          <cell r="A5139" t="str">
            <v>MC</v>
          </cell>
          <cell r="B5139" t="str">
            <v>CA304</v>
          </cell>
          <cell r="C5139" t="str">
            <v>MC</v>
          </cell>
          <cell r="D5139" t="str">
            <v>2604</v>
          </cell>
          <cell r="E5139" t="str">
            <v>TEE</v>
          </cell>
          <cell r="F5139">
            <v>2</v>
          </cell>
          <cell r="G5139" t="str">
            <v>CB400300000100</v>
          </cell>
          <cell r="H5139">
            <v>1</v>
          </cell>
          <cell r="I5139" t="str">
            <v>--</v>
          </cell>
          <cell r="J5139">
            <v>1</v>
          </cell>
          <cell r="K5139">
            <v>1</v>
          </cell>
        </row>
        <row r="5140">
          <cell r="A5140" t="str">
            <v>MC</v>
          </cell>
          <cell r="B5140" t="str">
            <v>CA304</v>
          </cell>
          <cell r="C5140" t="str">
            <v>MC</v>
          </cell>
          <cell r="D5140" t="str">
            <v>HOLD</v>
          </cell>
          <cell r="E5140" t="str">
            <v>TEE</v>
          </cell>
          <cell r="F5140">
            <v>2</v>
          </cell>
          <cell r="G5140" t="str">
            <v>CB400300000100</v>
          </cell>
          <cell r="H5140">
            <v>1</v>
          </cell>
          <cell r="I5140" t="str">
            <v>--</v>
          </cell>
          <cell r="J5140">
            <v>5</v>
          </cell>
          <cell r="K5140">
            <v>5</v>
          </cell>
        </row>
        <row r="5141">
          <cell r="A5141" t="str">
            <v>MC</v>
          </cell>
          <cell r="B5141" t="str">
            <v>B2C</v>
          </cell>
          <cell r="C5141" t="str">
            <v>SH</v>
          </cell>
          <cell r="D5141" t="str">
            <v>HOLD</v>
          </cell>
          <cell r="E5141" t="str">
            <v>90 ELL</v>
          </cell>
          <cell r="F5141">
            <v>2</v>
          </cell>
          <cell r="G5141" t="str">
            <v>CB400100001H00</v>
          </cell>
          <cell r="H5141">
            <v>1.5</v>
          </cell>
          <cell r="I5141" t="str">
            <v>--</v>
          </cell>
          <cell r="J5141">
            <v>10</v>
          </cell>
          <cell r="K5141">
            <v>10</v>
          </cell>
        </row>
        <row r="5142">
          <cell r="A5142" t="str">
            <v>MC</v>
          </cell>
          <cell r="B5142" t="str">
            <v>CA304</v>
          </cell>
          <cell r="C5142" t="str">
            <v>MC</v>
          </cell>
          <cell r="D5142" t="str">
            <v>2505</v>
          </cell>
          <cell r="E5142" t="str">
            <v>90 ELL</v>
          </cell>
          <cell r="F5142">
            <v>2</v>
          </cell>
          <cell r="G5142" t="str">
            <v>CB400100001H00</v>
          </cell>
          <cell r="H5142">
            <v>1.5</v>
          </cell>
          <cell r="I5142" t="str">
            <v>--</v>
          </cell>
          <cell r="J5142">
            <v>5</v>
          </cell>
          <cell r="K5142">
            <v>5</v>
          </cell>
        </row>
        <row r="5143">
          <cell r="A5143" t="str">
            <v>MC</v>
          </cell>
          <cell r="B5143" t="str">
            <v>CA304</v>
          </cell>
          <cell r="C5143" t="str">
            <v>MC</v>
          </cell>
          <cell r="D5143" t="str">
            <v>2605</v>
          </cell>
          <cell r="E5143" t="str">
            <v>90 ELL</v>
          </cell>
          <cell r="F5143">
            <v>2</v>
          </cell>
          <cell r="G5143" t="str">
            <v>CB400100001H00</v>
          </cell>
          <cell r="H5143">
            <v>1.5</v>
          </cell>
          <cell r="I5143" t="str">
            <v>--</v>
          </cell>
          <cell r="J5143">
            <v>2</v>
          </cell>
          <cell r="K5143">
            <v>2</v>
          </cell>
        </row>
        <row r="5144">
          <cell r="A5144" t="str">
            <v>MC</v>
          </cell>
          <cell r="B5144" t="str">
            <v>CA304</v>
          </cell>
          <cell r="C5144" t="str">
            <v>MC</v>
          </cell>
          <cell r="D5144" t="str">
            <v>2608</v>
          </cell>
          <cell r="E5144" t="str">
            <v>90 ELL</v>
          </cell>
          <cell r="F5144">
            <v>2</v>
          </cell>
          <cell r="G5144" t="str">
            <v>CB400100001H00</v>
          </cell>
          <cell r="H5144">
            <v>1.5</v>
          </cell>
          <cell r="I5144" t="str">
            <v>--</v>
          </cell>
          <cell r="J5144">
            <v>5</v>
          </cell>
          <cell r="K5144">
            <v>5</v>
          </cell>
        </row>
        <row r="5145">
          <cell r="A5145" t="str">
            <v>MC</v>
          </cell>
          <cell r="B5145" t="str">
            <v>CA304</v>
          </cell>
          <cell r="C5145" t="str">
            <v>MC</v>
          </cell>
          <cell r="D5145" t="str">
            <v>2609</v>
          </cell>
          <cell r="E5145" t="str">
            <v>90 ELL</v>
          </cell>
          <cell r="F5145">
            <v>2</v>
          </cell>
          <cell r="G5145" t="str">
            <v>CB400100001H00</v>
          </cell>
          <cell r="H5145">
            <v>1.5</v>
          </cell>
          <cell r="I5145" t="str">
            <v>--</v>
          </cell>
          <cell r="J5145">
            <v>11</v>
          </cell>
          <cell r="K5145">
            <v>11</v>
          </cell>
        </row>
        <row r="5146">
          <cell r="A5146" t="str">
            <v>MC</v>
          </cell>
          <cell r="B5146" t="str">
            <v>CA304</v>
          </cell>
          <cell r="C5146" t="str">
            <v>MC</v>
          </cell>
          <cell r="D5146" t="str">
            <v>2609</v>
          </cell>
          <cell r="E5146" t="str">
            <v>90 ELL</v>
          </cell>
          <cell r="F5146">
            <v>2</v>
          </cell>
          <cell r="G5146" t="str">
            <v>CB400100001H00</v>
          </cell>
          <cell r="H5146">
            <v>1.5</v>
          </cell>
          <cell r="I5146" t="str">
            <v>--</v>
          </cell>
          <cell r="J5146">
            <v>5</v>
          </cell>
          <cell r="K5146">
            <v>5</v>
          </cell>
        </row>
        <row r="5147">
          <cell r="A5147" t="str">
            <v>MC</v>
          </cell>
          <cell r="B5147" t="str">
            <v>CA304</v>
          </cell>
          <cell r="C5147" t="str">
            <v>MC</v>
          </cell>
          <cell r="D5147" t="str">
            <v>2612</v>
          </cell>
          <cell r="E5147" t="str">
            <v>90 ELL</v>
          </cell>
          <cell r="F5147">
            <v>2</v>
          </cell>
          <cell r="G5147" t="str">
            <v>CB400100001H00</v>
          </cell>
          <cell r="H5147">
            <v>1.5</v>
          </cell>
          <cell r="I5147" t="str">
            <v>--</v>
          </cell>
          <cell r="J5147">
            <v>5</v>
          </cell>
          <cell r="K5147">
            <v>5</v>
          </cell>
        </row>
        <row r="5148">
          <cell r="A5148" t="str">
            <v>MC</v>
          </cell>
          <cell r="B5148" t="str">
            <v>BA305</v>
          </cell>
          <cell r="C5148" t="str">
            <v>MOH</v>
          </cell>
          <cell r="D5148" t="str">
            <v>2100</v>
          </cell>
          <cell r="E5148" t="str">
            <v>90 ELL</v>
          </cell>
          <cell r="F5148">
            <v>2</v>
          </cell>
          <cell r="G5148" t="str">
            <v>CB400100001H00</v>
          </cell>
          <cell r="H5148">
            <v>1.5</v>
          </cell>
          <cell r="I5148" t="str">
            <v>--</v>
          </cell>
          <cell r="J5148">
            <v>5</v>
          </cell>
          <cell r="K5148">
            <v>5</v>
          </cell>
        </row>
        <row r="5149">
          <cell r="A5149" t="str">
            <v>MC</v>
          </cell>
          <cell r="B5149" t="str">
            <v>CA304</v>
          </cell>
          <cell r="C5149" t="str">
            <v>N</v>
          </cell>
          <cell r="D5149" t="str">
            <v>HOLD</v>
          </cell>
          <cell r="E5149" t="str">
            <v>90 ELL</v>
          </cell>
          <cell r="F5149">
            <v>2</v>
          </cell>
          <cell r="G5149" t="str">
            <v>CB400100001H00</v>
          </cell>
          <cell r="H5149">
            <v>1.5</v>
          </cell>
          <cell r="I5149" t="str">
            <v>--</v>
          </cell>
          <cell r="J5149">
            <v>1</v>
          </cell>
          <cell r="K5149">
            <v>1</v>
          </cell>
        </row>
        <row r="5150">
          <cell r="A5150" t="str">
            <v>MC</v>
          </cell>
          <cell r="B5150" t="str">
            <v>CA304</v>
          </cell>
          <cell r="C5150" t="str">
            <v>N</v>
          </cell>
          <cell r="D5150" t="str">
            <v>HOLD</v>
          </cell>
          <cell r="E5150" t="str">
            <v>90 ELL</v>
          </cell>
          <cell r="F5150">
            <v>2</v>
          </cell>
          <cell r="G5150" t="str">
            <v>CB400100001H00</v>
          </cell>
          <cell r="H5150">
            <v>1.5</v>
          </cell>
          <cell r="I5150" t="str">
            <v>--</v>
          </cell>
          <cell r="J5150">
            <v>1</v>
          </cell>
          <cell r="K5150">
            <v>1</v>
          </cell>
        </row>
        <row r="5151">
          <cell r="A5151" t="str">
            <v>MC</v>
          </cell>
          <cell r="B5151" t="str">
            <v>BA305</v>
          </cell>
          <cell r="C5151" t="str">
            <v>VNC</v>
          </cell>
          <cell r="D5151" t="str">
            <v>2016</v>
          </cell>
          <cell r="E5151" t="str">
            <v>90 ELL</v>
          </cell>
          <cell r="F5151">
            <v>2</v>
          </cell>
          <cell r="G5151" t="str">
            <v>CB400100001H00</v>
          </cell>
          <cell r="H5151">
            <v>1.5</v>
          </cell>
          <cell r="I5151" t="str">
            <v>--</v>
          </cell>
          <cell r="J5151">
            <v>1</v>
          </cell>
          <cell r="K5151">
            <v>1</v>
          </cell>
        </row>
        <row r="5152">
          <cell r="A5152" t="str">
            <v>MC</v>
          </cell>
          <cell r="B5152" t="str">
            <v>BA312</v>
          </cell>
          <cell r="C5152" t="str">
            <v>SA98</v>
          </cell>
          <cell r="D5152" t="str">
            <v>2411</v>
          </cell>
          <cell r="E5152" t="str">
            <v>90 ELL</v>
          </cell>
          <cell r="F5152">
            <v>2</v>
          </cell>
          <cell r="G5152" t="str">
            <v>CB300108001H00</v>
          </cell>
          <cell r="H5152">
            <v>1.5</v>
          </cell>
          <cell r="I5152" t="str">
            <v>--</v>
          </cell>
          <cell r="J5152">
            <v>1</v>
          </cell>
          <cell r="K5152">
            <v>1</v>
          </cell>
        </row>
        <row r="5153">
          <cell r="A5153" t="str">
            <v>MC</v>
          </cell>
          <cell r="B5153" t="str">
            <v>CA304</v>
          </cell>
          <cell r="C5153" t="str">
            <v>VT</v>
          </cell>
          <cell r="D5153" t="str">
            <v>HOLD</v>
          </cell>
          <cell r="E5153" t="str">
            <v>90 ELL</v>
          </cell>
          <cell r="F5153">
            <v>2</v>
          </cell>
          <cell r="G5153" t="str">
            <v>CB400100001H00</v>
          </cell>
          <cell r="H5153">
            <v>1.5</v>
          </cell>
          <cell r="I5153" t="str">
            <v>--</v>
          </cell>
          <cell r="J5153">
            <v>3</v>
          </cell>
          <cell r="K5153">
            <v>3</v>
          </cell>
        </row>
        <row r="5154">
          <cell r="A5154" t="str">
            <v>MC</v>
          </cell>
          <cell r="B5154" t="str">
            <v>CA304</v>
          </cell>
          <cell r="C5154" t="str">
            <v>MC</v>
          </cell>
          <cell r="D5154" t="str">
            <v>2608</v>
          </cell>
          <cell r="E5154" t="str">
            <v>C SWG</v>
          </cell>
          <cell r="F5154">
            <v>2</v>
          </cell>
          <cell r="G5154" t="str">
            <v>CB161108081H01</v>
          </cell>
          <cell r="H5154">
            <v>1.5</v>
          </cell>
          <cell r="I5154">
            <v>1</v>
          </cell>
          <cell r="J5154">
            <v>2</v>
          </cell>
          <cell r="K5154">
            <v>2</v>
          </cell>
        </row>
        <row r="5155">
          <cell r="A5155" t="str">
            <v>MC</v>
          </cell>
          <cell r="B5155" t="str">
            <v>BA305</v>
          </cell>
          <cell r="C5155" t="str">
            <v>MOH</v>
          </cell>
          <cell r="D5155" t="str">
            <v>2100</v>
          </cell>
          <cell r="E5155" t="str">
            <v>C SWG</v>
          </cell>
          <cell r="F5155">
            <v>2</v>
          </cell>
          <cell r="G5155" t="str">
            <v>CB161108081H01</v>
          </cell>
          <cell r="H5155">
            <v>1.5</v>
          </cell>
          <cell r="I5155">
            <v>1</v>
          </cell>
          <cell r="J5155">
            <v>1</v>
          </cell>
          <cell r="K5155">
            <v>1</v>
          </cell>
        </row>
        <row r="5156">
          <cell r="A5156" t="str">
            <v>MC</v>
          </cell>
          <cell r="B5156" t="str">
            <v>CA304</v>
          </cell>
          <cell r="C5156" t="str">
            <v>MC</v>
          </cell>
          <cell r="D5156" t="str">
            <v>2609</v>
          </cell>
          <cell r="E5156" t="str">
            <v>C SWG</v>
          </cell>
          <cell r="F5156">
            <v>2</v>
          </cell>
          <cell r="G5156" t="str">
            <v>CB161108081H01</v>
          </cell>
          <cell r="H5156">
            <v>1.5</v>
          </cell>
          <cell r="I5156">
            <v>1</v>
          </cell>
          <cell r="J5156">
            <v>2</v>
          </cell>
          <cell r="K5156">
            <v>2</v>
          </cell>
        </row>
        <row r="5157">
          <cell r="A5157" t="str">
            <v>MC</v>
          </cell>
          <cell r="B5157" t="str">
            <v>BA312</v>
          </cell>
          <cell r="C5157" t="str">
            <v>SA98</v>
          </cell>
          <cell r="D5157" t="str">
            <v>2411</v>
          </cell>
          <cell r="E5157" t="str">
            <v>C SWG</v>
          </cell>
          <cell r="F5157">
            <v>2</v>
          </cell>
          <cell r="G5157" t="str">
            <v>CB161108081H01</v>
          </cell>
          <cell r="H5157">
            <v>1.5</v>
          </cell>
          <cell r="I5157">
            <v>1</v>
          </cell>
          <cell r="J5157">
            <v>1</v>
          </cell>
          <cell r="K5157">
            <v>1</v>
          </cell>
        </row>
        <row r="5158">
          <cell r="A5158" t="str">
            <v>MC</v>
          </cell>
          <cell r="B5158" t="str">
            <v>BA305</v>
          </cell>
          <cell r="C5158" t="str">
            <v>VNC</v>
          </cell>
          <cell r="D5158" t="str">
            <v>2016</v>
          </cell>
          <cell r="E5158" t="str">
            <v>C SWG</v>
          </cell>
          <cell r="F5158">
            <v>2</v>
          </cell>
          <cell r="G5158" t="str">
            <v>CB161108081H01</v>
          </cell>
          <cell r="H5158">
            <v>1.5</v>
          </cell>
          <cell r="I5158">
            <v>1</v>
          </cell>
          <cell r="J5158">
            <v>1</v>
          </cell>
          <cell r="K5158">
            <v>1</v>
          </cell>
        </row>
        <row r="5159">
          <cell r="A5159" t="str">
            <v>MC</v>
          </cell>
          <cell r="B5159" t="str">
            <v>CA304</v>
          </cell>
          <cell r="C5159" t="str">
            <v>MC</v>
          </cell>
          <cell r="D5159" t="str">
            <v>2605</v>
          </cell>
          <cell r="E5159" t="str">
            <v>C SWG</v>
          </cell>
          <cell r="F5159">
            <v>2</v>
          </cell>
          <cell r="G5159" t="str">
            <v>CB161108081H0T</v>
          </cell>
          <cell r="H5159">
            <v>1.5</v>
          </cell>
          <cell r="I5159">
            <v>0.75</v>
          </cell>
          <cell r="J5159">
            <v>1</v>
          </cell>
          <cell r="K5159">
            <v>1</v>
          </cell>
        </row>
        <row r="5160">
          <cell r="A5160" t="str">
            <v>MC</v>
          </cell>
          <cell r="B5160" t="str">
            <v>CA304</v>
          </cell>
          <cell r="C5160" t="str">
            <v>TRIM</v>
          </cell>
          <cell r="D5160" t="str">
            <v>V-1260A/B</v>
          </cell>
          <cell r="E5160" t="str">
            <v>C SWG</v>
          </cell>
          <cell r="F5160">
            <v>2</v>
          </cell>
          <cell r="G5160" t="str">
            <v>CB161108081H0T</v>
          </cell>
          <cell r="H5160">
            <v>1.5</v>
          </cell>
          <cell r="I5160">
            <v>0.75</v>
          </cell>
          <cell r="J5160">
            <v>1</v>
          </cell>
          <cell r="K5160">
            <v>1</v>
          </cell>
        </row>
        <row r="5161">
          <cell r="A5161" t="str">
            <v>MC</v>
          </cell>
          <cell r="B5161" t="str">
            <v>CA304</v>
          </cell>
          <cell r="C5161" t="str">
            <v>MC</v>
          </cell>
          <cell r="D5161" t="str">
            <v>2606</v>
          </cell>
          <cell r="E5161" t="str">
            <v>CPLG</v>
          </cell>
          <cell r="F5161">
            <v>2</v>
          </cell>
          <cell r="G5161" t="str">
            <v>CB400500001H00</v>
          </cell>
          <cell r="H5161">
            <v>1.5</v>
          </cell>
          <cell r="I5161" t="str">
            <v>--</v>
          </cell>
          <cell r="J5161">
            <v>2</v>
          </cell>
          <cell r="K5161">
            <v>2</v>
          </cell>
        </row>
        <row r="5162">
          <cell r="A5162" t="str">
            <v>MC</v>
          </cell>
          <cell r="B5162" t="str">
            <v>BA305</v>
          </cell>
          <cell r="C5162" t="str">
            <v>MOH</v>
          </cell>
          <cell r="D5162" t="str">
            <v>2100</v>
          </cell>
          <cell r="E5162" t="str">
            <v>CPLG</v>
          </cell>
          <cell r="F5162">
            <v>2</v>
          </cell>
          <cell r="G5162" t="str">
            <v>CB400500001H00</v>
          </cell>
          <cell r="H5162">
            <v>1.5</v>
          </cell>
          <cell r="I5162" t="str">
            <v>--</v>
          </cell>
          <cell r="J5162">
            <v>3</v>
          </cell>
          <cell r="K5162">
            <v>3</v>
          </cell>
        </row>
        <row r="5163">
          <cell r="A5163" t="str">
            <v>MC</v>
          </cell>
          <cell r="B5163" t="str">
            <v>BA305</v>
          </cell>
          <cell r="C5163" t="str">
            <v>MOH</v>
          </cell>
          <cell r="D5163" t="str">
            <v>2100</v>
          </cell>
          <cell r="E5163" t="str">
            <v>E SWG</v>
          </cell>
          <cell r="F5163">
            <v>2</v>
          </cell>
          <cell r="G5163" t="str">
            <v>CB162108081H01</v>
          </cell>
          <cell r="H5163">
            <v>1.5</v>
          </cell>
          <cell r="I5163">
            <v>1</v>
          </cell>
          <cell r="J5163">
            <v>3</v>
          </cell>
          <cell r="K5163">
            <v>3</v>
          </cell>
        </row>
        <row r="5164">
          <cell r="A5164" t="str">
            <v>MC</v>
          </cell>
          <cell r="B5164" t="str">
            <v>CA304</v>
          </cell>
          <cell r="C5164" t="str">
            <v>MC</v>
          </cell>
          <cell r="D5164" t="str">
            <v>2505</v>
          </cell>
          <cell r="E5164" t="str">
            <v>R TEE</v>
          </cell>
          <cell r="F5164">
            <v>2</v>
          </cell>
          <cell r="G5164" t="str">
            <v>CB400400001H0T</v>
          </cell>
          <cell r="H5164">
            <v>1.5</v>
          </cell>
          <cell r="I5164">
            <v>0.75</v>
          </cell>
          <cell r="J5164">
            <v>4</v>
          </cell>
          <cell r="K5164">
            <v>4</v>
          </cell>
        </row>
        <row r="5165">
          <cell r="A5165" t="str">
            <v>MC</v>
          </cell>
          <cell r="B5165" t="str">
            <v>CA304</v>
          </cell>
          <cell r="C5165" t="str">
            <v>MC</v>
          </cell>
          <cell r="D5165" t="str">
            <v>2505</v>
          </cell>
          <cell r="E5165" t="str">
            <v>R TEE</v>
          </cell>
          <cell r="F5165">
            <v>2</v>
          </cell>
          <cell r="G5165" t="str">
            <v>CB400400001H01</v>
          </cell>
          <cell r="H5165">
            <v>1.5</v>
          </cell>
          <cell r="I5165">
            <v>1</v>
          </cell>
          <cell r="J5165">
            <v>4</v>
          </cell>
          <cell r="K5165">
            <v>4</v>
          </cell>
        </row>
        <row r="5166">
          <cell r="A5166" t="str">
            <v>MC</v>
          </cell>
          <cell r="B5166" t="str">
            <v>CA304</v>
          </cell>
          <cell r="C5166" t="str">
            <v>MC</v>
          </cell>
          <cell r="D5166" t="str">
            <v>2612</v>
          </cell>
          <cell r="E5166" t="str">
            <v>R TEE</v>
          </cell>
          <cell r="F5166">
            <v>2</v>
          </cell>
          <cell r="G5166" t="str">
            <v>CB400400001H0T</v>
          </cell>
          <cell r="H5166">
            <v>1.5</v>
          </cell>
          <cell r="I5166">
            <v>0.75</v>
          </cell>
          <cell r="J5166">
            <v>2</v>
          </cell>
          <cell r="K5166">
            <v>2</v>
          </cell>
        </row>
        <row r="5167">
          <cell r="A5167" t="str">
            <v>MC</v>
          </cell>
          <cell r="B5167" t="str">
            <v>BA305</v>
          </cell>
          <cell r="C5167" t="str">
            <v>MOH</v>
          </cell>
          <cell r="D5167" t="str">
            <v>2100</v>
          </cell>
          <cell r="E5167" t="str">
            <v>R TEE</v>
          </cell>
          <cell r="F5167">
            <v>2</v>
          </cell>
          <cell r="G5167" t="str">
            <v>CB400400001H0T</v>
          </cell>
          <cell r="H5167">
            <v>1.5</v>
          </cell>
          <cell r="I5167">
            <v>0.75</v>
          </cell>
          <cell r="J5167">
            <v>1</v>
          </cell>
          <cell r="K5167">
            <v>1</v>
          </cell>
        </row>
        <row r="5168">
          <cell r="A5168" t="str">
            <v>MC</v>
          </cell>
          <cell r="B5168" t="str">
            <v>BA305</v>
          </cell>
          <cell r="C5168" t="str">
            <v>MOH</v>
          </cell>
          <cell r="D5168" t="str">
            <v>2100</v>
          </cell>
          <cell r="E5168" t="str">
            <v>R TEE</v>
          </cell>
          <cell r="F5168">
            <v>2</v>
          </cell>
          <cell r="G5168" t="str">
            <v>CB400400001H01</v>
          </cell>
          <cell r="H5168">
            <v>1.5</v>
          </cell>
          <cell r="I5168">
            <v>1</v>
          </cell>
          <cell r="J5168">
            <v>3</v>
          </cell>
          <cell r="K5168">
            <v>3</v>
          </cell>
        </row>
        <row r="5169">
          <cell r="A5169" t="str">
            <v>MC</v>
          </cell>
          <cell r="B5169" t="str">
            <v>CA304</v>
          </cell>
          <cell r="C5169" t="str">
            <v>MC</v>
          </cell>
          <cell r="D5169" t="str">
            <v>2505</v>
          </cell>
          <cell r="E5169" t="str">
            <v>TEE</v>
          </cell>
          <cell r="F5169">
            <v>2</v>
          </cell>
          <cell r="G5169" t="str">
            <v>CB400300001H00</v>
          </cell>
          <cell r="H5169">
            <v>1.5</v>
          </cell>
          <cell r="I5169" t="str">
            <v>--</v>
          </cell>
          <cell r="J5169">
            <v>1</v>
          </cell>
          <cell r="K5169">
            <v>1</v>
          </cell>
        </row>
        <row r="5170">
          <cell r="A5170" t="str">
            <v>MC</v>
          </cell>
          <cell r="B5170" t="str">
            <v>CA304</v>
          </cell>
          <cell r="C5170" t="str">
            <v>MC</v>
          </cell>
          <cell r="D5170" t="str">
            <v>2605</v>
          </cell>
          <cell r="E5170" t="str">
            <v>TEE</v>
          </cell>
          <cell r="F5170">
            <v>2</v>
          </cell>
          <cell r="G5170" t="str">
            <v>CB400300001H00</v>
          </cell>
          <cell r="H5170">
            <v>1.5</v>
          </cell>
          <cell r="I5170" t="str">
            <v>--</v>
          </cell>
          <cell r="J5170">
            <v>1</v>
          </cell>
          <cell r="K5170">
            <v>1</v>
          </cell>
        </row>
        <row r="5171">
          <cell r="A5171" t="str">
            <v>MC</v>
          </cell>
          <cell r="B5171" t="str">
            <v>CA304</v>
          </cell>
          <cell r="C5171" t="str">
            <v>MC</v>
          </cell>
          <cell r="D5171" t="str">
            <v>2608</v>
          </cell>
          <cell r="E5171" t="str">
            <v>TEE</v>
          </cell>
          <cell r="F5171">
            <v>2</v>
          </cell>
          <cell r="G5171" t="str">
            <v>CB400300001H00</v>
          </cell>
          <cell r="H5171">
            <v>1.5</v>
          </cell>
          <cell r="I5171" t="str">
            <v>--</v>
          </cell>
          <cell r="J5171">
            <v>5</v>
          </cell>
          <cell r="K5171">
            <v>5</v>
          </cell>
        </row>
        <row r="5172">
          <cell r="A5172" t="str">
            <v>MC</v>
          </cell>
          <cell r="B5172" t="str">
            <v>CA304</v>
          </cell>
          <cell r="C5172" t="str">
            <v>MC</v>
          </cell>
          <cell r="D5172" t="str">
            <v>2609</v>
          </cell>
          <cell r="E5172" t="str">
            <v>TEE</v>
          </cell>
          <cell r="F5172">
            <v>2</v>
          </cell>
          <cell r="G5172" t="str">
            <v>CB400300001H00</v>
          </cell>
          <cell r="H5172">
            <v>1.5</v>
          </cell>
          <cell r="I5172" t="str">
            <v>--</v>
          </cell>
          <cell r="J5172">
            <v>1</v>
          </cell>
          <cell r="K5172">
            <v>1</v>
          </cell>
        </row>
        <row r="5173">
          <cell r="A5173" t="str">
            <v>MC</v>
          </cell>
          <cell r="B5173" t="str">
            <v>CA304</v>
          </cell>
          <cell r="C5173" t="str">
            <v>MC</v>
          </cell>
          <cell r="D5173" t="str">
            <v>HOLD</v>
          </cell>
          <cell r="E5173" t="str">
            <v>90 ELL</v>
          </cell>
          <cell r="F5173">
            <v>2</v>
          </cell>
          <cell r="G5173" t="str">
            <v>CB400100001H00</v>
          </cell>
          <cell r="H5173">
            <v>1.5</v>
          </cell>
          <cell r="I5173" t="str">
            <v>--</v>
          </cell>
          <cell r="J5173">
            <v>2</v>
          </cell>
          <cell r="K5173">
            <v>2</v>
          </cell>
        </row>
        <row r="5174">
          <cell r="A5174" t="str">
            <v>MC</v>
          </cell>
          <cell r="B5174" t="str">
            <v>CA304</v>
          </cell>
          <cell r="C5174" t="str">
            <v>MC</v>
          </cell>
          <cell r="D5174" t="str">
            <v>2604</v>
          </cell>
          <cell r="E5174" t="str">
            <v>C SWG</v>
          </cell>
          <cell r="F5174">
            <v>2</v>
          </cell>
          <cell r="G5174" t="str">
            <v>CB161108081H01</v>
          </cell>
          <cell r="H5174">
            <v>1.5</v>
          </cell>
          <cell r="I5174">
            <v>1</v>
          </cell>
          <cell r="J5174">
            <v>1</v>
          </cell>
          <cell r="K5174">
            <v>1</v>
          </cell>
        </row>
        <row r="5175">
          <cell r="A5175" t="str">
            <v>MC</v>
          </cell>
          <cell r="B5175" t="str">
            <v>B2C</v>
          </cell>
          <cell r="C5175" t="str">
            <v>SH</v>
          </cell>
          <cell r="D5175" t="str">
            <v>1405</v>
          </cell>
          <cell r="E5175" t="str">
            <v>90 ELL</v>
          </cell>
          <cell r="F5175">
            <v>2</v>
          </cell>
          <cell r="G5175" t="str">
            <v>CB300108000200</v>
          </cell>
          <cell r="H5175">
            <v>2</v>
          </cell>
          <cell r="I5175" t="str">
            <v>--</v>
          </cell>
          <cell r="J5175">
            <v>7</v>
          </cell>
          <cell r="K5175">
            <v>8</v>
          </cell>
        </row>
        <row r="5176">
          <cell r="A5176" t="str">
            <v>MC</v>
          </cell>
          <cell r="B5176" t="str">
            <v>B2C</v>
          </cell>
          <cell r="C5176" t="str">
            <v>SH</v>
          </cell>
          <cell r="D5176" t="str">
            <v>HOLD</v>
          </cell>
          <cell r="E5176" t="str">
            <v>90 ELL</v>
          </cell>
          <cell r="F5176">
            <v>2</v>
          </cell>
          <cell r="G5176" t="str">
            <v>CB300108000200</v>
          </cell>
          <cell r="H5176">
            <v>2</v>
          </cell>
          <cell r="I5176" t="str">
            <v>--</v>
          </cell>
          <cell r="J5176">
            <v>1</v>
          </cell>
          <cell r="K5176">
            <v>2</v>
          </cell>
        </row>
        <row r="5177">
          <cell r="A5177" t="str">
            <v>MC</v>
          </cell>
          <cell r="B5177" t="str">
            <v>B2C</v>
          </cell>
          <cell r="C5177" t="str">
            <v>SH</v>
          </cell>
          <cell r="D5177" t="str">
            <v>1405</v>
          </cell>
          <cell r="E5177" t="str">
            <v>SOL</v>
          </cell>
          <cell r="F5177">
            <v>2</v>
          </cell>
          <cell r="G5177" t="str">
            <v>CB39020000020T</v>
          </cell>
          <cell r="H5177">
            <v>2</v>
          </cell>
          <cell r="I5177">
            <v>0.75</v>
          </cell>
          <cell r="J5177">
            <v>2</v>
          </cell>
          <cell r="K5177">
            <v>3</v>
          </cell>
        </row>
        <row r="5178">
          <cell r="A5178" t="str">
            <v>MC</v>
          </cell>
          <cell r="B5178" t="str">
            <v>A5C</v>
          </cell>
          <cell r="C5178" t="str">
            <v>P</v>
          </cell>
          <cell r="D5178" t="str">
            <v>23112</v>
          </cell>
          <cell r="E5178" t="str">
            <v>90 ELL</v>
          </cell>
          <cell r="F5178">
            <v>2</v>
          </cell>
          <cell r="G5178" t="str">
            <v>CB300108000200</v>
          </cell>
          <cell r="H5178">
            <v>2</v>
          </cell>
          <cell r="I5178" t="str">
            <v>--</v>
          </cell>
          <cell r="J5178">
            <v>3</v>
          </cell>
          <cell r="K5178">
            <v>4</v>
          </cell>
        </row>
        <row r="5179">
          <cell r="A5179" t="str">
            <v>MC</v>
          </cell>
          <cell r="B5179" t="str">
            <v>A5C</v>
          </cell>
          <cell r="C5179" t="str">
            <v>P</v>
          </cell>
          <cell r="D5179" t="str">
            <v>23116</v>
          </cell>
          <cell r="E5179" t="str">
            <v>90 ELL</v>
          </cell>
          <cell r="F5179">
            <v>2</v>
          </cell>
          <cell r="G5179" t="str">
            <v>CB300108000200</v>
          </cell>
          <cell r="H5179">
            <v>2</v>
          </cell>
          <cell r="I5179" t="str">
            <v>--</v>
          </cell>
          <cell r="J5179">
            <v>3</v>
          </cell>
          <cell r="K5179">
            <v>4</v>
          </cell>
        </row>
        <row r="5180">
          <cell r="A5180" t="str">
            <v>MC</v>
          </cell>
          <cell r="B5180" t="str">
            <v>A5C</v>
          </cell>
          <cell r="C5180" t="str">
            <v>P</v>
          </cell>
          <cell r="D5180" t="str">
            <v>23144</v>
          </cell>
          <cell r="E5180" t="str">
            <v>90 ELL</v>
          </cell>
          <cell r="F5180">
            <v>2</v>
          </cell>
          <cell r="G5180" t="str">
            <v>CB300108000200</v>
          </cell>
          <cell r="H5180">
            <v>2</v>
          </cell>
          <cell r="I5180" t="str">
            <v>--</v>
          </cell>
          <cell r="J5180">
            <v>3</v>
          </cell>
          <cell r="K5180">
            <v>4</v>
          </cell>
        </row>
        <row r="5181">
          <cell r="A5181" t="str">
            <v>MC</v>
          </cell>
          <cell r="B5181" t="str">
            <v>A5C</v>
          </cell>
          <cell r="C5181" t="str">
            <v>P</v>
          </cell>
          <cell r="D5181" t="str">
            <v>23148</v>
          </cell>
          <cell r="E5181" t="str">
            <v>90 ELL</v>
          </cell>
          <cell r="F5181">
            <v>2</v>
          </cell>
          <cell r="G5181" t="str">
            <v>CB300108000200</v>
          </cell>
          <cell r="H5181">
            <v>2</v>
          </cell>
          <cell r="I5181" t="str">
            <v>--</v>
          </cell>
          <cell r="J5181">
            <v>3</v>
          </cell>
          <cell r="K5181">
            <v>4</v>
          </cell>
        </row>
        <row r="5182">
          <cell r="A5182" t="str">
            <v>MC</v>
          </cell>
          <cell r="B5182" t="str">
            <v>A5C</v>
          </cell>
          <cell r="C5182" t="str">
            <v>P</v>
          </cell>
          <cell r="D5182" t="str">
            <v>23155</v>
          </cell>
          <cell r="E5182" t="str">
            <v>90 ELL</v>
          </cell>
          <cell r="F5182">
            <v>2</v>
          </cell>
          <cell r="G5182" t="str">
            <v>CB300108000200</v>
          </cell>
          <cell r="H5182">
            <v>2</v>
          </cell>
          <cell r="I5182" t="str">
            <v>--</v>
          </cell>
          <cell r="J5182">
            <v>3</v>
          </cell>
          <cell r="K5182">
            <v>4</v>
          </cell>
        </row>
        <row r="5183">
          <cell r="A5183" t="str">
            <v>MC</v>
          </cell>
          <cell r="B5183" t="str">
            <v>A5C</v>
          </cell>
          <cell r="C5183" t="str">
            <v>P</v>
          </cell>
          <cell r="D5183" t="str">
            <v>HOLD2</v>
          </cell>
          <cell r="E5183" t="str">
            <v>90 ELL</v>
          </cell>
          <cell r="F5183">
            <v>2</v>
          </cell>
          <cell r="G5183" t="str">
            <v>CB300108000200</v>
          </cell>
          <cell r="H5183">
            <v>2</v>
          </cell>
          <cell r="I5183" t="str">
            <v>--</v>
          </cell>
          <cell r="J5183">
            <v>18</v>
          </cell>
          <cell r="K5183">
            <v>20</v>
          </cell>
        </row>
        <row r="5184">
          <cell r="A5184" t="str">
            <v>MC</v>
          </cell>
          <cell r="B5184" t="str">
            <v>CA304</v>
          </cell>
          <cell r="C5184" t="str">
            <v>MC</v>
          </cell>
          <cell r="D5184" t="str">
            <v>2609</v>
          </cell>
          <cell r="E5184" t="str">
            <v>90 ELL</v>
          </cell>
          <cell r="F5184">
            <v>2</v>
          </cell>
          <cell r="G5184" t="str">
            <v>CB300105000200</v>
          </cell>
          <cell r="H5184">
            <v>2</v>
          </cell>
          <cell r="I5184" t="str">
            <v>--</v>
          </cell>
          <cell r="J5184">
            <v>2</v>
          </cell>
          <cell r="K5184">
            <v>3</v>
          </cell>
        </row>
        <row r="5185">
          <cell r="A5185" t="str">
            <v>MC</v>
          </cell>
          <cell r="B5185" t="str">
            <v>CA304</v>
          </cell>
          <cell r="C5185" t="str">
            <v>MC</v>
          </cell>
          <cell r="D5185" t="str">
            <v>2612</v>
          </cell>
          <cell r="E5185" t="str">
            <v>90 ELL</v>
          </cell>
          <cell r="F5185">
            <v>2</v>
          </cell>
          <cell r="G5185" t="str">
            <v>CB300105000200</v>
          </cell>
          <cell r="H5185">
            <v>2</v>
          </cell>
          <cell r="I5185" t="str">
            <v>--</v>
          </cell>
          <cell r="J5185">
            <v>1</v>
          </cell>
          <cell r="K5185">
            <v>2</v>
          </cell>
        </row>
        <row r="5186">
          <cell r="A5186" t="str">
            <v>MC</v>
          </cell>
          <cell r="B5186" t="str">
            <v>CA304</v>
          </cell>
          <cell r="C5186" t="str">
            <v>MC</v>
          </cell>
          <cell r="D5186" t="str">
            <v>2601</v>
          </cell>
          <cell r="E5186" t="str">
            <v>90 ELL</v>
          </cell>
          <cell r="F5186">
            <v>2</v>
          </cell>
          <cell r="G5186" t="str">
            <v>CB300105000200</v>
          </cell>
          <cell r="H5186">
            <v>2</v>
          </cell>
          <cell r="I5186" t="str">
            <v>--</v>
          </cell>
          <cell r="J5186">
            <v>8</v>
          </cell>
          <cell r="K5186">
            <v>9</v>
          </cell>
        </row>
        <row r="5187">
          <cell r="A5187" t="str">
            <v>MC</v>
          </cell>
          <cell r="B5187" t="str">
            <v>CA304</v>
          </cell>
          <cell r="C5187" t="str">
            <v>MC</v>
          </cell>
          <cell r="D5187" t="str">
            <v>2610</v>
          </cell>
          <cell r="E5187" t="str">
            <v>90 ELL</v>
          </cell>
          <cell r="F5187">
            <v>2</v>
          </cell>
          <cell r="G5187" t="str">
            <v>CB300105000200</v>
          </cell>
          <cell r="H5187">
            <v>2</v>
          </cell>
          <cell r="I5187" t="str">
            <v>--</v>
          </cell>
          <cell r="J5187">
            <v>3</v>
          </cell>
          <cell r="K5187">
            <v>4</v>
          </cell>
        </row>
        <row r="5188">
          <cell r="A5188" t="str">
            <v>MC</v>
          </cell>
          <cell r="B5188" t="str">
            <v>CA304</v>
          </cell>
          <cell r="C5188" t="str">
            <v>N</v>
          </cell>
          <cell r="D5188" t="str">
            <v>HOLD</v>
          </cell>
          <cell r="E5188" t="str">
            <v>90 ELL</v>
          </cell>
          <cell r="F5188">
            <v>2</v>
          </cell>
          <cell r="G5188" t="str">
            <v>CB300105000200</v>
          </cell>
          <cell r="H5188">
            <v>2</v>
          </cell>
          <cell r="I5188" t="str">
            <v>--</v>
          </cell>
          <cell r="J5188">
            <v>1</v>
          </cell>
          <cell r="K5188">
            <v>2</v>
          </cell>
        </row>
        <row r="5189">
          <cell r="A5189" t="str">
            <v>MC</v>
          </cell>
          <cell r="B5189" t="str">
            <v>A5C</v>
          </cell>
          <cell r="C5189" t="str">
            <v>P</v>
          </cell>
          <cell r="D5189" t="str">
            <v>23108</v>
          </cell>
          <cell r="E5189" t="str">
            <v>90 ELL</v>
          </cell>
          <cell r="F5189">
            <v>2</v>
          </cell>
          <cell r="G5189" t="str">
            <v>CB300108000200</v>
          </cell>
          <cell r="H5189">
            <v>2</v>
          </cell>
          <cell r="I5189" t="str">
            <v>--</v>
          </cell>
          <cell r="J5189">
            <v>3</v>
          </cell>
          <cell r="K5189">
            <v>4</v>
          </cell>
        </row>
        <row r="5190">
          <cell r="A5190" t="str">
            <v>MC</v>
          </cell>
          <cell r="B5190" t="str">
            <v>CA304</v>
          </cell>
          <cell r="C5190" t="str">
            <v>MC</v>
          </cell>
          <cell r="D5190" t="str">
            <v>2506</v>
          </cell>
          <cell r="E5190" t="str">
            <v>90 ELL</v>
          </cell>
          <cell r="F5190">
            <v>2</v>
          </cell>
          <cell r="G5190" t="str">
            <v>CB300105000200</v>
          </cell>
          <cell r="H5190">
            <v>2</v>
          </cell>
          <cell r="I5190" t="str">
            <v>--</v>
          </cell>
          <cell r="J5190">
            <v>7</v>
          </cell>
          <cell r="K5190">
            <v>8</v>
          </cell>
        </row>
        <row r="5191">
          <cell r="A5191" t="str">
            <v>MC</v>
          </cell>
          <cell r="B5191" t="str">
            <v>CA304</v>
          </cell>
          <cell r="C5191" t="str">
            <v>MC</v>
          </cell>
          <cell r="D5191" t="str">
            <v>2505</v>
          </cell>
          <cell r="E5191" t="str">
            <v>C SWG</v>
          </cell>
          <cell r="F5191">
            <v>2</v>
          </cell>
          <cell r="G5191" t="str">
            <v>CB1614050802IH</v>
          </cell>
          <cell r="H5191">
            <v>2</v>
          </cell>
          <cell r="I5191">
            <v>1.5</v>
          </cell>
          <cell r="J5191">
            <v>1</v>
          </cell>
          <cell r="K5191">
            <v>2</v>
          </cell>
        </row>
        <row r="5192">
          <cell r="A5192" t="str">
            <v>MC</v>
          </cell>
          <cell r="B5192" t="str">
            <v>CA304</v>
          </cell>
          <cell r="C5192" t="str">
            <v>MC</v>
          </cell>
          <cell r="D5192" t="str">
            <v>2607</v>
          </cell>
          <cell r="E5192" t="str">
            <v>C SWG</v>
          </cell>
          <cell r="F5192">
            <v>2</v>
          </cell>
          <cell r="G5192" t="str">
            <v>CB1614050802IH</v>
          </cell>
          <cell r="H5192">
            <v>2</v>
          </cell>
          <cell r="I5192">
            <v>1.5</v>
          </cell>
          <cell r="J5192">
            <v>1</v>
          </cell>
          <cell r="K5192">
            <v>2</v>
          </cell>
        </row>
        <row r="5193">
          <cell r="A5193" t="str">
            <v>MC</v>
          </cell>
          <cell r="B5193" t="str">
            <v>CA304</v>
          </cell>
          <cell r="C5193" t="str">
            <v>MC</v>
          </cell>
          <cell r="D5193" t="str">
            <v>2605</v>
          </cell>
          <cell r="E5193" t="str">
            <v>C SWG</v>
          </cell>
          <cell r="F5193">
            <v>2</v>
          </cell>
          <cell r="G5193" t="str">
            <v>CB161405080201</v>
          </cell>
          <cell r="H5193">
            <v>2</v>
          </cell>
          <cell r="I5193">
            <v>1</v>
          </cell>
          <cell r="J5193">
            <v>2</v>
          </cell>
          <cell r="K5193">
            <v>3</v>
          </cell>
        </row>
        <row r="5194">
          <cell r="A5194" t="str">
            <v>MC</v>
          </cell>
          <cell r="B5194" t="str">
            <v>CA304</v>
          </cell>
          <cell r="C5194" t="str">
            <v>MC</v>
          </cell>
          <cell r="D5194" t="str">
            <v>2608</v>
          </cell>
          <cell r="E5194" t="str">
            <v>C SWG</v>
          </cell>
          <cell r="F5194">
            <v>2</v>
          </cell>
          <cell r="G5194" t="str">
            <v>CB1614050802IH</v>
          </cell>
          <cell r="H5194">
            <v>2</v>
          </cell>
          <cell r="I5194">
            <v>1.5</v>
          </cell>
          <cell r="J5194">
            <v>2</v>
          </cell>
          <cell r="K5194">
            <v>3</v>
          </cell>
        </row>
        <row r="5195">
          <cell r="A5195" t="str">
            <v>MC</v>
          </cell>
          <cell r="B5195" t="str">
            <v>BA305</v>
          </cell>
          <cell r="C5195" t="str">
            <v>MOH</v>
          </cell>
          <cell r="D5195" t="str">
            <v>2002</v>
          </cell>
          <cell r="E5195" t="str">
            <v>C SWG</v>
          </cell>
          <cell r="F5195">
            <v>2</v>
          </cell>
          <cell r="G5195" t="str">
            <v>CB161405080201</v>
          </cell>
          <cell r="H5195">
            <v>2</v>
          </cell>
          <cell r="I5195">
            <v>1</v>
          </cell>
          <cell r="J5195">
            <v>2</v>
          </cell>
          <cell r="K5195">
            <v>3</v>
          </cell>
        </row>
        <row r="5196">
          <cell r="A5196" t="str">
            <v>MC</v>
          </cell>
          <cell r="B5196" t="str">
            <v>CA304</v>
          </cell>
          <cell r="C5196" t="str">
            <v>MC</v>
          </cell>
          <cell r="D5196" t="str">
            <v>2505</v>
          </cell>
          <cell r="E5196" t="str">
            <v>E SWG</v>
          </cell>
          <cell r="F5196">
            <v>2</v>
          </cell>
          <cell r="G5196" t="str">
            <v>CB1624050802IH</v>
          </cell>
          <cell r="H5196">
            <v>2</v>
          </cell>
          <cell r="I5196">
            <v>1.5</v>
          </cell>
          <cell r="J5196">
            <v>2</v>
          </cell>
          <cell r="K5196">
            <v>3</v>
          </cell>
        </row>
        <row r="5197">
          <cell r="A5197" t="str">
            <v>MC</v>
          </cell>
          <cell r="B5197" t="str">
            <v>CA304</v>
          </cell>
          <cell r="C5197" t="str">
            <v>MC</v>
          </cell>
          <cell r="D5197" t="str">
            <v>2506</v>
          </cell>
          <cell r="E5197" t="str">
            <v>SOL</v>
          </cell>
          <cell r="F5197">
            <v>2</v>
          </cell>
          <cell r="G5197" t="str">
            <v>CB39020000020T</v>
          </cell>
          <cell r="H5197">
            <v>2</v>
          </cell>
          <cell r="I5197">
            <v>0.75</v>
          </cell>
          <cell r="J5197">
            <v>1</v>
          </cell>
          <cell r="K5197">
            <v>2</v>
          </cell>
        </row>
        <row r="5198">
          <cell r="A5198" t="str">
            <v>MC</v>
          </cell>
          <cell r="B5198" t="str">
            <v>CA304</v>
          </cell>
          <cell r="C5198" t="str">
            <v>MC</v>
          </cell>
          <cell r="D5198" t="str">
            <v>2506</v>
          </cell>
          <cell r="E5198" t="str">
            <v>SOL</v>
          </cell>
          <cell r="F5198">
            <v>2</v>
          </cell>
          <cell r="G5198" t="str">
            <v>CB390200000201</v>
          </cell>
          <cell r="H5198">
            <v>2</v>
          </cell>
          <cell r="I5198">
            <v>1</v>
          </cell>
          <cell r="J5198">
            <v>1</v>
          </cell>
          <cell r="K5198">
            <v>2</v>
          </cell>
        </row>
        <row r="5199">
          <cell r="A5199" t="str">
            <v>MC</v>
          </cell>
          <cell r="B5199" t="str">
            <v>CA304</v>
          </cell>
          <cell r="C5199" t="str">
            <v>MC</v>
          </cell>
          <cell r="D5199" t="str">
            <v>2609</v>
          </cell>
          <cell r="E5199" t="str">
            <v>SOL</v>
          </cell>
          <cell r="F5199">
            <v>2</v>
          </cell>
          <cell r="G5199" t="str">
            <v>CB39020000020T</v>
          </cell>
          <cell r="H5199">
            <v>2</v>
          </cell>
          <cell r="I5199">
            <v>0.75</v>
          </cell>
          <cell r="J5199">
            <v>1</v>
          </cell>
          <cell r="K5199">
            <v>2</v>
          </cell>
        </row>
        <row r="5200">
          <cell r="A5200" t="str">
            <v>MC</v>
          </cell>
          <cell r="B5200" t="str">
            <v>CA304</v>
          </cell>
          <cell r="C5200" t="str">
            <v>MC</v>
          </cell>
          <cell r="D5200" t="str">
            <v>2601</v>
          </cell>
          <cell r="E5200" t="str">
            <v>SOL</v>
          </cell>
          <cell r="F5200">
            <v>2</v>
          </cell>
          <cell r="G5200" t="str">
            <v>CB390200000201</v>
          </cell>
          <cell r="H5200">
            <v>2</v>
          </cell>
          <cell r="I5200">
            <v>1</v>
          </cell>
          <cell r="J5200">
            <v>1</v>
          </cell>
          <cell r="K5200">
            <v>2</v>
          </cell>
        </row>
        <row r="5201">
          <cell r="A5201" t="str">
            <v>MC</v>
          </cell>
          <cell r="B5201" t="str">
            <v>CA304</v>
          </cell>
          <cell r="C5201" t="str">
            <v>MC</v>
          </cell>
          <cell r="D5201" t="str">
            <v>2601</v>
          </cell>
          <cell r="E5201" t="str">
            <v>SOL</v>
          </cell>
          <cell r="F5201">
            <v>2</v>
          </cell>
          <cell r="G5201" t="str">
            <v>CB39020000020T</v>
          </cell>
          <cell r="H5201">
            <v>2</v>
          </cell>
          <cell r="I5201">
            <v>0.75</v>
          </cell>
          <cell r="J5201">
            <v>1</v>
          </cell>
          <cell r="K5201">
            <v>2</v>
          </cell>
        </row>
        <row r="5202">
          <cell r="A5202" t="str">
            <v>MC</v>
          </cell>
          <cell r="B5202" t="str">
            <v>CA304</v>
          </cell>
          <cell r="C5202" t="str">
            <v>MC</v>
          </cell>
          <cell r="D5202" t="str">
            <v>2607</v>
          </cell>
          <cell r="E5202" t="str">
            <v>SOL</v>
          </cell>
          <cell r="F5202">
            <v>2</v>
          </cell>
          <cell r="G5202" t="str">
            <v>CB39020000020T</v>
          </cell>
          <cell r="H5202">
            <v>2</v>
          </cell>
          <cell r="I5202">
            <v>0.75</v>
          </cell>
          <cell r="J5202">
            <v>3</v>
          </cell>
          <cell r="K5202">
            <v>4</v>
          </cell>
        </row>
        <row r="5203">
          <cell r="A5203" t="str">
            <v>MC</v>
          </cell>
          <cell r="B5203" t="str">
            <v>A5C</v>
          </cell>
          <cell r="C5203" t="str">
            <v>P</v>
          </cell>
          <cell r="D5203" t="str">
            <v>HOLD2</v>
          </cell>
          <cell r="E5203" t="str">
            <v>TOL</v>
          </cell>
          <cell r="F5203">
            <v>2</v>
          </cell>
          <cell r="G5203" t="str">
            <v>CB39030000020T</v>
          </cell>
          <cell r="H5203">
            <v>2</v>
          </cell>
          <cell r="I5203">
            <v>0.75</v>
          </cell>
          <cell r="J5203">
            <v>6</v>
          </cell>
          <cell r="K5203">
            <v>7</v>
          </cell>
        </row>
        <row r="5204">
          <cell r="A5204" t="str">
            <v>MC</v>
          </cell>
          <cell r="B5204" t="str">
            <v>BA305</v>
          </cell>
          <cell r="C5204" t="str">
            <v>MOH</v>
          </cell>
          <cell r="D5204" t="str">
            <v>2000</v>
          </cell>
          <cell r="E5204" t="str">
            <v>90 ELL</v>
          </cell>
          <cell r="F5204">
            <v>2</v>
          </cell>
          <cell r="G5204" t="str">
            <v>CB300105000200</v>
          </cell>
          <cell r="H5204">
            <v>2</v>
          </cell>
          <cell r="I5204" t="str">
            <v>--</v>
          </cell>
          <cell r="J5204">
            <v>14</v>
          </cell>
          <cell r="K5204">
            <v>16</v>
          </cell>
        </row>
        <row r="5205">
          <cell r="A5205" t="str">
            <v>MC</v>
          </cell>
          <cell r="B5205" t="str">
            <v>BA305</v>
          </cell>
          <cell r="C5205" t="str">
            <v>MOH</v>
          </cell>
          <cell r="D5205" t="str">
            <v>2000</v>
          </cell>
          <cell r="E5205" t="str">
            <v>SOL</v>
          </cell>
          <cell r="F5205">
            <v>2</v>
          </cell>
          <cell r="G5205" t="str">
            <v>CB39020000020T</v>
          </cell>
          <cell r="H5205">
            <v>2</v>
          </cell>
          <cell r="I5205">
            <v>0.75</v>
          </cell>
          <cell r="J5205">
            <v>2</v>
          </cell>
          <cell r="K5205">
            <v>3</v>
          </cell>
        </row>
        <row r="5206">
          <cell r="A5206" t="str">
            <v>MC</v>
          </cell>
          <cell r="B5206" t="str">
            <v>BA305</v>
          </cell>
          <cell r="C5206" t="str">
            <v>MOH</v>
          </cell>
          <cell r="D5206" t="str">
            <v>2000</v>
          </cell>
          <cell r="E5206" t="str">
            <v>TEE</v>
          </cell>
          <cell r="F5206">
            <v>2</v>
          </cell>
          <cell r="G5206" t="str">
            <v>CB300305000200</v>
          </cell>
          <cell r="H5206">
            <v>2</v>
          </cell>
          <cell r="I5206" t="str">
            <v>--</v>
          </cell>
          <cell r="J5206">
            <v>1</v>
          </cell>
          <cell r="K5206">
            <v>2</v>
          </cell>
        </row>
        <row r="5207">
          <cell r="A5207" t="str">
            <v>MC</v>
          </cell>
          <cell r="B5207" t="str">
            <v>CA304</v>
          </cell>
          <cell r="C5207" t="str">
            <v>MC</v>
          </cell>
          <cell r="D5207" t="str">
            <v>2502</v>
          </cell>
          <cell r="E5207" t="str">
            <v>90 ELL</v>
          </cell>
          <cell r="F5207">
            <v>2</v>
          </cell>
          <cell r="G5207" t="str">
            <v>CB300105000200</v>
          </cell>
          <cell r="H5207">
            <v>2</v>
          </cell>
          <cell r="I5207" t="str">
            <v>--</v>
          </cell>
          <cell r="J5207">
            <v>4</v>
          </cell>
          <cell r="K5207">
            <v>5</v>
          </cell>
        </row>
        <row r="5208">
          <cell r="A5208" t="str">
            <v>MC</v>
          </cell>
          <cell r="B5208" t="str">
            <v>CA304</v>
          </cell>
          <cell r="C5208" t="str">
            <v>MC</v>
          </cell>
          <cell r="D5208" t="str">
            <v>2502</v>
          </cell>
          <cell r="E5208" t="str">
            <v>90 ELL</v>
          </cell>
          <cell r="F5208">
            <v>2</v>
          </cell>
          <cell r="G5208" t="str">
            <v>CB300105000200</v>
          </cell>
          <cell r="H5208">
            <v>2</v>
          </cell>
          <cell r="I5208" t="str">
            <v>--</v>
          </cell>
          <cell r="J5208">
            <v>4</v>
          </cell>
          <cell r="K5208">
            <v>5</v>
          </cell>
        </row>
        <row r="5209">
          <cell r="A5209" t="str">
            <v>MC</v>
          </cell>
          <cell r="B5209" t="str">
            <v>CA304</v>
          </cell>
          <cell r="C5209" t="str">
            <v>MC</v>
          </cell>
          <cell r="D5209" t="str">
            <v>HOLD</v>
          </cell>
          <cell r="E5209" t="str">
            <v>90 ELL</v>
          </cell>
          <cell r="F5209">
            <v>2</v>
          </cell>
          <cell r="G5209" t="str">
            <v>CB300105000200</v>
          </cell>
          <cell r="H5209">
            <v>2</v>
          </cell>
          <cell r="I5209" t="str">
            <v>--</v>
          </cell>
          <cell r="J5209">
            <v>7</v>
          </cell>
          <cell r="K5209">
            <v>8</v>
          </cell>
        </row>
        <row r="5210">
          <cell r="A5210" t="str">
            <v>MC</v>
          </cell>
          <cell r="B5210" t="str">
            <v>CA304</v>
          </cell>
          <cell r="C5210" t="str">
            <v>MC</v>
          </cell>
          <cell r="D5210" t="str">
            <v>HOLD</v>
          </cell>
          <cell r="E5210" t="str">
            <v>90 ELL</v>
          </cell>
          <cell r="F5210">
            <v>2</v>
          </cell>
          <cell r="G5210" t="str">
            <v>CB300105000200</v>
          </cell>
          <cell r="H5210">
            <v>2</v>
          </cell>
          <cell r="I5210" t="str">
            <v>--</v>
          </cell>
          <cell r="J5210">
            <v>4</v>
          </cell>
          <cell r="K5210">
            <v>5</v>
          </cell>
        </row>
        <row r="5211">
          <cell r="A5211" t="str">
            <v>MC</v>
          </cell>
          <cell r="B5211" t="str">
            <v>CA304</v>
          </cell>
          <cell r="C5211" t="str">
            <v>MC</v>
          </cell>
          <cell r="D5211" t="str">
            <v>HOLD</v>
          </cell>
          <cell r="E5211" t="str">
            <v>90 ELL</v>
          </cell>
          <cell r="F5211">
            <v>2</v>
          </cell>
          <cell r="G5211" t="str">
            <v>CB300105000200</v>
          </cell>
          <cell r="H5211">
            <v>2</v>
          </cell>
          <cell r="I5211" t="str">
            <v>--</v>
          </cell>
          <cell r="J5211">
            <v>4</v>
          </cell>
          <cell r="K5211">
            <v>5</v>
          </cell>
        </row>
        <row r="5212">
          <cell r="A5212" t="str">
            <v>MC</v>
          </cell>
          <cell r="B5212" t="str">
            <v>CA304</v>
          </cell>
          <cell r="C5212" t="str">
            <v>MC</v>
          </cell>
          <cell r="D5212" t="str">
            <v>2604</v>
          </cell>
          <cell r="E5212" t="str">
            <v>C SWG</v>
          </cell>
          <cell r="F5212">
            <v>2</v>
          </cell>
          <cell r="G5212" t="str">
            <v>CB161405080201</v>
          </cell>
          <cell r="H5212">
            <v>2</v>
          </cell>
          <cell r="I5212">
            <v>1</v>
          </cell>
          <cell r="J5212">
            <v>2</v>
          </cell>
          <cell r="K5212">
            <v>3</v>
          </cell>
        </row>
        <row r="5213">
          <cell r="A5213" t="str">
            <v>MC</v>
          </cell>
          <cell r="B5213" t="str">
            <v>CA304</v>
          </cell>
          <cell r="C5213" t="str">
            <v>MC</v>
          </cell>
          <cell r="D5213" t="str">
            <v>HOLD</v>
          </cell>
          <cell r="E5213" t="str">
            <v>E SWG</v>
          </cell>
          <cell r="F5213">
            <v>2</v>
          </cell>
          <cell r="G5213" t="str">
            <v>CB162405080201</v>
          </cell>
          <cell r="H5213">
            <v>2</v>
          </cell>
          <cell r="I5213">
            <v>1</v>
          </cell>
          <cell r="J5213">
            <v>1</v>
          </cell>
          <cell r="K5213">
            <v>2</v>
          </cell>
        </row>
        <row r="5214">
          <cell r="A5214" t="str">
            <v>MC</v>
          </cell>
          <cell r="B5214" t="str">
            <v>CA304</v>
          </cell>
          <cell r="C5214" t="str">
            <v>MC</v>
          </cell>
          <cell r="D5214" t="str">
            <v>HOLD</v>
          </cell>
          <cell r="E5214" t="str">
            <v>SOL</v>
          </cell>
          <cell r="F5214">
            <v>2</v>
          </cell>
          <cell r="G5214" t="str">
            <v>CB39020000020T</v>
          </cell>
          <cell r="H5214">
            <v>2</v>
          </cell>
          <cell r="I5214">
            <v>0.75</v>
          </cell>
          <cell r="J5214">
            <v>2</v>
          </cell>
          <cell r="K5214">
            <v>3</v>
          </cell>
        </row>
        <row r="5215">
          <cell r="A5215" t="str">
            <v>MC</v>
          </cell>
          <cell r="B5215" t="str">
            <v>CA304</v>
          </cell>
          <cell r="C5215" t="str">
            <v>MC</v>
          </cell>
          <cell r="D5215" t="str">
            <v>HOLD</v>
          </cell>
          <cell r="E5215" t="str">
            <v>SOL</v>
          </cell>
          <cell r="F5215">
            <v>2</v>
          </cell>
          <cell r="G5215" t="str">
            <v>CB3902000002IH</v>
          </cell>
          <cell r="H5215">
            <v>2</v>
          </cell>
          <cell r="I5215">
            <v>1.5</v>
          </cell>
          <cell r="J5215">
            <v>1</v>
          </cell>
          <cell r="K5215">
            <v>2</v>
          </cell>
        </row>
        <row r="5216">
          <cell r="A5216" t="str">
            <v>MC</v>
          </cell>
          <cell r="B5216" t="str">
            <v>CA304</v>
          </cell>
          <cell r="C5216" t="str">
            <v>MC</v>
          </cell>
          <cell r="D5216" t="str">
            <v>2502</v>
          </cell>
          <cell r="E5216" t="str">
            <v>TEE</v>
          </cell>
          <cell r="F5216">
            <v>2</v>
          </cell>
          <cell r="G5216" t="str">
            <v>CB300305000200</v>
          </cell>
          <cell r="H5216">
            <v>2</v>
          </cell>
          <cell r="I5216" t="str">
            <v>--</v>
          </cell>
          <cell r="J5216">
            <v>1</v>
          </cell>
          <cell r="K5216">
            <v>2</v>
          </cell>
        </row>
        <row r="5217">
          <cell r="A5217" t="str">
            <v>MC</v>
          </cell>
          <cell r="B5217" t="str">
            <v>CA304</v>
          </cell>
          <cell r="C5217" t="str">
            <v>MC</v>
          </cell>
          <cell r="D5217" t="str">
            <v>2502</v>
          </cell>
          <cell r="E5217" t="str">
            <v>TEE</v>
          </cell>
          <cell r="F5217">
            <v>2</v>
          </cell>
          <cell r="G5217" t="str">
            <v>CB300305000200</v>
          </cell>
          <cell r="H5217">
            <v>2</v>
          </cell>
          <cell r="I5217" t="str">
            <v>--</v>
          </cell>
          <cell r="J5217">
            <v>1</v>
          </cell>
          <cell r="K5217">
            <v>2</v>
          </cell>
        </row>
        <row r="5218">
          <cell r="A5218" t="str">
            <v>MC</v>
          </cell>
          <cell r="B5218" t="str">
            <v>CA304</v>
          </cell>
          <cell r="C5218" t="str">
            <v>MC</v>
          </cell>
          <cell r="D5218" t="str">
            <v>HOLD</v>
          </cell>
          <cell r="E5218" t="str">
            <v>TEE</v>
          </cell>
          <cell r="F5218">
            <v>2</v>
          </cell>
          <cell r="G5218" t="str">
            <v>CB300305000200</v>
          </cell>
          <cell r="H5218">
            <v>2</v>
          </cell>
          <cell r="I5218" t="str">
            <v>--</v>
          </cell>
          <cell r="J5218">
            <v>1</v>
          </cell>
          <cell r="K5218">
            <v>2</v>
          </cell>
        </row>
        <row r="5219">
          <cell r="A5219" t="str">
            <v>MC</v>
          </cell>
          <cell r="B5219" t="str">
            <v>B2C</v>
          </cell>
          <cell r="C5219" t="str">
            <v>SH</v>
          </cell>
          <cell r="D5219" t="str">
            <v>1260</v>
          </cell>
          <cell r="E5219" t="str">
            <v>90 ELL</v>
          </cell>
          <cell r="F5219">
            <v>2</v>
          </cell>
          <cell r="G5219" t="str">
            <v>CB300104000300</v>
          </cell>
          <cell r="H5219">
            <v>3</v>
          </cell>
          <cell r="I5219" t="str">
            <v>--</v>
          </cell>
          <cell r="J5219">
            <v>1</v>
          </cell>
          <cell r="K5219">
            <v>2</v>
          </cell>
        </row>
        <row r="5220">
          <cell r="A5220" t="str">
            <v>MC</v>
          </cell>
          <cell r="B5220" t="str">
            <v>CA304</v>
          </cell>
          <cell r="C5220" t="str">
            <v>CMC</v>
          </cell>
          <cell r="D5220" t="str">
            <v>HOLD</v>
          </cell>
          <cell r="E5220" t="str">
            <v>90 ELL</v>
          </cell>
          <cell r="F5220">
            <v>2</v>
          </cell>
          <cell r="G5220" t="str">
            <v>CB300105000300</v>
          </cell>
          <cell r="H5220">
            <v>3</v>
          </cell>
          <cell r="I5220" t="str">
            <v>--</v>
          </cell>
          <cell r="J5220">
            <v>2</v>
          </cell>
          <cell r="K5220">
            <v>3</v>
          </cell>
        </row>
        <row r="5221">
          <cell r="A5221" t="str">
            <v>MC</v>
          </cell>
          <cell r="B5221" t="str">
            <v>CA304</v>
          </cell>
          <cell r="C5221" t="str">
            <v>MC</v>
          </cell>
          <cell r="D5221" t="str">
            <v>2612</v>
          </cell>
          <cell r="E5221" t="str">
            <v>90 ELL</v>
          </cell>
          <cell r="F5221">
            <v>2</v>
          </cell>
          <cell r="G5221" t="str">
            <v>CB300105000300</v>
          </cell>
          <cell r="H5221">
            <v>3</v>
          </cell>
          <cell r="I5221" t="str">
            <v>--</v>
          </cell>
          <cell r="J5221">
            <v>3</v>
          </cell>
          <cell r="K5221">
            <v>4</v>
          </cell>
        </row>
        <row r="5222">
          <cell r="A5222" t="str">
            <v>MC</v>
          </cell>
          <cell r="B5222" t="str">
            <v>CA304</v>
          </cell>
          <cell r="C5222" t="str">
            <v>VT</v>
          </cell>
          <cell r="D5222" t="str">
            <v>HOLD</v>
          </cell>
          <cell r="E5222" t="str">
            <v>90 ELL</v>
          </cell>
          <cell r="F5222">
            <v>2</v>
          </cell>
          <cell r="G5222" t="str">
            <v>CB300105000300</v>
          </cell>
          <cell r="H5222">
            <v>3</v>
          </cell>
          <cell r="I5222" t="str">
            <v>--</v>
          </cell>
          <cell r="J5222">
            <v>4</v>
          </cell>
          <cell r="K5222">
            <v>5</v>
          </cell>
        </row>
        <row r="5223">
          <cell r="A5223" t="str">
            <v>MC</v>
          </cell>
          <cell r="B5223" t="str">
            <v>CA304</v>
          </cell>
          <cell r="C5223" t="str">
            <v>VT</v>
          </cell>
          <cell r="D5223" t="str">
            <v>HOLD</v>
          </cell>
          <cell r="E5223" t="str">
            <v>90 ELL</v>
          </cell>
          <cell r="F5223">
            <v>2</v>
          </cell>
          <cell r="G5223" t="str">
            <v>CB300105000300</v>
          </cell>
          <cell r="H5223">
            <v>3</v>
          </cell>
          <cell r="I5223" t="str">
            <v>--</v>
          </cell>
          <cell r="J5223">
            <v>6</v>
          </cell>
          <cell r="K5223">
            <v>7</v>
          </cell>
        </row>
        <row r="5224">
          <cell r="A5224" t="str">
            <v>MC</v>
          </cell>
          <cell r="B5224" t="str">
            <v>CA304</v>
          </cell>
          <cell r="C5224" t="str">
            <v>MC</v>
          </cell>
          <cell r="D5224" t="str">
            <v>2606</v>
          </cell>
          <cell r="E5224" t="str">
            <v>90 ELL</v>
          </cell>
          <cell r="F5224">
            <v>2</v>
          </cell>
          <cell r="G5224" t="str">
            <v>CB300105000300</v>
          </cell>
          <cell r="H5224">
            <v>3</v>
          </cell>
          <cell r="I5224" t="str">
            <v>--</v>
          </cell>
          <cell r="J5224">
            <v>3</v>
          </cell>
          <cell r="K5224">
            <v>4</v>
          </cell>
        </row>
        <row r="5225">
          <cell r="A5225" t="str">
            <v>MC</v>
          </cell>
          <cell r="B5225" t="str">
            <v>CA304</v>
          </cell>
          <cell r="C5225" t="str">
            <v>VT</v>
          </cell>
          <cell r="D5225" t="str">
            <v>HOLD</v>
          </cell>
          <cell r="E5225" t="str">
            <v>C RED</v>
          </cell>
          <cell r="F5225">
            <v>2</v>
          </cell>
          <cell r="G5225" t="str">
            <v>CB300505050302</v>
          </cell>
          <cell r="H5225">
            <v>3</v>
          </cell>
          <cell r="I5225">
            <v>2</v>
          </cell>
          <cell r="J5225">
            <v>1</v>
          </cell>
          <cell r="K5225">
            <v>2</v>
          </cell>
        </row>
        <row r="5226">
          <cell r="A5226" t="str">
            <v>MC</v>
          </cell>
          <cell r="B5226" t="str">
            <v>CA304</v>
          </cell>
          <cell r="C5226" t="str">
            <v>VT</v>
          </cell>
          <cell r="D5226" t="str">
            <v>HOLD</v>
          </cell>
          <cell r="E5226" t="str">
            <v>C RED</v>
          </cell>
          <cell r="F5226">
            <v>2</v>
          </cell>
          <cell r="G5226" t="str">
            <v>CB300505050302</v>
          </cell>
          <cell r="H5226">
            <v>3</v>
          </cell>
          <cell r="I5226">
            <v>2</v>
          </cell>
          <cell r="J5226">
            <v>4</v>
          </cell>
          <cell r="K5226">
            <v>5</v>
          </cell>
        </row>
        <row r="5227">
          <cell r="A5227" t="str">
            <v>MC</v>
          </cell>
          <cell r="B5227" t="str">
            <v>CA304</v>
          </cell>
          <cell r="C5227" t="str">
            <v>MC</v>
          </cell>
          <cell r="D5227" t="str">
            <v>2601</v>
          </cell>
          <cell r="E5227" t="str">
            <v>C RED</v>
          </cell>
          <cell r="F5227">
            <v>2</v>
          </cell>
          <cell r="G5227" t="str">
            <v>CB300505050302</v>
          </cell>
          <cell r="H5227">
            <v>3</v>
          </cell>
          <cell r="I5227">
            <v>2</v>
          </cell>
          <cell r="J5227">
            <v>2</v>
          </cell>
          <cell r="K5227">
            <v>3</v>
          </cell>
        </row>
        <row r="5228">
          <cell r="A5228" t="str">
            <v>MC</v>
          </cell>
          <cell r="B5228" t="str">
            <v>BA305</v>
          </cell>
          <cell r="C5228" t="str">
            <v>MOH</v>
          </cell>
          <cell r="D5228" t="str">
            <v>2002</v>
          </cell>
          <cell r="E5228" t="str">
            <v>C RED</v>
          </cell>
          <cell r="F5228">
            <v>2</v>
          </cell>
          <cell r="G5228" t="str">
            <v>CB300505050302</v>
          </cell>
          <cell r="H5228">
            <v>3</v>
          </cell>
          <cell r="I5228">
            <v>2</v>
          </cell>
          <cell r="J5228">
            <v>1</v>
          </cell>
          <cell r="K5228">
            <v>2</v>
          </cell>
        </row>
        <row r="5229">
          <cell r="A5229" t="str">
            <v>MC</v>
          </cell>
          <cell r="B5229" t="str">
            <v>CA304</v>
          </cell>
          <cell r="C5229" t="str">
            <v>MC</v>
          </cell>
          <cell r="D5229" t="str">
            <v>2605</v>
          </cell>
          <cell r="E5229" t="str">
            <v>C SWG</v>
          </cell>
          <cell r="F5229">
            <v>2</v>
          </cell>
          <cell r="G5229" t="str">
            <v>CB1614050803IH</v>
          </cell>
          <cell r="H5229">
            <v>3</v>
          </cell>
          <cell r="I5229">
            <v>1.5</v>
          </cell>
          <cell r="J5229">
            <v>2</v>
          </cell>
          <cell r="K5229">
            <v>3</v>
          </cell>
        </row>
        <row r="5230">
          <cell r="A5230" t="str">
            <v>MC</v>
          </cell>
          <cell r="B5230" t="str">
            <v>CA304</v>
          </cell>
          <cell r="C5230" t="str">
            <v>MC</v>
          </cell>
          <cell r="D5230" t="str">
            <v>2505</v>
          </cell>
          <cell r="E5230" t="str">
            <v>C SWG</v>
          </cell>
          <cell r="F5230">
            <v>2</v>
          </cell>
          <cell r="G5230" t="str">
            <v>CB1614050803IH</v>
          </cell>
          <cell r="H5230">
            <v>3</v>
          </cell>
          <cell r="I5230">
            <v>1.5</v>
          </cell>
          <cell r="J5230">
            <v>2</v>
          </cell>
          <cell r="K5230">
            <v>3</v>
          </cell>
        </row>
        <row r="5231">
          <cell r="A5231" t="str">
            <v>MC</v>
          </cell>
          <cell r="B5231" t="str">
            <v>CA304</v>
          </cell>
          <cell r="C5231" t="str">
            <v>MC</v>
          </cell>
          <cell r="D5231" t="str">
            <v>2606</v>
          </cell>
          <cell r="E5231" t="str">
            <v>C SWG</v>
          </cell>
          <cell r="F5231">
            <v>2</v>
          </cell>
          <cell r="G5231" t="str">
            <v>CB1614050803IH</v>
          </cell>
          <cell r="H5231">
            <v>3</v>
          </cell>
          <cell r="I5231">
            <v>1.5</v>
          </cell>
          <cell r="J5231">
            <v>2</v>
          </cell>
          <cell r="K5231">
            <v>3</v>
          </cell>
        </row>
        <row r="5232">
          <cell r="A5232" t="str">
            <v>MC</v>
          </cell>
          <cell r="B5232" t="str">
            <v>CA304</v>
          </cell>
          <cell r="C5232" t="str">
            <v>MC</v>
          </cell>
          <cell r="D5232" t="str">
            <v>2612</v>
          </cell>
          <cell r="E5232" t="str">
            <v>C SWG</v>
          </cell>
          <cell r="F5232">
            <v>2</v>
          </cell>
          <cell r="G5232" t="str">
            <v>CB1614050803IH</v>
          </cell>
          <cell r="H5232">
            <v>3</v>
          </cell>
          <cell r="I5232">
            <v>1.5</v>
          </cell>
          <cell r="J5232">
            <v>1</v>
          </cell>
          <cell r="K5232">
            <v>2</v>
          </cell>
        </row>
        <row r="5233">
          <cell r="A5233" t="str">
            <v>MC</v>
          </cell>
          <cell r="B5233" t="str">
            <v>CA304</v>
          </cell>
          <cell r="C5233" t="str">
            <v>MC</v>
          </cell>
          <cell r="D5233" t="str">
            <v>2506</v>
          </cell>
          <cell r="E5233" t="str">
            <v>E RED</v>
          </cell>
          <cell r="F5233">
            <v>2</v>
          </cell>
          <cell r="G5233" t="str">
            <v>CB300605050302</v>
          </cell>
          <cell r="H5233">
            <v>3</v>
          </cell>
          <cell r="I5233">
            <v>2</v>
          </cell>
          <cell r="J5233">
            <v>1</v>
          </cell>
          <cell r="K5233">
            <v>2</v>
          </cell>
        </row>
        <row r="5234">
          <cell r="A5234" t="str">
            <v>MC</v>
          </cell>
          <cell r="B5234" t="str">
            <v>CA304</v>
          </cell>
          <cell r="C5234" t="str">
            <v>MC</v>
          </cell>
          <cell r="D5234" t="str">
            <v>2606</v>
          </cell>
          <cell r="E5234" t="str">
            <v>E RED</v>
          </cell>
          <cell r="F5234">
            <v>2</v>
          </cell>
          <cell r="G5234" t="str">
            <v>CB300605050302</v>
          </cell>
          <cell r="H5234">
            <v>3</v>
          </cell>
          <cell r="I5234">
            <v>2</v>
          </cell>
          <cell r="J5234">
            <v>1</v>
          </cell>
          <cell r="K5234">
            <v>2</v>
          </cell>
        </row>
        <row r="5235">
          <cell r="A5235" t="str">
            <v>MC</v>
          </cell>
          <cell r="B5235" t="str">
            <v>CA304</v>
          </cell>
          <cell r="C5235" t="str">
            <v>MC</v>
          </cell>
          <cell r="D5235" t="str">
            <v>2612</v>
          </cell>
          <cell r="E5235" t="str">
            <v>E RED</v>
          </cell>
          <cell r="F5235">
            <v>2</v>
          </cell>
          <cell r="G5235" t="str">
            <v>CB300605050302</v>
          </cell>
          <cell r="H5235">
            <v>3</v>
          </cell>
          <cell r="I5235">
            <v>2</v>
          </cell>
          <cell r="J5235">
            <v>2</v>
          </cell>
          <cell r="K5235">
            <v>3</v>
          </cell>
        </row>
        <row r="5236">
          <cell r="A5236" t="str">
            <v>MC</v>
          </cell>
          <cell r="B5236" t="str">
            <v>CA304</v>
          </cell>
          <cell r="C5236" t="str">
            <v>MC</v>
          </cell>
          <cell r="D5236" t="str">
            <v>2612</v>
          </cell>
          <cell r="E5236" t="str">
            <v>E SWG</v>
          </cell>
          <cell r="F5236">
            <v>2</v>
          </cell>
          <cell r="G5236" t="str">
            <v>CB1624050803IH</v>
          </cell>
          <cell r="H5236">
            <v>3</v>
          </cell>
          <cell r="I5236">
            <v>1.5</v>
          </cell>
          <cell r="J5236">
            <v>2</v>
          </cell>
          <cell r="K5236">
            <v>3</v>
          </cell>
        </row>
        <row r="5237">
          <cell r="A5237" t="str">
            <v>MC</v>
          </cell>
          <cell r="B5237" t="str">
            <v>CA304</v>
          </cell>
          <cell r="C5237" t="str">
            <v>CMC</v>
          </cell>
          <cell r="D5237" t="str">
            <v>HOLD</v>
          </cell>
          <cell r="E5237" t="str">
            <v>SOL</v>
          </cell>
          <cell r="F5237">
            <v>2</v>
          </cell>
          <cell r="G5237" t="str">
            <v>CB39020000030T</v>
          </cell>
          <cell r="H5237">
            <v>3</v>
          </cell>
          <cell r="I5237">
            <v>0.75</v>
          </cell>
          <cell r="J5237">
            <v>2</v>
          </cell>
          <cell r="K5237">
            <v>3</v>
          </cell>
        </row>
        <row r="5238">
          <cell r="A5238" t="str">
            <v>MC</v>
          </cell>
          <cell r="B5238" t="str">
            <v>CA304</v>
          </cell>
          <cell r="C5238" t="str">
            <v>MC</v>
          </cell>
          <cell r="D5238" t="str">
            <v>2612</v>
          </cell>
          <cell r="E5238" t="str">
            <v>SOL</v>
          </cell>
          <cell r="F5238">
            <v>2</v>
          </cell>
          <cell r="G5238" t="str">
            <v>CB39020000030T</v>
          </cell>
          <cell r="H5238">
            <v>3</v>
          </cell>
          <cell r="I5238">
            <v>0.75</v>
          </cell>
          <cell r="J5238">
            <v>2</v>
          </cell>
          <cell r="K5238">
            <v>3</v>
          </cell>
        </row>
        <row r="5239">
          <cell r="A5239" t="str">
            <v>MC</v>
          </cell>
          <cell r="B5239" t="str">
            <v>CA304</v>
          </cell>
          <cell r="C5239" t="str">
            <v>MC</v>
          </cell>
          <cell r="D5239" t="str">
            <v>2606</v>
          </cell>
          <cell r="E5239" t="str">
            <v>SOL</v>
          </cell>
          <cell r="F5239">
            <v>2</v>
          </cell>
          <cell r="G5239" t="str">
            <v>CB39020000030T</v>
          </cell>
          <cell r="H5239">
            <v>3</v>
          </cell>
          <cell r="I5239">
            <v>0.75</v>
          </cell>
          <cell r="J5239">
            <v>2</v>
          </cell>
          <cell r="K5239">
            <v>3</v>
          </cell>
        </row>
        <row r="5240">
          <cell r="A5240" t="str">
            <v>MC</v>
          </cell>
          <cell r="B5240" t="str">
            <v>CA304</v>
          </cell>
          <cell r="C5240" t="str">
            <v>VT</v>
          </cell>
          <cell r="D5240" t="str">
            <v>HOLD</v>
          </cell>
          <cell r="E5240" t="str">
            <v>SOL</v>
          </cell>
          <cell r="F5240">
            <v>2</v>
          </cell>
          <cell r="G5240" t="str">
            <v>CB39020000030T</v>
          </cell>
          <cell r="H5240">
            <v>3</v>
          </cell>
          <cell r="I5240">
            <v>0.75</v>
          </cell>
          <cell r="J5240">
            <v>4</v>
          </cell>
          <cell r="K5240">
            <v>5</v>
          </cell>
        </row>
        <row r="5241">
          <cell r="A5241" t="str">
            <v>MC</v>
          </cell>
          <cell r="B5241" t="str">
            <v>CA304</v>
          </cell>
          <cell r="C5241" t="str">
            <v>MC</v>
          </cell>
          <cell r="D5241" t="str">
            <v>2606</v>
          </cell>
          <cell r="E5241" t="str">
            <v>TEE</v>
          </cell>
          <cell r="F5241">
            <v>2</v>
          </cell>
          <cell r="G5241" t="str">
            <v>CB300305000300</v>
          </cell>
          <cell r="H5241">
            <v>3</v>
          </cell>
          <cell r="I5241" t="str">
            <v>--</v>
          </cell>
          <cell r="J5241">
            <v>3</v>
          </cell>
          <cell r="K5241">
            <v>4</v>
          </cell>
        </row>
        <row r="5242">
          <cell r="A5242" t="str">
            <v>MC</v>
          </cell>
          <cell r="B5242" t="str">
            <v>CA304</v>
          </cell>
          <cell r="C5242" t="str">
            <v>MC</v>
          </cell>
          <cell r="D5242" t="str">
            <v>HOLD</v>
          </cell>
          <cell r="E5242" t="str">
            <v>90 ELL</v>
          </cell>
          <cell r="F5242">
            <v>2</v>
          </cell>
          <cell r="G5242" t="str">
            <v>CB300105000300</v>
          </cell>
          <cell r="H5242">
            <v>3</v>
          </cell>
          <cell r="I5242" t="str">
            <v>--</v>
          </cell>
          <cell r="J5242">
            <v>2</v>
          </cell>
          <cell r="K5242">
            <v>3</v>
          </cell>
        </row>
        <row r="5243">
          <cell r="A5243" t="str">
            <v>MC</v>
          </cell>
          <cell r="B5243" t="str">
            <v>CA304</v>
          </cell>
          <cell r="C5243" t="str">
            <v>MC</v>
          </cell>
          <cell r="D5243" t="str">
            <v>HOLD</v>
          </cell>
          <cell r="E5243" t="str">
            <v>90 ELL</v>
          </cell>
          <cell r="F5243">
            <v>2</v>
          </cell>
          <cell r="G5243" t="str">
            <v>CB300105000300</v>
          </cell>
          <cell r="H5243">
            <v>3</v>
          </cell>
          <cell r="I5243" t="str">
            <v>--</v>
          </cell>
          <cell r="J5243">
            <v>2</v>
          </cell>
          <cell r="K5243">
            <v>3</v>
          </cell>
        </row>
        <row r="5244">
          <cell r="A5244" t="str">
            <v>MC</v>
          </cell>
          <cell r="B5244" t="str">
            <v>CA304</v>
          </cell>
          <cell r="C5244" t="str">
            <v>MC</v>
          </cell>
          <cell r="D5244" t="str">
            <v>HOLD</v>
          </cell>
          <cell r="E5244" t="str">
            <v>90 ELL</v>
          </cell>
          <cell r="F5244">
            <v>2</v>
          </cell>
          <cell r="G5244" t="str">
            <v>CB300105000300</v>
          </cell>
          <cell r="H5244">
            <v>3</v>
          </cell>
          <cell r="I5244" t="str">
            <v>--</v>
          </cell>
          <cell r="J5244">
            <v>2</v>
          </cell>
          <cell r="K5244">
            <v>3</v>
          </cell>
        </row>
        <row r="5245">
          <cell r="A5245" t="str">
            <v>MC</v>
          </cell>
          <cell r="B5245" t="str">
            <v>CA304</v>
          </cell>
          <cell r="C5245" t="str">
            <v>MC</v>
          </cell>
          <cell r="D5245" t="str">
            <v>2502</v>
          </cell>
          <cell r="E5245" t="str">
            <v>SOL</v>
          </cell>
          <cell r="F5245">
            <v>2</v>
          </cell>
          <cell r="G5245" t="str">
            <v>CB39020000030T</v>
          </cell>
          <cell r="H5245">
            <v>3</v>
          </cell>
          <cell r="I5245">
            <v>0.75</v>
          </cell>
          <cell r="J5245">
            <v>1</v>
          </cell>
          <cell r="K5245">
            <v>2</v>
          </cell>
        </row>
        <row r="5246">
          <cell r="A5246" t="str">
            <v>MC</v>
          </cell>
          <cell r="B5246" t="str">
            <v>CA304</v>
          </cell>
          <cell r="C5246" t="str">
            <v>MC</v>
          </cell>
          <cell r="D5246" t="str">
            <v>2502</v>
          </cell>
          <cell r="E5246" t="str">
            <v>SOL</v>
          </cell>
          <cell r="F5246">
            <v>2</v>
          </cell>
          <cell r="G5246" t="str">
            <v>CB39020000030T</v>
          </cell>
          <cell r="H5246">
            <v>3</v>
          </cell>
          <cell r="I5246">
            <v>0.75</v>
          </cell>
          <cell r="J5246">
            <v>1</v>
          </cell>
          <cell r="K5246">
            <v>2</v>
          </cell>
        </row>
        <row r="5247">
          <cell r="A5247" t="str">
            <v>MC</v>
          </cell>
          <cell r="B5247" t="str">
            <v>B2C</v>
          </cell>
          <cell r="C5247" t="str">
            <v>SH</v>
          </cell>
          <cell r="D5247" t="str">
            <v>1260</v>
          </cell>
          <cell r="E5247" t="str">
            <v>90 ELL</v>
          </cell>
          <cell r="F5247">
            <v>2</v>
          </cell>
          <cell r="G5247" t="str">
            <v>CB300104000400</v>
          </cell>
          <cell r="H5247">
            <v>4</v>
          </cell>
          <cell r="I5247" t="str">
            <v>--</v>
          </cell>
          <cell r="J5247">
            <v>9</v>
          </cell>
          <cell r="K5247">
            <v>11</v>
          </cell>
        </row>
        <row r="5248">
          <cell r="A5248" t="str">
            <v>MC</v>
          </cell>
          <cell r="B5248" t="str">
            <v>B2C</v>
          </cell>
          <cell r="C5248" t="str">
            <v>SH</v>
          </cell>
          <cell r="D5248" t="str">
            <v>1260</v>
          </cell>
          <cell r="E5248" t="str">
            <v>E RED</v>
          </cell>
          <cell r="F5248">
            <v>2</v>
          </cell>
          <cell r="G5248" t="str">
            <v>CB300604040403</v>
          </cell>
          <cell r="H5248">
            <v>4</v>
          </cell>
          <cell r="I5248">
            <v>3</v>
          </cell>
          <cell r="J5248">
            <v>2</v>
          </cell>
          <cell r="K5248">
            <v>3</v>
          </cell>
        </row>
        <row r="5249">
          <cell r="A5249" t="str">
            <v>MC</v>
          </cell>
          <cell r="B5249" t="str">
            <v>B2C</v>
          </cell>
          <cell r="C5249" t="str">
            <v>SH</v>
          </cell>
          <cell r="D5249" t="str">
            <v>1260</v>
          </cell>
          <cell r="E5249" t="str">
            <v>SOL</v>
          </cell>
          <cell r="F5249">
            <v>2</v>
          </cell>
          <cell r="G5249" t="str">
            <v>CB39020000040T</v>
          </cell>
          <cell r="H5249">
            <v>4</v>
          </cell>
          <cell r="I5249">
            <v>0.75</v>
          </cell>
          <cell r="J5249">
            <v>3</v>
          </cell>
          <cell r="K5249">
            <v>4</v>
          </cell>
        </row>
        <row r="5250">
          <cell r="A5250" t="str">
            <v>MC</v>
          </cell>
          <cell r="B5250" t="str">
            <v>CA304</v>
          </cell>
          <cell r="C5250" t="str">
            <v>CMC</v>
          </cell>
          <cell r="D5250" t="str">
            <v>HOLD</v>
          </cell>
          <cell r="E5250" t="str">
            <v>45 ELL</v>
          </cell>
          <cell r="F5250">
            <v>2</v>
          </cell>
          <cell r="G5250" t="str">
            <v>CB300205000400</v>
          </cell>
          <cell r="H5250">
            <v>4</v>
          </cell>
          <cell r="I5250" t="str">
            <v>--</v>
          </cell>
          <cell r="J5250">
            <v>1</v>
          </cell>
          <cell r="K5250">
            <v>2</v>
          </cell>
        </row>
        <row r="5251">
          <cell r="A5251" t="str">
            <v>MC</v>
          </cell>
          <cell r="B5251" t="str">
            <v>CA307</v>
          </cell>
          <cell r="C5251" t="str">
            <v>P</v>
          </cell>
          <cell r="D5251" t="str">
            <v>HOLD1</v>
          </cell>
          <cell r="E5251" t="str">
            <v>90 ELL</v>
          </cell>
          <cell r="F5251">
            <v>2</v>
          </cell>
          <cell r="G5251" t="str">
            <v>CB300105000400</v>
          </cell>
          <cell r="H5251">
            <v>4</v>
          </cell>
          <cell r="I5251" t="str">
            <v>--</v>
          </cell>
          <cell r="J5251">
            <v>2</v>
          </cell>
          <cell r="K5251">
            <v>3</v>
          </cell>
        </row>
        <row r="5252">
          <cell r="A5252" t="str">
            <v>MC</v>
          </cell>
          <cell r="B5252" t="str">
            <v>CA304</v>
          </cell>
          <cell r="C5252" t="str">
            <v>CMC</v>
          </cell>
          <cell r="D5252" t="str">
            <v>HOLD</v>
          </cell>
          <cell r="E5252" t="str">
            <v>90 ELL</v>
          </cell>
          <cell r="F5252">
            <v>2</v>
          </cell>
          <cell r="G5252" t="str">
            <v>CB300105000400</v>
          </cell>
          <cell r="H5252">
            <v>4</v>
          </cell>
          <cell r="I5252" t="str">
            <v>--</v>
          </cell>
          <cell r="J5252">
            <v>2</v>
          </cell>
          <cell r="K5252">
            <v>3</v>
          </cell>
        </row>
        <row r="5253">
          <cell r="A5253" t="str">
            <v>MC</v>
          </cell>
          <cell r="B5253" t="str">
            <v>CA304</v>
          </cell>
          <cell r="C5253" t="str">
            <v>MC</v>
          </cell>
          <cell r="D5253" t="str">
            <v>2507</v>
          </cell>
          <cell r="E5253" t="str">
            <v>90 ELL</v>
          </cell>
          <cell r="F5253">
            <v>2</v>
          </cell>
          <cell r="G5253" t="str">
            <v>CB300105000400</v>
          </cell>
          <cell r="H5253">
            <v>4</v>
          </cell>
          <cell r="I5253" t="str">
            <v>--</v>
          </cell>
          <cell r="J5253">
            <v>3</v>
          </cell>
          <cell r="K5253">
            <v>4</v>
          </cell>
        </row>
        <row r="5254">
          <cell r="A5254" t="str">
            <v>MC</v>
          </cell>
          <cell r="B5254" t="str">
            <v>CA304</v>
          </cell>
          <cell r="C5254" t="str">
            <v>VT</v>
          </cell>
          <cell r="D5254" t="str">
            <v>HOLD</v>
          </cell>
          <cell r="E5254" t="str">
            <v>90 ELL</v>
          </cell>
          <cell r="F5254">
            <v>2</v>
          </cell>
          <cell r="G5254" t="str">
            <v>CB300105000400</v>
          </cell>
          <cell r="H5254">
            <v>4</v>
          </cell>
          <cell r="I5254" t="str">
            <v>--</v>
          </cell>
          <cell r="J5254">
            <v>3</v>
          </cell>
          <cell r="K5254">
            <v>4</v>
          </cell>
        </row>
        <row r="5255">
          <cell r="A5255" t="str">
            <v>MC</v>
          </cell>
          <cell r="B5255" t="str">
            <v>CA304</v>
          </cell>
          <cell r="C5255" t="str">
            <v>VT</v>
          </cell>
          <cell r="D5255" t="str">
            <v>HOLD</v>
          </cell>
          <cell r="E5255" t="str">
            <v>90 ELL</v>
          </cell>
          <cell r="F5255">
            <v>2</v>
          </cell>
          <cell r="G5255" t="str">
            <v>CB300105000400</v>
          </cell>
          <cell r="H5255">
            <v>4</v>
          </cell>
          <cell r="I5255" t="str">
            <v>--</v>
          </cell>
          <cell r="J5255">
            <v>4</v>
          </cell>
          <cell r="K5255">
            <v>5</v>
          </cell>
        </row>
        <row r="5256">
          <cell r="A5256" t="str">
            <v>MC</v>
          </cell>
          <cell r="B5256" t="str">
            <v>CA304</v>
          </cell>
          <cell r="C5256" t="str">
            <v>MC</v>
          </cell>
          <cell r="D5256" t="str">
            <v>2605</v>
          </cell>
          <cell r="E5256" t="str">
            <v>C RED</v>
          </cell>
          <cell r="F5256">
            <v>2</v>
          </cell>
          <cell r="G5256" t="str">
            <v>CB300505050402</v>
          </cell>
          <cell r="H5256">
            <v>4</v>
          </cell>
          <cell r="I5256">
            <v>2</v>
          </cell>
          <cell r="J5256">
            <v>2</v>
          </cell>
          <cell r="K5256">
            <v>3</v>
          </cell>
        </row>
        <row r="5257">
          <cell r="A5257" t="str">
            <v>MC</v>
          </cell>
          <cell r="B5257" t="str">
            <v>CA304</v>
          </cell>
          <cell r="C5257" t="str">
            <v>MC</v>
          </cell>
          <cell r="D5257" t="str">
            <v>2506</v>
          </cell>
          <cell r="E5257" t="str">
            <v>C RED</v>
          </cell>
          <cell r="F5257">
            <v>2</v>
          </cell>
          <cell r="G5257" t="str">
            <v>CB300505050402</v>
          </cell>
          <cell r="H5257">
            <v>4</v>
          </cell>
          <cell r="I5257">
            <v>2</v>
          </cell>
          <cell r="J5257">
            <v>2</v>
          </cell>
          <cell r="K5257">
            <v>3</v>
          </cell>
        </row>
        <row r="5258">
          <cell r="A5258" t="str">
            <v>MC</v>
          </cell>
          <cell r="B5258" t="str">
            <v>CA304</v>
          </cell>
          <cell r="C5258" t="str">
            <v>MC</v>
          </cell>
          <cell r="D5258" t="str">
            <v>2609</v>
          </cell>
          <cell r="E5258" t="str">
            <v>C SWG</v>
          </cell>
          <cell r="F5258">
            <v>2</v>
          </cell>
          <cell r="G5258" t="str">
            <v>CB1614050804IH</v>
          </cell>
          <cell r="H5258">
            <v>4</v>
          </cell>
          <cell r="I5258">
            <v>1.5</v>
          </cell>
          <cell r="J5258">
            <v>2</v>
          </cell>
          <cell r="K5258">
            <v>3</v>
          </cell>
        </row>
        <row r="5259">
          <cell r="A5259" t="str">
            <v>MC</v>
          </cell>
          <cell r="B5259" t="str">
            <v>CA304</v>
          </cell>
          <cell r="C5259" t="str">
            <v>MC</v>
          </cell>
          <cell r="D5259" t="str">
            <v>2505</v>
          </cell>
          <cell r="E5259" t="str">
            <v>E RED</v>
          </cell>
          <cell r="F5259">
            <v>2</v>
          </cell>
          <cell r="G5259" t="str">
            <v>CB300605050402</v>
          </cell>
          <cell r="H5259">
            <v>4</v>
          </cell>
          <cell r="I5259">
            <v>2</v>
          </cell>
          <cell r="J5259">
            <v>2</v>
          </cell>
          <cell r="K5259">
            <v>3</v>
          </cell>
        </row>
        <row r="5260">
          <cell r="A5260" t="str">
            <v>MC</v>
          </cell>
          <cell r="B5260" t="str">
            <v>CA304</v>
          </cell>
          <cell r="C5260" t="str">
            <v>CMC</v>
          </cell>
          <cell r="D5260" t="str">
            <v>HOLD</v>
          </cell>
          <cell r="E5260" t="str">
            <v>SOL</v>
          </cell>
          <cell r="F5260">
            <v>2</v>
          </cell>
          <cell r="G5260" t="str">
            <v>CB39020000040T</v>
          </cell>
          <cell r="H5260">
            <v>4</v>
          </cell>
          <cell r="I5260">
            <v>0.75</v>
          </cell>
          <cell r="J5260">
            <v>1</v>
          </cell>
          <cell r="K5260">
            <v>2</v>
          </cell>
        </row>
        <row r="5261">
          <cell r="A5261" t="str">
            <v>MC</v>
          </cell>
          <cell r="B5261" t="str">
            <v>CA304</v>
          </cell>
          <cell r="C5261" t="str">
            <v>CMC</v>
          </cell>
          <cell r="D5261" t="str">
            <v>HOLD</v>
          </cell>
          <cell r="E5261" t="str">
            <v>SOL</v>
          </cell>
          <cell r="F5261">
            <v>2</v>
          </cell>
          <cell r="G5261" t="str">
            <v>CB39020000040T</v>
          </cell>
          <cell r="H5261">
            <v>4</v>
          </cell>
          <cell r="I5261">
            <v>0.75</v>
          </cell>
          <cell r="J5261">
            <v>1</v>
          </cell>
          <cell r="K5261">
            <v>2</v>
          </cell>
        </row>
        <row r="5262">
          <cell r="A5262" t="str">
            <v>MC</v>
          </cell>
          <cell r="B5262" t="str">
            <v>CA304</v>
          </cell>
          <cell r="C5262" t="str">
            <v>CMC</v>
          </cell>
          <cell r="D5262" t="str">
            <v>HOLD</v>
          </cell>
          <cell r="E5262" t="str">
            <v>TEE</v>
          </cell>
          <cell r="F5262">
            <v>2</v>
          </cell>
          <cell r="G5262" t="str">
            <v>CB300305000400</v>
          </cell>
          <cell r="H5262">
            <v>4</v>
          </cell>
          <cell r="I5262" t="str">
            <v>--</v>
          </cell>
          <cell r="J5262">
            <v>1</v>
          </cell>
          <cell r="K5262">
            <v>2</v>
          </cell>
        </row>
        <row r="5263">
          <cell r="A5263" t="str">
            <v>MC</v>
          </cell>
          <cell r="B5263" t="str">
            <v>CA304</v>
          </cell>
          <cell r="C5263" t="str">
            <v>VT</v>
          </cell>
          <cell r="D5263" t="str">
            <v>HOLD</v>
          </cell>
          <cell r="E5263" t="str">
            <v>TEE</v>
          </cell>
          <cell r="F5263">
            <v>2</v>
          </cell>
          <cell r="G5263" t="str">
            <v>CB300305000400</v>
          </cell>
          <cell r="H5263">
            <v>4</v>
          </cell>
          <cell r="I5263" t="str">
            <v>--</v>
          </cell>
          <cell r="J5263">
            <v>1</v>
          </cell>
          <cell r="K5263">
            <v>2</v>
          </cell>
        </row>
        <row r="5264">
          <cell r="A5264" t="str">
            <v>MC</v>
          </cell>
          <cell r="B5264" t="str">
            <v>CA307</v>
          </cell>
          <cell r="C5264" t="str">
            <v>P</v>
          </cell>
          <cell r="D5264" t="str">
            <v>HOLD1</v>
          </cell>
          <cell r="E5264" t="str">
            <v>TOL</v>
          </cell>
          <cell r="F5264">
            <v>2</v>
          </cell>
          <cell r="G5264" t="str">
            <v>CB39030000040T</v>
          </cell>
          <cell r="H5264">
            <v>4</v>
          </cell>
          <cell r="I5264">
            <v>0.75</v>
          </cell>
          <cell r="J5264">
            <v>1</v>
          </cell>
          <cell r="K5264">
            <v>2</v>
          </cell>
        </row>
        <row r="5265">
          <cell r="A5265" t="str">
            <v>MC</v>
          </cell>
          <cell r="B5265" t="str">
            <v>CA304</v>
          </cell>
          <cell r="C5265" t="str">
            <v>MC</v>
          </cell>
          <cell r="D5265" t="str">
            <v>2502</v>
          </cell>
          <cell r="E5265" t="str">
            <v>90 ELL</v>
          </cell>
          <cell r="F5265">
            <v>2</v>
          </cell>
          <cell r="G5265" t="str">
            <v>CB300105000400</v>
          </cell>
          <cell r="H5265">
            <v>4</v>
          </cell>
          <cell r="I5265" t="str">
            <v>--</v>
          </cell>
          <cell r="J5265">
            <v>8</v>
          </cell>
          <cell r="K5265">
            <v>10</v>
          </cell>
        </row>
        <row r="5266">
          <cell r="A5266" t="str">
            <v>MC</v>
          </cell>
          <cell r="B5266" t="str">
            <v>CA304</v>
          </cell>
          <cell r="C5266" t="str">
            <v>MC</v>
          </cell>
          <cell r="D5266" t="str">
            <v>2502</v>
          </cell>
          <cell r="E5266" t="str">
            <v>90 ELL</v>
          </cell>
          <cell r="F5266">
            <v>2</v>
          </cell>
          <cell r="G5266" t="str">
            <v>CB300105000400</v>
          </cell>
          <cell r="H5266">
            <v>4</v>
          </cell>
          <cell r="I5266" t="str">
            <v>--</v>
          </cell>
          <cell r="J5266">
            <v>7</v>
          </cell>
          <cell r="K5266">
            <v>9</v>
          </cell>
        </row>
        <row r="5267">
          <cell r="A5267" t="str">
            <v>MC</v>
          </cell>
          <cell r="B5267" t="str">
            <v>CA304</v>
          </cell>
          <cell r="C5267" t="str">
            <v>MC</v>
          </cell>
          <cell r="D5267" t="str">
            <v>HOLD</v>
          </cell>
          <cell r="E5267" t="str">
            <v>90 ELL</v>
          </cell>
          <cell r="F5267">
            <v>2</v>
          </cell>
          <cell r="G5267" t="str">
            <v>CB300105000400</v>
          </cell>
          <cell r="H5267">
            <v>4</v>
          </cell>
          <cell r="I5267" t="str">
            <v>--</v>
          </cell>
          <cell r="J5267">
            <v>5</v>
          </cell>
          <cell r="K5267">
            <v>6</v>
          </cell>
        </row>
        <row r="5268">
          <cell r="A5268" t="str">
            <v>MC</v>
          </cell>
          <cell r="B5268" t="str">
            <v>CA304</v>
          </cell>
          <cell r="C5268" t="str">
            <v>MC</v>
          </cell>
          <cell r="D5268" t="str">
            <v>HOLD</v>
          </cell>
          <cell r="E5268" t="str">
            <v>90 ELL</v>
          </cell>
          <cell r="F5268">
            <v>2</v>
          </cell>
          <cell r="G5268" t="str">
            <v>CB300105000400</v>
          </cell>
          <cell r="H5268">
            <v>4</v>
          </cell>
          <cell r="I5268" t="str">
            <v>--</v>
          </cell>
          <cell r="J5268">
            <v>5</v>
          </cell>
          <cell r="K5268">
            <v>6</v>
          </cell>
        </row>
        <row r="5269">
          <cell r="A5269" t="str">
            <v>MC</v>
          </cell>
          <cell r="B5269" t="str">
            <v>CA304</v>
          </cell>
          <cell r="C5269" t="str">
            <v>MC</v>
          </cell>
          <cell r="D5269" t="str">
            <v>2503</v>
          </cell>
          <cell r="E5269" t="str">
            <v>90 ELL</v>
          </cell>
          <cell r="F5269">
            <v>2</v>
          </cell>
          <cell r="G5269" t="str">
            <v>CB300105000400</v>
          </cell>
          <cell r="H5269">
            <v>4</v>
          </cell>
          <cell r="I5269" t="str">
            <v>--</v>
          </cell>
          <cell r="J5269">
            <v>3</v>
          </cell>
          <cell r="K5269">
            <v>4</v>
          </cell>
        </row>
        <row r="5270">
          <cell r="A5270" t="str">
            <v>MC</v>
          </cell>
          <cell r="B5270" t="str">
            <v>CA304</v>
          </cell>
          <cell r="C5270" t="str">
            <v>MC</v>
          </cell>
          <cell r="D5270" t="str">
            <v>HOLD</v>
          </cell>
          <cell r="E5270" t="str">
            <v>90 ELL</v>
          </cell>
          <cell r="F5270">
            <v>2</v>
          </cell>
          <cell r="G5270" t="str">
            <v>CB300105000400</v>
          </cell>
          <cell r="H5270">
            <v>4</v>
          </cell>
          <cell r="I5270" t="str">
            <v>--</v>
          </cell>
          <cell r="J5270">
            <v>5</v>
          </cell>
          <cell r="K5270">
            <v>6</v>
          </cell>
        </row>
        <row r="5271">
          <cell r="A5271" t="str">
            <v>MC</v>
          </cell>
          <cell r="B5271" t="str">
            <v>CA304</v>
          </cell>
          <cell r="C5271" t="str">
            <v>MC</v>
          </cell>
          <cell r="D5271" t="str">
            <v>2604</v>
          </cell>
          <cell r="E5271" t="str">
            <v>C RED</v>
          </cell>
          <cell r="F5271">
            <v>2</v>
          </cell>
          <cell r="G5271" t="str">
            <v>CB300505050402</v>
          </cell>
          <cell r="H5271">
            <v>4</v>
          </cell>
          <cell r="I5271">
            <v>2</v>
          </cell>
          <cell r="J5271">
            <v>2</v>
          </cell>
          <cell r="K5271">
            <v>3</v>
          </cell>
        </row>
        <row r="5272">
          <cell r="A5272" t="str">
            <v>MC</v>
          </cell>
          <cell r="B5272" t="str">
            <v>CA304</v>
          </cell>
          <cell r="C5272" t="str">
            <v>MC</v>
          </cell>
          <cell r="D5272" t="str">
            <v>2502</v>
          </cell>
          <cell r="E5272" t="str">
            <v>E RED</v>
          </cell>
          <cell r="F5272">
            <v>2</v>
          </cell>
          <cell r="G5272" t="str">
            <v>CB300605050403</v>
          </cell>
          <cell r="H5272">
            <v>4</v>
          </cell>
          <cell r="I5272">
            <v>3</v>
          </cell>
          <cell r="J5272">
            <v>2</v>
          </cell>
          <cell r="K5272">
            <v>3</v>
          </cell>
        </row>
        <row r="5273">
          <cell r="A5273" t="str">
            <v>MC</v>
          </cell>
          <cell r="B5273" t="str">
            <v>CA304</v>
          </cell>
          <cell r="C5273" t="str">
            <v>MC</v>
          </cell>
          <cell r="D5273" t="str">
            <v>2502</v>
          </cell>
          <cell r="E5273" t="str">
            <v>E RED</v>
          </cell>
          <cell r="F5273">
            <v>2</v>
          </cell>
          <cell r="G5273" t="str">
            <v>CB300605050403</v>
          </cell>
          <cell r="H5273">
            <v>4</v>
          </cell>
          <cell r="I5273">
            <v>3</v>
          </cell>
          <cell r="J5273">
            <v>2</v>
          </cell>
          <cell r="K5273">
            <v>3</v>
          </cell>
        </row>
        <row r="5274">
          <cell r="A5274" t="str">
            <v>MC</v>
          </cell>
          <cell r="B5274" t="str">
            <v>CA304</v>
          </cell>
          <cell r="C5274" t="str">
            <v>MC</v>
          </cell>
          <cell r="D5274" t="str">
            <v>2502</v>
          </cell>
          <cell r="E5274" t="str">
            <v>SOL</v>
          </cell>
          <cell r="F5274">
            <v>2</v>
          </cell>
          <cell r="G5274" t="str">
            <v>CB39020000040T</v>
          </cell>
          <cell r="H5274">
            <v>4</v>
          </cell>
          <cell r="I5274">
            <v>0.75</v>
          </cell>
          <cell r="J5274">
            <v>1</v>
          </cell>
          <cell r="K5274">
            <v>2</v>
          </cell>
        </row>
        <row r="5275">
          <cell r="A5275" t="str">
            <v>MC</v>
          </cell>
          <cell r="B5275" t="str">
            <v>B2C</v>
          </cell>
          <cell r="C5275" t="str">
            <v>SH</v>
          </cell>
          <cell r="D5275" t="str">
            <v>1360</v>
          </cell>
          <cell r="E5275" t="str">
            <v>90 ELL</v>
          </cell>
          <cell r="F5275">
            <v>2</v>
          </cell>
          <cell r="G5275" t="str">
            <v>CB300104000600</v>
          </cell>
          <cell r="H5275">
            <v>6</v>
          </cell>
          <cell r="I5275" t="str">
            <v>--</v>
          </cell>
          <cell r="J5275">
            <v>2</v>
          </cell>
          <cell r="K5275">
            <v>3</v>
          </cell>
        </row>
        <row r="5276">
          <cell r="A5276" t="str">
            <v>MC</v>
          </cell>
          <cell r="B5276" t="str">
            <v>B2C</v>
          </cell>
          <cell r="C5276" t="str">
            <v>SH</v>
          </cell>
          <cell r="D5276" t="str">
            <v>1460</v>
          </cell>
          <cell r="E5276" t="str">
            <v>90 ELL</v>
          </cell>
          <cell r="F5276">
            <v>2</v>
          </cell>
          <cell r="G5276" t="str">
            <v>CB300104000600</v>
          </cell>
          <cell r="H5276">
            <v>6</v>
          </cell>
          <cell r="I5276" t="str">
            <v>--</v>
          </cell>
          <cell r="J5276">
            <v>7</v>
          </cell>
          <cell r="K5276">
            <v>9</v>
          </cell>
        </row>
        <row r="5277">
          <cell r="A5277" t="str">
            <v>MC</v>
          </cell>
          <cell r="B5277" t="str">
            <v>B2C</v>
          </cell>
          <cell r="C5277" t="str">
            <v>SH</v>
          </cell>
          <cell r="D5277" t="str">
            <v>1000</v>
          </cell>
          <cell r="E5277" t="str">
            <v>CAP</v>
          </cell>
          <cell r="F5277">
            <v>2</v>
          </cell>
          <cell r="G5277" t="str">
            <v>CB300704000600</v>
          </cell>
          <cell r="H5277">
            <v>6</v>
          </cell>
          <cell r="I5277" t="str">
            <v>--</v>
          </cell>
          <cell r="J5277">
            <v>2</v>
          </cell>
          <cell r="K5277">
            <v>3</v>
          </cell>
        </row>
        <row r="5278">
          <cell r="A5278" t="str">
            <v>MC</v>
          </cell>
          <cell r="B5278" t="str">
            <v>B2C</v>
          </cell>
          <cell r="C5278" t="str">
            <v>SH</v>
          </cell>
          <cell r="D5278" t="str">
            <v>1460</v>
          </cell>
          <cell r="E5278" t="str">
            <v>E RED</v>
          </cell>
          <cell r="F5278">
            <v>2</v>
          </cell>
          <cell r="G5278" t="str">
            <v>CB300604040604</v>
          </cell>
          <cell r="H5278">
            <v>6</v>
          </cell>
          <cell r="I5278">
            <v>4</v>
          </cell>
          <cell r="J5278">
            <v>2</v>
          </cell>
          <cell r="K5278">
            <v>3</v>
          </cell>
        </row>
        <row r="5279">
          <cell r="A5279" t="str">
            <v>MC</v>
          </cell>
          <cell r="B5279" t="str">
            <v>B2C</v>
          </cell>
          <cell r="C5279" t="str">
            <v>SH</v>
          </cell>
          <cell r="D5279" t="str">
            <v>1460</v>
          </cell>
          <cell r="E5279" t="str">
            <v>SOL</v>
          </cell>
          <cell r="F5279">
            <v>2</v>
          </cell>
          <cell r="G5279" t="str">
            <v>CB39020000060T</v>
          </cell>
          <cell r="H5279">
            <v>6</v>
          </cell>
          <cell r="I5279">
            <v>0.75</v>
          </cell>
          <cell r="J5279">
            <v>3</v>
          </cell>
          <cell r="K5279">
            <v>4</v>
          </cell>
        </row>
        <row r="5280">
          <cell r="A5280" t="str">
            <v>MC</v>
          </cell>
          <cell r="B5280" t="str">
            <v>B2C</v>
          </cell>
          <cell r="C5280" t="str">
            <v>SH</v>
          </cell>
          <cell r="D5280" t="str">
            <v>1000</v>
          </cell>
          <cell r="E5280" t="str">
            <v>SOL</v>
          </cell>
          <cell r="F5280">
            <v>2</v>
          </cell>
          <cell r="G5280" t="str">
            <v>CB39020000060T</v>
          </cell>
          <cell r="H5280">
            <v>6</v>
          </cell>
          <cell r="I5280">
            <v>0.75</v>
          </cell>
          <cell r="J5280">
            <v>4</v>
          </cell>
          <cell r="K5280">
            <v>5</v>
          </cell>
        </row>
        <row r="5281">
          <cell r="A5281" t="str">
            <v>MC</v>
          </cell>
          <cell r="B5281" t="str">
            <v>CA307</v>
          </cell>
          <cell r="C5281" t="str">
            <v>HCLG</v>
          </cell>
          <cell r="D5281" t="str">
            <v>1100</v>
          </cell>
          <cell r="E5281" t="str">
            <v>90 ELL</v>
          </cell>
          <cell r="F5281">
            <v>2</v>
          </cell>
          <cell r="G5281" t="str">
            <v>CB300105000600</v>
          </cell>
          <cell r="H5281">
            <v>6</v>
          </cell>
          <cell r="I5281" t="str">
            <v>--</v>
          </cell>
          <cell r="J5281">
            <v>2</v>
          </cell>
          <cell r="K5281">
            <v>3</v>
          </cell>
        </row>
        <row r="5282">
          <cell r="A5282" t="str">
            <v>MC</v>
          </cell>
          <cell r="B5282" t="str">
            <v>CA304</v>
          </cell>
          <cell r="C5282" t="str">
            <v>CMC</v>
          </cell>
          <cell r="D5282" t="str">
            <v>HOLD</v>
          </cell>
          <cell r="E5282" t="str">
            <v>90 ELL</v>
          </cell>
          <cell r="F5282">
            <v>2</v>
          </cell>
          <cell r="G5282" t="str">
            <v>CB300105000600</v>
          </cell>
          <cell r="H5282">
            <v>6</v>
          </cell>
          <cell r="I5282" t="str">
            <v>--</v>
          </cell>
          <cell r="J5282">
            <v>1</v>
          </cell>
          <cell r="K5282">
            <v>2</v>
          </cell>
        </row>
        <row r="5283">
          <cell r="A5283" t="str">
            <v>MC</v>
          </cell>
          <cell r="B5283" t="str">
            <v>CA304</v>
          </cell>
          <cell r="C5283" t="str">
            <v>CMC</v>
          </cell>
          <cell r="D5283" t="str">
            <v>HOLD</v>
          </cell>
          <cell r="E5283" t="str">
            <v>90 ELL</v>
          </cell>
          <cell r="F5283">
            <v>2</v>
          </cell>
          <cell r="G5283" t="str">
            <v>CB300105000600</v>
          </cell>
          <cell r="H5283">
            <v>6</v>
          </cell>
          <cell r="I5283" t="str">
            <v>--</v>
          </cell>
          <cell r="J5283">
            <v>4</v>
          </cell>
          <cell r="K5283">
            <v>5</v>
          </cell>
        </row>
        <row r="5284">
          <cell r="A5284" t="str">
            <v>MC</v>
          </cell>
          <cell r="B5284" t="str">
            <v>CA304</v>
          </cell>
          <cell r="C5284" t="str">
            <v>CMC</v>
          </cell>
          <cell r="D5284" t="str">
            <v>HOLD</v>
          </cell>
          <cell r="E5284" t="str">
            <v>90 ELL</v>
          </cell>
          <cell r="F5284">
            <v>2</v>
          </cell>
          <cell r="G5284" t="str">
            <v>CB300105000600</v>
          </cell>
          <cell r="H5284">
            <v>6</v>
          </cell>
          <cell r="I5284" t="str">
            <v>--</v>
          </cell>
          <cell r="J5284">
            <v>1</v>
          </cell>
          <cell r="K5284">
            <v>2</v>
          </cell>
        </row>
        <row r="5285">
          <cell r="A5285" t="str">
            <v>MC</v>
          </cell>
          <cell r="B5285" t="str">
            <v>CA307</v>
          </cell>
          <cell r="C5285" t="str">
            <v>HCL</v>
          </cell>
          <cell r="D5285" t="str">
            <v>1100</v>
          </cell>
          <cell r="E5285" t="str">
            <v>90 ELL</v>
          </cell>
          <cell r="F5285">
            <v>2</v>
          </cell>
          <cell r="G5285" t="str">
            <v>CB300105000600</v>
          </cell>
          <cell r="H5285">
            <v>6</v>
          </cell>
          <cell r="I5285" t="str">
            <v>--</v>
          </cell>
          <cell r="J5285">
            <v>13</v>
          </cell>
          <cell r="K5285">
            <v>15</v>
          </cell>
        </row>
        <row r="5286">
          <cell r="A5286" t="str">
            <v>MC</v>
          </cell>
          <cell r="B5286" t="str">
            <v>CA304</v>
          </cell>
          <cell r="C5286" t="str">
            <v>MC</v>
          </cell>
          <cell r="D5286" t="str">
            <v>2410</v>
          </cell>
          <cell r="E5286" t="str">
            <v>90 ELL</v>
          </cell>
          <cell r="F5286">
            <v>2</v>
          </cell>
          <cell r="G5286" t="str">
            <v>CB300105000600</v>
          </cell>
          <cell r="H5286">
            <v>6</v>
          </cell>
          <cell r="I5286" t="str">
            <v>--</v>
          </cell>
          <cell r="J5286">
            <v>3</v>
          </cell>
          <cell r="K5286">
            <v>4</v>
          </cell>
        </row>
        <row r="5287">
          <cell r="A5287" t="str">
            <v>MC</v>
          </cell>
          <cell r="B5287" t="str">
            <v>CA304</v>
          </cell>
          <cell r="C5287" t="str">
            <v>MC</v>
          </cell>
          <cell r="D5287" t="str">
            <v>2412</v>
          </cell>
          <cell r="E5287" t="str">
            <v>90 ELL</v>
          </cell>
          <cell r="F5287">
            <v>2</v>
          </cell>
          <cell r="G5287" t="str">
            <v>CB300105000600</v>
          </cell>
          <cell r="H5287">
            <v>6</v>
          </cell>
          <cell r="I5287" t="str">
            <v>--</v>
          </cell>
          <cell r="J5287">
            <v>4</v>
          </cell>
          <cell r="K5287">
            <v>5</v>
          </cell>
        </row>
        <row r="5288">
          <cell r="A5288" t="str">
            <v>MC</v>
          </cell>
          <cell r="B5288" t="str">
            <v>BA305</v>
          </cell>
          <cell r="C5288" t="str">
            <v>MOH</v>
          </cell>
          <cell r="D5288" t="str">
            <v>HOLD</v>
          </cell>
          <cell r="E5288" t="str">
            <v>90 ELL</v>
          </cell>
          <cell r="F5288">
            <v>2</v>
          </cell>
          <cell r="G5288" t="str">
            <v>CB300105000600</v>
          </cell>
          <cell r="H5288">
            <v>6</v>
          </cell>
          <cell r="I5288" t="str">
            <v>--</v>
          </cell>
          <cell r="J5288">
            <v>3</v>
          </cell>
          <cell r="K5288">
            <v>4</v>
          </cell>
        </row>
        <row r="5289">
          <cell r="A5289" t="str">
            <v>MC</v>
          </cell>
          <cell r="B5289" t="str">
            <v>CA304</v>
          </cell>
          <cell r="C5289" t="str">
            <v>MC</v>
          </cell>
          <cell r="D5289" t="str">
            <v>2613</v>
          </cell>
          <cell r="E5289" t="str">
            <v>90 ELL</v>
          </cell>
          <cell r="F5289">
            <v>2</v>
          </cell>
          <cell r="G5289" t="str">
            <v>CB300105000600</v>
          </cell>
          <cell r="H5289">
            <v>6</v>
          </cell>
          <cell r="I5289" t="str">
            <v>--</v>
          </cell>
          <cell r="J5289">
            <v>9</v>
          </cell>
          <cell r="K5289">
            <v>11</v>
          </cell>
        </row>
        <row r="5290">
          <cell r="A5290" t="str">
            <v>MC</v>
          </cell>
          <cell r="B5290" t="str">
            <v>CA307</v>
          </cell>
          <cell r="C5290" t="str">
            <v>HCL</v>
          </cell>
          <cell r="D5290" t="str">
            <v>1100</v>
          </cell>
          <cell r="E5290" t="str">
            <v>SOL</v>
          </cell>
          <cell r="F5290">
            <v>2</v>
          </cell>
          <cell r="G5290" t="str">
            <v>CB39020000060T</v>
          </cell>
          <cell r="H5290">
            <v>6</v>
          </cell>
          <cell r="I5290">
            <v>0.75</v>
          </cell>
          <cell r="J5290">
            <v>4</v>
          </cell>
          <cell r="K5290">
            <v>5</v>
          </cell>
        </row>
        <row r="5291">
          <cell r="A5291" t="str">
            <v>MC</v>
          </cell>
          <cell r="B5291" t="str">
            <v>CA304</v>
          </cell>
          <cell r="C5291" t="str">
            <v>MC</v>
          </cell>
          <cell r="D5291" t="str">
            <v>2410</v>
          </cell>
          <cell r="E5291" t="str">
            <v>SOL</v>
          </cell>
          <cell r="F5291">
            <v>2</v>
          </cell>
          <cell r="G5291" t="str">
            <v>CB39020000060T</v>
          </cell>
          <cell r="H5291">
            <v>6</v>
          </cell>
          <cell r="I5291">
            <v>0.75</v>
          </cell>
          <cell r="J5291">
            <v>3</v>
          </cell>
          <cell r="K5291">
            <v>4</v>
          </cell>
        </row>
        <row r="5292">
          <cell r="A5292" t="str">
            <v>MC</v>
          </cell>
          <cell r="B5292" t="str">
            <v>CA304</v>
          </cell>
          <cell r="C5292" t="str">
            <v>MC</v>
          </cell>
          <cell r="D5292" t="str">
            <v>2412</v>
          </cell>
          <cell r="E5292" t="str">
            <v>SOL</v>
          </cell>
          <cell r="F5292">
            <v>2</v>
          </cell>
          <cell r="G5292" t="str">
            <v>CB39020000060T</v>
          </cell>
          <cell r="H5292">
            <v>6</v>
          </cell>
          <cell r="I5292">
            <v>0.75</v>
          </cell>
          <cell r="J5292">
            <v>1</v>
          </cell>
          <cell r="K5292">
            <v>2</v>
          </cell>
        </row>
        <row r="5293">
          <cell r="A5293" t="str">
            <v>MC</v>
          </cell>
          <cell r="B5293" t="str">
            <v>CA304</v>
          </cell>
          <cell r="C5293" t="str">
            <v>CMC</v>
          </cell>
          <cell r="D5293" t="str">
            <v>HOLD</v>
          </cell>
          <cell r="E5293" t="str">
            <v>TEE</v>
          </cell>
          <cell r="F5293">
            <v>2</v>
          </cell>
          <cell r="G5293" t="str">
            <v>CB300305000600</v>
          </cell>
          <cell r="H5293">
            <v>6</v>
          </cell>
          <cell r="I5293" t="str">
            <v>--</v>
          </cell>
          <cell r="J5293">
            <v>1</v>
          </cell>
          <cell r="K5293">
            <v>2</v>
          </cell>
        </row>
        <row r="5294">
          <cell r="A5294" t="str">
            <v>MC</v>
          </cell>
          <cell r="B5294" t="str">
            <v>CA307</v>
          </cell>
          <cell r="C5294" t="str">
            <v>HCL</v>
          </cell>
          <cell r="D5294" t="str">
            <v>1100</v>
          </cell>
          <cell r="E5294" t="str">
            <v>TEE</v>
          </cell>
          <cell r="F5294">
            <v>2</v>
          </cell>
          <cell r="G5294" t="str">
            <v>CB300305000600</v>
          </cell>
          <cell r="H5294">
            <v>6</v>
          </cell>
          <cell r="I5294" t="str">
            <v>--</v>
          </cell>
          <cell r="J5294">
            <v>1</v>
          </cell>
          <cell r="K5294">
            <v>2</v>
          </cell>
        </row>
        <row r="5295">
          <cell r="A5295" t="str">
            <v>MC</v>
          </cell>
          <cell r="B5295" t="str">
            <v>CA307</v>
          </cell>
          <cell r="C5295" t="str">
            <v>HCLG</v>
          </cell>
          <cell r="D5295" t="str">
            <v>1100</v>
          </cell>
          <cell r="E5295" t="str">
            <v>TOL</v>
          </cell>
          <cell r="F5295">
            <v>2</v>
          </cell>
          <cell r="G5295" t="str">
            <v>CB39030000060T</v>
          </cell>
          <cell r="H5295">
            <v>6</v>
          </cell>
          <cell r="I5295">
            <v>0.75</v>
          </cell>
          <cell r="J5295">
            <v>1</v>
          </cell>
          <cell r="K5295">
            <v>2</v>
          </cell>
        </row>
        <row r="5296">
          <cell r="A5296" t="str">
            <v>MC</v>
          </cell>
          <cell r="B5296" t="str">
            <v>CA304</v>
          </cell>
          <cell r="C5296" t="str">
            <v>MC</v>
          </cell>
          <cell r="D5296" t="str">
            <v>2502</v>
          </cell>
          <cell r="E5296" t="str">
            <v>45 ELL</v>
          </cell>
          <cell r="F5296">
            <v>2</v>
          </cell>
          <cell r="G5296" t="str">
            <v>CB300205000600</v>
          </cell>
          <cell r="H5296">
            <v>6</v>
          </cell>
          <cell r="I5296" t="str">
            <v>--</v>
          </cell>
          <cell r="J5296">
            <v>1</v>
          </cell>
          <cell r="K5296">
            <v>2</v>
          </cell>
        </row>
        <row r="5297">
          <cell r="A5297" t="str">
            <v>MC</v>
          </cell>
          <cell r="B5297" t="str">
            <v>CA304</v>
          </cell>
          <cell r="C5297" t="str">
            <v>MC</v>
          </cell>
          <cell r="D5297" t="str">
            <v>2504</v>
          </cell>
          <cell r="E5297" t="str">
            <v>90 ELL</v>
          </cell>
          <cell r="F5297">
            <v>2</v>
          </cell>
          <cell r="G5297" t="str">
            <v>CB300105000600</v>
          </cell>
          <cell r="H5297">
            <v>6</v>
          </cell>
          <cell r="I5297" t="str">
            <v>--</v>
          </cell>
          <cell r="J5297">
            <v>7</v>
          </cell>
          <cell r="K5297">
            <v>9</v>
          </cell>
        </row>
        <row r="5298">
          <cell r="A5298" t="str">
            <v>MC</v>
          </cell>
          <cell r="B5298" t="str">
            <v>BA305</v>
          </cell>
          <cell r="C5298" t="str">
            <v>MOH</v>
          </cell>
          <cell r="D5298" t="str">
            <v>2103</v>
          </cell>
          <cell r="E5298" t="str">
            <v>90 ELL</v>
          </cell>
          <cell r="F5298">
            <v>2</v>
          </cell>
          <cell r="G5298" t="str">
            <v>CB300105000600</v>
          </cell>
          <cell r="H5298">
            <v>6</v>
          </cell>
          <cell r="I5298" t="str">
            <v>--</v>
          </cell>
          <cell r="J5298">
            <v>5</v>
          </cell>
          <cell r="K5298">
            <v>6</v>
          </cell>
        </row>
        <row r="5299">
          <cell r="A5299" t="str">
            <v>MC</v>
          </cell>
          <cell r="B5299" t="str">
            <v>CA304</v>
          </cell>
          <cell r="C5299" t="str">
            <v>MC</v>
          </cell>
          <cell r="D5299" t="str">
            <v>2502</v>
          </cell>
          <cell r="E5299" t="str">
            <v>90 ELL</v>
          </cell>
          <cell r="F5299">
            <v>2</v>
          </cell>
          <cell r="G5299" t="str">
            <v>CB300105000600</v>
          </cell>
          <cell r="H5299">
            <v>6</v>
          </cell>
          <cell r="I5299" t="str">
            <v>--</v>
          </cell>
          <cell r="J5299">
            <v>4</v>
          </cell>
          <cell r="K5299">
            <v>5</v>
          </cell>
        </row>
        <row r="5300">
          <cell r="A5300" t="str">
            <v>MC</v>
          </cell>
          <cell r="B5300" t="str">
            <v>CA304</v>
          </cell>
          <cell r="C5300" t="str">
            <v>MC</v>
          </cell>
          <cell r="D5300" t="str">
            <v>2502</v>
          </cell>
          <cell r="E5300" t="str">
            <v>90 ELL</v>
          </cell>
          <cell r="F5300">
            <v>2</v>
          </cell>
          <cell r="G5300" t="str">
            <v>CB300105000600</v>
          </cell>
          <cell r="H5300">
            <v>6</v>
          </cell>
          <cell r="I5300" t="str">
            <v>--</v>
          </cell>
          <cell r="J5300">
            <v>6</v>
          </cell>
          <cell r="K5300">
            <v>7</v>
          </cell>
        </row>
        <row r="5301">
          <cell r="A5301" t="str">
            <v>MC</v>
          </cell>
          <cell r="B5301" t="str">
            <v>BA305</v>
          </cell>
          <cell r="C5301" t="str">
            <v>MOH</v>
          </cell>
          <cell r="D5301" t="str">
            <v>2103</v>
          </cell>
          <cell r="E5301" t="str">
            <v>E RED</v>
          </cell>
          <cell r="F5301">
            <v>2</v>
          </cell>
          <cell r="G5301" t="str">
            <v>CB300605050604</v>
          </cell>
          <cell r="H5301">
            <v>6</v>
          </cell>
          <cell r="I5301">
            <v>4</v>
          </cell>
          <cell r="J5301">
            <v>2</v>
          </cell>
          <cell r="K5301">
            <v>3</v>
          </cell>
        </row>
        <row r="5302">
          <cell r="A5302" t="str">
            <v>MC</v>
          </cell>
          <cell r="B5302" t="str">
            <v>CA304</v>
          </cell>
          <cell r="C5302" t="str">
            <v>MC</v>
          </cell>
          <cell r="D5302" t="str">
            <v>2502</v>
          </cell>
          <cell r="E5302" t="str">
            <v>SOL</v>
          </cell>
          <cell r="F5302">
            <v>2</v>
          </cell>
          <cell r="G5302" t="str">
            <v>CB39020000060T</v>
          </cell>
          <cell r="H5302">
            <v>6</v>
          </cell>
          <cell r="I5302">
            <v>0.75</v>
          </cell>
          <cell r="J5302">
            <v>2</v>
          </cell>
          <cell r="K5302">
            <v>3</v>
          </cell>
        </row>
        <row r="5303">
          <cell r="A5303" t="str">
            <v>MC</v>
          </cell>
          <cell r="B5303" t="str">
            <v>CA304</v>
          </cell>
          <cell r="C5303" t="str">
            <v>MC</v>
          </cell>
          <cell r="D5303" t="str">
            <v>2502</v>
          </cell>
          <cell r="E5303" t="str">
            <v>SOL</v>
          </cell>
          <cell r="F5303">
            <v>2</v>
          </cell>
          <cell r="G5303" t="str">
            <v>CB39020000060T</v>
          </cell>
          <cell r="H5303">
            <v>6</v>
          </cell>
          <cell r="I5303">
            <v>0.75</v>
          </cell>
          <cell r="J5303">
            <v>1</v>
          </cell>
          <cell r="K5303">
            <v>2</v>
          </cell>
        </row>
        <row r="5304">
          <cell r="A5304" t="str">
            <v>MC</v>
          </cell>
          <cell r="B5304" t="str">
            <v>CA304</v>
          </cell>
          <cell r="C5304" t="str">
            <v>MC</v>
          </cell>
          <cell r="D5304" t="str">
            <v>2504</v>
          </cell>
          <cell r="E5304" t="str">
            <v>SOL</v>
          </cell>
          <cell r="F5304">
            <v>2</v>
          </cell>
          <cell r="G5304" t="str">
            <v>CB3902000006IH</v>
          </cell>
          <cell r="H5304">
            <v>6</v>
          </cell>
          <cell r="I5304">
            <v>1.5</v>
          </cell>
          <cell r="J5304">
            <v>2</v>
          </cell>
          <cell r="K5304">
            <v>3</v>
          </cell>
        </row>
        <row r="5305">
          <cell r="A5305" t="str">
            <v>MC</v>
          </cell>
          <cell r="B5305" t="str">
            <v>CA304</v>
          </cell>
          <cell r="C5305" t="str">
            <v>MC</v>
          </cell>
          <cell r="D5305" t="str">
            <v>2502</v>
          </cell>
          <cell r="E5305" t="str">
            <v>SOL</v>
          </cell>
          <cell r="F5305">
            <v>2</v>
          </cell>
          <cell r="G5305" t="str">
            <v>CB39020000060T</v>
          </cell>
          <cell r="H5305">
            <v>6</v>
          </cell>
          <cell r="I5305">
            <v>0.75</v>
          </cell>
          <cell r="J5305">
            <v>2</v>
          </cell>
          <cell r="K5305">
            <v>3</v>
          </cell>
        </row>
        <row r="5306">
          <cell r="A5306" t="str">
            <v>MC</v>
          </cell>
          <cell r="B5306" t="str">
            <v>CA304</v>
          </cell>
          <cell r="C5306" t="str">
            <v>MC</v>
          </cell>
          <cell r="D5306" t="str">
            <v>2504</v>
          </cell>
          <cell r="E5306" t="str">
            <v>SOL</v>
          </cell>
          <cell r="F5306">
            <v>2</v>
          </cell>
          <cell r="G5306" t="str">
            <v>CB39020000060T</v>
          </cell>
          <cell r="H5306">
            <v>6</v>
          </cell>
          <cell r="I5306">
            <v>0.75</v>
          </cell>
          <cell r="J5306">
            <v>3</v>
          </cell>
          <cell r="K5306">
            <v>4</v>
          </cell>
        </row>
        <row r="5307">
          <cell r="A5307" t="str">
            <v>MC</v>
          </cell>
          <cell r="B5307" t="str">
            <v>CA304</v>
          </cell>
          <cell r="C5307" t="str">
            <v>MC</v>
          </cell>
          <cell r="D5307" t="str">
            <v>2502</v>
          </cell>
          <cell r="E5307" t="str">
            <v>TEE</v>
          </cell>
          <cell r="F5307">
            <v>2</v>
          </cell>
          <cell r="G5307" t="str">
            <v>CB300305000600</v>
          </cell>
          <cell r="H5307">
            <v>6</v>
          </cell>
          <cell r="I5307" t="str">
            <v>--</v>
          </cell>
          <cell r="J5307">
            <v>1</v>
          </cell>
          <cell r="K5307">
            <v>2</v>
          </cell>
        </row>
        <row r="5308">
          <cell r="A5308" t="str">
            <v>MC</v>
          </cell>
          <cell r="B5308" t="str">
            <v>BA305</v>
          </cell>
          <cell r="C5308" t="str">
            <v>MOH</v>
          </cell>
          <cell r="D5308" t="str">
            <v>2103</v>
          </cell>
          <cell r="E5308" t="str">
            <v>TEE</v>
          </cell>
          <cell r="F5308">
            <v>2</v>
          </cell>
          <cell r="G5308" t="str">
            <v>CB300305000600</v>
          </cell>
          <cell r="H5308">
            <v>6</v>
          </cell>
          <cell r="I5308" t="str">
            <v>--</v>
          </cell>
          <cell r="J5308">
            <v>1</v>
          </cell>
          <cell r="K5308">
            <v>2</v>
          </cell>
        </row>
        <row r="5309">
          <cell r="A5309" t="str">
            <v>MC</v>
          </cell>
          <cell r="B5309" t="str">
            <v>B2C</v>
          </cell>
          <cell r="C5309" t="str">
            <v>SH</v>
          </cell>
          <cell r="D5309" t="str">
            <v>1360</v>
          </cell>
          <cell r="E5309" t="str">
            <v>90 ELL</v>
          </cell>
          <cell r="F5309">
            <v>2</v>
          </cell>
          <cell r="G5309" t="str">
            <v>CB300104000800</v>
          </cell>
          <cell r="H5309">
            <v>8</v>
          </cell>
          <cell r="I5309" t="str">
            <v>--</v>
          </cell>
          <cell r="J5309">
            <v>7</v>
          </cell>
          <cell r="K5309">
            <v>9</v>
          </cell>
        </row>
        <row r="5310">
          <cell r="A5310" t="str">
            <v>MC</v>
          </cell>
          <cell r="B5310" t="str">
            <v>B2C</v>
          </cell>
          <cell r="C5310" t="str">
            <v>SH</v>
          </cell>
          <cell r="D5310" t="str">
            <v>1360</v>
          </cell>
          <cell r="E5310" t="str">
            <v>E RED</v>
          </cell>
          <cell r="F5310">
            <v>2</v>
          </cell>
          <cell r="G5310" t="str">
            <v>CB300604040806</v>
          </cell>
          <cell r="H5310">
            <v>8</v>
          </cell>
          <cell r="I5310">
            <v>6</v>
          </cell>
          <cell r="J5310">
            <v>2</v>
          </cell>
          <cell r="K5310">
            <v>3</v>
          </cell>
        </row>
        <row r="5311">
          <cell r="A5311" t="str">
            <v>MC</v>
          </cell>
          <cell r="B5311" t="str">
            <v>B2C</v>
          </cell>
          <cell r="C5311" t="str">
            <v>SH</v>
          </cell>
          <cell r="D5311" t="str">
            <v>1360</v>
          </cell>
          <cell r="E5311" t="str">
            <v>SOL</v>
          </cell>
          <cell r="F5311">
            <v>2</v>
          </cell>
          <cell r="G5311" t="str">
            <v>CB39020000080T</v>
          </cell>
          <cell r="H5311">
            <v>8</v>
          </cell>
          <cell r="I5311">
            <v>0.75</v>
          </cell>
          <cell r="J5311">
            <v>2</v>
          </cell>
          <cell r="K5311">
            <v>3</v>
          </cell>
        </row>
        <row r="5312">
          <cell r="A5312" t="str">
            <v>MC</v>
          </cell>
          <cell r="B5312" t="str">
            <v>CA304</v>
          </cell>
          <cell r="C5312" t="str">
            <v>MC</v>
          </cell>
          <cell r="D5312" t="str">
            <v>2501</v>
          </cell>
          <cell r="E5312" t="str">
            <v>90 ELL</v>
          </cell>
          <cell r="F5312">
            <v>2</v>
          </cell>
          <cell r="G5312" t="str">
            <v>CB300105000800</v>
          </cell>
          <cell r="H5312">
            <v>8</v>
          </cell>
          <cell r="I5312" t="str">
            <v>--</v>
          </cell>
          <cell r="J5312">
            <v>3</v>
          </cell>
          <cell r="K5312">
            <v>4</v>
          </cell>
        </row>
        <row r="5313">
          <cell r="A5313" t="str">
            <v>MC</v>
          </cell>
          <cell r="B5313" t="str">
            <v>CA304</v>
          </cell>
          <cell r="C5313" t="str">
            <v>MC</v>
          </cell>
          <cell r="D5313" t="str">
            <v>2501</v>
          </cell>
          <cell r="E5313" t="str">
            <v>90 ELL</v>
          </cell>
          <cell r="F5313">
            <v>2</v>
          </cell>
          <cell r="G5313" t="str">
            <v>CB300105000800</v>
          </cell>
          <cell r="H5313">
            <v>8</v>
          </cell>
          <cell r="I5313" t="str">
            <v>--</v>
          </cell>
          <cell r="J5313">
            <v>3</v>
          </cell>
          <cell r="K5313">
            <v>4</v>
          </cell>
        </row>
        <row r="5314">
          <cell r="A5314" t="str">
            <v>MC</v>
          </cell>
          <cell r="B5314" t="str">
            <v>CA304</v>
          </cell>
          <cell r="C5314" t="str">
            <v>MC</v>
          </cell>
          <cell r="D5314" t="str">
            <v>2501</v>
          </cell>
          <cell r="E5314" t="str">
            <v>90 ELL</v>
          </cell>
          <cell r="F5314">
            <v>2</v>
          </cell>
          <cell r="G5314" t="str">
            <v>CB300105000800</v>
          </cell>
          <cell r="H5314">
            <v>8</v>
          </cell>
          <cell r="I5314" t="str">
            <v>--</v>
          </cell>
          <cell r="J5314">
            <v>4</v>
          </cell>
          <cell r="K5314">
            <v>5</v>
          </cell>
        </row>
        <row r="5315">
          <cell r="A5315" t="str">
            <v>MC</v>
          </cell>
          <cell r="B5315" t="str">
            <v>CA304</v>
          </cell>
          <cell r="C5315" t="str">
            <v>MC</v>
          </cell>
          <cell r="D5315" t="str">
            <v>2501</v>
          </cell>
          <cell r="E5315" t="str">
            <v>E RED</v>
          </cell>
          <cell r="F5315">
            <v>2</v>
          </cell>
          <cell r="G5315" t="str">
            <v>CB300605050806</v>
          </cell>
          <cell r="H5315">
            <v>8</v>
          </cell>
          <cell r="I5315">
            <v>6</v>
          </cell>
          <cell r="J5315">
            <v>1</v>
          </cell>
          <cell r="K5315">
            <v>2</v>
          </cell>
        </row>
        <row r="5316">
          <cell r="A5316" t="str">
            <v>MC</v>
          </cell>
          <cell r="B5316" t="str">
            <v>CA304</v>
          </cell>
          <cell r="C5316" t="str">
            <v>MC</v>
          </cell>
          <cell r="D5316" t="str">
            <v>2501</v>
          </cell>
          <cell r="E5316" t="str">
            <v>SOL</v>
          </cell>
          <cell r="F5316">
            <v>2</v>
          </cell>
          <cell r="G5316" t="str">
            <v>CB39020000080T</v>
          </cell>
          <cell r="H5316">
            <v>8</v>
          </cell>
          <cell r="I5316">
            <v>0.75</v>
          </cell>
          <cell r="J5316">
            <v>1</v>
          </cell>
          <cell r="K5316">
            <v>2</v>
          </cell>
        </row>
        <row r="5317">
          <cell r="A5317" t="str">
            <v>MC</v>
          </cell>
          <cell r="B5317" t="str">
            <v>CA304</v>
          </cell>
          <cell r="C5317" t="str">
            <v>MC</v>
          </cell>
          <cell r="D5317" t="str">
            <v>2501</v>
          </cell>
          <cell r="E5317" t="str">
            <v>SOL</v>
          </cell>
          <cell r="F5317">
            <v>2</v>
          </cell>
          <cell r="G5317" t="str">
            <v>CB39020000080T</v>
          </cell>
          <cell r="H5317">
            <v>8</v>
          </cell>
          <cell r="I5317">
            <v>0.75</v>
          </cell>
          <cell r="J5317">
            <v>3</v>
          </cell>
          <cell r="K5317">
            <v>4</v>
          </cell>
        </row>
        <row r="5318">
          <cell r="A5318" t="str">
            <v>MC</v>
          </cell>
          <cell r="B5318" t="str">
            <v>CA304</v>
          </cell>
          <cell r="C5318" t="str">
            <v>MC</v>
          </cell>
          <cell r="D5318" t="str">
            <v>2501</v>
          </cell>
          <cell r="E5318" t="str">
            <v>SOL</v>
          </cell>
          <cell r="F5318">
            <v>2</v>
          </cell>
          <cell r="G5318" t="str">
            <v>CB39020000080T</v>
          </cell>
          <cell r="H5318">
            <v>8</v>
          </cell>
          <cell r="I5318">
            <v>0.75</v>
          </cell>
          <cell r="J5318">
            <v>3</v>
          </cell>
          <cell r="K5318">
            <v>4</v>
          </cell>
        </row>
        <row r="5319">
          <cell r="A5319" t="str">
            <v>MC</v>
          </cell>
          <cell r="B5319" t="str">
            <v>CA304</v>
          </cell>
          <cell r="C5319" t="str">
            <v>MC</v>
          </cell>
          <cell r="D5319" t="str">
            <v>2501</v>
          </cell>
          <cell r="E5319" t="str">
            <v>TEE</v>
          </cell>
          <cell r="F5319">
            <v>2</v>
          </cell>
          <cell r="G5319" t="str">
            <v>CB300305000800</v>
          </cell>
          <cell r="H5319">
            <v>8</v>
          </cell>
          <cell r="I5319" t="str">
            <v>--</v>
          </cell>
          <cell r="J5319">
            <v>1</v>
          </cell>
          <cell r="K5319">
            <v>2</v>
          </cell>
        </row>
        <row r="5320">
          <cell r="A5320" t="str">
            <v>MC</v>
          </cell>
          <cell r="B5320" t="str">
            <v>B2C</v>
          </cell>
          <cell r="C5320" t="str">
            <v>SH</v>
          </cell>
          <cell r="D5320" t="str">
            <v>1000</v>
          </cell>
          <cell r="E5320" t="str">
            <v>90 ELL</v>
          </cell>
          <cell r="F5320">
            <v>2</v>
          </cell>
          <cell r="G5320" t="str">
            <v>CB300104001000</v>
          </cell>
          <cell r="H5320">
            <v>10</v>
          </cell>
          <cell r="I5320" t="str">
            <v>--</v>
          </cell>
          <cell r="J5320">
            <v>6</v>
          </cell>
          <cell r="K5320">
            <v>7</v>
          </cell>
        </row>
        <row r="5321">
          <cell r="A5321" t="str">
            <v>MC</v>
          </cell>
          <cell r="B5321" t="str">
            <v>B2C</v>
          </cell>
          <cell r="C5321" t="str">
            <v>SH</v>
          </cell>
          <cell r="D5321" t="str">
            <v>1000</v>
          </cell>
          <cell r="E5321" t="str">
            <v>SOL</v>
          </cell>
          <cell r="F5321">
            <v>2</v>
          </cell>
          <cell r="G5321" t="str">
            <v>CB3902000010IH</v>
          </cell>
          <cell r="H5321">
            <v>10</v>
          </cell>
          <cell r="I5321">
            <v>1.5</v>
          </cell>
          <cell r="J5321">
            <v>1</v>
          </cell>
          <cell r="K5321">
            <v>2</v>
          </cell>
        </row>
        <row r="5322">
          <cell r="A5322" t="str">
            <v>MC</v>
          </cell>
          <cell r="B5322" t="str">
            <v>B2C</v>
          </cell>
          <cell r="C5322" t="str">
            <v>SH</v>
          </cell>
          <cell r="D5322" t="str">
            <v>1000</v>
          </cell>
          <cell r="E5322" t="str">
            <v>SOL</v>
          </cell>
          <cell r="F5322">
            <v>2</v>
          </cell>
          <cell r="G5322" t="str">
            <v>CB39020000100T</v>
          </cell>
          <cell r="H5322">
            <v>10</v>
          </cell>
          <cell r="I5322">
            <v>0.75</v>
          </cell>
          <cell r="J5322">
            <v>1</v>
          </cell>
          <cell r="K5322">
            <v>2</v>
          </cell>
        </row>
        <row r="5323">
          <cell r="A5323" t="str">
            <v>MC</v>
          </cell>
          <cell r="B5323" t="str">
            <v>CA304</v>
          </cell>
          <cell r="C5323" t="str">
            <v>VT</v>
          </cell>
          <cell r="D5323" t="str">
            <v>HOLD</v>
          </cell>
          <cell r="E5323" t="str">
            <v>90 ELL</v>
          </cell>
          <cell r="F5323">
            <v>2</v>
          </cell>
          <cell r="G5323" t="str">
            <v>CB300105001000</v>
          </cell>
          <cell r="H5323">
            <v>10</v>
          </cell>
          <cell r="I5323" t="str">
            <v>--</v>
          </cell>
          <cell r="J5323">
            <v>3</v>
          </cell>
          <cell r="K5323">
            <v>4</v>
          </cell>
        </row>
        <row r="5324">
          <cell r="A5324" t="str">
            <v>MC</v>
          </cell>
          <cell r="B5324" t="str">
            <v>CA304</v>
          </cell>
          <cell r="C5324" t="str">
            <v>VT</v>
          </cell>
          <cell r="D5324" t="str">
            <v>HOLD</v>
          </cell>
          <cell r="E5324" t="str">
            <v>SOL</v>
          </cell>
          <cell r="F5324">
            <v>2</v>
          </cell>
          <cell r="G5324" t="str">
            <v>CB3902000010IH</v>
          </cell>
          <cell r="H5324">
            <v>10</v>
          </cell>
          <cell r="I5324">
            <v>1.5</v>
          </cell>
          <cell r="J5324">
            <v>1</v>
          </cell>
          <cell r="K5324">
            <v>2</v>
          </cell>
        </row>
        <row r="5325">
          <cell r="A5325" t="str">
            <v>MC</v>
          </cell>
          <cell r="B5325" t="str">
            <v>BA312</v>
          </cell>
          <cell r="C5325" t="str">
            <v>SA98</v>
          </cell>
          <cell r="D5325" t="str">
            <v>2411</v>
          </cell>
          <cell r="E5325" t="str">
            <v>WN FLG</v>
          </cell>
          <cell r="F5325">
            <v>3</v>
          </cell>
          <cell r="G5325" t="str">
            <v>CB200208000H00</v>
          </cell>
          <cell r="H5325">
            <v>0.5</v>
          </cell>
          <cell r="I5325" t="str">
            <v>--</v>
          </cell>
          <cell r="J5325">
            <v>2</v>
          </cell>
          <cell r="K5325">
            <v>2</v>
          </cell>
        </row>
        <row r="5326">
          <cell r="A5326" t="str">
            <v>MC</v>
          </cell>
          <cell r="B5326" t="str">
            <v>CA304</v>
          </cell>
          <cell r="C5326" t="str">
            <v>MC</v>
          </cell>
          <cell r="D5326" t="str">
            <v>HOLD</v>
          </cell>
          <cell r="E5326" t="str">
            <v>SW FLG</v>
          </cell>
          <cell r="F5326">
            <v>3</v>
          </cell>
          <cell r="G5326" t="str">
            <v>CB241208000H00</v>
          </cell>
          <cell r="H5326">
            <v>0.5</v>
          </cell>
          <cell r="I5326" t="str">
            <v>--</v>
          </cell>
          <cell r="J5326">
            <v>1</v>
          </cell>
          <cell r="K5326">
            <v>1</v>
          </cell>
        </row>
        <row r="5327">
          <cell r="A5327" t="str">
            <v>MC</v>
          </cell>
          <cell r="B5327" t="str">
            <v>BA305</v>
          </cell>
          <cell r="C5327" t="str">
            <v>MOH</v>
          </cell>
          <cell r="D5327" t="str">
            <v>2112</v>
          </cell>
          <cell r="E5327" t="str">
            <v>SW FLG</v>
          </cell>
          <cell r="F5327">
            <v>3</v>
          </cell>
          <cell r="G5327" t="str">
            <v>CB240208000T00</v>
          </cell>
          <cell r="H5327">
            <v>0.75</v>
          </cell>
          <cell r="I5327" t="str">
            <v>--</v>
          </cell>
          <cell r="J5327">
            <v>4</v>
          </cell>
          <cell r="K5327">
            <v>4</v>
          </cell>
        </row>
        <row r="5328">
          <cell r="A5328" t="str">
            <v>MC</v>
          </cell>
          <cell r="B5328" t="str">
            <v>BA302</v>
          </cell>
          <cell r="C5328" t="str">
            <v>SD20</v>
          </cell>
          <cell r="D5328" t="str">
            <v>2301</v>
          </cell>
          <cell r="E5328" t="str">
            <v>SW FLG</v>
          </cell>
          <cell r="F5328">
            <v>3</v>
          </cell>
          <cell r="G5328" t="str">
            <v>CB240208000T00</v>
          </cell>
          <cell r="H5328">
            <v>0.75</v>
          </cell>
          <cell r="I5328" t="str">
            <v>--</v>
          </cell>
          <cell r="J5328">
            <v>2</v>
          </cell>
          <cell r="K5328">
            <v>2</v>
          </cell>
        </row>
        <row r="5329">
          <cell r="A5329" t="str">
            <v>MC</v>
          </cell>
          <cell r="B5329" t="str">
            <v>CA304</v>
          </cell>
          <cell r="C5329" t="str">
            <v>TRIM</v>
          </cell>
          <cell r="D5329" t="str">
            <v>F-1251</v>
          </cell>
          <cell r="E5329" t="str">
            <v>SW FLG</v>
          </cell>
          <cell r="F5329">
            <v>3</v>
          </cell>
          <cell r="G5329" t="str">
            <v>CB241208000T00</v>
          </cell>
          <cell r="H5329">
            <v>0.75</v>
          </cell>
          <cell r="I5329" t="str">
            <v>--</v>
          </cell>
          <cell r="J5329">
            <v>2</v>
          </cell>
          <cell r="K5329">
            <v>2</v>
          </cell>
        </row>
        <row r="5330">
          <cell r="A5330" t="str">
            <v>MC</v>
          </cell>
          <cell r="B5330" t="str">
            <v>CA304</v>
          </cell>
          <cell r="C5330" t="str">
            <v>TRIM</v>
          </cell>
          <cell r="D5330" t="str">
            <v>E-1260</v>
          </cell>
          <cell r="E5330" t="str">
            <v>SW FLG</v>
          </cell>
          <cell r="F5330">
            <v>3</v>
          </cell>
          <cell r="G5330" t="str">
            <v>CB241208000T00</v>
          </cell>
          <cell r="H5330">
            <v>0.75</v>
          </cell>
          <cell r="I5330" t="str">
            <v>--</v>
          </cell>
          <cell r="J5330">
            <v>1</v>
          </cell>
          <cell r="K5330">
            <v>1</v>
          </cell>
        </row>
        <row r="5331">
          <cell r="A5331" t="str">
            <v>MC</v>
          </cell>
          <cell r="B5331" t="str">
            <v>CA304</v>
          </cell>
          <cell r="C5331" t="str">
            <v>TRIM</v>
          </cell>
          <cell r="D5331" t="str">
            <v>V-1260A/B</v>
          </cell>
          <cell r="E5331" t="str">
            <v>SW FLG</v>
          </cell>
          <cell r="F5331">
            <v>3</v>
          </cell>
          <cell r="G5331" t="str">
            <v>CB241208000T00</v>
          </cell>
          <cell r="H5331">
            <v>0.75</v>
          </cell>
          <cell r="I5331" t="str">
            <v>--</v>
          </cell>
          <cell r="J5331">
            <v>1</v>
          </cell>
          <cell r="K5331">
            <v>1</v>
          </cell>
        </row>
        <row r="5332">
          <cell r="A5332" t="str">
            <v>MC</v>
          </cell>
          <cell r="B5332" t="str">
            <v>BA305</v>
          </cell>
          <cell r="C5332" t="str">
            <v>VNC</v>
          </cell>
          <cell r="D5332" t="str">
            <v>2016</v>
          </cell>
          <cell r="E5332" t="str">
            <v>SW FLG</v>
          </cell>
          <cell r="F5332">
            <v>3</v>
          </cell>
          <cell r="G5332" t="str">
            <v>CB240208000T00</v>
          </cell>
          <cell r="H5332">
            <v>0.75</v>
          </cell>
          <cell r="I5332" t="str">
            <v>--</v>
          </cell>
          <cell r="J5332">
            <v>1</v>
          </cell>
          <cell r="K5332">
            <v>1</v>
          </cell>
        </row>
        <row r="5333">
          <cell r="A5333" t="str">
            <v>MC</v>
          </cell>
          <cell r="B5333" t="str">
            <v>BA305</v>
          </cell>
          <cell r="C5333" t="str">
            <v>MOH</v>
          </cell>
          <cell r="D5333" t="str">
            <v>2101</v>
          </cell>
          <cell r="E5333" t="str">
            <v>SW FLG</v>
          </cell>
          <cell r="F5333">
            <v>3</v>
          </cell>
          <cell r="G5333" t="str">
            <v>CB240208000T00</v>
          </cell>
          <cell r="H5333">
            <v>0.75</v>
          </cell>
          <cell r="I5333" t="str">
            <v>--</v>
          </cell>
          <cell r="J5333">
            <v>2</v>
          </cell>
          <cell r="K5333">
            <v>2</v>
          </cell>
        </row>
        <row r="5334">
          <cell r="A5334" t="str">
            <v>MC</v>
          </cell>
          <cell r="B5334" t="str">
            <v>CA304</v>
          </cell>
          <cell r="C5334" t="str">
            <v>TRIM</v>
          </cell>
          <cell r="D5334" t="str">
            <v>E-1261</v>
          </cell>
          <cell r="E5334" t="str">
            <v>SW FLG</v>
          </cell>
          <cell r="F5334">
            <v>3</v>
          </cell>
          <cell r="G5334" t="str">
            <v>CB241208000T00</v>
          </cell>
          <cell r="H5334">
            <v>0.75</v>
          </cell>
          <cell r="I5334" t="str">
            <v>--</v>
          </cell>
          <cell r="J5334">
            <v>2</v>
          </cell>
          <cell r="K5334">
            <v>2</v>
          </cell>
        </row>
        <row r="5335">
          <cell r="A5335" t="str">
            <v>MC</v>
          </cell>
          <cell r="B5335" t="str">
            <v>BA312</v>
          </cell>
          <cell r="C5335" t="str">
            <v>SA98</v>
          </cell>
          <cell r="D5335" t="str">
            <v>2411</v>
          </cell>
          <cell r="E5335" t="str">
            <v>WN FLG</v>
          </cell>
          <cell r="F5335">
            <v>3</v>
          </cell>
          <cell r="G5335" t="str">
            <v>CB200208000T00</v>
          </cell>
          <cell r="H5335">
            <v>0.75</v>
          </cell>
          <cell r="I5335" t="str">
            <v>--</v>
          </cell>
          <cell r="J5335">
            <v>4</v>
          </cell>
          <cell r="K5335">
            <v>4</v>
          </cell>
        </row>
        <row r="5336">
          <cell r="A5336" t="str">
            <v>MC</v>
          </cell>
          <cell r="B5336" t="str">
            <v>CA304</v>
          </cell>
          <cell r="C5336" t="str">
            <v>MC</v>
          </cell>
          <cell r="D5336" t="str">
            <v>2604</v>
          </cell>
          <cell r="E5336" t="str">
            <v>SW FLG</v>
          </cell>
          <cell r="F5336">
            <v>3</v>
          </cell>
          <cell r="G5336" t="str">
            <v>CB241208000T00</v>
          </cell>
          <cell r="H5336">
            <v>0.75</v>
          </cell>
          <cell r="I5336" t="str">
            <v>--</v>
          </cell>
          <cell r="J5336">
            <v>5</v>
          </cell>
          <cell r="K5336">
            <v>5</v>
          </cell>
        </row>
        <row r="5337">
          <cell r="A5337" t="str">
            <v>MC</v>
          </cell>
          <cell r="B5337" t="str">
            <v>CA304</v>
          </cell>
          <cell r="C5337" t="str">
            <v>MC</v>
          </cell>
          <cell r="D5337" t="str">
            <v>HOLD</v>
          </cell>
          <cell r="E5337" t="str">
            <v>SW FLG</v>
          </cell>
          <cell r="F5337">
            <v>3</v>
          </cell>
          <cell r="G5337" t="str">
            <v>CB241208000T00</v>
          </cell>
          <cell r="H5337">
            <v>0.75</v>
          </cell>
          <cell r="I5337" t="str">
            <v>--</v>
          </cell>
          <cell r="J5337">
            <v>3</v>
          </cell>
          <cell r="K5337">
            <v>3</v>
          </cell>
        </row>
        <row r="5338">
          <cell r="A5338" t="str">
            <v>MC</v>
          </cell>
          <cell r="B5338" t="str">
            <v>CA304</v>
          </cell>
          <cell r="C5338" t="str">
            <v>MC</v>
          </cell>
          <cell r="D5338" t="str">
            <v>2410</v>
          </cell>
          <cell r="E5338" t="str">
            <v>LWN FLG</v>
          </cell>
          <cell r="F5338">
            <v>3</v>
          </cell>
          <cell r="G5338" t="str">
            <v>CB2912000001WL</v>
          </cell>
          <cell r="H5338">
            <v>1</v>
          </cell>
          <cell r="I5338" t="str">
            <v>150mm</v>
          </cell>
          <cell r="J5338">
            <v>1</v>
          </cell>
          <cell r="K5338">
            <v>1</v>
          </cell>
        </row>
        <row r="5339">
          <cell r="A5339" t="str">
            <v>MC</v>
          </cell>
          <cell r="B5339" t="str">
            <v>CA304</v>
          </cell>
          <cell r="C5339" t="str">
            <v>MC</v>
          </cell>
          <cell r="D5339" t="str">
            <v>2412</v>
          </cell>
          <cell r="E5339" t="str">
            <v>LWN FLG</v>
          </cell>
          <cell r="F5339">
            <v>3</v>
          </cell>
          <cell r="G5339" t="str">
            <v>CB2912000001WL</v>
          </cell>
          <cell r="H5339">
            <v>1</v>
          </cell>
          <cell r="I5339" t="str">
            <v>150mm</v>
          </cell>
          <cell r="J5339">
            <v>1</v>
          </cell>
          <cell r="K5339">
            <v>1</v>
          </cell>
        </row>
        <row r="5340">
          <cell r="A5340" t="str">
            <v>MC</v>
          </cell>
          <cell r="B5340" t="str">
            <v>CA304</v>
          </cell>
          <cell r="C5340" t="str">
            <v>MC</v>
          </cell>
          <cell r="D5340" t="str">
            <v>2505</v>
          </cell>
          <cell r="E5340" t="str">
            <v>LWN FLG</v>
          </cell>
          <cell r="F5340">
            <v>3</v>
          </cell>
          <cell r="G5340" t="str">
            <v>CB2912000001WL</v>
          </cell>
          <cell r="H5340">
            <v>1</v>
          </cell>
          <cell r="I5340" t="str">
            <v>150mm</v>
          </cell>
          <cell r="J5340">
            <v>1</v>
          </cell>
          <cell r="K5340">
            <v>1</v>
          </cell>
        </row>
        <row r="5341">
          <cell r="A5341" t="str">
            <v>MC</v>
          </cell>
          <cell r="B5341" t="str">
            <v>CA304</v>
          </cell>
          <cell r="C5341" t="str">
            <v>MC</v>
          </cell>
          <cell r="D5341" t="str">
            <v>2506</v>
          </cell>
          <cell r="E5341" t="str">
            <v>LWN FLG</v>
          </cell>
          <cell r="F5341">
            <v>3</v>
          </cell>
          <cell r="G5341" t="str">
            <v>CB2912000001WL</v>
          </cell>
          <cell r="H5341">
            <v>1</v>
          </cell>
          <cell r="I5341" t="str">
            <v>150mm</v>
          </cell>
          <cell r="J5341">
            <v>1</v>
          </cell>
          <cell r="K5341">
            <v>1</v>
          </cell>
        </row>
        <row r="5342">
          <cell r="A5342" t="str">
            <v>MC</v>
          </cell>
          <cell r="B5342" t="str">
            <v>CA304</v>
          </cell>
          <cell r="C5342" t="str">
            <v>MC</v>
          </cell>
          <cell r="D5342" t="str">
            <v>2609</v>
          </cell>
          <cell r="E5342" t="str">
            <v>LWN FLG</v>
          </cell>
          <cell r="F5342">
            <v>3</v>
          </cell>
          <cell r="G5342" t="str">
            <v>CB2912000001WL</v>
          </cell>
          <cell r="H5342">
            <v>1</v>
          </cell>
          <cell r="I5342" t="str">
            <v>150mm</v>
          </cell>
          <cell r="J5342">
            <v>1</v>
          </cell>
          <cell r="K5342">
            <v>1</v>
          </cell>
        </row>
        <row r="5343">
          <cell r="A5343" t="str">
            <v>MC</v>
          </cell>
          <cell r="B5343" t="str">
            <v>CA304</v>
          </cell>
          <cell r="C5343" t="str">
            <v>MC</v>
          </cell>
          <cell r="D5343" t="str">
            <v>2501</v>
          </cell>
          <cell r="E5343" t="str">
            <v>LWN FLG</v>
          </cell>
          <cell r="F5343">
            <v>3</v>
          </cell>
          <cell r="G5343" t="str">
            <v>CB2912000001WL</v>
          </cell>
          <cell r="H5343">
            <v>1</v>
          </cell>
          <cell r="I5343" t="str">
            <v>150mm</v>
          </cell>
          <cell r="J5343">
            <v>1</v>
          </cell>
          <cell r="K5343">
            <v>1</v>
          </cell>
        </row>
        <row r="5344">
          <cell r="A5344" t="str">
            <v>MC</v>
          </cell>
          <cell r="B5344" t="str">
            <v>CA304</v>
          </cell>
          <cell r="C5344" t="str">
            <v>MC</v>
          </cell>
          <cell r="D5344" t="str">
            <v>2605</v>
          </cell>
          <cell r="E5344" t="str">
            <v>LWN FLG</v>
          </cell>
          <cell r="F5344">
            <v>3</v>
          </cell>
          <cell r="G5344" t="str">
            <v>CB2912000001WL</v>
          </cell>
          <cell r="H5344">
            <v>1</v>
          </cell>
          <cell r="I5344" t="str">
            <v>150mm</v>
          </cell>
          <cell r="J5344">
            <v>1</v>
          </cell>
          <cell r="K5344">
            <v>1</v>
          </cell>
        </row>
        <row r="5345">
          <cell r="A5345" t="str">
            <v>MC</v>
          </cell>
          <cell r="B5345" t="str">
            <v>CA304</v>
          </cell>
          <cell r="C5345" t="str">
            <v>MC</v>
          </cell>
          <cell r="D5345" t="str">
            <v>2608</v>
          </cell>
          <cell r="E5345" t="str">
            <v>SW FLG</v>
          </cell>
          <cell r="F5345">
            <v>3</v>
          </cell>
          <cell r="G5345" t="str">
            <v>CB241208000100</v>
          </cell>
          <cell r="H5345">
            <v>1</v>
          </cell>
          <cell r="I5345" t="str">
            <v>--</v>
          </cell>
          <cell r="J5345">
            <v>2</v>
          </cell>
          <cell r="K5345">
            <v>2</v>
          </cell>
        </row>
        <row r="5346">
          <cell r="A5346" t="str">
            <v>MC</v>
          </cell>
          <cell r="B5346" t="str">
            <v>BA305</v>
          </cell>
          <cell r="C5346" t="str">
            <v>MOH</v>
          </cell>
          <cell r="D5346" t="str">
            <v>2112</v>
          </cell>
          <cell r="E5346" t="str">
            <v>SW FLG</v>
          </cell>
          <cell r="F5346">
            <v>3</v>
          </cell>
          <cell r="G5346" t="str">
            <v>CB240208000100</v>
          </cell>
          <cell r="H5346">
            <v>1</v>
          </cell>
          <cell r="I5346" t="str">
            <v>--</v>
          </cell>
          <cell r="J5346">
            <v>1</v>
          </cell>
          <cell r="K5346">
            <v>1</v>
          </cell>
        </row>
        <row r="5347">
          <cell r="A5347" t="str">
            <v>MC</v>
          </cell>
          <cell r="B5347" t="str">
            <v>BA302</v>
          </cell>
          <cell r="C5347" t="str">
            <v>SD20</v>
          </cell>
          <cell r="D5347" t="str">
            <v>2301</v>
          </cell>
          <cell r="E5347" t="str">
            <v>SW FLG</v>
          </cell>
          <cell r="F5347">
            <v>3</v>
          </cell>
          <cell r="G5347" t="str">
            <v>CB240208000100</v>
          </cell>
          <cell r="H5347">
            <v>1</v>
          </cell>
          <cell r="I5347" t="str">
            <v>--</v>
          </cell>
          <cell r="J5347">
            <v>1</v>
          </cell>
          <cell r="K5347">
            <v>1</v>
          </cell>
        </row>
        <row r="5348">
          <cell r="A5348" t="str">
            <v>MC</v>
          </cell>
          <cell r="B5348" t="str">
            <v>BA305</v>
          </cell>
          <cell r="C5348" t="str">
            <v>VNC</v>
          </cell>
          <cell r="D5348" t="str">
            <v>2016</v>
          </cell>
          <cell r="E5348" t="str">
            <v>SW FLG</v>
          </cell>
          <cell r="F5348">
            <v>3</v>
          </cell>
          <cell r="G5348" t="str">
            <v>CB240208000100</v>
          </cell>
          <cell r="H5348">
            <v>1</v>
          </cell>
          <cell r="I5348" t="str">
            <v>--</v>
          </cell>
          <cell r="J5348">
            <v>2</v>
          </cell>
          <cell r="K5348">
            <v>2</v>
          </cell>
        </row>
        <row r="5349">
          <cell r="A5349" t="str">
            <v>MC</v>
          </cell>
          <cell r="B5349" t="str">
            <v>BA305</v>
          </cell>
          <cell r="C5349" t="str">
            <v>MOH</v>
          </cell>
          <cell r="D5349" t="str">
            <v>2100</v>
          </cell>
          <cell r="E5349" t="str">
            <v>SW FLG</v>
          </cell>
          <cell r="F5349">
            <v>3</v>
          </cell>
          <cell r="G5349" t="str">
            <v>CB240208000100</v>
          </cell>
          <cell r="H5349">
            <v>1</v>
          </cell>
          <cell r="I5349" t="str">
            <v>--</v>
          </cell>
          <cell r="J5349">
            <v>2</v>
          </cell>
          <cell r="K5349">
            <v>2</v>
          </cell>
        </row>
        <row r="5350">
          <cell r="A5350" t="str">
            <v>MC</v>
          </cell>
          <cell r="B5350" t="str">
            <v>BA305</v>
          </cell>
          <cell r="C5350" t="str">
            <v>MOH</v>
          </cell>
          <cell r="D5350" t="str">
            <v>2101</v>
          </cell>
          <cell r="E5350" t="str">
            <v>SW FLG</v>
          </cell>
          <cell r="F5350">
            <v>3</v>
          </cell>
          <cell r="G5350" t="str">
            <v>CB240208000100</v>
          </cell>
          <cell r="H5350">
            <v>1</v>
          </cell>
          <cell r="I5350" t="str">
            <v>--</v>
          </cell>
          <cell r="J5350">
            <v>1</v>
          </cell>
          <cell r="K5350">
            <v>1</v>
          </cell>
        </row>
        <row r="5351">
          <cell r="A5351" t="str">
            <v>MC</v>
          </cell>
          <cell r="B5351" t="str">
            <v>BA312</v>
          </cell>
          <cell r="C5351" t="str">
            <v>SA98</v>
          </cell>
          <cell r="D5351" t="str">
            <v>2411</v>
          </cell>
          <cell r="E5351" t="str">
            <v>WN FLG</v>
          </cell>
          <cell r="F5351">
            <v>3</v>
          </cell>
          <cell r="G5351" t="str">
            <v>CB200208000100</v>
          </cell>
          <cell r="H5351">
            <v>1</v>
          </cell>
          <cell r="I5351" t="str">
            <v>--</v>
          </cell>
          <cell r="J5351">
            <v>6</v>
          </cell>
          <cell r="K5351">
            <v>6</v>
          </cell>
        </row>
        <row r="5352">
          <cell r="A5352" t="str">
            <v>MC</v>
          </cell>
          <cell r="B5352" t="str">
            <v>CA304</v>
          </cell>
          <cell r="C5352" t="str">
            <v>MC</v>
          </cell>
          <cell r="D5352" t="str">
            <v>2502</v>
          </cell>
          <cell r="E5352" t="str">
            <v>LWN FLG</v>
          </cell>
          <cell r="F5352">
            <v>3</v>
          </cell>
          <cell r="G5352" t="str">
            <v>CB2912000001WL</v>
          </cell>
          <cell r="H5352">
            <v>1</v>
          </cell>
          <cell r="I5352" t="str">
            <v>150mm</v>
          </cell>
          <cell r="J5352">
            <v>1</v>
          </cell>
          <cell r="K5352">
            <v>1</v>
          </cell>
        </row>
        <row r="5353">
          <cell r="A5353" t="str">
            <v>MC</v>
          </cell>
          <cell r="B5353" t="str">
            <v>CA304</v>
          </cell>
          <cell r="C5353" t="str">
            <v>MC</v>
          </cell>
          <cell r="D5353" t="str">
            <v>2604</v>
          </cell>
          <cell r="E5353" t="str">
            <v>LWN FLG</v>
          </cell>
          <cell r="F5353">
            <v>3</v>
          </cell>
          <cell r="G5353" t="str">
            <v>CB2912000001WL</v>
          </cell>
          <cell r="H5353">
            <v>1</v>
          </cell>
          <cell r="I5353" t="str">
            <v>150mm</v>
          </cell>
          <cell r="J5353">
            <v>1</v>
          </cell>
          <cell r="K5353">
            <v>1</v>
          </cell>
        </row>
        <row r="5354">
          <cell r="A5354" t="str">
            <v>MC</v>
          </cell>
          <cell r="B5354" t="str">
            <v>CA304</v>
          </cell>
          <cell r="C5354" t="str">
            <v>MC</v>
          </cell>
          <cell r="D5354" t="str">
            <v>2604</v>
          </cell>
          <cell r="E5354" t="str">
            <v>SW FLG</v>
          </cell>
          <cell r="F5354">
            <v>3</v>
          </cell>
          <cell r="G5354" t="str">
            <v>CB241208000100</v>
          </cell>
          <cell r="H5354">
            <v>1</v>
          </cell>
          <cell r="I5354" t="str">
            <v>--</v>
          </cell>
          <cell r="J5354">
            <v>1</v>
          </cell>
          <cell r="K5354">
            <v>1</v>
          </cell>
        </row>
        <row r="5355">
          <cell r="A5355" t="str">
            <v>MC</v>
          </cell>
          <cell r="B5355" t="str">
            <v>CA304</v>
          </cell>
          <cell r="C5355" t="str">
            <v>MC</v>
          </cell>
          <cell r="D5355" t="str">
            <v>HOLD</v>
          </cell>
          <cell r="E5355" t="str">
            <v>SW FLG</v>
          </cell>
          <cell r="F5355">
            <v>3</v>
          </cell>
          <cell r="G5355" t="str">
            <v>CB241208000100</v>
          </cell>
          <cell r="H5355">
            <v>1</v>
          </cell>
          <cell r="I5355" t="str">
            <v>--</v>
          </cell>
          <cell r="J5355">
            <v>9</v>
          </cell>
          <cell r="K5355">
            <v>9</v>
          </cell>
        </row>
        <row r="5356">
          <cell r="A5356" t="str">
            <v>MC</v>
          </cell>
          <cell r="B5356" t="str">
            <v>B2C</v>
          </cell>
          <cell r="C5356" t="str">
            <v>SH</v>
          </cell>
          <cell r="D5356" t="str">
            <v>HOLD</v>
          </cell>
          <cell r="E5356" t="str">
            <v>SW FLG</v>
          </cell>
          <cell r="F5356">
            <v>3</v>
          </cell>
          <cell r="G5356" t="str">
            <v>CB240208001H00</v>
          </cell>
          <cell r="H5356">
            <v>1.5</v>
          </cell>
          <cell r="I5356" t="str">
            <v>--</v>
          </cell>
          <cell r="J5356">
            <v>1</v>
          </cell>
          <cell r="K5356">
            <v>1</v>
          </cell>
        </row>
        <row r="5357">
          <cell r="A5357" t="str">
            <v>MC</v>
          </cell>
          <cell r="B5357" t="str">
            <v>CA304</v>
          </cell>
          <cell r="C5357" t="str">
            <v>MC</v>
          </cell>
          <cell r="D5357" t="str">
            <v>2605</v>
          </cell>
          <cell r="E5357" t="str">
            <v>SW FLG</v>
          </cell>
          <cell r="F5357">
            <v>3</v>
          </cell>
          <cell r="G5357" t="str">
            <v>CB241208001H00</v>
          </cell>
          <cell r="H5357">
            <v>1.5</v>
          </cell>
          <cell r="I5357" t="str">
            <v>--</v>
          </cell>
          <cell r="J5357">
            <v>1</v>
          </cell>
          <cell r="K5357">
            <v>1</v>
          </cell>
        </row>
        <row r="5358">
          <cell r="A5358" t="str">
            <v>MC</v>
          </cell>
          <cell r="B5358" t="str">
            <v>CA304</v>
          </cell>
          <cell r="C5358" t="str">
            <v>MC</v>
          </cell>
          <cell r="D5358" t="str">
            <v>2608</v>
          </cell>
          <cell r="E5358" t="str">
            <v>SW FLG</v>
          </cell>
          <cell r="F5358">
            <v>3</v>
          </cell>
          <cell r="G5358" t="str">
            <v>CB241208001H00</v>
          </cell>
          <cell r="H5358">
            <v>1.5</v>
          </cell>
          <cell r="I5358" t="str">
            <v>--</v>
          </cell>
          <cell r="J5358">
            <v>6</v>
          </cell>
          <cell r="K5358">
            <v>6</v>
          </cell>
        </row>
        <row r="5359">
          <cell r="A5359" t="str">
            <v>MC</v>
          </cell>
          <cell r="B5359" t="str">
            <v>CA304</v>
          </cell>
          <cell r="C5359" t="str">
            <v>N</v>
          </cell>
          <cell r="D5359" t="str">
            <v>HOLD</v>
          </cell>
          <cell r="E5359" t="str">
            <v>SW FLG</v>
          </cell>
          <cell r="F5359">
            <v>3</v>
          </cell>
          <cell r="G5359" t="str">
            <v>CB241208001H00</v>
          </cell>
          <cell r="H5359">
            <v>1.5</v>
          </cell>
          <cell r="I5359" t="str">
            <v>--</v>
          </cell>
          <cell r="J5359">
            <v>1</v>
          </cell>
          <cell r="K5359">
            <v>1</v>
          </cell>
        </row>
        <row r="5360">
          <cell r="A5360" t="str">
            <v>MC</v>
          </cell>
          <cell r="B5360" t="str">
            <v>CA304</v>
          </cell>
          <cell r="C5360" t="str">
            <v>TRIM</v>
          </cell>
          <cell r="D5360" t="str">
            <v>V-1260A/B</v>
          </cell>
          <cell r="E5360" t="str">
            <v>SW FLG</v>
          </cell>
          <cell r="F5360">
            <v>3</v>
          </cell>
          <cell r="G5360" t="str">
            <v>CB241208001H00</v>
          </cell>
          <cell r="H5360">
            <v>1.5</v>
          </cell>
          <cell r="I5360" t="str">
            <v>--</v>
          </cell>
          <cell r="J5360">
            <v>12</v>
          </cell>
          <cell r="K5360">
            <v>12</v>
          </cell>
        </row>
        <row r="5361">
          <cell r="A5361" t="str">
            <v>MC</v>
          </cell>
          <cell r="B5361" t="str">
            <v>CA304</v>
          </cell>
          <cell r="C5361" t="str">
            <v>TRIM</v>
          </cell>
          <cell r="D5361" t="str">
            <v>E-1261</v>
          </cell>
          <cell r="E5361" t="str">
            <v>SW FLG</v>
          </cell>
          <cell r="F5361">
            <v>3</v>
          </cell>
          <cell r="G5361" t="str">
            <v>CB241208001H00</v>
          </cell>
          <cell r="H5361">
            <v>1.5</v>
          </cell>
          <cell r="I5361" t="str">
            <v>--</v>
          </cell>
          <cell r="J5361">
            <v>2</v>
          </cell>
          <cell r="K5361">
            <v>2</v>
          </cell>
        </row>
        <row r="5362">
          <cell r="A5362" t="str">
            <v>MC</v>
          </cell>
          <cell r="B5362" t="str">
            <v>CA304</v>
          </cell>
          <cell r="C5362" t="str">
            <v>MC</v>
          </cell>
          <cell r="D5362" t="str">
            <v>2505</v>
          </cell>
          <cell r="E5362" t="str">
            <v>SW FLG</v>
          </cell>
          <cell r="F5362">
            <v>3</v>
          </cell>
          <cell r="G5362" t="str">
            <v>CB241208001H00</v>
          </cell>
          <cell r="H5362">
            <v>1.5</v>
          </cell>
          <cell r="I5362" t="str">
            <v>--</v>
          </cell>
          <cell r="J5362">
            <v>6</v>
          </cell>
          <cell r="K5362">
            <v>6</v>
          </cell>
        </row>
        <row r="5363">
          <cell r="A5363" t="str">
            <v>MC</v>
          </cell>
          <cell r="B5363" t="str">
            <v>CA304</v>
          </cell>
          <cell r="C5363" t="str">
            <v>MC</v>
          </cell>
          <cell r="D5363" t="str">
            <v>2607</v>
          </cell>
          <cell r="E5363" t="str">
            <v>SW FLG</v>
          </cell>
          <cell r="F5363">
            <v>3</v>
          </cell>
          <cell r="G5363" t="str">
            <v>CB241208001H00</v>
          </cell>
          <cell r="H5363">
            <v>1.5</v>
          </cell>
          <cell r="I5363" t="str">
            <v>--</v>
          </cell>
          <cell r="J5363">
            <v>1</v>
          </cell>
          <cell r="K5363">
            <v>1</v>
          </cell>
        </row>
        <row r="5364">
          <cell r="A5364" t="str">
            <v>MC</v>
          </cell>
          <cell r="B5364" t="str">
            <v>CA304</v>
          </cell>
          <cell r="C5364" t="str">
            <v>MC</v>
          </cell>
          <cell r="D5364" t="str">
            <v>2609</v>
          </cell>
          <cell r="E5364" t="str">
            <v>SW FLG</v>
          </cell>
          <cell r="F5364">
            <v>3</v>
          </cell>
          <cell r="G5364" t="str">
            <v>CB241208001H00</v>
          </cell>
          <cell r="H5364">
            <v>1.5</v>
          </cell>
          <cell r="I5364" t="str">
            <v>--</v>
          </cell>
          <cell r="J5364">
            <v>2</v>
          </cell>
          <cell r="K5364">
            <v>2</v>
          </cell>
        </row>
        <row r="5365">
          <cell r="A5365" t="str">
            <v>MC</v>
          </cell>
          <cell r="B5365" t="str">
            <v>BA305</v>
          </cell>
          <cell r="C5365" t="str">
            <v>MOH</v>
          </cell>
          <cell r="D5365" t="str">
            <v>2100</v>
          </cell>
          <cell r="E5365" t="str">
            <v>SW FLG</v>
          </cell>
          <cell r="F5365">
            <v>3</v>
          </cell>
          <cell r="G5365" t="str">
            <v>CB240208001H00</v>
          </cell>
          <cell r="H5365">
            <v>1.5</v>
          </cell>
          <cell r="I5365" t="str">
            <v>--</v>
          </cell>
          <cell r="J5365">
            <v>1</v>
          </cell>
          <cell r="K5365">
            <v>1</v>
          </cell>
        </row>
        <row r="5366">
          <cell r="A5366" t="str">
            <v>MC</v>
          </cell>
          <cell r="B5366" t="str">
            <v>CA304</v>
          </cell>
          <cell r="C5366" t="str">
            <v>N</v>
          </cell>
          <cell r="D5366" t="str">
            <v>HOLD</v>
          </cell>
          <cell r="E5366" t="str">
            <v>SW FLG</v>
          </cell>
          <cell r="F5366">
            <v>3</v>
          </cell>
          <cell r="G5366" t="str">
            <v>CB241208001H00</v>
          </cell>
          <cell r="H5366">
            <v>1.5</v>
          </cell>
          <cell r="I5366" t="str">
            <v>--</v>
          </cell>
          <cell r="J5366">
            <v>1</v>
          </cell>
          <cell r="K5366">
            <v>1</v>
          </cell>
        </row>
        <row r="5367">
          <cell r="A5367" t="str">
            <v>MC</v>
          </cell>
          <cell r="B5367" t="str">
            <v>CA304</v>
          </cell>
          <cell r="C5367" t="str">
            <v>MC</v>
          </cell>
          <cell r="D5367" t="str">
            <v>2604</v>
          </cell>
          <cell r="E5367" t="str">
            <v>SW FLG</v>
          </cell>
          <cell r="F5367">
            <v>3</v>
          </cell>
          <cell r="G5367" t="str">
            <v>CB241208001H00</v>
          </cell>
          <cell r="H5367">
            <v>1.5</v>
          </cell>
          <cell r="I5367" t="str">
            <v>--</v>
          </cell>
          <cell r="J5367">
            <v>1</v>
          </cell>
          <cell r="K5367">
            <v>1</v>
          </cell>
        </row>
        <row r="5368">
          <cell r="A5368" t="str">
            <v>MC</v>
          </cell>
          <cell r="B5368" t="str">
            <v>CA304</v>
          </cell>
          <cell r="C5368" t="str">
            <v>MC</v>
          </cell>
          <cell r="D5368" t="str">
            <v>HOLD</v>
          </cell>
          <cell r="E5368" t="str">
            <v>SW FLG</v>
          </cell>
          <cell r="F5368">
            <v>3</v>
          </cell>
          <cell r="G5368" t="str">
            <v>CB241208001H00</v>
          </cell>
          <cell r="H5368">
            <v>1.5</v>
          </cell>
          <cell r="I5368" t="str">
            <v>--</v>
          </cell>
          <cell r="J5368">
            <v>5</v>
          </cell>
          <cell r="K5368">
            <v>5</v>
          </cell>
        </row>
        <row r="5369">
          <cell r="A5369" t="str">
            <v>MC</v>
          </cell>
          <cell r="B5369" t="str">
            <v>B2C</v>
          </cell>
          <cell r="C5369" t="str">
            <v>SH</v>
          </cell>
          <cell r="D5369" t="str">
            <v>1405</v>
          </cell>
          <cell r="E5369" t="str">
            <v>WN FLG</v>
          </cell>
          <cell r="F5369">
            <v>3</v>
          </cell>
          <cell r="G5369" t="str">
            <v>CB200208000200</v>
          </cell>
          <cell r="H5369">
            <v>2</v>
          </cell>
          <cell r="I5369" t="str">
            <v>--</v>
          </cell>
          <cell r="J5369">
            <v>7</v>
          </cell>
          <cell r="K5369">
            <v>8</v>
          </cell>
        </row>
        <row r="5370">
          <cell r="A5370" t="str">
            <v>MC</v>
          </cell>
          <cell r="B5370" t="str">
            <v>B2C</v>
          </cell>
          <cell r="C5370" t="str">
            <v>SH</v>
          </cell>
          <cell r="D5370" t="str">
            <v>HOLD</v>
          </cell>
          <cell r="E5370" t="str">
            <v>WN FLG</v>
          </cell>
          <cell r="F5370">
            <v>3</v>
          </cell>
          <cell r="G5370" t="str">
            <v>CB200208000200</v>
          </cell>
          <cell r="H5370">
            <v>2</v>
          </cell>
          <cell r="I5370" t="str">
            <v>--</v>
          </cell>
          <cell r="J5370">
            <v>4</v>
          </cell>
          <cell r="K5370">
            <v>5</v>
          </cell>
        </row>
        <row r="5371">
          <cell r="A5371" t="str">
            <v>MC</v>
          </cell>
          <cell r="B5371" t="str">
            <v>CA304</v>
          </cell>
          <cell r="C5371" t="str">
            <v>MC</v>
          </cell>
          <cell r="D5371" t="str">
            <v>2610</v>
          </cell>
          <cell r="E5371" t="str">
            <v>WN FLG</v>
          </cell>
          <cell r="F5371">
            <v>3</v>
          </cell>
          <cell r="G5371" t="str">
            <v>CB201205000200</v>
          </cell>
          <cell r="H5371">
            <v>2</v>
          </cell>
          <cell r="I5371" t="str">
            <v>--</v>
          </cell>
          <cell r="J5371">
            <v>4</v>
          </cell>
          <cell r="K5371">
            <v>5</v>
          </cell>
        </row>
        <row r="5372">
          <cell r="A5372" t="str">
            <v>MC</v>
          </cell>
          <cell r="B5372" t="str">
            <v>CA304</v>
          </cell>
          <cell r="C5372" t="str">
            <v>MC</v>
          </cell>
          <cell r="D5372" t="str">
            <v>2505</v>
          </cell>
          <cell r="E5372" t="str">
            <v>WN FLG</v>
          </cell>
          <cell r="F5372">
            <v>3</v>
          </cell>
          <cell r="G5372" t="str">
            <v>CB201205000200</v>
          </cell>
          <cell r="H5372">
            <v>2</v>
          </cell>
          <cell r="I5372" t="str">
            <v>--</v>
          </cell>
          <cell r="J5372">
            <v>1</v>
          </cell>
          <cell r="K5372">
            <v>2</v>
          </cell>
        </row>
        <row r="5373">
          <cell r="A5373" t="str">
            <v>MC</v>
          </cell>
          <cell r="B5373" t="str">
            <v>CA304</v>
          </cell>
          <cell r="C5373" t="str">
            <v>MC</v>
          </cell>
          <cell r="D5373" t="str">
            <v>2506</v>
          </cell>
          <cell r="E5373" t="str">
            <v>WN FLG</v>
          </cell>
          <cell r="F5373">
            <v>3</v>
          </cell>
          <cell r="G5373" t="str">
            <v>CB201205000200</v>
          </cell>
          <cell r="H5373">
            <v>2</v>
          </cell>
          <cell r="I5373" t="str">
            <v>--</v>
          </cell>
          <cell r="J5373">
            <v>1</v>
          </cell>
          <cell r="K5373">
            <v>2</v>
          </cell>
        </row>
        <row r="5374">
          <cell r="A5374" t="str">
            <v>MC</v>
          </cell>
          <cell r="B5374" t="str">
            <v>CA304</v>
          </cell>
          <cell r="C5374" t="str">
            <v>MC</v>
          </cell>
          <cell r="D5374" t="str">
            <v>2607</v>
          </cell>
          <cell r="E5374" t="str">
            <v>WN FLG</v>
          </cell>
          <cell r="F5374">
            <v>3</v>
          </cell>
          <cell r="G5374" t="str">
            <v>CB201205000200</v>
          </cell>
          <cell r="H5374">
            <v>2</v>
          </cell>
          <cell r="I5374" t="str">
            <v>--</v>
          </cell>
          <cell r="J5374">
            <v>4</v>
          </cell>
          <cell r="K5374">
            <v>5</v>
          </cell>
        </row>
        <row r="5375">
          <cell r="A5375" t="str">
            <v>MC</v>
          </cell>
          <cell r="B5375" t="str">
            <v>CA304</v>
          </cell>
          <cell r="C5375" t="str">
            <v>MC</v>
          </cell>
          <cell r="D5375" t="str">
            <v>2606</v>
          </cell>
          <cell r="E5375" t="str">
            <v>WN FLG</v>
          </cell>
          <cell r="F5375">
            <v>3</v>
          </cell>
          <cell r="G5375" t="str">
            <v>CB201205000200</v>
          </cell>
          <cell r="H5375">
            <v>2</v>
          </cell>
          <cell r="I5375" t="str">
            <v>--</v>
          </cell>
          <cell r="J5375">
            <v>1</v>
          </cell>
          <cell r="K5375">
            <v>2</v>
          </cell>
        </row>
        <row r="5376">
          <cell r="A5376" t="str">
            <v>MC</v>
          </cell>
          <cell r="B5376" t="str">
            <v>CA304</v>
          </cell>
          <cell r="C5376" t="str">
            <v>MC</v>
          </cell>
          <cell r="D5376" t="str">
            <v>2608</v>
          </cell>
          <cell r="E5376" t="str">
            <v>WN FLG</v>
          </cell>
          <cell r="F5376">
            <v>3</v>
          </cell>
          <cell r="G5376" t="str">
            <v>CB201205000200</v>
          </cell>
          <cell r="H5376">
            <v>2</v>
          </cell>
          <cell r="I5376" t="str">
            <v>--</v>
          </cell>
          <cell r="J5376">
            <v>2</v>
          </cell>
          <cell r="K5376">
            <v>3</v>
          </cell>
        </row>
        <row r="5377">
          <cell r="A5377" t="str">
            <v>MC</v>
          </cell>
          <cell r="B5377" t="str">
            <v>CA304</v>
          </cell>
          <cell r="C5377" t="str">
            <v>MC</v>
          </cell>
          <cell r="D5377" t="str">
            <v>2609</v>
          </cell>
          <cell r="E5377" t="str">
            <v>WN FLG</v>
          </cell>
          <cell r="F5377">
            <v>3</v>
          </cell>
          <cell r="G5377" t="str">
            <v>CB201205000200</v>
          </cell>
          <cell r="H5377">
            <v>2</v>
          </cell>
          <cell r="I5377" t="str">
            <v>--</v>
          </cell>
          <cell r="J5377">
            <v>2</v>
          </cell>
          <cell r="K5377">
            <v>3</v>
          </cell>
        </row>
        <row r="5378">
          <cell r="A5378" t="str">
            <v>MC</v>
          </cell>
          <cell r="B5378" t="str">
            <v>BA305</v>
          </cell>
          <cell r="C5378" t="str">
            <v>MOH</v>
          </cell>
          <cell r="D5378" t="str">
            <v>2002</v>
          </cell>
          <cell r="E5378" t="str">
            <v>WN FLG</v>
          </cell>
          <cell r="F5378">
            <v>3</v>
          </cell>
          <cell r="G5378" t="str">
            <v>CB200105000200</v>
          </cell>
          <cell r="H5378">
            <v>2</v>
          </cell>
          <cell r="I5378" t="str">
            <v>--</v>
          </cell>
          <cell r="J5378">
            <v>1</v>
          </cell>
          <cell r="K5378">
            <v>2</v>
          </cell>
        </row>
        <row r="5379">
          <cell r="A5379" t="str">
            <v>MC</v>
          </cell>
          <cell r="B5379" t="str">
            <v>CA304</v>
          </cell>
          <cell r="C5379" t="str">
            <v>N</v>
          </cell>
          <cell r="D5379" t="str">
            <v>HOLD</v>
          </cell>
          <cell r="E5379" t="str">
            <v>WN FLG</v>
          </cell>
          <cell r="F5379">
            <v>3</v>
          </cell>
          <cell r="G5379" t="str">
            <v>CB201205000200</v>
          </cell>
          <cell r="H5379">
            <v>2</v>
          </cell>
          <cell r="I5379" t="str">
            <v>--</v>
          </cell>
          <cell r="J5379">
            <v>1</v>
          </cell>
          <cell r="K5379">
            <v>2</v>
          </cell>
        </row>
        <row r="5380">
          <cell r="A5380" t="str">
            <v>MC</v>
          </cell>
          <cell r="B5380" t="str">
            <v>BA312</v>
          </cell>
          <cell r="C5380" t="str">
            <v>SA98</v>
          </cell>
          <cell r="D5380" t="str">
            <v>2411</v>
          </cell>
          <cell r="E5380" t="str">
            <v>WN FLG</v>
          </cell>
          <cell r="F5380">
            <v>3</v>
          </cell>
          <cell r="G5380" t="str">
            <v>CB200105000200</v>
          </cell>
          <cell r="H5380">
            <v>2</v>
          </cell>
          <cell r="I5380" t="str">
            <v>--</v>
          </cell>
          <cell r="J5380">
            <v>1</v>
          </cell>
          <cell r="K5380">
            <v>2</v>
          </cell>
        </row>
        <row r="5381">
          <cell r="A5381" t="str">
            <v>MC</v>
          </cell>
          <cell r="B5381" t="str">
            <v>CA304</v>
          </cell>
          <cell r="C5381" t="str">
            <v>TRIM</v>
          </cell>
          <cell r="D5381" t="str">
            <v>E-1261</v>
          </cell>
          <cell r="E5381" t="str">
            <v>WN FLG</v>
          </cell>
          <cell r="F5381">
            <v>3</v>
          </cell>
          <cell r="G5381" t="str">
            <v>CB201205000200</v>
          </cell>
          <cell r="H5381">
            <v>2</v>
          </cell>
          <cell r="I5381" t="str">
            <v>--</v>
          </cell>
          <cell r="J5381">
            <v>2</v>
          </cell>
          <cell r="K5381">
            <v>3</v>
          </cell>
        </row>
        <row r="5382">
          <cell r="A5382" t="str">
            <v>MC</v>
          </cell>
          <cell r="B5382" t="str">
            <v>CA304</v>
          </cell>
          <cell r="C5382" t="str">
            <v>VT</v>
          </cell>
          <cell r="D5382" t="str">
            <v>HOLD</v>
          </cell>
          <cell r="E5382" t="str">
            <v>WN FLG</v>
          </cell>
          <cell r="F5382">
            <v>3</v>
          </cell>
          <cell r="G5382" t="str">
            <v>CB201205000200</v>
          </cell>
          <cell r="H5382">
            <v>2</v>
          </cell>
          <cell r="I5382" t="str">
            <v>--</v>
          </cell>
          <cell r="J5382">
            <v>4</v>
          </cell>
          <cell r="K5382">
            <v>5</v>
          </cell>
        </row>
        <row r="5383">
          <cell r="A5383" t="str">
            <v>MC</v>
          </cell>
          <cell r="B5383" t="str">
            <v>CA304</v>
          </cell>
          <cell r="C5383" t="str">
            <v>VT</v>
          </cell>
          <cell r="D5383" t="str">
            <v>HOLD</v>
          </cell>
          <cell r="E5383" t="str">
            <v>WN FLG</v>
          </cell>
          <cell r="F5383">
            <v>3</v>
          </cell>
          <cell r="G5383" t="str">
            <v>CB201205000200</v>
          </cell>
          <cell r="H5383">
            <v>2</v>
          </cell>
          <cell r="I5383" t="str">
            <v>--</v>
          </cell>
          <cell r="J5383">
            <v>1</v>
          </cell>
          <cell r="K5383">
            <v>2</v>
          </cell>
        </row>
        <row r="5384">
          <cell r="A5384" t="str">
            <v>MC</v>
          </cell>
          <cell r="B5384" t="str">
            <v>BA305</v>
          </cell>
          <cell r="C5384" t="str">
            <v>MOH</v>
          </cell>
          <cell r="D5384" t="str">
            <v>2000</v>
          </cell>
          <cell r="E5384" t="str">
            <v>WN FLG</v>
          </cell>
          <cell r="F5384">
            <v>3</v>
          </cell>
          <cell r="G5384" t="str">
            <v>CB200105000200</v>
          </cell>
          <cell r="H5384">
            <v>2</v>
          </cell>
          <cell r="I5384" t="str">
            <v>--</v>
          </cell>
          <cell r="J5384">
            <v>4</v>
          </cell>
          <cell r="K5384">
            <v>5</v>
          </cell>
        </row>
        <row r="5385">
          <cell r="A5385" t="str">
            <v>MC</v>
          </cell>
          <cell r="B5385" t="str">
            <v>CA304</v>
          </cell>
          <cell r="C5385" t="str">
            <v>MC</v>
          </cell>
          <cell r="D5385" t="str">
            <v>2502</v>
          </cell>
          <cell r="E5385" t="str">
            <v>WN FLG</v>
          </cell>
          <cell r="F5385">
            <v>3</v>
          </cell>
          <cell r="G5385" t="str">
            <v>CB201205000200</v>
          </cell>
          <cell r="H5385">
            <v>2</v>
          </cell>
          <cell r="I5385" t="str">
            <v>--</v>
          </cell>
          <cell r="J5385">
            <v>4</v>
          </cell>
          <cell r="K5385">
            <v>5</v>
          </cell>
        </row>
        <row r="5386">
          <cell r="A5386" t="str">
            <v>MC</v>
          </cell>
          <cell r="B5386" t="str">
            <v>CA304</v>
          </cell>
          <cell r="C5386" t="str">
            <v>MC</v>
          </cell>
          <cell r="D5386" t="str">
            <v>2502</v>
          </cell>
          <cell r="E5386" t="str">
            <v>WN FLG</v>
          </cell>
          <cell r="F5386">
            <v>3</v>
          </cell>
          <cell r="G5386" t="str">
            <v>CB201205000200</v>
          </cell>
          <cell r="H5386">
            <v>2</v>
          </cell>
          <cell r="I5386" t="str">
            <v>--</v>
          </cell>
          <cell r="J5386">
            <v>4</v>
          </cell>
          <cell r="K5386">
            <v>5</v>
          </cell>
        </row>
        <row r="5387">
          <cell r="A5387" t="str">
            <v>MC</v>
          </cell>
          <cell r="B5387" t="str">
            <v>CA304</v>
          </cell>
          <cell r="C5387" t="str">
            <v>MC</v>
          </cell>
          <cell r="D5387" t="str">
            <v>HOLD</v>
          </cell>
          <cell r="E5387" t="str">
            <v>WN FLG</v>
          </cell>
          <cell r="F5387">
            <v>3</v>
          </cell>
          <cell r="G5387" t="str">
            <v>CB201205000200</v>
          </cell>
          <cell r="H5387">
            <v>2</v>
          </cell>
          <cell r="I5387" t="str">
            <v>--</v>
          </cell>
          <cell r="J5387">
            <v>2</v>
          </cell>
          <cell r="K5387">
            <v>3</v>
          </cell>
        </row>
        <row r="5388">
          <cell r="A5388" t="str">
            <v>MC</v>
          </cell>
          <cell r="B5388" t="str">
            <v>CA304</v>
          </cell>
          <cell r="C5388" t="str">
            <v>MC</v>
          </cell>
          <cell r="D5388" t="str">
            <v>HOLD</v>
          </cell>
          <cell r="E5388" t="str">
            <v>WN FLG</v>
          </cell>
          <cell r="F5388">
            <v>3</v>
          </cell>
          <cell r="G5388" t="str">
            <v>CB201205000200</v>
          </cell>
          <cell r="H5388">
            <v>2</v>
          </cell>
          <cell r="I5388" t="str">
            <v>--</v>
          </cell>
          <cell r="J5388">
            <v>2</v>
          </cell>
          <cell r="K5388">
            <v>3</v>
          </cell>
        </row>
        <row r="5389">
          <cell r="A5389" t="str">
            <v>MC</v>
          </cell>
          <cell r="B5389" t="str">
            <v>CA304</v>
          </cell>
          <cell r="C5389" t="str">
            <v>MC</v>
          </cell>
          <cell r="D5389" t="str">
            <v>HOLD</v>
          </cell>
          <cell r="E5389" t="str">
            <v>WN FLG</v>
          </cell>
          <cell r="F5389">
            <v>3</v>
          </cell>
          <cell r="G5389" t="str">
            <v>CB201205000200</v>
          </cell>
          <cell r="H5389">
            <v>2</v>
          </cell>
          <cell r="I5389" t="str">
            <v>--</v>
          </cell>
          <cell r="J5389">
            <v>9</v>
          </cell>
          <cell r="K5389">
            <v>10</v>
          </cell>
        </row>
        <row r="5390">
          <cell r="A5390" t="str">
            <v>MC</v>
          </cell>
          <cell r="B5390" t="str">
            <v>CA304</v>
          </cell>
          <cell r="C5390" t="str">
            <v>MC</v>
          </cell>
          <cell r="D5390" t="str">
            <v>HOLD</v>
          </cell>
          <cell r="E5390" t="str">
            <v>WN FLG</v>
          </cell>
          <cell r="F5390">
            <v>3</v>
          </cell>
          <cell r="G5390" t="str">
            <v>CB201205000200</v>
          </cell>
          <cell r="H5390">
            <v>2</v>
          </cell>
          <cell r="I5390" t="str">
            <v>--</v>
          </cell>
          <cell r="J5390">
            <v>5</v>
          </cell>
          <cell r="K5390">
            <v>6</v>
          </cell>
        </row>
        <row r="5391">
          <cell r="A5391" t="str">
            <v>MC</v>
          </cell>
          <cell r="B5391" t="str">
            <v>CA304</v>
          </cell>
          <cell r="C5391" t="str">
            <v>MC</v>
          </cell>
          <cell r="D5391" t="str">
            <v>HOLD</v>
          </cell>
          <cell r="E5391" t="str">
            <v>WN FLG</v>
          </cell>
          <cell r="F5391">
            <v>3</v>
          </cell>
          <cell r="G5391" t="str">
            <v>CB201205000200</v>
          </cell>
          <cell r="H5391">
            <v>2</v>
          </cell>
          <cell r="I5391" t="str">
            <v>--</v>
          </cell>
          <cell r="J5391">
            <v>2</v>
          </cell>
          <cell r="K5391">
            <v>3</v>
          </cell>
        </row>
        <row r="5392">
          <cell r="A5392" t="str">
            <v>MC</v>
          </cell>
          <cell r="B5392" t="str">
            <v>CA304</v>
          </cell>
          <cell r="C5392" t="str">
            <v>MC</v>
          </cell>
          <cell r="D5392" t="str">
            <v>HOLD</v>
          </cell>
          <cell r="E5392" t="str">
            <v>WN FLG</v>
          </cell>
          <cell r="F5392">
            <v>3</v>
          </cell>
          <cell r="G5392" t="str">
            <v>CB201205000200</v>
          </cell>
          <cell r="H5392">
            <v>2</v>
          </cell>
          <cell r="I5392" t="str">
            <v>--</v>
          </cell>
          <cell r="J5392">
            <v>2</v>
          </cell>
          <cell r="K5392">
            <v>3</v>
          </cell>
        </row>
        <row r="5393">
          <cell r="A5393" t="str">
            <v>MC</v>
          </cell>
          <cell r="B5393" t="str">
            <v>B2C</v>
          </cell>
          <cell r="C5393" t="str">
            <v>SH</v>
          </cell>
          <cell r="D5393" t="str">
            <v>1260</v>
          </cell>
          <cell r="E5393" t="str">
            <v>WN FLG</v>
          </cell>
          <cell r="F5393">
            <v>3</v>
          </cell>
          <cell r="G5393" t="str">
            <v>CB200204000300</v>
          </cell>
          <cell r="H5393">
            <v>3</v>
          </cell>
          <cell r="I5393" t="str">
            <v>--</v>
          </cell>
          <cell r="J5393">
            <v>4</v>
          </cell>
          <cell r="K5393">
            <v>5</v>
          </cell>
        </row>
        <row r="5394">
          <cell r="A5394" t="str">
            <v>MC</v>
          </cell>
          <cell r="B5394" t="str">
            <v>CA304</v>
          </cell>
          <cell r="C5394" t="str">
            <v>CMC</v>
          </cell>
          <cell r="D5394" t="str">
            <v>HOLD</v>
          </cell>
          <cell r="E5394" t="str">
            <v>WN FLG</v>
          </cell>
          <cell r="F5394">
            <v>3</v>
          </cell>
          <cell r="G5394" t="str">
            <v>CB201205000300</v>
          </cell>
          <cell r="H5394">
            <v>3</v>
          </cell>
          <cell r="I5394" t="str">
            <v>--</v>
          </cell>
          <cell r="J5394">
            <v>10</v>
          </cell>
          <cell r="K5394">
            <v>11</v>
          </cell>
        </row>
        <row r="5395">
          <cell r="A5395" t="str">
            <v>MC</v>
          </cell>
          <cell r="B5395" t="str">
            <v>CA304</v>
          </cell>
          <cell r="C5395" t="str">
            <v>MC</v>
          </cell>
          <cell r="D5395" t="str">
            <v>2505</v>
          </cell>
          <cell r="E5395" t="str">
            <v>WN FLG</v>
          </cell>
          <cell r="F5395">
            <v>3</v>
          </cell>
          <cell r="G5395" t="str">
            <v>CB201205000300</v>
          </cell>
          <cell r="H5395">
            <v>3</v>
          </cell>
          <cell r="I5395" t="str">
            <v>--</v>
          </cell>
          <cell r="J5395">
            <v>2</v>
          </cell>
          <cell r="K5395">
            <v>3</v>
          </cell>
        </row>
        <row r="5396">
          <cell r="A5396" t="str">
            <v>MC</v>
          </cell>
          <cell r="B5396" t="str">
            <v>CA304</v>
          </cell>
          <cell r="C5396" t="str">
            <v>MC</v>
          </cell>
          <cell r="D5396" t="str">
            <v>2605</v>
          </cell>
          <cell r="E5396" t="str">
            <v>WN FLG</v>
          </cell>
          <cell r="F5396">
            <v>3</v>
          </cell>
          <cell r="G5396" t="str">
            <v>CB201205000300</v>
          </cell>
          <cell r="H5396">
            <v>3</v>
          </cell>
          <cell r="I5396" t="str">
            <v>--</v>
          </cell>
          <cell r="J5396">
            <v>2</v>
          </cell>
          <cell r="K5396">
            <v>3</v>
          </cell>
        </row>
        <row r="5397">
          <cell r="A5397" t="str">
            <v>MC</v>
          </cell>
          <cell r="B5397" t="str">
            <v>CA304</v>
          </cell>
          <cell r="C5397" t="str">
            <v>MC</v>
          </cell>
          <cell r="D5397" t="str">
            <v>2506</v>
          </cell>
          <cell r="E5397" t="str">
            <v>WN FLG</v>
          </cell>
          <cell r="F5397">
            <v>3</v>
          </cell>
          <cell r="G5397" t="str">
            <v>CB201205000300</v>
          </cell>
          <cell r="H5397">
            <v>3</v>
          </cell>
          <cell r="I5397" t="str">
            <v>--</v>
          </cell>
          <cell r="J5397">
            <v>1</v>
          </cell>
          <cell r="K5397">
            <v>2</v>
          </cell>
        </row>
        <row r="5398">
          <cell r="A5398" t="str">
            <v>MC</v>
          </cell>
          <cell r="B5398" t="str">
            <v>BA305</v>
          </cell>
          <cell r="C5398" t="str">
            <v>MOH</v>
          </cell>
          <cell r="D5398" t="str">
            <v>2002</v>
          </cell>
          <cell r="E5398" t="str">
            <v>WN FLG</v>
          </cell>
          <cell r="F5398">
            <v>3</v>
          </cell>
          <cell r="G5398" t="str">
            <v>CB200105000300</v>
          </cell>
          <cell r="H5398">
            <v>3</v>
          </cell>
          <cell r="I5398" t="str">
            <v>--</v>
          </cell>
          <cell r="J5398">
            <v>1</v>
          </cell>
          <cell r="K5398">
            <v>2</v>
          </cell>
        </row>
        <row r="5399">
          <cell r="A5399" t="str">
            <v>MC</v>
          </cell>
          <cell r="B5399" t="str">
            <v>CA304</v>
          </cell>
          <cell r="C5399" t="str">
            <v>VT</v>
          </cell>
          <cell r="D5399" t="str">
            <v>HOLD</v>
          </cell>
          <cell r="E5399" t="str">
            <v>WN FLG</v>
          </cell>
          <cell r="F5399">
            <v>3</v>
          </cell>
          <cell r="G5399" t="str">
            <v>CB201205000300</v>
          </cell>
          <cell r="H5399">
            <v>3</v>
          </cell>
          <cell r="I5399" t="str">
            <v>--</v>
          </cell>
          <cell r="J5399">
            <v>1</v>
          </cell>
          <cell r="K5399">
            <v>2</v>
          </cell>
        </row>
        <row r="5400">
          <cell r="A5400" t="str">
            <v>MC</v>
          </cell>
          <cell r="B5400" t="str">
            <v>CA304</v>
          </cell>
          <cell r="C5400" t="str">
            <v>MC</v>
          </cell>
          <cell r="D5400" t="str">
            <v>2601</v>
          </cell>
          <cell r="E5400" t="str">
            <v>WN FLG</v>
          </cell>
          <cell r="F5400">
            <v>3</v>
          </cell>
          <cell r="G5400" t="str">
            <v>CB201205000300</v>
          </cell>
          <cell r="H5400">
            <v>3</v>
          </cell>
          <cell r="I5400" t="str">
            <v>--</v>
          </cell>
          <cell r="J5400">
            <v>2</v>
          </cell>
          <cell r="K5400">
            <v>3</v>
          </cell>
        </row>
        <row r="5401">
          <cell r="A5401" t="str">
            <v>MC</v>
          </cell>
          <cell r="B5401" t="str">
            <v>CA304</v>
          </cell>
          <cell r="C5401" t="str">
            <v>MC</v>
          </cell>
          <cell r="D5401" t="str">
            <v>2606</v>
          </cell>
          <cell r="E5401" t="str">
            <v>WN FLG</v>
          </cell>
          <cell r="F5401">
            <v>3</v>
          </cell>
          <cell r="G5401" t="str">
            <v>CB201205000300</v>
          </cell>
          <cell r="H5401">
            <v>3</v>
          </cell>
          <cell r="I5401" t="str">
            <v>--</v>
          </cell>
          <cell r="J5401">
            <v>8</v>
          </cell>
          <cell r="K5401">
            <v>9</v>
          </cell>
        </row>
        <row r="5402">
          <cell r="A5402" t="str">
            <v>MC</v>
          </cell>
          <cell r="B5402" t="str">
            <v>CA304</v>
          </cell>
          <cell r="C5402" t="str">
            <v>MC</v>
          </cell>
          <cell r="D5402" t="str">
            <v>2612</v>
          </cell>
          <cell r="E5402" t="str">
            <v>WN FLG</v>
          </cell>
          <cell r="F5402">
            <v>3</v>
          </cell>
          <cell r="G5402" t="str">
            <v>CB201205000300</v>
          </cell>
          <cell r="H5402">
            <v>3</v>
          </cell>
          <cell r="I5402" t="str">
            <v>--</v>
          </cell>
          <cell r="J5402">
            <v>7</v>
          </cell>
          <cell r="K5402">
            <v>8</v>
          </cell>
        </row>
        <row r="5403">
          <cell r="A5403" t="str">
            <v>MC</v>
          </cell>
          <cell r="B5403" t="str">
            <v>CA304</v>
          </cell>
          <cell r="C5403" t="str">
            <v>VT</v>
          </cell>
          <cell r="D5403" t="str">
            <v>HOLD</v>
          </cell>
          <cell r="E5403" t="str">
            <v>WN FLG</v>
          </cell>
          <cell r="F5403">
            <v>3</v>
          </cell>
          <cell r="G5403" t="str">
            <v>CB201205000300</v>
          </cell>
          <cell r="H5403">
            <v>3</v>
          </cell>
          <cell r="I5403" t="str">
            <v>--</v>
          </cell>
          <cell r="J5403">
            <v>16</v>
          </cell>
          <cell r="K5403">
            <v>18</v>
          </cell>
        </row>
        <row r="5404">
          <cell r="A5404" t="str">
            <v>MC</v>
          </cell>
          <cell r="B5404" t="str">
            <v>CA304</v>
          </cell>
          <cell r="C5404" t="str">
            <v>MC</v>
          </cell>
          <cell r="D5404" t="str">
            <v>2502</v>
          </cell>
          <cell r="E5404" t="str">
            <v>WN FLG</v>
          </cell>
          <cell r="F5404">
            <v>3</v>
          </cell>
          <cell r="G5404" t="str">
            <v>CB201205000300</v>
          </cell>
          <cell r="H5404">
            <v>3</v>
          </cell>
          <cell r="I5404" t="str">
            <v>--</v>
          </cell>
          <cell r="J5404">
            <v>2</v>
          </cell>
          <cell r="K5404">
            <v>3</v>
          </cell>
        </row>
        <row r="5405">
          <cell r="A5405" t="str">
            <v>MC</v>
          </cell>
          <cell r="B5405" t="str">
            <v>CA304</v>
          </cell>
          <cell r="C5405" t="str">
            <v>MC</v>
          </cell>
          <cell r="D5405" t="str">
            <v>2502</v>
          </cell>
          <cell r="E5405" t="str">
            <v>WN FLG</v>
          </cell>
          <cell r="F5405">
            <v>3</v>
          </cell>
          <cell r="G5405" t="str">
            <v>CB201205000300</v>
          </cell>
          <cell r="H5405">
            <v>3</v>
          </cell>
          <cell r="I5405" t="str">
            <v>--</v>
          </cell>
          <cell r="J5405">
            <v>2</v>
          </cell>
          <cell r="K5405">
            <v>3</v>
          </cell>
        </row>
        <row r="5406">
          <cell r="A5406" t="str">
            <v>MC</v>
          </cell>
          <cell r="B5406" t="str">
            <v>CA304</v>
          </cell>
          <cell r="C5406" t="str">
            <v>MC</v>
          </cell>
          <cell r="D5406" t="str">
            <v>HOLD</v>
          </cell>
          <cell r="E5406" t="str">
            <v>WN FLG</v>
          </cell>
          <cell r="F5406">
            <v>3</v>
          </cell>
          <cell r="G5406" t="str">
            <v>CB201205000300</v>
          </cell>
          <cell r="H5406">
            <v>3</v>
          </cell>
          <cell r="I5406" t="str">
            <v>--</v>
          </cell>
          <cell r="J5406">
            <v>9</v>
          </cell>
          <cell r="K5406">
            <v>10</v>
          </cell>
        </row>
        <row r="5407">
          <cell r="A5407" t="str">
            <v>MC</v>
          </cell>
          <cell r="B5407" t="str">
            <v>CA304</v>
          </cell>
          <cell r="C5407" t="str">
            <v>MC</v>
          </cell>
          <cell r="D5407" t="str">
            <v>HOLD</v>
          </cell>
          <cell r="E5407" t="str">
            <v>WN FLG</v>
          </cell>
          <cell r="F5407">
            <v>3</v>
          </cell>
          <cell r="G5407" t="str">
            <v>CB201205000300</v>
          </cell>
          <cell r="H5407">
            <v>3</v>
          </cell>
          <cell r="I5407" t="str">
            <v>--</v>
          </cell>
          <cell r="J5407">
            <v>9</v>
          </cell>
          <cell r="K5407">
            <v>10</v>
          </cell>
        </row>
        <row r="5408">
          <cell r="A5408" t="str">
            <v>MC</v>
          </cell>
          <cell r="B5408" t="str">
            <v>CA304</v>
          </cell>
          <cell r="C5408" t="str">
            <v>MC</v>
          </cell>
          <cell r="D5408" t="str">
            <v>HOLD</v>
          </cell>
          <cell r="E5408" t="str">
            <v>WN FLG</v>
          </cell>
          <cell r="F5408">
            <v>3</v>
          </cell>
          <cell r="G5408" t="str">
            <v>CB201205000300</v>
          </cell>
          <cell r="H5408">
            <v>3</v>
          </cell>
          <cell r="I5408" t="str">
            <v>--</v>
          </cell>
          <cell r="J5408">
            <v>9</v>
          </cell>
          <cell r="K5408">
            <v>10</v>
          </cell>
        </row>
        <row r="5409">
          <cell r="A5409" t="str">
            <v>MC</v>
          </cell>
          <cell r="B5409" t="str">
            <v>B2C</v>
          </cell>
          <cell r="C5409" t="str">
            <v>SH</v>
          </cell>
          <cell r="D5409" t="str">
            <v>1260</v>
          </cell>
          <cell r="E5409" t="str">
            <v>WN FLG</v>
          </cell>
          <cell r="F5409">
            <v>3</v>
          </cell>
          <cell r="G5409" t="str">
            <v>CB200204000400</v>
          </cell>
          <cell r="H5409">
            <v>4</v>
          </cell>
          <cell r="I5409" t="str">
            <v>--</v>
          </cell>
          <cell r="J5409">
            <v>9</v>
          </cell>
          <cell r="K5409">
            <v>11</v>
          </cell>
        </row>
        <row r="5410">
          <cell r="A5410" t="str">
            <v>MC</v>
          </cell>
          <cell r="B5410" t="str">
            <v>B2C</v>
          </cell>
          <cell r="C5410" t="str">
            <v>SH</v>
          </cell>
          <cell r="D5410" t="str">
            <v>1460</v>
          </cell>
          <cell r="E5410" t="str">
            <v>WN FLG</v>
          </cell>
          <cell r="F5410">
            <v>3</v>
          </cell>
          <cell r="G5410" t="str">
            <v>CB200204000400</v>
          </cell>
          <cell r="H5410">
            <v>4</v>
          </cell>
          <cell r="I5410" t="str">
            <v>--</v>
          </cell>
          <cell r="J5410">
            <v>4</v>
          </cell>
          <cell r="K5410">
            <v>5</v>
          </cell>
        </row>
        <row r="5411">
          <cell r="A5411" t="str">
            <v>MC</v>
          </cell>
          <cell r="B5411" t="str">
            <v>CA304</v>
          </cell>
          <cell r="C5411" t="str">
            <v>CMC</v>
          </cell>
          <cell r="D5411" t="str">
            <v>HOLD</v>
          </cell>
          <cell r="E5411" t="str">
            <v>WN FLG</v>
          </cell>
          <cell r="F5411">
            <v>3</v>
          </cell>
          <cell r="G5411" t="str">
            <v>CB201205000400</v>
          </cell>
          <cell r="H5411">
            <v>4</v>
          </cell>
          <cell r="I5411" t="str">
            <v>--</v>
          </cell>
          <cell r="J5411">
            <v>3</v>
          </cell>
          <cell r="K5411">
            <v>4</v>
          </cell>
        </row>
        <row r="5412">
          <cell r="A5412" t="str">
            <v>MC</v>
          </cell>
          <cell r="B5412" t="str">
            <v>CA304</v>
          </cell>
          <cell r="C5412" t="str">
            <v>CMC</v>
          </cell>
          <cell r="D5412" t="str">
            <v>HOLD</v>
          </cell>
          <cell r="E5412" t="str">
            <v>WN FLG</v>
          </cell>
          <cell r="F5412">
            <v>3</v>
          </cell>
          <cell r="G5412" t="str">
            <v>CB201205000400</v>
          </cell>
          <cell r="H5412">
            <v>4</v>
          </cell>
          <cell r="I5412" t="str">
            <v>--</v>
          </cell>
          <cell r="J5412">
            <v>3</v>
          </cell>
          <cell r="K5412">
            <v>4</v>
          </cell>
        </row>
        <row r="5413">
          <cell r="A5413" t="str">
            <v>MC</v>
          </cell>
          <cell r="B5413" t="str">
            <v>CA304</v>
          </cell>
          <cell r="C5413" t="str">
            <v>CMC</v>
          </cell>
          <cell r="D5413" t="str">
            <v>HOLD</v>
          </cell>
          <cell r="E5413" t="str">
            <v>WN FLG</v>
          </cell>
          <cell r="F5413">
            <v>3</v>
          </cell>
          <cell r="G5413" t="str">
            <v>CB201205000400</v>
          </cell>
          <cell r="H5413">
            <v>4</v>
          </cell>
          <cell r="I5413" t="str">
            <v>--</v>
          </cell>
          <cell r="J5413">
            <v>2</v>
          </cell>
          <cell r="K5413">
            <v>3</v>
          </cell>
        </row>
        <row r="5414">
          <cell r="A5414" t="str">
            <v>MC</v>
          </cell>
          <cell r="B5414" t="str">
            <v>CA304</v>
          </cell>
          <cell r="C5414" t="str">
            <v>MC</v>
          </cell>
          <cell r="D5414" t="str">
            <v>2507</v>
          </cell>
          <cell r="E5414" t="str">
            <v>WN FLG</v>
          </cell>
          <cell r="F5414">
            <v>3</v>
          </cell>
          <cell r="G5414" t="str">
            <v>CB201205000400</v>
          </cell>
          <cell r="H5414">
            <v>4</v>
          </cell>
          <cell r="I5414" t="str">
            <v>--</v>
          </cell>
          <cell r="J5414">
            <v>1</v>
          </cell>
          <cell r="K5414">
            <v>2</v>
          </cell>
        </row>
        <row r="5415">
          <cell r="A5415" t="str">
            <v>MC</v>
          </cell>
          <cell r="B5415" t="str">
            <v>CA304</v>
          </cell>
          <cell r="C5415" t="str">
            <v>VT</v>
          </cell>
          <cell r="D5415" t="str">
            <v>HOLD</v>
          </cell>
          <cell r="E5415" t="str">
            <v>WN FLG</v>
          </cell>
          <cell r="F5415">
            <v>3</v>
          </cell>
          <cell r="G5415" t="str">
            <v>CB201205000400</v>
          </cell>
          <cell r="H5415">
            <v>4</v>
          </cell>
          <cell r="I5415" t="str">
            <v>--</v>
          </cell>
          <cell r="J5415">
            <v>1</v>
          </cell>
          <cell r="K5415">
            <v>2</v>
          </cell>
        </row>
        <row r="5416">
          <cell r="A5416" t="str">
            <v>MC</v>
          </cell>
          <cell r="B5416" t="str">
            <v>CA304</v>
          </cell>
          <cell r="C5416" t="str">
            <v>VT</v>
          </cell>
          <cell r="D5416" t="str">
            <v>HOLD</v>
          </cell>
          <cell r="E5416" t="str">
            <v>WN FLG</v>
          </cell>
          <cell r="F5416">
            <v>3</v>
          </cell>
          <cell r="G5416" t="str">
            <v>CB201205000400</v>
          </cell>
          <cell r="H5416">
            <v>4</v>
          </cell>
          <cell r="I5416" t="str">
            <v>--</v>
          </cell>
          <cell r="J5416">
            <v>10</v>
          </cell>
          <cell r="K5416">
            <v>12</v>
          </cell>
        </row>
        <row r="5417">
          <cell r="A5417" t="str">
            <v>MC</v>
          </cell>
          <cell r="B5417" t="str">
            <v>CA304</v>
          </cell>
          <cell r="C5417" t="str">
            <v>MC</v>
          </cell>
          <cell r="D5417" t="str">
            <v>2503</v>
          </cell>
          <cell r="E5417" t="str">
            <v>WN FLG</v>
          </cell>
          <cell r="F5417">
            <v>3</v>
          </cell>
          <cell r="G5417" t="str">
            <v>CB201205000400</v>
          </cell>
          <cell r="H5417">
            <v>4</v>
          </cell>
          <cell r="I5417" t="str">
            <v>--</v>
          </cell>
          <cell r="J5417">
            <v>1</v>
          </cell>
          <cell r="K5417">
            <v>2</v>
          </cell>
        </row>
        <row r="5418">
          <cell r="A5418" t="str">
            <v>MC</v>
          </cell>
          <cell r="B5418" t="str">
            <v>CA304</v>
          </cell>
          <cell r="C5418" t="str">
            <v>MC</v>
          </cell>
          <cell r="D5418" t="str">
            <v>HOLD</v>
          </cell>
          <cell r="E5418" t="str">
            <v>WN FLG</v>
          </cell>
          <cell r="F5418">
            <v>3</v>
          </cell>
          <cell r="G5418" t="str">
            <v>CB201205000400</v>
          </cell>
          <cell r="H5418">
            <v>4</v>
          </cell>
          <cell r="I5418" t="str">
            <v>--</v>
          </cell>
          <cell r="J5418">
            <v>5</v>
          </cell>
          <cell r="K5418">
            <v>6</v>
          </cell>
        </row>
        <row r="5419">
          <cell r="A5419" t="str">
            <v>MC</v>
          </cell>
          <cell r="B5419" t="str">
            <v>CA304</v>
          </cell>
          <cell r="C5419" t="str">
            <v>MC</v>
          </cell>
          <cell r="D5419" t="str">
            <v>HOLD</v>
          </cell>
          <cell r="E5419" t="str">
            <v>WN FLG</v>
          </cell>
          <cell r="F5419">
            <v>3</v>
          </cell>
          <cell r="G5419" t="str">
            <v>CB201205000400</v>
          </cell>
          <cell r="H5419">
            <v>4</v>
          </cell>
          <cell r="I5419" t="str">
            <v>--</v>
          </cell>
          <cell r="J5419">
            <v>5</v>
          </cell>
          <cell r="K5419">
            <v>6</v>
          </cell>
        </row>
        <row r="5420">
          <cell r="A5420" t="str">
            <v>MC</v>
          </cell>
          <cell r="B5420" t="str">
            <v>CA304</v>
          </cell>
          <cell r="C5420" t="str">
            <v>MC</v>
          </cell>
          <cell r="D5420" t="str">
            <v>HOLD</v>
          </cell>
          <cell r="E5420" t="str">
            <v>WN FLG</v>
          </cell>
          <cell r="F5420">
            <v>3</v>
          </cell>
          <cell r="G5420" t="str">
            <v>CB201205000400</v>
          </cell>
          <cell r="H5420">
            <v>4</v>
          </cell>
          <cell r="I5420" t="str">
            <v>--</v>
          </cell>
          <cell r="J5420">
            <v>5</v>
          </cell>
          <cell r="K5420">
            <v>6</v>
          </cell>
        </row>
        <row r="5421">
          <cell r="A5421" t="str">
            <v>MC</v>
          </cell>
          <cell r="B5421" t="str">
            <v>BA305</v>
          </cell>
          <cell r="C5421" t="str">
            <v>MOH</v>
          </cell>
          <cell r="D5421" t="str">
            <v>2103</v>
          </cell>
          <cell r="E5421" t="str">
            <v>WN FLG</v>
          </cell>
          <cell r="F5421">
            <v>3</v>
          </cell>
          <cell r="G5421" t="str">
            <v>CB200205000400</v>
          </cell>
          <cell r="H5421">
            <v>4</v>
          </cell>
          <cell r="I5421" t="str">
            <v>--</v>
          </cell>
          <cell r="J5421">
            <v>2</v>
          </cell>
          <cell r="K5421">
            <v>3</v>
          </cell>
        </row>
        <row r="5422">
          <cell r="A5422" t="str">
            <v>MC</v>
          </cell>
          <cell r="B5422" t="str">
            <v>B2C</v>
          </cell>
          <cell r="C5422" t="str">
            <v>SH</v>
          </cell>
          <cell r="D5422" t="str">
            <v>1460</v>
          </cell>
          <cell r="E5422" t="str">
            <v>WN FLG</v>
          </cell>
          <cell r="F5422">
            <v>3</v>
          </cell>
          <cell r="G5422" t="str">
            <v>CB200204000600</v>
          </cell>
          <cell r="H5422">
            <v>6</v>
          </cell>
          <cell r="I5422" t="str">
            <v>--</v>
          </cell>
          <cell r="J5422">
            <v>9</v>
          </cell>
          <cell r="K5422">
            <v>11</v>
          </cell>
        </row>
        <row r="5423">
          <cell r="A5423" t="str">
            <v>MC</v>
          </cell>
          <cell r="B5423" t="str">
            <v>B2C</v>
          </cell>
          <cell r="C5423" t="str">
            <v>SH</v>
          </cell>
          <cell r="D5423" t="str">
            <v>1360</v>
          </cell>
          <cell r="E5423" t="str">
            <v>WN FLG</v>
          </cell>
          <cell r="F5423">
            <v>3</v>
          </cell>
          <cell r="G5423" t="str">
            <v>CB200204000600</v>
          </cell>
          <cell r="H5423">
            <v>6</v>
          </cell>
          <cell r="I5423" t="str">
            <v>--</v>
          </cell>
          <cell r="J5423">
            <v>4</v>
          </cell>
          <cell r="K5423">
            <v>5</v>
          </cell>
        </row>
        <row r="5424">
          <cell r="A5424" t="str">
            <v>MC</v>
          </cell>
          <cell r="B5424" t="str">
            <v>CA304</v>
          </cell>
          <cell r="C5424" t="str">
            <v>CMC</v>
          </cell>
          <cell r="D5424" t="str">
            <v>HOLD</v>
          </cell>
          <cell r="E5424" t="str">
            <v>WN FLG</v>
          </cell>
          <cell r="F5424">
            <v>3</v>
          </cell>
          <cell r="G5424" t="str">
            <v>CB201205000600</v>
          </cell>
          <cell r="H5424">
            <v>6</v>
          </cell>
          <cell r="I5424" t="str">
            <v>--</v>
          </cell>
          <cell r="J5424">
            <v>1</v>
          </cell>
          <cell r="K5424">
            <v>2</v>
          </cell>
        </row>
        <row r="5425">
          <cell r="A5425" t="str">
            <v>MC</v>
          </cell>
          <cell r="B5425" t="str">
            <v>CA304</v>
          </cell>
          <cell r="C5425" t="str">
            <v>CMC</v>
          </cell>
          <cell r="D5425" t="str">
            <v>HOLD</v>
          </cell>
          <cell r="E5425" t="str">
            <v>WN FLG</v>
          </cell>
          <cell r="F5425">
            <v>3</v>
          </cell>
          <cell r="G5425" t="str">
            <v>CB201205000600</v>
          </cell>
          <cell r="H5425">
            <v>6</v>
          </cell>
          <cell r="I5425" t="str">
            <v>--</v>
          </cell>
          <cell r="J5425">
            <v>1</v>
          </cell>
          <cell r="K5425">
            <v>2</v>
          </cell>
        </row>
        <row r="5426">
          <cell r="A5426" t="str">
            <v>MC</v>
          </cell>
          <cell r="B5426" t="str">
            <v>CA307</v>
          </cell>
          <cell r="C5426" t="str">
            <v>HCL</v>
          </cell>
          <cell r="D5426" t="str">
            <v>1100</v>
          </cell>
          <cell r="E5426" t="str">
            <v>WN FLG</v>
          </cell>
          <cell r="F5426">
            <v>3</v>
          </cell>
          <cell r="G5426" t="str">
            <v>CB203205000600</v>
          </cell>
          <cell r="H5426">
            <v>6</v>
          </cell>
          <cell r="I5426" t="str">
            <v>--</v>
          </cell>
          <cell r="J5426">
            <v>2</v>
          </cell>
          <cell r="K5426">
            <v>3</v>
          </cell>
        </row>
        <row r="5427">
          <cell r="A5427" t="str">
            <v>MC</v>
          </cell>
          <cell r="B5427" t="str">
            <v>CA304</v>
          </cell>
          <cell r="C5427" t="str">
            <v>MC</v>
          </cell>
          <cell r="D5427" t="str">
            <v>2410</v>
          </cell>
          <cell r="E5427" t="str">
            <v>WN FLG</v>
          </cell>
          <cell r="F5427">
            <v>3</v>
          </cell>
          <cell r="G5427" t="str">
            <v>CB201205000600</v>
          </cell>
          <cell r="H5427">
            <v>6</v>
          </cell>
          <cell r="I5427" t="str">
            <v>--</v>
          </cell>
          <cell r="J5427">
            <v>2</v>
          </cell>
          <cell r="K5427">
            <v>3</v>
          </cell>
        </row>
        <row r="5428">
          <cell r="A5428" t="str">
            <v>MC</v>
          </cell>
          <cell r="B5428" t="str">
            <v>CA304</v>
          </cell>
          <cell r="C5428" t="str">
            <v>MC</v>
          </cell>
          <cell r="D5428" t="str">
            <v>2412</v>
          </cell>
          <cell r="E5428" t="str">
            <v>WN FLG</v>
          </cell>
          <cell r="F5428">
            <v>3</v>
          </cell>
          <cell r="G5428" t="str">
            <v>CB201205000600</v>
          </cell>
          <cell r="H5428">
            <v>6</v>
          </cell>
          <cell r="I5428" t="str">
            <v>--</v>
          </cell>
          <cell r="J5428">
            <v>1</v>
          </cell>
          <cell r="K5428">
            <v>2</v>
          </cell>
        </row>
        <row r="5429">
          <cell r="A5429" t="str">
            <v>MC</v>
          </cell>
          <cell r="B5429" t="str">
            <v>BA305</v>
          </cell>
          <cell r="C5429" t="str">
            <v>MOH</v>
          </cell>
          <cell r="D5429" t="str">
            <v>HOLD</v>
          </cell>
          <cell r="E5429" t="str">
            <v>WN FLG</v>
          </cell>
          <cell r="F5429">
            <v>3</v>
          </cell>
          <cell r="G5429" t="str">
            <v>CB200105000600</v>
          </cell>
          <cell r="H5429">
            <v>6</v>
          </cell>
          <cell r="I5429" t="str">
            <v>--</v>
          </cell>
          <cell r="J5429">
            <v>2</v>
          </cell>
          <cell r="K5429">
            <v>3</v>
          </cell>
        </row>
        <row r="5430">
          <cell r="A5430" t="str">
            <v>MC</v>
          </cell>
          <cell r="B5430" t="str">
            <v>CA304</v>
          </cell>
          <cell r="C5430" t="str">
            <v>MC</v>
          </cell>
          <cell r="D5430" t="str">
            <v>2613</v>
          </cell>
          <cell r="E5430" t="str">
            <v>WN FLG</v>
          </cell>
          <cell r="F5430">
            <v>3</v>
          </cell>
          <cell r="G5430" t="str">
            <v>CB201205000600</v>
          </cell>
          <cell r="H5430">
            <v>6</v>
          </cell>
          <cell r="I5430" t="str">
            <v>--</v>
          </cell>
          <cell r="J5430">
            <v>2</v>
          </cell>
          <cell r="K5430">
            <v>3</v>
          </cell>
        </row>
        <row r="5431">
          <cell r="A5431" t="str">
            <v>MC</v>
          </cell>
          <cell r="B5431" t="str">
            <v>CA304</v>
          </cell>
          <cell r="C5431" t="str">
            <v>MC</v>
          </cell>
          <cell r="D5431" t="str">
            <v>2502</v>
          </cell>
          <cell r="E5431" t="str">
            <v>WN FLG</v>
          </cell>
          <cell r="F5431">
            <v>3</v>
          </cell>
          <cell r="G5431" t="str">
            <v>CB201205000600</v>
          </cell>
          <cell r="H5431">
            <v>6</v>
          </cell>
          <cell r="I5431" t="str">
            <v>--</v>
          </cell>
          <cell r="J5431">
            <v>5</v>
          </cell>
          <cell r="K5431">
            <v>6</v>
          </cell>
        </row>
        <row r="5432">
          <cell r="A5432" t="str">
            <v>MC</v>
          </cell>
          <cell r="B5432" t="str">
            <v>CA304</v>
          </cell>
          <cell r="C5432" t="str">
            <v>MC</v>
          </cell>
          <cell r="D5432" t="str">
            <v>2502</v>
          </cell>
          <cell r="E5432" t="str">
            <v>WN FLG</v>
          </cell>
          <cell r="F5432">
            <v>3</v>
          </cell>
          <cell r="G5432" t="str">
            <v>CB201205000600</v>
          </cell>
          <cell r="H5432">
            <v>6</v>
          </cell>
          <cell r="I5432" t="str">
            <v>--</v>
          </cell>
          <cell r="J5432">
            <v>5</v>
          </cell>
          <cell r="K5432">
            <v>6</v>
          </cell>
        </row>
        <row r="5433">
          <cell r="A5433" t="str">
            <v>MC</v>
          </cell>
          <cell r="B5433" t="str">
            <v>BA305</v>
          </cell>
          <cell r="C5433" t="str">
            <v>MOH</v>
          </cell>
          <cell r="D5433" t="str">
            <v>2103</v>
          </cell>
          <cell r="E5433" t="str">
            <v>WN FLG</v>
          </cell>
          <cell r="F5433">
            <v>3</v>
          </cell>
          <cell r="G5433" t="str">
            <v>CB200105000600</v>
          </cell>
          <cell r="H5433">
            <v>6</v>
          </cell>
          <cell r="I5433" t="str">
            <v>--</v>
          </cell>
          <cell r="J5433">
            <v>4</v>
          </cell>
          <cell r="K5433">
            <v>5</v>
          </cell>
        </row>
        <row r="5434">
          <cell r="A5434" t="str">
            <v>MC</v>
          </cell>
          <cell r="B5434" t="str">
            <v>CA304</v>
          </cell>
          <cell r="C5434" t="str">
            <v>MC</v>
          </cell>
          <cell r="D5434" t="str">
            <v>2504</v>
          </cell>
          <cell r="E5434" t="str">
            <v>WN FLG</v>
          </cell>
          <cell r="F5434">
            <v>3</v>
          </cell>
          <cell r="G5434" t="str">
            <v>CB201205000600</v>
          </cell>
          <cell r="H5434">
            <v>6</v>
          </cell>
          <cell r="I5434" t="str">
            <v>--</v>
          </cell>
          <cell r="J5434">
            <v>1</v>
          </cell>
          <cell r="K5434">
            <v>2</v>
          </cell>
        </row>
        <row r="5435">
          <cell r="A5435" t="str">
            <v>MC</v>
          </cell>
          <cell r="B5435" t="str">
            <v>B2C</v>
          </cell>
          <cell r="C5435" t="str">
            <v>SH</v>
          </cell>
          <cell r="D5435" t="str">
            <v>1360</v>
          </cell>
          <cell r="E5435" t="str">
            <v>WN FLG</v>
          </cell>
          <cell r="F5435">
            <v>3</v>
          </cell>
          <cell r="G5435" t="str">
            <v>CB200204000800</v>
          </cell>
          <cell r="H5435">
            <v>8</v>
          </cell>
          <cell r="I5435" t="str">
            <v>--</v>
          </cell>
          <cell r="J5435">
            <v>9</v>
          </cell>
          <cell r="K5435">
            <v>11</v>
          </cell>
        </row>
        <row r="5436">
          <cell r="A5436" t="str">
            <v>MC</v>
          </cell>
          <cell r="B5436" t="str">
            <v>CA304</v>
          </cell>
          <cell r="C5436" t="str">
            <v>MC</v>
          </cell>
          <cell r="D5436" t="str">
            <v>2501</v>
          </cell>
          <cell r="E5436" t="str">
            <v>WN FLG</v>
          </cell>
          <cell r="F5436">
            <v>3</v>
          </cell>
          <cell r="G5436" t="str">
            <v>CB201205000800</v>
          </cell>
          <cell r="H5436">
            <v>8</v>
          </cell>
          <cell r="I5436" t="str">
            <v>--</v>
          </cell>
          <cell r="J5436">
            <v>3</v>
          </cell>
          <cell r="K5436">
            <v>4</v>
          </cell>
        </row>
        <row r="5437">
          <cell r="A5437" t="str">
            <v>MC</v>
          </cell>
          <cell r="B5437" t="str">
            <v>CA304</v>
          </cell>
          <cell r="C5437" t="str">
            <v>MC</v>
          </cell>
          <cell r="D5437" t="str">
            <v>2501</v>
          </cell>
          <cell r="E5437" t="str">
            <v>WN FLG</v>
          </cell>
          <cell r="F5437">
            <v>3</v>
          </cell>
          <cell r="G5437" t="str">
            <v>CB201205000800</v>
          </cell>
          <cell r="H5437">
            <v>8</v>
          </cell>
          <cell r="I5437" t="str">
            <v>--</v>
          </cell>
          <cell r="J5437">
            <v>3</v>
          </cell>
          <cell r="K5437">
            <v>4</v>
          </cell>
        </row>
        <row r="5438">
          <cell r="A5438" t="str">
            <v>MC</v>
          </cell>
          <cell r="B5438" t="str">
            <v>B2C</v>
          </cell>
          <cell r="C5438" t="str">
            <v>SH</v>
          </cell>
          <cell r="D5438" t="str">
            <v>1000</v>
          </cell>
          <cell r="E5438" t="str">
            <v>WN FLG</v>
          </cell>
          <cell r="F5438">
            <v>3</v>
          </cell>
          <cell r="G5438" t="str">
            <v>CB200204001000</v>
          </cell>
          <cell r="H5438">
            <v>10</v>
          </cell>
          <cell r="I5438" t="str">
            <v>--</v>
          </cell>
          <cell r="J5438">
            <v>3</v>
          </cell>
          <cell r="K5438">
            <v>4</v>
          </cell>
        </row>
        <row r="5439">
          <cell r="A5439" t="str">
            <v>MC</v>
          </cell>
          <cell r="B5439" t="str">
            <v>CA304</v>
          </cell>
          <cell r="C5439" t="str">
            <v>VT</v>
          </cell>
          <cell r="D5439" t="str">
            <v>HOLD</v>
          </cell>
          <cell r="E5439" t="str">
            <v>WN FLG</v>
          </cell>
          <cell r="F5439">
            <v>3</v>
          </cell>
          <cell r="G5439" t="str">
            <v>CB201205001000</v>
          </cell>
          <cell r="H5439">
            <v>10</v>
          </cell>
          <cell r="I5439" t="str">
            <v>--</v>
          </cell>
          <cell r="J5439">
            <v>1</v>
          </cell>
          <cell r="K5439">
            <v>2</v>
          </cell>
        </row>
        <row r="5440">
          <cell r="A5440" t="str">
            <v>MC</v>
          </cell>
          <cell r="B5440" t="str">
            <v>B2C</v>
          </cell>
          <cell r="C5440" t="str">
            <v>SH</v>
          </cell>
          <cell r="D5440" t="str">
            <v>1000</v>
          </cell>
          <cell r="E5440" t="str">
            <v>GATE VA</v>
          </cell>
          <cell r="F5440">
            <v>6</v>
          </cell>
          <cell r="G5440" t="str">
            <v>VG8010400000H00</v>
          </cell>
          <cell r="H5440">
            <v>0.5</v>
          </cell>
          <cell r="I5440" t="str">
            <v>--</v>
          </cell>
          <cell r="J5440">
            <v>2</v>
          </cell>
          <cell r="K5440">
            <v>2</v>
          </cell>
        </row>
        <row r="5441">
          <cell r="A5441" t="str">
            <v>MC</v>
          </cell>
          <cell r="B5441" t="str">
            <v>B2C</v>
          </cell>
          <cell r="C5441" t="str">
            <v>SH</v>
          </cell>
          <cell r="D5441" t="str">
            <v>1260</v>
          </cell>
          <cell r="E5441" t="str">
            <v>GATE VA</v>
          </cell>
          <cell r="F5441">
            <v>6</v>
          </cell>
          <cell r="G5441" t="str">
            <v>VG8010400000H00</v>
          </cell>
          <cell r="H5441">
            <v>0.5</v>
          </cell>
          <cell r="I5441" t="str">
            <v>--</v>
          </cell>
          <cell r="J5441">
            <v>2</v>
          </cell>
          <cell r="K5441">
            <v>2</v>
          </cell>
        </row>
        <row r="5442">
          <cell r="A5442" t="str">
            <v>MC</v>
          </cell>
          <cell r="B5442" t="str">
            <v>B2C</v>
          </cell>
          <cell r="C5442" t="str">
            <v>SH</v>
          </cell>
          <cell r="D5442" t="str">
            <v>1360</v>
          </cell>
          <cell r="E5442" t="str">
            <v>GATE VA</v>
          </cell>
          <cell r="F5442">
            <v>6</v>
          </cell>
          <cell r="G5442" t="str">
            <v>VG8010400000H00</v>
          </cell>
          <cell r="H5442">
            <v>0.5</v>
          </cell>
          <cell r="I5442" t="str">
            <v>--</v>
          </cell>
          <cell r="J5442">
            <v>2</v>
          </cell>
          <cell r="K5442">
            <v>2</v>
          </cell>
        </row>
        <row r="5443">
          <cell r="A5443" t="str">
            <v>MC</v>
          </cell>
          <cell r="B5443" t="str">
            <v>B2C</v>
          </cell>
          <cell r="C5443" t="str">
            <v>SH</v>
          </cell>
          <cell r="D5443" t="str">
            <v>1405</v>
          </cell>
          <cell r="E5443" t="str">
            <v>GATE VA</v>
          </cell>
          <cell r="F5443">
            <v>6</v>
          </cell>
          <cell r="G5443" t="str">
            <v>VG8010400000H00</v>
          </cell>
          <cell r="H5443">
            <v>0.5</v>
          </cell>
          <cell r="I5443" t="str">
            <v>--</v>
          </cell>
          <cell r="J5443">
            <v>2</v>
          </cell>
          <cell r="K5443">
            <v>2</v>
          </cell>
        </row>
        <row r="5444">
          <cell r="A5444" t="str">
            <v>MC</v>
          </cell>
          <cell r="B5444" t="str">
            <v>B2C</v>
          </cell>
          <cell r="C5444" t="str">
            <v>SH</v>
          </cell>
          <cell r="D5444" t="str">
            <v>1460</v>
          </cell>
          <cell r="E5444" t="str">
            <v>GATE VA</v>
          </cell>
          <cell r="F5444">
            <v>6</v>
          </cell>
          <cell r="G5444" t="str">
            <v>VG8010400000H00</v>
          </cell>
          <cell r="H5444">
            <v>0.5</v>
          </cell>
          <cell r="I5444" t="str">
            <v>--</v>
          </cell>
          <cell r="J5444">
            <v>2</v>
          </cell>
          <cell r="K5444">
            <v>2</v>
          </cell>
        </row>
        <row r="5445">
          <cell r="A5445" t="str">
            <v>MC</v>
          </cell>
          <cell r="B5445" t="str">
            <v>CA304</v>
          </cell>
          <cell r="C5445" t="str">
            <v>MC</v>
          </cell>
          <cell r="D5445" t="str">
            <v>2505</v>
          </cell>
          <cell r="E5445" t="str">
            <v>BALL VA</v>
          </cell>
          <cell r="F5445">
            <v>6</v>
          </cell>
          <cell r="G5445" t="str">
            <v>VB8010100000H00</v>
          </cell>
          <cell r="H5445">
            <v>0.5</v>
          </cell>
          <cell r="I5445" t="str">
            <v>--</v>
          </cell>
          <cell r="J5445">
            <v>2</v>
          </cell>
          <cell r="K5445">
            <v>2</v>
          </cell>
        </row>
        <row r="5446">
          <cell r="A5446" t="str">
            <v>MC</v>
          </cell>
          <cell r="B5446" t="str">
            <v>CA304</v>
          </cell>
          <cell r="C5446" t="str">
            <v>MC</v>
          </cell>
          <cell r="D5446" t="str">
            <v>2501</v>
          </cell>
          <cell r="E5446" t="str">
            <v>BALL VA</v>
          </cell>
          <cell r="F5446">
            <v>6</v>
          </cell>
          <cell r="G5446" t="str">
            <v>VB8010100000H00</v>
          </cell>
          <cell r="H5446">
            <v>0.5</v>
          </cell>
          <cell r="I5446" t="str">
            <v>--</v>
          </cell>
          <cell r="J5446">
            <v>2</v>
          </cell>
          <cell r="K5446">
            <v>2</v>
          </cell>
        </row>
        <row r="5447">
          <cell r="A5447" t="str">
            <v>MC</v>
          </cell>
          <cell r="B5447" t="str">
            <v>BA305</v>
          </cell>
          <cell r="C5447" t="str">
            <v>MOH</v>
          </cell>
          <cell r="D5447" t="str">
            <v>2100</v>
          </cell>
          <cell r="E5447" t="str">
            <v>BALL VA</v>
          </cell>
          <cell r="F5447">
            <v>6</v>
          </cell>
          <cell r="G5447" t="str">
            <v>VB8010100000H00</v>
          </cell>
          <cell r="H5447">
            <v>0.5</v>
          </cell>
          <cell r="I5447" t="str">
            <v>--</v>
          </cell>
          <cell r="J5447">
            <v>2</v>
          </cell>
          <cell r="K5447">
            <v>2</v>
          </cell>
        </row>
        <row r="5448">
          <cell r="A5448" t="str">
            <v>MC</v>
          </cell>
          <cell r="B5448" t="str">
            <v>BA305</v>
          </cell>
          <cell r="C5448" t="str">
            <v>MOH</v>
          </cell>
          <cell r="D5448" t="str">
            <v>2101</v>
          </cell>
          <cell r="E5448" t="str">
            <v>BALL VA</v>
          </cell>
          <cell r="F5448">
            <v>6</v>
          </cell>
          <cell r="G5448" t="str">
            <v>VB8010100000H00</v>
          </cell>
          <cell r="H5448">
            <v>0.5</v>
          </cell>
          <cell r="I5448" t="str">
            <v>--</v>
          </cell>
          <cell r="J5448">
            <v>2</v>
          </cell>
          <cell r="K5448">
            <v>2</v>
          </cell>
        </row>
        <row r="5449">
          <cell r="A5449" t="str">
            <v>MC</v>
          </cell>
          <cell r="B5449" t="str">
            <v>CA304</v>
          </cell>
          <cell r="C5449" t="str">
            <v>MC</v>
          </cell>
          <cell r="D5449" t="str">
            <v>2610</v>
          </cell>
          <cell r="E5449" t="str">
            <v>BALL VA</v>
          </cell>
          <cell r="F5449">
            <v>6</v>
          </cell>
          <cell r="G5449" t="str">
            <v>VB8010100000H00</v>
          </cell>
          <cell r="H5449">
            <v>0.5</v>
          </cell>
          <cell r="I5449" t="str">
            <v>--</v>
          </cell>
          <cell r="J5449">
            <v>2</v>
          </cell>
          <cell r="K5449">
            <v>2</v>
          </cell>
        </row>
        <row r="5450">
          <cell r="A5450" t="str">
            <v>MC</v>
          </cell>
          <cell r="B5450" t="str">
            <v>BA312</v>
          </cell>
          <cell r="C5450" t="str">
            <v>SA98</v>
          </cell>
          <cell r="D5450" t="str">
            <v>2411</v>
          </cell>
          <cell r="E5450" t="str">
            <v>BALL VA</v>
          </cell>
          <cell r="F5450">
            <v>6</v>
          </cell>
          <cell r="G5450" t="str">
            <v>VB3110100000H00</v>
          </cell>
          <cell r="H5450">
            <v>0.5</v>
          </cell>
          <cell r="I5450" t="str">
            <v>--</v>
          </cell>
          <cell r="J5450">
            <v>2</v>
          </cell>
          <cell r="K5450">
            <v>2</v>
          </cell>
        </row>
        <row r="5451">
          <cell r="A5451" t="str">
            <v>MC</v>
          </cell>
          <cell r="B5451" t="str">
            <v>CA304</v>
          </cell>
          <cell r="C5451" t="str">
            <v>MC</v>
          </cell>
          <cell r="D5451" t="str">
            <v>2613</v>
          </cell>
          <cell r="E5451" t="str">
            <v>BALL VA</v>
          </cell>
          <cell r="F5451">
            <v>6</v>
          </cell>
          <cell r="G5451" t="str">
            <v>VB8010100000H00</v>
          </cell>
          <cell r="H5451">
            <v>0.5</v>
          </cell>
          <cell r="I5451" t="str">
            <v>--</v>
          </cell>
          <cell r="J5451">
            <v>2</v>
          </cell>
          <cell r="K5451">
            <v>2</v>
          </cell>
        </row>
        <row r="5452">
          <cell r="A5452" t="str">
            <v>MC</v>
          </cell>
          <cell r="B5452" t="str">
            <v>BA305</v>
          </cell>
          <cell r="C5452" t="str">
            <v>MOH</v>
          </cell>
          <cell r="D5452" t="str">
            <v>2112</v>
          </cell>
          <cell r="E5452" t="str">
            <v>BALL VA</v>
          </cell>
          <cell r="F5452">
            <v>6</v>
          </cell>
          <cell r="G5452" t="str">
            <v>VB8010100000H00</v>
          </cell>
          <cell r="H5452">
            <v>0.5</v>
          </cell>
          <cell r="I5452" t="str">
            <v>--</v>
          </cell>
          <cell r="J5452">
            <v>2</v>
          </cell>
          <cell r="K5452">
            <v>2</v>
          </cell>
        </row>
        <row r="5453">
          <cell r="A5453" t="str">
            <v>MC</v>
          </cell>
          <cell r="B5453" t="str">
            <v>CA304</v>
          </cell>
          <cell r="C5453" t="str">
            <v>SCC</v>
          </cell>
          <cell r="D5453" t="str">
            <v>HOLD</v>
          </cell>
          <cell r="E5453" t="str">
            <v>BALL VA</v>
          </cell>
          <cell r="F5453">
            <v>6</v>
          </cell>
          <cell r="G5453" t="str">
            <v>VB8010100000H00</v>
          </cell>
          <cell r="H5453">
            <v>0.5</v>
          </cell>
          <cell r="I5453" t="str">
            <v>--</v>
          </cell>
          <cell r="J5453">
            <v>2</v>
          </cell>
          <cell r="K5453">
            <v>2</v>
          </cell>
        </row>
        <row r="5454">
          <cell r="A5454" t="str">
            <v>MC</v>
          </cell>
          <cell r="B5454" t="str">
            <v>CA304</v>
          </cell>
          <cell r="C5454" t="str">
            <v>SCC</v>
          </cell>
          <cell r="D5454" t="str">
            <v>HOLD</v>
          </cell>
          <cell r="E5454" t="str">
            <v>BELLOWS VA</v>
          </cell>
          <cell r="F5454">
            <v>6</v>
          </cell>
          <cell r="G5454" t="str">
            <v>VBE8010100000H00</v>
          </cell>
          <cell r="H5454">
            <v>0.5</v>
          </cell>
          <cell r="I5454" t="str">
            <v>--</v>
          </cell>
          <cell r="J5454">
            <v>2</v>
          </cell>
          <cell r="K5454">
            <v>2</v>
          </cell>
        </row>
        <row r="5455">
          <cell r="A5455" t="str">
            <v>MC</v>
          </cell>
          <cell r="B5455" t="str">
            <v>CA307</v>
          </cell>
          <cell r="C5455" t="str">
            <v>HCL</v>
          </cell>
          <cell r="D5455" t="str">
            <v>1100</v>
          </cell>
          <cell r="E5455" t="str">
            <v>GATE VA</v>
          </cell>
          <cell r="F5455">
            <v>6</v>
          </cell>
          <cell r="G5455" t="str">
            <v>VG8010700000H00</v>
          </cell>
          <cell r="H5455">
            <v>0.5</v>
          </cell>
          <cell r="I5455" t="str">
            <v>--</v>
          </cell>
          <cell r="J5455">
            <v>2</v>
          </cell>
          <cell r="K5455">
            <v>2</v>
          </cell>
        </row>
        <row r="5456">
          <cell r="A5456" t="str">
            <v>MC</v>
          </cell>
          <cell r="B5456" t="str">
            <v>CA304</v>
          </cell>
          <cell r="C5456" t="str">
            <v>MC</v>
          </cell>
          <cell r="D5456" t="str">
            <v>2504</v>
          </cell>
          <cell r="E5456" t="str">
            <v>BALL VA</v>
          </cell>
          <cell r="F5456">
            <v>6</v>
          </cell>
          <cell r="G5456" t="str">
            <v>VB8010100000H00</v>
          </cell>
          <cell r="H5456">
            <v>0.5</v>
          </cell>
          <cell r="I5456" t="str">
            <v>--</v>
          </cell>
          <cell r="J5456">
            <v>2</v>
          </cell>
          <cell r="K5456">
            <v>2</v>
          </cell>
        </row>
        <row r="5457">
          <cell r="A5457" t="str">
            <v>MC</v>
          </cell>
          <cell r="B5457" t="str">
            <v>CA304</v>
          </cell>
          <cell r="C5457" t="str">
            <v>MC</v>
          </cell>
          <cell r="D5457" t="str">
            <v>2604</v>
          </cell>
          <cell r="E5457" t="str">
            <v>BALL VA</v>
          </cell>
          <cell r="F5457">
            <v>6</v>
          </cell>
          <cell r="G5457" t="str">
            <v>VB8010100000H00</v>
          </cell>
          <cell r="H5457">
            <v>0.5</v>
          </cell>
          <cell r="I5457" t="str">
            <v>--</v>
          </cell>
          <cell r="J5457">
            <v>2</v>
          </cell>
          <cell r="K5457">
            <v>2</v>
          </cell>
        </row>
        <row r="5458">
          <cell r="A5458" t="str">
            <v>MC</v>
          </cell>
          <cell r="B5458" t="str">
            <v>CA304</v>
          </cell>
          <cell r="C5458" t="str">
            <v>MC</v>
          </cell>
          <cell r="D5458" t="str">
            <v>HOLD</v>
          </cell>
          <cell r="E5458" t="str">
            <v>BALL VA</v>
          </cell>
          <cell r="F5458">
            <v>6</v>
          </cell>
          <cell r="G5458" t="str">
            <v>VB8010100000H00</v>
          </cell>
          <cell r="H5458">
            <v>0.5</v>
          </cell>
          <cell r="I5458" t="str">
            <v>--</v>
          </cell>
          <cell r="J5458">
            <v>1</v>
          </cell>
          <cell r="K5458">
            <v>1</v>
          </cell>
        </row>
        <row r="5459">
          <cell r="A5459" t="str">
            <v>MC</v>
          </cell>
          <cell r="B5459" t="str">
            <v>CA304</v>
          </cell>
          <cell r="C5459" t="str">
            <v>MC</v>
          </cell>
          <cell r="D5459" t="str">
            <v>HOLD</v>
          </cell>
          <cell r="E5459" t="str">
            <v>CHECK VA</v>
          </cell>
          <cell r="F5459">
            <v>6</v>
          </cell>
          <cell r="G5459" t="str">
            <v>VCB8010600000H00</v>
          </cell>
          <cell r="H5459">
            <v>0.5</v>
          </cell>
          <cell r="I5459" t="str">
            <v>--</v>
          </cell>
          <cell r="J5459">
            <v>1</v>
          </cell>
          <cell r="K5459">
            <v>1</v>
          </cell>
        </row>
        <row r="5460">
          <cell r="A5460" t="str">
            <v>MC</v>
          </cell>
          <cell r="B5460" t="str">
            <v>CA304</v>
          </cell>
          <cell r="C5460" t="str">
            <v>SC1</v>
          </cell>
          <cell r="D5460" t="str">
            <v>HOLD</v>
          </cell>
          <cell r="E5460" t="str">
            <v>BELLOWS VA</v>
          </cell>
          <cell r="F5460">
            <v>6</v>
          </cell>
          <cell r="G5460" t="str">
            <v>VBE8010100000H00</v>
          </cell>
          <cell r="H5460">
            <v>0.5</v>
          </cell>
          <cell r="I5460" t="str">
            <v>--</v>
          </cell>
          <cell r="J5460">
            <v>3</v>
          </cell>
          <cell r="K5460">
            <v>3</v>
          </cell>
        </row>
        <row r="5461">
          <cell r="A5461" t="str">
            <v>MC</v>
          </cell>
          <cell r="B5461" t="str">
            <v>B2C</v>
          </cell>
          <cell r="C5461" t="str">
            <v>SH</v>
          </cell>
          <cell r="D5461" t="str">
            <v>1000</v>
          </cell>
          <cell r="E5461" t="str">
            <v>GATE VA</v>
          </cell>
          <cell r="F5461">
            <v>6</v>
          </cell>
          <cell r="G5461" t="str">
            <v>VG8010100000T00</v>
          </cell>
          <cell r="H5461">
            <v>0.75</v>
          </cell>
          <cell r="I5461" t="str">
            <v>--</v>
          </cell>
          <cell r="J5461">
            <v>6</v>
          </cell>
          <cell r="K5461">
            <v>6</v>
          </cell>
        </row>
        <row r="5462">
          <cell r="A5462" t="str">
            <v>MC</v>
          </cell>
          <cell r="B5462" t="str">
            <v>B2C</v>
          </cell>
          <cell r="C5462" t="str">
            <v>SH</v>
          </cell>
          <cell r="D5462" t="str">
            <v>1260</v>
          </cell>
          <cell r="E5462" t="str">
            <v>GATE VA</v>
          </cell>
          <cell r="F5462">
            <v>6</v>
          </cell>
          <cell r="G5462" t="str">
            <v>VG8010400000T00</v>
          </cell>
          <cell r="H5462">
            <v>0.75</v>
          </cell>
          <cell r="I5462" t="str">
            <v>--</v>
          </cell>
          <cell r="J5462">
            <v>1</v>
          </cell>
          <cell r="K5462">
            <v>1</v>
          </cell>
        </row>
        <row r="5463">
          <cell r="A5463" t="str">
            <v>MC</v>
          </cell>
          <cell r="B5463" t="str">
            <v>B2C</v>
          </cell>
          <cell r="C5463" t="str">
            <v>SH</v>
          </cell>
          <cell r="D5463" t="str">
            <v>1260</v>
          </cell>
          <cell r="E5463" t="str">
            <v>GATE VA</v>
          </cell>
          <cell r="F5463">
            <v>6</v>
          </cell>
          <cell r="G5463" t="str">
            <v>VG8010100000T00</v>
          </cell>
          <cell r="H5463">
            <v>0.75</v>
          </cell>
          <cell r="I5463" t="str">
            <v>--</v>
          </cell>
          <cell r="J5463">
            <v>2</v>
          </cell>
          <cell r="K5463">
            <v>2</v>
          </cell>
        </row>
        <row r="5464">
          <cell r="A5464" t="str">
            <v>MC</v>
          </cell>
          <cell r="B5464" t="str">
            <v>B2C</v>
          </cell>
          <cell r="C5464" t="str">
            <v>SH</v>
          </cell>
          <cell r="D5464" t="str">
            <v>1360</v>
          </cell>
          <cell r="E5464" t="str">
            <v>GATE VA</v>
          </cell>
          <cell r="F5464">
            <v>6</v>
          </cell>
          <cell r="G5464" t="str">
            <v>VG8010400000T00</v>
          </cell>
          <cell r="H5464">
            <v>0.75</v>
          </cell>
          <cell r="I5464" t="str">
            <v>--</v>
          </cell>
          <cell r="J5464">
            <v>1</v>
          </cell>
          <cell r="K5464">
            <v>1</v>
          </cell>
        </row>
        <row r="5465">
          <cell r="A5465" t="str">
            <v>MC</v>
          </cell>
          <cell r="B5465" t="str">
            <v>B2C</v>
          </cell>
          <cell r="C5465" t="str">
            <v>SH</v>
          </cell>
          <cell r="D5465" t="str">
            <v>1360</v>
          </cell>
          <cell r="E5465" t="str">
            <v>GATE VA</v>
          </cell>
          <cell r="F5465">
            <v>6</v>
          </cell>
          <cell r="G5465" t="str">
            <v>VG8010100000T00</v>
          </cell>
          <cell r="H5465">
            <v>0.75</v>
          </cell>
          <cell r="I5465" t="str">
            <v>--</v>
          </cell>
          <cell r="J5465">
            <v>1</v>
          </cell>
          <cell r="K5465">
            <v>1</v>
          </cell>
        </row>
        <row r="5466">
          <cell r="A5466" t="str">
            <v>MC</v>
          </cell>
          <cell r="B5466" t="str">
            <v>B2C</v>
          </cell>
          <cell r="C5466" t="str">
            <v>SH</v>
          </cell>
          <cell r="D5466" t="str">
            <v>1460</v>
          </cell>
          <cell r="E5466" t="str">
            <v>GATE VA</v>
          </cell>
          <cell r="F5466">
            <v>6</v>
          </cell>
          <cell r="G5466" t="str">
            <v>VG8010100000T00</v>
          </cell>
          <cell r="H5466">
            <v>0.75</v>
          </cell>
          <cell r="I5466" t="str">
            <v>--</v>
          </cell>
          <cell r="J5466">
            <v>2</v>
          </cell>
          <cell r="K5466">
            <v>2</v>
          </cell>
        </row>
        <row r="5467">
          <cell r="A5467" t="str">
            <v>MC</v>
          </cell>
          <cell r="B5467" t="str">
            <v>B2C</v>
          </cell>
          <cell r="C5467" t="str">
            <v>SH</v>
          </cell>
          <cell r="D5467" t="str">
            <v>1405</v>
          </cell>
          <cell r="E5467" t="str">
            <v>GATE VA</v>
          </cell>
          <cell r="F5467">
            <v>6</v>
          </cell>
          <cell r="G5467" t="str">
            <v>VG8010100000T00</v>
          </cell>
          <cell r="H5467">
            <v>0.75</v>
          </cell>
          <cell r="I5467" t="str">
            <v>--</v>
          </cell>
          <cell r="J5467">
            <v>1</v>
          </cell>
          <cell r="K5467">
            <v>1</v>
          </cell>
        </row>
        <row r="5468">
          <cell r="A5468" t="str">
            <v>MC</v>
          </cell>
          <cell r="B5468" t="str">
            <v>B2C</v>
          </cell>
          <cell r="C5468" t="str">
            <v>SH</v>
          </cell>
          <cell r="D5468" t="str">
            <v>1405</v>
          </cell>
          <cell r="E5468" t="str">
            <v>GATE VA</v>
          </cell>
          <cell r="F5468">
            <v>6</v>
          </cell>
          <cell r="G5468" t="str">
            <v>VG8010400000T00</v>
          </cell>
          <cell r="H5468">
            <v>0.75</v>
          </cell>
          <cell r="I5468" t="str">
            <v>--</v>
          </cell>
          <cell r="J5468">
            <v>1</v>
          </cell>
          <cell r="K5468">
            <v>1</v>
          </cell>
        </row>
        <row r="5469">
          <cell r="A5469" t="str">
            <v>MC</v>
          </cell>
          <cell r="B5469" t="str">
            <v>B2C</v>
          </cell>
          <cell r="C5469" t="str">
            <v>SH</v>
          </cell>
          <cell r="D5469" t="str">
            <v>1460</v>
          </cell>
          <cell r="E5469" t="str">
            <v>GATE VA</v>
          </cell>
          <cell r="F5469">
            <v>6</v>
          </cell>
          <cell r="G5469" t="str">
            <v>VG8010400000T00</v>
          </cell>
          <cell r="H5469">
            <v>0.75</v>
          </cell>
          <cell r="I5469" t="str">
            <v>--</v>
          </cell>
          <cell r="J5469">
            <v>1</v>
          </cell>
          <cell r="K5469">
            <v>1</v>
          </cell>
        </row>
        <row r="5470">
          <cell r="A5470" t="str">
            <v>MC</v>
          </cell>
          <cell r="B5470" t="str">
            <v>CA304</v>
          </cell>
          <cell r="C5470" t="str">
            <v>CMC</v>
          </cell>
          <cell r="D5470" t="str">
            <v>HOLD</v>
          </cell>
          <cell r="E5470" t="str">
            <v>BALL VA</v>
          </cell>
          <cell r="F5470">
            <v>6</v>
          </cell>
          <cell r="G5470" t="str">
            <v>VB8010100000T00</v>
          </cell>
          <cell r="H5470">
            <v>0.75</v>
          </cell>
          <cell r="I5470" t="str">
            <v>--</v>
          </cell>
          <cell r="J5470">
            <v>1</v>
          </cell>
          <cell r="K5470">
            <v>1</v>
          </cell>
        </row>
        <row r="5471">
          <cell r="A5471" t="str">
            <v>MC</v>
          </cell>
          <cell r="B5471" t="str">
            <v>CA304</v>
          </cell>
          <cell r="C5471" t="str">
            <v>CMC</v>
          </cell>
          <cell r="D5471" t="str">
            <v>HOLD</v>
          </cell>
          <cell r="E5471" t="str">
            <v>BALL VA</v>
          </cell>
          <cell r="F5471">
            <v>6</v>
          </cell>
          <cell r="G5471" t="str">
            <v>VB8010100000T00</v>
          </cell>
          <cell r="H5471">
            <v>0.75</v>
          </cell>
          <cell r="I5471" t="str">
            <v>--</v>
          </cell>
          <cell r="J5471">
            <v>2</v>
          </cell>
          <cell r="K5471">
            <v>2</v>
          </cell>
        </row>
        <row r="5472">
          <cell r="A5472" t="str">
            <v>MC</v>
          </cell>
          <cell r="B5472" t="str">
            <v>CA304</v>
          </cell>
          <cell r="C5472" t="str">
            <v>CMC</v>
          </cell>
          <cell r="D5472" t="str">
            <v>HOLD</v>
          </cell>
          <cell r="E5472" t="str">
            <v>BALL VA</v>
          </cell>
          <cell r="F5472">
            <v>6</v>
          </cell>
          <cell r="G5472" t="str">
            <v>VB8010100000T00</v>
          </cell>
          <cell r="H5472">
            <v>0.75</v>
          </cell>
          <cell r="I5472" t="str">
            <v>--</v>
          </cell>
          <cell r="J5472">
            <v>2</v>
          </cell>
          <cell r="K5472">
            <v>2</v>
          </cell>
        </row>
        <row r="5473">
          <cell r="A5473" t="str">
            <v>MC</v>
          </cell>
          <cell r="B5473" t="str">
            <v>CA304</v>
          </cell>
          <cell r="C5473" t="str">
            <v>CMC</v>
          </cell>
          <cell r="D5473" t="str">
            <v>HOLD</v>
          </cell>
          <cell r="E5473" t="str">
            <v>BALL VA</v>
          </cell>
          <cell r="F5473">
            <v>6</v>
          </cell>
          <cell r="G5473" t="str">
            <v>VB8010100000T00</v>
          </cell>
          <cell r="H5473">
            <v>0.75</v>
          </cell>
          <cell r="I5473" t="str">
            <v>--</v>
          </cell>
          <cell r="J5473">
            <v>1</v>
          </cell>
          <cell r="K5473">
            <v>1</v>
          </cell>
        </row>
        <row r="5474">
          <cell r="A5474" t="str">
            <v>MC</v>
          </cell>
          <cell r="B5474" t="str">
            <v>CA304</v>
          </cell>
          <cell r="C5474" t="str">
            <v>CMC</v>
          </cell>
          <cell r="D5474" t="str">
            <v>HOLD</v>
          </cell>
          <cell r="E5474" t="str">
            <v>BALL VA</v>
          </cell>
          <cell r="F5474">
            <v>6</v>
          </cell>
          <cell r="G5474" t="str">
            <v>VB8010100000T00</v>
          </cell>
          <cell r="H5474">
            <v>0.75</v>
          </cell>
          <cell r="I5474" t="str">
            <v>--</v>
          </cell>
          <cell r="J5474">
            <v>2</v>
          </cell>
          <cell r="K5474">
            <v>2</v>
          </cell>
        </row>
        <row r="5475">
          <cell r="A5475" t="str">
            <v>MC</v>
          </cell>
          <cell r="B5475" t="str">
            <v>CA304</v>
          </cell>
          <cell r="C5475" t="str">
            <v>CMC</v>
          </cell>
          <cell r="D5475" t="str">
            <v>HOLD</v>
          </cell>
          <cell r="E5475" t="str">
            <v>BALL VA</v>
          </cell>
          <cell r="F5475">
            <v>6</v>
          </cell>
          <cell r="G5475" t="str">
            <v>VB8010100000T00</v>
          </cell>
          <cell r="H5475">
            <v>0.75</v>
          </cell>
          <cell r="I5475" t="str">
            <v>--</v>
          </cell>
          <cell r="J5475">
            <v>4</v>
          </cell>
          <cell r="K5475">
            <v>4</v>
          </cell>
        </row>
        <row r="5476">
          <cell r="A5476" t="str">
            <v>MC</v>
          </cell>
          <cell r="B5476" t="str">
            <v>CA304</v>
          </cell>
          <cell r="C5476" t="str">
            <v>MC</v>
          </cell>
          <cell r="D5476" t="str">
            <v>2410</v>
          </cell>
          <cell r="E5476" t="str">
            <v>BALL VA</v>
          </cell>
          <cell r="F5476">
            <v>6</v>
          </cell>
          <cell r="G5476" t="str">
            <v>VB8010100000T00</v>
          </cell>
          <cell r="H5476">
            <v>0.75</v>
          </cell>
          <cell r="I5476" t="str">
            <v>--</v>
          </cell>
          <cell r="J5476">
            <v>1</v>
          </cell>
          <cell r="K5476">
            <v>1</v>
          </cell>
        </row>
        <row r="5477">
          <cell r="A5477" t="str">
            <v>MC</v>
          </cell>
          <cell r="B5477" t="str">
            <v>CA304</v>
          </cell>
          <cell r="C5477" t="str">
            <v>MC</v>
          </cell>
          <cell r="D5477" t="str">
            <v>2410</v>
          </cell>
          <cell r="E5477" t="str">
            <v>BALL VA</v>
          </cell>
          <cell r="F5477">
            <v>6</v>
          </cell>
          <cell r="G5477" t="str">
            <v>VB8010100000T00</v>
          </cell>
          <cell r="H5477">
            <v>0.75</v>
          </cell>
          <cell r="I5477" t="str">
            <v>--</v>
          </cell>
          <cell r="J5477">
            <v>1</v>
          </cell>
          <cell r="K5477">
            <v>1</v>
          </cell>
        </row>
        <row r="5478">
          <cell r="A5478" t="str">
            <v>MC</v>
          </cell>
          <cell r="B5478" t="str">
            <v>CA304</v>
          </cell>
          <cell r="C5478" t="str">
            <v>MC</v>
          </cell>
          <cell r="D5478" t="str">
            <v>2505</v>
          </cell>
          <cell r="E5478" t="str">
            <v>BALL VA</v>
          </cell>
          <cell r="F5478">
            <v>6</v>
          </cell>
          <cell r="G5478" t="str">
            <v>VB8010100000T00</v>
          </cell>
          <cell r="H5478">
            <v>0.75</v>
          </cell>
          <cell r="I5478" t="str">
            <v>--</v>
          </cell>
          <cell r="J5478">
            <v>2</v>
          </cell>
          <cell r="K5478">
            <v>2</v>
          </cell>
        </row>
        <row r="5479">
          <cell r="A5479" t="str">
            <v>MC</v>
          </cell>
          <cell r="B5479" t="str">
            <v>CA304</v>
          </cell>
          <cell r="C5479" t="str">
            <v>MC</v>
          </cell>
          <cell r="D5479" t="str">
            <v>2601</v>
          </cell>
          <cell r="E5479" t="str">
            <v>BALL VA</v>
          </cell>
          <cell r="F5479">
            <v>6</v>
          </cell>
          <cell r="G5479" t="str">
            <v>VB8010100000T00</v>
          </cell>
          <cell r="H5479">
            <v>0.75</v>
          </cell>
          <cell r="I5479" t="str">
            <v>--</v>
          </cell>
          <cell r="J5479">
            <v>1</v>
          </cell>
          <cell r="K5479">
            <v>1</v>
          </cell>
        </row>
        <row r="5480">
          <cell r="A5480" t="str">
            <v>MC</v>
          </cell>
          <cell r="B5480" t="str">
            <v>CA304</v>
          </cell>
          <cell r="C5480" t="str">
            <v>MC</v>
          </cell>
          <cell r="D5480" t="str">
            <v>2607</v>
          </cell>
          <cell r="E5480" t="str">
            <v>BALL VA</v>
          </cell>
          <cell r="F5480">
            <v>6</v>
          </cell>
          <cell r="G5480" t="str">
            <v>VB8010100000T00</v>
          </cell>
          <cell r="H5480">
            <v>0.75</v>
          </cell>
          <cell r="I5480" t="str">
            <v>--</v>
          </cell>
          <cell r="J5480">
            <v>1</v>
          </cell>
          <cell r="K5480">
            <v>1</v>
          </cell>
        </row>
        <row r="5481">
          <cell r="A5481" t="str">
            <v>MC</v>
          </cell>
          <cell r="B5481" t="str">
            <v>CA304</v>
          </cell>
          <cell r="C5481" t="str">
            <v>MC</v>
          </cell>
          <cell r="D5481" t="str">
            <v>2609</v>
          </cell>
          <cell r="E5481" t="str">
            <v>BALL VA</v>
          </cell>
          <cell r="F5481">
            <v>6</v>
          </cell>
          <cell r="G5481" t="str">
            <v>VB8010100000T00</v>
          </cell>
          <cell r="H5481">
            <v>0.75</v>
          </cell>
          <cell r="I5481" t="str">
            <v>--</v>
          </cell>
          <cell r="J5481">
            <v>1</v>
          </cell>
          <cell r="K5481">
            <v>1</v>
          </cell>
        </row>
        <row r="5482">
          <cell r="A5482" t="str">
            <v>MC</v>
          </cell>
          <cell r="B5482" t="str">
            <v>CA304</v>
          </cell>
          <cell r="C5482" t="str">
            <v>MC</v>
          </cell>
          <cell r="D5482" t="str">
            <v>2412</v>
          </cell>
          <cell r="E5482" t="str">
            <v>BALL VA</v>
          </cell>
          <cell r="F5482">
            <v>6</v>
          </cell>
          <cell r="G5482" t="str">
            <v>VB8010100000T00</v>
          </cell>
          <cell r="H5482">
            <v>0.75</v>
          </cell>
          <cell r="I5482" t="str">
            <v>--</v>
          </cell>
          <cell r="J5482">
            <v>1</v>
          </cell>
          <cell r="K5482">
            <v>1</v>
          </cell>
        </row>
        <row r="5483">
          <cell r="A5483" t="str">
            <v>MC</v>
          </cell>
          <cell r="B5483" t="str">
            <v>CA304</v>
          </cell>
          <cell r="C5483" t="str">
            <v>MC</v>
          </cell>
          <cell r="D5483" t="str">
            <v>2501</v>
          </cell>
          <cell r="E5483" t="str">
            <v>BALL VA</v>
          </cell>
          <cell r="F5483">
            <v>6</v>
          </cell>
          <cell r="G5483" t="str">
            <v>VB8010100000T00</v>
          </cell>
          <cell r="H5483">
            <v>0.75</v>
          </cell>
          <cell r="I5483" t="str">
            <v>--</v>
          </cell>
          <cell r="J5483">
            <v>1</v>
          </cell>
          <cell r="K5483">
            <v>1</v>
          </cell>
        </row>
        <row r="5484">
          <cell r="A5484" t="str">
            <v>MC</v>
          </cell>
          <cell r="B5484" t="str">
            <v>CA304</v>
          </cell>
          <cell r="C5484" t="str">
            <v>MC</v>
          </cell>
          <cell r="D5484" t="str">
            <v>2501</v>
          </cell>
          <cell r="E5484" t="str">
            <v>BALL VA</v>
          </cell>
          <cell r="F5484">
            <v>6</v>
          </cell>
          <cell r="G5484" t="str">
            <v>VB8010100000T00</v>
          </cell>
          <cell r="H5484">
            <v>0.75</v>
          </cell>
          <cell r="I5484" t="str">
            <v>--</v>
          </cell>
          <cell r="J5484">
            <v>3</v>
          </cell>
          <cell r="K5484">
            <v>3</v>
          </cell>
        </row>
        <row r="5485">
          <cell r="A5485" t="str">
            <v>MC</v>
          </cell>
          <cell r="B5485" t="str">
            <v>CA304</v>
          </cell>
          <cell r="C5485" t="str">
            <v>MC</v>
          </cell>
          <cell r="D5485" t="str">
            <v>2501</v>
          </cell>
          <cell r="E5485" t="str">
            <v>BALL VA</v>
          </cell>
          <cell r="F5485">
            <v>6</v>
          </cell>
          <cell r="G5485" t="str">
            <v>VB8010100000T00</v>
          </cell>
          <cell r="H5485">
            <v>0.75</v>
          </cell>
          <cell r="I5485" t="str">
            <v>--</v>
          </cell>
          <cell r="J5485">
            <v>3</v>
          </cell>
          <cell r="K5485">
            <v>3</v>
          </cell>
        </row>
        <row r="5486">
          <cell r="A5486" t="str">
            <v>MC</v>
          </cell>
          <cell r="B5486" t="str">
            <v>CA304</v>
          </cell>
          <cell r="C5486" t="str">
            <v>MC</v>
          </cell>
          <cell r="D5486" t="str">
            <v>2612</v>
          </cell>
          <cell r="E5486" t="str">
            <v>BALL VA</v>
          </cell>
          <cell r="F5486">
            <v>6</v>
          </cell>
          <cell r="G5486" t="str">
            <v>VB8010100000T00</v>
          </cell>
          <cell r="H5486">
            <v>0.75</v>
          </cell>
          <cell r="I5486" t="str">
            <v>--</v>
          </cell>
          <cell r="J5486">
            <v>4</v>
          </cell>
          <cell r="K5486">
            <v>4</v>
          </cell>
        </row>
        <row r="5487">
          <cell r="A5487" t="str">
            <v>MC</v>
          </cell>
          <cell r="B5487" t="str">
            <v>BA305</v>
          </cell>
          <cell r="C5487" t="str">
            <v>MOH</v>
          </cell>
          <cell r="D5487" t="str">
            <v>2100</v>
          </cell>
          <cell r="E5487" t="str">
            <v>BALL VA</v>
          </cell>
          <cell r="F5487">
            <v>6</v>
          </cell>
          <cell r="G5487" t="str">
            <v>VB8010100000T00</v>
          </cell>
          <cell r="H5487">
            <v>0.75</v>
          </cell>
          <cell r="I5487" t="str">
            <v>--</v>
          </cell>
          <cell r="J5487">
            <v>1</v>
          </cell>
          <cell r="K5487">
            <v>1</v>
          </cell>
        </row>
        <row r="5488">
          <cell r="A5488" t="str">
            <v>MC</v>
          </cell>
          <cell r="B5488" t="str">
            <v>BA305</v>
          </cell>
          <cell r="C5488" t="str">
            <v>MOH</v>
          </cell>
          <cell r="D5488" t="str">
            <v>2101</v>
          </cell>
          <cell r="E5488" t="str">
            <v>BALL VA</v>
          </cell>
          <cell r="F5488">
            <v>6</v>
          </cell>
          <cell r="G5488" t="str">
            <v>VB8010100000T00</v>
          </cell>
          <cell r="H5488">
            <v>0.75</v>
          </cell>
          <cell r="I5488" t="str">
            <v>--</v>
          </cell>
          <cell r="J5488">
            <v>2</v>
          </cell>
          <cell r="K5488">
            <v>2</v>
          </cell>
        </row>
        <row r="5489">
          <cell r="A5489" t="str">
            <v>MC</v>
          </cell>
          <cell r="B5489" t="str">
            <v>BA312</v>
          </cell>
          <cell r="C5489" t="str">
            <v>SA98</v>
          </cell>
          <cell r="D5489" t="str">
            <v>2411</v>
          </cell>
          <cell r="E5489" t="str">
            <v>BALL VA</v>
          </cell>
          <cell r="F5489">
            <v>6</v>
          </cell>
          <cell r="G5489" t="str">
            <v>VB3110100000T00</v>
          </cell>
          <cell r="H5489">
            <v>0.75</v>
          </cell>
          <cell r="I5489" t="str">
            <v>--</v>
          </cell>
          <cell r="J5489">
            <v>2</v>
          </cell>
          <cell r="K5489">
            <v>2</v>
          </cell>
        </row>
        <row r="5490">
          <cell r="A5490" t="str">
            <v>MC</v>
          </cell>
          <cell r="B5490" t="str">
            <v>CA304</v>
          </cell>
          <cell r="C5490" t="str">
            <v>TRIM</v>
          </cell>
          <cell r="D5490" t="str">
            <v>V-1260A/B</v>
          </cell>
          <cell r="E5490" t="str">
            <v>BALL VA</v>
          </cell>
          <cell r="F5490">
            <v>6</v>
          </cell>
          <cell r="G5490" t="str">
            <v>VB8010100000T00</v>
          </cell>
          <cell r="H5490">
            <v>0.75</v>
          </cell>
          <cell r="I5490" t="str">
            <v>--</v>
          </cell>
          <cell r="J5490">
            <v>2</v>
          </cell>
          <cell r="K5490">
            <v>2</v>
          </cell>
        </row>
        <row r="5491">
          <cell r="A5491" t="str">
            <v>MC</v>
          </cell>
          <cell r="B5491" t="str">
            <v>BA302</v>
          </cell>
          <cell r="C5491" t="str">
            <v>SD20</v>
          </cell>
          <cell r="D5491" t="str">
            <v>2301</v>
          </cell>
          <cell r="E5491" t="str">
            <v>BALL VA</v>
          </cell>
          <cell r="F5491">
            <v>6</v>
          </cell>
          <cell r="G5491" t="str">
            <v>VB8010100000T00</v>
          </cell>
          <cell r="H5491">
            <v>0.75</v>
          </cell>
          <cell r="I5491" t="str">
            <v>--</v>
          </cell>
          <cell r="J5491">
            <v>2</v>
          </cell>
          <cell r="K5491">
            <v>2</v>
          </cell>
        </row>
        <row r="5492">
          <cell r="A5492" t="str">
            <v>MC</v>
          </cell>
          <cell r="B5492" t="str">
            <v>CA304</v>
          </cell>
          <cell r="C5492" t="str">
            <v>VT</v>
          </cell>
          <cell r="D5492" t="str">
            <v>HOLD</v>
          </cell>
          <cell r="E5492" t="str">
            <v>BALL VA</v>
          </cell>
          <cell r="F5492">
            <v>6</v>
          </cell>
          <cell r="G5492" t="str">
            <v>VB8010100000T00</v>
          </cell>
          <cell r="H5492">
            <v>0.75</v>
          </cell>
          <cell r="I5492" t="str">
            <v>--</v>
          </cell>
          <cell r="J5492">
            <v>8</v>
          </cell>
          <cell r="K5492">
            <v>8</v>
          </cell>
        </row>
        <row r="5493">
          <cell r="A5493" t="str">
            <v>MC</v>
          </cell>
          <cell r="B5493" t="str">
            <v>CA304</v>
          </cell>
          <cell r="C5493" t="str">
            <v>VT</v>
          </cell>
          <cell r="D5493" t="str">
            <v>HOLD</v>
          </cell>
          <cell r="E5493" t="str">
            <v>BALL VA</v>
          </cell>
          <cell r="F5493">
            <v>6</v>
          </cell>
          <cell r="G5493" t="str">
            <v>VB8010100000T00</v>
          </cell>
          <cell r="H5493">
            <v>0.75</v>
          </cell>
          <cell r="I5493" t="str">
            <v>--</v>
          </cell>
          <cell r="J5493">
            <v>4</v>
          </cell>
          <cell r="K5493">
            <v>4</v>
          </cell>
        </row>
        <row r="5494">
          <cell r="A5494" t="str">
            <v>MC</v>
          </cell>
          <cell r="B5494" t="str">
            <v>CA304</v>
          </cell>
          <cell r="C5494" t="str">
            <v>TRIM</v>
          </cell>
          <cell r="D5494" t="str">
            <v>E-1260</v>
          </cell>
          <cell r="E5494" t="str">
            <v>BALL VA</v>
          </cell>
          <cell r="F5494">
            <v>6</v>
          </cell>
          <cell r="G5494" t="str">
            <v>VB8010100000T00</v>
          </cell>
          <cell r="H5494">
            <v>0.75</v>
          </cell>
          <cell r="I5494" t="str">
            <v>--</v>
          </cell>
          <cell r="J5494">
            <v>1</v>
          </cell>
          <cell r="K5494">
            <v>1</v>
          </cell>
        </row>
        <row r="5495">
          <cell r="A5495" t="str">
            <v>MC</v>
          </cell>
          <cell r="B5495" t="str">
            <v>CA304</v>
          </cell>
          <cell r="C5495" t="str">
            <v>TRIM</v>
          </cell>
          <cell r="D5495" t="str">
            <v>F-1251</v>
          </cell>
          <cell r="E5495" t="str">
            <v>BALL VA</v>
          </cell>
          <cell r="F5495">
            <v>6</v>
          </cell>
          <cell r="G5495" t="str">
            <v>VB8010100000T00</v>
          </cell>
          <cell r="H5495">
            <v>0.75</v>
          </cell>
          <cell r="I5495" t="str">
            <v>--</v>
          </cell>
          <cell r="J5495">
            <v>2</v>
          </cell>
          <cell r="K5495">
            <v>2</v>
          </cell>
        </row>
        <row r="5496">
          <cell r="A5496" t="str">
            <v>MC</v>
          </cell>
          <cell r="B5496" t="str">
            <v>CA304</v>
          </cell>
          <cell r="C5496" t="str">
            <v>TRIM</v>
          </cell>
          <cell r="D5496" t="str">
            <v>V-1260A/B</v>
          </cell>
          <cell r="E5496" t="str">
            <v>BALL VA</v>
          </cell>
          <cell r="F5496">
            <v>6</v>
          </cell>
          <cell r="G5496" t="str">
            <v>VB8010100000T00</v>
          </cell>
          <cell r="H5496">
            <v>0.75</v>
          </cell>
          <cell r="I5496" t="str">
            <v>--</v>
          </cell>
          <cell r="J5496">
            <v>2</v>
          </cell>
          <cell r="K5496">
            <v>2</v>
          </cell>
        </row>
        <row r="5497">
          <cell r="A5497" t="str">
            <v>MC</v>
          </cell>
          <cell r="B5497" t="str">
            <v>CA304</v>
          </cell>
          <cell r="C5497" t="str">
            <v>MC</v>
          </cell>
          <cell r="D5497" t="str">
            <v>2506</v>
          </cell>
          <cell r="E5497" t="str">
            <v>BALL VA</v>
          </cell>
          <cell r="F5497">
            <v>6</v>
          </cell>
          <cell r="G5497" t="str">
            <v>VB8010100000T00</v>
          </cell>
          <cell r="H5497">
            <v>0.75</v>
          </cell>
          <cell r="I5497" t="str">
            <v>--</v>
          </cell>
          <cell r="J5497">
            <v>1</v>
          </cell>
          <cell r="K5497">
            <v>1</v>
          </cell>
        </row>
        <row r="5498">
          <cell r="A5498" t="str">
            <v>MC</v>
          </cell>
          <cell r="B5498" t="str">
            <v>CA304</v>
          </cell>
          <cell r="C5498" t="str">
            <v>MC</v>
          </cell>
          <cell r="D5498" t="str">
            <v>2607</v>
          </cell>
          <cell r="E5498" t="str">
            <v>BALL VA</v>
          </cell>
          <cell r="F5498">
            <v>6</v>
          </cell>
          <cell r="G5498" t="str">
            <v>VB8010100000T00</v>
          </cell>
          <cell r="H5498">
            <v>0.75</v>
          </cell>
          <cell r="I5498" t="str">
            <v>--</v>
          </cell>
          <cell r="J5498">
            <v>2</v>
          </cell>
          <cell r="K5498">
            <v>2</v>
          </cell>
        </row>
        <row r="5499">
          <cell r="A5499" t="str">
            <v>MC</v>
          </cell>
          <cell r="B5499" t="str">
            <v>BA305</v>
          </cell>
          <cell r="C5499" t="str">
            <v>MOH</v>
          </cell>
          <cell r="D5499" t="str">
            <v>2002</v>
          </cell>
          <cell r="E5499" t="str">
            <v>BALL VA</v>
          </cell>
          <cell r="F5499">
            <v>6</v>
          </cell>
          <cell r="G5499" t="str">
            <v>VB8010100000T00</v>
          </cell>
          <cell r="H5499">
            <v>0.75</v>
          </cell>
          <cell r="I5499" t="str">
            <v>--</v>
          </cell>
          <cell r="J5499">
            <v>1</v>
          </cell>
          <cell r="K5499">
            <v>1</v>
          </cell>
        </row>
        <row r="5500">
          <cell r="A5500" t="str">
            <v>MC</v>
          </cell>
          <cell r="B5500" t="str">
            <v>BA305</v>
          </cell>
          <cell r="C5500" t="str">
            <v>MOH</v>
          </cell>
          <cell r="D5500" t="str">
            <v>2112</v>
          </cell>
          <cell r="E5500" t="str">
            <v>BALL VA</v>
          </cell>
          <cell r="F5500">
            <v>6</v>
          </cell>
          <cell r="G5500" t="str">
            <v>VB8010100000T00</v>
          </cell>
          <cell r="H5500">
            <v>0.75</v>
          </cell>
          <cell r="I5500" t="str">
            <v>--</v>
          </cell>
          <cell r="J5500">
            <v>1</v>
          </cell>
          <cell r="K5500">
            <v>1</v>
          </cell>
        </row>
        <row r="5501">
          <cell r="A5501" t="str">
            <v>MC</v>
          </cell>
          <cell r="B5501" t="str">
            <v>CA304</v>
          </cell>
          <cell r="C5501" t="str">
            <v>SCC</v>
          </cell>
          <cell r="D5501" t="str">
            <v>HOLD</v>
          </cell>
          <cell r="E5501" t="str">
            <v>BALL VA</v>
          </cell>
          <cell r="F5501">
            <v>6</v>
          </cell>
          <cell r="G5501" t="str">
            <v>VB8010100000T00</v>
          </cell>
          <cell r="H5501">
            <v>0.75</v>
          </cell>
          <cell r="I5501" t="str">
            <v>--</v>
          </cell>
          <cell r="J5501">
            <v>6</v>
          </cell>
          <cell r="K5501">
            <v>6</v>
          </cell>
        </row>
        <row r="5502">
          <cell r="A5502" t="str">
            <v>MC</v>
          </cell>
          <cell r="B5502" t="str">
            <v>CA304</v>
          </cell>
          <cell r="C5502" t="str">
            <v>TRIM</v>
          </cell>
          <cell r="D5502" t="str">
            <v>E-1261</v>
          </cell>
          <cell r="E5502" t="str">
            <v>BALL VA</v>
          </cell>
          <cell r="F5502">
            <v>6</v>
          </cell>
          <cell r="G5502" t="str">
            <v>VB8010100000T00</v>
          </cell>
          <cell r="H5502">
            <v>0.75</v>
          </cell>
          <cell r="I5502" t="str">
            <v>--</v>
          </cell>
          <cell r="J5502">
            <v>9</v>
          </cell>
          <cell r="K5502">
            <v>9</v>
          </cell>
        </row>
        <row r="5503">
          <cell r="A5503" t="str">
            <v>MC</v>
          </cell>
          <cell r="B5503" t="str">
            <v>CA307</v>
          </cell>
          <cell r="C5503" t="str">
            <v>HCL</v>
          </cell>
          <cell r="D5503" t="str">
            <v>1100</v>
          </cell>
          <cell r="E5503" t="str">
            <v>GATE VA</v>
          </cell>
          <cell r="F5503">
            <v>6</v>
          </cell>
          <cell r="G5503" t="str">
            <v>VG8010700000T00</v>
          </cell>
          <cell r="H5503">
            <v>0.75</v>
          </cell>
          <cell r="I5503" t="str">
            <v>--</v>
          </cell>
          <cell r="J5503">
            <v>2</v>
          </cell>
          <cell r="K5503">
            <v>2</v>
          </cell>
        </row>
        <row r="5504">
          <cell r="A5504" t="str">
            <v>MC</v>
          </cell>
          <cell r="B5504" t="str">
            <v>CA307</v>
          </cell>
          <cell r="C5504" t="str">
            <v>HCL</v>
          </cell>
          <cell r="D5504" t="str">
            <v>1100</v>
          </cell>
          <cell r="E5504" t="str">
            <v>GATE VA</v>
          </cell>
          <cell r="F5504">
            <v>6</v>
          </cell>
          <cell r="G5504" t="str">
            <v>VG8010200000T00</v>
          </cell>
          <cell r="H5504">
            <v>0.75</v>
          </cell>
          <cell r="I5504" t="str">
            <v>--</v>
          </cell>
          <cell r="J5504">
            <v>2</v>
          </cell>
          <cell r="K5504">
            <v>2</v>
          </cell>
        </row>
        <row r="5505">
          <cell r="A5505" t="str">
            <v>MC</v>
          </cell>
          <cell r="B5505" t="str">
            <v>BA305</v>
          </cell>
          <cell r="C5505" t="str">
            <v>MOH</v>
          </cell>
          <cell r="D5505" t="str">
            <v>2112</v>
          </cell>
          <cell r="E5505" t="str">
            <v>GLOBE VA</v>
          </cell>
          <cell r="F5505">
            <v>6</v>
          </cell>
          <cell r="G5505" t="str">
            <v>VL8010700000T00</v>
          </cell>
          <cell r="H5505">
            <v>0.75</v>
          </cell>
          <cell r="I5505" t="str">
            <v>--</v>
          </cell>
          <cell r="J5505">
            <v>1</v>
          </cell>
          <cell r="K5505">
            <v>1</v>
          </cell>
        </row>
        <row r="5506">
          <cell r="A5506" t="str">
            <v>MC</v>
          </cell>
          <cell r="B5506" t="str">
            <v>BA305</v>
          </cell>
          <cell r="C5506" t="str">
            <v>MOH</v>
          </cell>
          <cell r="D5506" t="str">
            <v>2000</v>
          </cell>
          <cell r="E5506" t="str">
            <v>BALL VA</v>
          </cell>
          <cell r="F5506">
            <v>6</v>
          </cell>
          <cell r="G5506" t="str">
            <v>VB8010100000T00</v>
          </cell>
          <cell r="H5506">
            <v>0.75</v>
          </cell>
          <cell r="I5506" t="str">
            <v>--</v>
          </cell>
          <cell r="J5506">
            <v>2</v>
          </cell>
          <cell r="K5506">
            <v>2</v>
          </cell>
        </row>
        <row r="5507">
          <cell r="A5507" t="str">
            <v>MC</v>
          </cell>
          <cell r="B5507" t="str">
            <v>CA304</v>
          </cell>
          <cell r="C5507" t="str">
            <v>MC</v>
          </cell>
          <cell r="D5507" t="str">
            <v>2502</v>
          </cell>
          <cell r="E5507" t="str">
            <v>BALL VA</v>
          </cell>
          <cell r="F5507">
            <v>6</v>
          </cell>
          <cell r="G5507" t="str">
            <v>VB8010100000T00</v>
          </cell>
          <cell r="H5507">
            <v>0.75</v>
          </cell>
          <cell r="I5507" t="str">
            <v>--</v>
          </cell>
          <cell r="J5507">
            <v>2</v>
          </cell>
          <cell r="K5507">
            <v>2</v>
          </cell>
        </row>
        <row r="5508">
          <cell r="A5508" t="str">
            <v>MC</v>
          </cell>
          <cell r="B5508" t="str">
            <v>CA304</v>
          </cell>
          <cell r="C5508" t="str">
            <v>MC</v>
          </cell>
          <cell r="D5508" t="str">
            <v>2502</v>
          </cell>
          <cell r="E5508" t="str">
            <v>BALL VA</v>
          </cell>
          <cell r="F5508">
            <v>6</v>
          </cell>
          <cell r="G5508" t="str">
            <v>VB8010100000T00</v>
          </cell>
          <cell r="H5508">
            <v>0.75</v>
          </cell>
          <cell r="I5508" t="str">
            <v>--</v>
          </cell>
          <cell r="J5508">
            <v>2</v>
          </cell>
          <cell r="K5508">
            <v>2</v>
          </cell>
        </row>
        <row r="5509">
          <cell r="A5509" t="str">
            <v>MC</v>
          </cell>
          <cell r="B5509" t="str">
            <v>CA304</v>
          </cell>
          <cell r="C5509" t="str">
            <v>MC</v>
          </cell>
          <cell r="D5509" t="str">
            <v>2502</v>
          </cell>
          <cell r="E5509" t="str">
            <v>BALL VA</v>
          </cell>
          <cell r="F5509">
            <v>6</v>
          </cell>
          <cell r="G5509" t="str">
            <v>VB8010100000T00</v>
          </cell>
          <cell r="H5509">
            <v>0.75</v>
          </cell>
          <cell r="I5509" t="str">
            <v>--</v>
          </cell>
          <cell r="J5509">
            <v>2</v>
          </cell>
          <cell r="K5509">
            <v>2</v>
          </cell>
        </row>
        <row r="5510">
          <cell r="A5510" t="str">
            <v>MC</v>
          </cell>
          <cell r="B5510" t="str">
            <v>CA304</v>
          </cell>
          <cell r="C5510" t="str">
            <v>MC</v>
          </cell>
          <cell r="D5510" t="str">
            <v>2502</v>
          </cell>
          <cell r="E5510" t="str">
            <v>BALL VA</v>
          </cell>
          <cell r="F5510">
            <v>6</v>
          </cell>
          <cell r="G5510" t="str">
            <v>VB8010100000T00</v>
          </cell>
          <cell r="H5510">
            <v>0.75</v>
          </cell>
          <cell r="I5510" t="str">
            <v>--</v>
          </cell>
          <cell r="J5510">
            <v>1</v>
          </cell>
          <cell r="K5510">
            <v>1</v>
          </cell>
        </row>
        <row r="5511">
          <cell r="A5511" t="str">
            <v>MC</v>
          </cell>
          <cell r="B5511" t="str">
            <v>CA304</v>
          </cell>
          <cell r="C5511" t="str">
            <v>MC</v>
          </cell>
          <cell r="D5511" t="str">
            <v>2502</v>
          </cell>
          <cell r="E5511" t="str">
            <v>BALL VA</v>
          </cell>
          <cell r="F5511">
            <v>6</v>
          </cell>
          <cell r="G5511" t="str">
            <v>VB8010100000T00</v>
          </cell>
          <cell r="H5511">
            <v>0.75</v>
          </cell>
          <cell r="I5511" t="str">
            <v>--</v>
          </cell>
          <cell r="J5511">
            <v>2</v>
          </cell>
          <cell r="K5511">
            <v>2</v>
          </cell>
        </row>
        <row r="5512">
          <cell r="A5512" t="str">
            <v>MC</v>
          </cell>
          <cell r="B5512" t="str">
            <v>CA304</v>
          </cell>
          <cell r="C5512" t="str">
            <v>MC</v>
          </cell>
          <cell r="D5512" t="str">
            <v>2504</v>
          </cell>
          <cell r="E5512" t="str">
            <v>BALL VA</v>
          </cell>
          <cell r="F5512">
            <v>6</v>
          </cell>
          <cell r="G5512" t="str">
            <v>VB8010100000T00</v>
          </cell>
          <cell r="H5512">
            <v>0.75</v>
          </cell>
          <cell r="I5512" t="str">
            <v>--</v>
          </cell>
          <cell r="J5512">
            <v>2</v>
          </cell>
          <cell r="K5512">
            <v>2</v>
          </cell>
        </row>
        <row r="5513">
          <cell r="A5513" t="str">
            <v>MC</v>
          </cell>
          <cell r="B5513" t="str">
            <v>CA304</v>
          </cell>
          <cell r="C5513" t="str">
            <v>MC</v>
          </cell>
          <cell r="D5513" t="str">
            <v>HOLD</v>
          </cell>
          <cell r="E5513" t="str">
            <v>BALL VA</v>
          </cell>
          <cell r="F5513">
            <v>6</v>
          </cell>
          <cell r="G5513" t="str">
            <v>VB8010100000T00</v>
          </cell>
          <cell r="H5513">
            <v>0.75</v>
          </cell>
          <cell r="I5513" t="str">
            <v>--</v>
          </cell>
          <cell r="J5513">
            <v>4</v>
          </cell>
          <cell r="K5513">
            <v>4</v>
          </cell>
        </row>
        <row r="5514">
          <cell r="A5514" t="str">
            <v>MC</v>
          </cell>
          <cell r="B5514" t="str">
            <v>CA304</v>
          </cell>
          <cell r="C5514" t="str">
            <v>MC</v>
          </cell>
          <cell r="D5514" t="str">
            <v>HOLD</v>
          </cell>
          <cell r="E5514" t="str">
            <v>BALL VA</v>
          </cell>
          <cell r="F5514">
            <v>6</v>
          </cell>
          <cell r="G5514" t="str">
            <v>VB8010100000T00</v>
          </cell>
          <cell r="H5514">
            <v>0.75</v>
          </cell>
          <cell r="I5514" t="str">
            <v>--</v>
          </cell>
          <cell r="J5514">
            <v>2</v>
          </cell>
          <cell r="K5514">
            <v>2</v>
          </cell>
        </row>
        <row r="5515">
          <cell r="A5515" t="str">
            <v>MC</v>
          </cell>
          <cell r="B5515" t="str">
            <v>CA304</v>
          </cell>
          <cell r="C5515" t="str">
            <v>MC</v>
          </cell>
          <cell r="D5515" t="str">
            <v>HOLD</v>
          </cell>
          <cell r="E5515" t="str">
            <v>BALL VA</v>
          </cell>
          <cell r="F5515">
            <v>6</v>
          </cell>
          <cell r="G5515" t="str">
            <v>VB8010100000T00</v>
          </cell>
          <cell r="H5515">
            <v>0.75</v>
          </cell>
          <cell r="I5515" t="str">
            <v>--</v>
          </cell>
          <cell r="J5515">
            <v>4</v>
          </cell>
          <cell r="K5515">
            <v>4</v>
          </cell>
        </row>
        <row r="5516">
          <cell r="A5516" t="str">
            <v>MC</v>
          </cell>
          <cell r="B5516" t="str">
            <v>CA304</v>
          </cell>
          <cell r="C5516" t="str">
            <v>MC</v>
          </cell>
          <cell r="D5516" t="str">
            <v>HOLD</v>
          </cell>
          <cell r="E5516" t="str">
            <v>BALL VA</v>
          </cell>
          <cell r="F5516">
            <v>6</v>
          </cell>
          <cell r="G5516" t="str">
            <v>VB8010100000T00</v>
          </cell>
          <cell r="H5516">
            <v>0.75</v>
          </cell>
          <cell r="I5516" t="str">
            <v>--</v>
          </cell>
          <cell r="J5516">
            <v>2</v>
          </cell>
          <cell r="K5516">
            <v>2</v>
          </cell>
        </row>
        <row r="5517">
          <cell r="A5517" t="str">
            <v>MC</v>
          </cell>
          <cell r="B5517" t="str">
            <v>CA304</v>
          </cell>
          <cell r="C5517" t="str">
            <v>MC</v>
          </cell>
          <cell r="D5517" t="str">
            <v>HOLD</v>
          </cell>
          <cell r="E5517" t="str">
            <v>BALL VA</v>
          </cell>
          <cell r="F5517">
            <v>6</v>
          </cell>
          <cell r="G5517" t="str">
            <v>VB8010100000T00</v>
          </cell>
          <cell r="H5517">
            <v>0.75</v>
          </cell>
          <cell r="I5517" t="str">
            <v>--</v>
          </cell>
          <cell r="J5517">
            <v>4</v>
          </cell>
          <cell r="K5517">
            <v>4</v>
          </cell>
        </row>
        <row r="5518">
          <cell r="A5518" t="str">
            <v>MC</v>
          </cell>
          <cell r="B5518" t="str">
            <v>CA304</v>
          </cell>
          <cell r="C5518" t="str">
            <v>MC</v>
          </cell>
          <cell r="D5518" t="str">
            <v>HOLD</v>
          </cell>
          <cell r="E5518" t="str">
            <v>BALL VA</v>
          </cell>
          <cell r="F5518">
            <v>6</v>
          </cell>
          <cell r="G5518" t="str">
            <v>VB8010100000T00</v>
          </cell>
          <cell r="H5518">
            <v>0.75</v>
          </cell>
          <cell r="I5518" t="str">
            <v>--</v>
          </cell>
          <cell r="J5518">
            <v>9</v>
          </cell>
          <cell r="K5518">
            <v>9</v>
          </cell>
        </row>
        <row r="5519">
          <cell r="A5519" t="str">
            <v>MC</v>
          </cell>
          <cell r="B5519" t="str">
            <v>CA304</v>
          </cell>
          <cell r="C5519" t="str">
            <v>MC</v>
          </cell>
          <cell r="D5519" t="str">
            <v>HOLD</v>
          </cell>
          <cell r="E5519" t="str">
            <v>BALL VA</v>
          </cell>
          <cell r="F5519">
            <v>6</v>
          </cell>
          <cell r="G5519" t="str">
            <v>VB8010100000T00</v>
          </cell>
          <cell r="H5519">
            <v>0.75</v>
          </cell>
          <cell r="I5519" t="str">
            <v>--</v>
          </cell>
          <cell r="J5519">
            <v>2</v>
          </cell>
          <cell r="K5519">
            <v>2</v>
          </cell>
        </row>
        <row r="5520">
          <cell r="A5520" t="str">
            <v>MC</v>
          </cell>
          <cell r="B5520" t="str">
            <v>CA304</v>
          </cell>
          <cell r="C5520" t="str">
            <v>MC</v>
          </cell>
          <cell r="D5520" t="str">
            <v>HOLD</v>
          </cell>
          <cell r="E5520" t="str">
            <v>BALL VA</v>
          </cell>
          <cell r="F5520">
            <v>6</v>
          </cell>
          <cell r="G5520" t="str">
            <v>VB8010100000T00</v>
          </cell>
          <cell r="H5520">
            <v>0.75</v>
          </cell>
          <cell r="I5520" t="str">
            <v>--</v>
          </cell>
          <cell r="J5520">
            <v>4</v>
          </cell>
          <cell r="K5520">
            <v>4</v>
          </cell>
        </row>
        <row r="5521">
          <cell r="A5521" t="str">
            <v>MC</v>
          </cell>
          <cell r="B5521" t="str">
            <v>CA304</v>
          </cell>
          <cell r="C5521" t="str">
            <v>MC</v>
          </cell>
          <cell r="D5521" t="str">
            <v>2604</v>
          </cell>
          <cell r="E5521" t="str">
            <v>BALL VA</v>
          </cell>
          <cell r="F5521">
            <v>6</v>
          </cell>
          <cell r="G5521" t="str">
            <v>VB8010100000T00</v>
          </cell>
          <cell r="H5521">
            <v>0.75</v>
          </cell>
          <cell r="I5521" t="str">
            <v>--</v>
          </cell>
          <cell r="J5521">
            <v>2</v>
          </cell>
          <cell r="K5521">
            <v>2</v>
          </cell>
        </row>
        <row r="5522">
          <cell r="A5522" t="str">
            <v>MC</v>
          </cell>
          <cell r="B5522" t="str">
            <v>CA304</v>
          </cell>
          <cell r="C5522" t="str">
            <v>MC</v>
          </cell>
          <cell r="D5522" t="str">
            <v>HOLD</v>
          </cell>
          <cell r="E5522" t="str">
            <v>BALL VA</v>
          </cell>
          <cell r="F5522">
            <v>6</v>
          </cell>
          <cell r="G5522" t="str">
            <v>VB8010100000T00</v>
          </cell>
          <cell r="H5522">
            <v>0.75</v>
          </cell>
          <cell r="I5522" t="str">
            <v>--</v>
          </cell>
          <cell r="J5522">
            <v>2</v>
          </cell>
          <cell r="K5522">
            <v>2</v>
          </cell>
        </row>
        <row r="5523">
          <cell r="A5523" t="str">
            <v>MC</v>
          </cell>
          <cell r="B5523" t="str">
            <v>CA304</v>
          </cell>
          <cell r="C5523" t="str">
            <v>MC</v>
          </cell>
          <cell r="D5523" t="str">
            <v>HOLD</v>
          </cell>
          <cell r="E5523" t="str">
            <v>BALL VA</v>
          </cell>
          <cell r="F5523">
            <v>6</v>
          </cell>
          <cell r="G5523" t="str">
            <v>VB8010100000T00</v>
          </cell>
          <cell r="H5523">
            <v>0.75</v>
          </cell>
          <cell r="I5523" t="str">
            <v>--</v>
          </cell>
          <cell r="J5523">
            <v>2</v>
          </cell>
          <cell r="K5523">
            <v>2</v>
          </cell>
        </row>
        <row r="5524">
          <cell r="A5524" t="str">
            <v>MC</v>
          </cell>
          <cell r="B5524" t="str">
            <v>CA304</v>
          </cell>
          <cell r="C5524" t="str">
            <v>MC</v>
          </cell>
          <cell r="D5524" t="str">
            <v>2502</v>
          </cell>
          <cell r="E5524" t="str">
            <v>BELLOWS VA</v>
          </cell>
          <cell r="F5524">
            <v>6</v>
          </cell>
          <cell r="G5524" t="str">
            <v>VBE8010300000T00</v>
          </cell>
          <cell r="H5524">
            <v>0.75</v>
          </cell>
          <cell r="I5524" t="str">
            <v>--</v>
          </cell>
          <cell r="J5524">
            <v>1</v>
          </cell>
          <cell r="K5524">
            <v>1</v>
          </cell>
        </row>
        <row r="5525">
          <cell r="A5525" t="str">
            <v>MC</v>
          </cell>
          <cell r="B5525" t="str">
            <v>CA304</v>
          </cell>
          <cell r="C5525" t="str">
            <v>MC</v>
          </cell>
          <cell r="D5525" t="str">
            <v>2604</v>
          </cell>
          <cell r="E5525" t="str">
            <v>BELLOWS VA</v>
          </cell>
          <cell r="F5525">
            <v>6</v>
          </cell>
          <cell r="G5525" t="str">
            <v>VBE8010100000T00</v>
          </cell>
          <cell r="H5525">
            <v>0.75</v>
          </cell>
          <cell r="I5525" t="str">
            <v>--</v>
          </cell>
          <cell r="J5525">
            <v>1</v>
          </cell>
          <cell r="K5525">
            <v>1</v>
          </cell>
        </row>
        <row r="5526">
          <cell r="A5526" t="str">
            <v>MC</v>
          </cell>
          <cell r="B5526" t="str">
            <v>CA304</v>
          </cell>
          <cell r="C5526" t="str">
            <v>SC1</v>
          </cell>
          <cell r="D5526" t="str">
            <v>HOLD</v>
          </cell>
          <cell r="E5526" t="str">
            <v>BALL VA</v>
          </cell>
          <cell r="F5526">
            <v>6</v>
          </cell>
          <cell r="G5526" t="str">
            <v>VB8010100000T00</v>
          </cell>
          <cell r="H5526">
            <v>0.75</v>
          </cell>
          <cell r="I5526" t="str">
            <v>--</v>
          </cell>
          <cell r="J5526">
            <v>3</v>
          </cell>
          <cell r="K5526">
            <v>3</v>
          </cell>
        </row>
        <row r="5527">
          <cell r="A5527" t="str">
            <v>MC</v>
          </cell>
          <cell r="B5527" t="str">
            <v>BA305</v>
          </cell>
          <cell r="C5527" t="str">
            <v>MOH</v>
          </cell>
          <cell r="D5527" t="str">
            <v>2100</v>
          </cell>
          <cell r="E5527" t="str">
            <v>BALL VA</v>
          </cell>
          <cell r="F5527">
            <v>6</v>
          </cell>
          <cell r="G5527" t="str">
            <v>VB8010100000100</v>
          </cell>
          <cell r="H5527">
            <v>1</v>
          </cell>
          <cell r="I5527" t="str">
            <v>--</v>
          </cell>
          <cell r="J5527">
            <v>1</v>
          </cell>
          <cell r="K5527">
            <v>1</v>
          </cell>
        </row>
        <row r="5528">
          <cell r="A5528" t="str">
            <v>MC</v>
          </cell>
          <cell r="B5528" t="str">
            <v>BA305</v>
          </cell>
          <cell r="C5528" t="str">
            <v>MOH</v>
          </cell>
          <cell r="D5528" t="str">
            <v>2101</v>
          </cell>
          <cell r="E5528" t="str">
            <v>BALL VA</v>
          </cell>
          <cell r="F5528">
            <v>6</v>
          </cell>
          <cell r="G5528" t="str">
            <v>VB8010100000100</v>
          </cell>
          <cell r="H5528">
            <v>1</v>
          </cell>
          <cell r="I5528" t="str">
            <v>--</v>
          </cell>
          <cell r="J5528">
            <v>4</v>
          </cell>
          <cell r="K5528">
            <v>4</v>
          </cell>
        </row>
        <row r="5529">
          <cell r="A5529" t="str">
            <v>MC</v>
          </cell>
          <cell r="B5529" t="str">
            <v>CA304</v>
          </cell>
          <cell r="C5529" t="str">
            <v>N</v>
          </cell>
          <cell r="D5529" t="str">
            <v>HOLD</v>
          </cell>
          <cell r="E5529" t="str">
            <v>BALL VA</v>
          </cell>
          <cell r="F5529">
            <v>6</v>
          </cell>
          <cell r="G5529" t="str">
            <v>VB8010100000100</v>
          </cell>
          <cell r="H5529">
            <v>1</v>
          </cell>
          <cell r="I5529" t="str">
            <v>--</v>
          </cell>
          <cell r="J5529">
            <v>1</v>
          </cell>
          <cell r="K5529">
            <v>1</v>
          </cell>
        </row>
        <row r="5530">
          <cell r="A5530" t="str">
            <v>MC</v>
          </cell>
          <cell r="B5530" t="str">
            <v>BA312</v>
          </cell>
          <cell r="C5530" t="str">
            <v>SA98</v>
          </cell>
          <cell r="D5530" t="str">
            <v>2411</v>
          </cell>
          <cell r="E5530" t="str">
            <v>BALL VA</v>
          </cell>
          <cell r="F5530">
            <v>6</v>
          </cell>
          <cell r="G5530" t="str">
            <v>VB3110100000100</v>
          </cell>
          <cell r="H5530">
            <v>1</v>
          </cell>
          <cell r="I5530" t="str">
            <v>--</v>
          </cell>
          <cell r="J5530">
            <v>2</v>
          </cell>
          <cell r="K5530">
            <v>2</v>
          </cell>
        </row>
        <row r="5531">
          <cell r="A5531" t="str">
            <v>MC</v>
          </cell>
          <cell r="B5531" t="str">
            <v>BA302</v>
          </cell>
          <cell r="C5531" t="str">
            <v>SD20</v>
          </cell>
          <cell r="D5531" t="str">
            <v>2301</v>
          </cell>
          <cell r="E5531" t="str">
            <v>BALL VA</v>
          </cell>
          <cell r="F5531">
            <v>6</v>
          </cell>
          <cell r="G5531" t="str">
            <v>VB8010100000100</v>
          </cell>
          <cell r="H5531">
            <v>1</v>
          </cell>
          <cell r="I5531" t="str">
            <v>--</v>
          </cell>
          <cell r="J5531">
            <v>2</v>
          </cell>
          <cell r="K5531">
            <v>2</v>
          </cell>
        </row>
        <row r="5532">
          <cell r="A5532" t="str">
            <v>MC</v>
          </cell>
          <cell r="B5532" t="str">
            <v>BA305</v>
          </cell>
          <cell r="C5532" t="str">
            <v>MOH</v>
          </cell>
          <cell r="D5532" t="str">
            <v>2002</v>
          </cell>
          <cell r="E5532" t="str">
            <v>BALL VA</v>
          </cell>
          <cell r="F5532">
            <v>6</v>
          </cell>
          <cell r="G5532" t="str">
            <v>VB8010100000100</v>
          </cell>
          <cell r="H5532">
            <v>1</v>
          </cell>
          <cell r="I5532" t="str">
            <v>--</v>
          </cell>
          <cell r="J5532">
            <v>1</v>
          </cell>
          <cell r="K5532">
            <v>1</v>
          </cell>
        </row>
        <row r="5533">
          <cell r="A5533" t="str">
            <v>MC</v>
          </cell>
          <cell r="B5533" t="str">
            <v>BA305</v>
          </cell>
          <cell r="C5533" t="str">
            <v>MOH</v>
          </cell>
          <cell r="D5533" t="str">
            <v>2112</v>
          </cell>
          <cell r="E5533" t="str">
            <v>BALL VA</v>
          </cell>
          <cell r="F5533">
            <v>6</v>
          </cell>
          <cell r="G5533" t="str">
            <v>VB8010100000100</v>
          </cell>
          <cell r="H5533">
            <v>1</v>
          </cell>
          <cell r="I5533" t="str">
            <v>--</v>
          </cell>
          <cell r="J5533">
            <v>2</v>
          </cell>
          <cell r="K5533">
            <v>2</v>
          </cell>
        </row>
        <row r="5534">
          <cell r="A5534" t="str">
            <v>MC</v>
          </cell>
          <cell r="B5534" t="str">
            <v>BA305</v>
          </cell>
          <cell r="C5534" t="str">
            <v>VNC</v>
          </cell>
          <cell r="D5534" t="str">
            <v>2016</v>
          </cell>
          <cell r="E5534" t="str">
            <v>BALL VA</v>
          </cell>
          <cell r="F5534">
            <v>6</v>
          </cell>
          <cell r="G5534" t="str">
            <v>VB8010100000100</v>
          </cell>
          <cell r="H5534">
            <v>1</v>
          </cell>
          <cell r="I5534" t="str">
            <v>--</v>
          </cell>
          <cell r="J5534">
            <v>1</v>
          </cell>
          <cell r="K5534">
            <v>1</v>
          </cell>
        </row>
        <row r="5535">
          <cell r="A5535" t="str">
            <v>MC</v>
          </cell>
          <cell r="B5535" t="str">
            <v>BA305</v>
          </cell>
          <cell r="C5535" t="str">
            <v>MOH</v>
          </cell>
          <cell r="D5535" t="str">
            <v>2100</v>
          </cell>
          <cell r="E5535" t="str">
            <v>CHECK VA</v>
          </cell>
          <cell r="F5535">
            <v>6</v>
          </cell>
          <cell r="G5535" t="str">
            <v>VCB8010800000100</v>
          </cell>
          <cell r="H5535">
            <v>1</v>
          </cell>
          <cell r="I5535" t="str">
            <v>--</v>
          </cell>
          <cell r="J5535">
            <v>1</v>
          </cell>
          <cell r="K5535">
            <v>1</v>
          </cell>
        </row>
        <row r="5536">
          <cell r="A5536" t="str">
            <v>MC</v>
          </cell>
          <cell r="B5536" t="str">
            <v>BA305</v>
          </cell>
          <cell r="C5536" t="str">
            <v>MOH</v>
          </cell>
          <cell r="D5536" t="str">
            <v>2101</v>
          </cell>
          <cell r="E5536" t="str">
            <v>CHECK VA</v>
          </cell>
          <cell r="F5536">
            <v>6</v>
          </cell>
          <cell r="G5536" t="str">
            <v>VCB8010800000100</v>
          </cell>
          <cell r="H5536">
            <v>1</v>
          </cell>
          <cell r="I5536" t="str">
            <v>--</v>
          </cell>
          <cell r="J5536">
            <v>1</v>
          </cell>
          <cell r="K5536">
            <v>1</v>
          </cell>
        </row>
        <row r="5537">
          <cell r="A5537" t="str">
            <v>MC</v>
          </cell>
          <cell r="B5537" t="str">
            <v>CA304</v>
          </cell>
          <cell r="C5537" t="str">
            <v>N</v>
          </cell>
          <cell r="D5537" t="str">
            <v>HOLD</v>
          </cell>
          <cell r="E5537" t="str">
            <v>CHECK VA</v>
          </cell>
          <cell r="F5537">
            <v>6</v>
          </cell>
          <cell r="G5537" t="str">
            <v>VCB8010600000100</v>
          </cell>
          <cell r="H5537">
            <v>1</v>
          </cell>
          <cell r="I5537" t="str">
            <v>--</v>
          </cell>
          <cell r="J5537">
            <v>1</v>
          </cell>
          <cell r="K5537">
            <v>1</v>
          </cell>
        </row>
        <row r="5538">
          <cell r="A5538" t="str">
            <v>MC</v>
          </cell>
          <cell r="B5538" t="str">
            <v>BA305</v>
          </cell>
          <cell r="C5538" t="str">
            <v>MOH</v>
          </cell>
          <cell r="D5538" t="str">
            <v>2112</v>
          </cell>
          <cell r="E5538" t="str">
            <v>CHECK VA</v>
          </cell>
          <cell r="F5538">
            <v>6</v>
          </cell>
          <cell r="G5538" t="str">
            <v>VCB8010800000100</v>
          </cell>
          <cell r="H5538">
            <v>1</v>
          </cell>
          <cell r="I5538" t="str">
            <v>--</v>
          </cell>
          <cell r="J5538">
            <v>1</v>
          </cell>
          <cell r="K5538">
            <v>1</v>
          </cell>
        </row>
        <row r="5539">
          <cell r="A5539" t="str">
            <v>MC</v>
          </cell>
          <cell r="B5539" t="str">
            <v>BA305</v>
          </cell>
          <cell r="C5539" t="str">
            <v>MOH</v>
          </cell>
          <cell r="D5539" t="str">
            <v>2100</v>
          </cell>
          <cell r="E5539" t="str">
            <v>GLOBE VA</v>
          </cell>
          <cell r="F5539">
            <v>6</v>
          </cell>
          <cell r="G5539" t="str">
            <v>VL8010700000100</v>
          </cell>
          <cell r="H5539">
            <v>1</v>
          </cell>
          <cell r="I5539" t="str">
            <v>--</v>
          </cell>
          <cell r="J5539">
            <v>2</v>
          </cell>
          <cell r="K5539">
            <v>2</v>
          </cell>
        </row>
        <row r="5540">
          <cell r="A5540" t="str">
            <v>MC</v>
          </cell>
          <cell r="B5540" t="str">
            <v>BA305</v>
          </cell>
          <cell r="C5540" t="str">
            <v>MOH</v>
          </cell>
          <cell r="D5540" t="str">
            <v>2101</v>
          </cell>
          <cell r="E5540" t="str">
            <v>GLOBE VA</v>
          </cell>
          <cell r="F5540">
            <v>6</v>
          </cell>
          <cell r="G5540" t="str">
            <v>VL8010700000100</v>
          </cell>
          <cell r="H5540">
            <v>1</v>
          </cell>
          <cell r="I5540" t="str">
            <v>--</v>
          </cell>
          <cell r="J5540">
            <v>1</v>
          </cell>
          <cell r="K5540">
            <v>1</v>
          </cell>
        </row>
        <row r="5541">
          <cell r="A5541" t="str">
            <v>MC</v>
          </cell>
          <cell r="B5541" t="str">
            <v>BA312</v>
          </cell>
          <cell r="C5541" t="str">
            <v>SA98</v>
          </cell>
          <cell r="D5541" t="str">
            <v>2411</v>
          </cell>
          <cell r="E5541" t="str">
            <v>GLOBE VA</v>
          </cell>
          <cell r="F5541">
            <v>6</v>
          </cell>
          <cell r="G5541" t="str">
            <v>VL3110100000100</v>
          </cell>
          <cell r="H5541">
            <v>1</v>
          </cell>
          <cell r="I5541" t="str">
            <v>--</v>
          </cell>
          <cell r="J5541">
            <v>1</v>
          </cell>
          <cell r="K5541">
            <v>1</v>
          </cell>
        </row>
        <row r="5542">
          <cell r="A5542" t="str">
            <v>MC</v>
          </cell>
          <cell r="B5542" t="str">
            <v>BA302</v>
          </cell>
          <cell r="C5542" t="str">
            <v>SD20</v>
          </cell>
          <cell r="D5542" t="str">
            <v>2301</v>
          </cell>
          <cell r="E5542" t="str">
            <v>GLOBE VA</v>
          </cell>
          <cell r="F5542">
            <v>6</v>
          </cell>
          <cell r="G5542" t="str">
            <v>VL8010500000100</v>
          </cell>
          <cell r="H5542">
            <v>1</v>
          </cell>
          <cell r="I5542" t="str">
            <v>--</v>
          </cell>
          <cell r="J5542">
            <v>1</v>
          </cell>
          <cell r="K5542">
            <v>1</v>
          </cell>
        </row>
        <row r="5543">
          <cell r="A5543" t="str">
            <v>MC</v>
          </cell>
          <cell r="B5543" t="str">
            <v>CA304</v>
          </cell>
          <cell r="C5543" t="str">
            <v>MC</v>
          </cell>
          <cell r="D5543" t="str">
            <v>HOLD</v>
          </cell>
          <cell r="E5543" t="str">
            <v>BALL VA</v>
          </cell>
          <cell r="F5543">
            <v>6</v>
          </cell>
          <cell r="G5543" t="str">
            <v>VB8010100000100</v>
          </cell>
          <cell r="H5543">
            <v>1</v>
          </cell>
          <cell r="I5543" t="str">
            <v>--</v>
          </cell>
          <cell r="J5543">
            <v>4</v>
          </cell>
          <cell r="K5543">
            <v>4</v>
          </cell>
        </row>
        <row r="5544">
          <cell r="A5544" t="str">
            <v>MC</v>
          </cell>
          <cell r="B5544" t="str">
            <v>CA304</v>
          </cell>
          <cell r="C5544" t="str">
            <v>MC</v>
          </cell>
          <cell r="D5544" t="str">
            <v>2604</v>
          </cell>
          <cell r="E5544" t="str">
            <v>BALL VA</v>
          </cell>
          <cell r="F5544">
            <v>6</v>
          </cell>
          <cell r="G5544" t="str">
            <v>VB8010100000100</v>
          </cell>
          <cell r="H5544">
            <v>1</v>
          </cell>
          <cell r="I5544" t="str">
            <v>--</v>
          </cell>
          <cell r="J5544">
            <v>3</v>
          </cell>
          <cell r="K5544">
            <v>3</v>
          </cell>
        </row>
        <row r="5545">
          <cell r="A5545" t="str">
            <v>MC</v>
          </cell>
          <cell r="B5545" t="str">
            <v>B2C</v>
          </cell>
          <cell r="C5545" t="str">
            <v>SH</v>
          </cell>
          <cell r="D5545" t="str">
            <v>HOLD</v>
          </cell>
          <cell r="E5545" t="str">
            <v>GATE VA</v>
          </cell>
          <cell r="F5545">
            <v>6</v>
          </cell>
          <cell r="G5545" t="str">
            <v>VG8010100001H00</v>
          </cell>
          <cell r="H5545">
            <v>1.5</v>
          </cell>
          <cell r="I5545" t="str">
            <v>--</v>
          </cell>
          <cell r="J5545">
            <v>2</v>
          </cell>
          <cell r="K5545">
            <v>2</v>
          </cell>
        </row>
        <row r="5546">
          <cell r="A5546" t="str">
            <v>MC</v>
          </cell>
          <cell r="B5546" t="str">
            <v>CA304</v>
          </cell>
          <cell r="C5546" t="str">
            <v>MC</v>
          </cell>
          <cell r="D5546" t="str">
            <v>2505</v>
          </cell>
          <cell r="E5546" t="str">
            <v>BALL VA</v>
          </cell>
          <cell r="F5546">
            <v>6</v>
          </cell>
          <cell r="G5546" t="str">
            <v>VB8010100001H00</v>
          </cell>
          <cell r="H5546">
            <v>1.5</v>
          </cell>
          <cell r="I5546" t="str">
            <v>--</v>
          </cell>
          <cell r="J5546">
            <v>2</v>
          </cell>
          <cell r="K5546">
            <v>2</v>
          </cell>
        </row>
        <row r="5547">
          <cell r="A5547" t="str">
            <v>MC</v>
          </cell>
          <cell r="B5547" t="str">
            <v>CA304</v>
          </cell>
          <cell r="C5547" t="str">
            <v>MC</v>
          </cell>
          <cell r="D5547" t="str">
            <v>2605</v>
          </cell>
          <cell r="E5547" t="str">
            <v>BALL VA</v>
          </cell>
          <cell r="F5547">
            <v>6</v>
          </cell>
          <cell r="G5547" t="str">
            <v>VB8010100001H00</v>
          </cell>
          <cell r="H5547">
            <v>1.5</v>
          </cell>
          <cell r="I5547" t="str">
            <v>--</v>
          </cell>
          <cell r="J5547">
            <v>2</v>
          </cell>
          <cell r="K5547">
            <v>2</v>
          </cell>
        </row>
        <row r="5548">
          <cell r="A5548" t="str">
            <v>MC</v>
          </cell>
          <cell r="B5548" t="str">
            <v>CA304</v>
          </cell>
          <cell r="C5548" t="str">
            <v>MC</v>
          </cell>
          <cell r="D5548" t="str">
            <v>2609</v>
          </cell>
          <cell r="E5548" t="str">
            <v>BALL VA</v>
          </cell>
          <cell r="F5548">
            <v>6</v>
          </cell>
          <cell r="G5548" t="str">
            <v>VB8010100001H00</v>
          </cell>
          <cell r="H5548">
            <v>1.5</v>
          </cell>
          <cell r="I5548" t="str">
            <v>--</v>
          </cell>
          <cell r="J5548">
            <v>1</v>
          </cell>
          <cell r="K5548">
            <v>1</v>
          </cell>
        </row>
        <row r="5549">
          <cell r="A5549" t="str">
            <v>MC</v>
          </cell>
          <cell r="B5549" t="str">
            <v>CA304</v>
          </cell>
          <cell r="C5549" t="str">
            <v>MC</v>
          </cell>
          <cell r="D5549" t="str">
            <v>2612</v>
          </cell>
          <cell r="E5549" t="str">
            <v>BALL VA</v>
          </cell>
          <cell r="F5549">
            <v>6</v>
          </cell>
          <cell r="G5549" t="str">
            <v>VB8010100001H00</v>
          </cell>
          <cell r="H5549">
            <v>1.5</v>
          </cell>
          <cell r="I5549" t="str">
            <v>--</v>
          </cell>
          <cell r="J5549">
            <v>3</v>
          </cell>
          <cell r="K5549">
            <v>3</v>
          </cell>
        </row>
        <row r="5550">
          <cell r="A5550" t="str">
            <v>MC</v>
          </cell>
          <cell r="B5550" t="str">
            <v>BA305</v>
          </cell>
          <cell r="C5550" t="str">
            <v>MOH</v>
          </cell>
          <cell r="D5550" t="str">
            <v>2100</v>
          </cell>
          <cell r="E5550" t="str">
            <v>BALL VA</v>
          </cell>
          <cell r="F5550">
            <v>6</v>
          </cell>
          <cell r="G5550" t="str">
            <v>VB8010100001H00</v>
          </cell>
          <cell r="H5550">
            <v>1.5</v>
          </cell>
          <cell r="I5550" t="str">
            <v>--</v>
          </cell>
          <cell r="J5550">
            <v>2</v>
          </cell>
          <cell r="K5550">
            <v>2</v>
          </cell>
        </row>
        <row r="5551">
          <cell r="A5551" t="str">
            <v>MC</v>
          </cell>
          <cell r="B5551" t="str">
            <v>CA304</v>
          </cell>
          <cell r="C5551" t="str">
            <v>MC</v>
          </cell>
          <cell r="D5551" t="str">
            <v>2609</v>
          </cell>
          <cell r="E5551" t="str">
            <v>BALL VA</v>
          </cell>
          <cell r="F5551">
            <v>6</v>
          </cell>
          <cell r="G5551" t="str">
            <v>VB8010100001H00</v>
          </cell>
          <cell r="H5551">
            <v>1.5</v>
          </cell>
          <cell r="I5551" t="str">
            <v>--</v>
          </cell>
          <cell r="J5551">
            <v>1</v>
          </cell>
          <cell r="K5551">
            <v>1</v>
          </cell>
        </row>
        <row r="5552">
          <cell r="A5552" t="str">
            <v>MC</v>
          </cell>
          <cell r="B5552" t="str">
            <v>CA304</v>
          </cell>
          <cell r="C5552" t="str">
            <v>N</v>
          </cell>
          <cell r="D5552" t="str">
            <v>HOLD</v>
          </cell>
          <cell r="E5552" t="str">
            <v>BALL VA</v>
          </cell>
          <cell r="F5552">
            <v>6</v>
          </cell>
          <cell r="G5552" t="str">
            <v>VB8010100001H00</v>
          </cell>
          <cell r="H5552">
            <v>1.5</v>
          </cell>
          <cell r="I5552" t="str">
            <v>--</v>
          </cell>
          <cell r="J5552">
            <v>1</v>
          </cell>
          <cell r="K5552">
            <v>1</v>
          </cell>
        </row>
        <row r="5553">
          <cell r="A5553" t="str">
            <v>MC</v>
          </cell>
          <cell r="B5553" t="str">
            <v>CA304</v>
          </cell>
          <cell r="C5553" t="str">
            <v>N</v>
          </cell>
          <cell r="D5553" t="str">
            <v>HOLD</v>
          </cell>
          <cell r="E5553" t="str">
            <v>BALL VA</v>
          </cell>
          <cell r="F5553">
            <v>6</v>
          </cell>
          <cell r="G5553" t="str">
            <v>VB8010100001H00</v>
          </cell>
          <cell r="H5553">
            <v>1.5</v>
          </cell>
          <cell r="I5553" t="str">
            <v>--</v>
          </cell>
          <cell r="J5553">
            <v>1</v>
          </cell>
          <cell r="K5553">
            <v>1</v>
          </cell>
        </row>
        <row r="5554">
          <cell r="A5554" t="str">
            <v>MC</v>
          </cell>
          <cell r="B5554" t="str">
            <v>CA304</v>
          </cell>
          <cell r="C5554" t="str">
            <v>TRIM</v>
          </cell>
          <cell r="D5554" t="str">
            <v>V-1260A/B</v>
          </cell>
          <cell r="E5554" t="str">
            <v>BALL VA</v>
          </cell>
          <cell r="F5554">
            <v>6</v>
          </cell>
          <cell r="G5554" t="str">
            <v>VB8010100001H00</v>
          </cell>
          <cell r="H5554">
            <v>1.5</v>
          </cell>
          <cell r="I5554" t="str">
            <v>--</v>
          </cell>
          <cell r="J5554">
            <v>8</v>
          </cell>
          <cell r="K5554">
            <v>8</v>
          </cell>
        </row>
        <row r="5555">
          <cell r="A5555" t="str">
            <v>MC</v>
          </cell>
          <cell r="B5555" t="str">
            <v>CA304</v>
          </cell>
          <cell r="C5555" t="str">
            <v>MC</v>
          </cell>
          <cell r="D5555" t="str">
            <v>2608</v>
          </cell>
          <cell r="E5555" t="str">
            <v>BALL VA</v>
          </cell>
          <cell r="F5555">
            <v>6</v>
          </cell>
          <cell r="G5555" t="str">
            <v>VB8010100001H00</v>
          </cell>
          <cell r="H5555">
            <v>1.5</v>
          </cell>
          <cell r="I5555" t="str">
            <v>--</v>
          </cell>
          <cell r="J5555">
            <v>2</v>
          </cell>
          <cell r="K5555">
            <v>2</v>
          </cell>
        </row>
        <row r="5556">
          <cell r="A5556" t="str">
            <v>MC</v>
          </cell>
          <cell r="B5556" t="str">
            <v>CA304</v>
          </cell>
          <cell r="C5556" t="str">
            <v>MC</v>
          </cell>
          <cell r="D5556" t="str">
            <v>2609</v>
          </cell>
          <cell r="E5556" t="str">
            <v>BALL VA</v>
          </cell>
          <cell r="F5556">
            <v>6</v>
          </cell>
          <cell r="G5556" t="str">
            <v>VB8010100001H00</v>
          </cell>
          <cell r="H5556">
            <v>1.5</v>
          </cell>
          <cell r="I5556" t="str">
            <v>--</v>
          </cell>
          <cell r="J5556">
            <v>2</v>
          </cell>
          <cell r="K5556">
            <v>2</v>
          </cell>
        </row>
        <row r="5557">
          <cell r="A5557" t="str">
            <v>MC</v>
          </cell>
          <cell r="B5557" t="str">
            <v>CA304</v>
          </cell>
          <cell r="C5557" t="str">
            <v>TRIM</v>
          </cell>
          <cell r="D5557" t="str">
            <v>E-1261</v>
          </cell>
          <cell r="E5557" t="str">
            <v>BALL VA</v>
          </cell>
          <cell r="F5557">
            <v>6</v>
          </cell>
          <cell r="G5557" t="str">
            <v>VB8010100001H00</v>
          </cell>
          <cell r="H5557">
            <v>1.5</v>
          </cell>
          <cell r="I5557" t="str">
            <v>--</v>
          </cell>
          <cell r="J5557">
            <v>2</v>
          </cell>
          <cell r="K5557">
            <v>2</v>
          </cell>
        </row>
        <row r="5558">
          <cell r="A5558" t="str">
            <v>MC</v>
          </cell>
          <cell r="B5558" t="str">
            <v>CA304</v>
          </cell>
          <cell r="C5558" t="str">
            <v>MC</v>
          </cell>
          <cell r="D5558" t="str">
            <v>2608</v>
          </cell>
          <cell r="E5558" t="str">
            <v>BELLOWS VA</v>
          </cell>
          <cell r="F5558">
            <v>6</v>
          </cell>
          <cell r="G5558" t="str">
            <v>VBE8010100001H00</v>
          </cell>
          <cell r="H5558">
            <v>1.5</v>
          </cell>
          <cell r="I5558" t="str">
            <v>--</v>
          </cell>
          <cell r="J5558">
            <v>2</v>
          </cell>
          <cell r="K5558">
            <v>2</v>
          </cell>
        </row>
        <row r="5559">
          <cell r="A5559" t="str">
            <v>MC</v>
          </cell>
          <cell r="B5559" t="str">
            <v>CA304</v>
          </cell>
          <cell r="C5559" t="str">
            <v>N</v>
          </cell>
          <cell r="D5559" t="str">
            <v>HOLD</v>
          </cell>
          <cell r="E5559" t="str">
            <v>CHECK VA</v>
          </cell>
          <cell r="F5559">
            <v>6</v>
          </cell>
          <cell r="G5559" t="str">
            <v>VCB8010600001H00</v>
          </cell>
          <cell r="H5559">
            <v>1.5</v>
          </cell>
          <cell r="I5559" t="str">
            <v>--</v>
          </cell>
          <cell r="J5559">
            <v>1</v>
          </cell>
          <cell r="K5559">
            <v>1</v>
          </cell>
        </row>
        <row r="5560">
          <cell r="A5560" t="str">
            <v>MC</v>
          </cell>
          <cell r="B5560" t="str">
            <v>CA304</v>
          </cell>
          <cell r="C5560" t="str">
            <v>N</v>
          </cell>
          <cell r="D5560" t="str">
            <v>HOLD</v>
          </cell>
          <cell r="E5560" t="str">
            <v>CHECK VA</v>
          </cell>
          <cell r="F5560">
            <v>6</v>
          </cell>
          <cell r="G5560" t="str">
            <v>VCB8010600001H00</v>
          </cell>
          <cell r="H5560">
            <v>1.5</v>
          </cell>
          <cell r="I5560" t="str">
            <v>--</v>
          </cell>
          <cell r="J5560">
            <v>1</v>
          </cell>
          <cell r="K5560">
            <v>1</v>
          </cell>
        </row>
        <row r="5561">
          <cell r="A5561" t="str">
            <v>MC</v>
          </cell>
          <cell r="B5561" t="str">
            <v>CA304</v>
          </cell>
          <cell r="C5561" t="str">
            <v>MC</v>
          </cell>
          <cell r="D5561" t="str">
            <v>2604</v>
          </cell>
          <cell r="E5561" t="str">
            <v>BALL VA</v>
          </cell>
          <cell r="F5561">
            <v>6</v>
          </cell>
          <cell r="G5561" t="str">
            <v>VB8010100001H00</v>
          </cell>
          <cell r="H5561">
            <v>1.5</v>
          </cell>
          <cell r="I5561" t="str">
            <v>--</v>
          </cell>
          <cell r="J5561">
            <v>1</v>
          </cell>
          <cell r="K5561">
            <v>1</v>
          </cell>
        </row>
        <row r="5562">
          <cell r="A5562" t="str">
            <v>UT</v>
          </cell>
          <cell r="B5562" t="str">
            <v>A5C</v>
          </cell>
          <cell r="C5562" t="str">
            <v>WW</v>
          </cell>
          <cell r="D5562" t="str">
            <v>002</v>
          </cell>
          <cell r="E5562" t="str">
            <v>PIPE</v>
          </cell>
          <cell r="F5562">
            <v>1</v>
          </cell>
          <cell r="G5562" t="str">
            <v>CB100404000600</v>
          </cell>
          <cell r="H5562">
            <v>6</v>
          </cell>
          <cell r="I5562" t="str">
            <v>--</v>
          </cell>
          <cell r="J5562">
            <v>10</v>
          </cell>
          <cell r="K5562" t="str">
            <v>-</v>
          </cell>
        </row>
        <row r="5563">
          <cell r="A5563" t="str">
            <v>UT</v>
          </cell>
          <cell r="B5563" t="str">
            <v>A5C</v>
          </cell>
          <cell r="C5563" t="str">
            <v>WW</v>
          </cell>
          <cell r="D5563" t="str">
            <v>002</v>
          </cell>
          <cell r="E5563" t="str">
            <v>PIPE</v>
          </cell>
          <cell r="F5563">
            <v>1</v>
          </cell>
          <cell r="G5563" t="str">
            <v>CB100404000800</v>
          </cell>
          <cell r="H5563">
            <v>8</v>
          </cell>
          <cell r="I5563" t="str">
            <v>--</v>
          </cell>
          <cell r="J5563">
            <v>20</v>
          </cell>
          <cell r="K5563" t="str">
            <v>-</v>
          </cell>
        </row>
        <row r="5564">
          <cell r="A5564" t="str">
            <v>UT</v>
          </cell>
          <cell r="B5564" t="str">
            <v>B2C</v>
          </cell>
          <cell r="C5564" t="str">
            <v>SCL</v>
          </cell>
          <cell r="D5564" t="str">
            <v>002</v>
          </cell>
          <cell r="E5564" t="str">
            <v>PIPE</v>
          </cell>
          <cell r="F5564">
            <v>1</v>
          </cell>
          <cell r="G5564" t="str">
            <v>CB100508000T00</v>
          </cell>
          <cell r="H5564">
            <v>0.75</v>
          </cell>
          <cell r="I5564" t="str">
            <v>--</v>
          </cell>
          <cell r="J5564">
            <v>33</v>
          </cell>
          <cell r="K5564" t="str">
            <v>-</v>
          </cell>
        </row>
        <row r="5565">
          <cell r="A5565" t="str">
            <v>UT</v>
          </cell>
          <cell r="B5565" t="str">
            <v>B2C</v>
          </cell>
          <cell r="C5565" t="str">
            <v>SH</v>
          </cell>
          <cell r="D5565" t="str">
            <v>001</v>
          </cell>
          <cell r="E5565" t="str">
            <v>PIPE</v>
          </cell>
          <cell r="F5565">
            <v>1</v>
          </cell>
          <cell r="G5565" t="str">
            <v>CB100404000300</v>
          </cell>
          <cell r="H5565">
            <v>3</v>
          </cell>
          <cell r="I5565" t="str">
            <v>--</v>
          </cell>
          <cell r="J5565">
            <v>40</v>
          </cell>
          <cell r="K5565" t="str">
            <v>-</v>
          </cell>
        </row>
        <row r="5566">
          <cell r="A5566" t="str">
            <v>UT</v>
          </cell>
          <cell r="B5566" t="str">
            <v>CA307</v>
          </cell>
          <cell r="C5566" t="str">
            <v>P</v>
          </cell>
          <cell r="D5566" t="str">
            <v>HOLD7</v>
          </cell>
          <cell r="E5566" t="str">
            <v>PIPE</v>
          </cell>
          <cell r="F5566">
            <v>1</v>
          </cell>
          <cell r="G5566" t="str">
            <v>CB100405000400</v>
          </cell>
          <cell r="H5566">
            <v>4</v>
          </cell>
          <cell r="I5566" t="str">
            <v>--</v>
          </cell>
          <cell r="J5566">
            <v>43</v>
          </cell>
          <cell r="K5566" t="str">
            <v>-</v>
          </cell>
        </row>
        <row r="5567">
          <cell r="A5567" t="str">
            <v>UT</v>
          </cell>
          <cell r="B5567" t="str">
            <v>B2C</v>
          </cell>
          <cell r="C5567" t="str">
            <v>SH</v>
          </cell>
          <cell r="D5567" t="str">
            <v>001</v>
          </cell>
          <cell r="E5567" t="str">
            <v>PIPE</v>
          </cell>
          <cell r="F5567">
            <v>1</v>
          </cell>
          <cell r="G5567" t="str">
            <v>CB100404000400</v>
          </cell>
          <cell r="H5567">
            <v>4</v>
          </cell>
          <cell r="I5567" t="str">
            <v>--</v>
          </cell>
          <cell r="J5567">
            <v>43.5</v>
          </cell>
          <cell r="K5567" t="str">
            <v>-</v>
          </cell>
        </row>
        <row r="5568">
          <cell r="A5568" t="str">
            <v>UT</v>
          </cell>
          <cell r="B5568" t="str">
            <v>A5C</v>
          </cell>
          <cell r="C5568" t="str">
            <v>P</v>
          </cell>
          <cell r="D5568" t="str">
            <v>23116</v>
          </cell>
          <cell r="E5568" t="str">
            <v>PIPE</v>
          </cell>
          <cell r="F5568">
            <v>1</v>
          </cell>
          <cell r="G5568" t="str">
            <v>CB100408000200</v>
          </cell>
          <cell r="H5568">
            <v>2</v>
          </cell>
          <cell r="I5568" t="str">
            <v>--</v>
          </cell>
          <cell r="J5568">
            <v>55.8</v>
          </cell>
          <cell r="K5568" t="str">
            <v>-</v>
          </cell>
        </row>
        <row r="5569">
          <cell r="A5569" t="str">
            <v>UT</v>
          </cell>
          <cell r="B5569" t="str">
            <v>A5C</v>
          </cell>
          <cell r="C5569" t="str">
            <v>P</v>
          </cell>
          <cell r="D5569" t="str">
            <v>23112</v>
          </cell>
          <cell r="E5569" t="str">
            <v>PIPE</v>
          </cell>
          <cell r="F5569">
            <v>1</v>
          </cell>
          <cell r="G5569" t="str">
            <v>CB100408000200</v>
          </cell>
          <cell r="H5569">
            <v>2</v>
          </cell>
          <cell r="I5569" t="str">
            <v>--</v>
          </cell>
          <cell r="J5569">
            <v>57</v>
          </cell>
          <cell r="K5569" t="str">
            <v>-</v>
          </cell>
        </row>
        <row r="5570">
          <cell r="A5570" t="str">
            <v>UT</v>
          </cell>
          <cell r="B5570" t="str">
            <v>CA304</v>
          </cell>
          <cell r="C5570" t="str">
            <v>MC</v>
          </cell>
          <cell r="D5570" t="str">
            <v>12014</v>
          </cell>
          <cell r="E5570" t="str">
            <v>PIPE</v>
          </cell>
          <cell r="F5570">
            <v>1</v>
          </cell>
          <cell r="G5570" t="str">
            <v>CB100405000200</v>
          </cell>
          <cell r="H5570">
            <v>2</v>
          </cell>
          <cell r="I5570" t="str">
            <v>--</v>
          </cell>
          <cell r="J5570">
            <v>58.5</v>
          </cell>
          <cell r="K5570" t="str">
            <v>-</v>
          </cell>
        </row>
        <row r="5571">
          <cell r="A5571" t="str">
            <v>UT</v>
          </cell>
          <cell r="B5571" t="str">
            <v>A5C</v>
          </cell>
          <cell r="C5571" t="str">
            <v>P</v>
          </cell>
          <cell r="D5571" t="str">
            <v>23148</v>
          </cell>
          <cell r="E5571" t="str">
            <v>PIPE</v>
          </cell>
          <cell r="F5571">
            <v>1</v>
          </cell>
          <cell r="G5571" t="str">
            <v>CB100408000200</v>
          </cell>
          <cell r="H5571">
            <v>2</v>
          </cell>
          <cell r="I5571" t="str">
            <v>--</v>
          </cell>
          <cell r="J5571">
            <v>59.6</v>
          </cell>
          <cell r="K5571" t="str">
            <v>-</v>
          </cell>
        </row>
        <row r="5572">
          <cell r="A5572" t="str">
            <v>UT</v>
          </cell>
          <cell r="B5572" t="str">
            <v>A5C</v>
          </cell>
          <cell r="C5572" t="str">
            <v>P</v>
          </cell>
          <cell r="D5572" t="str">
            <v>23155</v>
          </cell>
          <cell r="E5572" t="str">
            <v>PIPE</v>
          </cell>
          <cell r="F5572">
            <v>1</v>
          </cell>
          <cell r="G5572" t="str">
            <v>CB100408000200</v>
          </cell>
          <cell r="H5572">
            <v>2</v>
          </cell>
          <cell r="I5572" t="str">
            <v>--</v>
          </cell>
          <cell r="J5572">
            <v>60.5</v>
          </cell>
          <cell r="K5572" t="str">
            <v>-</v>
          </cell>
        </row>
        <row r="5573">
          <cell r="A5573" t="str">
            <v>UT</v>
          </cell>
          <cell r="B5573" t="str">
            <v>A5C</v>
          </cell>
          <cell r="C5573" t="str">
            <v>P</v>
          </cell>
          <cell r="D5573" t="str">
            <v>23144</v>
          </cell>
          <cell r="E5573" t="str">
            <v>PIPE</v>
          </cell>
          <cell r="F5573">
            <v>1</v>
          </cell>
          <cell r="G5573" t="str">
            <v>CB100408000200</v>
          </cell>
          <cell r="H5573">
            <v>2</v>
          </cell>
          <cell r="I5573" t="str">
            <v>--</v>
          </cell>
          <cell r="J5573">
            <v>62.5</v>
          </cell>
          <cell r="K5573" t="str">
            <v>-</v>
          </cell>
        </row>
        <row r="5574">
          <cell r="A5574" t="str">
            <v>UT</v>
          </cell>
          <cell r="B5574" t="str">
            <v>A5C</v>
          </cell>
          <cell r="C5574" t="str">
            <v>P</v>
          </cell>
          <cell r="D5574" t="str">
            <v>23108</v>
          </cell>
          <cell r="E5574" t="str">
            <v>PIPE</v>
          </cell>
          <cell r="F5574">
            <v>1</v>
          </cell>
          <cell r="G5574" t="str">
            <v>CB100408000200</v>
          </cell>
          <cell r="H5574">
            <v>2</v>
          </cell>
          <cell r="I5574" t="str">
            <v>--</v>
          </cell>
          <cell r="J5574">
            <v>64</v>
          </cell>
          <cell r="K5574" t="str">
            <v>-</v>
          </cell>
        </row>
        <row r="5575">
          <cell r="A5575" t="str">
            <v>UT</v>
          </cell>
          <cell r="B5575" t="str">
            <v>A5C</v>
          </cell>
          <cell r="C5575" t="str">
            <v>P</v>
          </cell>
          <cell r="D5575" t="str">
            <v>HOLD4</v>
          </cell>
          <cell r="E5575" t="str">
            <v>PIPE</v>
          </cell>
          <cell r="F5575">
            <v>1</v>
          </cell>
          <cell r="G5575" t="str">
            <v>CB100408000200</v>
          </cell>
          <cell r="H5575">
            <v>2</v>
          </cell>
          <cell r="I5575" t="str">
            <v>--</v>
          </cell>
          <cell r="J5575">
            <v>82</v>
          </cell>
          <cell r="K5575" t="str">
            <v>-</v>
          </cell>
        </row>
        <row r="5576">
          <cell r="A5576" t="str">
            <v>UT</v>
          </cell>
          <cell r="B5576" t="str">
            <v>A5C</v>
          </cell>
          <cell r="C5576" t="str">
            <v>P</v>
          </cell>
          <cell r="D5576" t="str">
            <v>HOLD6</v>
          </cell>
          <cell r="E5576" t="str">
            <v>PIPE</v>
          </cell>
          <cell r="F5576">
            <v>1</v>
          </cell>
          <cell r="G5576" t="str">
            <v>CB100404000400</v>
          </cell>
          <cell r="H5576">
            <v>4</v>
          </cell>
          <cell r="I5576" t="str">
            <v>--</v>
          </cell>
          <cell r="J5576">
            <v>83</v>
          </cell>
          <cell r="K5576" t="str">
            <v>-</v>
          </cell>
        </row>
        <row r="5577">
          <cell r="A5577" t="str">
            <v>UT</v>
          </cell>
          <cell r="B5577" t="str">
            <v>A5C</v>
          </cell>
          <cell r="C5577" t="str">
            <v>P</v>
          </cell>
          <cell r="D5577" t="str">
            <v>HOLD3</v>
          </cell>
          <cell r="E5577" t="str">
            <v>PIPE</v>
          </cell>
          <cell r="F5577">
            <v>1</v>
          </cell>
          <cell r="G5577" t="str">
            <v>CB100408000200</v>
          </cell>
          <cell r="H5577">
            <v>2</v>
          </cell>
          <cell r="I5577" t="str">
            <v>--</v>
          </cell>
          <cell r="J5577">
            <v>85</v>
          </cell>
          <cell r="K5577" t="str">
            <v>-</v>
          </cell>
        </row>
        <row r="5578">
          <cell r="A5578" t="str">
            <v>UT</v>
          </cell>
          <cell r="B5578" t="str">
            <v>CA307</v>
          </cell>
          <cell r="C5578" t="str">
            <v>HCLG</v>
          </cell>
          <cell r="D5578" t="str">
            <v>1100</v>
          </cell>
          <cell r="E5578" t="str">
            <v>PIPE</v>
          </cell>
          <cell r="F5578">
            <v>1</v>
          </cell>
          <cell r="G5578" t="str">
            <v>CB100405000600</v>
          </cell>
          <cell r="H5578">
            <v>6</v>
          </cell>
          <cell r="I5578" t="str">
            <v>--</v>
          </cell>
          <cell r="J5578">
            <v>97</v>
          </cell>
          <cell r="K5578" t="str">
            <v>-</v>
          </cell>
        </row>
        <row r="5579">
          <cell r="A5579" t="str">
            <v>UT</v>
          </cell>
          <cell r="B5579" t="str">
            <v>A5C</v>
          </cell>
          <cell r="C5579" t="str">
            <v>P</v>
          </cell>
          <cell r="D5579" t="str">
            <v>HOLD1</v>
          </cell>
          <cell r="E5579" t="str">
            <v>PIPE</v>
          </cell>
          <cell r="F5579">
            <v>1</v>
          </cell>
          <cell r="G5579" t="str">
            <v>CB100408000200</v>
          </cell>
          <cell r="H5579">
            <v>2</v>
          </cell>
          <cell r="I5579" t="str">
            <v>--</v>
          </cell>
          <cell r="J5579">
            <v>142</v>
          </cell>
          <cell r="K5579" t="str">
            <v>-</v>
          </cell>
        </row>
        <row r="5580">
          <cell r="A5580" t="str">
            <v>UT</v>
          </cell>
          <cell r="B5580" t="str">
            <v>A5C</v>
          </cell>
          <cell r="C5580" t="str">
            <v>WW</v>
          </cell>
          <cell r="D5580" t="str">
            <v>003</v>
          </cell>
          <cell r="E5580" t="str">
            <v>PIPE</v>
          </cell>
          <cell r="F5580">
            <v>1</v>
          </cell>
          <cell r="G5580" t="str">
            <v>CB100404000300</v>
          </cell>
          <cell r="H5580">
            <v>3</v>
          </cell>
          <cell r="I5580" t="str">
            <v>--</v>
          </cell>
          <cell r="J5580">
            <v>144</v>
          </cell>
          <cell r="K5580" t="str">
            <v>-</v>
          </cell>
        </row>
        <row r="5581">
          <cell r="A5581" t="str">
            <v>UT</v>
          </cell>
          <cell r="B5581" t="str">
            <v>A5C</v>
          </cell>
          <cell r="C5581" t="str">
            <v>P</v>
          </cell>
          <cell r="D5581" t="str">
            <v>HOLD5</v>
          </cell>
          <cell r="E5581" t="str">
            <v>PIPE</v>
          </cell>
          <cell r="F5581">
            <v>1</v>
          </cell>
          <cell r="G5581" t="str">
            <v>CB100404000400</v>
          </cell>
          <cell r="H5581">
            <v>4</v>
          </cell>
          <cell r="I5581" t="str">
            <v>--</v>
          </cell>
          <cell r="J5581">
            <v>228</v>
          </cell>
          <cell r="K5581" t="str">
            <v>-</v>
          </cell>
        </row>
        <row r="5582">
          <cell r="A5582" t="str">
            <v>UT</v>
          </cell>
          <cell r="B5582" t="str">
            <v>B2C</v>
          </cell>
          <cell r="C5582" t="str">
            <v>SH</v>
          </cell>
          <cell r="D5582" t="str">
            <v>001</v>
          </cell>
          <cell r="E5582" t="str">
            <v>PIPE</v>
          </cell>
          <cell r="F5582">
            <v>1</v>
          </cell>
          <cell r="G5582" t="str">
            <v>CB100404000800</v>
          </cell>
          <cell r="H5582">
            <v>8</v>
          </cell>
          <cell r="I5582" t="str">
            <v>--</v>
          </cell>
          <cell r="J5582">
            <v>240</v>
          </cell>
          <cell r="K5582" t="str">
            <v>-</v>
          </cell>
        </row>
        <row r="5583">
          <cell r="A5583" t="str">
            <v>UT</v>
          </cell>
          <cell r="B5583" t="str">
            <v>A5C</v>
          </cell>
          <cell r="C5583" t="str">
            <v>P</v>
          </cell>
          <cell r="D5583" t="str">
            <v>HOLD2</v>
          </cell>
          <cell r="E5583" t="str">
            <v>PIPE</v>
          </cell>
          <cell r="F5583">
            <v>1</v>
          </cell>
          <cell r="G5583" t="str">
            <v>CB100408000200</v>
          </cell>
          <cell r="H5583">
            <v>2</v>
          </cell>
          <cell r="I5583" t="str">
            <v>--</v>
          </cell>
          <cell r="J5583">
            <v>312</v>
          </cell>
          <cell r="K5583" t="str">
            <v>-</v>
          </cell>
        </row>
        <row r="5584">
          <cell r="A5584" t="str">
            <v>UT</v>
          </cell>
          <cell r="B5584" t="str">
            <v>A5C</v>
          </cell>
          <cell r="C5584" t="str">
            <v>WW</v>
          </cell>
          <cell r="D5584" t="str">
            <v>002</v>
          </cell>
          <cell r="E5584" t="str">
            <v>PIPE</v>
          </cell>
          <cell r="F5584">
            <v>1</v>
          </cell>
          <cell r="G5584" t="str">
            <v>CB100404001200</v>
          </cell>
          <cell r="H5584">
            <v>12</v>
          </cell>
          <cell r="I5584" t="str">
            <v>--</v>
          </cell>
          <cell r="J5584">
            <v>358</v>
          </cell>
          <cell r="K5584" t="str">
            <v>-</v>
          </cell>
        </row>
        <row r="5585">
          <cell r="A5585" t="str">
            <v>UT</v>
          </cell>
          <cell r="B5585" t="str">
            <v>B2C</v>
          </cell>
          <cell r="C5585" t="str">
            <v>SCL</v>
          </cell>
          <cell r="D5585" t="str">
            <v>002</v>
          </cell>
          <cell r="E5585" t="str">
            <v>PIPE</v>
          </cell>
          <cell r="F5585">
            <v>1</v>
          </cell>
          <cell r="G5585" t="str">
            <v>CB100508000T00</v>
          </cell>
          <cell r="H5585">
            <v>0.75</v>
          </cell>
          <cell r="I5585" t="str">
            <v>--</v>
          </cell>
          <cell r="J5585" t="str">
            <v>-</v>
          </cell>
          <cell r="K5585">
            <v>33</v>
          </cell>
        </row>
        <row r="5586">
          <cell r="A5586" t="str">
            <v>UT</v>
          </cell>
          <cell r="B5586" t="str">
            <v>A5C</v>
          </cell>
          <cell r="C5586" t="str">
            <v>P</v>
          </cell>
          <cell r="D5586" t="str">
            <v>23116</v>
          </cell>
          <cell r="E5586" t="str">
            <v>PIPE</v>
          </cell>
          <cell r="F5586">
            <v>1</v>
          </cell>
          <cell r="G5586" t="str">
            <v>CB100408000200</v>
          </cell>
          <cell r="H5586">
            <v>2</v>
          </cell>
          <cell r="I5586" t="str">
            <v>--</v>
          </cell>
          <cell r="J5586" t="str">
            <v>-</v>
          </cell>
          <cell r="K5586">
            <v>55.8</v>
          </cell>
        </row>
        <row r="5587">
          <cell r="A5587" t="str">
            <v>UT</v>
          </cell>
          <cell r="B5587" t="str">
            <v>A5C</v>
          </cell>
          <cell r="C5587" t="str">
            <v>P</v>
          </cell>
          <cell r="D5587" t="str">
            <v>23112</v>
          </cell>
          <cell r="E5587" t="str">
            <v>PIPE</v>
          </cell>
          <cell r="F5587">
            <v>1</v>
          </cell>
          <cell r="G5587" t="str">
            <v>CB100408000200</v>
          </cell>
          <cell r="H5587">
            <v>2</v>
          </cell>
          <cell r="I5587" t="str">
            <v>--</v>
          </cell>
          <cell r="J5587" t="str">
            <v>-</v>
          </cell>
          <cell r="K5587">
            <v>57</v>
          </cell>
        </row>
        <row r="5588">
          <cell r="A5588" t="str">
            <v>UT</v>
          </cell>
          <cell r="B5588" t="str">
            <v>CA304</v>
          </cell>
          <cell r="C5588" t="str">
            <v>MC</v>
          </cell>
          <cell r="D5588" t="str">
            <v>12014</v>
          </cell>
          <cell r="E5588" t="str">
            <v>PIPE</v>
          </cell>
          <cell r="F5588">
            <v>1</v>
          </cell>
          <cell r="G5588" t="str">
            <v>CB100405000200</v>
          </cell>
          <cell r="H5588">
            <v>2</v>
          </cell>
          <cell r="I5588" t="str">
            <v>--</v>
          </cell>
          <cell r="J5588" t="str">
            <v>-</v>
          </cell>
          <cell r="K5588">
            <v>58.5</v>
          </cell>
        </row>
        <row r="5589">
          <cell r="A5589" t="str">
            <v>UT</v>
          </cell>
          <cell r="B5589" t="str">
            <v>A5C</v>
          </cell>
          <cell r="C5589" t="str">
            <v>P</v>
          </cell>
          <cell r="D5589" t="str">
            <v>23148</v>
          </cell>
          <cell r="E5589" t="str">
            <v>PIPE</v>
          </cell>
          <cell r="F5589">
            <v>1</v>
          </cell>
          <cell r="G5589" t="str">
            <v>CB100408000200</v>
          </cell>
          <cell r="H5589">
            <v>2</v>
          </cell>
          <cell r="I5589" t="str">
            <v>--</v>
          </cell>
          <cell r="J5589" t="str">
            <v>-</v>
          </cell>
          <cell r="K5589">
            <v>59.6</v>
          </cell>
        </row>
        <row r="5590">
          <cell r="A5590" t="str">
            <v>UT</v>
          </cell>
          <cell r="B5590" t="str">
            <v>A5C</v>
          </cell>
          <cell r="C5590" t="str">
            <v>P</v>
          </cell>
          <cell r="D5590" t="str">
            <v>23155</v>
          </cell>
          <cell r="E5590" t="str">
            <v>PIPE</v>
          </cell>
          <cell r="F5590">
            <v>1</v>
          </cell>
          <cell r="G5590" t="str">
            <v>CB100408000200</v>
          </cell>
          <cell r="H5590">
            <v>2</v>
          </cell>
          <cell r="I5590" t="str">
            <v>--</v>
          </cell>
          <cell r="J5590" t="str">
            <v>-</v>
          </cell>
          <cell r="K5590">
            <v>60.5</v>
          </cell>
        </row>
        <row r="5591">
          <cell r="A5591" t="str">
            <v>UT</v>
          </cell>
          <cell r="B5591" t="str">
            <v>A5C</v>
          </cell>
          <cell r="C5591" t="str">
            <v>P</v>
          </cell>
          <cell r="D5591" t="str">
            <v>23144</v>
          </cell>
          <cell r="E5591" t="str">
            <v>PIPE</v>
          </cell>
          <cell r="F5591">
            <v>1</v>
          </cell>
          <cell r="G5591" t="str">
            <v>CB100408000200</v>
          </cell>
          <cell r="H5591">
            <v>2</v>
          </cell>
          <cell r="I5591" t="str">
            <v>--</v>
          </cell>
          <cell r="J5591" t="str">
            <v>-</v>
          </cell>
          <cell r="K5591">
            <v>62.5</v>
          </cell>
        </row>
        <row r="5592">
          <cell r="A5592" t="str">
            <v>UT</v>
          </cell>
          <cell r="B5592" t="str">
            <v>A5C</v>
          </cell>
          <cell r="C5592" t="str">
            <v>P</v>
          </cell>
          <cell r="D5592" t="str">
            <v>23108</v>
          </cell>
          <cell r="E5592" t="str">
            <v>PIPE</v>
          </cell>
          <cell r="F5592">
            <v>1</v>
          </cell>
          <cell r="G5592" t="str">
            <v>CB100408000200</v>
          </cell>
          <cell r="H5592">
            <v>2</v>
          </cell>
          <cell r="I5592" t="str">
            <v>--</v>
          </cell>
          <cell r="J5592" t="str">
            <v>-</v>
          </cell>
          <cell r="K5592">
            <v>64</v>
          </cell>
        </row>
        <row r="5593">
          <cell r="A5593" t="str">
            <v>UT</v>
          </cell>
          <cell r="B5593" t="str">
            <v>A5C</v>
          </cell>
          <cell r="C5593" t="str">
            <v>P</v>
          </cell>
          <cell r="D5593" t="str">
            <v>HOLD4</v>
          </cell>
          <cell r="E5593" t="str">
            <v>PIPE</v>
          </cell>
          <cell r="F5593">
            <v>1</v>
          </cell>
          <cell r="G5593" t="str">
            <v>CB100408000200</v>
          </cell>
          <cell r="H5593">
            <v>2</v>
          </cell>
          <cell r="I5593" t="str">
            <v>--</v>
          </cell>
          <cell r="J5593" t="str">
            <v>-</v>
          </cell>
          <cell r="K5593">
            <v>82</v>
          </cell>
        </row>
        <row r="5594">
          <cell r="A5594" t="str">
            <v>UT</v>
          </cell>
          <cell r="B5594" t="str">
            <v>A5C</v>
          </cell>
          <cell r="C5594" t="str">
            <v>P</v>
          </cell>
          <cell r="D5594" t="str">
            <v>HOLD3</v>
          </cell>
          <cell r="E5594" t="str">
            <v>PIPE</v>
          </cell>
          <cell r="F5594">
            <v>1</v>
          </cell>
          <cell r="G5594" t="str">
            <v>CB100408000200</v>
          </cell>
          <cell r="H5594">
            <v>2</v>
          </cell>
          <cell r="I5594" t="str">
            <v>--</v>
          </cell>
          <cell r="J5594" t="str">
            <v>-</v>
          </cell>
          <cell r="K5594">
            <v>85</v>
          </cell>
        </row>
        <row r="5595">
          <cell r="A5595" t="str">
            <v>UT</v>
          </cell>
          <cell r="B5595" t="str">
            <v>A5C</v>
          </cell>
          <cell r="C5595" t="str">
            <v>P</v>
          </cell>
          <cell r="D5595" t="str">
            <v>HOLD1</v>
          </cell>
          <cell r="E5595" t="str">
            <v>PIPE</v>
          </cell>
          <cell r="F5595">
            <v>1</v>
          </cell>
          <cell r="G5595" t="str">
            <v>CB100408000200</v>
          </cell>
          <cell r="H5595">
            <v>2</v>
          </cell>
          <cell r="I5595" t="str">
            <v>--</v>
          </cell>
          <cell r="J5595" t="str">
            <v>-</v>
          </cell>
          <cell r="K5595">
            <v>142</v>
          </cell>
        </row>
        <row r="5596">
          <cell r="A5596" t="str">
            <v>UT</v>
          </cell>
          <cell r="B5596" t="str">
            <v>A5C</v>
          </cell>
          <cell r="C5596" t="str">
            <v>P</v>
          </cell>
          <cell r="D5596" t="str">
            <v>HOLD2</v>
          </cell>
          <cell r="E5596" t="str">
            <v>PIPE</v>
          </cell>
          <cell r="F5596">
            <v>1</v>
          </cell>
          <cell r="G5596" t="str">
            <v>CB100408000200</v>
          </cell>
          <cell r="H5596">
            <v>2</v>
          </cell>
          <cell r="I5596" t="str">
            <v>--</v>
          </cell>
          <cell r="J5596" t="str">
            <v>-</v>
          </cell>
          <cell r="K5596">
            <v>312</v>
          </cell>
        </row>
        <row r="5597">
          <cell r="A5597" t="str">
            <v>UT</v>
          </cell>
          <cell r="B5597" t="str">
            <v>B2C</v>
          </cell>
          <cell r="C5597" t="str">
            <v>SH</v>
          </cell>
          <cell r="D5597" t="str">
            <v>001</v>
          </cell>
          <cell r="E5597" t="str">
            <v>PIPE</v>
          </cell>
          <cell r="F5597">
            <v>1</v>
          </cell>
          <cell r="G5597" t="str">
            <v>CB100404000300</v>
          </cell>
          <cell r="H5597">
            <v>3</v>
          </cell>
          <cell r="I5597" t="str">
            <v>--</v>
          </cell>
          <cell r="J5597" t="str">
            <v>-</v>
          </cell>
          <cell r="K5597">
            <v>40</v>
          </cell>
        </row>
        <row r="5598">
          <cell r="A5598" t="str">
            <v>UT</v>
          </cell>
          <cell r="B5598" t="str">
            <v>B2C</v>
          </cell>
          <cell r="C5598" t="str">
            <v>SH</v>
          </cell>
          <cell r="D5598" t="str">
            <v>001</v>
          </cell>
          <cell r="E5598" t="str">
            <v>PIPE</v>
          </cell>
          <cell r="F5598">
            <v>1</v>
          </cell>
          <cell r="G5598" t="str">
            <v>CB100404001200</v>
          </cell>
          <cell r="H5598">
            <v>12</v>
          </cell>
          <cell r="I5598" t="str">
            <v>--</v>
          </cell>
          <cell r="J5598" t="str">
            <v>-</v>
          </cell>
          <cell r="K5598">
            <v>230</v>
          </cell>
        </row>
        <row r="5599">
          <cell r="A5599" t="str">
            <v>UT</v>
          </cell>
          <cell r="B5599" t="str">
            <v>A5C</v>
          </cell>
          <cell r="C5599" t="str">
            <v>WW</v>
          </cell>
          <cell r="D5599" t="str">
            <v>002</v>
          </cell>
          <cell r="E5599" t="str">
            <v>PIPE</v>
          </cell>
          <cell r="F5599">
            <v>1</v>
          </cell>
          <cell r="G5599" t="str">
            <v>CB100404001200</v>
          </cell>
          <cell r="H5599">
            <v>12</v>
          </cell>
          <cell r="I5599" t="str">
            <v>--</v>
          </cell>
          <cell r="J5599" t="str">
            <v>-</v>
          </cell>
          <cell r="K5599">
            <v>10</v>
          </cell>
        </row>
        <row r="5600">
          <cell r="A5600" t="str">
            <v>UT</v>
          </cell>
          <cell r="B5600" t="str">
            <v>A5C</v>
          </cell>
          <cell r="C5600" t="str">
            <v>WW</v>
          </cell>
          <cell r="D5600" t="str">
            <v>002</v>
          </cell>
          <cell r="E5600" t="str">
            <v>PIPE</v>
          </cell>
          <cell r="F5600">
            <v>1</v>
          </cell>
          <cell r="G5600" t="str">
            <v>CB100404002000</v>
          </cell>
          <cell r="H5600">
            <v>20</v>
          </cell>
          <cell r="I5600" t="str">
            <v>--</v>
          </cell>
          <cell r="J5600" t="str">
            <v>-</v>
          </cell>
          <cell r="K5600">
            <v>348</v>
          </cell>
        </row>
        <row r="5601">
          <cell r="A5601" t="str">
            <v>UT</v>
          </cell>
          <cell r="B5601" t="str">
            <v>B2C</v>
          </cell>
          <cell r="C5601" t="str">
            <v>SH</v>
          </cell>
          <cell r="D5601" t="str">
            <v>001</v>
          </cell>
          <cell r="E5601" t="str">
            <v>PIPE</v>
          </cell>
          <cell r="F5601">
            <v>1</v>
          </cell>
          <cell r="G5601" t="str">
            <v>CB100404000400</v>
          </cell>
          <cell r="H5601">
            <v>4</v>
          </cell>
          <cell r="I5601" t="str">
            <v>--</v>
          </cell>
          <cell r="J5601" t="str">
            <v>-</v>
          </cell>
          <cell r="K5601">
            <v>41.5</v>
          </cell>
        </row>
        <row r="5602">
          <cell r="A5602" t="str">
            <v>UT</v>
          </cell>
          <cell r="B5602" t="str">
            <v>CA307</v>
          </cell>
          <cell r="C5602" t="str">
            <v>P</v>
          </cell>
          <cell r="D5602" t="str">
            <v>HOLD7</v>
          </cell>
          <cell r="E5602" t="str">
            <v>PIPE</v>
          </cell>
          <cell r="F5602">
            <v>1</v>
          </cell>
          <cell r="G5602" t="str">
            <v>CB100405000400</v>
          </cell>
          <cell r="H5602">
            <v>4</v>
          </cell>
          <cell r="I5602" t="str">
            <v>--</v>
          </cell>
          <cell r="J5602" t="str">
            <v>-</v>
          </cell>
          <cell r="K5602">
            <v>43</v>
          </cell>
        </row>
        <row r="5603">
          <cell r="A5603" t="str">
            <v>UT</v>
          </cell>
          <cell r="B5603" t="str">
            <v>A5C</v>
          </cell>
          <cell r="C5603" t="str">
            <v>P</v>
          </cell>
          <cell r="D5603" t="str">
            <v>HOLD6</v>
          </cell>
          <cell r="E5603" t="str">
            <v>PIPE</v>
          </cell>
          <cell r="F5603">
            <v>1</v>
          </cell>
          <cell r="G5603" t="str">
            <v>CB100404000400</v>
          </cell>
          <cell r="H5603">
            <v>4</v>
          </cell>
          <cell r="I5603" t="str">
            <v>--</v>
          </cell>
          <cell r="J5603" t="str">
            <v>-</v>
          </cell>
          <cell r="K5603">
            <v>83</v>
          </cell>
        </row>
        <row r="5604">
          <cell r="A5604" t="str">
            <v>UT</v>
          </cell>
          <cell r="B5604" t="str">
            <v>A5C</v>
          </cell>
          <cell r="C5604" t="str">
            <v>P</v>
          </cell>
          <cell r="D5604" t="str">
            <v>HOLD5</v>
          </cell>
          <cell r="E5604" t="str">
            <v>PIPE</v>
          </cell>
          <cell r="F5604">
            <v>1</v>
          </cell>
          <cell r="G5604" t="str">
            <v>CB100404000400</v>
          </cell>
          <cell r="H5604">
            <v>4</v>
          </cell>
          <cell r="I5604" t="str">
            <v>--</v>
          </cell>
          <cell r="J5604" t="str">
            <v>-</v>
          </cell>
          <cell r="K5604">
            <v>228</v>
          </cell>
        </row>
        <row r="5605">
          <cell r="A5605" t="str">
            <v>UT</v>
          </cell>
          <cell r="B5605" t="str">
            <v>A5C</v>
          </cell>
          <cell r="C5605" t="str">
            <v>WW</v>
          </cell>
          <cell r="D5605" t="str">
            <v>003</v>
          </cell>
          <cell r="E5605" t="str">
            <v>PIPE</v>
          </cell>
          <cell r="F5605">
            <v>1</v>
          </cell>
          <cell r="G5605" t="str">
            <v>CB100404000400</v>
          </cell>
          <cell r="H5605">
            <v>4</v>
          </cell>
          <cell r="I5605" t="str">
            <v>--</v>
          </cell>
          <cell r="J5605" t="str">
            <v>-</v>
          </cell>
          <cell r="K5605">
            <v>144</v>
          </cell>
        </row>
        <row r="5606">
          <cell r="A5606" t="str">
            <v>UT</v>
          </cell>
          <cell r="B5606" t="str">
            <v>B2C</v>
          </cell>
          <cell r="C5606" t="str">
            <v>SH</v>
          </cell>
          <cell r="D5606" t="str">
            <v>001</v>
          </cell>
          <cell r="E5606" t="str">
            <v>PIPE</v>
          </cell>
          <cell r="F5606">
            <v>1</v>
          </cell>
          <cell r="G5606" t="str">
            <v>CB100404000600</v>
          </cell>
          <cell r="H5606">
            <v>6</v>
          </cell>
          <cell r="I5606" t="str">
            <v>--</v>
          </cell>
          <cell r="J5606" t="str">
            <v>-</v>
          </cell>
          <cell r="K5606">
            <v>2</v>
          </cell>
        </row>
        <row r="5607">
          <cell r="A5607" t="str">
            <v>UT</v>
          </cell>
          <cell r="B5607" t="str">
            <v>CA307</v>
          </cell>
          <cell r="C5607" t="str">
            <v>HCLG</v>
          </cell>
          <cell r="D5607" t="str">
            <v>1100</v>
          </cell>
          <cell r="E5607" t="str">
            <v>PIPE</v>
          </cell>
          <cell r="F5607">
            <v>1</v>
          </cell>
          <cell r="G5607" t="str">
            <v>CB100405000600</v>
          </cell>
          <cell r="H5607">
            <v>6</v>
          </cell>
          <cell r="I5607" t="str">
            <v>--</v>
          </cell>
          <cell r="J5607" t="str">
            <v>-</v>
          </cell>
          <cell r="K5607">
            <v>97</v>
          </cell>
        </row>
        <row r="5608">
          <cell r="A5608" t="str">
            <v>UT</v>
          </cell>
          <cell r="B5608" t="str">
            <v>A5C</v>
          </cell>
          <cell r="C5608" t="str">
            <v>WW</v>
          </cell>
          <cell r="D5608" t="str">
            <v>002</v>
          </cell>
          <cell r="E5608" t="str">
            <v>PIPE</v>
          </cell>
          <cell r="F5608">
            <v>1</v>
          </cell>
          <cell r="G5608" t="str">
            <v>CB100404000600</v>
          </cell>
          <cell r="H5608">
            <v>6</v>
          </cell>
          <cell r="I5608" t="str">
            <v>--</v>
          </cell>
          <cell r="J5608" t="str">
            <v>-</v>
          </cell>
          <cell r="K5608">
            <v>10</v>
          </cell>
        </row>
        <row r="5609">
          <cell r="A5609" t="str">
            <v>UT</v>
          </cell>
          <cell r="B5609" t="str">
            <v>B2C</v>
          </cell>
          <cell r="C5609" t="str">
            <v>SH</v>
          </cell>
          <cell r="D5609" t="str">
            <v>001</v>
          </cell>
          <cell r="E5609" t="str">
            <v>PIPE</v>
          </cell>
          <cell r="F5609">
            <v>1</v>
          </cell>
          <cell r="G5609" t="str">
            <v>CB100404000800</v>
          </cell>
          <cell r="H5609">
            <v>8</v>
          </cell>
          <cell r="I5609" t="str">
            <v>--</v>
          </cell>
          <cell r="J5609" t="str">
            <v>-</v>
          </cell>
          <cell r="K5609">
            <v>10</v>
          </cell>
        </row>
        <row r="5610">
          <cell r="A5610" t="str">
            <v>UT</v>
          </cell>
          <cell r="B5610" t="str">
            <v>A5C</v>
          </cell>
          <cell r="C5610" t="str">
            <v>WW</v>
          </cell>
          <cell r="D5610" t="str">
            <v>002</v>
          </cell>
          <cell r="E5610" t="str">
            <v>PIPE</v>
          </cell>
          <cell r="F5610">
            <v>1</v>
          </cell>
          <cell r="G5610" t="str">
            <v>CB100404000800</v>
          </cell>
          <cell r="H5610">
            <v>8</v>
          </cell>
          <cell r="I5610" t="str">
            <v>--</v>
          </cell>
          <cell r="J5610" t="str">
            <v>-</v>
          </cell>
          <cell r="K5610">
            <v>20</v>
          </cell>
        </row>
        <row r="5611">
          <cell r="A5611" t="str">
            <v>UT</v>
          </cell>
          <cell r="B5611" t="str">
            <v>B2C</v>
          </cell>
          <cell r="C5611" t="str">
            <v>SCL</v>
          </cell>
          <cell r="D5611" t="str">
            <v>002</v>
          </cell>
          <cell r="E5611" t="str">
            <v>NPL</v>
          </cell>
          <cell r="F5611">
            <v>2</v>
          </cell>
          <cell r="G5611" t="str">
            <v>CB132308000TVR</v>
          </cell>
          <cell r="H5611">
            <v>0.75</v>
          </cell>
          <cell r="I5611" t="str">
            <v>75mm</v>
          </cell>
          <cell r="J5611" t="str">
            <v>-</v>
          </cell>
          <cell r="K5611">
            <v>3</v>
          </cell>
        </row>
        <row r="5612">
          <cell r="A5612" t="str">
            <v>UT</v>
          </cell>
          <cell r="B5612" t="str">
            <v>B2C</v>
          </cell>
          <cell r="C5612" t="str">
            <v>SCL</v>
          </cell>
          <cell r="D5612" t="str">
            <v>002</v>
          </cell>
          <cell r="E5612" t="str">
            <v>TEE</v>
          </cell>
          <cell r="F5612">
            <v>2</v>
          </cell>
          <cell r="G5612" t="str">
            <v>CB400300000T00</v>
          </cell>
          <cell r="H5612">
            <v>0.75</v>
          </cell>
          <cell r="I5612" t="str">
            <v>--</v>
          </cell>
          <cell r="J5612" t="str">
            <v>-</v>
          </cell>
          <cell r="K5612">
            <v>6</v>
          </cell>
        </row>
        <row r="5613">
          <cell r="A5613" t="str">
            <v>UT</v>
          </cell>
          <cell r="B5613" t="str">
            <v>B2C</v>
          </cell>
          <cell r="C5613" t="str">
            <v>SCL</v>
          </cell>
          <cell r="D5613" t="str">
            <v>002</v>
          </cell>
          <cell r="E5613" t="str">
            <v>90 ELL</v>
          </cell>
          <cell r="F5613">
            <v>2</v>
          </cell>
          <cell r="G5613" t="str">
            <v>CB400100000T00</v>
          </cell>
          <cell r="H5613">
            <v>0.75</v>
          </cell>
          <cell r="I5613" t="str">
            <v>--</v>
          </cell>
          <cell r="J5613" t="str">
            <v>-</v>
          </cell>
          <cell r="K5613">
            <v>8</v>
          </cell>
        </row>
        <row r="5614">
          <cell r="A5614" t="str">
            <v>UT</v>
          </cell>
          <cell r="B5614" t="str">
            <v>B2C</v>
          </cell>
          <cell r="C5614" t="str">
            <v>SH</v>
          </cell>
          <cell r="D5614" t="str">
            <v>001</v>
          </cell>
          <cell r="E5614" t="str">
            <v>NPL</v>
          </cell>
          <cell r="F5614">
            <v>2</v>
          </cell>
          <cell r="G5614" t="str">
            <v>CB132308000TVR</v>
          </cell>
          <cell r="H5614">
            <v>0.75</v>
          </cell>
          <cell r="I5614" t="str">
            <v>75mm</v>
          </cell>
          <cell r="J5614" t="str">
            <v>-</v>
          </cell>
          <cell r="K5614">
            <v>12</v>
          </cell>
        </row>
        <row r="5615">
          <cell r="A5615" t="str">
            <v>UT</v>
          </cell>
          <cell r="B5615" t="str">
            <v>B2C</v>
          </cell>
          <cell r="C5615" t="str">
            <v>SCL</v>
          </cell>
          <cell r="D5615" t="str">
            <v>002</v>
          </cell>
          <cell r="E5615" t="str">
            <v>90 ELL</v>
          </cell>
          <cell r="F5615">
            <v>2</v>
          </cell>
          <cell r="G5615" t="str">
            <v>CB400100000T00</v>
          </cell>
          <cell r="H5615">
            <v>0.75</v>
          </cell>
          <cell r="I5615" t="str">
            <v>--</v>
          </cell>
          <cell r="J5615">
            <v>8</v>
          </cell>
          <cell r="K5615" t="str">
            <v>-</v>
          </cell>
        </row>
        <row r="5616">
          <cell r="A5616" t="str">
            <v>UT</v>
          </cell>
          <cell r="B5616" t="str">
            <v>B2C</v>
          </cell>
          <cell r="C5616" t="str">
            <v>SCL</v>
          </cell>
          <cell r="D5616" t="str">
            <v>002</v>
          </cell>
          <cell r="E5616" t="str">
            <v>NPL</v>
          </cell>
          <cell r="F5616">
            <v>2</v>
          </cell>
          <cell r="G5616" t="str">
            <v>CB132308000TVR</v>
          </cell>
          <cell r="H5616">
            <v>0.75</v>
          </cell>
          <cell r="I5616" t="str">
            <v>75mm</v>
          </cell>
          <cell r="J5616">
            <v>3</v>
          </cell>
          <cell r="K5616" t="str">
            <v>-</v>
          </cell>
        </row>
        <row r="5617">
          <cell r="A5617" t="str">
            <v>UT</v>
          </cell>
          <cell r="B5617" t="str">
            <v>B2C</v>
          </cell>
          <cell r="C5617" t="str">
            <v>SH</v>
          </cell>
          <cell r="D5617" t="str">
            <v>001</v>
          </cell>
          <cell r="E5617" t="str">
            <v>NPL</v>
          </cell>
          <cell r="F5617">
            <v>2</v>
          </cell>
          <cell r="G5617" t="str">
            <v>CB132308000TVR</v>
          </cell>
          <cell r="H5617">
            <v>0.75</v>
          </cell>
          <cell r="I5617" t="str">
            <v>75mm</v>
          </cell>
          <cell r="J5617">
            <v>12</v>
          </cell>
          <cell r="K5617" t="str">
            <v>-</v>
          </cell>
        </row>
        <row r="5618">
          <cell r="A5618" t="str">
            <v>UT</v>
          </cell>
          <cell r="B5618" t="str">
            <v>B2C</v>
          </cell>
          <cell r="C5618" t="str">
            <v>SCL</v>
          </cell>
          <cell r="D5618" t="str">
            <v>002</v>
          </cell>
          <cell r="E5618" t="str">
            <v>TEE</v>
          </cell>
          <cell r="F5618">
            <v>2</v>
          </cell>
          <cell r="G5618" t="str">
            <v>CB400300000T00</v>
          </cell>
          <cell r="H5618">
            <v>0.75</v>
          </cell>
          <cell r="I5618" t="str">
            <v>--</v>
          </cell>
          <cell r="J5618">
            <v>6</v>
          </cell>
          <cell r="K5618" t="str">
            <v>-</v>
          </cell>
        </row>
        <row r="5619">
          <cell r="A5619" t="str">
            <v>UT</v>
          </cell>
          <cell r="B5619" t="str">
            <v>CA307</v>
          </cell>
          <cell r="C5619" t="str">
            <v>P</v>
          </cell>
          <cell r="D5619" t="str">
            <v>HOLD7</v>
          </cell>
          <cell r="E5619" t="str">
            <v>CAP</v>
          </cell>
          <cell r="F5619">
            <v>2</v>
          </cell>
          <cell r="G5619" t="str">
            <v>CB520700000T00</v>
          </cell>
          <cell r="H5619">
            <v>0.75</v>
          </cell>
          <cell r="I5619" t="str">
            <v>--</v>
          </cell>
          <cell r="K5619">
            <v>1</v>
          </cell>
        </row>
        <row r="5620">
          <cell r="A5620" t="str">
            <v>UT</v>
          </cell>
          <cell r="B5620" t="str">
            <v>CA307</v>
          </cell>
          <cell r="C5620" t="str">
            <v>P</v>
          </cell>
          <cell r="D5620" t="str">
            <v>HOLD7</v>
          </cell>
          <cell r="E5620" t="str">
            <v>CAP</v>
          </cell>
          <cell r="F5620">
            <v>2</v>
          </cell>
          <cell r="G5620" t="str">
            <v>CB520700000T00</v>
          </cell>
          <cell r="H5620">
            <v>0.75</v>
          </cell>
          <cell r="I5620" t="str">
            <v>--</v>
          </cell>
          <cell r="J5620">
            <v>1</v>
          </cell>
          <cell r="K5620" t="str">
            <v>-</v>
          </cell>
        </row>
        <row r="5621">
          <cell r="A5621" t="str">
            <v>UT</v>
          </cell>
          <cell r="B5621" t="str">
            <v>CA307</v>
          </cell>
          <cell r="C5621" t="str">
            <v>HCLG</v>
          </cell>
          <cell r="D5621" t="str">
            <v>1100</v>
          </cell>
          <cell r="E5621" t="str">
            <v>CAP</v>
          </cell>
          <cell r="F5621">
            <v>2</v>
          </cell>
          <cell r="G5621" t="str">
            <v>CB520700000T00</v>
          </cell>
          <cell r="H5621">
            <v>0.75</v>
          </cell>
          <cell r="I5621" t="str">
            <v>--</v>
          </cell>
          <cell r="J5621" t="str">
            <v>-</v>
          </cell>
          <cell r="K5621">
            <v>1</v>
          </cell>
        </row>
        <row r="5622">
          <cell r="A5622" t="str">
            <v>UT</v>
          </cell>
          <cell r="B5622" t="str">
            <v>A5C</v>
          </cell>
          <cell r="C5622" t="str">
            <v>P</v>
          </cell>
          <cell r="D5622" t="str">
            <v>HOLD4</v>
          </cell>
          <cell r="E5622" t="str">
            <v>CAP</v>
          </cell>
          <cell r="F5622">
            <v>2</v>
          </cell>
          <cell r="G5622" t="str">
            <v>CB520700000T00</v>
          </cell>
          <cell r="H5622">
            <v>0.75</v>
          </cell>
          <cell r="I5622" t="str">
            <v>--</v>
          </cell>
          <cell r="J5622" t="str">
            <v>-</v>
          </cell>
          <cell r="K5622">
            <v>1</v>
          </cell>
        </row>
        <row r="5623">
          <cell r="A5623" t="str">
            <v>UT</v>
          </cell>
          <cell r="B5623" t="str">
            <v>A5C</v>
          </cell>
          <cell r="C5623" t="str">
            <v>P</v>
          </cell>
          <cell r="D5623" t="str">
            <v>HOLD6</v>
          </cell>
          <cell r="E5623" t="str">
            <v>CAP</v>
          </cell>
          <cell r="F5623">
            <v>2</v>
          </cell>
          <cell r="G5623" t="str">
            <v>CB520700000T00</v>
          </cell>
          <cell r="H5623">
            <v>0.75</v>
          </cell>
          <cell r="I5623" t="str">
            <v>--</v>
          </cell>
          <cell r="J5623" t="str">
            <v>-</v>
          </cell>
          <cell r="K5623">
            <v>1</v>
          </cell>
        </row>
        <row r="5624">
          <cell r="A5624" t="str">
            <v>UT</v>
          </cell>
          <cell r="B5624" t="str">
            <v>A5C</v>
          </cell>
          <cell r="C5624" t="str">
            <v>P</v>
          </cell>
          <cell r="D5624" t="str">
            <v>HOLD1</v>
          </cell>
          <cell r="E5624" t="str">
            <v>CAP</v>
          </cell>
          <cell r="F5624">
            <v>2</v>
          </cell>
          <cell r="G5624" t="str">
            <v>CB520700000T00</v>
          </cell>
          <cell r="H5624">
            <v>0.75</v>
          </cell>
          <cell r="I5624" t="str">
            <v>--</v>
          </cell>
          <cell r="J5624" t="str">
            <v>-</v>
          </cell>
          <cell r="K5624">
            <v>2</v>
          </cell>
        </row>
        <row r="5625">
          <cell r="A5625" t="str">
            <v>UT</v>
          </cell>
          <cell r="B5625" t="str">
            <v>A5C</v>
          </cell>
          <cell r="C5625" t="str">
            <v>P</v>
          </cell>
          <cell r="D5625" t="str">
            <v>HOLD3</v>
          </cell>
          <cell r="E5625" t="str">
            <v>CAP</v>
          </cell>
          <cell r="F5625">
            <v>2</v>
          </cell>
          <cell r="G5625" t="str">
            <v>CB520700000T00</v>
          </cell>
          <cell r="H5625">
            <v>0.75</v>
          </cell>
          <cell r="I5625" t="str">
            <v>--</v>
          </cell>
          <cell r="J5625" t="str">
            <v>-</v>
          </cell>
          <cell r="K5625">
            <v>2</v>
          </cell>
        </row>
        <row r="5626">
          <cell r="A5626" t="str">
            <v>UT</v>
          </cell>
          <cell r="B5626" t="str">
            <v>A5C</v>
          </cell>
          <cell r="C5626" t="str">
            <v>P</v>
          </cell>
          <cell r="D5626" t="str">
            <v>HOLD2</v>
          </cell>
          <cell r="E5626" t="str">
            <v>CAP</v>
          </cell>
          <cell r="F5626">
            <v>2</v>
          </cell>
          <cell r="G5626" t="str">
            <v>CB520700000T00</v>
          </cell>
          <cell r="H5626">
            <v>0.75</v>
          </cell>
          <cell r="I5626" t="str">
            <v>--</v>
          </cell>
          <cell r="J5626" t="str">
            <v>-</v>
          </cell>
          <cell r="K5626">
            <v>4</v>
          </cell>
        </row>
        <row r="5627">
          <cell r="A5627" t="str">
            <v>UT</v>
          </cell>
          <cell r="B5627" t="str">
            <v>A5C</v>
          </cell>
          <cell r="C5627" t="str">
            <v>P</v>
          </cell>
          <cell r="D5627" t="str">
            <v>HOLD5</v>
          </cell>
          <cell r="E5627" t="str">
            <v>CAP</v>
          </cell>
          <cell r="F5627">
            <v>2</v>
          </cell>
          <cell r="G5627" t="str">
            <v>CB520700000T00</v>
          </cell>
          <cell r="H5627">
            <v>0.75</v>
          </cell>
          <cell r="I5627" t="str">
            <v>--</v>
          </cell>
          <cell r="J5627" t="str">
            <v>-</v>
          </cell>
          <cell r="K5627">
            <v>4</v>
          </cell>
        </row>
        <row r="5628">
          <cell r="A5628" t="str">
            <v>UT</v>
          </cell>
          <cell r="B5628" t="str">
            <v>CA307</v>
          </cell>
          <cell r="C5628" t="str">
            <v>HCLG</v>
          </cell>
          <cell r="D5628" t="str">
            <v>1100</v>
          </cell>
          <cell r="E5628" t="str">
            <v>CAP</v>
          </cell>
          <cell r="F5628">
            <v>2</v>
          </cell>
          <cell r="G5628" t="str">
            <v>CB520700000T00</v>
          </cell>
          <cell r="H5628">
            <v>0.75</v>
          </cell>
          <cell r="I5628" t="str">
            <v>--</v>
          </cell>
          <cell r="J5628">
            <v>1</v>
          </cell>
          <cell r="K5628" t="str">
            <v>-</v>
          </cell>
        </row>
        <row r="5629">
          <cell r="A5629" t="str">
            <v>UT</v>
          </cell>
          <cell r="B5629" t="str">
            <v>A5C</v>
          </cell>
          <cell r="C5629" t="str">
            <v>P</v>
          </cell>
          <cell r="D5629" t="str">
            <v>HOLD1</v>
          </cell>
          <cell r="E5629" t="str">
            <v>CAP</v>
          </cell>
          <cell r="F5629">
            <v>2</v>
          </cell>
          <cell r="G5629" t="str">
            <v>CB520700000T00</v>
          </cell>
          <cell r="H5629">
            <v>0.75</v>
          </cell>
          <cell r="I5629" t="str">
            <v>--</v>
          </cell>
          <cell r="J5629">
            <v>2</v>
          </cell>
          <cell r="K5629" t="str">
            <v>-</v>
          </cell>
        </row>
        <row r="5630">
          <cell r="A5630" t="str">
            <v>UT</v>
          </cell>
          <cell r="B5630" t="str">
            <v>A5C</v>
          </cell>
          <cell r="C5630" t="str">
            <v>P</v>
          </cell>
          <cell r="D5630" t="str">
            <v>HOLD2</v>
          </cell>
          <cell r="E5630" t="str">
            <v>CAP</v>
          </cell>
          <cell r="F5630">
            <v>2</v>
          </cell>
          <cell r="G5630" t="str">
            <v>CB520700000T00</v>
          </cell>
          <cell r="H5630">
            <v>0.75</v>
          </cell>
          <cell r="I5630" t="str">
            <v>--</v>
          </cell>
          <cell r="J5630">
            <v>4</v>
          </cell>
          <cell r="K5630" t="str">
            <v>-</v>
          </cell>
        </row>
        <row r="5631">
          <cell r="A5631" t="str">
            <v>UT</v>
          </cell>
          <cell r="B5631" t="str">
            <v>A5C</v>
          </cell>
          <cell r="C5631" t="str">
            <v>P</v>
          </cell>
          <cell r="D5631" t="str">
            <v>HOLD3</v>
          </cell>
          <cell r="E5631" t="str">
            <v>CAP</v>
          </cell>
          <cell r="F5631">
            <v>2</v>
          </cell>
          <cell r="G5631" t="str">
            <v>CB520700000T00</v>
          </cell>
          <cell r="H5631">
            <v>0.75</v>
          </cell>
          <cell r="I5631" t="str">
            <v>--</v>
          </cell>
          <cell r="J5631">
            <v>2</v>
          </cell>
          <cell r="K5631" t="str">
            <v>-</v>
          </cell>
        </row>
        <row r="5632">
          <cell r="A5632" t="str">
            <v>UT</v>
          </cell>
          <cell r="B5632" t="str">
            <v>A5C</v>
          </cell>
          <cell r="C5632" t="str">
            <v>P</v>
          </cell>
          <cell r="D5632" t="str">
            <v>HOLD4</v>
          </cell>
          <cell r="E5632" t="str">
            <v>CAP</v>
          </cell>
          <cell r="F5632">
            <v>2</v>
          </cell>
          <cell r="G5632" t="str">
            <v>CB520700000T00</v>
          </cell>
          <cell r="H5632">
            <v>0.75</v>
          </cell>
          <cell r="I5632" t="str">
            <v>--</v>
          </cell>
          <cell r="J5632">
            <v>1</v>
          </cell>
          <cell r="K5632" t="str">
            <v>-</v>
          </cell>
        </row>
        <row r="5633">
          <cell r="A5633" t="str">
            <v>UT</v>
          </cell>
          <cell r="B5633" t="str">
            <v>A5C</v>
          </cell>
          <cell r="C5633" t="str">
            <v>P</v>
          </cell>
          <cell r="D5633" t="str">
            <v>HOLD5</v>
          </cell>
          <cell r="E5633" t="str">
            <v>CAP</v>
          </cell>
          <cell r="F5633">
            <v>2</v>
          </cell>
          <cell r="G5633" t="str">
            <v>CB520700000T00</v>
          </cell>
          <cell r="H5633">
            <v>0.75</v>
          </cell>
          <cell r="I5633" t="str">
            <v>--</v>
          </cell>
          <cell r="J5633">
            <v>4</v>
          </cell>
          <cell r="K5633" t="str">
            <v>-</v>
          </cell>
        </row>
        <row r="5634">
          <cell r="A5634" t="str">
            <v>UT</v>
          </cell>
          <cell r="B5634" t="str">
            <v>A5C</v>
          </cell>
          <cell r="C5634" t="str">
            <v>P</v>
          </cell>
          <cell r="D5634" t="str">
            <v>HOLD6</v>
          </cell>
          <cell r="E5634" t="str">
            <v>CAP</v>
          </cell>
          <cell r="F5634">
            <v>2</v>
          </cell>
          <cell r="G5634" t="str">
            <v>CB520700000T00</v>
          </cell>
          <cell r="H5634">
            <v>0.75</v>
          </cell>
          <cell r="I5634" t="str">
            <v>--</v>
          </cell>
          <cell r="J5634">
            <v>1</v>
          </cell>
          <cell r="K5634" t="str">
            <v>-</v>
          </cell>
        </row>
        <row r="5635">
          <cell r="A5635" t="str">
            <v>UT</v>
          </cell>
          <cell r="B5635" t="str">
            <v>A5C</v>
          </cell>
          <cell r="C5635" t="str">
            <v>WW</v>
          </cell>
          <cell r="D5635" t="str">
            <v>003</v>
          </cell>
          <cell r="E5635" t="str">
            <v>NPL</v>
          </cell>
          <cell r="F5635">
            <v>2</v>
          </cell>
          <cell r="G5635" t="str">
            <v>CB132308000TVR</v>
          </cell>
          <cell r="H5635">
            <v>0.75</v>
          </cell>
          <cell r="I5635" t="str">
            <v>75mm</v>
          </cell>
          <cell r="J5635" t="str">
            <v>-</v>
          </cell>
          <cell r="K5635">
            <v>1</v>
          </cell>
        </row>
        <row r="5636">
          <cell r="A5636" t="str">
            <v>UT</v>
          </cell>
          <cell r="B5636" t="str">
            <v>A5C</v>
          </cell>
          <cell r="C5636" t="str">
            <v>WW</v>
          </cell>
          <cell r="D5636" t="str">
            <v>002</v>
          </cell>
          <cell r="E5636" t="str">
            <v>NPL</v>
          </cell>
          <cell r="F5636">
            <v>2</v>
          </cell>
          <cell r="G5636" t="str">
            <v>CB132108000TVR</v>
          </cell>
          <cell r="H5636">
            <v>0.75</v>
          </cell>
          <cell r="I5636" t="str">
            <v>75mm</v>
          </cell>
          <cell r="J5636" t="str">
            <v>-</v>
          </cell>
          <cell r="K5636">
            <v>4</v>
          </cell>
        </row>
        <row r="5637">
          <cell r="A5637" t="str">
            <v>UT</v>
          </cell>
          <cell r="B5637" t="str">
            <v>A5C</v>
          </cell>
          <cell r="C5637" t="str">
            <v>WW</v>
          </cell>
          <cell r="D5637" t="str">
            <v>002</v>
          </cell>
          <cell r="E5637" t="str">
            <v>NPL</v>
          </cell>
          <cell r="F5637">
            <v>2</v>
          </cell>
          <cell r="G5637" t="str">
            <v>CB132108000TVR</v>
          </cell>
          <cell r="H5637">
            <v>0.75</v>
          </cell>
          <cell r="I5637" t="str">
            <v>75mm</v>
          </cell>
          <cell r="J5637">
            <v>4</v>
          </cell>
          <cell r="K5637" t="str">
            <v>-</v>
          </cell>
        </row>
        <row r="5638">
          <cell r="A5638" t="str">
            <v>UT</v>
          </cell>
          <cell r="B5638" t="str">
            <v>A5C</v>
          </cell>
          <cell r="C5638" t="str">
            <v>WW</v>
          </cell>
          <cell r="D5638" t="str">
            <v>003</v>
          </cell>
          <cell r="E5638" t="str">
            <v>NPL</v>
          </cell>
          <cell r="F5638">
            <v>2</v>
          </cell>
          <cell r="G5638" t="str">
            <v>CB132308000TVR</v>
          </cell>
          <cell r="H5638">
            <v>0.75</v>
          </cell>
          <cell r="I5638" t="str">
            <v>75mm</v>
          </cell>
          <cell r="J5638">
            <v>1</v>
          </cell>
          <cell r="K5638" t="str">
            <v>-</v>
          </cell>
        </row>
        <row r="5639">
          <cell r="A5639" t="str">
            <v>UT</v>
          </cell>
          <cell r="B5639" t="str">
            <v>A5C</v>
          </cell>
          <cell r="C5639" t="str">
            <v>P</v>
          </cell>
          <cell r="D5639" t="str">
            <v>HOLD4</v>
          </cell>
          <cell r="E5639" t="str">
            <v>SOL</v>
          </cell>
          <cell r="F5639">
            <v>2</v>
          </cell>
          <cell r="G5639" t="str">
            <v>CB39020000020T</v>
          </cell>
          <cell r="H5639">
            <v>2</v>
          </cell>
          <cell r="I5639">
            <v>0.75</v>
          </cell>
          <cell r="J5639" t="str">
            <v>-</v>
          </cell>
          <cell r="K5639">
            <v>1</v>
          </cell>
        </row>
        <row r="5640">
          <cell r="A5640" t="str">
            <v>UT</v>
          </cell>
          <cell r="B5640" t="str">
            <v>CA304</v>
          </cell>
          <cell r="C5640" t="str">
            <v>MC</v>
          </cell>
          <cell r="D5640" t="str">
            <v>12014</v>
          </cell>
          <cell r="E5640" t="str">
            <v>TOL</v>
          </cell>
          <cell r="F5640">
            <v>2</v>
          </cell>
          <cell r="G5640" t="str">
            <v>CB39030000020T</v>
          </cell>
          <cell r="H5640">
            <v>2</v>
          </cell>
          <cell r="I5640">
            <v>0.75</v>
          </cell>
          <cell r="J5640" t="str">
            <v>-</v>
          </cell>
          <cell r="K5640">
            <v>1</v>
          </cell>
        </row>
        <row r="5641">
          <cell r="A5641" t="str">
            <v>UT</v>
          </cell>
          <cell r="B5641" t="str">
            <v>A5C</v>
          </cell>
          <cell r="C5641" t="str">
            <v>P</v>
          </cell>
          <cell r="D5641" t="str">
            <v>23108</v>
          </cell>
          <cell r="E5641" t="str">
            <v>TOL</v>
          </cell>
          <cell r="F5641">
            <v>2</v>
          </cell>
          <cell r="G5641" t="str">
            <v>CB39030000020T</v>
          </cell>
          <cell r="H5641">
            <v>2</v>
          </cell>
          <cell r="I5641">
            <v>0.75</v>
          </cell>
          <cell r="J5641" t="str">
            <v>-</v>
          </cell>
          <cell r="K5641">
            <v>1</v>
          </cell>
        </row>
        <row r="5642">
          <cell r="A5642" t="str">
            <v>UT</v>
          </cell>
          <cell r="B5642" t="str">
            <v>A5C</v>
          </cell>
          <cell r="C5642" t="str">
            <v>P</v>
          </cell>
          <cell r="D5642" t="str">
            <v>23112</v>
          </cell>
          <cell r="E5642" t="str">
            <v>TOL</v>
          </cell>
          <cell r="F5642">
            <v>2</v>
          </cell>
          <cell r="G5642" t="str">
            <v>CB39030000020T</v>
          </cell>
          <cell r="H5642">
            <v>2</v>
          </cell>
          <cell r="I5642">
            <v>0.75</v>
          </cell>
          <cell r="J5642" t="str">
            <v>-</v>
          </cell>
          <cell r="K5642">
            <v>1</v>
          </cell>
        </row>
        <row r="5643">
          <cell r="A5643" t="str">
            <v>UT</v>
          </cell>
          <cell r="B5643" t="str">
            <v>A5C</v>
          </cell>
          <cell r="C5643" t="str">
            <v>P</v>
          </cell>
          <cell r="D5643" t="str">
            <v>23116</v>
          </cell>
          <cell r="E5643" t="str">
            <v>TOL</v>
          </cell>
          <cell r="F5643">
            <v>2</v>
          </cell>
          <cell r="G5643" t="str">
            <v>CB39030000020T</v>
          </cell>
          <cell r="H5643">
            <v>2</v>
          </cell>
          <cell r="I5643">
            <v>0.75</v>
          </cell>
          <cell r="J5643" t="str">
            <v>-</v>
          </cell>
          <cell r="K5643">
            <v>1</v>
          </cell>
        </row>
        <row r="5644">
          <cell r="A5644" t="str">
            <v>UT</v>
          </cell>
          <cell r="B5644" t="str">
            <v>A5C</v>
          </cell>
          <cell r="C5644" t="str">
            <v>P</v>
          </cell>
          <cell r="D5644" t="str">
            <v>23144</v>
          </cell>
          <cell r="E5644" t="str">
            <v>TOL</v>
          </cell>
          <cell r="F5644">
            <v>2</v>
          </cell>
          <cell r="G5644" t="str">
            <v>CB39030000020T</v>
          </cell>
          <cell r="H5644">
            <v>2</v>
          </cell>
          <cell r="I5644">
            <v>0.75</v>
          </cell>
          <cell r="J5644" t="str">
            <v>-</v>
          </cell>
          <cell r="K5644">
            <v>1</v>
          </cell>
        </row>
        <row r="5645">
          <cell r="A5645" t="str">
            <v>UT</v>
          </cell>
          <cell r="B5645" t="str">
            <v>A5C</v>
          </cell>
          <cell r="C5645" t="str">
            <v>P</v>
          </cell>
          <cell r="D5645" t="str">
            <v>23148</v>
          </cell>
          <cell r="E5645" t="str">
            <v>TOL</v>
          </cell>
          <cell r="F5645">
            <v>2</v>
          </cell>
          <cell r="G5645" t="str">
            <v>CB39030000020T</v>
          </cell>
          <cell r="H5645">
            <v>2</v>
          </cell>
          <cell r="I5645">
            <v>0.75</v>
          </cell>
          <cell r="J5645" t="str">
            <v>-</v>
          </cell>
          <cell r="K5645">
            <v>1</v>
          </cell>
        </row>
        <row r="5646">
          <cell r="A5646" t="str">
            <v>UT</v>
          </cell>
          <cell r="B5646" t="str">
            <v>A5C</v>
          </cell>
          <cell r="C5646" t="str">
            <v>P</v>
          </cell>
          <cell r="D5646" t="str">
            <v>23155</v>
          </cell>
          <cell r="E5646" t="str">
            <v>TOL</v>
          </cell>
          <cell r="F5646">
            <v>2</v>
          </cell>
          <cell r="G5646" t="str">
            <v>CB39030000020T</v>
          </cell>
          <cell r="H5646">
            <v>2</v>
          </cell>
          <cell r="I5646">
            <v>0.75</v>
          </cell>
          <cell r="J5646" t="str">
            <v>-</v>
          </cell>
          <cell r="K5646">
            <v>1</v>
          </cell>
        </row>
        <row r="5647">
          <cell r="A5647" t="str">
            <v>UT</v>
          </cell>
          <cell r="B5647" t="str">
            <v>A5C</v>
          </cell>
          <cell r="C5647" t="str">
            <v>P</v>
          </cell>
          <cell r="D5647" t="str">
            <v>HOLD4</v>
          </cell>
          <cell r="E5647" t="str">
            <v>TOL</v>
          </cell>
          <cell r="F5647">
            <v>2</v>
          </cell>
          <cell r="G5647" t="str">
            <v>CB39030000020T</v>
          </cell>
          <cell r="H5647">
            <v>2</v>
          </cell>
          <cell r="I5647">
            <v>0.75</v>
          </cell>
          <cell r="J5647" t="str">
            <v>-</v>
          </cell>
          <cell r="K5647">
            <v>1</v>
          </cell>
        </row>
        <row r="5648">
          <cell r="A5648" t="str">
            <v>UT</v>
          </cell>
          <cell r="B5648" t="str">
            <v>A5C</v>
          </cell>
          <cell r="C5648" t="str">
            <v>P</v>
          </cell>
          <cell r="D5648" t="str">
            <v>HOLD1</v>
          </cell>
          <cell r="E5648" t="str">
            <v>SOL</v>
          </cell>
          <cell r="F5648">
            <v>2</v>
          </cell>
          <cell r="G5648" t="str">
            <v>CB39020000020T</v>
          </cell>
          <cell r="H5648">
            <v>2</v>
          </cell>
          <cell r="I5648">
            <v>0.75</v>
          </cell>
          <cell r="J5648" t="str">
            <v>-</v>
          </cell>
          <cell r="K5648">
            <v>2</v>
          </cell>
        </row>
        <row r="5649">
          <cell r="A5649" t="str">
            <v>UT</v>
          </cell>
          <cell r="B5649" t="str">
            <v>A5C</v>
          </cell>
          <cell r="C5649" t="str">
            <v>P</v>
          </cell>
          <cell r="D5649" t="str">
            <v>HOLD3</v>
          </cell>
          <cell r="E5649" t="str">
            <v>SOL</v>
          </cell>
          <cell r="F5649">
            <v>2</v>
          </cell>
          <cell r="G5649" t="str">
            <v>CB39020000020T</v>
          </cell>
          <cell r="H5649">
            <v>2</v>
          </cell>
          <cell r="I5649">
            <v>0.75</v>
          </cell>
          <cell r="J5649" t="str">
            <v>-</v>
          </cell>
          <cell r="K5649">
            <v>2</v>
          </cell>
        </row>
        <row r="5650">
          <cell r="A5650" t="str">
            <v>UT</v>
          </cell>
          <cell r="B5650" t="str">
            <v>A5C</v>
          </cell>
          <cell r="C5650" t="str">
            <v>P</v>
          </cell>
          <cell r="D5650" t="str">
            <v>HOLD3</v>
          </cell>
          <cell r="E5650" t="str">
            <v>TOL</v>
          </cell>
          <cell r="F5650">
            <v>2</v>
          </cell>
          <cell r="G5650" t="str">
            <v>CB39030000020T</v>
          </cell>
          <cell r="H5650">
            <v>2</v>
          </cell>
          <cell r="I5650">
            <v>0.75</v>
          </cell>
          <cell r="J5650" t="str">
            <v>-</v>
          </cell>
          <cell r="K5650">
            <v>2</v>
          </cell>
        </row>
        <row r="5651">
          <cell r="A5651" t="str">
            <v>UT</v>
          </cell>
          <cell r="B5651" t="str">
            <v>CA304</v>
          </cell>
          <cell r="C5651" t="str">
            <v>MC</v>
          </cell>
          <cell r="D5651" t="str">
            <v>12014</v>
          </cell>
          <cell r="E5651" t="str">
            <v>90 ELL</v>
          </cell>
          <cell r="F5651">
            <v>2</v>
          </cell>
          <cell r="G5651" t="str">
            <v>CB300105000200</v>
          </cell>
          <cell r="H5651">
            <v>2</v>
          </cell>
          <cell r="I5651" t="str">
            <v>--</v>
          </cell>
          <cell r="J5651" t="str">
            <v>-</v>
          </cell>
          <cell r="K5651">
            <v>4</v>
          </cell>
        </row>
        <row r="5652">
          <cell r="A5652" t="str">
            <v>UT</v>
          </cell>
          <cell r="B5652" t="str">
            <v>A5C</v>
          </cell>
          <cell r="C5652" t="str">
            <v>P</v>
          </cell>
          <cell r="D5652" t="str">
            <v>23108</v>
          </cell>
          <cell r="E5652" t="str">
            <v>90 ELL</v>
          </cell>
          <cell r="F5652">
            <v>2</v>
          </cell>
          <cell r="G5652" t="str">
            <v>CB300108000200</v>
          </cell>
          <cell r="H5652">
            <v>2</v>
          </cell>
          <cell r="I5652" t="str">
            <v>--</v>
          </cell>
          <cell r="J5652" t="str">
            <v>-</v>
          </cell>
          <cell r="K5652">
            <v>4</v>
          </cell>
        </row>
        <row r="5653">
          <cell r="A5653" t="str">
            <v>UT</v>
          </cell>
          <cell r="B5653" t="str">
            <v>A5C</v>
          </cell>
          <cell r="C5653" t="str">
            <v>P</v>
          </cell>
          <cell r="D5653" t="str">
            <v>23112</v>
          </cell>
          <cell r="E5653" t="str">
            <v>90 ELL</v>
          </cell>
          <cell r="F5653">
            <v>2</v>
          </cell>
          <cell r="G5653" t="str">
            <v>CB300108000200</v>
          </cell>
          <cell r="H5653">
            <v>2</v>
          </cell>
          <cell r="I5653" t="str">
            <v>--</v>
          </cell>
          <cell r="J5653" t="str">
            <v>-</v>
          </cell>
          <cell r="K5653">
            <v>4</v>
          </cell>
        </row>
        <row r="5654">
          <cell r="A5654" t="str">
            <v>UT</v>
          </cell>
          <cell r="B5654" t="str">
            <v>A5C</v>
          </cell>
          <cell r="C5654" t="str">
            <v>P</v>
          </cell>
          <cell r="D5654" t="str">
            <v>23116</v>
          </cell>
          <cell r="E5654" t="str">
            <v>90 ELL</v>
          </cell>
          <cell r="F5654">
            <v>2</v>
          </cell>
          <cell r="G5654" t="str">
            <v>CB300108000200</v>
          </cell>
          <cell r="H5654">
            <v>2</v>
          </cell>
          <cell r="I5654" t="str">
            <v>--</v>
          </cell>
          <cell r="J5654" t="str">
            <v>-</v>
          </cell>
          <cell r="K5654">
            <v>4</v>
          </cell>
        </row>
        <row r="5655">
          <cell r="A5655" t="str">
            <v>UT</v>
          </cell>
          <cell r="B5655" t="str">
            <v>A5C</v>
          </cell>
          <cell r="C5655" t="str">
            <v>P</v>
          </cell>
          <cell r="D5655" t="str">
            <v>23144</v>
          </cell>
          <cell r="E5655" t="str">
            <v>90 ELL</v>
          </cell>
          <cell r="F5655">
            <v>2</v>
          </cell>
          <cell r="G5655" t="str">
            <v>CB300108000200</v>
          </cell>
          <cell r="H5655">
            <v>2</v>
          </cell>
          <cell r="I5655" t="str">
            <v>--</v>
          </cell>
          <cell r="J5655" t="str">
            <v>-</v>
          </cell>
          <cell r="K5655">
            <v>4</v>
          </cell>
        </row>
        <row r="5656">
          <cell r="A5656" t="str">
            <v>UT</v>
          </cell>
          <cell r="B5656" t="str">
            <v>A5C</v>
          </cell>
          <cell r="C5656" t="str">
            <v>P</v>
          </cell>
          <cell r="D5656" t="str">
            <v>23148</v>
          </cell>
          <cell r="E5656" t="str">
            <v>90 ELL</v>
          </cell>
          <cell r="F5656">
            <v>2</v>
          </cell>
          <cell r="G5656" t="str">
            <v>CB300108000200</v>
          </cell>
          <cell r="H5656">
            <v>2</v>
          </cell>
          <cell r="I5656" t="str">
            <v>--</v>
          </cell>
          <cell r="J5656" t="str">
            <v>-</v>
          </cell>
          <cell r="K5656">
            <v>4</v>
          </cell>
        </row>
        <row r="5657">
          <cell r="A5657" t="str">
            <v>UT</v>
          </cell>
          <cell r="B5657" t="str">
            <v>A5C</v>
          </cell>
          <cell r="C5657" t="str">
            <v>P</v>
          </cell>
          <cell r="D5657" t="str">
            <v>23155</v>
          </cell>
          <cell r="E5657" t="str">
            <v>90 ELL</v>
          </cell>
          <cell r="F5657">
            <v>2</v>
          </cell>
          <cell r="G5657" t="str">
            <v>CB300108000200</v>
          </cell>
          <cell r="H5657">
            <v>2</v>
          </cell>
          <cell r="I5657" t="str">
            <v>--</v>
          </cell>
          <cell r="J5657" t="str">
            <v>-</v>
          </cell>
          <cell r="K5657">
            <v>4</v>
          </cell>
        </row>
        <row r="5658">
          <cell r="A5658" t="str">
            <v>UT</v>
          </cell>
          <cell r="B5658" t="str">
            <v>A5C</v>
          </cell>
          <cell r="C5658" t="str">
            <v>P</v>
          </cell>
          <cell r="D5658" t="str">
            <v>HOLD2</v>
          </cell>
          <cell r="E5658" t="str">
            <v>SOL</v>
          </cell>
          <cell r="F5658">
            <v>2</v>
          </cell>
          <cell r="G5658" t="str">
            <v>CB39020000020T</v>
          </cell>
          <cell r="H5658">
            <v>2</v>
          </cell>
          <cell r="I5658">
            <v>0.75</v>
          </cell>
          <cell r="J5658" t="str">
            <v>-</v>
          </cell>
          <cell r="K5658">
            <v>4</v>
          </cell>
        </row>
        <row r="5659">
          <cell r="A5659" t="str">
            <v>UT</v>
          </cell>
          <cell r="B5659" t="str">
            <v>A5C</v>
          </cell>
          <cell r="C5659" t="str">
            <v>P</v>
          </cell>
          <cell r="D5659" t="str">
            <v>HOLD1</v>
          </cell>
          <cell r="E5659" t="str">
            <v>TOL</v>
          </cell>
          <cell r="F5659">
            <v>2</v>
          </cell>
          <cell r="G5659" t="str">
            <v>CB39030000020T</v>
          </cell>
          <cell r="H5659">
            <v>2</v>
          </cell>
          <cell r="I5659">
            <v>0.75</v>
          </cell>
          <cell r="J5659" t="str">
            <v>-</v>
          </cell>
          <cell r="K5659">
            <v>4</v>
          </cell>
        </row>
        <row r="5660">
          <cell r="A5660" t="str">
            <v>UT</v>
          </cell>
          <cell r="B5660" t="str">
            <v>A5C</v>
          </cell>
          <cell r="C5660" t="str">
            <v>P</v>
          </cell>
          <cell r="D5660" t="str">
            <v>HOLD2</v>
          </cell>
          <cell r="E5660" t="str">
            <v>TOL</v>
          </cell>
          <cell r="F5660">
            <v>2</v>
          </cell>
          <cell r="G5660" t="str">
            <v>CB39030000020T</v>
          </cell>
          <cell r="H5660">
            <v>2</v>
          </cell>
          <cell r="I5660">
            <v>0.75</v>
          </cell>
          <cell r="J5660" t="str">
            <v>-</v>
          </cell>
          <cell r="K5660">
            <v>4</v>
          </cell>
        </row>
        <row r="5661">
          <cell r="A5661" t="str">
            <v>UT</v>
          </cell>
          <cell r="B5661" t="str">
            <v>A5C</v>
          </cell>
          <cell r="C5661" t="str">
            <v>P</v>
          </cell>
          <cell r="D5661" t="str">
            <v>HOLD4</v>
          </cell>
          <cell r="E5661" t="str">
            <v>90 ELL</v>
          </cell>
          <cell r="F5661">
            <v>2</v>
          </cell>
          <cell r="G5661" t="str">
            <v>CB300108000200</v>
          </cell>
          <cell r="H5661">
            <v>2</v>
          </cell>
          <cell r="I5661" t="str">
            <v>--</v>
          </cell>
          <cell r="J5661" t="str">
            <v>-</v>
          </cell>
          <cell r="K5661">
            <v>6</v>
          </cell>
        </row>
        <row r="5662">
          <cell r="A5662" t="str">
            <v>UT</v>
          </cell>
          <cell r="B5662" t="str">
            <v>A5C</v>
          </cell>
          <cell r="C5662" t="str">
            <v>P</v>
          </cell>
          <cell r="D5662" t="str">
            <v>HOLD3</v>
          </cell>
          <cell r="E5662" t="str">
            <v>90 ELL</v>
          </cell>
          <cell r="F5662">
            <v>2</v>
          </cell>
          <cell r="G5662" t="str">
            <v>CB300108000200</v>
          </cell>
          <cell r="H5662">
            <v>2</v>
          </cell>
          <cell r="I5662" t="str">
            <v>--</v>
          </cell>
          <cell r="J5662" t="str">
            <v>-</v>
          </cell>
          <cell r="K5662">
            <v>12</v>
          </cell>
        </row>
        <row r="5663">
          <cell r="A5663" t="str">
            <v>UT</v>
          </cell>
          <cell r="B5663" t="str">
            <v>A5C</v>
          </cell>
          <cell r="C5663" t="str">
            <v>P</v>
          </cell>
          <cell r="D5663" t="str">
            <v>HOLD1</v>
          </cell>
          <cell r="E5663" t="str">
            <v>90 ELL</v>
          </cell>
          <cell r="F5663">
            <v>2</v>
          </cell>
          <cell r="G5663" t="str">
            <v>CB300108000200</v>
          </cell>
          <cell r="H5663">
            <v>2</v>
          </cell>
          <cell r="I5663" t="str">
            <v>--</v>
          </cell>
          <cell r="J5663" t="str">
            <v>-</v>
          </cell>
          <cell r="K5663">
            <v>16</v>
          </cell>
        </row>
        <row r="5664">
          <cell r="A5664" t="str">
            <v>UT</v>
          </cell>
          <cell r="B5664" t="str">
            <v>A5C</v>
          </cell>
          <cell r="C5664" t="str">
            <v>P</v>
          </cell>
          <cell r="D5664" t="str">
            <v>HOLD2</v>
          </cell>
          <cell r="E5664" t="str">
            <v>90 ELL</v>
          </cell>
          <cell r="F5664">
            <v>2</v>
          </cell>
          <cell r="G5664" t="str">
            <v>CB300108000200</v>
          </cell>
          <cell r="H5664">
            <v>2</v>
          </cell>
          <cell r="I5664" t="str">
            <v>--</v>
          </cell>
          <cell r="J5664" t="str">
            <v>-</v>
          </cell>
          <cell r="K5664">
            <v>24</v>
          </cell>
        </row>
        <row r="5665">
          <cell r="A5665" t="str">
            <v>UT</v>
          </cell>
          <cell r="B5665" t="str">
            <v>CA304</v>
          </cell>
          <cell r="C5665" t="str">
            <v>MC</v>
          </cell>
          <cell r="D5665" t="str">
            <v>12014</v>
          </cell>
          <cell r="E5665" t="str">
            <v>90 ELL</v>
          </cell>
          <cell r="F5665">
            <v>2</v>
          </cell>
          <cell r="G5665" t="str">
            <v>CB300105000200</v>
          </cell>
          <cell r="H5665">
            <v>2</v>
          </cell>
          <cell r="I5665" t="str">
            <v>--</v>
          </cell>
          <cell r="J5665">
            <v>4</v>
          </cell>
          <cell r="K5665" t="str">
            <v>-</v>
          </cell>
        </row>
        <row r="5666">
          <cell r="A5666" t="str">
            <v>UT</v>
          </cell>
          <cell r="B5666" t="str">
            <v>A5C</v>
          </cell>
          <cell r="C5666" t="str">
            <v>P</v>
          </cell>
          <cell r="D5666" t="str">
            <v>23108</v>
          </cell>
          <cell r="E5666" t="str">
            <v>90 ELL</v>
          </cell>
          <cell r="F5666">
            <v>2</v>
          </cell>
          <cell r="G5666" t="str">
            <v>CB300108000200</v>
          </cell>
          <cell r="H5666">
            <v>2</v>
          </cell>
          <cell r="I5666" t="str">
            <v>--</v>
          </cell>
          <cell r="J5666">
            <v>4</v>
          </cell>
          <cell r="K5666" t="str">
            <v>-</v>
          </cell>
        </row>
        <row r="5667">
          <cell r="A5667" t="str">
            <v>UT</v>
          </cell>
          <cell r="B5667" t="str">
            <v>A5C</v>
          </cell>
          <cell r="C5667" t="str">
            <v>P</v>
          </cell>
          <cell r="D5667" t="str">
            <v>23112</v>
          </cell>
          <cell r="E5667" t="str">
            <v>90 ELL</v>
          </cell>
          <cell r="F5667">
            <v>2</v>
          </cell>
          <cell r="G5667" t="str">
            <v>CB300108000200</v>
          </cell>
          <cell r="H5667">
            <v>2</v>
          </cell>
          <cell r="I5667" t="str">
            <v>--</v>
          </cell>
          <cell r="J5667">
            <v>4</v>
          </cell>
          <cell r="K5667" t="str">
            <v>-</v>
          </cell>
        </row>
        <row r="5668">
          <cell r="A5668" t="str">
            <v>UT</v>
          </cell>
          <cell r="B5668" t="str">
            <v>A5C</v>
          </cell>
          <cell r="C5668" t="str">
            <v>P</v>
          </cell>
          <cell r="D5668" t="str">
            <v>23116</v>
          </cell>
          <cell r="E5668" t="str">
            <v>90 ELL</v>
          </cell>
          <cell r="F5668">
            <v>2</v>
          </cell>
          <cell r="G5668" t="str">
            <v>CB300108000200</v>
          </cell>
          <cell r="H5668">
            <v>2</v>
          </cell>
          <cell r="I5668" t="str">
            <v>--</v>
          </cell>
          <cell r="J5668">
            <v>4</v>
          </cell>
          <cell r="K5668" t="str">
            <v>-</v>
          </cell>
        </row>
        <row r="5669">
          <cell r="A5669" t="str">
            <v>UT</v>
          </cell>
          <cell r="B5669" t="str">
            <v>A5C</v>
          </cell>
          <cell r="C5669" t="str">
            <v>P</v>
          </cell>
          <cell r="D5669" t="str">
            <v>23144</v>
          </cell>
          <cell r="E5669" t="str">
            <v>90 ELL</v>
          </cell>
          <cell r="F5669">
            <v>2</v>
          </cell>
          <cell r="G5669" t="str">
            <v>CB300108000200</v>
          </cell>
          <cell r="H5669">
            <v>2</v>
          </cell>
          <cell r="I5669" t="str">
            <v>--</v>
          </cell>
          <cell r="J5669">
            <v>4</v>
          </cell>
          <cell r="K5669" t="str">
            <v>-</v>
          </cell>
        </row>
        <row r="5670">
          <cell r="A5670" t="str">
            <v>UT</v>
          </cell>
          <cell r="B5670" t="str">
            <v>A5C</v>
          </cell>
          <cell r="C5670" t="str">
            <v>P</v>
          </cell>
          <cell r="D5670" t="str">
            <v>23148</v>
          </cell>
          <cell r="E5670" t="str">
            <v>90 ELL</v>
          </cell>
          <cell r="F5670">
            <v>2</v>
          </cell>
          <cell r="G5670" t="str">
            <v>CB300108000200</v>
          </cell>
          <cell r="H5670">
            <v>2</v>
          </cell>
          <cell r="I5670" t="str">
            <v>--</v>
          </cell>
          <cell r="J5670">
            <v>4</v>
          </cell>
          <cell r="K5670" t="str">
            <v>-</v>
          </cell>
        </row>
        <row r="5671">
          <cell r="A5671" t="str">
            <v>UT</v>
          </cell>
          <cell r="B5671" t="str">
            <v>A5C</v>
          </cell>
          <cell r="C5671" t="str">
            <v>P</v>
          </cell>
          <cell r="D5671" t="str">
            <v>23155</v>
          </cell>
          <cell r="E5671" t="str">
            <v>90 ELL</v>
          </cell>
          <cell r="F5671">
            <v>2</v>
          </cell>
          <cell r="G5671" t="str">
            <v>CB300108000200</v>
          </cell>
          <cell r="H5671">
            <v>2</v>
          </cell>
          <cell r="I5671" t="str">
            <v>--</v>
          </cell>
          <cell r="J5671">
            <v>4</v>
          </cell>
          <cell r="K5671" t="str">
            <v>-</v>
          </cell>
        </row>
        <row r="5672">
          <cell r="A5672" t="str">
            <v>UT</v>
          </cell>
          <cell r="B5672" t="str">
            <v>A5C</v>
          </cell>
          <cell r="C5672" t="str">
            <v>P</v>
          </cell>
          <cell r="D5672" t="str">
            <v>HOLD1</v>
          </cell>
          <cell r="E5672" t="str">
            <v>90 ELL</v>
          </cell>
          <cell r="F5672">
            <v>2</v>
          </cell>
          <cell r="G5672" t="str">
            <v>CB300108000200</v>
          </cell>
          <cell r="H5672">
            <v>2</v>
          </cell>
          <cell r="I5672" t="str">
            <v>--</v>
          </cell>
          <cell r="J5672">
            <v>16</v>
          </cell>
          <cell r="K5672" t="str">
            <v>-</v>
          </cell>
        </row>
        <row r="5673">
          <cell r="A5673" t="str">
            <v>UT</v>
          </cell>
          <cell r="B5673" t="str">
            <v>A5C</v>
          </cell>
          <cell r="C5673" t="str">
            <v>P</v>
          </cell>
          <cell r="D5673" t="str">
            <v>HOLD2</v>
          </cell>
          <cell r="E5673" t="str">
            <v>90 ELL</v>
          </cell>
          <cell r="F5673">
            <v>2</v>
          </cell>
          <cell r="G5673" t="str">
            <v>CB300108000200</v>
          </cell>
          <cell r="H5673">
            <v>2</v>
          </cell>
          <cell r="I5673" t="str">
            <v>--</v>
          </cell>
          <cell r="J5673">
            <v>24</v>
          </cell>
          <cell r="K5673" t="str">
            <v>-</v>
          </cell>
        </row>
        <row r="5674">
          <cell r="A5674" t="str">
            <v>UT</v>
          </cell>
          <cell r="B5674" t="str">
            <v>A5C</v>
          </cell>
          <cell r="C5674" t="str">
            <v>P</v>
          </cell>
          <cell r="D5674" t="str">
            <v>HOLD3</v>
          </cell>
          <cell r="E5674" t="str">
            <v>90 ELL</v>
          </cell>
          <cell r="F5674">
            <v>2</v>
          </cell>
          <cell r="G5674" t="str">
            <v>CB300108000200</v>
          </cell>
          <cell r="H5674">
            <v>2</v>
          </cell>
          <cell r="I5674" t="str">
            <v>--</v>
          </cell>
          <cell r="J5674">
            <v>12</v>
          </cell>
          <cell r="K5674" t="str">
            <v>-</v>
          </cell>
        </row>
        <row r="5675">
          <cell r="A5675" t="str">
            <v>UT</v>
          </cell>
          <cell r="B5675" t="str">
            <v>A5C</v>
          </cell>
          <cell r="C5675" t="str">
            <v>P</v>
          </cell>
          <cell r="D5675" t="str">
            <v>HOLD4</v>
          </cell>
          <cell r="E5675" t="str">
            <v>90 ELL</v>
          </cell>
          <cell r="F5675">
            <v>2</v>
          </cell>
          <cell r="G5675" t="str">
            <v>CB300108000200</v>
          </cell>
          <cell r="H5675">
            <v>2</v>
          </cell>
          <cell r="I5675" t="str">
            <v>--</v>
          </cell>
          <cell r="J5675">
            <v>6</v>
          </cell>
          <cell r="K5675" t="str">
            <v>-</v>
          </cell>
        </row>
        <row r="5676">
          <cell r="A5676" t="str">
            <v>UT</v>
          </cell>
          <cell r="B5676" t="str">
            <v>A5C</v>
          </cell>
          <cell r="C5676" t="str">
            <v>P</v>
          </cell>
          <cell r="D5676" t="str">
            <v>HOLD1</v>
          </cell>
          <cell r="E5676" t="str">
            <v>SOL</v>
          </cell>
          <cell r="F5676">
            <v>2</v>
          </cell>
          <cell r="G5676" t="str">
            <v>CB39020000020T</v>
          </cell>
          <cell r="H5676">
            <v>2</v>
          </cell>
          <cell r="I5676">
            <v>0.75</v>
          </cell>
          <cell r="J5676">
            <v>2</v>
          </cell>
          <cell r="K5676" t="str">
            <v>-</v>
          </cell>
        </row>
        <row r="5677">
          <cell r="A5677" t="str">
            <v>UT</v>
          </cell>
          <cell r="B5677" t="str">
            <v>A5C</v>
          </cell>
          <cell r="C5677" t="str">
            <v>P</v>
          </cell>
          <cell r="D5677" t="str">
            <v>HOLD2</v>
          </cell>
          <cell r="E5677" t="str">
            <v>SOL</v>
          </cell>
          <cell r="F5677">
            <v>2</v>
          </cell>
          <cell r="G5677" t="str">
            <v>CB39020000020T</v>
          </cell>
          <cell r="H5677">
            <v>2</v>
          </cell>
          <cell r="I5677">
            <v>0.75</v>
          </cell>
          <cell r="J5677">
            <v>4</v>
          </cell>
          <cell r="K5677" t="str">
            <v>-</v>
          </cell>
        </row>
        <row r="5678">
          <cell r="A5678" t="str">
            <v>UT</v>
          </cell>
          <cell r="B5678" t="str">
            <v>A5C</v>
          </cell>
          <cell r="C5678" t="str">
            <v>P</v>
          </cell>
          <cell r="D5678" t="str">
            <v>HOLD3</v>
          </cell>
          <cell r="E5678" t="str">
            <v>SOL</v>
          </cell>
          <cell r="F5678">
            <v>2</v>
          </cell>
          <cell r="G5678" t="str">
            <v>CB39020000020T</v>
          </cell>
          <cell r="H5678">
            <v>2</v>
          </cell>
          <cell r="I5678">
            <v>0.75</v>
          </cell>
          <cell r="J5678">
            <v>2</v>
          </cell>
          <cell r="K5678" t="str">
            <v>-</v>
          </cell>
        </row>
        <row r="5679">
          <cell r="A5679" t="str">
            <v>UT</v>
          </cell>
          <cell r="B5679" t="str">
            <v>A5C</v>
          </cell>
          <cell r="C5679" t="str">
            <v>P</v>
          </cell>
          <cell r="D5679" t="str">
            <v>HOLD4</v>
          </cell>
          <cell r="E5679" t="str">
            <v>SOL</v>
          </cell>
          <cell r="F5679">
            <v>2</v>
          </cell>
          <cell r="G5679" t="str">
            <v>CB39020000020T</v>
          </cell>
          <cell r="H5679">
            <v>2</v>
          </cell>
          <cell r="I5679">
            <v>0.75</v>
          </cell>
          <cell r="J5679">
            <v>1</v>
          </cell>
          <cell r="K5679" t="str">
            <v>-</v>
          </cell>
        </row>
        <row r="5680">
          <cell r="A5680" t="str">
            <v>UT</v>
          </cell>
          <cell r="B5680" t="str">
            <v>CA304</v>
          </cell>
          <cell r="C5680" t="str">
            <v>MC</v>
          </cell>
          <cell r="D5680" t="str">
            <v>12014</v>
          </cell>
          <cell r="E5680" t="str">
            <v>TOL</v>
          </cell>
          <cell r="F5680">
            <v>2</v>
          </cell>
          <cell r="G5680" t="str">
            <v>CB39030000020T</v>
          </cell>
          <cell r="H5680">
            <v>2</v>
          </cell>
          <cell r="I5680">
            <v>0.75</v>
          </cell>
          <cell r="J5680">
            <v>1</v>
          </cell>
          <cell r="K5680" t="str">
            <v>-</v>
          </cell>
        </row>
        <row r="5681">
          <cell r="A5681" t="str">
            <v>UT</v>
          </cell>
          <cell r="B5681" t="str">
            <v>A5C</v>
          </cell>
          <cell r="C5681" t="str">
            <v>P</v>
          </cell>
          <cell r="D5681" t="str">
            <v>23108</v>
          </cell>
          <cell r="E5681" t="str">
            <v>TOL</v>
          </cell>
          <cell r="F5681">
            <v>2</v>
          </cell>
          <cell r="G5681" t="str">
            <v>CB39030000020T</v>
          </cell>
          <cell r="H5681">
            <v>2</v>
          </cell>
          <cell r="I5681">
            <v>0.75</v>
          </cell>
          <cell r="J5681">
            <v>1</v>
          </cell>
          <cell r="K5681" t="str">
            <v>-</v>
          </cell>
        </row>
        <row r="5682">
          <cell r="A5682" t="str">
            <v>UT</v>
          </cell>
          <cell r="B5682" t="str">
            <v>A5C</v>
          </cell>
          <cell r="C5682" t="str">
            <v>P</v>
          </cell>
          <cell r="D5682" t="str">
            <v>23112</v>
          </cell>
          <cell r="E5682" t="str">
            <v>TOL</v>
          </cell>
          <cell r="F5682">
            <v>2</v>
          </cell>
          <cell r="G5682" t="str">
            <v>CB39030000020T</v>
          </cell>
          <cell r="H5682">
            <v>2</v>
          </cell>
          <cell r="I5682">
            <v>0.75</v>
          </cell>
          <cell r="J5682">
            <v>1</v>
          </cell>
          <cell r="K5682" t="str">
            <v>-</v>
          </cell>
        </row>
        <row r="5683">
          <cell r="A5683" t="str">
            <v>UT</v>
          </cell>
          <cell r="B5683" t="str">
            <v>A5C</v>
          </cell>
          <cell r="C5683" t="str">
            <v>P</v>
          </cell>
          <cell r="D5683" t="str">
            <v>23116</v>
          </cell>
          <cell r="E5683" t="str">
            <v>TOL</v>
          </cell>
          <cell r="F5683">
            <v>2</v>
          </cell>
          <cell r="G5683" t="str">
            <v>CB39030000020T</v>
          </cell>
          <cell r="H5683">
            <v>2</v>
          </cell>
          <cell r="I5683">
            <v>0.75</v>
          </cell>
          <cell r="J5683">
            <v>1</v>
          </cell>
          <cell r="K5683" t="str">
            <v>-</v>
          </cell>
        </row>
        <row r="5684">
          <cell r="A5684" t="str">
            <v>UT</v>
          </cell>
          <cell r="B5684" t="str">
            <v>A5C</v>
          </cell>
          <cell r="C5684" t="str">
            <v>P</v>
          </cell>
          <cell r="D5684" t="str">
            <v>23144</v>
          </cell>
          <cell r="E5684" t="str">
            <v>TOL</v>
          </cell>
          <cell r="F5684">
            <v>2</v>
          </cell>
          <cell r="G5684" t="str">
            <v>CB39030000020T</v>
          </cell>
          <cell r="H5684">
            <v>2</v>
          </cell>
          <cell r="I5684">
            <v>0.75</v>
          </cell>
          <cell r="J5684">
            <v>1</v>
          </cell>
          <cell r="K5684" t="str">
            <v>-</v>
          </cell>
        </row>
        <row r="5685">
          <cell r="A5685" t="str">
            <v>UT</v>
          </cell>
          <cell r="B5685" t="str">
            <v>A5C</v>
          </cell>
          <cell r="C5685" t="str">
            <v>P</v>
          </cell>
          <cell r="D5685" t="str">
            <v>23148</v>
          </cell>
          <cell r="E5685" t="str">
            <v>TOL</v>
          </cell>
          <cell r="F5685">
            <v>2</v>
          </cell>
          <cell r="G5685" t="str">
            <v>CB39030000020T</v>
          </cell>
          <cell r="H5685">
            <v>2</v>
          </cell>
          <cell r="I5685">
            <v>0.75</v>
          </cell>
          <cell r="J5685">
            <v>1</v>
          </cell>
          <cell r="K5685" t="str">
            <v>-</v>
          </cell>
        </row>
        <row r="5686">
          <cell r="A5686" t="str">
            <v>UT</v>
          </cell>
          <cell r="B5686" t="str">
            <v>A5C</v>
          </cell>
          <cell r="C5686" t="str">
            <v>P</v>
          </cell>
          <cell r="D5686" t="str">
            <v>23155</v>
          </cell>
          <cell r="E5686" t="str">
            <v>TOL</v>
          </cell>
          <cell r="F5686">
            <v>2</v>
          </cell>
          <cell r="G5686" t="str">
            <v>CB39030000020T</v>
          </cell>
          <cell r="H5686">
            <v>2</v>
          </cell>
          <cell r="I5686">
            <v>0.75</v>
          </cell>
          <cell r="J5686">
            <v>1</v>
          </cell>
          <cell r="K5686" t="str">
            <v>-</v>
          </cell>
        </row>
        <row r="5687">
          <cell r="A5687" t="str">
            <v>UT</v>
          </cell>
          <cell r="B5687" t="str">
            <v>A5C</v>
          </cell>
          <cell r="C5687" t="str">
            <v>P</v>
          </cell>
          <cell r="D5687" t="str">
            <v>HOLD1</v>
          </cell>
          <cell r="E5687" t="str">
            <v>TOL</v>
          </cell>
          <cell r="F5687">
            <v>2</v>
          </cell>
          <cell r="G5687" t="str">
            <v>CB39030000020T</v>
          </cell>
          <cell r="H5687">
            <v>2</v>
          </cell>
          <cell r="I5687">
            <v>0.75</v>
          </cell>
          <cell r="J5687">
            <v>4</v>
          </cell>
          <cell r="K5687" t="str">
            <v>-</v>
          </cell>
        </row>
        <row r="5688">
          <cell r="A5688" t="str">
            <v>UT</v>
          </cell>
          <cell r="B5688" t="str">
            <v>A5C</v>
          </cell>
          <cell r="C5688" t="str">
            <v>P</v>
          </cell>
          <cell r="D5688" t="str">
            <v>HOLD2</v>
          </cell>
          <cell r="E5688" t="str">
            <v>TOL</v>
          </cell>
          <cell r="F5688">
            <v>2</v>
          </cell>
          <cell r="G5688" t="str">
            <v>CB39030000020T</v>
          </cell>
          <cell r="H5688">
            <v>2</v>
          </cell>
          <cell r="I5688">
            <v>0.75</v>
          </cell>
          <cell r="J5688">
            <v>4</v>
          </cell>
          <cell r="K5688" t="str">
            <v>-</v>
          </cell>
        </row>
        <row r="5689">
          <cell r="A5689" t="str">
            <v>UT</v>
          </cell>
          <cell r="B5689" t="str">
            <v>A5C</v>
          </cell>
          <cell r="C5689" t="str">
            <v>P</v>
          </cell>
          <cell r="D5689" t="str">
            <v>HOLD3</v>
          </cell>
          <cell r="E5689" t="str">
            <v>TOL</v>
          </cell>
          <cell r="F5689">
            <v>2</v>
          </cell>
          <cell r="G5689" t="str">
            <v>CB39030000020T</v>
          </cell>
          <cell r="H5689">
            <v>2</v>
          </cell>
          <cell r="I5689">
            <v>0.75</v>
          </cell>
          <cell r="J5689">
            <v>2</v>
          </cell>
          <cell r="K5689" t="str">
            <v>-</v>
          </cell>
        </row>
        <row r="5690">
          <cell r="A5690" t="str">
            <v>UT</v>
          </cell>
          <cell r="B5690" t="str">
            <v>A5C</v>
          </cell>
          <cell r="C5690" t="str">
            <v>P</v>
          </cell>
          <cell r="D5690" t="str">
            <v>HOLD4</v>
          </cell>
          <cell r="E5690" t="str">
            <v>TOL</v>
          </cell>
          <cell r="F5690">
            <v>2</v>
          </cell>
          <cell r="G5690" t="str">
            <v>CB39030000020T</v>
          </cell>
          <cell r="H5690">
            <v>2</v>
          </cell>
          <cell r="I5690">
            <v>0.75</v>
          </cell>
          <cell r="J5690">
            <v>1</v>
          </cell>
          <cell r="K5690" t="str">
            <v>-</v>
          </cell>
        </row>
        <row r="5691">
          <cell r="A5691" t="str">
            <v>UT</v>
          </cell>
          <cell r="B5691" t="str">
            <v>B2C</v>
          </cell>
          <cell r="C5691" t="str">
            <v>SH</v>
          </cell>
          <cell r="D5691" t="str">
            <v>001</v>
          </cell>
          <cell r="E5691" t="str">
            <v>SOL</v>
          </cell>
          <cell r="F5691">
            <v>2</v>
          </cell>
          <cell r="G5691" t="str">
            <v>CB39020000030T</v>
          </cell>
          <cell r="H5691">
            <v>3</v>
          </cell>
          <cell r="I5691">
            <v>0.75</v>
          </cell>
          <cell r="J5691" t="str">
            <v>-</v>
          </cell>
          <cell r="K5691">
            <v>2</v>
          </cell>
        </row>
        <row r="5692">
          <cell r="A5692" t="str">
            <v>UT</v>
          </cell>
          <cell r="B5692" t="str">
            <v>B2C</v>
          </cell>
          <cell r="C5692" t="str">
            <v>SH</v>
          </cell>
          <cell r="D5692" t="str">
            <v>001</v>
          </cell>
          <cell r="E5692" t="str">
            <v>TOL</v>
          </cell>
          <cell r="F5692">
            <v>2</v>
          </cell>
          <cell r="G5692" t="str">
            <v>CB39030000030T</v>
          </cell>
          <cell r="H5692">
            <v>3</v>
          </cell>
          <cell r="I5692">
            <v>0.75</v>
          </cell>
          <cell r="J5692" t="str">
            <v>-</v>
          </cell>
          <cell r="K5692">
            <v>2</v>
          </cell>
        </row>
        <row r="5693">
          <cell r="A5693" t="str">
            <v>UT</v>
          </cell>
          <cell r="B5693" t="str">
            <v>B2C</v>
          </cell>
          <cell r="C5693" t="str">
            <v>SH</v>
          </cell>
          <cell r="D5693" t="str">
            <v>001</v>
          </cell>
          <cell r="E5693" t="str">
            <v>90 ELL</v>
          </cell>
          <cell r="F5693">
            <v>2</v>
          </cell>
          <cell r="G5693" t="str">
            <v>CB300104000300</v>
          </cell>
          <cell r="H5693">
            <v>3</v>
          </cell>
          <cell r="I5693" t="str">
            <v>--</v>
          </cell>
          <cell r="J5693" t="str">
            <v>-</v>
          </cell>
          <cell r="K5693">
            <v>6</v>
          </cell>
        </row>
        <row r="5694">
          <cell r="A5694" t="str">
            <v>UT</v>
          </cell>
          <cell r="B5694" t="str">
            <v>B2C</v>
          </cell>
          <cell r="C5694" t="str">
            <v>SH</v>
          </cell>
          <cell r="D5694" t="str">
            <v>001</v>
          </cell>
          <cell r="E5694" t="str">
            <v>90 ELL</v>
          </cell>
          <cell r="F5694">
            <v>2</v>
          </cell>
          <cell r="G5694" t="str">
            <v>CB300104000300</v>
          </cell>
          <cell r="H5694">
            <v>3</v>
          </cell>
          <cell r="I5694" t="str">
            <v>--</v>
          </cell>
          <cell r="J5694">
            <v>6</v>
          </cell>
          <cell r="K5694" t="str">
            <v>-</v>
          </cell>
        </row>
        <row r="5695">
          <cell r="A5695" t="str">
            <v>UT</v>
          </cell>
          <cell r="B5695" t="str">
            <v>B2C</v>
          </cell>
          <cell r="C5695" t="str">
            <v>SH</v>
          </cell>
          <cell r="D5695" t="str">
            <v>001</v>
          </cell>
          <cell r="E5695" t="str">
            <v>SOL</v>
          </cell>
          <cell r="F5695">
            <v>2</v>
          </cell>
          <cell r="G5695" t="str">
            <v>CB39020000030T</v>
          </cell>
          <cell r="H5695">
            <v>3</v>
          </cell>
          <cell r="I5695">
            <v>0.75</v>
          </cell>
          <cell r="J5695">
            <v>2</v>
          </cell>
          <cell r="K5695" t="str">
            <v>-</v>
          </cell>
        </row>
        <row r="5696">
          <cell r="A5696" t="str">
            <v>UT</v>
          </cell>
          <cell r="B5696" t="str">
            <v>B2C</v>
          </cell>
          <cell r="C5696" t="str">
            <v>SH</v>
          </cell>
          <cell r="D5696" t="str">
            <v>001</v>
          </cell>
          <cell r="E5696" t="str">
            <v>TOL</v>
          </cell>
          <cell r="F5696">
            <v>2</v>
          </cell>
          <cell r="G5696" t="str">
            <v>CB39030000030T</v>
          </cell>
          <cell r="H5696">
            <v>3</v>
          </cell>
          <cell r="I5696">
            <v>0.75</v>
          </cell>
          <cell r="J5696">
            <v>2</v>
          </cell>
          <cell r="K5696" t="str">
            <v>-</v>
          </cell>
        </row>
        <row r="5697">
          <cell r="A5697" t="str">
            <v>UT</v>
          </cell>
          <cell r="B5697" t="str">
            <v>A5C</v>
          </cell>
          <cell r="C5697" t="str">
            <v>WW</v>
          </cell>
          <cell r="D5697" t="str">
            <v>003</v>
          </cell>
          <cell r="E5697" t="str">
            <v>90 ELL</v>
          </cell>
          <cell r="F5697">
            <v>2</v>
          </cell>
          <cell r="G5697" t="str">
            <v>CB300104000300</v>
          </cell>
          <cell r="H5697">
            <v>3</v>
          </cell>
          <cell r="I5697" t="str">
            <v>--</v>
          </cell>
          <cell r="J5697">
            <v>4</v>
          </cell>
          <cell r="K5697" t="str">
            <v>-</v>
          </cell>
        </row>
        <row r="5698">
          <cell r="A5698" t="str">
            <v>UT</v>
          </cell>
          <cell r="B5698" t="str">
            <v>A5C</v>
          </cell>
          <cell r="C5698" t="str">
            <v>WW</v>
          </cell>
          <cell r="D5698" t="str">
            <v>003</v>
          </cell>
          <cell r="E5698" t="str">
            <v>SOL</v>
          </cell>
          <cell r="F5698">
            <v>2</v>
          </cell>
          <cell r="G5698" t="str">
            <v>CB39020000030T</v>
          </cell>
          <cell r="H5698">
            <v>3</v>
          </cell>
          <cell r="I5698">
            <v>0.75</v>
          </cell>
          <cell r="J5698">
            <v>1</v>
          </cell>
          <cell r="K5698" t="str">
            <v>-</v>
          </cell>
        </row>
        <row r="5699">
          <cell r="A5699" t="str">
            <v>UT</v>
          </cell>
          <cell r="B5699" t="str">
            <v>A5C</v>
          </cell>
          <cell r="C5699" t="str">
            <v>WW</v>
          </cell>
          <cell r="D5699" t="str">
            <v>003</v>
          </cell>
          <cell r="E5699" t="str">
            <v>TOL</v>
          </cell>
          <cell r="F5699">
            <v>2</v>
          </cell>
          <cell r="G5699" t="str">
            <v>CB39030000030T</v>
          </cell>
          <cell r="H5699">
            <v>3</v>
          </cell>
          <cell r="I5699">
            <v>0.75</v>
          </cell>
          <cell r="J5699">
            <v>1</v>
          </cell>
          <cell r="K5699" t="str">
            <v>-</v>
          </cell>
        </row>
        <row r="5700">
          <cell r="A5700" t="str">
            <v>UT</v>
          </cell>
          <cell r="B5700" t="str">
            <v>B2C</v>
          </cell>
          <cell r="C5700" t="str">
            <v>SH</v>
          </cell>
          <cell r="D5700" t="str">
            <v>001</v>
          </cell>
          <cell r="E5700" t="str">
            <v>90 ELL</v>
          </cell>
          <cell r="F5700">
            <v>2</v>
          </cell>
          <cell r="G5700" t="str">
            <v>CB300104000400</v>
          </cell>
          <cell r="H5700">
            <v>4</v>
          </cell>
          <cell r="I5700" t="str">
            <v>--</v>
          </cell>
          <cell r="J5700">
            <v>9</v>
          </cell>
          <cell r="K5700" t="str">
            <v>-</v>
          </cell>
        </row>
        <row r="5701">
          <cell r="A5701" t="str">
            <v>UT</v>
          </cell>
          <cell r="B5701" t="str">
            <v>B2C</v>
          </cell>
          <cell r="C5701" t="str">
            <v>SH</v>
          </cell>
          <cell r="D5701" t="str">
            <v>001</v>
          </cell>
          <cell r="E5701" t="str">
            <v>CAP</v>
          </cell>
          <cell r="F5701">
            <v>2</v>
          </cell>
          <cell r="G5701" t="str">
            <v>CB300704000400</v>
          </cell>
          <cell r="H5701">
            <v>4</v>
          </cell>
          <cell r="I5701" t="str">
            <v>--</v>
          </cell>
          <cell r="J5701">
            <v>3</v>
          </cell>
          <cell r="K5701" t="str">
            <v>-</v>
          </cell>
        </row>
        <row r="5702">
          <cell r="A5702" t="str">
            <v>UT</v>
          </cell>
          <cell r="B5702" t="str">
            <v>B2C</v>
          </cell>
          <cell r="C5702" t="str">
            <v>SH</v>
          </cell>
          <cell r="D5702" t="str">
            <v>001</v>
          </cell>
          <cell r="E5702" t="str">
            <v>SOL</v>
          </cell>
          <cell r="F5702">
            <v>2</v>
          </cell>
          <cell r="G5702" t="str">
            <v>CB39020000040T</v>
          </cell>
          <cell r="H5702">
            <v>4</v>
          </cell>
          <cell r="I5702">
            <v>0.75</v>
          </cell>
          <cell r="J5702">
            <v>9</v>
          </cell>
          <cell r="K5702" t="str">
            <v>-</v>
          </cell>
        </row>
        <row r="5703">
          <cell r="A5703" t="str">
            <v>UT</v>
          </cell>
          <cell r="B5703" t="str">
            <v>B2C</v>
          </cell>
          <cell r="C5703" t="str">
            <v>SH</v>
          </cell>
          <cell r="D5703" t="str">
            <v>001</v>
          </cell>
          <cell r="E5703" t="str">
            <v>TOL</v>
          </cell>
          <cell r="F5703">
            <v>2</v>
          </cell>
          <cell r="G5703" t="str">
            <v>CB39030000040T</v>
          </cell>
          <cell r="H5703">
            <v>4</v>
          </cell>
          <cell r="I5703">
            <v>0.75</v>
          </cell>
          <cell r="J5703">
            <v>3</v>
          </cell>
          <cell r="K5703" t="str">
            <v>-</v>
          </cell>
        </row>
        <row r="5704">
          <cell r="A5704" t="str">
            <v>UT</v>
          </cell>
          <cell r="B5704" t="str">
            <v>CA307</v>
          </cell>
          <cell r="C5704" t="str">
            <v>P</v>
          </cell>
          <cell r="D5704" t="str">
            <v>HOLD7</v>
          </cell>
          <cell r="E5704" t="str">
            <v>90 ELL</v>
          </cell>
          <cell r="F5704">
            <v>2</v>
          </cell>
          <cell r="G5704" t="str">
            <v>CB300105000400</v>
          </cell>
          <cell r="H5704">
            <v>4</v>
          </cell>
          <cell r="I5704" t="str">
            <v>--</v>
          </cell>
          <cell r="J5704">
            <v>6</v>
          </cell>
          <cell r="K5704" t="str">
            <v>-</v>
          </cell>
        </row>
        <row r="5705">
          <cell r="A5705" t="str">
            <v>UT</v>
          </cell>
          <cell r="B5705" t="str">
            <v>CA307</v>
          </cell>
          <cell r="C5705" t="str">
            <v>P</v>
          </cell>
          <cell r="D5705" t="str">
            <v>HOLD7</v>
          </cell>
          <cell r="E5705" t="str">
            <v>SOL</v>
          </cell>
          <cell r="F5705">
            <v>2</v>
          </cell>
          <cell r="G5705" t="str">
            <v>CB39020000040T</v>
          </cell>
          <cell r="H5705">
            <v>4</v>
          </cell>
          <cell r="I5705">
            <v>0.75</v>
          </cell>
          <cell r="J5705">
            <v>1</v>
          </cell>
          <cell r="K5705" t="str">
            <v>-</v>
          </cell>
        </row>
        <row r="5706">
          <cell r="A5706" t="str">
            <v>UT</v>
          </cell>
          <cell r="B5706" t="str">
            <v>CA307</v>
          </cell>
          <cell r="C5706" t="str">
            <v>P</v>
          </cell>
          <cell r="D5706" t="str">
            <v>HOLD7</v>
          </cell>
          <cell r="E5706" t="str">
            <v>TOL</v>
          </cell>
          <cell r="F5706">
            <v>2</v>
          </cell>
          <cell r="G5706" t="str">
            <v>CB39030000040T</v>
          </cell>
          <cell r="H5706">
            <v>4</v>
          </cell>
          <cell r="I5706">
            <v>0.75</v>
          </cell>
          <cell r="J5706">
            <v>1</v>
          </cell>
          <cell r="K5706" t="str">
            <v>-</v>
          </cell>
        </row>
        <row r="5707">
          <cell r="A5707" t="str">
            <v>UT</v>
          </cell>
          <cell r="B5707" t="str">
            <v>A5C</v>
          </cell>
          <cell r="C5707" t="str">
            <v>P</v>
          </cell>
          <cell r="D5707" t="str">
            <v>HOLD5</v>
          </cell>
          <cell r="E5707" t="str">
            <v>90 ELL</v>
          </cell>
          <cell r="F5707">
            <v>2</v>
          </cell>
          <cell r="G5707" t="str">
            <v>CB300104000400</v>
          </cell>
          <cell r="H5707">
            <v>4</v>
          </cell>
          <cell r="I5707" t="str">
            <v>--</v>
          </cell>
          <cell r="J5707">
            <v>24</v>
          </cell>
          <cell r="K5707" t="str">
            <v>-</v>
          </cell>
        </row>
        <row r="5708">
          <cell r="A5708" t="str">
            <v>UT</v>
          </cell>
          <cell r="B5708" t="str">
            <v>A5C</v>
          </cell>
          <cell r="C5708" t="str">
            <v>P</v>
          </cell>
          <cell r="D5708" t="str">
            <v>HOLD6</v>
          </cell>
          <cell r="E5708" t="str">
            <v>90 ELL</v>
          </cell>
          <cell r="F5708">
            <v>2</v>
          </cell>
          <cell r="G5708" t="str">
            <v>CB300104000400</v>
          </cell>
          <cell r="H5708">
            <v>4</v>
          </cell>
          <cell r="I5708" t="str">
            <v>--</v>
          </cell>
          <cell r="J5708">
            <v>6</v>
          </cell>
          <cell r="K5708" t="str">
            <v>-</v>
          </cell>
        </row>
        <row r="5709">
          <cell r="A5709" t="str">
            <v>UT</v>
          </cell>
          <cell r="B5709" t="str">
            <v>A5C</v>
          </cell>
          <cell r="C5709" t="str">
            <v>P</v>
          </cell>
          <cell r="D5709" t="str">
            <v>HOLD5</v>
          </cell>
          <cell r="E5709" t="str">
            <v>SOL</v>
          </cell>
          <cell r="F5709">
            <v>2</v>
          </cell>
          <cell r="G5709" t="str">
            <v>CB39020000040T</v>
          </cell>
          <cell r="H5709">
            <v>4</v>
          </cell>
          <cell r="I5709">
            <v>0.75</v>
          </cell>
          <cell r="J5709">
            <v>4</v>
          </cell>
          <cell r="K5709" t="str">
            <v>-</v>
          </cell>
        </row>
        <row r="5710">
          <cell r="A5710" t="str">
            <v>UT</v>
          </cell>
          <cell r="B5710" t="str">
            <v>A5C</v>
          </cell>
          <cell r="C5710" t="str">
            <v>P</v>
          </cell>
          <cell r="D5710" t="str">
            <v>HOLD6</v>
          </cell>
          <cell r="E5710" t="str">
            <v>SOL</v>
          </cell>
          <cell r="F5710">
            <v>2</v>
          </cell>
          <cell r="G5710" t="str">
            <v>CB39020000040T</v>
          </cell>
          <cell r="H5710">
            <v>4</v>
          </cell>
          <cell r="I5710">
            <v>0.75</v>
          </cell>
          <cell r="J5710">
            <v>1</v>
          </cell>
          <cell r="K5710" t="str">
            <v>-</v>
          </cell>
        </row>
        <row r="5711">
          <cell r="A5711" t="str">
            <v>UT</v>
          </cell>
          <cell r="B5711" t="str">
            <v>A5C</v>
          </cell>
          <cell r="C5711" t="str">
            <v>P</v>
          </cell>
          <cell r="D5711" t="str">
            <v>HOLD5</v>
          </cell>
          <cell r="E5711" t="str">
            <v>TOL</v>
          </cell>
          <cell r="F5711">
            <v>2</v>
          </cell>
          <cell r="G5711" t="str">
            <v>CB39030000040T</v>
          </cell>
          <cell r="H5711">
            <v>4</v>
          </cell>
          <cell r="I5711">
            <v>0.75</v>
          </cell>
          <cell r="J5711">
            <v>4</v>
          </cell>
          <cell r="K5711" t="str">
            <v>-</v>
          </cell>
        </row>
        <row r="5712">
          <cell r="A5712" t="str">
            <v>UT</v>
          </cell>
          <cell r="B5712" t="str">
            <v>A5C</v>
          </cell>
          <cell r="C5712" t="str">
            <v>P</v>
          </cell>
          <cell r="D5712" t="str">
            <v>HOLD6</v>
          </cell>
          <cell r="E5712" t="str">
            <v>TOL</v>
          </cell>
          <cell r="F5712">
            <v>2</v>
          </cell>
          <cell r="G5712" t="str">
            <v>CB39030000040T</v>
          </cell>
          <cell r="H5712">
            <v>4</v>
          </cell>
          <cell r="I5712">
            <v>0.75</v>
          </cell>
          <cell r="J5712">
            <v>1</v>
          </cell>
          <cell r="K5712" t="str">
            <v>-</v>
          </cell>
        </row>
        <row r="5713">
          <cell r="A5713" t="str">
            <v>UT</v>
          </cell>
          <cell r="B5713" t="str">
            <v>B2C</v>
          </cell>
          <cell r="C5713" t="str">
            <v>SH</v>
          </cell>
          <cell r="D5713" t="str">
            <v>001</v>
          </cell>
          <cell r="E5713" t="str">
            <v>SOL</v>
          </cell>
          <cell r="F5713">
            <v>2</v>
          </cell>
          <cell r="G5713" t="str">
            <v>CB39020000060T</v>
          </cell>
          <cell r="H5713">
            <v>6</v>
          </cell>
          <cell r="I5713">
            <v>0.75</v>
          </cell>
          <cell r="J5713">
            <v>6</v>
          </cell>
          <cell r="K5713" t="str">
            <v>-</v>
          </cell>
        </row>
        <row r="5714">
          <cell r="A5714" t="str">
            <v>UT</v>
          </cell>
          <cell r="B5714" t="str">
            <v>CA307</v>
          </cell>
          <cell r="C5714" t="str">
            <v>HCLG</v>
          </cell>
          <cell r="D5714" t="str">
            <v>1100</v>
          </cell>
          <cell r="E5714" t="str">
            <v>90 ELL</v>
          </cell>
          <cell r="F5714">
            <v>2</v>
          </cell>
          <cell r="G5714" t="str">
            <v>CB300105000600</v>
          </cell>
          <cell r="H5714">
            <v>6</v>
          </cell>
          <cell r="I5714" t="str">
            <v>--</v>
          </cell>
          <cell r="J5714">
            <v>9</v>
          </cell>
          <cell r="K5714" t="str">
            <v>-</v>
          </cell>
        </row>
        <row r="5715">
          <cell r="A5715" t="str">
            <v>UT</v>
          </cell>
          <cell r="B5715" t="str">
            <v>CA307</v>
          </cell>
          <cell r="C5715" t="str">
            <v>HCLG</v>
          </cell>
          <cell r="D5715" t="str">
            <v>1100</v>
          </cell>
          <cell r="E5715" t="str">
            <v>SOL</v>
          </cell>
          <cell r="F5715">
            <v>2</v>
          </cell>
          <cell r="G5715" t="str">
            <v>CB39020000060T</v>
          </cell>
          <cell r="H5715">
            <v>6</v>
          </cell>
          <cell r="I5715">
            <v>0.75</v>
          </cell>
          <cell r="J5715">
            <v>1</v>
          </cell>
          <cell r="K5715" t="str">
            <v>-</v>
          </cell>
        </row>
        <row r="5716">
          <cell r="A5716" t="str">
            <v>UT</v>
          </cell>
          <cell r="B5716" t="str">
            <v>CA307</v>
          </cell>
          <cell r="C5716" t="str">
            <v>HCLG</v>
          </cell>
          <cell r="D5716" t="str">
            <v>1100</v>
          </cell>
          <cell r="E5716" t="str">
            <v>TEE</v>
          </cell>
          <cell r="F5716">
            <v>2</v>
          </cell>
          <cell r="G5716" t="str">
            <v>CB300305000600</v>
          </cell>
          <cell r="H5716">
            <v>6</v>
          </cell>
          <cell r="I5716" t="str">
            <v>--</v>
          </cell>
          <cell r="J5716">
            <v>1</v>
          </cell>
          <cell r="K5716" t="str">
            <v>-</v>
          </cell>
        </row>
        <row r="5717">
          <cell r="A5717" t="str">
            <v>UT</v>
          </cell>
          <cell r="B5717" t="str">
            <v>CA307</v>
          </cell>
          <cell r="C5717" t="str">
            <v>HCLG</v>
          </cell>
          <cell r="D5717" t="str">
            <v>1100</v>
          </cell>
          <cell r="E5717" t="str">
            <v>TOL</v>
          </cell>
          <cell r="F5717">
            <v>2</v>
          </cell>
          <cell r="G5717" t="str">
            <v>CB39030000060T</v>
          </cell>
          <cell r="H5717">
            <v>6</v>
          </cell>
          <cell r="I5717">
            <v>0.75</v>
          </cell>
          <cell r="J5717">
            <v>2</v>
          </cell>
          <cell r="K5717" t="str">
            <v>-</v>
          </cell>
        </row>
        <row r="5718">
          <cell r="A5718" t="str">
            <v>UT</v>
          </cell>
          <cell r="B5718" t="str">
            <v>A5C</v>
          </cell>
          <cell r="C5718" t="str">
            <v>WW</v>
          </cell>
          <cell r="D5718" t="str">
            <v>002</v>
          </cell>
          <cell r="E5718" t="str">
            <v>90 ELL</v>
          </cell>
          <cell r="F5718">
            <v>2</v>
          </cell>
          <cell r="G5718" t="str">
            <v>CB300104000600</v>
          </cell>
          <cell r="H5718">
            <v>6</v>
          </cell>
          <cell r="I5718" t="str">
            <v>--</v>
          </cell>
          <cell r="J5718">
            <v>1</v>
          </cell>
          <cell r="K5718" t="str">
            <v>-</v>
          </cell>
        </row>
        <row r="5719">
          <cell r="A5719" t="str">
            <v>UT</v>
          </cell>
          <cell r="B5719" t="str">
            <v>A5C</v>
          </cell>
          <cell r="C5719" t="str">
            <v>WW</v>
          </cell>
          <cell r="D5719" t="str">
            <v>002</v>
          </cell>
          <cell r="E5719" t="str">
            <v>SOL</v>
          </cell>
          <cell r="F5719">
            <v>2</v>
          </cell>
          <cell r="G5719" t="str">
            <v>CB39020000060T</v>
          </cell>
          <cell r="H5719">
            <v>6</v>
          </cell>
          <cell r="I5719">
            <v>0.75</v>
          </cell>
          <cell r="J5719">
            <v>1</v>
          </cell>
          <cell r="K5719" t="str">
            <v>-</v>
          </cell>
        </row>
        <row r="5720">
          <cell r="A5720" t="str">
            <v>UT</v>
          </cell>
          <cell r="B5720" t="str">
            <v>B2C</v>
          </cell>
          <cell r="C5720" t="str">
            <v>SH</v>
          </cell>
          <cell r="D5720" t="str">
            <v>001</v>
          </cell>
          <cell r="E5720" t="str">
            <v>90 ELL</v>
          </cell>
          <cell r="F5720">
            <v>2</v>
          </cell>
          <cell r="G5720" t="str">
            <v>CB300104000800</v>
          </cell>
          <cell r="H5720">
            <v>8</v>
          </cell>
          <cell r="I5720" t="str">
            <v>--</v>
          </cell>
          <cell r="J5720">
            <v>21</v>
          </cell>
          <cell r="K5720" t="str">
            <v>-</v>
          </cell>
        </row>
        <row r="5721">
          <cell r="A5721" t="str">
            <v>UT</v>
          </cell>
          <cell r="B5721" t="str">
            <v>B2C</v>
          </cell>
          <cell r="C5721" t="str">
            <v>SH</v>
          </cell>
          <cell r="D5721" t="str">
            <v>001</v>
          </cell>
          <cell r="E5721" t="str">
            <v>SOL</v>
          </cell>
          <cell r="F5721">
            <v>2</v>
          </cell>
          <cell r="G5721" t="str">
            <v>CB39020000080T</v>
          </cell>
          <cell r="H5721">
            <v>8</v>
          </cell>
          <cell r="I5721">
            <v>0.75</v>
          </cell>
          <cell r="J5721">
            <v>1</v>
          </cell>
          <cell r="K5721" t="str">
            <v>-</v>
          </cell>
        </row>
        <row r="5722">
          <cell r="A5722" t="str">
            <v>UT</v>
          </cell>
          <cell r="B5722" t="str">
            <v>B2C</v>
          </cell>
          <cell r="C5722" t="str">
            <v>SH</v>
          </cell>
          <cell r="D5722" t="str">
            <v>001</v>
          </cell>
          <cell r="E5722" t="str">
            <v>TOL</v>
          </cell>
          <cell r="F5722">
            <v>2</v>
          </cell>
          <cell r="G5722" t="str">
            <v>CB39030000080T</v>
          </cell>
          <cell r="H5722">
            <v>8</v>
          </cell>
          <cell r="I5722">
            <v>0.75</v>
          </cell>
          <cell r="J5722">
            <v>3</v>
          </cell>
          <cell r="K5722" t="str">
            <v>-</v>
          </cell>
        </row>
        <row r="5723">
          <cell r="A5723" t="str">
            <v>UT</v>
          </cell>
          <cell r="B5723" t="str">
            <v>A5C</v>
          </cell>
          <cell r="C5723" t="str">
            <v>WW</v>
          </cell>
          <cell r="D5723" t="str">
            <v>002</v>
          </cell>
          <cell r="E5723" t="str">
            <v>90 ELL</v>
          </cell>
          <cell r="F5723">
            <v>2</v>
          </cell>
          <cell r="G5723" t="str">
            <v>CB300104000800</v>
          </cell>
          <cell r="H5723">
            <v>8</v>
          </cell>
          <cell r="I5723" t="str">
            <v>--</v>
          </cell>
          <cell r="J5723">
            <v>3</v>
          </cell>
          <cell r="K5723" t="str">
            <v>-</v>
          </cell>
        </row>
        <row r="5724">
          <cell r="A5724" t="str">
            <v>UT</v>
          </cell>
          <cell r="B5724" t="str">
            <v>A5C</v>
          </cell>
          <cell r="C5724" t="str">
            <v>WW</v>
          </cell>
          <cell r="D5724" t="str">
            <v>002</v>
          </cell>
          <cell r="E5724" t="str">
            <v>SOL</v>
          </cell>
          <cell r="F5724">
            <v>2</v>
          </cell>
          <cell r="G5724" t="str">
            <v>CB39020000080T</v>
          </cell>
          <cell r="H5724">
            <v>8</v>
          </cell>
          <cell r="I5724">
            <v>0.75</v>
          </cell>
          <cell r="J5724">
            <v>1</v>
          </cell>
          <cell r="K5724" t="str">
            <v>-</v>
          </cell>
        </row>
        <row r="5725">
          <cell r="A5725" t="str">
            <v>UT</v>
          </cell>
          <cell r="B5725" t="str">
            <v>A5C</v>
          </cell>
          <cell r="C5725" t="str">
            <v>WW</v>
          </cell>
          <cell r="D5725" t="str">
            <v>002</v>
          </cell>
          <cell r="E5725" t="str">
            <v>TOL</v>
          </cell>
          <cell r="F5725">
            <v>2</v>
          </cell>
          <cell r="G5725" t="str">
            <v>CB39030000080T</v>
          </cell>
          <cell r="H5725">
            <v>8</v>
          </cell>
          <cell r="I5725">
            <v>0.75</v>
          </cell>
          <cell r="J5725">
            <v>1</v>
          </cell>
          <cell r="K5725" t="str">
            <v>-</v>
          </cell>
        </row>
        <row r="5726">
          <cell r="A5726" t="str">
            <v>UT</v>
          </cell>
          <cell r="B5726" t="str">
            <v>A5C</v>
          </cell>
          <cell r="C5726" t="str">
            <v>WW</v>
          </cell>
          <cell r="D5726" t="str">
            <v>002</v>
          </cell>
          <cell r="E5726" t="str">
            <v>90 ELL</v>
          </cell>
          <cell r="F5726">
            <v>2</v>
          </cell>
          <cell r="G5726" t="str">
            <v>CB300104001200</v>
          </cell>
          <cell r="H5726">
            <v>12</v>
          </cell>
          <cell r="I5726" t="str">
            <v>--</v>
          </cell>
          <cell r="J5726">
            <v>7</v>
          </cell>
          <cell r="K5726" t="str">
            <v>-</v>
          </cell>
        </row>
        <row r="5727">
          <cell r="A5727" t="str">
            <v>UT</v>
          </cell>
          <cell r="B5727" t="str">
            <v>A5C</v>
          </cell>
          <cell r="C5727" t="str">
            <v>WW</v>
          </cell>
          <cell r="D5727" t="str">
            <v>002</v>
          </cell>
          <cell r="E5727" t="str">
            <v>SOL</v>
          </cell>
          <cell r="F5727">
            <v>2</v>
          </cell>
          <cell r="G5727" t="str">
            <v>CB39020000120T</v>
          </cell>
          <cell r="H5727">
            <v>12</v>
          </cell>
          <cell r="I5727">
            <v>0.75</v>
          </cell>
          <cell r="J5727">
            <v>2</v>
          </cell>
          <cell r="K5727" t="str">
            <v>-</v>
          </cell>
        </row>
        <row r="5728">
          <cell r="A5728" t="str">
            <v>UT</v>
          </cell>
          <cell r="B5728" t="str">
            <v>A5C</v>
          </cell>
          <cell r="C5728" t="str">
            <v>WW</v>
          </cell>
          <cell r="D5728" t="str">
            <v>002</v>
          </cell>
          <cell r="E5728" t="str">
            <v>TOL</v>
          </cell>
          <cell r="F5728">
            <v>2</v>
          </cell>
          <cell r="G5728" t="str">
            <v>CB39030000120T</v>
          </cell>
          <cell r="H5728">
            <v>12</v>
          </cell>
          <cell r="I5728">
            <v>0.75</v>
          </cell>
          <cell r="J5728">
            <v>1</v>
          </cell>
          <cell r="K5728" t="str">
            <v>-</v>
          </cell>
        </row>
        <row r="5729">
          <cell r="A5729" t="str">
            <v>UT</v>
          </cell>
          <cell r="B5729" t="str">
            <v>B2C</v>
          </cell>
          <cell r="C5729" t="str">
            <v>SH</v>
          </cell>
          <cell r="D5729" t="str">
            <v>001</v>
          </cell>
          <cell r="E5729" t="str">
            <v>TOL</v>
          </cell>
          <cell r="F5729">
            <v>2</v>
          </cell>
          <cell r="G5729" t="str">
            <v>CB39030000120T</v>
          </cell>
          <cell r="H5729">
            <v>12</v>
          </cell>
          <cell r="I5729">
            <v>0.75</v>
          </cell>
          <cell r="J5729" t="str">
            <v>-</v>
          </cell>
          <cell r="K5729">
            <v>2</v>
          </cell>
        </row>
        <row r="5730">
          <cell r="A5730" t="str">
            <v>UT</v>
          </cell>
          <cell r="B5730" t="str">
            <v>B2C</v>
          </cell>
          <cell r="C5730" t="str">
            <v>SH</v>
          </cell>
          <cell r="D5730" t="str">
            <v>001</v>
          </cell>
          <cell r="E5730" t="str">
            <v>90 ELL</v>
          </cell>
          <cell r="F5730">
            <v>2</v>
          </cell>
          <cell r="G5730" t="str">
            <v>CB300104001200</v>
          </cell>
          <cell r="H5730">
            <v>12</v>
          </cell>
          <cell r="I5730" t="str">
            <v>--</v>
          </cell>
          <cell r="J5730" t="str">
            <v>-</v>
          </cell>
          <cell r="K5730">
            <v>18</v>
          </cell>
        </row>
        <row r="5731">
          <cell r="A5731" t="str">
            <v>UT</v>
          </cell>
          <cell r="B5731" t="str">
            <v>A5C</v>
          </cell>
          <cell r="C5731" t="str">
            <v>WW</v>
          </cell>
          <cell r="D5731" t="str">
            <v>002</v>
          </cell>
          <cell r="E5731" t="str">
            <v>SOL</v>
          </cell>
          <cell r="F5731">
            <v>2</v>
          </cell>
          <cell r="G5731" t="str">
            <v>CB39020000120T</v>
          </cell>
          <cell r="H5731">
            <v>12</v>
          </cell>
          <cell r="I5731">
            <v>0.75</v>
          </cell>
          <cell r="J5731" t="str">
            <v>-</v>
          </cell>
          <cell r="K5731">
            <v>1</v>
          </cell>
        </row>
        <row r="5732">
          <cell r="A5732" t="str">
            <v>UT</v>
          </cell>
          <cell r="B5732" t="str">
            <v>A5C</v>
          </cell>
          <cell r="C5732" t="str">
            <v>WW</v>
          </cell>
          <cell r="D5732" t="str">
            <v>002</v>
          </cell>
          <cell r="E5732" t="str">
            <v>TOL</v>
          </cell>
          <cell r="F5732">
            <v>2</v>
          </cell>
          <cell r="G5732" t="str">
            <v>CB39030000120T</v>
          </cell>
          <cell r="H5732">
            <v>12</v>
          </cell>
          <cell r="I5732">
            <v>0.75</v>
          </cell>
          <cell r="J5732" t="str">
            <v>-</v>
          </cell>
          <cell r="K5732">
            <v>1</v>
          </cell>
        </row>
        <row r="5733">
          <cell r="A5733" t="str">
            <v>UT</v>
          </cell>
          <cell r="B5733" t="str">
            <v>A5C</v>
          </cell>
          <cell r="C5733" t="str">
            <v>WW</v>
          </cell>
          <cell r="D5733" t="str">
            <v>002</v>
          </cell>
          <cell r="E5733" t="str">
            <v>90 ELL</v>
          </cell>
          <cell r="F5733">
            <v>2</v>
          </cell>
          <cell r="G5733" t="str">
            <v>CB300104001200</v>
          </cell>
          <cell r="H5733">
            <v>12</v>
          </cell>
          <cell r="I5733" t="str">
            <v>--</v>
          </cell>
          <cell r="J5733" t="str">
            <v>-</v>
          </cell>
          <cell r="K5733">
            <v>3</v>
          </cell>
        </row>
        <row r="5734">
          <cell r="A5734" t="str">
            <v>UT</v>
          </cell>
          <cell r="B5734" t="str">
            <v>A5C</v>
          </cell>
          <cell r="C5734" t="str">
            <v>WW</v>
          </cell>
          <cell r="D5734" t="str">
            <v>002</v>
          </cell>
          <cell r="E5734" t="str">
            <v>SOL</v>
          </cell>
          <cell r="F5734">
            <v>2</v>
          </cell>
          <cell r="G5734" t="str">
            <v>CB39020000200T</v>
          </cell>
          <cell r="H5734">
            <v>20</v>
          </cell>
          <cell r="I5734">
            <v>0.75</v>
          </cell>
          <cell r="J5734" t="str">
            <v>-</v>
          </cell>
          <cell r="K5734">
            <v>1</v>
          </cell>
        </row>
        <row r="5735">
          <cell r="A5735" t="str">
            <v>UT</v>
          </cell>
          <cell r="B5735" t="str">
            <v>A5C</v>
          </cell>
          <cell r="C5735" t="str">
            <v>WW</v>
          </cell>
          <cell r="D5735" t="str">
            <v>002</v>
          </cell>
          <cell r="E5735" t="str">
            <v>90 ELL</v>
          </cell>
          <cell r="F5735">
            <v>2</v>
          </cell>
          <cell r="G5735" t="str">
            <v>CB300104002000</v>
          </cell>
          <cell r="H5735">
            <v>20</v>
          </cell>
          <cell r="I5735" t="str">
            <v>--</v>
          </cell>
          <cell r="J5735" t="str">
            <v>-</v>
          </cell>
          <cell r="K5735">
            <v>4</v>
          </cell>
        </row>
        <row r="5736">
          <cell r="A5736" t="str">
            <v>UT</v>
          </cell>
          <cell r="B5736" t="str">
            <v>B2C</v>
          </cell>
          <cell r="C5736" t="str">
            <v>SH</v>
          </cell>
          <cell r="D5736" t="str">
            <v>001</v>
          </cell>
          <cell r="E5736" t="str">
            <v>SOL</v>
          </cell>
          <cell r="F5736">
            <v>2</v>
          </cell>
          <cell r="G5736" t="str">
            <v>CB39020000040T</v>
          </cell>
          <cell r="H5736">
            <v>4</v>
          </cell>
          <cell r="I5736">
            <v>0.75</v>
          </cell>
          <cell r="J5736" t="str">
            <v>-</v>
          </cell>
          <cell r="K5736">
            <v>3</v>
          </cell>
        </row>
        <row r="5737">
          <cell r="A5737" t="str">
            <v>UT</v>
          </cell>
          <cell r="B5737" t="str">
            <v>B2C</v>
          </cell>
          <cell r="C5737" t="str">
            <v>SH</v>
          </cell>
          <cell r="D5737" t="str">
            <v>001</v>
          </cell>
          <cell r="E5737" t="str">
            <v>TOL</v>
          </cell>
          <cell r="F5737">
            <v>2</v>
          </cell>
          <cell r="G5737" t="str">
            <v>CB39030000040T</v>
          </cell>
          <cell r="H5737">
            <v>4</v>
          </cell>
          <cell r="I5737">
            <v>0.75</v>
          </cell>
          <cell r="J5737" t="str">
            <v>-</v>
          </cell>
          <cell r="K5737">
            <v>3</v>
          </cell>
        </row>
        <row r="5738">
          <cell r="A5738" t="str">
            <v>UT</v>
          </cell>
          <cell r="B5738" t="str">
            <v>B2C</v>
          </cell>
          <cell r="C5738" t="str">
            <v>SH</v>
          </cell>
          <cell r="D5738" t="str">
            <v>001</v>
          </cell>
          <cell r="E5738" t="str">
            <v>90 ELL</v>
          </cell>
          <cell r="F5738">
            <v>2</v>
          </cell>
          <cell r="G5738" t="str">
            <v>CB300104000400</v>
          </cell>
          <cell r="H5738">
            <v>4</v>
          </cell>
          <cell r="I5738" t="str">
            <v>--</v>
          </cell>
          <cell r="J5738" t="str">
            <v>-</v>
          </cell>
          <cell r="K5738">
            <v>9</v>
          </cell>
        </row>
        <row r="5739">
          <cell r="A5739" t="str">
            <v>UT</v>
          </cell>
          <cell r="B5739" t="str">
            <v>CA307</v>
          </cell>
          <cell r="C5739" t="str">
            <v>P</v>
          </cell>
          <cell r="D5739" t="str">
            <v>HOLD7</v>
          </cell>
          <cell r="E5739" t="str">
            <v>SOL</v>
          </cell>
          <cell r="F5739">
            <v>2</v>
          </cell>
          <cell r="G5739" t="str">
            <v>CB39020000040T</v>
          </cell>
          <cell r="H5739">
            <v>4</v>
          </cell>
          <cell r="I5739">
            <v>0.75</v>
          </cell>
          <cell r="J5739" t="str">
            <v>-</v>
          </cell>
          <cell r="K5739">
            <v>1</v>
          </cell>
        </row>
        <row r="5740">
          <cell r="A5740" t="str">
            <v>UT</v>
          </cell>
          <cell r="B5740" t="str">
            <v>CA307</v>
          </cell>
          <cell r="C5740" t="str">
            <v>P</v>
          </cell>
          <cell r="D5740" t="str">
            <v>HOLD7</v>
          </cell>
          <cell r="E5740" t="str">
            <v>TOL</v>
          </cell>
          <cell r="F5740">
            <v>2</v>
          </cell>
          <cell r="G5740" t="str">
            <v>CB39030000040T</v>
          </cell>
          <cell r="H5740">
            <v>4</v>
          </cell>
          <cell r="I5740">
            <v>0.75</v>
          </cell>
          <cell r="J5740" t="str">
            <v>-</v>
          </cell>
          <cell r="K5740">
            <v>1</v>
          </cell>
        </row>
        <row r="5741">
          <cell r="A5741" t="str">
            <v>UT</v>
          </cell>
          <cell r="B5741" t="str">
            <v>CA307</v>
          </cell>
          <cell r="C5741" t="str">
            <v>P</v>
          </cell>
          <cell r="D5741" t="str">
            <v>HOLD7</v>
          </cell>
          <cell r="E5741" t="str">
            <v>90 ELL</v>
          </cell>
          <cell r="F5741">
            <v>2</v>
          </cell>
          <cell r="G5741" t="str">
            <v>CB300105000400</v>
          </cell>
          <cell r="H5741">
            <v>4</v>
          </cell>
          <cell r="I5741" t="str">
            <v>--</v>
          </cell>
          <cell r="J5741" t="str">
            <v>-</v>
          </cell>
          <cell r="K5741">
            <v>6</v>
          </cell>
        </row>
        <row r="5742">
          <cell r="A5742" t="str">
            <v>UT</v>
          </cell>
          <cell r="B5742" t="str">
            <v>A5C</v>
          </cell>
          <cell r="C5742" t="str">
            <v>P</v>
          </cell>
          <cell r="D5742" t="str">
            <v>HOLD6</v>
          </cell>
          <cell r="E5742" t="str">
            <v>SOL</v>
          </cell>
          <cell r="F5742">
            <v>2</v>
          </cell>
          <cell r="G5742" t="str">
            <v>CB39020000040T</v>
          </cell>
          <cell r="H5742">
            <v>4</v>
          </cell>
          <cell r="I5742">
            <v>0.75</v>
          </cell>
          <cell r="J5742" t="str">
            <v>-</v>
          </cell>
          <cell r="K5742">
            <v>1</v>
          </cell>
        </row>
        <row r="5743">
          <cell r="A5743" t="str">
            <v>UT</v>
          </cell>
          <cell r="B5743" t="str">
            <v>A5C</v>
          </cell>
          <cell r="C5743" t="str">
            <v>P</v>
          </cell>
          <cell r="D5743" t="str">
            <v>HOLD6</v>
          </cell>
          <cell r="E5743" t="str">
            <v>TOL</v>
          </cell>
          <cell r="F5743">
            <v>2</v>
          </cell>
          <cell r="G5743" t="str">
            <v>CB39030000040T</v>
          </cell>
          <cell r="H5743">
            <v>4</v>
          </cell>
          <cell r="I5743">
            <v>0.75</v>
          </cell>
          <cell r="J5743" t="str">
            <v>-</v>
          </cell>
          <cell r="K5743">
            <v>1</v>
          </cell>
        </row>
        <row r="5744">
          <cell r="A5744" t="str">
            <v>UT</v>
          </cell>
          <cell r="B5744" t="str">
            <v>A5C</v>
          </cell>
          <cell r="C5744" t="str">
            <v>P</v>
          </cell>
          <cell r="D5744" t="str">
            <v>HOLD5</v>
          </cell>
          <cell r="E5744" t="str">
            <v>SOL</v>
          </cell>
          <cell r="F5744">
            <v>2</v>
          </cell>
          <cell r="G5744" t="str">
            <v>CB39020000040T</v>
          </cell>
          <cell r="H5744">
            <v>4</v>
          </cell>
          <cell r="I5744">
            <v>0.75</v>
          </cell>
          <cell r="J5744" t="str">
            <v>-</v>
          </cell>
          <cell r="K5744">
            <v>4</v>
          </cell>
        </row>
        <row r="5745">
          <cell r="A5745" t="str">
            <v>UT</v>
          </cell>
          <cell r="B5745" t="str">
            <v>A5C</v>
          </cell>
          <cell r="C5745" t="str">
            <v>P</v>
          </cell>
          <cell r="D5745" t="str">
            <v>HOLD5</v>
          </cell>
          <cell r="E5745" t="str">
            <v>TOL</v>
          </cell>
          <cell r="F5745">
            <v>2</v>
          </cell>
          <cell r="G5745" t="str">
            <v>CB39030000040T</v>
          </cell>
          <cell r="H5745">
            <v>4</v>
          </cell>
          <cell r="I5745">
            <v>0.75</v>
          </cell>
          <cell r="J5745" t="str">
            <v>-</v>
          </cell>
          <cell r="K5745">
            <v>4</v>
          </cell>
        </row>
        <row r="5746">
          <cell r="A5746" t="str">
            <v>UT</v>
          </cell>
          <cell r="B5746" t="str">
            <v>A5C</v>
          </cell>
          <cell r="C5746" t="str">
            <v>P</v>
          </cell>
          <cell r="D5746" t="str">
            <v>HOLD6</v>
          </cell>
          <cell r="E5746" t="str">
            <v>90 ELL</v>
          </cell>
          <cell r="F5746">
            <v>2</v>
          </cell>
          <cell r="G5746" t="str">
            <v>CB300104000400</v>
          </cell>
          <cell r="H5746">
            <v>4</v>
          </cell>
          <cell r="I5746" t="str">
            <v>--</v>
          </cell>
          <cell r="J5746" t="str">
            <v>-</v>
          </cell>
          <cell r="K5746">
            <v>6</v>
          </cell>
        </row>
        <row r="5747">
          <cell r="A5747" t="str">
            <v>UT</v>
          </cell>
          <cell r="B5747" t="str">
            <v>A5C</v>
          </cell>
          <cell r="C5747" t="str">
            <v>P</v>
          </cell>
          <cell r="D5747" t="str">
            <v>HOLD5</v>
          </cell>
          <cell r="E5747" t="str">
            <v>90 ELL</v>
          </cell>
          <cell r="F5747">
            <v>2</v>
          </cell>
          <cell r="G5747" t="str">
            <v>CB300104000400</v>
          </cell>
          <cell r="H5747">
            <v>4</v>
          </cell>
          <cell r="I5747" t="str">
            <v>--</v>
          </cell>
          <cell r="J5747" t="str">
            <v>-</v>
          </cell>
          <cell r="K5747">
            <v>24</v>
          </cell>
        </row>
        <row r="5748">
          <cell r="A5748" t="str">
            <v>UT</v>
          </cell>
          <cell r="B5748" t="str">
            <v>A5C</v>
          </cell>
          <cell r="C5748" t="str">
            <v>WW</v>
          </cell>
          <cell r="D5748" t="str">
            <v>003</v>
          </cell>
          <cell r="E5748" t="str">
            <v>SOL</v>
          </cell>
          <cell r="F5748">
            <v>2</v>
          </cell>
          <cell r="G5748" t="str">
            <v>CB39020000040T</v>
          </cell>
          <cell r="H5748">
            <v>4</v>
          </cell>
          <cell r="I5748">
            <v>0.75</v>
          </cell>
          <cell r="J5748" t="str">
            <v>-</v>
          </cell>
          <cell r="K5748">
            <v>1</v>
          </cell>
        </row>
        <row r="5749">
          <cell r="A5749" t="str">
            <v>UT</v>
          </cell>
          <cell r="B5749" t="str">
            <v>A5C</v>
          </cell>
          <cell r="C5749" t="str">
            <v>WW</v>
          </cell>
          <cell r="D5749" t="str">
            <v>003</v>
          </cell>
          <cell r="E5749" t="str">
            <v>TOL</v>
          </cell>
          <cell r="F5749">
            <v>2</v>
          </cell>
          <cell r="G5749" t="str">
            <v>CB39030000040T</v>
          </cell>
          <cell r="H5749">
            <v>4</v>
          </cell>
          <cell r="I5749">
            <v>0.75</v>
          </cell>
          <cell r="J5749" t="str">
            <v>-</v>
          </cell>
          <cell r="K5749">
            <v>1</v>
          </cell>
        </row>
        <row r="5750">
          <cell r="A5750" t="str">
            <v>UT</v>
          </cell>
          <cell r="B5750" t="str">
            <v>A5C</v>
          </cell>
          <cell r="C5750" t="str">
            <v>WW</v>
          </cell>
          <cell r="D5750" t="str">
            <v>003</v>
          </cell>
          <cell r="E5750" t="str">
            <v>90 ELL</v>
          </cell>
          <cell r="F5750">
            <v>2</v>
          </cell>
          <cell r="G5750" t="str">
            <v>CB300104000400</v>
          </cell>
          <cell r="H5750">
            <v>4</v>
          </cell>
          <cell r="I5750" t="str">
            <v>--</v>
          </cell>
          <cell r="J5750" t="str">
            <v>-</v>
          </cell>
          <cell r="K5750">
            <v>4</v>
          </cell>
        </row>
        <row r="5751">
          <cell r="A5751" t="str">
            <v>UT</v>
          </cell>
          <cell r="B5751" t="str">
            <v>B2C</v>
          </cell>
          <cell r="C5751" t="str">
            <v>SH</v>
          </cell>
          <cell r="D5751" t="str">
            <v>001</v>
          </cell>
          <cell r="E5751" t="str">
            <v>CAP</v>
          </cell>
          <cell r="F5751">
            <v>2</v>
          </cell>
          <cell r="G5751" t="str">
            <v>CB300704000600</v>
          </cell>
          <cell r="H5751">
            <v>6</v>
          </cell>
          <cell r="I5751" t="str">
            <v>--</v>
          </cell>
          <cell r="J5751" t="str">
            <v>-</v>
          </cell>
          <cell r="K5751">
            <v>3</v>
          </cell>
        </row>
        <row r="5752">
          <cell r="A5752" t="str">
            <v>UT</v>
          </cell>
          <cell r="B5752" t="str">
            <v>B2C</v>
          </cell>
          <cell r="C5752" t="str">
            <v>SH</v>
          </cell>
          <cell r="D5752" t="str">
            <v>001</v>
          </cell>
          <cell r="E5752" t="str">
            <v>SOL</v>
          </cell>
          <cell r="F5752">
            <v>2</v>
          </cell>
          <cell r="G5752" t="str">
            <v>CB39020000060T</v>
          </cell>
          <cell r="H5752">
            <v>6</v>
          </cell>
          <cell r="I5752">
            <v>0.75</v>
          </cell>
          <cell r="J5752" t="str">
            <v>-</v>
          </cell>
          <cell r="K5752">
            <v>6</v>
          </cell>
        </row>
        <row r="5753">
          <cell r="A5753" t="str">
            <v>UT</v>
          </cell>
          <cell r="B5753" t="str">
            <v>CA307</v>
          </cell>
          <cell r="C5753" t="str">
            <v>HCLG</v>
          </cell>
          <cell r="D5753" t="str">
            <v>1100</v>
          </cell>
          <cell r="E5753" t="str">
            <v>SOL</v>
          </cell>
          <cell r="F5753">
            <v>2</v>
          </cell>
          <cell r="G5753" t="str">
            <v>CB39020000060T</v>
          </cell>
          <cell r="H5753">
            <v>6</v>
          </cell>
          <cell r="I5753">
            <v>0.75</v>
          </cell>
          <cell r="J5753" t="str">
            <v>-</v>
          </cell>
          <cell r="K5753">
            <v>1</v>
          </cell>
        </row>
        <row r="5754">
          <cell r="A5754" t="str">
            <v>UT</v>
          </cell>
          <cell r="B5754" t="str">
            <v>CA307</v>
          </cell>
          <cell r="C5754" t="str">
            <v>HCLG</v>
          </cell>
          <cell r="D5754" t="str">
            <v>1100</v>
          </cell>
          <cell r="E5754" t="str">
            <v>TEE</v>
          </cell>
          <cell r="F5754">
            <v>2</v>
          </cell>
          <cell r="G5754" t="str">
            <v>CB300305000600</v>
          </cell>
          <cell r="H5754">
            <v>6</v>
          </cell>
          <cell r="I5754" t="str">
            <v>--</v>
          </cell>
          <cell r="J5754" t="str">
            <v>-</v>
          </cell>
          <cell r="K5754">
            <v>1</v>
          </cell>
        </row>
        <row r="5755">
          <cell r="A5755" t="str">
            <v>UT</v>
          </cell>
          <cell r="B5755" t="str">
            <v>CA307</v>
          </cell>
          <cell r="C5755" t="str">
            <v>HCLG</v>
          </cell>
          <cell r="D5755" t="str">
            <v>1100</v>
          </cell>
          <cell r="E5755" t="str">
            <v>TOL</v>
          </cell>
          <cell r="F5755">
            <v>2</v>
          </cell>
          <cell r="G5755" t="str">
            <v>CB39030000060T</v>
          </cell>
          <cell r="H5755">
            <v>6</v>
          </cell>
          <cell r="I5755">
            <v>0.75</v>
          </cell>
          <cell r="J5755" t="str">
            <v>-</v>
          </cell>
          <cell r="K5755">
            <v>2</v>
          </cell>
        </row>
        <row r="5756">
          <cell r="A5756" t="str">
            <v>UT</v>
          </cell>
          <cell r="B5756" t="str">
            <v>CA307</v>
          </cell>
          <cell r="C5756" t="str">
            <v>HCLG</v>
          </cell>
          <cell r="D5756" t="str">
            <v>1100</v>
          </cell>
          <cell r="E5756" t="str">
            <v>90 ELL</v>
          </cell>
          <cell r="F5756">
            <v>2</v>
          </cell>
          <cell r="G5756" t="str">
            <v>CB300105000600</v>
          </cell>
          <cell r="H5756">
            <v>6</v>
          </cell>
          <cell r="I5756" t="str">
            <v>--</v>
          </cell>
          <cell r="J5756" t="str">
            <v>-</v>
          </cell>
          <cell r="K5756">
            <v>9</v>
          </cell>
        </row>
        <row r="5757">
          <cell r="A5757" t="str">
            <v>UT</v>
          </cell>
          <cell r="B5757" t="str">
            <v>A5C</v>
          </cell>
          <cell r="C5757" t="str">
            <v>WW</v>
          </cell>
          <cell r="D5757" t="str">
            <v>002</v>
          </cell>
          <cell r="E5757" t="str">
            <v>90 ELL</v>
          </cell>
          <cell r="F5757">
            <v>2</v>
          </cell>
          <cell r="G5757" t="str">
            <v>CB300104000600</v>
          </cell>
          <cell r="H5757">
            <v>6</v>
          </cell>
          <cell r="I5757" t="str">
            <v>--</v>
          </cell>
          <cell r="J5757" t="str">
            <v>-</v>
          </cell>
          <cell r="K5757">
            <v>1</v>
          </cell>
        </row>
        <row r="5758">
          <cell r="A5758" t="str">
            <v>UT</v>
          </cell>
          <cell r="B5758" t="str">
            <v>A5C</v>
          </cell>
          <cell r="C5758" t="str">
            <v>WW</v>
          </cell>
          <cell r="D5758" t="str">
            <v>002</v>
          </cell>
          <cell r="E5758" t="str">
            <v>SOL</v>
          </cell>
          <cell r="F5758">
            <v>2</v>
          </cell>
          <cell r="G5758" t="str">
            <v>CB39020000060T</v>
          </cell>
          <cell r="H5758">
            <v>6</v>
          </cell>
          <cell r="I5758">
            <v>0.75</v>
          </cell>
          <cell r="J5758" t="str">
            <v>-</v>
          </cell>
          <cell r="K5758">
            <v>1</v>
          </cell>
        </row>
        <row r="5759">
          <cell r="A5759" t="str">
            <v>UT</v>
          </cell>
          <cell r="B5759" t="str">
            <v>B2C</v>
          </cell>
          <cell r="C5759" t="str">
            <v>SH</v>
          </cell>
          <cell r="D5759" t="str">
            <v>001</v>
          </cell>
          <cell r="E5759" t="str">
            <v>SOL</v>
          </cell>
          <cell r="F5759">
            <v>2</v>
          </cell>
          <cell r="G5759" t="str">
            <v>CB39020000080T</v>
          </cell>
          <cell r="H5759">
            <v>8</v>
          </cell>
          <cell r="I5759">
            <v>0.75</v>
          </cell>
          <cell r="J5759" t="str">
            <v>-</v>
          </cell>
          <cell r="K5759">
            <v>1</v>
          </cell>
        </row>
        <row r="5760">
          <cell r="A5760" t="str">
            <v>UT</v>
          </cell>
          <cell r="B5760" t="str">
            <v>B2C</v>
          </cell>
          <cell r="C5760" t="str">
            <v>SH</v>
          </cell>
          <cell r="D5760" t="str">
            <v>001</v>
          </cell>
          <cell r="E5760" t="str">
            <v>TOL</v>
          </cell>
          <cell r="F5760">
            <v>2</v>
          </cell>
          <cell r="G5760" t="str">
            <v>CB39030000080T</v>
          </cell>
          <cell r="H5760">
            <v>8</v>
          </cell>
          <cell r="I5760">
            <v>0.75</v>
          </cell>
          <cell r="J5760" t="str">
            <v>-</v>
          </cell>
          <cell r="K5760">
            <v>1</v>
          </cell>
        </row>
        <row r="5761">
          <cell r="A5761" t="str">
            <v>UT</v>
          </cell>
          <cell r="B5761" t="str">
            <v>B2C</v>
          </cell>
          <cell r="C5761" t="str">
            <v>SH</v>
          </cell>
          <cell r="D5761" t="str">
            <v>001</v>
          </cell>
          <cell r="E5761" t="str">
            <v>90 ELL</v>
          </cell>
          <cell r="F5761">
            <v>2</v>
          </cell>
          <cell r="G5761" t="str">
            <v>CB300104000800</v>
          </cell>
          <cell r="H5761">
            <v>8</v>
          </cell>
          <cell r="I5761" t="str">
            <v>--</v>
          </cell>
          <cell r="J5761" t="str">
            <v>-</v>
          </cell>
          <cell r="K5761">
            <v>3</v>
          </cell>
        </row>
        <row r="5762">
          <cell r="A5762" t="str">
            <v>UT</v>
          </cell>
          <cell r="B5762" t="str">
            <v>A5C</v>
          </cell>
          <cell r="C5762" t="str">
            <v>WW</v>
          </cell>
          <cell r="D5762" t="str">
            <v>002</v>
          </cell>
          <cell r="E5762" t="str">
            <v>SOL</v>
          </cell>
          <cell r="F5762">
            <v>2</v>
          </cell>
          <cell r="G5762" t="str">
            <v>CB39020000080T</v>
          </cell>
          <cell r="H5762">
            <v>8</v>
          </cell>
          <cell r="I5762">
            <v>0.75</v>
          </cell>
          <cell r="J5762" t="str">
            <v>-</v>
          </cell>
          <cell r="K5762">
            <v>1</v>
          </cell>
        </row>
        <row r="5763">
          <cell r="A5763" t="str">
            <v>UT</v>
          </cell>
          <cell r="B5763" t="str">
            <v>A5C</v>
          </cell>
          <cell r="C5763" t="str">
            <v>WW</v>
          </cell>
          <cell r="D5763" t="str">
            <v>002</v>
          </cell>
          <cell r="E5763" t="str">
            <v>TOL</v>
          </cell>
          <cell r="F5763">
            <v>2</v>
          </cell>
          <cell r="G5763" t="str">
            <v>CB39030000080T</v>
          </cell>
          <cell r="H5763">
            <v>8</v>
          </cell>
          <cell r="I5763">
            <v>0.75</v>
          </cell>
          <cell r="J5763" t="str">
            <v>-</v>
          </cell>
          <cell r="K5763">
            <v>1</v>
          </cell>
        </row>
        <row r="5764">
          <cell r="A5764" t="str">
            <v>UT</v>
          </cell>
          <cell r="B5764" t="str">
            <v>A5C</v>
          </cell>
          <cell r="C5764" t="str">
            <v>WW</v>
          </cell>
          <cell r="D5764" t="str">
            <v>002</v>
          </cell>
          <cell r="E5764" t="str">
            <v>90 ELL</v>
          </cell>
          <cell r="F5764">
            <v>2</v>
          </cell>
          <cell r="G5764" t="str">
            <v>CB300104000800</v>
          </cell>
          <cell r="H5764">
            <v>8</v>
          </cell>
          <cell r="I5764" t="str">
            <v>--</v>
          </cell>
          <cell r="J5764" t="str">
            <v>-</v>
          </cell>
          <cell r="K5764">
            <v>3</v>
          </cell>
        </row>
        <row r="5765">
          <cell r="A5765" t="str">
            <v>UT</v>
          </cell>
          <cell r="B5765" t="str">
            <v>B2C</v>
          </cell>
          <cell r="C5765" t="str">
            <v>SCL</v>
          </cell>
          <cell r="D5765" t="str">
            <v>002</v>
          </cell>
          <cell r="E5765" t="str">
            <v>SW FLG</v>
          </cell>
          <cell r="F5765">
            <v>3</v>
          </cell>
          <cell r="G5765" t="str">
            <v>CB240208000T00</v>
          </cell>
          <cell r="H5765">
            <v>0.75</v>
          </cell>
          <cell r="I5765" t="str">
            <v>--</v>
          </cell>
          <cell r="J5765" t="str">
            <v>-</v>
          </cell>
          <cell r="K5765">
            <v>6</v>
          </cell>
        </row>
        <row r="5766">
          <cell r="A5766" t="str">
            <v>UT</v>
          </cell>
          <cell r="B5766" t="str">
            <v>B2C</v>
          </cell>
          <cell r="C5766" t="str">
            <v>SCL</v>
          </cell>
          <cell r="D5766" t="str">
            <v>002</v>
          </cell>
          <cell r="E5766" t="str">
            <v>SW FLG</v>
          </cell>
          <cell r="F5766">
            <v>3</v>
          </cell>
          <cell r="G5766" t="str">
            <v>CB240208000T00</v>
          </cell>
          <cell r="H5766">
            <v>0.75</v>
          </cell>
          <cell r="I5766" t="str">
            <v>--</v>
          </cell>
          <cell r="J5766">
            <v>6</v>
          </cell>
          <cell r="K5766" t="str">
            <v>-</v>
          </cell>
        </row>
        <row r="5767">
          <cell r="A5767" t="str">
            <v>UT</v>
          </cell>
          <cell r="B5767" t="str">
            <v>B2C</v>
          </cell>
          <cell r="C5767" t="str">
            <v>SH</v>
          </cell>
          <cell r="D5767" t="str">
            <v>001</v>
          </cell>
          <cell r="E5767" t="str">
            <v>WN FLG</v>
          </cell>
          <cell r="F5767">
            <v>3</v>
          </cell>
          <cell r="G5767" t="str">
            <v>CB200204000300</v>
          </cell>
          <cell r="H5767">
            <v>3</v>
          </cell>
          <cell r="I5767" t="str">
            <v>--</v>
          </cell>
          <cell r="J5767" t="str">
            <v>-</v>
          </cell>
          <cell r="K5767">
            <v>2</v>
          </cell>
        </row>
        <row r="5768">
          <cell r="A5768" t="str">
            <v>UT</v>
          </cell>
          <cell r="B5768" t="str">
            <v>B2C</v>
          </cell>
          <cell r="C5768" t="str">
            <v>SH</v>
          </cell>
          <cell r="D5768" t="str">
            <v>001</v>
          </cell>
          <cell r="E5768" t="str">
            <v>WN FLG</v>
          </cell>
          <cell r="F5768">
            <v>3</v>
          </cell>
          <cell r="G5768" t="str">
            <v>CB200204000300</v>
          </cell>
          <cell r="H5768">
            <v>3</v>
          </cell>
          <cell r="I5768" t="str">
            <v>--</v>
          </cell>
          <cell r="J5768">
            <v>2</v>
          </cell>
          <cell r="K5768" t="str">
            <v>-</v>
          </cell>
        </row>
        <row r="5769">
          <cell r="A5769" t="str">
            <v>UT</v>
          </cell>
          <cell r="B5769" t="str">
            <v>A5C</v>
          </cell>
          <cell r="C5769" t="str">
            <v>WW</v>
          </cell>
          <cell r="D5769" t="str">
            <v>003</v>
          </cell>
          <cell r="E5769" t="str">
            <v>WN FLG</v>
          </cell>
          <cell r="F5769">
            <v>3</v>
          </cell>
          <cell r="G5769" t="str">
            <v>CB200104000300</v>
          </cell>
          <cell r="H5769">
            <v>3</v>
          </cell>
          <cell r="I5769" t="str">
            <v>--</v>
          </cell>
          <cell r="J5769">
            <v>1</v>
          </cell>
          <cell r="K5769" t="str">
            <v>-</v>
          </cell>
        </row>
        <row r="5770">
          <cell r="A5770" t="str">
            <v>UT</v>
          </cell>
          <cell r="B5770" t="str">
            <v>B2C</v>
          </cell>
          <cell r="C5770" t="str">
            <v>SH</v>
          </cell>
          <cell r="D5770" t="str">
            <v>001</v>
          </cell>
          <cell r="E5770" t="str">
            <v>WN FLG</v>
          </cell>
          <cell r="F5770">
            <v>3</v>
          </cell>
          <cell r="G5770" t="str">
            <v>CB200204000400</v>
          </cell>
          <cell r="H5770">
            <v>4</v>
          </cell>
          <cell r="I5770" t="str">
            <v>--</v>
          </cell>
          <cell r="J5770">
            <v>3</v>
          </cell>
          <cell r="K5770" t="str">
            <v>-</v>
          </cell>
        </row>
        <row r="5771">
          <cell r="A5771" t="str">
            <v>UT</v>
          </cell>
          <cell r="B5771" t="str">
            <v>A5C</v>
          </cell>
          <cell r="C5771" t="str">
            <v>WW</v>
          </cell>
          <cell r="D5771" t="str">
            <v>002</v>
          </cell>
          <cell r="E5771" t="str">
            <v>WN FLG</v>
          </cell>
          <cell r="F5771">
            <v>3</v>
          </cell>
          <cell r="G5771" t="str">
            <v>CB200104000600</v>
          </cell>
          <cell r="H5771">
            <v>6</v>
          </cell>
          <cell r="I5771" t="str">
            <v>--</v>
          </cell>
          <cell r="J5771">
            <v>1</v>
          </cell>
          <cell r="K5771" t="str">
            <v>-</v>
          </cell>
        </row>
        <row r="5772">
          <cell r="A5772" t="str">
            <v>UT</v>
          </cell>
          <cell r="B5772" t="str">
            <v>B2C</v>
          </cell>
          <cell r="C5772" t="str">
            <v>SH</v>
          </cell>
          <cell r="D5772" t="str">
            <v>001</v>
          </cell>
          <cell r="E5772" t="str">
            <v>WN FLG</v>
          </cell>
          <cell r="F5772">
            <v>3</v>
          </cell>
          <cell r="G5772" t="str">
            <v>CB200204000800</v>
          </cell>
          <cell r="H5772">
            <v>8</v>
          </cell>
          <cell r="I5772" t="str">
            <v>--</v>
          </cell>
          <cell r="J5772">
            <v>2</v>
          </cell>
          <cell r="K5772" t="str">
            <v>-</v>
          </cell>
        </row>
        <row r="5773">
          <cell r="A5773" t="str">
            <v>UT</v>
          </cell>
          <cell r="B5773" t="str">
            <v>A5C</v>
          </cell>
          <cell r="C5773" t="str">
            <v>WW</v>
          </cell>
          <cell r="D5773" t="str">
            <v>002</v>
          </cell>
          <cell r="E5773" t="str">
            <v>WN FLG</v>
          </cell>
          <cell r="F5773">
            <v>3</v>
          </cell>
          <cell r="G5773" t="str">
            <v>CB200104000800</v>
          </cell>
          <cell r="H5773">
            <v>8</v>
          </cell>
          <cell r="I5773" t="str">
            <v>--</v>
          </cell>
          <cell r="J5773">
            <v>1</v>
          </cell>
          <cell r="K5773" t="str">
            <v>-</v>
          </cell>
        </row>
        <row r="5774">
          <cell r="A5774" t="str">
            <v>UT</v>
          </cell>
          <cell r="B5774" t="str">
            <v>A5C</v>
          </cell>
          <cell r="C5774" t="str">
            <v>WW</v>
          </cell>
          <cell r="D5774" t="str">
            <v>002</v>
          </cell>
          <cell r="E5774" t="str">
            <v>WN FLG</v>
          </cell>
          <cell r="F5774">
            <v>3</v>
          </cell>
          <cell r="G5774" t="str">
            <v>CB200104001200</v>
          </cell>
          <cell r="H5774">
            <v>12</v>
          </cell>
          <cell r="I5774" t="str">
            <v>--</v>
          </cell>
          <cell r="J5774">
            <v>2</v>
          </cell>
          <cell r="K5774" t="str">
            <v>-</v>
          </cell>
        </row>
        <row r="5775">
          <cell r="A5775" t="str">
            <v>UT</v>
          </cell>
          <cell r="B5775" t="str">
            <v>B2C</v>
          </cell>
          <cell r="C5775" t="str">
            <v>SH</v>
          </cell>
          <cell r="D5775" t="str">
            <v>001</v>
          </cell>
          <cell r="E5775" t="str">
            <v>WN FLG</v>
          </cell>
          <cell r="F5775">
            <v>3</v>
          </cell>
          <cell r="G5775" t="str">
            <v>CB200204001200</v>
          </cell>
          <cell r="H5775">
            <v>12</v>
          </cell>
          <cell r="I5775" t="str">
            <v>--</v>
          </cell>
          <cell r="J5775" t="str">
            <v>-</v>
          </cell>
          <cell r="K5775">
            <v>1</v>
          </cell>
        </row>
        <row r="5776">
          <cell r="A5776" t="str">
            <v>UT</v>
          </cell>
          <cell r="B5776" t="str">
            <v>A5C</v>
          </cell>
          <cell r="C5776" t="str">
            <v>WW</v>
          </cell>
          <cell r="D5776" t="str">
            <v>002</v>
          </cell>
          <cell r="E5776" t="str">
            <v>WN FLG</v>
          </cell>
          <cell r="F5776">
            <v>3</v>
          </cell>
          <cell r="G5776" t="str">
            <v>CB200104001200</v>
          </cell>
          <cell r="H5776">
            <v>12</v>
          </cell>
          <cell r="I5776" t="str">
            <v>--</v>
          </cell>
          <cell r="J5776" t="str">
            <v>-</v>
          </cell>
          <cell r="K5776">
            <v>1</v>
          </cell>
        </row>
        <row r="5777">
          <cell r="A5777" t="str">
            <v>UT</v>
          </cell>
          <cell r="B5777" t="str">
            <v>A5C</v>
          </cell>
          <cell r="C5777" t="str">
            <v>WW</v>
          </cell>
          <cell r="D5777" t="str">
            <v>002</v>
          </cell>
          <cell r="E5777" t="str">
            <v>WN FLG</v>
          </cell>
          <cell r="F5777">
            <v>3</v>
          </cell>
          <cell r="G5777" t="str">
            <v>CB200104002000</v>
          </cell>
          <cell r="H5777">
            <v>20</v>
          </cell>
          <cell r="I5777" t="str">
            <v>--</v>
          </cell>
          <cell r="J5777" t="str">
            <v>-</v>
          </cell>
          <cell r="K5777">
            <v>1</v>
          </cell>
        </row>
        <row r="5778">
          <cell r="A5778" t="str">
            <v>UT</v>
          </cell>
          <cell r="B5778" t="str">
            <v>B2C</v>
          </cell>
          <cell r="C5778" t="str">
            <v>SH</v>
          </cell>
          <cell r="D5778" t="str">
            <v>001</v>
          </cell>
          <cell r="E5778" t="str">
            <v>WN FLG</v>
          </cell>
          <cell r="F5778">
            <v>3</v>
          </cell>
          <cell r="G5778" t="str">
            <v>CB200204000400</v>
          </cell>
          <cell r="H5778">
            <v>4</v>
          </cell>
          <cell r="I5778" t="str">
            <v>--</v>
          </cell>
          <cell r="J5778" t="str">
            <v>-</v>
          </cell>
          <cell r="K5778">
            <v>3</v>
          </cell>
        </row>
        <row r="5779">
          <cell r="A5779" t="str">
            <v>UT</v>
          </cell>
          <cell r="B5779" t="str">
            <v>A5C</v>
          </cell>
          <cell r="C5779" t="str">
            <v>WW</v>
          </cell>
          <cell r="D5779" t="str">
            <v>003</v>
          </cell>
          <cell r="E5779" t="str">
            <v>WN FLG</v>
          </cell>
          <cell r="F5779">
            <v>3</v>
          </cell>
          <cell r="G5779" t="str">
            <v>CB200104000400</v>
          </cell>
          <cell r="H5779">
            <v>4</v>
          </cell>
          <cell r="I5779" t="str">
            <v>--</v>
          </cell>
          <cell r="J5779" t="str">
            <v>-</v>
          </cell>
          <cell r="K5779">
            <v>1</v>
          </cell>
        </row>
        <row r="5780">
          <cell r="A5780" t="str">
            <v>UT</v>
          </cell>
          <cell r="B5780" t="str">
            <v>A5C</v>
          </cell>
          <cell r="C5780" t="str">
            <v>WW</v>
          </cell>
          <cell r="D5780" t="str">
            <v>002</v>
          </cell>
          <cell r="E5780" t="str">
            <v>WN FLG</v>
          </cell>
          <cell r="F5780">
            <v>3</v>
          </cell>
          <cell r="G5780" t="str">
            <v>CB200104000600</v>
          </cell>
          <cell r="H5780">
            <v>6</v>
          </cell>
          <cell r="I5780" t="str">
            <v>--</v>
          </cell>
          <cell r="J5780" t="str">
            <v>-</v>
          </cell>
          <cell r="K5780">
            <v>1</v>
          </cell>
        </row>
        <row r="5781">
          <cell r="A5781" t="str">
            <v>UT</v>
          </cell>
          <cell r="B5781" t="str">
            <v>B2C</v>
          </cell>
          <cell r="C5781" t="str">
            <v>SH</v>
          </cell>
          <cell r="D5781" t="str">
            <v>001</v>
          </cell>
          <cell r="E5781" t="str">
            <v>WN FLG</v>
          </cell>
          <cell r="F5781">
            <v>3</v>
          </cell>
          <cell r="G5781" t="str">
            <v>CB200204000800</v>
          </cell>
          <cell r="H5781">
            <v>8</v>
          </cell>
          <cell r="I5781" t="str">
            <v>--</v>
          </cell>
          <cell r="J5781" t="str">
            <v>-</v>
          </cell>
          <cell r="K5781">
            <v>1</v>
          </cell>
        </row>
        <row r="5782">
          <cell r="A5782" t="str">
            <v>UT</v>
          </cell>
          <cell r="B5782" t="str">
            <v>A5C</v>
          </cell>
          <cell r="C5782" t="str">
            <v>WW</v>
          </cell>
          <cell r="D5782" t="str">
            <v>002</v>
          </cell>
          <cell r="E5782" t="str">
            <v>WN FLG</v>
          </cell>
          <cell r="F5782">
            <v>3</v>
          </cell>
          <cell r="G5782" t="str">
            <v>CB200104000800</v>
          </cell>
          <cell r="H5782">
            <v>8</v>
          </cell>
          <cell r="I5782" t="str">
            <v>--</v>
          </cell>
          <cell r="J5782" t="str">
            <v>-</v>
          </cell>
          <cell r="K5782">
            <v>1</v>
          </cell>
        </row>
        <row r="5783">
          <cell r="A5783" t="str">
            <v>UT</v>
          </cell>
          <cell r="B5783" t="str">
            <v>B2C</v>
          </cell>
          <cell r="C5783" t="str">
            <v>SCL</v>
          </cell>
          <cell r="D5783" t="str">
            <v>002</v>
          </cell>
          <cell r="E5783" t="str">
            <v>GATE VA</v>
          </cell>
          <cell r="F5783">
            <v>6</v>
          </cell>
          <cell r="G5783" t="str">
            <v>VG8010100000T00</v>
          </cell>
          <cell r="H5783">
            <v>0.75</v>
          </cell>
          <cell r="I5783" t="str">
            <v>--</v>
          </cell>
          <cell r="J5783" t="str">
            <v>-</v>
          </cell>
          <cell r="K5783">
            <v>3</v>
          </cell>
        </row>
        <row r="5784">
          <cell r="A5784" t="str">
            <v>UT</v>
          </cell>
          <cell r="B5784" t="str">
            <v>B2C</v>
          </cell>
          <cell r="C5784" t="str">
            <v>SCL</v>
          </cell>
          <cell r="D5784" t="str">
            <v>002</v>
          </cell>
          <cell r="E5784" t="str">
            <v>GATE VA</v>
          </cell>
          <cell r="F5784">
            <v>6</v>
          </cell>
          <cell r="G5784" t="str">
            <v>VG8010400000T00</v>
          </cell>
          <cell r="H5784">
            <v>0.75</v>
          </cell>
          <cell r="I5784" t="str">
            <v>--</v>
          </cell>
          <cell r="J5784" t="str">
            <v>-</v>
          </cell>
          <cell r="K5784">
            <v>3</v>
          </cell>
        </row>
        <row r="5785">
          <cell r="A5785" t="str">
            <v>UT</v>
          </cell>
          <cell r="B5785" t="str">
            <v>B2C</v>
          </cell>
          <cell r="C5785" t="str">
            <v>SH</v>
          </cell>
          <cell r="D5785" t="str">
            <v>001</v>
          </cell>
          <cell r="E5785" t="str">
            <v>GATE VA</v>
          </cell>
          <cell r="F5785">
            <v>6</v>
          </cell>
          <cell r="G5785" t="str">
            <v>VG8010100000T00</v>
          </cell>
          <cell r="H5785">
            <v>0.75</v>
          </cell>
          <cell r="I5785" t="str">
            <v>--</v>
          </cell>
          <cell r="J5785" t="str">
            <v>-</v>
          </cell>
          <cell r="K5785">
            <v>3</v>
          </cell>
        </row>
        <row r="5786">
          <cell r="A5786" t="str">
            <v>UT</v>
          </cell>
          <cell r="B5786" t="str">
            <v>B2C</v>
          </cell>
          <cell r="C5786" t="str">
            <v>SCL</v>
          </cell>
          <cell r="D5786" t="str">
            <v>002</v>
          </cell>
          <cell r="E5786" t="str">
            <v>GLOBE VA</v>
          </cell>
          <cell r="F5786">
            <v>6</v>
          </cell>
          <cell r="G5786" t="str">
            <v>VL8010100000T00</v>
          </cell>
          <cell r="H5786">
            <v>0.75</v>
          </cell>
          <cell r="I5786" t="str">
            <v>--</v>
          </cell>
          <cell r="J5786" t="str">
            <v>-</v>
          </cell>
          <cell r="K5786">
            <v>3</v>
          </cell>
        </row>
        <row r="5787">
          <cell r="A5787" t="str">
            <v>UT</v>
          </cell>
          <cell r="B5787" t="str">
            <v>B2C</v>
          </cell>
          <cell r="C5787" t="str">
            <v>SCL</v>
          </cell>
          <cell r="D5787" t="str">
            <v>002</v>
          </cell>
          <cell r="E5787" t="str">
            <v>GATE VA</v>
          </cell>
          <cell r="F5787">
            <v>6</v>
          </cell>
          <cell r="G5787" t="str">
            <v>VG8010400000T00</v>
          </cell>
          <cell r="H5787">
            <v>0.75</v>
          </cell>
          <cell r="I5787" t="str">
            <v>--</v>
          </cell>
          <cell r="J5787">
            <v>3</v>
          </cell>
          <cell r="K5787" t="str">
            <v>-</v>
          </cell>
        </row>
        <row r="5788">
          <cell r="A5788" t="str">
            <v>UT</v>
          </cell>
          <cell r="B5788" t="str">
            <v>B2C</v>
          </cell>
          <cell r="C5788" t="str">
            <v>SCL</v>
          </cell>
          <cell r="D5788" t="str">
            <v>002</v>
          </cell>
          <cell r="E5788" t="str">
            <v>GATE VA</v>
          </cell>
          <cell r="F5788">
            <v>6</v>
          </cell>
          <cell r="G5788" t="str">
            <v>VG8010100000T00</v>
          </cell>
          <cell r="H5788">
            <v>0.75</v>
          </cell>
          <cell r="I5788" t="str">
            <v>--</v>
          </cell>
          <cell r="J5788">
            <v>3</v>
          </cell>
          <cell r="K5788" t="str">
            <v>-</v>
          </cell>
        </row>
        <row r="5789">
          <cell r="A5789" t="str">
            <v>UT</v>
          </cell>
          <cell r="B5789" t="str">
            <v>B2C</v>
          </cell>
          <cell r="C5789" t="str">
            <v>SH</v>
          </cell>
          <cell r="D5789" t="str">
            <v>001</v>
          </cell>
          <cell r="E5789" t="str">
            <v>GATE VA</v>
          </cell>
          <cell r="F5789">
            <v>6</v>
          </cell>
          <cell r="G5789" t="str">
            <v>VG8010100000T00</v>
          </cell>
          <cell r="H5789">
            <v>0.75</v>
          </cell>
          <cell r="I5789" t="str">
            <v>--</v>
          </cell>
          <cell r="J5789">
            <v>3</v>
          </cell>
          <cell r="K5789" t="str">
            <v>-</v>
          </cell>
        </row>
        <row r="5790">
          <cell r="A5790" t="str">
            <v>UT</v>
          </cell>
          <cell r="B5790" t="str">
            <v>B2C</v>
          </cell>
          <cell r="C5790" t="str">
            <v>SH</v>
          </cell>
          <cell r="D5790" t="str">
            <v>001</v>
          </cell>
          <cell r="E5790" t="str">
            <v>GATE VA</v>
          </cell>
          <cell r="F5790">
            <v>6</v>
          </cell>
          <cell r="G5790" t="str">
            <v>VG8010400000T00</v>
          </cell>
          <cell r="H5790">
            <v>0.75</v>
          </cell>
          <cell r="I5790" t="str">
            <v>--</v>
          </cell>
          <cell r="J5790" t="str">
            <v>-</v>
          </cell>
          <cell r="K5790">
            <v>9</v>
          </cell>
        </row>
        <row r="5791">
          <cell r="A5791" t="str">
            <v>UT</v>
          </cell>
          <cell r="B5791" t="str">
            <v>B2C</v>
          </cell>
          <cell r="C5791" t="str">
            <v>SH</v>
          </cell>
          <cell r="D5791" t="str">
            <v>001</v>
          </cell>
          <cell r="E5791" t="str">
            <v>GATE VA</v>
          </cell>
          <cell r="F5791">
            <v>6</v>
          </cell>
          <cell r="G5791" t="str">
            <v>VG8010400000T00</v>
          </cell>
          <cell r="H5791">
            <v>0.75</v>
          </cell>
          <cell r="I5791" t="str">
            <v>--</v>
          </cell>
          <cell r="J5791">
            <v>9</v>
          </cell>
          <cell r="K5791" t="str">
            <v>-</v>
          </cell>
        </row>
        <row r="5792">
          <cell r="A5792" t="str">
            <v>UT</v>
          </cell>
          <cell r="B5792" t="str">
            <v>B2C</v>
          </cell>
          <cell r="C5792" t="str">
            <v>SCL</v>
          </cell>
          <cell r="D5792" t="str">
            <v>002</v>
          </cell>
          <cell r="E5792" t="str">
            <v>GLOBE VA</v>
          </cell>
          <cell r="F5792">
            <v>6</v>
          </cell>
          <cell r="G5792" t="str">
            <v>VL8010100000T00</v>
          </cell>
          <cell r="H5792">
            <v>0.75</v>
          </cell>
          <cell r="I5792" t="str">
            <v>--</v>
          </cell>
          <cell r="J5792">
            <v>3</v>
          </cell>
          <cell r="K5792" t="str">
            <v>-</v>
          </cell>
        </row>
        <row r="5793">
          <cell r="A5793" t="str">
            <v>UT</v>
          </cell>
          <cell r="B5793" t="str">
            <v>CA307</v>
          </cell>
          <cell r="C5793" t="str">
            <v>P</v>
          </cell>
          <cell r="D5793" t="str">
            <v>HOLD7</v>
          </cell>
          <cell r="E5793" t="str">
            <v>BELLOWS VA</v>
          </cell>
          <cell r="F5793">
            <v>6</v>
          </cell>
          <cell r="G5793" t="str">
            <v>VBE8010500000T00</v>
          </cell>
          <cell r="H5793">
            <v>0.75</v>
          </cell>
          <cell r="I5793" t="str">
            <v>--</v>
          </cell>
          <cell r="J5793" t="str">
            <v>-</v>
          </cell>
          <cell r="K5793">
            <v>1</v>
          </cell>
        </row>
        <row r="5794">
          <cell r="A5794" t="str">
            <v>UT</v>
          </cell>
          <cell r="B5794" t="str">
            <v>CA307</v>
          </cell>
          <cell r="C5794" t="str">
            <v>P</v>
          </cell>
          <cell r="D5794" t="str">
            <v>HOLD7</v>
          </cell>
          <cell r="E5794" t="str">
            <v>BELLOWS VA</v>
          </cell>
          <cell r="F5794">
            <v>6</v>
          </cell>
          <cell r="G5794" t="str">
            <v>VBE8010500000T00</v>
          </cell>
          <cell r="H5794">
            <v>0.75</v>
          </cell>
          <cell r="I5794" t="str">
            <v>--</v>
          </cell>
          <cell r="J5794">
            <v>1</v>
          </cell>
          <cell r="K5794" t="str">
            <v>-</v>
          </cell>
        </row>
        <row r="5795">
          <cell r="A5795" t="str">
            <v>UT</v>
          </cell>
          <cell r="B5795" t="str">
            <v>A5C</v>
          </cell>
          <cell r="C5795" t="str">
            <v>P</v>
          </cell>
          <cell r="D5795" t="str">
            <v>HOLD4</v>
          </cell>
          <cell r="E5795" t="str">
            <v>BALL VA</v>
          </cell>
          <cell r="F5795">
            <v>6</v>
          </cell>
          <cell r="G5795" t="str">
            <v>VB8010600000T00</v>
          </cell>
          <cell r="H5795">
            <v>0.75</v>
          </cell>
          <cell r="I5795" t="str">
            <v>--</v>
          </cell>
          <cell r="J5795" t="str">
            <v>-</v>
          </cell>
          <cell r="K5795">
            <v>1</v>
          </cell>
        </row>
        <row r="5796">
          <cell r="A5796" t="str">
            <v>UT</v>
          </cell>
          <cell r="B5796" t="str">
            <v>A5C</v>
          </cell>
          <cell r="C5796" t="str">
            <v>P</v>
          </cell>
          <cell r="D5796" t="str">
            <v>HOLD6</v>
          </cell>
          <cell r="E5796" t="str">
            <v>BALL VA</v>
          </cell>
          <cell r="F5796">
            <v>6</v>
          </cell>
          <cell r="G5796" t="str">
            <v>VB8010600000T00</v>
          </cell>
          <cell r="H5796">
            <v>0.75</v>
          </cell>
          <cell r="I5796" t="str">
            <v>--</v>
          </cell>
          <cell r="J5796" t="str">
            <v>-</v>
          </cell>
          <cell r="K5796">
            <v>1</v>
          </cell>
        </row>
        <row r="5797">
          <cell r="A5797" t="str">
            <v>UT</v>
          </cell>
          <cell r="B5797" t="str">
            <v>CA307</v>
          </cell>
          <cell r="C5797" t="str">
            <v>HCLG</v>
          </cell>
          <cell r="D5797" t="str">
            <v>1100</v>
          </cell>
          <cell r="E5797" t="str">
            <v>BELLOWS VA</v>
          </cell>
          <cell r="F5797">
            <v>6</v>
          </cell>
          <cell r="G5797" t="str">
            <v>VBE8010500000T00</v>
          </cell>
          <cell r="H5797">
            <v>0.75</v>
          </cell>
          <cell r="I5797" t="str">
            <v>--</v>
          </cell>
          <cell r="J5797" t="str">
            <v>-</v>
          </cell>
          <cell r="K5797">
            <v>1</v>
          </cell>
        </row>
        <row r="5798">
          <cell r="A5798" t="str">
            <v>UT</v>
          </cell>
          <cell r="B5798" t="str">
            <v>A5C</v>
          </cell>
          <cell r="C5798" t="str">
            <v>P</v>
          </cell>
          <cell r="D5798" t="str">
            <v>HOLD1</v>
          </cell>
          <cell r="E5798" t="str">
            <v>BALL VA</v>
          </cell>
          <cell r="F5798">
            <v>6</v>
          </cell>
          <cell r="G5798" t="str">
            <v>VB8010600000T00</v>
          </cell>
          <cell r="H5798">
            <v>0.75</v>
          </cell>
          <cell r="I5798" t="str">
            <v>--</v>
          </cell>
          <cell r="J5798" t="str">
            <v>-</v>
          </cell>
          <cell r="K5798">
            <v>2</v>
          </cell>
        </row>
        <row r="5799">
          <cell r="A5799" t="str">
            <v>UT</v>
          </cell>
          <cell r="B5799" t="str">
            <v>A5C</v>
          </cell>
          <cell r="C5799" t="str">
            <v>P</v>
          </cell>
          <cell r="D5799" t="str">
            <v>HOLD3</v>
          </cell>
          <cell r="E5799" t="str">
            <v>BALL VA</v>
          </cell>
          <cell r="F5799">
            <v>6</v>
          </cell>
          <cell r="G5799" t="str">
            <v>VB8010600000T00</v>
          </cell>
          <cell r="H5799">
            <v>0.75</v>
          </cell>
          <cell r="I5799" t="str">
            <v>--</v>
          </cell>
          <cell r="J5799" t="str">
            <v>-</v>
          </cell>
          <cell r="K5799">
            <v>2</v>
          </cell>
        </row>
        <row r="5800">
          <cell r="A5800" t="str">
            <v>UT</v>
          </cell>
          <cell r="B5800" t="str">
            <v>A5C</v>
          </cell>
          <cell r="C5800" t="str">
            <v>P</v>
          </cell>
          <cell r="D5800" t="str">
            <v>HOLD2</v>
          </cell>
          <cell r="E5800" t="str">
            <v>BALL VA</v>
          </cell>
          <cell r="F5800">
            <v>6</v>
          </cell>
          <cell r="G5800" t="str">
            <v>VB8010600000T00</v>
          </cell>
          <cell r="H5800">
            <v>0.75</v>
          </cell>
          <cell r="I5800" t="str">
            <v>--</v>
          </cell>
          <cell r="J5800" t="str">
            <v>-</v>
          </cell>
          <cell r="K5800">
            <v>4</v>
          </cell>
        </row>
        <row r="5801">
          <cell r="A5801" t="str">
            <v>UT</v>
          </cell>
          <cell r="B5801" t="str">
            <v>A5C</v>
          </cell>
          <cell r="C5801" t="str">
            <v>P</v>
          </cell>
          <cell r="D5801" t="str">
            <v>HOLD5</v>
          </cell>
          <cell r="E5801" t="str">
            <v>BALL VA</v>
          </cell>
          <cell r="F5801">
            <v>6</v>
          </cell>
          <cell r="G5801" t="str">
            <v>VB8010600000T00</v>
          </cell>
          <cell r="H5801">
            <v>0.75</v>
          </cell>
          <cell r="I5801" t="str">
            <v>--</v>
          </cell>
          <cell r="J5801" t="str">
            <v>-</v>
          </cell>
          <cell r="K5801">
            <v>4</v>
          </cell>
        </row>
        <row r="5802">
          <cell r="A5802" t="str">
            <v>UT</v>
          </cell>
          <cell r="B5802" t="str">
            <v>A5C</v>
          </cell>
          <cell r="C5802" t="str">
            <v>P</v>
          </cell>
          <cell r="D5802" t="str">
            <v>HOLD1</v>
          </cell>
          <cell r="E5802" t="str">
            <v>BALL VA</v>
          </cell>
          <cell r="F5802">
            <v>6</v>
          </cell>
          <cell r="G5802" t="str">
            <v>VB8010600000T00</v>
          </cell>
          <cell r="H5802">
            <v>0.75</v>
          </cell>
          <cell r="I5802" t="str">
            <v>--</v>
          </cell>
          <cell r="J5802">
            <v>2</v>
          </cell>
          <cell r="K5802" t="str">
            <v>-</v>
          </cell>
        </row>
        <row r="5803">
          <cell r="A5803" t="str">
            <v>UT</v>
          </cell>
          <cell r="B5803" t="str">
            <v>A5C</v>
          </cell>
          <cell r="C5803" t="str">
            <v>P</v>
          </cell>
          <cell r="D5803" t="str">
            <v>HOLD2</v>
          </cell>
          <cell r="E5803" t="str">
            <v>BALL VA</v>
          </cell>
          <cell r="F5803">
            <v>6</v>
          </cell>
          <cell r="G5803" t="str">
            <v>VB8010600000T00</v>
          </cell>
          <cell r="H5803">
            <v>0.75</v>
          </cell>
          <cell r="I5803" t="str">
            <v>--</v>
          </cell>
          <cell r="J5803">
            <v>4</v>
          </cell>
          <cell r="K5803" t="str">
            <v>-</v>
          </cell>
        </row>
        <row r="5804">
          <cell r="A5804" t="str">
            <v>UT</v>
          </cell>
          <cell r="B5804" t="str">
            <v>A5C</v>
          </cell>
          <cell r="C5804" t="str">
            <v>P</v>
          </cell>
          <cell r="D5804" t="str">
            <v>HOLD3</v>
          </cell>
          <cell r="E5804" t="str">
            <v>BALL VA</v>
          </cell>
          <cell r="F5804">
            <v>6</v>
          </cell>
          <cell r="G5804" t="str">
            <v>VB8010600000T00</v>
          </cell>
          <cell r="H5804">
            <v>0.75</v>
          </cell>
          <cell r="I5804" t="str">
            <v>--</v>
          </cell>
          <cell r="J5804">
            <v>2</v>
          </cell>
          <cell r="K5804" t="str">
            <v>-</v>
          </cell>
        </row>
        <row r="5805">
          <cell r="A5805" t="str">
            <v>UT</v>
          </cell>
          <cell r="B5805" t="str">
            <v>A5C</v>
          </cell>
          <cell r="C5805" t="str">
            <v>P</v>
          </cell>
          <cell r="D5805" t="str">
            <v>HOLD4</v>
          </cell>
          <cell r="E5805" t="str">
            <v>BALL VA</v>
          </cell>
          <cell r="F5805">
            <v>6</v>
          </cell>
          <cell r="G5805" t="str">
            <v>VB8010600000T00</v>
          </cell>
          <cell r="H5805">
            <v>0.75</v>
          </cell>
          <cell r="I5805" t="str">
            <v>--</v>
          </cell>
          <cell r="J5805">
            <v>1</v>
          </cell>
          <cell r="K5805" t="str">
            <v>-</v>
          </cell>
        </row>
        <row r="5806">
          <cell r="A5806" t="str">
            <v>UT</v>
          </cell>
          <cell r="B5806" t="str">
            <v>A5C</v>
          </cell>
          <cell r="C5806" t="str">
            <v>P</v>
          </cell>
          <cell r="D5806" t="str">
            <v>HOLD5</v>
          </cell>
          <cell r="E5806" t="str">
            <v>BALL VA</v>
          </cell>
          <cell r="F5806">
            <v>6</v>
          </cell>
          <cell r="G5806" t="str">
            <v>VB8010600000T00</v>
          </cell>
          <cell r="H5806">
            <v>0.75</v>
          </cell>
          <cell r="I5806" t="str">
            <v>--</v>
          </cell>
          <cell r="J5806">
            <v>4</v>
          </cell>
          <cell r="K5806" t="str">
            <v>-</v>
          </cell>
        </row>
        <row r="5807">
          <cell r="A5807" t="str">
            <v>UT</v>
          </cell>
          <cell r="B5807" t="str">
            <v>A5C</v>
          </cell>
          <cell r="C5807" t="str">
            <v>P</v>
          </cell>
          <cell r="D5807" t="str">
            <v>HOLD6</v>
          </cell>
          <cell r="E5807" t="str">
            <v>BALL VA</v>
          </cell>
          <cell r="F5807">
            <v>6</v>
          </cell>
          <cell r="G5807" t="str">
            <v>VB8010600000T00</v>
          </cell>
          <cell r="H5807">
            <v>0.75</v>
          </cell>
          <cell r="I5807" t="str">
            <v>--</v>
          </cell>
          <cell r="J5807">
            <v>1</v>
          </cell>
          <cell r="K5807" t="str">
            <v>-</v>
          </cell>
        </row>
        <row r="5808">
          <cell r="A5808" t="str">
            <v>UT</v>
          </cell>
          <cell r="B5808" t="str">
            <v>CA307</v>
          </cell>
          <cell r="C5808" t="str">
            <v>HCLG</v>
          </cell>
          <cell r="D5808" t="str">
            <v>1100</v>
          </cell>
          <cell r="E5808" t="str">
            <v>BELLOWS VA</v>
          </cell>
          <cell r="F5808">
            <v>6</v>
          </cell>
          <cell r="G5808" t="str">
            <v>VBE8010500000T00</v>
          </cell>
          <cell r="H5808">
            <v>0.75</v>
          </cell>
          <cell r="I5808" t="str">
            <v>--</v>
          </cell>
          <cell r="J5808">
            <v>1</v>
          </cell>
          <cell r="K5808" t="str">
            <v>-</v>
          </cell>
        </row>
        <row r="5809">
          <cell r="A5809" t="str">
            <v>UT</v>
          </cell>
          <cell r="B5809" t="str">
            <v>A5C</v>
          </cell>
          <cell r="C5809" t="str">
            <v>WW</v>
          </cell>
          <cell r="D5809" t="str">
            <v>003</v>
          </cell>
          <cell r="E5809" t="str">
            <v>GATE VA</v>
          </cell>
          <cell r="F5809">
            <v>6</v>
          </cell>
          <cell r="G5809" t="str">
            <v>VG8010100000T00</v>
          </cell>
          <cell r="H5809">
            <v>0.75</v>
          </cell>
          <cell r="I5809" t="str">
            <v>--</v>
          </cell>
          <cell r="J5809" t="str">
            <v>-</v>
          </cell>
          <cell r="K5809">
            <v>1</v>
          </cell>
        </row>
        <row r="5810">
          <cell r="A5810" t="str">
            <v>UT</v>
          </cell>
          <cell r="B5810" t="str">
            <v>A5C</v>
          </cell>
          <cell r="C5810" t="str">
            <v>WW</v>
          </cell>
          <cell r="D5810" t="str">
            <v>003</v>
          </cell>
          <cell r="E5810" t="str">
            <v>GATE VA</v>
          </cell>
          <cell r="F5810">
            <v>6</v>
          </cell>
          <cell r="G5810" t="str">
            <v>VG8010100000T00</v>
          </cell>
          <cell r="H5810">
            <v>0.75</v>
          </cell>
          <cell r="I5810" t="str">
            <v>--</v>
          </cell>
          <cell r="J5810">
            <v>1</v>
          </cell>
          <cell r="K5810" t="str">
            <v>-</v>
          </cell>
        </row>
        <row r="5811">
          <cell r="A5811" t="str">
            <v>UT</v>
          </cell>
          <cell r="B5811" t="str">
            <v>A5C</v>
          </cell>
          <cell r="C5811" t="str">
            <v>WW</v>
          </cell>
          <cell r="D5811" t="str">
            <v>002</v>
          </cell>
          <cell r="E5811" t="str">
            <v>GATE VA</v>
          </cell>
          <cell r="F5811">
            <v>6</v>
          </cell>
          <cell r="G5811" t="str">
            <v>VG8010400000T00</v>
          </cell>
          <cell r="H5811">
            <v>0.75</v>
          </cell>
          <cell r="I5811" t="str">
            <v>--</v>
          </cell>
          <cell r="J5811" t="str">
            <v>-</v>
          </cell>
          <cell r="K5811">
            <v>4</v>
          </cell>
        </row>
        <row r="5812">
          <cell r="A5812" t="str">
            <v>UT</v>
          </cell>
          <cell r="B5812" t="str">
            <v>A5C</v>
          </cell>
          <cell r="C5812" t="str">
            <v>WW</v>
          </cell>
          <cell r="D5812" t="str">
            <v>002</v>
          </cell>
          <cell r="E5812" t="str">
            <v>GATE VA</v>
          </cell>
          <cell r="F5812">
            <v>6</v>
          </cell>
          <cell r="G5812" t="str">
            <v>VG8010400000T00</v>
          </cell>
          <cell r="H5812">
            <v>0.75</v>
          </cell>
          <cell r="I5812" t="str">
            <v>--</v>
          </cell>
          <cell r="J5812">
            <v>4</v>
          </cell>
          <cell r="K5812" t="str">
            <v>-</v>
          </cell>
        </row>
        <row r="5813">
          <cell r="A5813" t="str">
            <v>UT</v>
          </cell>
          <cell r="B5813" t="str">
            <v>B2C</v>
          </cell>
          <cell r="C5813" t="str">
            <v>SCL</v>
          </cell>
          <cell r="D5813" t="str">
            <v>002</v>
          </cell>
          <cell r="E5813" t="str">
            <v>STEAM TRAP</v>
          </cell>
          <cell r="F5813">
            <v>7</v>
          </cell>
          <cell r="G5813" t="str">
            <v>SP-05-100000T00</v>
          </cell>
          <cell r="H5813">
            <v>0.75</v>
          </cell>
          <cell r="I5813" t="str">
            <v>--</v>
          </cell>
          <cell r="J5813" t="str">
            <v>-</v>
          </cell>
          <cell r="K5813">
            <v>3</v>
          </cell>
        </row>
        <row r="5814">
          <cell r="A5814" t="str">
            <v>UT</v>
          </cell>
          <cell r="B5814" t="str">
            <v>B2C</v>
          </cell>
          <cell r="C5814" t="str">
            <v>SCL</v>
          </cell>
          <cell r="D5814" t="str">
            <v>002</v>
          </cell>
          <cell r="E5814" t="str">
            <v>STEAM TRAP</v>
          </cell>
          <cell r="F5814">
            <v>7</v>
          </cell>
          <cell r="G5814" t="str">
            <v>SP-05-100000T00</v>
          </cell>
          <cell r="H5814">
            <v>0.75</v>
          </cell>
          <cell r="I5814" t="str">
            <v>--</v>
          </cell>
          <cell r="J5814">
            <v>3</v>
          </cell>
          <cell r="K5814" t="str">
            <v>-</v>
          </cell>
        </row>
        <row r="5815">
          <cell r="A5815" t="str">
            <v>M1</v>
          </cell>
          <cell r="B5815" t="str">
            <v>A5C</v>
          </cell>
          <cell r="C5815" t="str">
            <v>SCD</v>
          </cell>
          <cell r="D5815" t="str">
            <v>HOLD1</v>
          </cell>
          <cell r="E5815" t="str">
            <v>C SWG</v>
          </cell>
          <cell r="F5815">
            <v>2</v>
          </cell>
          <cell r="G5815" t="str">
            <v>CB161308080H0Q</v>
          </cell>
          <cell r="H5815">
            <v>0.25</v>
          </cell>
          <cell r="I5815" t="str">
            <v>-</v>
          </cell>
          <cell r="J5815">
            <v>2</v>
          </cell>
          <cell r="K5815">
            <v>2</v>
          </cell>
        </row>
        <row r="5816">
          <cell r="A5816" t="str">
            <v>M1</v>
          </cell>
          <cell r="B5816" t="str">
            <v>A5C</v>
          </cell>
          <cell r="C5816" t="str">
            <v>SCC</v>
          </cell>
          <cell r="D5816" t="str">
            <v>HOLD1</v>
          </cell>
          <cell r="E5816" t="str">
            <v>C SWG</v>
          </cell>
          <cell r="F5816">
            <v>2</v>
          </cell>
          <cell r="G5816" t="str">
            <v>CB161308080H0Q</v>
          </cell>
          <cell r="H5816">
            <v>0.25</v>
          </cell>
          <cell r="I5816" t="str">
            <v>-</v>
          </cell>
          <cell r="J5816">
            <v>3</v>
          </cell>
          <cell r="K5816">
            <v>3</v>
          </cell>
        </row>
        <row r="5817">
          <cell r="A5817" t="str">
            <v>M1</v>
          </cell>
          <cell r="B5817" t="str">
            <v>A5C</v>
          </cell>
          <cell r="C5817" t="str">
            <v>P</v>
          </cell>
          <cell r="D5817" t="str">
            <v>22065</v>
          </cell>
          <cell r="E5817" t="str">
            <v>C SWG</v>
          </cell>
          <cell r="F5817">
            <v>2</v>
          </cell>
          <cell r="G5817" t="str">
            <v>CB161108080T0H</v>
          </cell>
          <cell r="H5817">
            <v>0.5</v>
          </cell>
          <cell r="I5817" t="str">
            <v>-</v>
          </cell>
          <cell r="J5817">
            <v>1</v>
          </cell>
          <cell r="K5817">
            <v>1</v>
          </cell>
        </row>
        <row r="5818">
          <cell r="A5818" t="str">
            <v>M1</v>
          </cell>
          <cell r="B5818" t="str">
            <v>A5C</v>
          </cell>
          <cell r="C5818" t="str">
            <v>SCD</v>
          </cell>
          <cell r="D5818" t="str">
            <v>HOLD1</v>
          </cell>
          <cell r="E5818" t="str">
            <v>C SWG</v>
          </cell>
          <cell r="F5818">
            <v>2</v>
          </cell>
          <cell r="G5818" t="str">
            <v>CB161308080T0Q</v>
          </cell>
          <cell r="H5818">
            <v>0.25</v>
          </cell>
          <cell r="I5818" t="str">
            <v>-</v>
          </cell>
          <cell r="J5818">
            <v>2</v>
          </cell>
          <cell r="K5818">
            <v>2</v>
          </cell>
        </row>
        <row r="5819">
          <cell r="A5819" t="str">
            <v>M1</v>
          </cell>
          <cell r="B5819" t="str">
            <v>A5C</v>
          </cell>
          <cell r="C5819" t="str">
            <v>SCD</v>
          </cell>
          <cell r="D5819" t="str">
            <v>HOLD1</v>
          </cell>
          <cell r="E5819" t="str">
            <v>C SWG</v>
          </cell>
          <cell r="F5819">
            <v>2</v>
          </cell>
          <cell r="G5819" t="str">
            <v>CB161108080T0H</v>
          </cell>
          <cell r="H5819">
            <v>0.5</v>
          </cell>
          <cell r="I5819" t="str">
            <v>-</v>
          </cell>
          <cell r="J5819">
            <v>2</v>
          </cell>
          <cell r="K5819">
            <v>2</v>
          </cell>
        </row>
        <row r="5820">
          <cell r="A5820" t="str">
            <v>M1</v>
          </cell>
          <cell r="B5820" t="str">
            <v>A5C</v>
          </cell>
          <cell r="C5820" t="str">
            <v>SCC</v>
          </cell>
          <cell r="D5820" t="str">
            <v>HOLD1</v>
          </cell>
          <cell r="E5820" t="str">
            <v>C SWG</v>
          </cell>
          <cell r="F5820">
            <v>2</v>
          </cell>
          <cell r="G5820" t="str">
            <v>CB161308080T0Q</v>
          </cell>
          <cell r="H5820">
            <v>0.25</v>
          </cell>
          <cell r="I5820" t="str">
            <v>-</v>
          </cell>
          <cell r="J5820">
            <v>3</v>
          </cell>
          <cell r="K5820">
            <v>3</v>
          </cell>
        </row>
        <row r="5821">
          <cell r="A5821" t="str">
            <v>M1</v>
          </cell>
          <cell r="B5821" t="str">
            <v>A5C</v>
          </cell>
          <cell r="C5821" t="str">
            <v>SCC</v>
          </cell>
          <cell r="D5821" t="str">
            <v>HOLD1</v>
          </cell>
          <cell r="E5821" t="str">
            <v>C SWG</v>
          </cell>
          <cell r="F5821">
            <v>2</v>
          </cell>
          <cell r="G5821" t="str">
            <v>CB161108080T0H</v>
          </cell>
          <cell r="H5821">
            <v>0.5</v>
          </cell>
          <cell r="I5821" t="str">
            <v>-</v>
          </cell>
          <cell r="J5821">
            <v>3</v>
          </cell>
          <cell r="K5821">
            <v>3</v>
          </cell>
        </row>
        <row r="5822">
          <cell r="A5822" t="str">
            <v>M1</v>
          </cell>
          <cell r="B5822" t="str">
            <v>A5C</v>
          </cell>
          <cell r="C5822" t="str">
            <v>P</v>
          </cell>
          <cell r="D5822" t="str">
            <v>22065</v>
          </cell>
          <cell r="E5822" t="str">
            <v>R TEE</v>
          </cell>
          <cell r="F5822">
            <v>2</v>
          </cell>
          <cell r="G5822" t="str">
            <v>CB400400000T0H</v>
          </cell>
          <cell r="H5822">
            <v>0.5</v>
          </cell>
          <cell r="I5822" t="str">
            <v>-</v>
          </cell>
          <cell r="J5822">
            <v>1</v>
          </cell>
          <cell r="K5822">
            <v>1</v>
          </cell>
        </row>
        <row r="5823">
          <cell r="A5823" t="str">
            <v>M1</v>
          </cell>
          <cell r="B5823" t="str">
            <v>A5C</v>
          </cell>
          <cell r="C5823" t="str">
            <v>SCC</v>
          </cell>
          <cell r="D5823" t="str">
            <v>HOLD1</v>
          </cell>
          <cell r="E5823" t="str">
            <v>R TEE</v>
          </cell>
          <cell r="F5823">
            <v>2</v>
          </cell>
          <cell r="G5823" t="str">
            <v>CB400400000T0H</v>
          </cell>
          <cell r="H5823">
            <v>0.5</v>
          </cell>
          <cell r="I5823" t="str">
            <v>-</v>
          </cell>
          <cell r="J5823">
            <v>3</v>
          </cell>
          <cell r="K5823">
            <v>3</v>
          </cell>
        </row>
        <row r="5824">
          <cell r="A5824" t="str">
            <v>M1</v>
          </cell>
          <cell r="B5824" t="str">
            <v>A5C</v>
          </cell>
          <cell r="C5824" t="str">
            <v>SCD</v>
          </cell>
          <cell r="D5824" t="str">
            <v>HOLD1</v>
          </cell>
          <cell r="E5824" t="str">
            <v>R TEE</v>
          </cell>
          <cell r="F5824">
            <v>2</v>
          </cell>
          <cell r="G5824" t="str">
            <v>CB400400000T0H</v>
          </cell>
          <cell r="H5824">
            <v>0.5</v>
          </cell>
          <cell r="I5824" t="str">
            <v>-</v>
          </cell>
          <cell r="J5824">
            <v>2</v>
          </cell>
          <cell r="K5824">
            <v>2</v>
          </cell>
        </row>
        <row r="5825">
          <cell r="A5825" t="str">
            <v>M1</v>
          </cell>
          <cell r="B5825" t="str">
            <v>A6C</v>
          </cell>
          <cell r="C5825" t="str">
            <v>HOR</v>
          </cell>
          <cell r="D5825" t="str">
            <v>65620</v>
          </cell>
          <cell r="E5825" t="str">
            <v>C SWG</v>
          </cell>
          <cell r="F5825">
            <v>2</v>
          </cell>
          <cell r="G5825" t="str">
            <v>CB161308080T0Q</v>
          </cell>
          <cell r="H5825">
            <v>0.25</v>
          </cell>
          <cell r="I5825" t="str">
            <v>-</v>
          </cell>
          <cell r="J5825">
            <v>1</v>
          </cell>
          <cell r="K5825">
            <v>1</v>
          </cell>
        </row>
        <row r="5826">
          <cell r="A5826" t="str">
            <v>M1</v>
          </cell>
          <cell r="B5826" t="str">
            <v>A5C</v>
          </cell>
          <cell r="C5826" t="str">
            <v>N</v>
          </cell>
          <cell r="D5826" t="str">
            <v>22670</v>
          </cell>
          <cell r="E5826" t="str">
            <v>C SWG</v>
          </cell>
          <cell r="F5826">
            <v>2</v>
          </cell>
          <cell r="G5826" t="str">
            <v>CB16110808010T</v>
          </cell>
          <cell r="H5826">
            <v>0.75</v>
          </cell>
          <cell r="I5826" t="str">
            <v>-</v>
          </cell>
          <cell r="J5826">
            <v>1</v>
          </cell>
          <cell r="K5826">
            <v>1</v>
          </cell>
        </row>
        <row r="5827">
          <cell r="A5827" t="str">
            <v>M1</v>
          </cell>
          <cell r="B5827" t="str">
            <v>A5C</v>
          </cell>
          <cell r="C5827" t="str">
            <v>P</v>
          </cell>
          <cell r="D5827" t="str">
            <v>24029</v>
          </cell>
          <cell r="E5827" t="str">
            <v>C SWG</v>
          </cell>
          <cell r="F5827">
            <v>2</v>
          </cell>
          <cell r="G5827" t="str">
            <v>CB16110808010T</v>
          </cell>
          <cell r="H5827">
            <v>0.75</v>
          </cell>
          <cell r="I5827" t="str">
            <v>-</v>
          </cell>
          <cell r="J5827">
            <v>1</v>
          </cell>
          <cell r="K5827">
            <v>1</v>
          </cell>
        </row>
        <row r="5828">
          <cell r="A5828" t="str">
            <v>M1</v>
          </cell>
          <cell r="B5828" t="str">
            <v>A5C</v>
          </cell>
          <cell r="C5828" t="str">
            <v>TRIM</v>
          </cell>
          <cell r="D5828" t="str">
            <v>V-2206</v>
          </cell>
          <cell r="E5828" t="str">
            <v>C SWG</v>
          </cell>
          <cell r="F5828">
            <v>2</v>
          </cell>
          <cell r="G5828" t="str">
            <v>CB16110808010T</v>
          </cell>
          <cell r="H5828">
            <v>0.75</v>
          </cell>
          <cell r="I5828" t="str">
            <v>-</v>
          </cell>
          <cell r="J5828">
            <v>1</v>
          </cell>
          <cell r="K5828">
            <v>1</v>
          </cell>
        </row>
        <row r="5829">
          <cell r="A5829" t="str">
            <v>M1</v>
          </cell>
          <cell r="B5829" t="str">
            <v>A5C</v>
          </cell>
          <cell r="C5829" t="str">
            <v>N</v>
          </cell>
          <cell r="D5829" t="str">
            <v>22670</v>
          </cell>
          <cell r="E5829" t="str">
            <v>C SWG</v>
          </cell>
          <cell r="F5829">
            <v>2</v>
          </cell>
          <cell r="G5829" t="str">
            <v>CB16110808010H</v>
          </cell>
          <cell r="H5829">
            <v>0.5</v>
          </cell>
          <cell r="I5829" t="str">
            <v>-</v>
          </cell>
          <cell r="J5829">
            <v>4</v>
          </cell>
          <cell r="K5829">
            <v>4</v>
          </cell>
        </row>
        <row r="5830">
          <cell r="A5830" t="str">
            <v>M1</v>
          </cell>
          <cell r="B5830" t="str">
            <v>A5C</v>
          </cell>
          <cell r="C5830" t="str">
            <v>P</v>
          </cell>
          <cell r="D5830" t="str">
            <v>22103</v>
          </cell>
          <cell r="E5830" t="str">
            <v>R TEE</v>
          </cell>
          <cell r="F5830">
            <v>2</v>
          </cell>
          <cell r="G5830" t="str">
            <v>CB40040000010T</v>
          </cell>
          <cell r="H5830">
            <v>0.75</v>
          </cell>
          <cell r="I5830" t="str">
            <v>-</v>
          </cell>
          <cell r="J5830">
            <v>1</v>
          </cell>
          <cell r="K5830">
            <v>1</v>
          </cell>
        </row>
        <row r="5831">
          <cell r="A5831" t="str">
            <v>M1</v>
          </cell>
          <cell r="B5831" t="str">
            <v>A5C</v>
          </cell>
          <cell r="C5831" t="str">
            <v>P</v>
          </cell>
          <cell r="D5831" t="str">
            <v>22106</v>
          </cell>
          <cell r="E5831" t="str">
            <v>R TEE</v>
          </cell>
          <cell r="F5831">
            <v>2</v>
          </cell>
          <cell r="G5831" t="str">
            <v>CB40040000010H</v>
          </cell>
          <cell r="H5831">
            <v>0.5</v>
          </cell>
          <cell r="I5831" t="str">
            <v>-</v>
          </cell>
          <cell r="J5831">
            <v>4</v>
          </cell>
          <cell r="K5831">
            <v>4</v>
          </cell>
        </row>
        <row r="5832">
          <cell r="A5832" t="str">
            <v>M1</v>
          </cell>
          <cell r="B5832" t="str">
            <v>A5C</v>
          </cell>
          <cell r="C5832" t="str">
            <v>P</v>
          </cell>
          <cell r="D5832" t="str">
            <v>22106</v>
          </cell>
          <cell r="E5832" t="str">
            <v>R TEE</v>
          </cell>
          <cell r="F5832">
            <v>2</v>
          </cell>
          <cell r="G5832" t="str">
            <v>CB40040000010T</v>
          </cell>
          <cell r="H5832">
            <v>0.75</v>
          </cell>
          <cell r="I5832" t="str">
            <v>-</v>
          </cell>
          <cell r="J5832">
            <v>2</v>
          </cell>
          <cell r="K5832">
            <v>2</v>
          </cell>
        </row>
        <row r="5833">
          <cell r="A5833" t="str">
            <v>M1</v>
          </cell>
          <cell r="B5833" t="str">
            <v>A5C</v>
          </cell>
          <cell r="C5833" t="str">
            <v>TRIM</v>
          </cell>
          <cell r="D5833" t="str">
            <v>V-2206</v>
          </cell>
          <cell r="E5833" t="str">
            <v>R TEE</v>
          </cell>
          <cell r="F5833">
            <v>2</v>
          </cell>
          <cell r="G5833" t="str">
            <v>CB40040000010T</v>
          </cell>
          <cell r="H5833">
            <v>0.75</v>
          </cell>
          <cell r="I5833" t="str">
            <v>-</v>
          </cell>
          <cell r="J5833">
            <v>1</v>
          </cell>
          <cell r="K5833">
            <v>1</v>
          </cell>
        </row>
        <row r="5834">
          <cell r="A5834" t="str">
            <v>M1</v>
          </cell>
          <cell r="B5834" t="str">
            <v>A6C</v>
          </cell>
          <cell r="C5834" t="str">
            <v>HOR</v>
          </cell>
          <cell r="D5834" t="str">
            <v>65612</v>
          </cell>
          <cell r="E5834" t="str">
            <v>R TEE</v>
          </cell>
          <cell r="F5834">
            <v>2</v>
          </cell>
          <cell r="G5834" t="str">
            <v>CB40040000010T</v>
          </cell>
          <cell r="H5834">
            <v>0.75</v>
          </cell>
          <cell r="I5834" t="str">
            <v>-</v>
          </cell>
          <cell r="J5834">
            <v>4</v>
          </cell>
          <cell r="K5834">
            <v>4</v>
          </cell>
        </row>
        <row r="5835">
          <cell r="A5835" t="str">
            <v>M1</v>
          </cell>
          <cell r="B5835" t="str">
            <v>A5C</v>
          </cell>
          <cell r="C5835" t="str">
            <v>TRIM</v>
          </cell>
          <cell r="D5835" t="str">
            <v>V-2208</v>
          </cell>
          <cell r="E5835" t="str">
            <v>C SWG</v>
          </cell>
          <cell r="F5835">
            <v>2</v>
          </cell>
          <cell r="G5835" t="str">
            <v>CB16110808010T</v>
          </cell>
          <cell r="H5835">
            <v>0.75</v>
          </cell>
          <cell r="I5835" t="str">
            <v>-</v>
          </cell>
          <cell r="J5835">
            <v>1</v>
          </cell>
          <cell r="K5835">
            <v>1</v>
          </cell>
        </row>
        <row r="5836">
          <cell r="A5836" t="str">
            <v>M1</v>
          </cell>
          <cell r="B5836" t="str">
            <v>A6C</v>
          </cell>
          <cell r="C5836" t="str">
            <v>HOR</v>
          </cell>
          <cell r="D5836" t="str">
            <v>65622</v>
          </cell>
          <cell r="E5836" t="str">
            <v>C SWG</v>
          </cell>
          <cell r="F5836">
            <v>2</v>
          </cell>
          <cell r="G5836" t="str">
            <v>CB16110808010T</v>
          </cell>
          <cell r="H5836">
            <v>0.75</v>
          </cell>
          <cell r="I5836" t="str">
            <v>-</v>
          </cell>
          <cell r="J5836">
            <v>4</v>
          </cell>
          <cell r="K5836">
            <v>4</v>
          </cell>
        </row>
        <row r="5837">
          <cell r="A5837" t="str">
            <v>M1</v>
          </cell>
          <cell r="B5837" t="str">
            <v>A5C</v>
          </cell>
          <cell r="C5837" t="str">
            <v>TRIM</v>
          </cell>
          <cell r="D5837" t="str">
            <v>V-2209</v>
          </cell>
          <cell r="E5837" t="str">
            <v>C SWG</v>
          </cell>
          <cell r="F5837">
            <v>2</v>
          </cell>
          <cell r="G5837" t="str">
            <v>CB16110808010T</v>
          </cell>
          <cell r="H5837">
            <v>0.75</v>
          </cell>
          <cell r="I5837" t="str">
            <v>-</v>
          </cell>
          <cell r="J5837">
            <v>1</v>
          </cell>
          <cell r="K5837">
            <v>1</v>
          </cell>
        </row>
        <row r="5838">
          <cell r="A5838" t="str">
            <v>M1</v>
          </cell>
          <cell r="B5838" t="str">
            <v>A5C</v>
          </cell>
          <cell r="C5838" t="str">
            <v>P</v>
          </cell>
          <cell r="D5838" t="str">
            <v>22087</v>
          </cell>
          <cell r="E5838" t="str">
            <v>R TEE</v>
          </cell>
          <cell r="F5838">
            <v>2</v>
          </cell>
          <cell r="G5838" t="str">
            <v>CB400400001H01</v>
          </cell>
          <cell r="H5838">
            <v>1</v>
          </cell>
          <cell r="I5838" t="str">
            <v>-</v>
          </cell>
          <cell r="J5838">
            <v>1</v>
          </cell>
          <cell r="K5838">
            <v>1</v>
          </cell>
        </row>
        <row r="5839">
          <cell r="A5839" t="str">
            <v>M1</v>
          </cell>
          <cell r="B5839" t="str">
            <v>A5C</v>
          </cell>
          <cell r="C5839" t="str">
            <v>P</v>
          </cell>
          <cell r="D5839" t="str">
            <v>22040</v>
          </cell>
          <cell r="E5839" t="str">
            <v>C SWG</v>
          </cell>
          <cell r="F5839">
            <v>2</v>
          </cell>
          <cell r="G5839" t="str">
            <v>CB161108081H01</v>
          </cell>
          <cell r="H5839">
            <v>1</v>
          </cell>
          <cell r="I5839" t="str">
            <v>-</v>
          </cell>
          <cell r="J5839">
            <v>1</v>
          </cell>
          <cell r="K5839">
            <v>1</v>
          </cell>
        </row>
        <row r="5840">
          <cell r="A5840" t="str">
            <v>M1</v>
          </cell>
          <cell r="B5840" t="str">
            <v>A5C</v>
          </cell>
          <cell r="C5840" t="str">
            <v>P</v>
          </cell>
          <cell r="D5840" t="str">
            <v>22041</v>
          </cell>
          <cell r="E5840" t="str">
            <v>C SWG</v>
          </cell>
          <cell r="F5840">
            <v>2</v>
          </cell>
          <cell r="G5840" t="str">
            <v>CB161108081H01</v>
          </cell>
          <cell r="H5840">
            <v>1</v>
          </cell>
          <cell r="I5840" t="str">
            <v>-</v>
          </cell>
          <cell r="J5840">
            <v>1</v>
          </cell>
          <cell r="K5840">
            <v>1</v>
          </cell>
        </row>
        <row r="5841">
          <cell r="A5841" t="str">
            <v>M1</v>
          </cell>
          <cell r="B5841" t="str">
            <v>A5C</v>
          </cell>
          <cell r="C5841" t="str">
            <v>P</v>
          </cell>
          <cell r="D5841" t="str">
            <v>22071</v>
          </cell>
          <cell r="E5841" t="str">
            <v>R TEE</v>
          </cell>
          <cell r="F5841">
            <v>2</v>
          </cell>
          <cell r="G5841" t="str">
            <v>CB400400001H0T</v>
          </cell>
          <cell r="H5841">
            <v>0.75</v>
          </cell>
          <cell r="I5841" t="str">
            <v>-</v>
          </cell>
          <cell r="J5841">
            <v>1</v>
          </cell>
          <cell r="K5841">
            <v>1</v>
          </cell>
        </row>
        <row r="5842">
          <cell r="A5842" t="str">
            <v>M1</v>
          </cell>
          <cell r="B5842" t="str">
            <v>A5C</v>
          </cell>
          <cell r="C5842" t="str">
            <v>P</v>
          </cell>
          <cell r="D5842" t="str">
            <v>22071</v>
          </cell>
          <cell r="E5842" t="str">
            <v>R TEE</v>
          </cell>
          <cell r="F5842">
            <v>2</v>
          </cell>
          <cell r="G5842" t="str">
            <v>CB400400001H0T</v>
          </cell>
          <cell r="H5842">
            <v>0.75</v>
          </cell>
          <cell r="I5842" t="str">
            <v>-</v>
          </cell>
          <cell r="J5842">
            <v>4</v>
          </cell>
          <cell r="K5842">
            <v>4</v>
          </cell>
        </row>
        <row r="5843">
          <cell r="A5843" t="str">
            <v>M1</v>
          </cell>
          <cell r="B5843" t="str">
            <v>A5C</v>
          </cell>
          <cell r="C5843" t="str">
            <v>P</v>
          </cell>
          <cell r="D5843" t="str">
            <v>22039</v>
          </cell>
          <cell r="E5843" t="str">
            <v>C SWG</v>
          </cell>
          <cell r="F5843">
            <v>2</v>
          </cell>
          <cell r="G5843" t="str">
            <v>CB161108081H01</v>
          </cell>
          <cell r="H5843">
            <v>1</v>
          </cell>
          <cell r="I5843" t="str">
            <v>-</v>
          </cell>
          <cell r="J5843">
            <v>1</v>
          </cell>
          <cell r="K5843">
            <v>1</v>
          </cell>
        </row>
        <row r="5844">
          <cell r="A5844" t="str">
            <v>M1</v>
          </cell>
          <cell r="B5844" t="str">
            <v>A5C</v>
          </cell>
          <cell r="C5844" t="str">
            <v>P</v>
          </cell>
          <cell r="D5844" t="str">
            <v>22071</v>
          </cell>
          <cell r="E5844" t="str">
            <v>R TEE</v>
          </cell>
          <cell r="F5844">
            <v>2</v>
          </cell>
          <cell r="G5844" t="str">
            <v>CB400400001H0T</v>
          </cell>
          <cell r="H5844">
            <v>0.75</v>
          </cell>
          <cell r="I5844" t="str">
            <v>-</v>
          </cell>
          <cell r="J5844">
            <v>4</v>
          </cell>
          <cell r="K5844">
            <v>4</v>
          </cell>
        </row>
        <row r="5845">
          <cell r="A5845" t="str">
            <v>M1</v>
          </cell>
          <cell r="B5845" t="str">
            <v>A5C</v>
          </cell>
          <cell r="C5845" t="str">
            <v>P</v>
          </cell>
          <cell r="D5845" t="str">
            <v>22102</v>
          </cell>
          <cell r="E5845" t="str">
            <v>R TEE</v>
          </cell>
          <cell r="F5845">
            <v>2</v>
          </cell>
          <cell r="G5845" t="str">
            <v>CB400400001H0T</v>
          </cell>
          <cell r="H5845">
            <v>0.75</v>
          </cell>
          <cell r="I5845" t="str">
            <v>-</v>
          </cell>
          <cell r="J5845">
            <v>5</v>
          </cell>
          <cell r="K5845">
            <v>5</v>
          </cell>
        </row>
        <row r="5846">
          <cell r="A5846" t="str">
            <v>M1</v>
          </cell>
          <cell r="B5846" t="str">
            <v>B2C</v>
          </cell>
          <cell r="C5846" t="str">
            <v>SH</v>
          </cell>
          <cell r="D5846" t="str">
            <v>22614</v>
          </cell>
          <cell r="E5846" t="str">
            <v>SOL</v>
          </cell>
          <cell r="F5846">
            <v>2</v>
          </cell>
          <cell r="G5846" t="str">
            <v>CB390200000201</v>
          </cell>
          <cell r="H5846">
            <v>1</v>
          </cell>
          <cell r="I5846" t="str">
            <v>-</v>
          </cell>
          <cell r="J5846">
            <v>1</v>
          </cell>
          <cell r="K5846">
            <v>2</v>
          </cell>
        </row>
        <row r="5847">
          <cell r="A5847" t="str">
            <v>M1</v>
          </cell>
          <cell r="B5847" t="str">
            <v>A5C</v>
          </cell>
          <cell r="C5847" t="str">
            <v>P</v>
          </cell>
          <cell r="D5847" t="str">
            <v>22104</v>
          </cell>
          <cell r="E5847" t="str">
            <v>R TEE</v>
          </cell>
          <cell r="F5847">
            <v>2</v>
          </cell>
          <cell r="G5847" t="str">
            <v>CB400400001H0T</v>
          </cell>
          <cell r="H5847">
            <v>0.75</v>
          </cell>
          <cell r="I5847" t="str">
            <v>-</v>
          </cell>
          <cell r="J5847">
            <v>1</v>
          </cell>
          <cell r="K5847">
            <v>1</v>
          </cell>
        </row>
        <row r="5848">
          <cell r="A5848" t="str">
            <v>M1</v>
          </cell>
          <cell r="B5848" t="str">
            <v>A5C</v>
          </cell>
          <cell r="C5848" t="str">
            <v>N</v>
          </cell>
          <cell r="D5848" t="str">
            <v>25611</v>
          </cell>
          <cell r="E5848" t="str">
            <v>SOL</v>
          </cell>
          <cell r="F5848">
            <v>2</v>
          </cell>
          <cell r="G5848" t="str">
            <v>CB390200000201</v>
          </cell>
          <cell r="H5848">
            <v>1</v>
          </cell>
          <cell r="I5848" t="str">
            <v>-</v>
          </cell>
          <cell r="J5848">
            <v>1</v>
          </cell>
          <cell r="K5848">
            <v>2</v>
          </cell>
        </row>
        <row r="5849">
          <cell r="A5849" t="str">
            <v>M1</v>
          </cell>
          <cell r="B5849" t="str">
            <v>A5C</v>
          </cell>
          <cell r="C5849" t="str">
            <v>P</v>
          </cell>
          <cell r="D5849" t="str">
            <v>22090</v>
          </cell>
          <cell r="E5849" t="str">
            <v>SOL</v>
          </cell>
          <cell r="F5849">
            <v>2</v>
          </cell>
          <cell r="G5849" t="str">
            <v>CB390200000301</v>
          </cell>
          <cell r="H5849">
            <v>1</v>
          </cell>
          <cell r="I5849" t="str">
            <v>-</v>
          </cell>
          <cell r="J5849">
            <v>1</v>
          </cell>
          <cell r="K5849">
            <v>2</v>
          </cell>
        </row>
        <row r="5850">
          <cell r="A5850" t="str">
            <v>M1</v>
          </cell>
          <cell r="B5850" t="str">
            <v>A5C</v>
          </cell>
          <cell r="C5850" t="str">
            <v>P</v>
          </cell>
          <cell r="D5850" t="str">
            <v>22157</v>
          </cell>
          <cell r="E5850" t="str">
            <v>R TEE</v>
          </cell>
          <cell r="F5850">
            <v>2</v>
          </cell>
          <cell r="G5850" t="str">
            <v>CB400400001H0H</v>
          </cell>
          <cell r="H5850">
            <v>0.5</v>
          </cell>
          <cell r="I5850" t="str">
            <v>-</v>
          </cell>
          <cell r="J5850">
            <v>1</v>
          </cell>
          <cell r="K5850">
            <v>1</v>
          </cell>
        </row>
        <row r="5851">
          <cell r="A5851" t="str">
            <v>M1</v>
          </cell>
          <cell r="B5851" t="str">
            <v>A5C</v>
          </cell>
          <cell r="C5851" t="str">
            <v>P</v>
          </cell>
          <cell r="D5851" t="str">
            <v>22158</v>
          </cell>
          <cell r="E5851" t="str">
            <v>R TEE</v>
          </cell>
          <cell r="F5851">
            <v>2</v>
          </cell>
          <cell r="G5851" t="str">
            <v>CB400400001H0H</v>
          </cell>
          <cell r="H5851">
            <v>0.5</v>
          </cell>
          <cell r="I5851" t="str">
            <v>-</v>
          </cell>
          <cell r="J5851">
            <v>1</v>
          </cell>
          <cell r="K5851">
            <v>1</v>
          </cell>
        </row>
        <row r="5852">
          <cell r="A5852" t="str">
            <v>M1</v>
          </cell>
          <cell r="B5852" t="str">
            <v>A5C</v>
          </cell>
          <cell r="C5852" t="str">
            <v>P</v>
          </cell>
          <cell r="D5852" t="str">
            <v>22078</v>
          </cell>
          <cell r="E5852" t="str">
            <v>R TEE</v>
          </cell>
          <cell r="F5852">
            <v>2</v>
          </cell>
          <cell r="G5852" t="str">
            <v>CB400400001H0T</v>
          </cell>
          <cell r="H5852">
            <v>0.75</v>
          </cell>
          <cell r="I5852" t="str">
            <v>-</v>
          </cell>
          <cell r="J5852">
            <v>1</v>
          </cell>
          <cell r="K5852">
            <v>1</v>
          </cell>
        </row>
        <row r="5853">
          <cell r="A5853" t="str">
            <v>M1</v>
          </cell>
          <cell r="B5853" t="str">
            <v>A5C</v>
          </cell>
          <cell r="C5853" t="str">
            <v>P</v>
          </cell>
          <cell r="D5853" t="str">
            <v>22087</v>
          </cell>
          <cell r="E5853" t="str">
            <v>R TEE</v>
          </cell>
          <cell r="F5853">
            <v>2</v>
          </cell>
          <cell r="G5853" t="str">
            <v>CB400400001H0T</v>
          </cell>
          <cell r="H5853">
            <v>0.75</v>
          </cell>
          <cell r="I5853" t="str">
            <v>-</v>
          </cell>
          <cell r="J5853">
            <v>1</v>
          </cell>
          <cell r="K5853">
            <v>1</v>
          </cell>
        </row>
        <row r="5854">
          <cell r="A5854" t="str">
            <v>M1</v>
          </cell>
          <cell r="B5854" t="str">
            <v>A5C</v>
          </cell>
          <cell r="C5854" t="str">
            <v>P</v>
          </cell>
          <cell r="D5854" t="str">
            <v>22091</v>
          </cell>
          <cell r="E5854" t="str">
            <v>SOL</v>
          </cell>
          <cell r="F5854">
            <v>2</v>
          </cell>
          <cell r="G5854" t="str">
            <v>CB390200000301</v>
          </cell>
          <cell r="H5854">
            <v>1</v>
          </cell>
          <cell r="I5854" t="str">
            <v>-</v>
          </cell>
          <cell r="J5854">
            <v>1</v>
          </cell>
          <cell r="K5854">
            <v>2</v>
          </cell>
        </row>
        <row r="5855">
          <cell r="A5855" t="str">
            <v>M1</v>
          </cell>
          <cell r="B5855" t="str">
            <v>A5C</v>
          </cell>
          <cell r="C5855" t="str">
            <v>P</v>
          </cell>
          <cell r="D5855" t="str">
            <v>22092</v>
          </cell>
          <cell r="E5855" t="str">
            <v>SOL</v>
          </cell>
          <cell r="F5855">
            <v>2</v>
          </cell>
          <cell r="G5855" t="str">
            <v>CB390200000301</v>
          </cell>
          <cell r="H5855">
            <v>1</v>
          </cell>
          <cell r="I5855" t="str">
            <v>-</v>
          </cell>
          <cell r="J5855">
            <v>1</v>
          </cell>
          <cell r="K5855">
            <v>2</v>
          </cell>
        </row>
        <row r="5856">
          <cell r="A5856" t="str">
            <v>M1</v>
          </cell>
          <cell r="B5856" t="str">
            <v>A5C</v>
          </cell>
          <cell r="C5856" t="str">
            <v>P</v>
          </cell>
          <cell r="D5856" t="str">
            <v>22102</v>
          </cell>
          <cell r="E5856" t="str">
            <v>R TEE</v>
          </cell>
          <cell r="F5856">
            <v>2</v>
          </cell>
          <cell r="G5856" t="str">
            <v>CB400400001H0T</v>
          </cell>
          <cell r="H5856">
            <v>0.75</v>
          </cell>
          <cell r="I5856" t="str">
            <v>-</v>
          </cell>
          <cell r="J5856">
            <v>2</v>
          </cell>
          <cell r="K5856">
            <v>2</v>
          </cell>
        </row>
        <row r="5857">
          <cell r="A5857" t="str">
            <v>M1</v>
          </cell>
          <cell r="B5857" t="str">
            <v>A5C</v>
          </cell>
          <cell r="C5857" t="str">
            <v>P</v>
          </cell>
          <cell r="D5857" t="str">
            <v>22113</v>
          </cell>
          <cell r="E5857" t="str">
            <v>R TEE</v>
          </cell>
          <cell r="F5857">
            <v>2</v>
          </cell>
          <cell r="G5857" t="str">
            <v>CB400400001H0T</v>
          </cell>
          <cell r="H5857">
            <v>0.75</v>
          </cell>
          <cell r="I5857" t="str">
            <v>-</v>
          </cell>
          <cell r="J5857">
            <v>1</v>
          </cell>
          <cell r="K5857">
            <v>1</v>
          </cell>
        </row>
        <row r="5858">
          <cell r="A5858" t="str">
            <v>M1</v>
          </cell>
          <cell r="B5858" t="str">
            <v>A5C</v>
          </cell>
          <cell r="C5858" t="str">
            <v>P</v>
          </cell>
          <cell r="D5858" t="str">
            <v>22114</v>
          </cell>
          <cell r="E5858" t="str">
            <v>R TEE</v>
          </cell>
          <cell r="F5858">
            <v>2</v>
          </cell>
          <cell r="G5858" t="str">
            <v>CB400400001H0T</v>
          </cell>
          <cell r="H5858">
            <v>0.75</v>
          </cell>
          <cell r="I5858" t="str">
            <v>-</v>
          </cell>
          <cell r="J5858">
            <v>1</v>
          </cell>
          <cell r="K5858">
            <v>1</v>
          </cell>
        </row>
        <row r="5859">
          <cell r="A5859" t="str">
            <v>M1</v>
          </cell>
          <cell r="B5859" t="str">
            <v>A5C</v>
          </cell>
          <cell r="C5859" t="str">
            <v>P</v>
          </cell>
          <cell r="D5859" t="str">
            <v>22093</v>
          </cell>
          <cell r="E5859" t="str">
            <v>SOL</v>
          </cell>
          <cell r="F5859">
            <v>2</v>
          </cell>
          <cell r="G5859" t="str">
            <v>CB390200000301</v>
          </cell>
          <cell r="H5859">
            <v>1</v>
          </cell>
          <cell r="I5859" t="str">
            <v>-</v>
          </cell>
          <cell r="J5859">
            <v>1</v>
          </cell>
          <cell r="K5859">
            <v>2</v>
          </cell>
        </row>
        <row r="5860">
          <cell r="A5860" t="str">
            <v>M1</v>
          </cell>
          <cell r="B5860" t="str">
            <v>A5C</v>
          </cell>
          <cell r="C5860" t="str">
            <v>P</v>
          </cell>
          <cell r="D5860" t="str">
            <v>22003</v>
          </cell>
          <cell r="E5860" t="str">
            <v>SOL</v>
          </cell>
          <cell r="F5860">
            <v>2</v>
          </cell>
          <cell r="G5860" t="str">
            <v>CB390200000301</v>
          </cell>
          <cell r="H5860">
            <v>1</v>
          </cell>
          <cell r="I5860" t="str">
            <v>-</v>
          </cell>
          <cell r="J5860">
            <v>1</v>
          </cell>
          <cell r="K5860">
            <v>2</v>
          </cell>
        </row>
        <row r="5861">
          <cell r="A5861" t="str">
            <v>M1</v>
          </cell>
          <cell r="B5861" t="str">
            <v>A5C</v>
          </cell>
          <cell r="C5861" t="str">
            <v>P</v>
          </cell>
          <cell r="D5861" t="str">
            <v>22001</v>
          </cell>
          <cell r="E5861" t="str">
            <v>SOL</v>
          </cell>
          <cell r="F5861">
            <v>2</v>
          </cell>
          <cell r="G5861" t="str">
            <v>CB390200000301</v>
          </cell>
          <cell r="H5861">
            <v>1</v>
          </cell>
          <cell r="I5861" t="str">
            <v>-</v>
          </cell>
          <cell r="J5861">
            <v>1</v>
          </cell>
          <cell r="K5861">
            <v>2</v>
          </cell>
        </row>
        <row r="5862">
          <cell r="A5862" t="str">
            <v>M1</v>
          </cell>
          <cell r="B5862" t="str">
            <v>A5C</v>
          </cell>
          <cell r="C5862" t="str">
            <v>P</v>
          </cell>
          <cell r="D5862" t="str">
            <v>22069</v>
          </cell>
          <cell r="E5862" t="str">
            <v>SOL</v>
          </cell>
          <cell r="F5862">
            <v>2</v>
          </cell>
          <cell r="G5862" t="str">
            <v>CB390200000401</v>
          </cell>
          <cell r="H5862">
            <v>1</v>
          </cell>
          <cell r="I5862" t="str">
            <v>-</v>
          </cell>
          <cell r="J5862">
            <v>1</v>
          </cell>
          <cell r="K5862">
            <v>2</v>
          </cell>
        </row>
        <row r="5863">
          <cell r="A5863" t="str">
            <v>M1</v>
          </cell>
          <cell r="B5863" t="str">
            <v>A5C</v>
          </cell>
          <cell r="C5863" t="str">
            <v>P</v>
          </cell>
          <cell r="D5863" t="str">
            <v>22039</v>
          </cell>
          <cell r="E5863" t="str">
            <v>R TEE</v>
          </cell>
          <cell r="F5863">
            <v>2</v>
          </cell>
          <cell r="G5863" t="str">
            <v>CB400400001H0H</v>
          </cell>
          <cell r="H5863">
            <v>0.5</v>
          </cell>
          <cell r="I5863" t="str">
            <v>-</v>
          </cell>
          <cell r="J5863">
            <v>1</v>
          </cell>
          <cell r="K5863">
            <v>1</v>
          </cell>
        </row>
        <row r="5864">
          <cell r="A5864" t="str">
            <v>M1</v>
          </cell>
          <cell r="B5864" t="str">
            <v>A5C</v>
          </cell>
          <cell r="C5864" t="str">
            <v>P</v>
          </cell>
          <cell r="D5864" t="str">
            <v>22041</v>
          </cell>
          <cell r="E5864" t="str">
            <v>R TEE</v>
          </cell>
          <cell r="F5864">
            <v>2</v>
          </cell>
          <cell r="G5864" t="str">
            <v>CB400400001H0H</v>
          </cell>
          <cell r="H5864">
            <v>0.5</v>
          </cell>
          <cell r="I5864" t="str">
            <v>-</v>
          </cell>
          <cell r="J5864">
            <v>1</v>
          </cell>
          <cell r="K5864">
            <v>1</v>
          </cell>
        </row>
        <row r="5865">
          <cell r="A5865" t="str">
            <v>M1</v>
          </cell>
          <cell r="B5865" t="str">
            <v>A6C</v>
          </cell>
          <cell r="C5865" t="str">
            <v>HOR</v>
          </cell>
          <cell r="D5865" t="str">
            <v>65612</v>
          </cell>
          <cell r="E5865" t="str">
            <v>R TEE</v>
          </cell>
          <cell r="F5865">
            <v>2</v>
          </cell>
          <cell r="G5865" t="str">
            <v>CB400400001H0T</v>
          </cell>
          <cell r="H5865">
            <v>0.75</v>
          </cell>
          <cell r="I5865" t="str">
            <v>-</v>
          </cell>
          <cell r="J5865">
            <v>2</v>
          </cell>
          <cell r="K5865">
            <v>2</v>
          </cell>
        </row>
        <row r="5866">
          <cell r="A5866" t="str">
            <v>M1</v>
          </cell>
          <cell r="B5866" t="str">
            <v>A6C</v>
          </cell>
          <cell r="C5866" t="str">
            <v>HOS</v>
          </cell>
          <cell r="D5866" t="str">
            <v>65624</v>
          </cell>
          <cell r="E5866" t="str">
            <v>SOL</v>
          </cell>
          <cell r="F5866">
            <v>2</v>
          </cell>
          <cell r="G5866" t="str">
            <v>CB390200000801</v>
          </cell>
          <cell r="H5866">
            <v>1</v>
          </cell>
          <cell r="I5866" t="str">
            <v>-</v>
          </cell>
          <cell r="J5866">
            <v>1</v>
          </cell>
          <cell r="K5866">
            <v>2</v>
          </cell>
        </row>
        <row r="5867">
          <cell r="A5867" t="str">
            <v>M1</v>
          </cell>
          <cell r="B5867" t="str">
            <v>A5C</v>
          </cell>
          <cell r="C5867" t="str">
            <v>P</v>
          </cell>
          <cell r="D5867" t="str">
            <v>22040</v>
          </cell>
          <cell r="E5867" t="str">
            <v>R TEE</v>
          </cell>
          <cell r="F5867">
            <v>2</v>
          </cell>
          <cell r="G5867" t="str">
            <v>CB400400001H0H</v>
          </cell>
          <cell r="H5867">
            <v>0.5</v>
          </cell>
          <cell r="I5867" t="str">
            <v>-</v>
          </cell>
          <cell r="J5867">
            <v>1</v>
          </cell>
          <cell r="K5867">
            <v>1</v>
          </cell>
        </row>
        <row r="5868">
          <cell r="A5868" t="str">
            <v>M1</v>
          </cell>
          <cell r="B5868" t="str">
            <v>A6C</v>
          </cell>
          <cell r="C5868" t="str">
            <v>HOS</v>
          </cell>
          <cell r="D5868" t="str">
            <v>65633</v>
          </cell>
          <cell r="E5868" t="str">
            <v>C SWG</v>
          </cell>
          <cell r="F5868">
            <v>2</v>
          </cell>
          <cell r="G5868" t="str">
            <v>CB161108081H0T</v>
          </cell>
          <cell r="H5868">
            <v>0.75</v>
          </cell>
          <cell r="I5868" t="str">
            <v>-</v>
          </cell>
          <cell r="J5868">
            <v>1</v>
          </cell>
          <cell r="K5868">
            <v>1</v>
          </cell>
        </row>
        <row r="5869">
          <cell r="A5869" t="str">
            <v>M1</v>
          </cell>
          <cell r="B5869" t="str">
            <v>A6C</v>
          </cell>
          <cell r="C5869" t="str">
            <v>HOS</v>
          </cell>
          <cell r="D5869" t="str">
            <v>65625</v>
          </cell>
          <cell r="E5869" t="str">
            <v>SOL</v>
          </cell>
          <cell r="F5869">
            <v>2</v>
          </cell>
          <cell r="G5869" t="str">
            <v>CB390200000801</v>
          </cell>
          <cell r="H5869">
            <v>1</v>
          </cell>
          <cell r="I5869" t="str">
            <v>-</v>
          </cell>
          <cell r="J5869">
            <v>1</v>
          </cell>
          <cell r="K5869">
            <v>2</v>
          </cell>
        </row>
        <row r="5870">
          <cell r="A5870" t="str">
            <v>M1</v>
          </cell>
          <cell r="B5870" t="str">
            <v>A6C</v>
          </cell>
          <cell r="C5870" t="str">
            <v>HOS</v>
          </cell>
          <cell r="D5870" t="str">
            <v>65633</v>
          </cell>
          <cell r="E5870" t="str">
            <v>R TEE</v>
          </cell>
          <cell r="F5870">
            <v>2</v>
          </cell>
          <cell r="G5870" t="str">
            <v>CB400400001H0T</v>
          </cell>
          <cell r="H5870">
            <v>0.75</v>
          </cell>
          <cell r="I5870" t="str">
            <v>-</v>
          </cell>
          <cell r="J5870">
            <v>1</v>
          </cell>
          <cell r="K5870">
            <v>1</v>
          </cell>
        </row>
        <row r="5871">
          <cell r="A5871" t="str">
            <v>M1</v>
          </cell>
          <cell r="B5871" t="str">
            <v>A5C</v>
          </cell>
          <cell r="C5871" t="str">
            <v>P</v>
          </cell>
          <cell r="D5871" t="str">
            <v>22002</v>
          </cell>
          <cell r="E5871" t="str">
            <v>R TEE</v>
          </cell>
          <cell r="F5871">
            <v>2</v>
          </cell>
          <cell r="G5871" t="str">
            <v>CB400400001H0T</v>
          </cell>
          <cell r="H5871">
            <v>0.75</v>
          </cell>
          <cell r="I5871" t="str">
            <v>-</v>
          </cell>
          <cell r="J5871">
            <v>2</v>
          </cell>
          <cell r="K5871">
            <v>2</v>
          </cell>
        </row>
        <row r="5872">
          <cell r="A5872" t="str">
            <v>M1</v>
          </cell>
          <cell r="B5872" t="str">
            <v>A5C</v>
          </cell>
          <cell r="C5872" t="str">
            <v>P</v>
          </cell>
          <cell r="D5872" t="str">
            <v>22111</v>
          </cell>
          <cell r="E5872" t="str">
            <v>R TEE</v>
          </cell>
          <cell r="F5872">
            <v>2</v>
          </cell>
          <cell r="G5872" t="str">
            <v>CB400400001H0T</v>
          </cell>
          <cell r="H5872">
            <v>0.75</v>
          </cell>
          <cell r="I5872" t="str">
            <v>-</v>
          </cell>
          <cell r="J5872">
            <v>6</v>
          </cell>
          <cell r="K5872">
            <v>6</v>
          </cell>
        </row>
        <row r="5873">
          <cell r="A5873" t="str">
            <v>M1</v>
          </cell>
          <cell r="B5873" t="str">
            <v>A4C</v>
          </cell>
          <cell r="C5873" t="str">
            <v>P</v>
          </cell>
          <cell r="D5873" t="str">
            <v>22031</v>
          </cell>
          <cell r="E5873" t="str">
            <v>C SWG</v>
          </cell>
          <cell r="F5873">
            <v>2</v>
          </cell>
          <cell r="G5873" t="str">
            <v>CB161108081H0H</v>
          </cell>
          <cell r="H5873">
            <v>0.5</v>
          </cell>
          <cell r="I5873" t="str">
            <v>-</v>
          </cell>
          <cell r="J5873">
            <v>6</v>
          </cell>
          <cell r="K5873">
            <v>6</v>
          </cell>
        </row>
        <row r="5874">
          <cell r="A5874" t="str">
            <v>M1</v>
          </cell>
          <cell r="B5874" t="str">
            <v>A4C</v>
          </cell>
          <cell r="C5874" t="str">
            <v>P</v>
          </cell>
          <cell r="D5874" t="str">
            <v>22031</v>
          </cell>
          <cell r="E5874" t="str">
            <v>R TEE</v>
          </cell>
          <cell r="F5874">
            <v>2</v>
          </cell>
          <cell r="G5874" t="str">
            <v>CB400400001H0T</v>
          </cell>
          <cell r="H5874">
            <v>0.75</v>
          </cell>
          <cell r="I5874" t="str">
            <v>-</v>
          </cell>
          <cell r="J5874">
            <v>1</v>
          </cell>
          <cell r="K5874">
            <v>1</v>
          </cell>
        </row>
        <row r="5875">
          <cell r="A5875" t="str">
            <v>M1</v>
          </cell>
          <cell r="B5875" t="str">
            <v>B2C</v>
          </cell>
          <cell r="C5875" t="str">
            <v>SH</v>
          </cell>
          <cell r="D5875" t="str">
            <v>22614</v>
          </cell>
          <cell r="E5875" t="str">
            <v>E SWG</v>
          </cell>
          <cell r="F5875">
            <v>2</v>
          </cell>
          <cell r="G5875" t="str">
            <v>CB1624080802IH</v>
          </cell>
          <cell r="H5875">
            <v>1.5</v>
          </cell>
          <cell r="I5875" t="str">
            <v>-</v>
          </cell>
          <cell r="J5875">
            <v>2</v>
          </cell>
          <cell r="K5875">
            <v>3</v>
          </cell>
        </row>
        <row r="5876">
          <cell r="A5876" t="str">
            <v>M1</v>
          </cell>
          <cell r="B5876" t="str">
            <v>A6C</v>
          </cell>
          <cell r="C5876" t="str">
            <v>HOS</v>
          </cell>
          <cell r="D5876" t="str">
            <v>65613</v>
          </cell>
          <cell r="E5876" t="str">
            <v>SOL</v>
          </cell>
          <cell r="F5876">
            <v>2</v>
          </cell>
          <cell r="G5876" t="str">
            <v>CB390200000801</v>
          </cell>
          <cell r="H5876">
            <v>1</v>
          </cell>
          <cell r="I5876" t="str">
            <v>-</v>
          </cell>
          <cell r="J5876">
            <v>1</v>
          </cell>
          <cell r="K5876">
            <v>2</v>
          </cell>
        </row>
        <row r="5877">
          <cell r="A5877" t="str">
            <v>M1</v>
          </cell>
          <cell r="B5877" t="str">
            <v>B2C</v>
          </cell>
          <cell r="C5877" t="str">
            <v>SH</v>
          </cell>
          <cell r="D5877" t="str">
            <v>22613</v>
          </cell>
          <cell r="E5877" t="str">
            <v>E SWG</v>
          </cell>
          <cell r="F5877">
            <v>2</v>
          </cell>
          <cell r="G5877" t="str">
            <v>CB1624080802IH</v>
          </cell>
          <cell r="H5877">
            <v>1.5</v>
          </cell>
          <cell r="I5877" t="str">
            <v>-</v>
          </cell>
          <cell r="J5877">
            <v>2</v>
          </cell>
          <cell r="K5877">
            <v>3</v>
          </cell>
        </row>
        <row r="5878">
          <cell r="A5878" t="str">
            <v>M1</v>
          </cell>
          <cell r="B5878" t="str">
            <v>B2C</v>
          </cell>
          <cell r="C5878" t="str">
            <v>SH</v>
          </cell>
          <cell r="D5878" t="str">
            <v>22612</v>
          </cell>
          <cell r="E5878" t="str">
            <v>SOL</v>
          </cell>
          <cell r="F5878">
            <v>2</v>
          </cell>
          <cell r="G5878" t="str">
            <v>CB39020000020T</v>
          </cell>
          <cell r="H5878">
            <v>0.75</v>
          </cell>
          <cell r="I5878" t="str">
            <v>-</v>
          </cell>
          <cell r="J5878">
            <v>2</v>
          </cell>
          <cell r="K5878">
            <v>3</v>
          </cell>
        </row>
        <row r="5879">
          <cell r="A5879" t="str">
            <v>M1</v>
          </cell>
          <cell r="B5879" t="str">
            <v>B2C</v>
          </cell>
          <cell r="C5879" t="str">
            <v>SH</v>
          </cell>
          <cell r="D5879" t="str">
            <v>22611</v>
          </cell>
          <cell r="E5879" t="str">
            <v>SOL</v>
          </cell>
          <cell r="F5879">
            <v>2</v>
          </cell>
          <cell r="G5879" t="str">
            <v>CB39020000020T</v>
          </cell>
          <cell r="H5879">
            <v>0.75</v>
          </cell>
          <cell r="I5879" t="str">
            <v>-</v>
          </cell>
          <cell r="J5879">
            <v>1</v>
          </cell>
          <cell r="K5879">
            <v>2</v>
          </cell>
        </row>
        <row r="5880">
          <cell r="A5880" t="str">
            <v>M1</v>
          </cell>
          <cell r="B5880" t="str">
            <v>B2C</v>
          </cell>
          <cell r="C5880" t="str">
            <v>SH</v>
          </cell>
          <cell r="D5880" t="str">
            <v>22614</v>
          </cell>
          <cell r="E5880" t="str">
            <v>SOL</v>
          </cell>
          <cell r="F5880">
            <v>2</v>
          </cell>
          <cell r="G5880" t="str">
            <v>CB39020000020T</v>
          </cell>
          <cell r="H5880">
            <v>0.75</v>
          </cell>
          <cell r="I5880" t="str">
            <v>-</v>
          </cell>
          <cell r="J5880">
            <v>2</v>
          </cell>
          <cell r="K5880">
            <v>3</v>
          </cell>
        </row>
        <row r="5881">
          <cell r="A5881" t="str">
            <v>M1</v>
          </cell>
          <cell r="B5881" t="str">
            <v>A6C</v>
          </cell>
          <cell r="C5881" t="str">
            <v>HOS</v>
          </cell>
          <cell r="D5881" t="str">
            <v>65613</v>
          </cell>
          <cell r="E5881" t="str">
            <v>SOL</v>
          </cell>
          <cell r="F5881">
            <v>2</v>
          </cell>
          <cell r="G5881" t="str">
            <v>CB390200000801</v>
          </cell>
          <cell r="H5881">
            <v>1</v>
          </cell>
          <cell r="I5881" t="str">
            <v>-</v>
          </cell>
          <cell r="J5881">
            <v>1</v>
          </cell>
          <cell r="K5881">
            <v>2</v>
          </cell>
        </row>
        <row r="5882">
          <cell r="A5882" t="str">
            <v>M1</v>
          </cell>
          <cell r="B5882" t="str">
            <v>B2C</v>
          </cell>
          <cell r="C5882" t="str">
            <v>SH</v>
          </cell>
          <cell r="D5882" t="str">
            <v>22613</v>
          </cell>
          <cell r="E5882" t="str">
            <v>SOL</v>
          </cell>
          <cell r="F5882">
            <v>2</v>
          </cell>
          <cell r="G5882" t="str">
            <v>CB39020000020T</v>
          </cell>
          <cell r="H5882">
            <v>0.75</v>
          </cell>
          <cell r="I5882" t="str">
            <v>-</v>
          </cell>
          <cell r="J5882">
            <v>2</v>
          </cell>
          <cell r="K5882">
            <v>3</v>
          </cell>
        </row>
        <row r="5883">
          <cell r="A5883" t="str">
            <v>M1</v>
          </cell>
          <cell r="B5883" t="str">
            <v>A5C</v>
          </cell>
          <cell r="C5883" t="str">
            <v>P</v>
          </cell>
          <cell r="D5883" t="str">
            <v>22117</v>
          </cell>
          <cell r="E5883" t="str">
            <v>C SWG</v>
          </cell>
          <cell r="F5883">
            <v>2</v>
          </cell>
          <cell r="G5883" t="str">
            <v>CB1614080802IH</v>
          </cell>
          <cell r="H5883">
            <v>1.5</v>
          </cell>
          <cell r="I5883" t="str">
            <v>-</v>
          </cell>
          <cell r="J5883">
            <v>1</v>
          </cell>
          <cell r="K5883">
            <v>2</v>
          </cell>
        </row>
        <row r="5884">
          <cell r="A5884" t="str">
            <v>M1</v>
          </cell>
          <cell r="B5884" t="str">
            <v>B2C</v>
          </cell>
          <cell r="C5884" t="str">
            <v>SH</v>
          </cell>
          <cell r="D5884" t="str">
            <v>22611</v>
          </cell>
          <cell r="E5884" t="str">
            <v>E SWG</v>
          </cell>
          <cell r="F5884">
            <v>2</v>
          </cell>
          <cell r="G5884" t="str">
            <v>CB162408080201</v>
          </cell>
          <cell r="H5884">
            <v>1</v>
          </cell>
          <cell r="I5884" t="str">
            <v>-</v>
          </cell>
          <cell r="J5884">
            <v>2</v>
          </cell>
          <cell r="K5884">
            <v>3</v>
          </cell>
        </row>
        <row r="5885">
          <cell r="A5885" t="str">
            <v>M1</v>
          </cell>
          <cell r="B5885" t="str">
            <v>A5C</v>
          </cell>
          <cell r="C5885" t="str">
            <v>P</v>
          </cell>
          <cell r="D5885" t="str">
            <v>22130</v>
          </cell>
          <cell r="E5885" t="str">
            <v>C SWG</v>
          </cell>
          <cell r="F5885">
            <v>2</v>
          </cell>
          <cell r="G5885" t="str">
            <v>CB161408080201</v>
          </cell>
          <cell r="H5885">
            <v>1</v>
          </cell>
          <cell r="I5885" t="str">
            <v>-</v>
          </cell>
          <cell r="J5885">
            <v>2</v>
          </cell>
          <cell r="K5885">
            <v>3</v>
          </cell>
        </row>
        <row r="5886">
          <cell r="A5886" t="str">
            <v>M1</v>
          </cell>
          <cell r="B5886" t="str">
            <v>A5C</v>
          </cell>
          <cell r="C5886" t="str">
            <v>P</v>
          </cell>
          <cell r="D5886" t="str">
            <v>22140</v>
          </cell>
          <cell r="E5886" t="str">
            <v>C SWG</v>
          </cell>
          <cell r="F5886">
            <v>2</v>
          </cell>
          <cell r="G5886" t="str">
            <v>CB161408080201</v>
          </cell>
          <cell r="H5886">
            <v>1</v>
          </cell>
          <cell r="I5886" t="str">
            <v>-</v>
          </cell>
          <cell r="J5886">
            <v>2</v>
          </cell>
          <cell r="K5886">
            <v>3</v>
          </cell>
        </row>
        <row r="5887">
          <cell r="A5887" t="str">
            <v>M1</v>
          </cell>
          <cell r="B5887" t="str">
            <v>A5C</v>
          </cell>
          <cell r="C5887" t="str">
            <v>P</v>
          </cell>
          <cell r="D5887" t="str">
            <v>22101</v>
          </cell>
          <cell r="E5887" t="str">
            <v>E SWG</v>
          </cell>
          <cell r="F5887">
            <v>2</v>
          </cell>
          <cell r="G5887" t="str">
            <v>CB1624080802IH</v>
          </cell>
          <cell r="H5887">
            <v>1.5</v>
          </cell>
          <cell r="I5887" t="str">
            <v>-</v>
          </cell>
          <cell r="J5887">
            <v>1</v>
          </cell>
          <cell r="K5887">
            <v>2</v>
          </cell>
        </row>
        <row r="5888">
          <cell r="A5888" t="str">
            <v>M1</v>
          </cell>
          <cell r="B5888" t="str">
            <v>A5C</v>
          </cell>
          <cell r="C5888" t="str">
            <v>P</v>
          </cell>
          <cell r="D5888" t="str">
            <v>22109</v>
          </cell>
          <cell r="E5888" t="str">
            <v>E SWG</v>
          </cell>
          <cell r="F5888">
            <v>2</v>
          </cell>
          <cell r="G5888" t="str">
            <v>CB1624080802IH</v>
          </cell>
          <cell r="H5888">
            <v>1.5</v>
          </cell>
          <cell r="I5888" t="str">
            <v>-</v>
          </cell>
          <cell r="J5888">
            <v>2</v>
          </cell>
          <cell r="K5888">
            <v>3</v>
          </cell>
        </row>
        <row r="5889">
          <cell r="A5889" t="str">
            <v>M1</v>
          </cell>
          <cell r="B5889" t="str">
            <v>A5C</v>
          </cell>
          <cell r="C5889" t="str">
            <v>P</v>
          </cell>
          <cell r="D5889" t="str">
            <v>22066</v>
          </cell>
          <cell r="E5889" t="str">
            <v>E SWG</v>
          </cell>
          <cell r="F5889">
            <v>2</v>
          </cell>
          <cell r="G5889" t="str">
            <v>CB162408080201</v>
          </cell>
          <cell r="H5889">
            <v>1</v>
          </cell>
          <cell r="I5889" t="str">
            <v>-</v>
          </cell>
          <cell r="J5889">
            <v>2</v>
          </cell>
          <cell r="K5889">
            <v>3</v>
          </cell>
        </row>
        <row r="5890">
          <cell r="A5890" t="str">
            <v>M1</v>
          </cell>
          <cell r="B5890" t="str">
            <v>A5C</v>
          </cell>
          <cell r="C5890" t="str">
            <v>N</v>
          </cell>
          <cell r="D5890" t="str">
            <v>25611</v>
          </cell>
          <cell r="E5890" t="str">
            <v>SOL</v>
          </cell>
          <cell r="F5890">
            <v>2</v>
          </cell>
          <cell r="G5890" t="str">
            <v>CB39020000020T</v>
          </cell>
          <cell r="H5890">
            <v>0.75</v>
          </cell>
          <cell r="I5890" t="str">
            <v>-</v>
          </cell>
          <cell r="J5890">
            <v>2</v>
          </cell>
          <cell r="K5890">
            <v>3</v>
          </cell>
        </row>
        <row r="5891">
          <cell r="A5891" t="str">
            <v>M1</v>
          </cell>
          <cell r="B5891" t="str">
            <v>A5C</v>
          </cell>
          <cell r="C5891" t="str">
            <v>P</v>
          </cell>
          <cell r="D5891" t="str">
            <v>22068</v>
          </cell>
          <cell r="E5891" t="str">
            <v>SOL</v>
          </cell>
          <cell r="F5891">
            <v>2</v>
          </cell>
          <cell r="G5891" t="str">
            <v>CB39020000020T</v>
          </cell>
          <cell r="H5891">
            <v>0.75</v>
          </cell>
          <cell r="I5891" t="str">
            <v>-</v>
          </cell>
          <cell r="J5891">
            <v>2</v>
          </cell>
          <cell r="K5891">
            <v>3</v>
          </cell>
        </row>
        <row r="5892">
          <cell r="A5892" t="str">
            <v>M1</v>
          </cell>
          <cell r="B5892" t="str">
            <v>A5C</v>
          </cell>
          <cell r="C5892" t="str">
            <v>P</v>
          </cell>
          <cell r="D5892" t="str">
            <v>22140</v>
          </cell>
          <cell r="E5892" t="str">
            <v>SOL</v>
          </cell>
          <cell r="F5892">
            <v>2</v>
          </cell>
          <cell r="G5892" t="str">
            <v>CB39020000020T</v>
          </cell>
          <cell r="H5892">
            <v>0.75</v>
          </cell>
          <cell r="I5892" t="str">
            <v>-</v>
          </cell>
          <cell r="J5892">
            <v>2</v>
          </cell>
          <cell r="K5892">
            <v>3</v>
          </cell>
        </row>
        <row r="5893">
          <cell r="A5893" t="str">
            <v>M1</v>
          </cell>
          <cell r="B5893" t="str">
            <v>A5C</v>
          </cell>
          <cell r="C5893" t="str">
            <v>P</v>
          </cell>
          <cell r="D5893" t="str">
            <v>22130</v>
          </cell>
          <cell r="E5893" t="str">
            <v>SOL</v>
          </cell>
          <cell r="F5893">
            <v>2</v>
          </cell>
          <cell r="G5893" t="str">
            <v>CB39020000020T</v>
          </cell>
          <cell r="H5893">
            <v>0.75</v>
          </cell>
          <cell r="I5893" t="str">
            <v>-</v>
          </cell>
          <cell r="J5893">
            <v>2</v>
          </cell>
          <cell r="K5893">
            <v>3</v>
          </cell>
        </row>
        <row r="5894">
          <cell r="A5894" t="str">
            <v>M1</v>
          </cell>
          <cell r="B5894" t="str">
            <v>A5C</v>
          </cell>
          <cell r="C5894" t="str">
            <v>P</v>
          </cell>
          <cell r="D5894" t="str">
            <v>22100</v>
          </cell>
          <cell r="E5894" t="str">
            <v>C SWG</v>
          </cell>
          <cell r="F5894">
            <v>2</v>
          </cell>
          <cell r="G5894" t="str">
            <v>CB1614080802IH</v>
          </cell>
          <cell r="H5894">
            <v>1.5</v>
          </cell>
          <cell r="I5894" t="str">
            <v>-</v>
          </cell>
          <cell r="J5894">
            <v>2</v>
          </cell>
          <cell r="K5894">
            <v>3</v>
          </cell>
        </row>
        <row r="5895">
          <cell r="A5895" t="str">
            <v>M1</v>
          </cell>
          <cell r="B5895" t="str">
            <v>A5C</v>
          </cell>
          <cell r="C5895" t="str">
            <v>P</v>
          </cell>
          <cell r="D5895" t="str">
            <v>22100</v>
          </cell>
          <cell r="E5895" t="str">
            <v>SOL</v>
          </cell>
          <cell r="F5895">
            <v>2</v>
          </cell>
          <cell r="G5895" t="str">
            <v>CB39020000020T</v>
          </cell>
          <cell r="H5895">
            <v>0.75</v>
          </cell>
          <cell r="I5895" t="str">
            <v>-</v>
          </cell>
          <cell r="J5895">
            <v>2</v>
          </cell>
          <cell r="K5895">
            <v>3</v>
          </cell>
        </row>
        <row r="5896">
          <cell r="A5896" t="str">
            <v>M1</v>
          </cell>
          <cell r="B5896" t="str">
            <v>A5C</v>
          </cell>
          <cell r="C5896" t="str">
            <v>P</v>
          </cell>
          <cell r="D5896" t="str">
            <v>22034</v>
          </cell>
          <cell r="E5896" t="str">
            <v>SOL</v>
          </cell>
          <cell r="F5896">
            <v>2</v>
          </cell>
          <cell r="G5896" t="str">
            <v>CB3902000006010601</v>
          </cell>
          <cell r="H5896">
            <v>1</v>
          </cell>
          <cell r="I5896" t="str">
            <v>-</v>
          </cell>
          <cell r="J5896">
            <v>2</v>
          </cell>
          <cell r="K5896">
            <v>3</v>
          </cell>
        </row>
        <row r="5897">
          <cell r="A5897" t="str">
            <v>M1</v>
          </cell>
          <cell r="B5897" t="str">
            <v>A5C</v>
          </cell>
          <cell r="C5897" t="str">
            <v>P</v>
          </cell>
          <cell r="D5897" t="str">
            <v>22004</v>
          </cell>
          <cell r="E5897" t="str">
            <v>SOL</v>
          </cell>
          <cell r="F5897">
            <v>2</v>
          </cell>
          <cell r="G5897" t="str">
            <v>CB39020000020T</v>
          </cell>
          <cell r="H5897">
            <v>0.75</v>
          </cell>
          <cell r="I5897" t="str">
            <v>-</v>
          </cell>
          <cell r="J5897">
            <v>1</v>
          </cell>
          <cell r="K5897">
            <v>2</v>
          </cell>
        </row>
        <row r="5898">
          <cell r="A5898" t="str">
            <v>M1</v>
          </cell>
          <cell r="B5898" t="str">
            <v>A5C</v>
          </cell>
          <cell r="C5898" t="str">
            <v>P</v>
          </cell>
          <cell r="D5898" t="str">
            <v>22004</v>
          </cell>
          <cell r="E5898" t="str">
            <v>SOL</v>
          </cell>
          <cell r="F5898">
            <v>2</v>
          </cell>
          <cell r="G5898" t="str">
            <v>CB39020000020T</v>
          </cell>
          <cell r="H5898">
            <v>0.75</v>
          </cell>
          <cell r="I5898" t="str">
            <v>-</v>
          </cell>
          <cell r="J5898">
            <v>1</v>
          </cell>
          <cell r="K5898">
            <v>2</v>
          </cell>
        </row>
        <row r="5899">
          <cell r="A5899" t="str">
            <v>M1</v>
          </cell>
          <cell r="B5899" t="str">
            <v>A4C</v>
          </cell>
          <cell r="C5899" t="str">
            <v>P</v>
          </cell>
          <cell r="D5899" t="str">
            <v>22031</v>
          </cell>
          <cell r="E5899" t="str">
            <v>C SWG</v>
          </cell>
          <cell r="F5899">
            <v>2</v>
          </cell>
          <cell r="G5899" t="str">
            <v>CB1614080802IH</v>
          </cell>
          <cell r="H5899">
            <v>1.5</v>
          </cell>
          <cell r="I5899" t="str">
            <v>-</v>
          </cell>
          <cell r="J5899">
            <v>1</v>
          </cell>
          <cell r="K5899">
            <v>2</v>
          </cell>
        </row>
        <row r="5900">
          <cell r="A5900" t="str">
            <v>M1</v>
          </cell>
          <cell r="B5900" t="str">
            <v>A4C</v>
          </cell>
          <cell r="C5900" t="str">
            <v>P</v>
          </cell>
          <cell r="D5900" t="str">
            <v>22031</v>
          </cell>
          <cell r="E5900" t="str">
            <v>C SWG</v>
          </cell>
          <cell r="F5900">
            <v>2</v>
          </cell>
          <cell r="G5900" t="str">
            <v>CB1614080802IH</v>
          </cell>
          <cell r="H5900">
            <v>1.5</v>
          </cell>
          <cell r="I5900" t="str">
            <v>-</v>
          </cell>
          <cell r="J5900">
            <v>5</v>
          </cell>
          <cell r="K5900">
            <v>6</v>
          </cell>
        </row>
        <row r="5901">
          <cell r="A5901" t="str">
            <v>M1</v>
          </cell>
          <cell r="B5901" t="str">
            <v>A5C</v>
          </cell>
          <cell r="C5901" t="str">
            <v>P</v>
          </cell>
          <cell r="D5901" t="str">
            <v>22062</v>
          </cell>
          <cell r="E5901" t="str">
            <v>SOL</v>
          </cell>
          <cell r="F5901">
            <v>2</v>
          </cell>
          <cell r="G5901" t="str">
            <v>CB390200001001</v>
          </cell>
          <cell r="H5901">
            <v>1</v>
          </cell>
          <cell r="I5901" t="str">
            <v>-</v>
          </cell>
          <cell r="J5901">
            <v>2</v>
          </cell>
          <cell r="K5901">
            <v>3</v>
          </cell>
        </row>
        <row r="5902">
          <cell r="A5902" t="str">
            <v>M1</v>
          </cell>
          <cell r="B5902" t="str">
            <v>B2C</v>
          </cell>
          <cell r="C5902" t="str">
            <v>SH</v>
          </cell>
          <cell r="D5902" t="str">
            <v>22612</v>
          </cell>
          <cell r="E5902" t="str">
            <v>E RED</v>
          </cell>
          <cell r="F5902">
            <v>2</v>
          </cell>
          <cell r="G5902" t="str">
            <v>CB300604080302</v>
          </cell>
          <cell r="H5902">
            <v>2</v>
          </cell>
          <cell r="I5902" t="str">
            <v>-</v>
          </cell>
          <cell r="J5902">
            <v>1</v>
          </cell>
          <cell r="K5902">
            <v>2</v>
          </cell>
        </row>
        <row r="5903">
          <cell r="A5903" t="str">
            <v>M1</v>
          </cell>
          <cell r="B5903" t="str">
            <v>B2C</v>
          </cell>
          <cell r="C5903" t="str">
            <v>SH</v>
          </cell>
          <cell r="D5903" t="str">
            <v>22625</v>
          </cell>
          <cell r="E5903" t="str">
            <v>E RED</v>
          </cell>
          <cell r="F5903">
            <v>2</v>
          </cell>
          <cell r="G5903" t="str">
            <v>CB300604080302</v>
          </cell>
          <cell r="H5903">
            <v>2</v>
          </cell>
          <cell r="I5903" t="str">
            <v>-</v>
          </cell>
          <cell r="J5903">
            <v>1</v>
          </cell>
          <cell r="K5903">
            <v>2</v>
          </cell>
        </row>
        <row r="5904">
          <cell r="A5904" t="str">
            <v>M1</v>
          </cell>
          <cell r="B5904" t="str">
            <v>B2C</v>
          </cell>
          <cell r="C5904" t="str">
            <v>SH</v>
          </cell>
          <cell r="D5904" t="str">
            <v>22601</v>
          </cell>
          <cell r="E5904" t="str">
            <v>SOL</v>
          </cell>
          <cell r="F5904">
            <v>2</v>
          </cell>
          <cell r="G5904" t="str">
            <v>CB39020000030T</v>
          </cell>
          <cell r="H5904">
            <v>0.75</v>
          </cell>
          <cell r="I5904" t="str">
            <v>-</v>
          </cell>
          <cell r="J5904">
            <v>2</v>
          </cell>
          <cell r="K5904">
            <v>3</v>
          </cell>
        </row>
        <row r="5905">
          <cell r="A5905" t="str">
            <v>M1</v>
          </cell>
          <cell r="B5905" t="str">
            <v>B2C</v>
          </cell>
          <cell r="C5905" t="str">
            <v>TRIM</v>
          </cell>
          <cell r="D5905" t="str">
            <v>V-2218</v>
          </cell>
          <cell r="E5905" t="str">
            <v>SOL</v>
          </cell>
          <cell r="F5905">
            <v>2</v>
          </cell>
          <cell r="G5905" t="str">
            <v>CB39020000030T</v>
          </cell>
          <cell r="H5905">
            <v>0.75</v>
          </cell>
          <cell r="I5905" t="str">
            <v>-</v>
          </cell>
          <cell r="J5905">
            <v>6</v>
          </cell>
          <cell r="K5905">
            <v>7</v>
          </cell>
        </row>
        <row r="5906">
          <cell r="A5906" t="str">
            <v>M1</v>
          </cell>
          <cell r="B5906" t="str">
            <v>A5C</v>
          </cell>
          <cell r="C5906" t="str">
            <v>P</v>
          </cell>
          <cell r="D5906" t="str">
            <v>22066</v>
          </cell>
          <cell r="E5906" t="str">
            <v>E RED</v>
          </cell>
          <cell r="F5906">
            <v>2</v>
          </cell>
          <cell r="G5906" t="str">
            <v>CB300604080302</v>
          </cell>
          <cell r="H5906">
            <v>2</v>
          </cell>
          <cell r="I5906" t="str">
            <v>-</v>
          </cell>
          <cell r="J5906">
            <v>1</v>
          </cell>
          <cell r="K5906">
            <v>2</v>
          </cell>
        </row>
        <row r="5907">
          <cell r="A5907" t="str">
            <v>M1</v>
          </cell>
          <cell r="B5907" t="str">
            <v>A5C</v>
          </cell>
          <cell r="C5907" t="str">
            <v>P</v>
          </cell>
          <cell r="D5907" t="str">
            <v>22130</v>
          </cell>
          <cell r="E5907" t="str">
            <v>E RED</v>
          </cell>
          <cell r="F5907">
            <v>2</v>
          </cell>
          <cell r="G5907" t="str">
            <v>CB300604080302</v>
          </cell>
          <cell r="H5907">
            <v>2</v>
          </cell>
          <cell r="I5907" t="str">
            <v>-</v>
          </cell>
          <cell r="J5907">
            <v>2</v>
          </cell>
          <cell r="K5907">
            <v>3</v>
          </cell>
        </row>
        <row r="5908">
          <cell r="A5908" t="str">
            <v>M1</v>
          </cell>
          <cell r="B5908" t="str">
            <v>A5C</v>
          </cell>
          <cell r="C5908" t="str">
            <v>P</v>
          </cell>
          <cell r="D5908" t="str">
            <v>22140</v>
          </cell>
          <cell r="E5908" t="str">
            <v>E RED</v>
          </cell>
          <cell r="F5908">
            <v>2</v>
          </cell>
          <cell r="G5908" t="str">
            <v>CB300604080302</v>
          </cell>
          <cell r="H5908">
            <v>2</v>
          </cell>
          <cell r="I5908" t="str">
            <v>-</v>
          </cell>
          <cell r="J5908">
            <v>2</v>
          </cell>
          <cell r="K5908">
            <v>3</v>
          </cell>
        </row>
        <row r="5909">
          <cell r="A5909" t="str">
            <v>M1</v>
          </cell>
          <cell r="B5909" t="str">
            <v>A5C</v>
          </cell>
          <cell r="C5909" t="str">
            <v>P</v>
          </cell>
          <cell r="D5909" t="str">
            <v>22081</v>
          </cell>
          <cell r="E5909" t="str">
            <v>E RED</v>
          </cell>
          <cell r="F5909">
            <v>2</v>
          </cell>
          <cell r="G5909" t="str">
            <v>CB300604080302</v>
          </cell>
          <cell r="H5909">
            <v>2</v>
          </cell>
          <cell r="I5909" t="str">
            <v>-</v>
          </cell>
          <cell r="J5909">
            <v>2</v>
          </cell>
          <cell r="K5909">
            <v>3</v>
          </cell>
        </row>
        <row r="5910">
          <cell r="A5910" t="str">
            <v>M1</v>
          </cell>
          <cell r="B5910" t="str">
            <v>A5C</v>
          </cell>
          <cell r="C5910" t="str">
            <v>P</v>
          </cell>
          <cell r="D5910" t="str">
            <v>22153</v>
          </cell>
          <cell r="E5910" t="str">
            <v>SOL</v>
          </cell>
          <cell r="F5910">
            <v>2</v>
          </cell>
          <cell r="G5910" t="str">
            <v>CB39020000030T</v>
          </cell>
          <cell r="H5910">
            <v>0.75</v>
          </cell>
          <cell r="I5910" t="str">
            <v>-</v>
          </cell>
          <cell r="J5910">
            <v>4</v>
          </cell>
          <cell r="K5910">
            <v>5</v>
          </cell>
        </row>
        <row r="5911">
          <cell r="A5911" t="str">
            <v>M1</v>
          </cell>
          <cell r="B5911" t="str">
            <v>A5C</v>
          </cell>
          <cell r="C5911" t="str">
            <v>TRIM</v>
          </cell>
          <cell r="D5911" t="str">
            <v>V-2211</v>
          </cell>
          <cell r="E5911" t="str">
            <v>SOL</v>
          </cell>
          <cell r="F5911">
            <v>2</v>
          </cell>
          <cell r="G5911" t="str">
            <v>CB39020000030T</v>
          </cell>
          <cell r="H5911">
            <v>0.75</v>
          </cell>
          <cell r="I5911" t="str">
            <v>-</v>
          </cell>
          <cell r="J5911">
            <v>5</v>
          </cell>
          <cell r="K5911">
            <v>6</v>
          </cell>
        </row>
        <row r="5912">
          <cell r="A5912" t="str">
            <v>M1</v>
          </cell>
          <cell r="B5912" t="str">
            <v>A5C</v>
          </cell>
          <cell r="C5912" t="str">
            <v>P</v>
          </cell>
          <cell r="D5912" t="str">
            <v>22081</v>
          </cell>
          <cell r="E5912" t="str">
            <v>SOL</v>
          </cell>
          <cell r="F5912">
            <v>2</v>
          </cell>
          <cell r="G5912" t="str">
            <v>CB39020000030T</v>
          </cell>
          <cell r="H5912">
            <v>0.75</v>
          </cell>
          <cell r="I5912" t="str">
            <v>-</v>
          </cell>
          <cell r="J5912">
            <v>3</v>
          </cell>
          <cell r="K5912">
            <v>4</v>
          </cell>
        </row>
        <row r="5913">
          <cell r="A5913" t="str">
            <v>M1</v>
          </cell>
          <cell r="B5913" t="str">
            <v>A5C</v>
          </cell>
          <cell r="C5913" t="str">
            <v>P</v>
          </cell>
          <cell r="D5913" t="str">
            <v>22094</v>
          </cell>
          <cell r="E5913" t="str">
            <v>C SWG</v>
          </cell>
          <cell r="F5913">
            <v>2</v>
          </cell>
          <cell r="G5913" t="str">
            <v>CB1614040803IH</v>
          </cell>
          <cell r="H5913">
            <v>1.5</v>
          </cell>
          <cell r="I5913" t="str">
            <v>-</v>
          </cell>
          <cell r="J5913">
            <v>2</v>
          </cell>
          <cell r="K5913">
            <v>3</v>
          </cell>
        </row>
        <row r="5914">
          <cell r="A5914" t="str">
            <v>M1</v>
          </cell>
          <cell r="B5914" t="str">
            <v>A5C</v>
          </cell>
          <cell r="C5914" t="str">
            <v>P</v>
          </cell>
          <cell r="D5914" t="str">
            <v>22095</v>
          </cell>
          <cell r="E5914" t="str">
            <v>C SWG</v>
          </cell>
          <cell r="F5914">
            <v>2</v>
          </cell>
          <cell r="G5914" t="str">
            <v>CB1614040803IH</v>
          </cell>
          <cell r="H5914">
            <v>1.5</v>
          </cell>
          <cell r="I5914" t="str">
            <v>-</v>
          </cell>
          <cell r="J5914">
            <v>2</v>
          </cell>
          <cell r="K5914">
            <v>3</v>
          </cell>
        </row>
        <row r="5915">
          <cell r="A5915" t="str">
            <v>M1</v>
          </cell>
          <cell r="B5915" t="str">
            <v>A5C</v>
          </cell>
          <cell r="C5915" t="str">
            <v>P</v>
          </cell>
          <cell r="D5915" t="str">
            <v>22073</v>
          </cell>
          <cell r="E5915" t="str">
            <v>SOL</v>
          </cell>
          <cell r="F5915">
            <v>2</v>
          </cell>
          <cell r="G5915" t="str">
            <v>CB390200001001</v>
          </cell>
          <cell r="H5915">
            <v>1</v>
          </cell>
          <cell r="I5915" t="str">
            <v>-</v>
          </cell>
          <cell r="J5915">
            <v>2</v>
          </cell>
          <cell r="K5915">
            <v>3</v>
          </cell>
        </row>
        <row r="5916">
          <cell r="A5916" t="str">
            <v>M1</v>
          </cell>
          <cell r="B5916" t="str">
            <v>A4C</v>
          </cell>
          <cell r="C5916" t="str">
            <v>P</v>
          </cell>
          <cell r="D5916" t="str">
            <v>22008</v>
          </cell>
          <cell r="E5916" t="str">
            <v>SOL</v>
          </cell>
          <cell r="F5916">
            <v>2</v>
          </cell>
          <cell r="G5916" t="str">
            <v>CB390200001001</v>
          </cell>
          <cell r="H5916">
            <v>1</v>
          </cell>
          <cell r="I5916" t="str">
            <v>-</v>
          </cell>
          <cell r="J5916">
            <v>2</v>
          </cell>
          <cell r="K5916">
            <v>3</v>
          </cell>
        </row>
        <row r="5917">
          <cell r="A5917" t="str">
            <v>M1</v>
          </cell>
          <cell r="B5917" t="str">
            <v>A4C</v>
          </cell>
          <cell r="C5917" t="str">
            <v>P</v>
          </cell>
          <cell r="D5917" t="str">
            <v>22008</v>
          </cell>
          <cell r="E5917" t="str">
            <v>SOL</v>
          </cell>
          <cell r="F5917">
            <v>2</v>
          </cell>
          <cell r="G5917" t="str">
            <v>CB390200001001</v>
          </cell>
          <cell r="H5917">
            <v>1</v>
          </cell>
          <cell r="I5917" t="str">
            <v>-</v>
          </cell>
          <cell r="J5917">
            <v>2</v>
          </cell>
          <cell r="K5917">
            <v>3</v>
          </cell>
        </row>
        <row r="5918">
          <cell r="A5918" t="str">
            <v>M1</v>
          </cell>
          <cell r="B5918" t="str">
            <v>A5C</v>
          </cell>
          <cell r="C5918" t="str">
            <v>P</v>
          </cell>
          <cell r="D5918" t="str">
            <v>22092</v>
          </cell>
          <cell r="E5918" t="str">
            <v>SOL</v>
          </cell>
          <cell r="F5918">
            <v>2</v>
          </cell>
          <cell r="G5918" t="str">
            <v>CB39020000030T</v>
          </cell>
          <cell r="H5918">
            <v>0.75</v>
          </cell>
          <cell r="I5918" t="str">
            <v>-</v>
          </cell>
          <cell r="J5918">
            <v>1</v>
          </cell>
          <cell r="K5918">
            <v>2</v>
          </cell>
        </row>
        <row r="5919">
          <cell r="A5919" t="str">
            <v>M1</v>
          </cell>
          <cell r="B5919" t="str">
            <v>A5C</v>
          </cell>
          <cell r="C5919" t="str">
            <v>P</v>
          </cell>
          <cell r="D5919" t="str">
            <v>22095</v>
          </cell>
          <cell r="E5919" t="str">
            <v>SOL</v>
          </cell>
          <cell r="F5919">
            <v>2</v>
          </cell>
          <cell r="G5919" t="str">
            <v>CB39020000030T</v>
          </cell>
          <cell r="H5919">
            <v>0.75</v>
          </cell>
          <cell r="I5919" t="str">
            <v>-</v>
          </cell>
          <cell r="J5919">
            <v>5</v>
          </cell>
          <cell r="K5919">
            <v>6</v>
          </cell>
        </row>
        <row r="5920">
          <cell r="A5920" t="str">
            <v>M1</v>
          </cell>
          <cell r="B5920" t="str">
            <v>A5C</v>
          </cell>
          <cell r="C5920" t="str">
            <v>P</v>
          </cell>
          <cell r="D5920" t="str">
            <v>22090</v>
          </cell>
          <cell r="E5920" t="str">
            <v>SOL</v>
          </cell>
          <cell r="F5920">
            <v>2</v>
          </cell>
          <cell r="G5920" t="str">
            <v>CB39020000030T</v>
          </cell>
          <cell r="H5920">
            <v>0.75</v>
          </cell>
          <cell r="I5920" t="str">
            <v>-</v>
          </cell>
          <cell r="J5920">
            <v>1</v>
          </cell>
          <cell r="K5920">
            <v>2</v>
          </cell>
        </row>
        <row r="5921">
          <cell r="A5921" t="str">
            <v>M1</v>
          </cell>
          <cell r="B5921" t="str">
            <v>A5C</v>
          </cell>
          <cell r="C5921" t="str">
            <v>P</v>
          </cell>
          <cell r="D5921" t="str">
            <v>22093</v>
          </cell>
          <cell r="E5921" t="str">
            <v>SOL</v>
          </cell>
          <cell r="F5921">
            <v>2</v>
          </cell>
          <cell r="G5921" t="str">
            <v>CB39020000030T</v>
          </cell>
          <cell r="H5921">
            <v>0.75</v>
          </cell>
          <cell r="I5921" t="str">
            <v>-</v>
          </cell>
          <cell r="J5921">
            <v>1</v>
          </cell>
          <cell r="K5921">
            <v>2</v>
          </cell>
        </row>
        <row r="5922">
          <cell r="A5922" t="str">
            <v>M1</v>
          </cell>
          <cell r="B5922" t="str">
            <v>A5C</v>
          </cell>
          <cell r="C5922" t="str">
            <v>P</v>
          </cell>
          <cell r="D5922" t="str">
            <v>22001</v>
          </cell>
          <cell r="E5922" t="str">
            <v>NPL</v>
          </cell>
          <cell r="F5922">
            <v>2</v>
          </cell>
          <cell r="G5922" t="str">
            <v>CB1321080001VR</v>
          </cell>
          <cell r="H5922">
            <v>1</v>
          </cell>
          <cell r="I5922" t="str">
            <v>75mm</v>
          </cell>
          <cell r="J5922">
            <v>2</v>
          </cell>
          <cell r="K5922">
            <v>2</v>
          </cell>
        </row>
        <row r="5923">
          <cell r="A5923" t="str">
            <v>M1</v>
          </cell>
          <cell r="B5923" t="str">
            <v>A5C</v>
          </cell>
          <cell r="C5923" t="str">
            <v>P</v>
          </cell>
          <cell r="D5923" t="str">
            <v>22094</v>
          </cell>
          <cell r="E5923" t="str">
            <v>SOL</v>
          </cell>
          <cell r="F5923">
            <v>2</v>
          </cell>
          <cell r="G5923" t="str">
            <v>CB39020000030T</v>
          </cell>
          <cell r="H5923">
            <v>0.75</v>
          </cell>
          <cell r="I5923" t="str">
            <v>-</v>
          </cell>
          <cell r="J5923">
            <v>5</v>
          </cell>
          <cell r="K5923">
            <v>6</v>
          </cell>
        </row>
        <row r="5924">
          <cell r="A5924" t="str">
            <v>M1</v>
          </cell>
          <cell r="B5924" t="str">
            <v>A5C</v>
          </cell>
          <cell r="C5924" t="str">
            <v>P</v>
          </cell>
          <cell r="D5924" t="str">
            <v>22004</v>
          </cell>
          <cell r="E5924" t="str">
            <v>C RED</v>
          </cell>
          <cell r="F5924">
            <v>2</v>
          </cell>
          <cell r="G5924" t="str">
            <v>CB300504080302</v>
          </cell>
          <cell r="H5924">
            <v>2</v>
          </cell>
          <cell r="I5924" t="str">
            <v>-</v>
          </cell>
          <cell r="J5924">
            <v>1</v>
          </cell>
          <cell r="K5924">
            <v>2</v>
          </cell>
        </row>
        <row r="5925">
          <cell r="A5925" t="str">
            <v>M1</v>
          </cell>
          <cell r="B5925" t="str">
            <v>A5C</v>
          </cell>
          <cell r="C5925" t="str">
            <v>P</v>
          </cell>
          <cell r="D5925" t="str">
            <v>22004</v>
          </cell>
          <cell r="E5925" t="str">
            <v>C RED</v>
          </cell>
          <cell r="F5925">
            <v>2</v>
          </cell>
          <cell r="G5925" t="str">
            <v>CB300504080302</v>
          </cell>
          <cell r="H5925">
            <v>2</v>
          </cell>
          <cell r="I5925" t="str">
            <v>-</v>
          </cell>
          <cell r="J5925">
            <v>1</v>
          </cell>
          <cell r="K5925">
            <v>2</v>
          </cell>
        </row>
        <row r="5926">
          <cell r="A5926" t="str">
            <v>M1</v>
          </cell>
          <cell r="B5926" t="str">
            <v>A5C</v>
          </cell>
          <cell r="C5926" t="str">
            <v>P</v>
          </cell>
          <cell r="D5926" t="str">
            <v>22003</v>
          </cell>
          <cell r="E5926" t="str">
            <v>SOL</v>
          </cell>
          <cell r="F5926">
            <v>2</v>
          </cell>
          <cell r="G5926" t="str">
            <v>CB39020000030T</v>
          </cell>
          <cell r="H5926">
            <v>0.75</v>
          </cell>
          <cell r="I5926" t="str">
            <v>-</v>
          </cell>
          <cell r="J5926">
            <v>2</v>
          </cell>
          <cell r="K5926">
            <v>3</v>
          </cell>
        </row>
        <row r="5927">
          <cell r="A5927" t="str">
            <v>M1</v>
          </cell>
          <cell r="B5927" t="str">
            <v>A5C</v>
          </cell>
          <cell r="C5927" t="str">
            <v>P</v>
          </cell>
          <cell r="D5927" t="str">
            <v>22096</v>
          </cell>
          <cell r="E5927" t="str">
            <v>SOL</v>
          </cell>
          <cell r="F5927">
            <v>2</v>
          </cell>
          <cell r="G5927" t="str">
            <v>CB390200000201</v>
          </cell>
          <cell r="H5927">
            <v>1</v>
          </cell>
          <cell r="I5927" t="str">
            <v>-</v>
          </cell>
          <cell r="J5927">
            <v>1</v>
          </cell>
          <cell r="K5927">
            <v>2</v>
          </cell>
        </row>
        <row r="5928">
          <cell r="A5928" t="str">
            <v>M1</v>
          </cell>
          <cell r="B5928" t="str">
            <v>A5C</v>
          </cell>
          <cell r="C5928" t="str">
            <v>P</v>
          </cell>
          <cell r="D5928" t="str">
            <v>22004</v>
          </cell>
          <cell r="E5928" t="str">
            <v>SOL</v>
          </cell>
          <cell r="F5928">
            <v>2</v>
          </cell>
          <cell r="G5928" t="str">
            <v>CB39020000030T</v>
          </cell>
          <cell r="H5928">
            <v>0.75</v>
          </cell>
          <cell r="I5928" t="str">
            <v>-</v>
          </cell>
          <cell r="J5928">
            <v>1</v>
          </cell>
          <cell r="K5928">
            <v>2</v>
          </cell>
        </row>
        <row r="5929">
          <cell r="A5929" t="str">
            <v>M1</v>
          </cell>
          <cell r="B5929" t="str">
            <v>A5C</v>
          </cell>
          <cell r="C5929" t="str">
            <v>P</v>
          </cell>
          <cell r="D5929" t="str">
            <v>22004</v>
          </cell>
          <cell r="E5929" t="str">
            <v>SOL</v>
          </cell>
          <cell r="F5929">
            <v>2</v>
          </cell>
          <cell r="G5929" t="str">
            <v>CB3902000003IH</v>
          </cell>
          <cell r="H5929">
            <v>1.5</v>
          </cell>
          <cell r="I5929" t="str">
            <v>-</v>
          </cell>
          <cell r="J5929">
            <v>1</v>
          </cell>
          <cell r="K5929">
            <v>2</v>
          </cell>
        </row>
        <row r="5930">
          <cell r="A5930" t="str">
            <v>M1</v>
          </cell>
          <cell r="B5930" t="str">
            <v>A5C</v>
          </cell>
          <cell r="C5930" t="str">
            <v>P</v>
          </cell>
          <cell r="D5930" t="str">
            <v>22005</v>
          </cell>
          <cell r="E5930" t="str">
            <v>SOL</v>
          </cell>
          <cell r="F5930">
            <v>2</v>
          </cell>
          <cell r="G5930" t="str">
            <v>CB39020000030T</v>
          </cell>
          <cell r="H5930">
            <v>0.75</v>
          </cell>
          <cell r="I5930" t="str">
            <v>-</v>
          </cell>
          <cell r="J5930">
            <v>1</v>
          </cell>
          <cell r="K5930">
            <v>2</v>
          </cell>
        </row>
        <row r="5931">
          <cell r="A5931" t="str">
            <v>M1</v>
          </cell>
          <cell r="B5931" t="str">
            <v>A5C</v>
          </cell>
          <cell r="C5931" t="str">
            <v>P</v>
          </cell>
          <cell r="D5931" t="str">
            <v>22001</v>
          </cell>
          <cell r="E5931" t="str">
            <v>SOL</v>
          </cell>
          <cell r="F5931">
            <v>2</v>
          </cell>
          <cell r="G5931" t="str">
            <v>CB39020000030T</v>
          </cell>
          <cell r="H5931">
            <v>0.75</v>
          </cell>
          <cell r="I5931" t="str">
            <v>-</v>
          </cell>
          <cell r="J5931">
            <v>3</v>
          </cell>
          <cell r="K5931">
            <v>4</v>
          </cell>
        </row>
        <row r="5932">
          <cell r="A5932" t="str">
            <v>M1</v>
          </cell>
          <cell r="B5932" t="str">
            <v>A5C</v>
          </cell>
          <cell r="C5932" t="str">
            <v>N</v>
          </cell>
          <cell r="D5932" t="str">
            <v>22681</v>
          </cell>
          <cell r="E5932" t="str">
            <v>90 ELL</v>
          </cell>
          <cell r="F5932">
            <v>2</v>
          </cell>
          <cell r="G5932" t="str">
            <v>CB400100001000</v>
          </cell>
          <cell r="H5932">
            <v>1</v>
          </cell>
          <cell r="I5932" t="str">
            <v>--</v>
          </cell>
          <cell r="J5932">
            <v>1</v>
          </cell>
          <cell r="K5932">
            <v>1</v>
          </cell>
        </row>
        <row r="5933">
          <cell r="A5933" t="str">
            <v>M1</v>
          </cell>
          <cell r="B5933" t="str">
            <v>A5C</v>
          </cell>
          <cell r="C5933" t="str">
            <v>P</v>
          </cell>
          <cell r="D5933" t="str">
            <v>22001</v>
          </cell>
          <cell r="E5933" t="str">
            <v>SOL</v>
          </cell>
          <cell r="F5933">
            <v>2</v>
          </cell>
          <cell r="G5933" t="str">
            <v>CB3902000003IH</v>
          </cell>
          <cell r="H5933">
            <v>1.5</v>
          </cell>
          <cell r="I5933" t="str">
            <v>-</v>
          </cell>
          <cell r="J5933">
            <v>1</v>
          </cell>
          <cell r="K5933">
            <v>2</v>
          </cell>
        </row>
        <row r="5934">
          <cell r="A5934" t="str">
            <v>M1</v>
          </cell>
          <cell r="B5934" t="str">
            <v>A5C</v>
          </cell>
          <cell r="C5934" t="str">
            <v>TRIM</v>
          </cell>
          <cell r="D5934" t="str">
            <v>V-2213</v>
          </cell>
          <cell r="E5934" t="str">
            <v>SOL</v>
          </cell>
          <cell r="F5934">
            <v>2</v>
          </cell>
          <cell r="G5934" t="str">
            <v>CB39020000030T</v>
          </cell>
          <cell r="H5934">
            <v>0.75</v>
          </cell>
          <cell r="I5934" t="str">
            <v>-</v>
          </cell>
          <cell r="J5934">
            <v>1</v>
          </cell>
          <cell r="K5934">
            <v>2</v>
          </cell>
        </row>
        <row r="5935">
          <cell r="A5935" t="str">
            <v>M1</v>
          </cell>
          <cell r="B5935" t="str">
            <v>A4C</v>
          </cell>
          <cell r="C5935" t="str">
            <v>P</v>
          </cell>
          <cell r="D5935" t="str">
            <v>22031</v>
          </cell>
          <cell r="E5935" t="str">
            <v>C RED</v>
          </cell>
          <cell r="F5935">
            <v>2</v>
          </cell>
          <cell r="G5935" t="str">
            <v>CB300504080302</v>
          </cell>
          <cell r="H5935">
            <v>2</v>
          </cell>
          <cell r="I5935" t="str">
            <v>-</v>
          </cell>
          <cell r="J5935">
            <v>5</v>
          </cell>
          <cell r="K5935">
            <v>6</v>
          </cell>
        </row>
        <row r="5936">
          <cell r="A5936" t="str">
            <v>M1</v>
          </cell>
          <cell r="B5936" t="str">
            <v>A4C</v>
          </cell>
          <cell r="C5936" t="str">
            <v>P</v>
          </cell>
          <cell r="D5936" t="str">
            <v>22031</v>
          </cell>
          <cell r="E5936" t="str">
            <v>C RED</v>
          </cell>
          <cell r="F5936">
            <v>2</v>
          </cell>
          <cell r="G5936" t="str">
            <v>CB300504080302</v>
          </cell>
          <cell r="H5936">
            <v>2</v>
          </cell>
          <cell r="I5936" t="str">
            <v>-</v>
          </cell>
          <cell r="J5936">
            <v>1</v>
          </cell>
          <cell r="K5936">
            <v>2</v>
          </cell>
        </row>
        <row r="5937">
          <cell r="A5937" t="str">
            <v>M1</v>
          </cell>
          <cell r="B5937" t="str">
            <v>A5C</v>
          </cell>
          <cell r="C5937" t="str">
            <v>P</v>
          </cell>
          <cell r="D5937" t="str">
            <v>22096</v>
          </cell>
          <cell r="E5937" t="str">
            <v>E RED</v>
          </cell>
          <cell r="F5937">
            <v>2</v>
          </cell>
          <cell r="G5937" t="str">
            <v>CB300604080302</v>
          </cell>
          <cell r="H5937">
            <v>2</v>
          </cell>
          <cell r="I5937" t="str">
            <v>-</v>
          </cell>
          <cell r="J5937">
            <v>1</v>
          </cell>
          <cell r="K5937">
            <v>2</v>
          </cell>
        </row>
        <row r="5938">
          <cell r="A5938" t="str">
            <v>M1</v>
          </cell>
          <cell r="B5938" t="str">
            <v>A5C</v>
          </cell>
          <cell r="C5938" t="str">
            <v>TRIM</v>
          </cell>
          <cell r="D5938" t="str">
            <v>C-2201</v>
          </cell>
          <cell r="E5938" t="str">
            <v>SOL</v>
          </cell>
          <cell r="F5938">
            <v>2</v>
          </cell>
          <cell r="G5938" t="str">
            <v>CB39020000030T</v>
          </cell>
          <cell r="H5938">
            <v>0.75</v>
          </cell>
          <cell r="I5938" t="str">
            <v>-</v>
          </cell>
          <cell r="J5938">
            <v>4</v>
          </cell>
          <cell r="K5938">
            <v>5</v>
          </cell>
        </row>
        <row r="5939">
          <cell r="A5939" t="str">
            <v>M1</v>
          </cell>
          <cell r="B5939" t="str">
            <v>A6C</v>
          </cell>
          <cell r="C5939" t="str">
            <v>TRIM</v>
          </cell>
          <cell r="D5939" t="str">
            <v>V-6501</v>
          </cell>
          <cell r="E5939" t="str">
            <v>SOL</v>
          </cell>
          <cell r="F5939">
            <v>2</v>
          </cell>
          <cell r="G5939" t="str">
            <v>CB39020000030T</v>
          </cell>
          <cell r="H5939">
            <v>0.75</v>
          </cell>
          <cell r="I5939" t="str">
            <v>-</v>
          </cell>
          <cell r="J5939">
            <v>6</v>
          </cell>
          <cell r="K5939">
            <v>7</v>
          </cell>
        </row>
        <row r="5940">
          <cell r="A5940" t="str">
            <v>M1</v>
          </cell>
          <cell r="B5940" t="str">
            <v>A5C</v>
          </cell>
          <cell r="C5940" t="str">
            <v>P</v>
          </cell>
          <cell r="D5940" t="str">
            <v>22088</v>
          </cell>
          <cell r="E5940" t="str">
            <v>SOL</v>
          </cell>
          <cell r="F5940">
            <v>2</v>
          </cell>
          <cell r="G5940" t="str">
            <v>CB39020000030T</v>
          </cell>
          <cell r="H5940">
            <v>0.75</v>
          </cell>
          <cell r="I5940" t="str">
            <v>-</v>
          </cell>
          <cell r="J5940">
            <v>3</v>
          </cell>
          <cell r="K5940">
            <v>4</v>
          </cell>
        </row>
        <row r="5941">
          <cell r="A5941" t="str">
            <v>M1</v>
          </cell>
          <cell r="B5941" t="str">
            <v>A5C</v>
          </cell>
          <cell r="C5941" t="str">
            <v>P</v>
          </cell>
          <cell r="D5941" t="str">
            <v>22089</v>
          </cell>
          <cell r="E5941" t="str">
            <v>SOL</v>
          </cell>
          <cell r="F5941">
            <v>2</v>
          </cell>
          <cell r="G5941" t="str">
            <v>CB39020000030T</v>
          </cell>
          <cell r="H5941">
            <v>0.75</v>
          </cell>
          <cell r="I5941" t="str">
            <v>-</v>
          </cell>
          <cell r="J5941">
            <v>1</v>
          </cell>
          <cell r="K5941">
            <v>2</v>
          </cell>
        </row>
        <row r="5942">
          <cell r="A5942" t="str">
            <v>M1</v>
          </cell>
          <cell r="B5942" t="str">
            <v>A5C</v>
          </cell>
          <cell r="C5942" t="str">
            <v>P</v>
          </cell>
          <cell r="D5942" t="str">
            <v>22069</v>
          </cell>
          <cell r="E5942" t="str">
            <v>C RED</v>
          </cell>
          <cell r="F5942">
            <v>2</v>
          </cell>
          <cell r="G5942" t="str">
            <v>CB300504080402</v>
          </cell>
          <cell r="H5942">
            <v>2</v>
          </cell>
          <cell r="I5942" t="str">
            <v>-</v>
          </cell>
          <cell r="J5942">
            <v>1</v>
          </cell>
          <cell r="K5942">
            <v>2</v>
          </cell>
        </row>
        <row r="5943">
          <cell r="A5943" t="str">
            <v>M1</v>
          </cell>
          <cell r="B5943" t="str">
            <v>A5C</v>
          </cell>
          <cell r="C5943" t="str">
            <v>P</v>
          </cell>
          <cell r="D5943" t="str">
            <v>22118</v>
          </cell>
          <cell r="E5943" t="str">
            <v>C RED</v>
          </cell>
          <cell r="F5943">
            <v>2</v>
          </cell>
          <cell r="G5943" t="str">
            <v>CB300504040403</v>
          </cell>
          <cell r="H5943">
            <v>3</v>
          </cell>
          <cell r="I5943" t="str">
            <v>-</v>
          </cell>
          <cell r="J5943">
            <v>1</v>
          </cell>
          <cell r="K5943">
            <v>2</v>
          </cell>
        </row>
        <row r="5944">
          <cell r="A5944" t="str">
            <v>M1</v>
          </cell>
          <cell r="B5944" t="str">
            <v>A5C</v>
          </cell>
          <cell r="C5944" t="str">
            <v>TRIM</v>
          </cell>
          <cell r="D5944" t="str">
            <v>V-2211</v>
          </cell>
          <cell r="E5944" t="str">
            <v>C RED</v>
          </cell>
          <cell r="F5944">
            <v>2</v>
          </cell>
          <cell r="G5944" t="str">
            <v>CB300504040403</v>
          </cell>
          <cell r="H5944">
            <v>3</v>
          </cell>
          <cell r="I5944" t="str">
            <v>-</v>
          </cell>
          <cell r="J5944">
            <v>1</v>
          </cell>
          <cell r="K5944">
            <v>2</v>
          </cell>
        </row>
        <row r="5945">
          <cell r="A5945" t="str">
            <v>M1</v>
          </cell>
          <cell r="B5945" t="str">
            <v>A5C</v>
          </cell>
          <cell r="C5945" t="str">
            <v>COMP</v>
          </cell>
          <cell r="D5945" t="str">
            <v>005</v>
          </cell>
          <cell r="E5945" t="str">
            <v>E RED</v>
          </cell>
          <cell r="F5945">
            <v>2</v>
          </cell>
          <cell r="G5945" t="str">
            <v>CB300604080402</v>
          </cell>
          <cell r="H5945">
            <v>2</v>
          </cell>
          <cell r="I5945" t="str">
            <v>-</v>
          </cell>
          <cell r="J5945">
            <v>1</v>
          </cell>
          <cell r="K5945">
            <v>2</v>
          </cell>
        </row>
        <row r="5946">
          <cell r="A5946" t="str">
            <v>M1</v>
          </cell>
          <cell r="B5946" t="str">
            <v>A5C</v>
          </cell>
          <cell r="C5946" t="str">
            <v>P</v>
          </cell>
          <cell r="D5946" t="str">
            <v>22109</v>
          </cell>
          <cell r="E5946" t="str">
            <v>E RED</v>
          </cell>
          <cell r="F5946">
            <v>2</v>
          </cell>
          <cell r="G5946" t="str">
            <v>CB300604080402</v>
          </cell>
          <cell r="H5946">
            <v>2</v>
          </cell>
          <cell r="I5946" t="str">
            <v>-</v>
          </cell>
          <cell r="J5946">
            <v>2</v>
          </cell>
          <cell r="K5946">
            <v>3</v>
          </cell>
        </row>
        <row r="5947">
          <cell r="A5947" t="str">
            <v>M1</v>
          </cell>
          <cell r="B5947" t="str">
            <v>A5C</v>
          </cell>
          <cell r="C5947" t="str">
            <v>P</v>
          </cell>
          <cell r="D5947" t="str">
            <v>22021</v>
          </cell>
          <cell r="E5947" t="str">
            <v>SOL</v>
          </cell>
          <cell r="F5947">
            <v>2</v>
          </cell>
          <cell r="G5947" t="str">
            <v>CB39020000040T</v>
          </cell>
          <cell r="H5947">
            <v>0.75</v>
          </cell>
          <cell r="I5947" t="str">
            <v>-</v>
          </cell>
          <cell r="J5947">
            <v>1</v>
          </cell>
          <cell r="K5947">
            <v>2</v>
          </cell>
        </row>
        <row r="5948">
          <cell r="A5948" t="str">
            <v>M1</v>
          </cell>
          <cell r="B5948" t="str">
            <v>A5C</v>
          </cell>
          <cell r="C5948" t="str">
            <v>P</v>
          </cell>
          <cell r="D5948" t="str">
            <v>22024</v>
          </cell>
          <cell r="E5948" t="str">
            <v>SOL</v>
          </cell>
          <cell r="F5948">
            <v>2</v>
          </cell>
          <cell r="G5948" t="str">
            <v>CB39020000040T</v>
          </cell>
          <cell r="H5948">
            <v>0.75</v>
          </cell>
          <cell r="I5948" t="str">
            <v>-</v>
          </cell>
          <cell r="J5948">
            <v>1</v>
          </cell>
          <cell r="K5948">
            <v>2</v>
          </cell>
        </row>
        <row r="5949">
          <cell r="A5949" t="str">
            <v>M1</v>
          </cell>
          <cell r="B5949" t="str">
            <v>A5C</v>
          </cell>
          <cell r="C5949" t="str">
            <v>P</v>
          </cell>
          <cell r="D5949" t="str">
            <v>22069</v>
          </cell>
          <cell r="E5949" t="str">
            <v>SOL</v>
          </cell>
          <cell r="F5949">
            <v>2</v>
          </cell>
          <cell r="G5949" t="str">
            <v>CB39020000040T</v>
          </cell>
          <cell r="H5949">
            <v>0.75</v>
          </cell>
          <cell r="I5949" t="str">
            <v>-</v>
          </cell>
          <cell r="J5949">
            <v>4</v>
          </cell>
          <cell r="K5949">
            <v>5</v>
          </cell>
        </row>
        <row r="5950">
          <cell r="A5950" t="str">
            <v>M1</v>
          </cell>
          <cell r="B5950" t="str">
            <v>A5C</v>
          </cell>
          <cell r="C5950" t="str">
            <v>P</v>
          </cell>
          <cell r="D5950" t="str">
            <v>22069</v>
          </cell>
          <cell r="E5950" t="str">
            <v>SOL</v>
          </cell>
          <cell r="F5950">
            <v>2</v>
          </cell>
          <cell r="G5950" t="str">
            <v>CB3902000004IH</v>
          </cell>
          <cell r="H5950">
            <v>1.5</v>
          </cell>
          <cell r="I5950" t="str">
            <v>-</v>
          </cell>
          <cell r="J5950">
            <v>1</v>
          </cell>
          <cell r="K5950">
            <v>2</v>
          </cell>
        </row>
        <row r="5951">
          <cell r="A5951" t="str">
            <v>M1</v>
          </cell>
          <cell r="B5951" t="str">
            <v>A5C</v>
          </cell>
          <cell r="C5951" t="str">
            <v>TRIM</v>
          </cell>
          <cell r="D5951" t="str">
            <v>V-2202</v>
          </cell>
          <cell r="E5951" t="str">
            <v>90 ELL</v>
          </cell>
          <cell r="F5951">
            <v>2</v>
          </cell>
          <cell r="G5951" t="str">
            <v>CB400100001000</v>
          </cell>
          <cell r="H5951">
            <v>1</v>
          </cell>
          <cell r="I5951" t="str">
            <v>--</v>
          </cell>
          <cell r="J5951">
            <v>1</v>
          </cell>
          <cell r="K5951">
            <v>1</v>
          </cell>
        </row>
        <row r="5952">
          <cell r="A5952" t="str">
            <v>M1</v>
          </cell>
          <cell r="B5952" t="str">
            <v>A5C</v>
          </cell>
          <cell r="C5952" t="str">
            <v>P</v>
          </cell>
          <cell r="D5952" t="str">
            <v>22069</v>
          </cell>
          <cell r="E5952" t="str">
            <v>SOL</v>
          </cell>
          <cell r="F5952">
            <v>2</v>
          </cell>
          <cell r="G5952" t="str">
            <v>CB39020000040T</v>
          </cell>
          <cell r="H5952">
            <v>0.75</v>
          </cell>
          <cell r="I5952" t="str">
            <v>-</v>
          </cell>
          <cell r="J5952">
            <v>1</v>
          </cell>
          <cell r="K5952">
            <v>2</v>
          </cell>
        </row>
        <row r="5953">
          <cell r="A5953" t="str">
            <v>M1</v>
          </cell>
          <cell r="B5953" t="str">
            <v>A5C</v>
          </cell>
          <cell r="C5953" t="str">
            <v>P</v>
          </cell>
          <cell r="D5953" t="str">
            <v>22082</v>
          </cell>
          <cell r="E5953" t="str">
            <v>SOL</v>
          </cell>
          <cell r="F5953">
            <v>2</v>
          </cell>
          <cell r="G5953" t="str">
            <v>CB39020000040T</v>
          </cell>
          <cell r="H5953">
            <v>0.75</v>
          </cell>
          <cell r="I5953" t="str">
            <v>-</v>
          </cell>
          <cell r="J5953">
            <v>2</v>
          </cell>
          <cell r="K5953">
            <v>3</v>
          </cell>
        </row>
        <row r="5954">
          <cell r="A5954" t="str">
            <v>M1</v>
          </cell>
          <cell r="B5954" t="str">
            <v>A5C</v>
          </cell>
          <cell r="C5954" t="str">
            <v>P</v>
          </cell>
          <cell r="D5954" t="str">
            <v>22139</v>
          </cell>
          <cell r="E5954" t="str">
            <v>SOL</v>
          </cell>
          <cell r="F5954">
            <v>2</v>
          </cell>
          <cell r="G5954" t="str">
            <v>CB39020000040T</v>
          </cell>
          <cell r="H5954">
            <v>0.75</v>
          </cell>
          <cell r="I5954" t="str">
            <v>-</v>
          </cell>
          <cell r="J5954">
            <v>2</v>
          </cell>
          <cell r="K5954">
            <v>3</v>
          </cell>
        </row>
        <row r="5955">
          <cell r="A5955" t="str">
            <v>M1</v>
          </cell>
          <cell r="B5955" t="str">
            <v>A5C</v>
          </cell>
          <cell r="C5955" t="str">
            <v>TRIM</v>
          </cell>
          <cell r="D5955" t="str">
            <v>V-2211</v>
          </cell>
          <cell r="E5955" t="str">
            <v>SOL</v>
          </cell>
          <cell r="F5955">
            <v>2</v>
          </cell>
          <cell r="G5955" t="str">
            <v>CB39020000040T</v>
          </cell>
          <cell r="H5955">
            <v>0.75</v>
          </cell>
          <cell r="I5955" t="str">
            <v>-</v>
          </cell>
          <cell r="J5955">
            <v>1</v>
          </cell>
          <cell r="K5955">
            <v>2</v>
          </cell>
        </row>
        <row r="5956">
          <cell r="A5956" t="str">
            <v>M1</v>
          </cell>
          <cell r="B5956" t="str">
            <v>A5C</v>
          </cell>
          <cell r="C5956" t="str">
            <v>P</v>
          </cell>
          <cell r="D5956" t="str">
            <v>22102</v>
          </cell>
          <cell r="E5956" t="str">
            <v>SOL</v>
          </cell>
          <cell r="F5956">
            <v>2</v>
          </cell>
          <cell r="G5956" t="str">
            <v>CB3902000004IH</v>
          </cell>
          <cell r="H5956">
            <v>1.5</v>
          </cell>
          <cell r="I5956" t="str">
            <v>-</v>
          </cell>
          <cell r="J5956">
            <v>2</v>
          </cell>
          <cell r="K5956">
            <v>3</v>
          </cell>
        </row>
        <row r="5957">
          <cell r="A5957" t="str">
            <v>M1</v>
          </cell>
          <cell r="B5957" t="str">
            <v>A5C</v>
          </cell>
          <cell r="C5957" t="str">
            <v>P</v>
          </cell>
          <cell r="D5957" t="str">
            <v>22094</v>
          </cell>
          <cell r="E5957" t="str">
            <v>E RED</v>
          </cell>
          <cell r="F5957">
            <v>2</v>
          </cell>
          <cell r="G5957" t="str">
            <v>CB300604040403</v>
          </cell>
          <cell r="H5957">
            <v>3</v>
          </cell>
          <cell r="I5957" t="str">
            <v>-</v>
          </cell>
          <cell r="J5957">
            <v>2</v>
          </cell>
          <cell r="K5957">
            <v>3</v>
          </cell>
        </row>
        <row r="5958">
          <cell r="A5958" t="str">
            <v>M1</v>
          </cell>
          <cell r="B5958" t="str">
            <v>A5C</v>
          </cell>
          <cell r="C5958" t="str">
            <v>P</v>
          </cell>
          <cell r="D5958" t="str">
            <v>22095</v>
          </cell>
          <cell r="E5958" t="str">
            <v>E RED</v>
          </cell>
          <cell r="F5958">
            <v>2</v>
          </cell>
          <cell r="G5958" t="str">
            <v>CB300604040403</v>
          </cell>
          <cell r="H5958">
            <v>3</v>
          </cell>
          <cell r="I5958" t="str">
            <v>-</v>
          </cell>
          <cell r="J5958">
            <v>2</v>
          </cell>
          <cell r="K5958">
            <v>3</v>
          </cell>
        </row>
        <row r="5959">
          <cell r="A5959" t="str">
            <v>M1</v>
          </cell>
          <cell r="B5959" t="str">
            <v>A5C</v>
          </cell>
          <cell r="C5959" t="str">
            <v>P</v>
          </cell>
          <cell r="D5959" t="str">
            <v>22099</v>
          </cell>
          <cell r="E5959" t="str">
            <v>SOL</v>
          </cell>
          <cell r="F5959">
            <v>2</v>
          </cell>
          <cell r="G5959" t="str">
            <v>CB39020000040T</v>
          </cell>
          <cell r="H5959">
            <v>0.75</v>
          </cell>
          <cell r="I5959" t="str">
            <v>-</v>
          </cell>
          <cell r="J5959">
            <v>2</v>
          </cell>
          <cell r="K5959">
            <v>3</v>
          </cell>
        </row>
        <row r="5960">
          <cell r="A5960" t="str">
            <v>M1</v>
          </cell>
          <cell r="B5960" t="str">
            <v>A5C</v>
          </cell>
          <cell r="C5960" t="str">
            <v>P</v>
          </cell>
          <cell r="D5960" t="str">
            <v>22099</v>
          </cell>
          <cell r="E5960" t="str">
            <v>SOL</v>
          </cell>
          <cell r="F5960">
            <v>2</v>
          </cell>
          <cell r="G5960" t="str">
            <v>CB3902000004IH</v>
          </cell>
          <cell r="H5960">
            <v>1.5</v>
          </cell>
          <cell r="I5960" t="str">
            <v>-</v>
          </cell>
          <cell r="J5960">
            <v>1</v>
          </cell>
          <cell r="K5960">
            <v>2</v>
          </cell>
        </row>
        <row r="5961">
          <cell r="A5961" t="str">
            <v>M1</v>
          </cell>
          <cell r="B5961" t="str">
            <v>A5C</v>
          </cell>
          <cell r="C5961" t="str">
            <v>P</v>
          </cell>
          <cell r="D5961" t="str">
            <v>22003</v>
          </cell>
          <cell r="E5961" t="str">
            <v>E RED</v>
          </cell>
          <cell r="F5961">
            <v>2</v>
          </cell>
          <cell r="G5961" t="str">
            <v>CB300604040403</v>
          </cell>
          <cell r="H5961">
            <v>3</v>
          </cell>
          <cell r="I5961" t="str">
            <v>-</v>
          </cell>
          <cell r="J5961">
            <v>2</v>
          </cell>
          <cell r="K5961">
            <v>3</v>
          </cell>
        </row>
        <row r="5962">
          <cell r="A5962" t="str">
            <v>M1</v>
          </cell>
          <cell r="B5962" t="str">
            <v>A5C</v>
          </cell>
          <cell r="C5962" t="str">
            <v>WW</v>
          </cell>
          <cell r="D5962" t="str">
            <v>22601</v>
          </cell>
          <cell r="E5962" t="str">
            <v>E RED</v>
          </cell>
          <cell r="F5962">
            <v>2</v>
          </cell>
          <cell r="G5962" t="str">
            <v>CB300604040403</v>
          </cell>
          <cell r="H5962">
            <v>3</v>
          </cell>
          <cell r="I5962" t="str">
            <v>-</v>
          </cell>
          <cell r="J5962">
            <v>2</v>
          </cell>
          <cell r="K5962">
            <v>3</v>
          </cell>
        </row>
        <row r="5963">
          <cell r="A5963" t="str">
            <v>M1</v>
          </cell>
          <cell r="B5963" t="str">
            <v>A5C</v>
          </cell>
          <cell r="C5963" t="str">
            <v>WW</v>
          </cell>
          <cell r="D5963" t="str">
            <v>22601</v>
          </cell>
          <cell r="E5963" t="str">
            <v>SOL</v>
          </cell>
          <cell r="F5963">
            <v>2</v>
          </cell>
          <cell r="G5963" t="str">
            <v>CB39020000040T</v>
          </cell>
          <cell r="H5963">
            <v>0.75</v>
          </cell>
          <cell r="I5963" t="str">
            <v>-</v>
          </cell>
          <cell r="J5963">
            <v>4</v>
          </cell>
          <cell r="K5963">
            <v>5</v>
          </cell>
        </row>
        <row r="5964">
          <cell r="A5964" t="str">
            <v>M1</v>
          </cell>
          <cell r="B5964" t="str">
            <v>A5C</v>
          </cell>
          <cell r="C5964" t="str">
            <v>TRIM</v>
          </cell>
          <cell r="D5964" t="str">
            <v>V-2216A</v>
          </cell>
          <cell r="E5964" t="str">
            <v>C RED</v>
          </cell>
          <cell r="F5964">
            <v>2</v>
          </cell>
          <cell r="G5964" t="str">
            <v>CB300504040403</v>
          </cell>
          <cell r="H5964">
            <v>3</v>
          </cell>
          <cell r="I5964" t="str">
            <v>-</v>
          </cell>
          <cell r="J5964">
            <v>1</v>
          </cell>
          <cell r="K5964">
            <v>2</v>
          </cell>
        </row>
        <row r="5965">
          <cell r="A5965" t="str">
            <v>M1</v>
          </cell>
          <cell r="B5965" t="str">
            <v>A5C</v>
          </cell>
          <cell r="C5965" t="str">
            <v>TRIM</v>
          </cell>
          <cell r="D5965" t="str">
            <v>V-2216B</v>
          </cell>
          <cell r="E5965" t="str">
            <v>C RED</v>
          </cell>
          <cell r="F5965">
            <v>2</v>
          </cell>
          <cell r="G5965" t="str">
            <v>CB300504040403</v>
          </cell>
          <cell r="H5965">
            <v>3</v>
          </cell>
          <cell r="I5965" t="str">
            <v>-</v>
          </cell>
          <cell r="J5965">
            <v>1</v>
          </cell>
          <cell r="K5965">
            <v>2</v>
          </cell>
        </row>
        <row r="5966">
          <cell r="A5966" t="str">
            <v>M1</v>
          </cell>
          <cell r="B5966" t="str">
            <v>A6C</v>
          </cell>
          <cell r="C5966" t="str">
            <v>HOR</v>
          </cell>
          <cell r="D5966" t="str">
            <v>65619</v>
          </cell>
          <cell r="E5966" t="str">
            <v>E RED</v>
          </cell>
          <cell r="F5966">
            <v>2</v>
          </cell>
          <cell r="G5966" t="str">
            <v>CB300604040403</v>
          </cell>
          <cell r="H5966">
            <v>3</v>
          </cell>
          <cell r="I5966" t="str">
            <v>-</v>
          </cell>
          <cell r="J5966">
            <v>1</v>
          </cell>
          <cell r="K5966">
            <v>2</v>
          </cell>
        </row>
        <row r="5967">
          <cell r="A5967" t="str">
            <v>M1</v>
          </cell>
          <cell r="B5967" t="str">
            <v>A6C</v>
          </cell>
          <cell r="C5967" t="str">
            <v>HOS</v>
          </cell>
          <cell r="D5967" t="str">
            <v>65634</v>
          </cell>
          <cell r="E5967" t="str">
            <v>SOL</v>
          </cell>
          <cell r="F5967">
            <v>2</v>
          </cell>
          <cell r="G5967" t="str">
            <v>CB39020000040T</v>
          </cell>
          <cell r="H5967">
            <v>0.75</v>
          </cell>
          <cell r="I5967" t="str">
            <v>-</v>
          </cell>
          <cell r="J5967">
            <v>1</v>
          </cell>
          <cell r="K5967">
            <v>2</v>
          </cell>
        </row>
        <row r="5968">
          <cell r="A5968" t="str">
            <v>M1</v>
          </cell>
          <cell r="B5968" t="str">
            <v>A4C</v>
          </cell>
          <cell r="C5968" t="str">
            <v>P</v>
          </cell>
          <cell r="D5968" t="str">
            <v>22009</v>
          </cell>
          <cell r="E5968" t="str">
            <v>SOL</v>
          </cell>
          <cell r="F5968">
            <v>2</v>
          </cell>
          <cell r="G5968" t="str">
            <v>CB39020000040T</v>
          </cell>
          <cell r="H5968">
            <v>0.75</v>
          </cell>
          <cell r="I5968" t="str">
            <v>-</v>
          </cell>
          <cell r="J5968">
            <v>2</v>
          </cell>
          <cell r="K5968">
            <v>3</v>
          </cell>
        </row>
        <row r="5969">
          <cell r="A5969" t="str">
            <v>M1</v>
          </cell>
          <cell r="B5969" t="str">
            <v>A5C</v>
          </cell>
          <cell r="C5969" t="str">
            <v>P</v>
          </cell>
          <cell r="D5969" t="str">
            <v>22098</v>
          </cell>
          <cell r="E5969" t="str">
            <v>SOL</v>
          </cell>
          <cell r="F5969">
            <v>2</v>
          </cell>
          <cell r="G5969" t="str">
            <v>CB39020000040T</v>
          </cell>
          <cell r="H5969">
            <v>0.75</v>
          </cell>
          <cell r="I5969" t="str">
            <v>-</v>
          </cell>
          <cell r="J5969">
            <v>1</v>
          </cell>
          <cell r="K5969">
            <v>2</v>
          </cell>
        </row>
        <row r="5970">
          <cell r="A5970" t="str">
            <v>M1</v>
          </cell>
          <cell r="B5970" t="str">
            <v>A6C</v>
          </cell>
          <cell r="C5970" t="str">
            <v>HOR</v>
          </cell>
          <cell r="D5970" t="str">
            <v>65813</v>
          </cell>
          <cell r="E5970" t="str">
            <v>SOL</v>
          </cell>
          <cell r="F5970">
            <v>2</v>
          </cell>
          <cell r="G5970" t="str">
            <v>CB39020000040T</v>
          </cell>
          <cell r="H5970">
            <v>0.75</v>
          </cell>
          <cell r="I5970" t="str">
            <v>-</v>
          </cell>
          <cell r="J5970">
            <v>1</v>
          </cell>
          <cell r="K5970">
            <v>2</v>
          </cell>
        </row>
        <row r="5971">
          <cell r="A5971" t="str">
            <v>M1</v>
          </cell>
          <cell r="B5971" t="str">
            <v>A6C</v>
          </cell>
          <cell r="C5971" t="str">
            <v>HOS</v>
          </cell>
          <cell r="D5971" t="str">
            <v>65628</v>
          </cell>
          <cell r="E5971" t="str">
            <v>SOL</v>
          </cell>
          <cell r="F5971">
            <v>2</v>
          </cell>
          <cell r="G5971" t="str">
            <v>CB39020000040T</v>
          </cell>
          <cell r="H5971">
            <v>0.75</v>
          </cell>
          <cell r="I5971" t="str">
            <v>-</v>
          </cell>
          <cell r="J5971">
            <v>1</v>
          </cell>
          <cell r="K5971">
            <v>2</v>
          </cell>
        </row>
        <row r="5972">
          <cell r="A5972" t="str">
            <v>M1</v>
          </cell>
          <cell r="B5972" t="str">
            <v>B1C</v>
          </cell>
          <cell r="C5972" t="str">
            <v>P</v>
          </cell>
          <cell r="D5972" t="str">
            <v>22029</v>
          </cell>
          <cell r="E5972" t="str">
            <v>SOL</v>
          </cell>
          <cell r="F5972">
            <v>2</v>
          </cell>
          <cell r="G5972" t="str">
            <v>CB39020000040T</v>
          </cell>
          <cell r="H5972">
            <v>0.75</v>
          </cell>
          <cell r="I5972" t="str">
            <v>-</v>
          </cell>
          <cell r="J5972">
            <v>5</v>
          </cell>
          <cell r="K5972">
            <v>6</v>
          </cell>
        </row>
        <row r="5973">
          <cell r="A5973" t="str">
            <v>M1</v>
          </cell>
          <cell r="B5973" t="str">
            <v>A5C</v>
          </cell>
          <cell r="C5973" t="str">
            <v>P</v>
          </cell>
          <cell r="D5973" t="str">
            <v>22065</v>
          </cell>
          <cell r="E5973" t="str">
            <v>E RED</v>
          </cell>
          <cell r="F5973">
            <v>2</v>
          </cell>
          <cell r="G5973" t="str">
            <v>CB300604040604</v>
          </cell>
          <cell r="H5973">
            <v>4</v>
          </cell>
          <cell r="I5973" t="str">
            <v>-</v>
          </cell>
          <cell r="J5973">
            <v>2</v>
          </cell>
          <cell r="K5973">
            <v>3</v>
          </cell>
        </row>
        <row r="5974">
          <cell r="A5974" t="str">
            <v>M1</v>
          </cell>
          <cell r="B5974" t="str">
            <v>A5C</v>
          </cell>
          <cell r="C5974" t="str">
            <v>P</v>
          </cell>
          <cell r="D5974" t="str">
            <v>22066</v>
          </cell>
          <cell r="E5974" t="str">
            <v>E RED</v>
          </cell>
          <cell r="F5974">
            <v>2</v>
          </cell>
          <cell r="G5974" t="str">
            <v>CB300604040603</v>
          </cell>
          <cell r="H5974">
            <v>3</v>
          </cell>
          <cell r="I5974" t="str">
            <v>-</v>
          </cell>
          <cell r="J5974">
            <v>1</v>
          </cell>
          <cell r="K5974">
            <v>2</v>
          </cell>
        </row>
        <row r="5975">
          <cell r="A5975" t="str">
            <v>M1</v>
          </cell>
          <cell r="B5975" t="str">
            <v>A5C</v>
          </cell>
          <cell r="C5975" t="str">
            <v>P</v>
          </cell>
          <cell r="D5975" t="str">
            <v>22028</v>
          </cell>
          <cell r="E5975" t="str">
            <v>SOL</v>
          </cell>
          <cell r="F5975">
            <v>2</v>
          </cell>
          <cell r="G5975" t="str">
            <v>CB39020000060T</v>
          </cell>
          <cell r="H5975">
            <v>0.75</v>
          </cell>
          <cell r="I5975" t="str">
            <v>-</v>
          </cell>
          <cell r="J5975">
            <v>1</v>
          </cell>
          <cell r="K5975">
            <v>2</v>
          </cell>
        </row>
        <row r="5976">
          <cell r="A5976" t="str">
            <v>M1</v>
          </cell>
          <cell r="B5976" t="str">
            <v>A5C</v>
          </cell>
          <cell r="C5976" t="str">
            <v>P</v>
          </cell>
          <cell r="D5976" t="str">
            <v>22022</v>
          </cell>
          <cell r="E5976" t="str">
            <v>SOL</v>
          </cell>
          <cell r="F5976">
            <v>2</v>
          </cell>
          <cell r="G5976" t="str">
            <v>CB39020000060H</v>
          </cell>
          <cell r="H5976">
            <v>0.5</v>
          </cell>
          <cell r="I5976" t="str">
            <v>-</v>
          </cell>
          <cell r="J5976">
            <v>1</v>
          </cell>
          <cell r="K5976">
            <v>2</v>
          </cell>
        </row>
        <row r="5977">
          <cell r="A5977" t="str">
            <v>M1</v>
          </cell>
          <cell r="B5977" t="str">
            <v>A5C</v>
          </cell>
          <cell r="C5977" t="str">
            <v>P</v>
          </cell>
          <cell r="D5977" t="str">
            <v>22065</v>
          </cell>
          <cell r="E5977" t="str">
            <v>SOL</v>
          </cell>
          <cell r="F5977">
            <v>2</v>
          </cell>
          <cell r="G5977" t="str">
            <v>CB39020000060T</v>
          </cell>
          <cell r="H5977">
            <v>0.75</v>
          </cell>
          <cell r="I5977" t="str">
            <v>-</v>
          </cell>
          <cell r="J5977">
            <v>1</v>
          </cell>
          <cell r="K5977">
            <v>2</v>
          </cell>
        </row>
        <row r="5978">
          <cell r="A5978" t="str">
            <v>M1</v>
          </cell>
          <cell r="B5978" t="str">
            <v>A5C</v>
          </cell>
          <cell r="C5978" t="str">
            <v>TRIM</v>
          </cell>
          <cell r="D5978" t="str">
            <v>V-2214</v>
          </cell>
          <cell r="E5978" t="str">
            <v>CPLG</v>
          </cell>
          <cell r="F5978">
            <v>2</v>
          </cell>
          <cell r="G5978" t="str">
            <v>CB400500000100</v>
          </cell>
          <cell r="H5978">
            <v>1</v>
          </cell>
          <cell r="I5978" t="str">
            <v>--</v>
          </cell>
          <cell r="J5978">
            <v>1</v>
          </cell>
          <cell r="K5978">
            <v>1</v>
          </cell>
        </row>
        <row r="5979">
          <cell r="A5979" t="str">
            <v>M1</v>
          </cell>
          <cell r="B5979" t="str">
            <v>A5C</v>
          </cell>
          <cell r="C5979" t="str">
            <v>WW</v>
          </cell>
          <cell r="D5979" t="str">
            <v>22601</v>
          </cell>
          <cell r="E5979" t="str">
            <v>E RED</v>
          </cell>
          <cell r="F5979">
            <v>2</v>
          </cell>
          <cell r="G5979" t="str">
            <v>CB300604040604</v>
          </cell>
          <cell r="H5979">
            <v>4</v>
          </cell>
          <cell r="I5979" t="str">
            <v>-</v>
          </cell>
          <cell r="J5979">
            <v>2</v>
          </cell>
          <cell r="K5979">
            <v>3</v>
          </cell>
        </row>
        <row r="5980">
          <cell r="A5980" t="str">
            <v>M1</v>
          </cell>
          <cell r="B5980" t="str">
            <v>A6C</v>
          </cell>
          <cell r="C5980" t="str">
            <v>HOS</v>
          </cell>
          <cell r="D5980" t="str">
            <v>65624</v>
          </cell>
          <cell r="E5980" t="str">
            <v>SOL</v>
          </cell>
          <cell r="F5980">
            <v>2</v>
          </cell>
          <cell r="G5980" t="str">
            <v>CB39020000060T</v>
          </cell>
          <cell r="H5980">
            <v>0.75</v>
          </cell>
          <cell r="I5980" t="str">
            <v>-</v>
          </cell>
          <cell r="J5980">
            <v>1</v>
          </cell>
          <cell r="K5980">
            <v>2</v>
          </cell>
        </row>
        <row r="5981">
          <cell r="A5981" t="str">
            <v>M1</v>
          </cell>
          <cell r="B5981" t="str">
            <v>A6C</v>
          </cell>
          <cell r="C5981" t="str">
            <v>HOS</v>
          </cell>
          <cell r="D5981" t="str">
            <v>65624</v>
          </cell>
          <cell r="E5981" t="str">
            <v>SOL</v>
          </cell>
          <cell r="F5981">
            <v>2</v>
          </cell>
          <cell r="G5981" t="str">
            <v>CB39020000060T</v>
          </cell>
          <cell r="H5981">
            <v>0.75</v>
          </cell>
          <cell r="I5981" t="str">
            <v>-</v>
          </cell>
          <cell r="J5981">
            <v>1</v>
          </cell>
          <cell r="K5981">
            <v>2</v>
          </cell>
        </row>
        <row r="5982">
          <cell r="A5982" t="str">
            <v>M1</v>
          </cell>
          <cell r="B5982" t="str">
            <v>A6C</v>
          </cell>
          <cell r="C5982" t="str">
            <v>HOR</v>
          </cell>
          <cell r="D5982" t="str">
            <v>65611</v>
          </cell>
          <cell r="E5982" t="str">
            <v>SOL</v>
          </cell>
          <cell r="F5982">
            <v>2</v>
          </cell>
          <cell r="G5982" t="str">
            <v>CB39020000060T</v>
          </cell>
          <cell r="H5982">
            <v>0.75</v>
          </cell>
          <cell r="I5982" t="str">
            <v>-</v>
          </cell>
          <cell r="J5982">
            <v>1</v>
          </cell>
          <cell r="K5982">
            <v>2</v>
          </cell>
        </row>
        <row r="5983">
          <cell r="A5983" t="str">
            <v>M1</v>
          </cell>
          <cell r="B5983" t="str">
            <v>A6C</v>
          </cell>
          <cell r="C5983" t="str">
            <v>HOR</v>
          </cell>
          <cell r="D5983" t="str">
            <v>65611</v>
          </cell>
          <cell r="E5983" t="str">
            <v>SOL</v>
          </cell>
          <cell r="F5983">
            <v>2</v>
          </cell>
          <cell r="G5983" t="str">
            <v>CB39020000060T</v>
          </cell>
          <cell r="H5983">
            <v>0.75</v>
          </cell>
          <cell r="I5983" t="str">
            <v>-</v>
          </cell>
          <cell r="J5983">
            <v>1</v>
          </cell>
          <cell r="K5983">
            <v>2</v>
          </cell>
        </row>
        <row r="5984">
          <cell r="A5984" t="str">
            <v>M1</v>
          </cell>
          <cell r="B5984" t="str">
            <v>A5C</v>
          </cell>
          <cell r="C5984" t="str">
            <v>P</v>
          </cell>
          <cell r="D5984" t="str">
            <v>22118</v>
          </cell>
          <cell r="E5984" t="str">
            <v>C RED</v>
          </cell>
          <cell r="F5984">
            <v>2</v>
          </cell>
          <cell r="G5984" t="str">
            <v>CB300504040804</v>
          </cell>
          <cell r="H5984">
            <v>4</v>
          </cell>
          <cell r="I5984" t="str">
            <v>-</v>
          </cell>
          <cell r="J5984">
            <v>1</v>
          </cell>
          <cell r="K5984">
            <v>2</v>
          </cell>
        </row>
        <row r="5985">
          <cell r="A5985" t="str">
            <v>M1</v>
          </cell>
          <cell r="B5985" t="str">
            <v>A5C</v>
          </cell>
          <cell r="C5985" t="str">
            <v>P</v>
          </cell>
          <cell r="D5985" t="str">
            <v>22011</v>
          </cell>
          <cell r="E5985" t="str">
            <v>SOL</v>
          </cell>
          <cell r="F5985">
            <v>2</v>
          </cell>
          <cell r="G5985" t="str">
            <v>CB39020000080T</v>
          </cell>
          <cell r="H5985">
            <v>0.75</v>
          </cell>
          <cell r="I5985" t="str">
            <v>-</v>
          </cell>
          <cell r="J5985">
            <v>1</v>
          </cell>
          <cell r="K5985">
            <v>2</v>
          </cell>
        </row>
        <row r="5986">
          <cell r="A5986" t="str">
            <v>M1</v>
          </cell>
          <cell r="B5986" t="str">
            <v>A5C</v>
          </cell>
          <cell r="C5986" t="str">
            <v>P</v>
          </cell>
          <cell r="D5986" t="str">
            <v>22074</v>
          </cell>
          <cell r="E5986" t="str">
            <v>SOL</v>
          </cell>
          <cell r="F5986">
            <v>2</v>
          </cell>
          <cell r="G5986" t="str">
            <v>CB39020000080T</v>
          </cell>
          <cell r="H5986">
            <v>0.75</v>
          </cell>
          <cell r="I5986" t="str">
            <v>-</v>
          </cell>
          <cell r="J5986">
            <v>3</v>
          </cell>
          <cell r="K5986">
            <v>4</v>
          </cell>
        </row>
        <row r="5987">
          <cell r="A5987" t="str">
            <v>M1</v>
          </cell>
          <cell r="B5987" t="str">
            <v>A6C</v>
          </cell>
          <cell r="C5987" t="str">
            <v>HOS</v>
          </cell>
          <cell r="D5987" t="str">
            <v>65613</v>
          </cell>
          <cell r="E5987" t="str">
            <v>C RED</v>
          </cell>
          <cell r="F5987">
            <v>2</v>
          </cell>
          <cell r="G5987" t="str">
            <v>CB300504040806</v>
          </cell>
          <cell r="H5987">
            <v>6</v>
          </cell>
          <cell r="I5987" t="str">
            <v>-</v>
          </cell>
          <cell r="J5987">
            <v>2</v>
          </cell>
          <cell r="K5987">
            <v>3</v>
          </cell>
        </row>
        <row r="5988">
          <cell r="A5988" t="str">
            <v>M1</v>
          </cell>
          <cell r="B5988" t="str">
            <v>A6C</v>
          </cell>
          <cell r="C5988" t="str">
            <v>HOS</v>
          </cell>
          <cell r="D5988" t="str">
            <v>65624</v>
          </cell>
          <cell r="E5988" t="str">
            <v>C RED</v>
          </cell>
          <cell r="F5988">
            <v>2</v>
          </cell>
          <cell r="G5988" t="str">
            <v>CB300504040804</v>
          </cell>
          <cell r="H5988">
            <v>4</v>
          </cell>
          <cell r="I5988" t="str">
            <v>-</v>
          </cell>
          <cell r="J5988">
            <v>1</v>
          </cell>
          <cell r="K5988">
            <v>2</v>
          </cell>
        </row>
        <row r="5989">
          <cell r="A5989" t="str">
            <v>M1</v>
          </cell>
          <cell r="B5989" t="str">
            <v>A6C</v>
          </cell>
          <cell r="C5989" t="str">
            <v>HOS</v>
          </cell>
          <cell r="D5989" t="str">
            <v>65624</v>
          </cell>
          <cell r="E5989" t="str">
            <v>C RED</v>
          </cell>
          <cell r="F5989">
            <v>2</v>
          </cell>
          <cell r="G5989" t="str">
            <v>CB300504040806</v>
          </cell>
          <cell r="H5989">
            <v>6</v>
          </cell>
          <cell r="I5989" t="str">
            <v>-</v>
          </cell>
          <cell r="J5989">
            <v>1</v>
          </cell>
          <cell r="K5989">
            <v>2</v>
          </cell>
        </row>
        <row r="5990">
          <cell r="A5990" t="str">
            <v>M1</v>
          </cell>
          <cell r="B5990" t="str">
            <v>A6C</v>
          </cell>
          <cell r="C5990" t="str">
            <v>HOS</v>
          </cell>
          <cell r="D5990" t="str">
            <v>65624</v>
          </cell>
          <cell r="E5990" t="str">
            <v>C RED</v>
          </cell>
          <cell r="F5990">
            <v>2</v>
          </cell>
          <cell r="G5990" t="str">
            <v>CB300504040806</v>
          </cell>
          <cell r="H5990">
            <v>6</v>
          </cell>
          <cell r="I5990" t="str">
            <v>-</v>
          </cell>
          <cell r="J5990">
            <v>1</v>
          </cell>
          <cell r="K5990">
            <v>2</v>
          </cell>
        </row>
        <row r="5991">
          <cell r="A5991" t="str">
            <v>M1</v>
          </cell>
          <cell r="B5991" t="str">
            <v>A6C</v>
          </cell>
          <cell r="C5991" t="str">
            <v>HOR</v>
          </cell>
          <cell r="D5991" t="str">
            <v>65611</v>
          </cell>
          <cell r="E5991" t="str">
            <v>C RED</v>
          </cell>
          <cell r="F5991">
            <v>2</v>
          </cell>
          <cell r="G5991" t="str">
            <v>CB300504040806</v>
          </cell>
          <cell r="H5991">
            <v>6</v>
          </cell>
          <cell r="I5991" t="str">
            <v>-</v>
          </cell>
          <cell r="J5991">
            <v>1</v>
          </cell>
          <cell r="K5991">
            <v>2</v>
          </cell>
        </row>
        <row r="5992">
          <cell r="A5992" t="str">
            <v>M1</v>
          </cell>
          <cell r="B5992" t="str">
            <v>A6C</v>
          </cell>
          <cell r="C5992" t="str">
            <v>HOR</v>
          </cell>
          <cell r="D5992" t="str">
            <v>65611</v>
          </cell>
          <cell r="E5992" t="str">
            <v>C RED</v>
          </cell>
          <cell r="F5992">
            <v>2</v>
          </cell>
          <cell r="G5992" t="str">
            <v>CB300504040806</v>
          </cell>
          <cell r="H5992">
            <v>6</v>
          </cell>
          <cell r="I5992" t="str">
            <v>-</v>
          </cell>
          <cell r="J5992">
            <v>1</v>
          </cell>
          <cell r="K5992">
            <v>2</v>
          </cell>
        </row>
        <row r="5993">
          <cell r="A5993" t="str">
            <v>M1</v>
          </cell>
          <cell r="B5993" t="str">
            <v>A6C</v>
          </cell>
          <cell r="C5993" t="str">
            <v>HOR</v>
          </cell>
          <cell r="D5993" t="str">
            <v>65619</v>
          </cell>
          <cell r="E5993" t="str">
            <v>E RED</v>
          </cell>
          <cell r="F5993">
            <v>2</v>
          </cell>
          <cell r="G5993" t="str">
            <v>CB300604040806</v>
          </cell>
          <cell r="H5993">
            <v>6</v>
          </cell>
          <cell r="I5993" t="str">
            <v>-</v>
          </cell>
          <cell r="J5993">
            <v>2</v>
          </cell>
          <cell r="K5993">
            <v>3</v>
          </cell>
        </row>
        <row r="5994">
          <cell r="A5994" t="str">
            <v>M1</v>
          </cell>
          <cell r="B5994" t="str">
            <v>A6C</v>
          </cell>
          <cell r="C5994" t="str">
            <v>HOR</v>
          </cell>
          <cell r="D5994" t="str">
            <v>65619</v>
          </cell>
          <cell r="E5994" t="str">
            <v>E RED</v>
          </cell>
          <cell r="F5994">
            <v>2</v>
          </cell>
          <cell r="G5994" t="str">
            <v>CB300604040804</v>
          </cell>
          <cell r="H5994">
            <v>4</v>
          </cell>
          <cell r="I5994" t="str">
            <v>-</v>
          </cell>
          <cell r="J5994">
            <v>1</v>
          </cell>
          <cell r="K5994">
            <v>2</v>
          </cell>
        </row>
        <row r="5995">
          <cell r="A5995" t="str">
            <v>M1</v>
          </cell>
          <cell r="B5995" t="str">
            <v>A6C</v>
          </cell>
          <cell r="C5995" t="str">
            <v>HOS</v>
          </cell>
          <cell r="D5995" t="str">
            <v>65613</v>
          </cell>
          <cell r="E5995" t="str">
            <v>SOL</v>
          </cell>
          <cell r="F5995">
            <v>2</v>
          </cell>
          <cell r="G5995" t="str">
            <v>CB39020000080T</v>
          </cell>
          <cell r="H5995">
            <v>0.75</v>
          </cell>
          <cell r="I5995" t="str">
            <v>-</v>
          </cell>
          <cell r="J5995">
            <v>3</v>
          </cell>
          <cell r="K5995">
            <v>4</v>
          </cell>
        </row>
        <row r="5996">
          <cell r="A5996" t="str">
            <v>M1</v>
          </cell>
          <cell r="B5996" t="str">
            <v>A6C</v>
          </cell>
          <cell r="C5996" t="str">
            <v>HOS</v>
          </cell>
          <cell r="D5996" t="str">
            <v>65613</v>
          </cell>
          <cell r="E5996" t="str">
            <v>SOL</v>
          </cell>
          <cell r="F5996">
            <v>2</v>
          </cell>
          <cell r="G5996" t="str">
            <v>CB3902000008IH</v>
          </cell>
          <cell r="H5996">
            <v>1.5</v>
          </cell>
          <cell r="I5996" t="str">
            <v>-</v>
          </cell>
          <cell r="J5996">
            <v>1</v>
          </cell>
          <cell r="K5996">
            <v>2</v>
          </cell>
        </row>
        <row r="5997">
          <cell r="A5997" t="str">
            <v>M1</v>
          </cell>
          <cell r="B5997" t="str">
            <v>A6C</v>
          </cell>
          <cell r="C5997" t="str">
            <v>HOS</v>
          </cell>
          <cell r="D5997" t="str">
            <v>65619</v>
          </cell>
          <cell r="E5997" t="str">
            <v>SOL</v>
          </cell>
          <cell r="F5997">
            <v>2</v>
          </cell>
          <cell r="G5997" t="str">
            <v>CB39020000080T</v>
          </cell>
          <cell r="H5997">
            <v>0.75</v>
          </cell>
          <cell r="I5997" t="str">
            <v>-</v>
          </cell>
          <cell r="J5997">
            <v>1</v>
          </cell>
          <cell r="K5997">
            <v>2</v>
          </cell>
        </row>
        <row r="5998">
          <cell r="A5998" t="str">
            <v>M1</v>
          </cell>
          <cell r="B5998" t="str">
            <v>A6C</v>
          </cell>
          <cell r="C5998" t="str">
            <v>HOS</v>
          </cell>
          <cell r="D5998" t="str">
            <v>65627</v>
          </cell>
          <cell r="E5998" t="str">
            <v>SOL</v>
          </cell>
          <cell r="F5998">
            <v>2</v>
          </cell>
          <cell r="G5998" t="str">
            <v>CB39020000080T</v>
          </cell>
          <cell r="H5998">
            <v>0.75</v>
          </cell>
          <cell r="I5998" t="str">
            <v>-</v>
          </cell>
          <cell r="J5998">
            <v>1</v>
          </cell>
          <cell r="K5998">
            <v>2</v>
          </cell>
        </row>
        <row r="5999">
          <cell r="A5999" t="str">
            <v>M1</v>
          </cell>
          <cell r="B5999" t="str">
            <v>A5C</v>
          </cell>
          <cell r="C5999" t="str">
            <v>TRIM</v>
          </cell>
          <cell r="D5999" t="str">
            <v>V-2209</v>
          </cell>
          <cell r="E5999" t="str">
            <v>CPLG</v>
          </cell>
          <cell r="F5999">
            <v>2</v>
          </cell>
          <cell r="G5999" t="str">
            <v>CB400500000100</v>
          </cell>
          <cell r="H5999">
            <v>1</v>
          </cell>
          <cell r="I5999" t="str">
            <v>--</v>
          </cell>
          <cell r="J5999">
            <v>1</v>
          </cell>
          <cell r="K5999">
            <v>1</v>
          </cell>
        </row>
        <row r="6000">
          <cell r="A6000" t="str">
            <v>M1</v>
          </cell>
          <cell r="B6000" t="str">
            <v>A6C</v>
          </cell>
          <cell r="C6000" t="str">
            <v>HOS</v>
          </cell>
          <cell r="D6000" t="str">
            <v>65624</v>
          </cell>
          <cell r="E6000" t="str">
            <v>SOL</v>
          </cell>
          <cell r="F6000">
            <v>2</v>
          </cell>
          <cell r="G6000" t="str">
            <v>CB39020000080T</v>
          </cell>
          <cell r="H6000">
            <v>0.75</v>
          </cell>
          <cell r="I6000" t="str">
            <v>-</v>
          </cell>
          <cell r="J6000">
            <v>4</v>
          </cell>
          <cell r="K6000">
            <v>5</v>
          </cell>
        </row>
        <row r="6001">
          <cell r="A6001" t="str">
            <v>M1</v>
          </cell>
          <cell r="B6001" t="str">
            <v>A5C</v>
          </cell>
          <cell r="C6001" t="str">
            <v>P</v>
          </cell>
          <cell r="D6001" t="str">
            <v>22106</v>
          </cell>
          <cell r="E6001" t="str">
            <v>TEE</v>
          </cell>
          <cell r="F6001">
            <v>2</v>
          </cell>
          <cell r="G6001" t="str">
            <v>CB400300000100</v>
          </cell>
          <cell r="H6001">
            <v>1</v>
          </cell>
          <cell r="I6001" t="str">
            <v>--</v>
          </cell>
          <cell r="J6001">
            <v>1</v>
          </cell>
          <cell r="K6001">
            <v>1</v>
          </cell>
        </row>
        <row r="6002">
          <cell r="A6002" t="str">
            <v>M1</v>
          </cell>
          <cell r="B6002" t="str">
            <v>A6C</v>
          </cell>
          <cell r="C6002" t="str">
            <v>HOR</v>
          </cell>
          <cell r="D6002" t="str">
            <v>65611</v>
          </cell>
          <cell r="E6002" t="str">
            <v>SOL</v>
          </cell>
          <cell r="F6002">
            <v>2</v>
          </cell>
          <cell r="G6002" t="str">
            <v>CB39020000080T</v>
          </cell>
          <cell r="H6002">
            <v>0.75</v>
          </cell>
          <cell r="I6002" t="str">
            <v>-</v>
          </cell>
          <cell r="J6002">
            <v>1</v>
          </cell>
          <cell r="K6002">
            <v>2</v>
          </cell>
        </row>
        <row r="6003">
          <cell r="A6003" t="str">
            <v>M1</v>
          </cell>
          <cell r="B6003" t="str">
            <v>A5C</v>
          </cell>
          <cell r="C6003" t="str">
            <v>N</v>
          </cell>
          <cell r="D6003" t="str">
            <v>22630</v>
          </cell>
          <cell r="E6003" t="str">
            <v>90 ELL</v>
          </cell>
          <cell r="F6003">
            <v>2</v>
          </cell>
          <cell r="G6003" t="str">
            <v>CB400100000100</v>
          </cell>
          <cell r="H6003">
            <v>1</v>
          </cell>
          <cell r="I6003" t="str">
            <v>--</v>
          </cell>
          <cell r="J6003">
            <v>1</v>
          </cell>
          <cell r="K6003">
            <v>1</v>
          </cell>
        </row>
        <row r="6004">
          <cell r="A6004" t="str">
            <v>M1</v>
          </cell>
          <cell r="B6004" t="str">
            <v>A6C</v>
          </cell>
          <cell r="C6004" t="str">
            <v>HOS</v>
          </cell>
          <cell r="D6004" t="str">
            <v>65613</v>
          </cell>
          <cell r="E6004" t="str">
            <v>SOL</v>
          </cell>
          <cell r="F6004">
            <v>2</v>
          </cell>
          <cell r="G6004" t="str">
            <v>CB3902000008IH</v>
          </cell>
          <cell r="H6004">
            <v>1.5</v>
          </cell>
          <cell r="I6004" t="str">
            <v>-</v>
          </cell>
          <cell r="J6004">
            <v>1</v>
          </cell>
          <cell r="K6004">
            <v>2</v>
          </cell>
        </row>
        <row r="6005">
          <cell r="A6005" t="str">
            <v>M1</v>
          </cell>
          <cell r="B6005" t="str">
            <v>A5C</v>
          </cell>
          <cell r="C6005" t="str">
            <v>P</v>
          </cell>
          <cell r="D6005" t="str">
            <v>22041</v>
          </cell>
          <cell r="E6005" t="str">
            <v>90 ELL</v>
          </cell>
          <cell r="F6005">
            <v>2</v>
          </cell>
          <cell r="G6005" t="str">
            <v>CB400100001000</v>
          </cell>
          <cell r="H6005">
            <v>1</v>
          </cell>
          <cell r="I6005" t="str">
            <v>--</v>
          </cell>
          <cell r="J6005">
            <v>1</v>
          </cell>
          <cell r="K6005">
            <v>1</v>
          </cell>
        </row>
        <row r="6006">
          <cell r="A6006" t="str">
            <v>M1</v>
          </cell>
          <cell r="B6006" t="str">
            <v>A6C</v>
          </cell>
          <cell r="C6006" t="str">
            <v>HOR</v>
          </cell>
          <cell r="D6006" t="str">
            <v>65619</v>
          </cell>
          <cell r="E6006" t="str">
            <v>SOL</v>
          </cell>
          <cell r="F6006">
            <v>2</v>
          </cell>
          <cell r="G6006" t="str">
            <v>CB39020000080T</v>
          </cell>
          <cell r="H6006">
            <v>0.75</v>
          </cell>
          <cell r="I6006" t="str">
            <v>-</v>
          </cell>
          <cell r="J6006">
            <v>1</v>
          </cell>
          <cell r="K6006">
            <v>2</v>
          </cell>
        </row>
        <row r="6007">
          <cell r="A6007" t="str">
            <v>M1</v>
          </cell>
          <cell r="B6007" t="str">
            <v>A6C</v>
          </cell>
          <cell r="C6007" t="str">
            <v>HOR</v>
          </cell>
          <cell r="D6007" t="str">
            <v>65619</v>
          </cell>
          <cell r="E6007" t="str">
            <v>SOL</v>
          </cell>
          <cell r="F6007">
            <v>2</v>
          </cell>
          <cell r="G6007" t="str">
            <v>CB39020000080T</v>
          </cell>
          <cell r="H6007">
            <v>0.75</v>
          </cell>
          <cell r="I6007" t="str">
            <v>-</v>
          </cell>
          <cell r="J6007">
            <v>2</v>
          </cell>
          <cell r="K6007">
            <v>3</v>
          </cell>
        </row>
        <row r="6008">
          <cell r="A6008" t="str">
            <v>M1</v>
          </cell>
          <cell r="B6008" t="str">
            <v>A5C</v>
          </cell>
          <cell r="C6008" t="str">
            <v>P</v>
          </cell>
          <cell r="D6008" t="str">
            <v>22040</v>
          </cell>
          <cell r="E6008" t="str">
            <v>CPLG</v>
          </cell>
          <cell r="F6008">
            <v>2</v>
          </cell>
          <cell r="G6008" t="str">
            <v>CB400500000100</v>
          </cell>
          <cell r="H6008">
            <v>1</v>
          </cell>
          <cell r="I6008" t="str">
            <v>--</v>
          </cell>
          <cell r="J6008">
            <v>1</v>
          </cell>
          <cell r="K6008">
            <v>1</v>
          </cell>
        </row>
        <row r="6009">
          <cell r="A6009" t="str">
            <v>M1</v>
          </cell>
          <cell r="B6009" t="str">
            <v>A5C</v>
          </cell>
          <cell r="C6009" t="str">
            <v>P</v>
          </cell>
          <cell r="D6009" t="str">
            <v>22078</v>
          </cell>
          <cell r="E6009" t="str">
            <v>SOL</v>
          </cell>
          <cell r="F6009">
            <v>2</v>
          </cell>
          <cell r="G6009" t="str">
            <v>CB3902000010IH</v>
          </cell>
          <cell r="H6009">
            <v>1.5</v>
          </cell>
          <cell r="I6009" t="str">
            <v>-</v>
          </cell>
          <cell r="J6009">
            <v>1</v>
          </cell>
          <cell r="K6009">
            <v>2</v>
          </cell>
        </row>
        <row r="6010">
          <cell r="A6010" t="str">
            <v>M1</v>
          </cell>
          <cell r="B6010" t="str">
            <v>A5C</v>
          </cell>
          <cell r="C6010" t="str">
            <v>P</v>
          </cell>
          <cell r="D6010" t="str">
            <v>22062</v>
          </cell>
          <cell r="E6010" t="str">
            <v>C RED</v>
          </cell>
          <cell r="F6010">
            <v>2</v>
          </cell>
          <cell r="G6010" t="str">
            <v>CB300504041004</v>
          </cell>
          <cell r="H6010">
            <v>4</v>
          </cell>
          <cell r="I6010" t="str">
            <v>-</v>
          </cell>
          <cell r="J6010">
            <v>1</v>
          </cell>
          <cell r="K6010">
            <v>2</v>
          </cell>
        </row>
        <row r="6011">
          <cell r="A6011" t="str">
            <v>M1</v>
          </cell>
          <cell r="B6011" t="str">
            <v>A5C</v>
          </cell>
          <cell r="C6011" t="str">
            <v>P</v>
          </cell>
          <cell r="D6011" t="str">
            <v>22077</v>
          </cell>
          <cell r="E6011" t="str">
            <v>E RED</v>
          </cell>
          <cell r="F6011">
            <v>2</v>
          </cell>
          <cell r="G6011" t="str">
            <v>CB300604041008</v>
          </cell>
          <cell r="H6011">
            <v>8</v>
          </cell>
          <cell r="I6011" t="str">
            <v>-</v>
          </cell>
          <cell r="J6011">
            <v>2</v>
          </cell>
          <cell r="K6011">
            <v>3</v>
          </cell>
        </row>
        <row r="6012">
          <cell r="A6012" t="str">
            <v>M1</v>
          </cell>
          <cell r="B6012" t="str">
            <v>A5C</v>
          </cell>
          <cell r="C6012" t="str">
            <v>P</v>
          </cell>
          <cell r="D6012" t="str">
            <v>22060</v>
          </cell>
          <cell r="E6012" t="str">
            <v>SOL</v>
          </cell>
          <cell r="F6012">
            <v>2</v>
          </cell>
          <cell r="G6012" t="str">
            <v>CB39020000100T</v>
          </cell>
          <cell r="H6012">
            <v>0.75</v>
          </cell>
          <cell r="I6012" t="str">
            <v>-</v>
          </cell>
          <cell r="J6012">
            <v>1</v>
          </cell>
          <cell r="K6012">
            <v>2</v>
          </cell>
        </row>
        <row r="6013">
          <cell r="A6013" t="str">
            <v>M1</v>
          </cell>
          <cell r="B6013" t="str">
            <v>A5C</v>
          </cell>
          <cell r="C6013" t="str">
            <v>P</v>
          </cell>
          <cell r="D6013" t="str">
            <v>22062</v>
          </cell>
          <cell r="E6013" t="str">
            <v>SOL</v>
          </cell>
          <cell r="F6013">
            <v>2</v>
          </cell>
          <cell r="G6013" t="str">
            <v>CB39020000100T</v>
          </cell>
          <cell r="H6013">
            <v>0.75</v>
          </cell>
          <cell r="I6013" t="str">
            <v>-</v>
          </cell>
          <cell r="J6013">
            <v>2</v>
          </cell>
          <cell r="K6013">
            <v>3</v>
          </cell>
        </row>
        <row r="6014">
          <cell r="A6014" t="str">
            <v>M1</v>
          </cell>
          <cell r="B6014" t="str">
            <v>A5C</v>
          </cell>
          <cell r="C6014" t="str">
            <v>P</v>
          </cell>
          <cell r="D6014" t="str">
            <v>22071</v>
          </cell>
          <cell r="E6014" t="str">
            <v>R TEE</v>
          </cell>
          <cell r="F6014">
            <v>2</v>
          </cell>
          <cell r="G6014" t="str">
            <v>CB400400001H01</v>
          </cell>
          <cell r="H6014">
            <v>1</v>
          </cell>
          <cell r="I6014" t="str">
            <v>-</v>
          </cell>
          <cell r="J6014">
            <v>1</v>
          </cell>
          <cell r="K6014">
            <v>1</v>
          </cell>
        </row>
        <row r="6015">
          <cell r="A6015" t="str">
            <v>M1</v>
          </cell>
          <cell r="B6015" t="str">
            <v>A5C</v>
          </cell>
          <cell r="C6015" t="str">
            <v>P</v>
          </cell>
          <cell r="D6015" t="str">
            <v>22062</v>
          </cell>
          <cell r="E6015" t="str">
            <v>SOL</v>
          </cell>
          <cell r="F6015">
            <v>2</v>
          </cell>
          <cell r="G6015" t="str">
            <v>CB39020000100T</v>
          </cell>
          <cell r="H6015">
            <v>0.75</v>
          </cell>
          <cell r="I6015" t="str">
            <v>-</v>
          </cell>
          <cell r="J6015">
            <v>1</v>
          </cell>
          <cell r="K6015">
            <v>2</v>
          </cell>
        </row>
        <row r="6016">
          <cell r="A6016" t="str">
            <v>M1</v>
          </cell>
          <cell r="B6016" t="str">
            <v>A5C</v>
          </cell>
          <cell r="C6016" t="str">
            <v>P</v>
          </cell>
          <cell r="D6016" t="str">
            <v>22077</v>
          </cell>
          <cell r="E6016" t="str">
            <v>SOL</v>
          </cell>
          <cell r="F6016">
            <v>2</v>
          </cell>
          <cell r="G6016" t="str">
            <v>CB39020000100T</v>
          </cell>
          <cell r="H6016">
            <v>0.75</v>
          </cell>
          <cell r="I6016" t="str">
            <v>-</v>
          </cell>
          <cell r="J6016">
            <v>1</v>
          </cell>
          <cell r="K6016">
            <v>2</v>
          </cell>
        </row>
        <row r="6017">
          <cell r="A6017" t="str">
            <v>M1</v>
          </cell>
          <cell r="B6017" t="str">
            <v>A5C</v>
          </cell>
          <cell r="C6017" t="str">
            <v>P</v>
          </cell>
          <cell r="D6017" t="str">
            <v>22109</v>
          </cell>
          <cell r="E6017" t="str">
            <v>CAP</v>
          </cell>
          <cell r="F6017">
            <v>2</v>
          </cell>
          <cell r="G6017" t="str">
            <v>CB520700000100</v>
          </cell>
          <cell r="H6017">
            <v>1</v>
          </cell>
          <cell r="I6017" t="str">
            <v>--</v>
          </cell>
          <cell r="J6017">
            <v>1</v>
          </cell>
          <cell r="K6017">
            <v>1</v>
          </cell>
        </row>
        <row r="6018">
          <cell r="A6018" t="str">
            <v>M1</v>
          </cell>
          <cell r="B6018" t="str">
            <v>A5C</v>
          </cell>
          <cell r="C6018" t="str">
            <v>P</v>
          </cell>
          <cell r="D6018" t="str">
            <v>22077</v>
          </cell>
          <cell r="E6018" t="str">
            <v>SOL</v>
          </cell>
          <cell r="F6018">
            <v>2</v>
          </cell>
          <cell r="G6018" t="str">
            <v>CB39020000100T</v>
          </cell>
          <cell r="H6018">
            <v>0.75</v>
          </cell>
          <cell r="I6018" t="str">
            <v>-</v>
          </cell>
          <cell r="J6018">
            <v>1</v>
          </cell>
          <cell r="K6018">
            <v>2</v>
          </cell>
        </row>
        <row r="6019">
          <cell r="A6019" t="str">
            <v>M1</v>
          </cell>
          <cell r="B6019" t="str">
            <v>A5C</v>
          </cell>
          <cell r="C6019" t="str">
            <v>P</v>
          </cell>
          <cell r="D6019" t="str">
            <v>22077</v>
          </cell>
          <cell r="E6019" t="str">
            <v>SOL</v>
          </cell>
          <cell r="F6019">
            <v>2</v>
          </cell>
          <cell r="G6019" t="str">
            <v>CB3902000010IH</v>
          </cell>
          <cell r="H6019">
            <v>1.5</v>
          </cell>
          <cell r="I6019" t="str">
            <v>-</v>
          </cell>
          <cell r="J6019">
            <v>1</v>
          </cell>
          <cell r="K6019">
            <v>2</v>
          </cell>
        </row>
        <row r="6020">
          <cell r="A6020" t="str">
            <v>M1</v>
          </cell>
          <cell r="B6020" t="str">
            <v>A5C</v>
          </cell>
          <cell r="C6020" t="str">
            <v>P</v>
          </cell>
          <cell r="D6020" t="str">
            <v>22073</v>
          </cell>
          <cell r="E6020" t="str">
            <v>SOL</v>
          </cell>
          <cell r="F6020">
            <v>2</v>
          </cell>
          <cell r="G6020" t="str">
            <v>CB39020000100T</v>
          </cell>
          <cell r="H6020">
            <v>0.75</v>
          </cell>
          <cell r="I6020" t="str">
            <v>-</v>
          </cell>
          <cell r="J6020">
            <v>2</v>
          </cell>
          <cell r="K6020">
            <v>3</v>
          </cell>
        </row>
        <row r="6021">
          <cell r="A6021" t="str">
            <v>M1</v>
          </cell>
          <cell r="B6021" t="str">
            <v>A4C</v>
          </cell>
          <cell r="C6021" t="str">
            <v>P</v>
          </cell>
          <cell r="D6021" t="str">
            <v>22008</v>
          </cell>
          <cell r="E6021" t="str">
            <v>SOL</v>
          </cell>
          <cell r="F6021">
            <v>2</v>
          </cell>
          <cell r="G6021" t="str">
            <v>CB39020000100T</v>
          </cell>
          <cell r="H6021">
            <v>0.75</v>
          </cell>
          <cell r="I6021" t="str">
            <v>-</v>
          </cell>
          <cell r="J6021">
            <v>1</v>
          </cell>
          <cell r="K6021">
            <v>2</v>
          </cell>
        </row>
        <row r="6022">
          <cell r="A6022" t="str">
            <v>M1</v>
          </cell>
          <cell r="B6022" t="str">
            <v>A5C</v>
          </cell>
          <cell r="C6022" t="str">
            <v>P</v>
          </cell>
          <cell r="D6022" t="str">
            <v>22102</v>
          </cell>
          <cell r="E6022" t="str">
            <v>R TEE</v>
          </cell>
          <cell r="F6022">
            <v>2</v>
          </cell>
          <cell r="G6022" t="str">
            <v>CB400400001H01</v>
          </cell>
          <cell r="H6022">
            <v>1</v>
          </cell>
          <cell r="I6022" t="str">
            <v>-</v>
          </cell>
          <cell r="J6022">
            <v>1</v>
          </cell>
          <cell r="K6022">
            <v>1</v>
          </cell>
        </row>
        <row r="6023">
          <cell r="A6023" t="str">
            <v>M1</v>
          </cell>
          <cell r="B6023" t="str">
            <v>A4C</v>
          </cell>
          <cell r="C6023" t="str">
            <v>P</v>
          </cell>
          <cell r="D6023" t="str">
            <v>22008</v>
          </cell>
          <cell r="E6023" t="str">
            <v>SOL</v>
          </cell>
          <cell r="F6023">
            <v>2</v>
          </cell>
          <cell r="G6023" t="str">
            <v>CB39020000100T</v>
          </cell>
          <cell r="H6023">
            <v>0.75</v>
          </cell>
          <cell r="I6023" t="str">
            <v>-</v>
          </cell>
          <cell r="J6023">
            <v>1</v>
          </cell>
          <cell r="K6023">
            <v>2</v>
          </cell>
        </row>
        <row r="6024">
          <cell r="A6024" t="str">
            <v>M1</v>
          </cell>
          <cell r="B6024" t="str">
            <v>A4C</v>
          </cell>
          <cell r="C6024" t="str">
            <v>P</v>
          </cell>
          <cell r="D6024" t="str">
            <v>22008</v>
          </cell>
          <cell r="E6024" t="str">
            <v>SOL</v>
          </cell>
          <cell r="F6024">
            <v>2</v>
          </cell>
          <cell r="G6024" t="str">
            <v>CB3902000010IH</v>
          </cell>
          <cell r="H6024">
            <v>1.5</v>
          </cell>
          <cell r="I6024" t="str">
            <v>-</v>
          </cell>
          <cell r="J6024">
            <v>2</v>
          </cell>
          <cell r="K6024">
            <v>3</v>
          </cell>
        </row>
        <row r="6025">
          <cell r="A6025" t="str">
            <v>M1</v>
          </cell>
          <cell r="B6025" t="str">
            <v>A4C</v>
          </cell>
          <cell r="C6025" t="str">
            <v>P</v>
          </cell>
          <cell r="D6025" t="str">
            <v>22008</v>
          </cell>
          <cell r="E6025" t="str">
            <v>SOL</v>
          </cell>
          <cell r="F6025">
            <v>2</v>
          </cell>
          <cell r="G6025" t="str">
            <v>CB39020000100T</v>
          </cell>
          <cell r="H6025">
            <v>0.75</v>
          </cell>
          <cell r="I6025" t="str">
            <v>-</v>
          </cell>
          <cell r="J6025">
            <v>2</v>
          </cell>
          <cell r="K6025">
            <v>3</v>
          </cell>
        </row>
        <row r="6026">
          <cell r="A6026" t="str">
            <v>M1</v>
          </cell>
          <cell r="B6026" t="str">
            <v>A5C</v>
          </cell>
          <cell r="C6026" t="str">
            <v>P</v>
          </cell>
          <cell r="D6026" t="str">
            <v>22111</v>
          </cell>
          <cell r="E6026" t="str">
            <v>C SWG</v>
          </cell>
          <cell r="F6026">
            <v>2</v>
          </cell>
          <cell r="G6026" t="str">
            <v>CB161108081H01</v>
          </cell>
          <cell r="H6026">
            <v>1</v>
          </cell>
          <cell r="I6026" t="str">
            <v>-</v>
          </cell>
          <cell r="J6026">
            <v>1</v>
          </cell>
          <cell r="K6026">
            <v>1</v>
          </cell>
        </row>
        <row r="6027">
          <cell r="A6027" t="str">
            <v>M1</v>
          </cell>
          <cell r="B6027" t="str">
            <v>B1X</v>
          </cell>
          <cell r="C6027" t="str">
            <v>P</v>
          </cell>
          <cell r="D6027" t="str">
            <v>22042</v>
          </cell>
          <cell r="E6027" t="str">
            <v>SOL</v>
          </cell>
          <cell r="F6027">
            <v>2</v>
          </cell>
          <cell r="G6027" t="str">
            <v>CB39020000120T</v>
          </cell>
          <cell r="H6027">
            <v>0.75</v>
          </cell>
          <cell r="I6027" t="str">
            <v>-</v>
          </cell>
          <cell r="J6027">
            <v>2</v>
          </cell>
          <cell r="K6027">
            <v>3</v>
          </cell>
        </row>
        <row r="6028">
          <cell r="A6028" t="str">
            <v>M1</v>
          </cell>
          <cell r="B6028" t="str">
            <v>A5C</v>
          </cell>
          <cell r="C6028" t="str">
            <v>P</v>
          </cell>
          <cell r="D6028" t="str">
            <v>22058</v>
          </cell>
          <cell r="E6028" t="str">
            <v>SOL</v>
          </cell>
          <cell r="F6028">
            <v>2</v>
          </cell>
          <cell r="G6028" t="str">
            <v>CB39020000140T</v>
          </cell>
          <cell r="H6028">
            <v>0.75</v>
          </cell>
          <cell r="I6028" t="str">
            <v>-</v>
          </cell>
          <cell r="J6028">
            <v>1</v>
          </cell>
          <cell r="K6028">
            <v>1</v>
          </cell>
        </row>
        <row r="6029">
          <cell r="A6029" t="str">
            <v>M1</v>
          </cell>
          <cell r="B6029" t="str">
            <v>B1C</v>
          </cell>
          <cell r="C6029" t="str">
            <v>P</v>
          </cell>
          <cell r="D6029" t="str">
            <v>22027</v>
          </cell>
          <cell r="E6029" t="str">
            <v>SOL</v>
          </cell>
          <cell r="F6029">
            <v>2</v>
          </cell>
          <cell r="G6029" t="str">
            <v>CB39020000140T</v>
          </cell>
          <cell r="H6029">
            <v>0.75</v>
          </cell>
          <cell r="I6029" t="str">
            <v>-</v>
          </cell>
          <cell r="J6029">
            <v>1</v>
          </cell>
          <cell r="K6029">
            <v>1</v>
          </cell>
        </row>
        <row r="6030">
          <cell r="A6030" t="str">
            <v>M2</v>
          </cell>
          <cell r="B6030" t="str">
            <v>A5C</v>
          </cell>
          <cell r="C6030" t="str">
            <v>P</v>
          </cell>
          <cell r="D6030" t="str">
            <v>23063</v>
          </cell>
          <cell r="E6030" t="str">
            <v>E SWG</v>
          </cell>
          <cell r="F6030">
            <v>2</v>
          </cell>
          <cell r="G6030" t="str">
            <v>CB162108080T0H</v>
          </cell>
          <cell r="H6030">
            <v>0.5</v>
          </cell>
          <cell r="I6030" t="str">
            <v>-</v>
          </cell>
          <cell r="J6030">
            <v>2</v>
          </cell>
          <cell r="K6030">
            <v>2</v>
          </cell>
        </row>
        <row r="6031">
          <cell r="A6031" t="str">
            <v>M2</v>
          </cell>
          <cell r="B6031" t="str">
            <v>A5C</v>
          </cell>
          <cell r="C6031" t="str">
            <v>P</v>
          </cell>
          <cell r="D6031" t="str">
            <v>23078</v>
          </cell>
          <cell r="E6031" t="str">
            <v>E SWG</v>
          </cell>
          <cell r="F6031">
            <v>2</v>
          </cell>
          <cell r="G6031" t="str">
            <v>CB162108080T0H</v>
          </cell>
          <cell r="H6031">
            <v>0.5</v>
          </cell>
          <cell r="I6031" t="str">
            <v>-</v>
          </cell>
          <cell r="J6031">
            <v>2</v>
          </cell>
          <cell r="K6031">
            <v>2</v>
          </cell>
        </row>
        <row r="6032">
          <cell r="A6032" t="str">
            <v>M2</v>
          </cell>
          <cell r="B6032" t="str">
            <v>A5C</v>
          </cell>
          <cell r="C6032" t="str">
            <v>P</v>
          </cell>
          <cell r="D6032" t="str">
            <v>23094</v>
          </cell>
          <cell r="E6032" t="str">
            <v>E SWG</v>
          </cell>
          <cell r="F6032">
            <v>2</v>
          </cell>
          <cell r="G6032" t="str">
            <v>CB162108080T0H</v>
          </cell>
          <cell r="H6032">
            <v>0.5</v>
          </cell>
          <cell r="I6032" t="str">
            <v>-</v>
          </cell>
          <cell r="J6032">
            <v>2</v>
          </cell>
          <cell r="K6032">
            <v>2</v>
          </cell>
        </row>
        <row r="6033">
          <cell r="A6033" t="str">
            <v>M2</v>
          </cell>
          <cell r="B6033" t="str">
            <v>A5C</v>
          </cell>
          <cell r="C6033" t="str">
            <v>P</v>
          </cell>
          <cell r="D6033" t="str">
            <v>23113</v>
          </cell>
          <cell r="E6033" t="str">
            <v>E SWG</v>
          </cell>
          <cell r="F6033">
            <v>2</v>
          </cell>
          <cell r="G6033" t="str">
            <v>CB162108080T0H</v>
          </cell>
          <cell r="H6033">
            <v>0.5</v>
          </cell>
          <cell r="I6033" t="str">
            <v>-</v>
          </cell>
          <cell r="J6033">
            <v>2</v>
          </cell>
          <cell r="K6033">
            <v>2</v>
          </cell>
        </row>
        <row r="6034">
          <cell r="A6034" t="str">
            <v>M2</v>
          </cell>
          <cell r="B6034" t="str">
            <v>A5C</v>
          </cell>
          <cell r="C6034" t="str">
            <v>P</v>
          </cell>
          <cell r="D6034" t="str">
            <v>23188</v>
          </cell>
          <cell r="E6034" t="str">
            <v>E SWG</v>
          </cell>
          <cell r="F6034">
            <v>2</v>
          </cell>
          <cell r="G6034" t="str">
            <v>CB162108080T0H</v>
          </cell>
          <cell r="H6034">
            <v>0.5</v>
          </cell>
          <cell r="I6034" t="str">
            <v>-</v>
          </cell>
          <cell r="J6034">
            <v>1</v>
          </cell>
          <cell r="K6034">
            <v>1</v>
          </cell>
        </row>
        <row r="6035">
          <cell r="A6035" t="str">
            <v>M2</v>
          </cell>
          <cell r="B6035" t="str">
            <v>A5C</v>
          </cell>
          <cell r="C6035" t="str">
            <v>P</v>
          </cell>
          <cell r="D6035" t="str">
            <v>23094</v>
          </cell>
          <cell r="E6035" t="str">
            <v>R TEE</v>
          </cell>
          <cell r="F6035">
            <v>2</v>
          </cell>
          <cell r="G6035" t="str">
            <v>CB400400000T0H</v>
          </cell>
          <cell r="H6035">
            <v>0.5</v>
          </cell>
          <cell r="I6035" t="str">
            <v>-</v>
          </cell>
          <cell r="J6035">
            <v>2</v>
          </cell>
          <cell r="K6035">
            <v>2</v>
          </cell>
        </row>
        <row r="6036">
          <cell r="A6036" t="str">
            <v>M2</v>
          </cell>
          <cell r="B6036" t="str">
            <v>A5C</v>
          </cell>
          <cell r="C6036" t="str">
            <v>P</v>
          </cell>
          <cell r="D6036" t="str">
            <v>23113</v>
          </cell>
          <cell r="E6036" t="str">
            <v>R TEE</v>
          </cell>
          <cell r="F6036">
            <v>2</v>
          </cell>
          <cell r="G6036" t="str">
            <v>CB400400000T0H</v>
          </cell>
          <cell r="H6036">
            <v>0.5</v>
          </cell>
          <cell r="I6036" t="str">
            <v>-</v>
          </cell>
          <cell r="J6036">
            <v>2</v>
          </cell>
          <cell r="K6036">
            <v>2</v>
          </cell>
        </row>
        <row r="6037">
          <cell r="A6037" t="str">
            <v>M2</v>
          </cell>
          <cell r="B6037" t="str">
            <v>B2C</v>
          </cell>
          <cell r="C6037" t="str">
            <v>SH</v>
          </cell>
          <cell r="D6037" t="str">
            <v>24612</v>
          </cell>
          <cell r="E6037" t="str">
            <v>C SWG</v>
          </cell>
          <cell r="F6037">
            <v>2</v>
          </cell>
          <cell r="G6037" t="str">
            <v>CB16110808010T</v>
          </cell>
          <cell r="H6037">
            <v>0.75</v>
          </cell>
          <cell r="I6037" t="str">
            <v>-</v>
          </cell>
          <cell r="J6037">
            <v>1</v>
          </cell>
          <cell r="K6037">
            <v>1</v>
          </cell>
        </row>
        <row r="6038">
          <cell r="A6038" t="str">
            <v>M2</v>
          </cell>
          <cell r="B6038" t="str">
            <v>A5C</v>
          </cell>
          <cell r="C6038" t="str">
            <v>P</v>
          </cell>
          <cell r="D6038" t="str">
            <v>23081</v>
          </cell>
          <cell r="E6038" t="str">
            <v>C SWG</v>
          </cell>
          <cell r="F6038">
            <v>2</v>
          </cell>
          <cell r="G6038" t="str">
            <v>CB16110808010T</v>
          </cell>
          <cell r="H6038">
            <v>0.75</v>
          </cell>
          <cell r="I6038" t="str">
            <v>-</v>
          </cell>
          <cell r="J6038">
            <v>1</v>
          </cell>
          <cell r="K6038">
            <v>1</v>
          </cell>
        </row>
        <row r="6039">
          <cell r="A6039" t="str">
            <v>M2</v>
          </cell>
          <cell r="B6039" t="str">
            <v>A5C</v>
          </cell>
          <cell r="C6039" t="str">
            <v>P</v>
          </cell>
          <cell r="D6039" t="str">
            <v>23101</v>
          </cell>
          <cell r="E6039" t="str">
            <v>C SWG</v>
          </cell>
          <cell r="F6039">
            <v>2</v>
          </cell>
          <cell r="G6039" t="str">
            <v>CB16110808010T</v>
          </cell>
          <cell r="H6039">
            <v>0.75</v>
          </cell>
          <cell r="I6039" t="str">
            <v>-</v>
          </cell>
          <cell r="J6039">
            <v>1</v>
          </cell>
          <cell r="K6039">
            <v>1</v>
          </cell>
        </row>
        <row r="6040">
          <cell r="A6040" t="str">
            <v>M2</v>
          </cell>
          <cell r="B6040" t="str">
            <v>A5C</v>
          </cell>
          <cell r="C6040" t="str">
            <v>P</v>
          </cell>
          <cell r="D6040" t="str">
            <v>23104</v>
          </cell>
          <cell r="E6040" t="str">
            <v>C SWG</v>
          </cell>
          <cell r="F6040">
            <v>2</v>
          </cell>
          <cell r="G6040" t="str">
            <v>CB16110808010T</v>
          </cell>
          <cell r="H6040">
            <v>0.75</v>
          </cell>
          <cell r="I6040" t="str">
            <v>-</v>
          </cell>
          <cell r="J6040">
            <v>3</v>
          </cell>
          <cell r="K6040">
            <v>3</v>
          </cell>
        </row>
        <row r="6041">
          <cell r="A6041" t="str">
            <v>M2</v>
          </cell>
          <cell r="B6041" t="str">
            <v>A5C</v>
          </cell>
          <cell r="C6041" t="str">
            <v>P</v>
          </cell>
          <cell r="D6041" t="str">
            <v>23104</v>
          </cell>
          <cell r="E6041" t="str">
            <v>C SWG</v>
          </cell>
          <cell r="F6041">
            <v>2</v>
          </cell>
          <cell r="G6041" t="str">
            <v>CB16110808010T</v>
          </cell>
          <cell r="H6041">
            <v>0.75</v>
          </cell>
          <cell r="I6041" t="str">
            <v>-</v>
          </cell>
          <cell r="J6041">
            <v>3</v>
          </cell>
          <cell r="K6041">
            <v>3</v>
          </cell>
        </row>
        <row r="6042">
          <cell r="A6042" t="str">
            <v>M2</v>
          </cell>
          <cell r="B6042" t="str">
            <v>A5C</v>
          </cell>
          <cell r="C6042" t="str">
            <v>P</v>
          </cell>
          <cell r="D6042" t="str">
            <v>23105</v>
          </cell>
          <cell r="E6042" t="str">
            <v>C SWG</v>
          </cell>
          <cell r="F6042">
            <v>2</v>
          </cell>
          <cell r="G6042" t="str">
            <v>CB16110808010T</v>
          </cell>
          <cell r="H6042">
            <v>0.75</v>
          </cell>
          <cell r="I6042" t="str">
            <v>-</v>
          </cell>
          <cell r="J6042">
            <v>1</v>
          </cell>
          <cell r="K6042">
            <v>1</v>
          </cell>
        </row>
        <row r="6043">
          <cell r="A6043" t="str">
            <v>M2</v>
          </cell>
          <cell r="B6043" t="str">
            <v>A5C</v>
          </cell>
          <cell r="C6043" t="str">
            <v>P</v>
          </cell>
          <cell r="D6043" t="str">
            <v>23112</v>
          </cell>
          <cell r="E6043" t="str">
            <v>C SWG</v>
          </cell>
          <cell r="F6043">
            <v>2</v>
          </cell>
          <cell r="G6043" t="str">
            <v>CB16110808010T</v>
          </cell>
          <cell r="H6043">
            <v>0.75</v>
          </cell>
          <cell r="I6043" t="str">
            <v>-</v>
          </cell>
          <cell r="J6043">
            <v>3</v>
          </cell>
          <cell r="K6043">
            <v>3</v>
          </cell>
        </row>
        <row r="6044">
          <cell r="A6044" t="str">
            <v>M2</v>
          </cell>
          <cell r="B6044" t="str">
            <v>A5C</v>
          </cell>
          <cell r="C6044" t="str">
            <v>P</v>
          </cell>
          <cell r="D6044" t="str">
            <v>23113</v>
          </cell>
          <cell r="E6044" t="str">
            <v>C SWG</v>
          </cell>
          <cell r="F6044">
            <v>2</v>
          </cell>
          <cell r="G6044" t="str">
            <v>CB16110808010T</v>
          </cell>
          <cell r="H6044">
            <v>0.75</v>
          </cell>
          <cell r="I6044" t="str">
            <v>-</v>
          </cell>
          <cell r="J6044">
            <v>1</v>
          </cell>
          <cell r="K6044">
            <v>1</v>
          </cell>
        </row>
        <row r="6045">
          <cell r="A6045" t="str">
            <v>M2</v>
          </cell>
          <cell r="B6045" t="str">
            <v>A5C</v>
          </cell>
          <cell r="C6045" t="str">
            <v>P</v>
          </cell>
          <cell r="D6045" t="str">
            <v>23144</v>
          </cell>
          <cell r="E6045" t="str">
            <v>C SWG</v>
          </cell>
          <cell r="F6045">
            <v>2</v>
          </cell>
          <cell r="G6045" t="str">
            <v>CB16110808010T</v>
          </cell>
          <cell r="H6045">
            <v>0.75</v>
          </cell>
          <cell r="I6045" t="str">
            <v>-</v>
          </cell>
          <cell r="J6045">
            <v>2</v>
          </cell>
          <cell r="K6045">
            <v>2</v>
          </cell>
        </row>
        <row r="6046">
          <cell r="A6046" t="str">
            <v>M2</v>
          </cell>
          <cell r="B6046" t="str">
            <v>A5C</v>
          </cell>
          <cell r="C6046" t="str">
            <v>P</v>
          </cell>
          <cell r="D6046" t="str">
            <v>23145</v>
          </cell>
          <cell r="E6046" t="str">
            <v>C SWG</v>
          </cell>
          <cell r="F6046">
            <v>2</v>
          </cell>
          <cell r="G6046" t="str">
            <v>CB16110808010T</v>
          </cell>
          <cell r="H6046">
            <v>0.75</v>
          </cell>
          <cell r="I6046" t="str">
            <v>-</v>
          </cell>
          <cell r="J6046">
            <v>1</v>
          </cell>
          <cell r="K6046">
            <v>1</v>
          </cell>
        </row>
        <row r="6047">
          <cell r="A6047" t="str">
            <v>M2</v>
          </cell>
          <cell r="B6047" t="str">
            <v>A5C</v>
          </cell>
          <cell r="C6047" t="str">
            <v>P</v>
          </cell>
          <cell r="D6047" t="str">
            <v>23164</v>
          </cell>
          <cell r="E6047" t="str">
            <v>C SWG</v>
          </cell>
          <cell r="F6047">
            <v>2</v>
          </cell>
          <cell r="G6047" t="str">
            <v>CB16110808010T</v>
          </cell>
          <cell r="H6047">
            <v>0.75</v>
          </cell>
          <cell r="I6047" t="str">
            <v>-</v>
          </cell>
          <cell r="J6047">
            <v>2</v>
          </cell>
          <cell r="K6047">
            <v>2</v>
          </cell>
        </row>
        <row r="6048">
          <cell r="A6048" t="str">
            <v>M2</v>
          </cell>
          <cell r="B6048" t="str">
            <v>A5C</v>
          </cell>
          <cell r="C6048" t="str">
            <v>P</v>
          </cell>
          <cell r="D6048" t="str">
            <v>23225</v>
          </cell>
          <cell r="E6048" t="str">
            <v>C SWG</v>
          </cell>
          <cell r="F6048">
            <v>2</v>
          </cell>
          <cell r="G6048" t="str">
            <v>CB16110808010T</v>
          </cell>
          <cell r="H6048">
            <v>0.75</v>
          </cell>
          <cell r="I6048" t="str">
            <v>-</v>
          </cell>
          <cell r="J6048">
            <v>1</v>
          </cell>
          <cell r="K6048">
            <v>1</v>
          </cell>
        </row>
        <row r="6049">
          <cell r="A6049" t="str">
            <v>M2</v>
          </cell>
          <cell r="B6049" t="str">
            <v>A5C</v>
          </cell>
          <cell r="C6049" t="str">
            <v>P</v>
          </cell>
          <cell r="D6049" t="str">
            <v>23234</v>
          </cell>
          <cell r="E6049" t="str">
            <v>C SWG</v>
          </cell>
          <cell r="F6049">
            <v>2</v>
          </cell>
          <cell r="G6049" t="str">
            <v>CB16110808010T</v>
          </cell>
          <cell r="H6049">
            <v>0.75</v>
          </cell>
          <cell r="I6049" t="str">
            <v>-</v>
          </cell>
          <cell r="J6049">
            <v>1</v>
          </cell>
          <cell r="K6049">
            <v>1</v>
          </cell>
        </row>
        <row r="6050">
          <cell r="A6050" t="str">
            <v>M2</v>
          </cell>
          <cell r="B6050" t="str">
            <v>A5C</v>
          </cell>
          <cell r="C6050" t="str">
            <v>P</v>
          </cell>
          <cell r="D6050" t="str">
            <v>23238</v>
          </cell>
          <cell r="E6050" t="str">
            <v>C SWG</v>
          </cell>
          <cell r="F6050">
            <v>2</v>
          </cell>
          <cell r="G6050" t="str">
            <v>CB16110808010T</v>
          </cell>
          <cell r="H6050">
            <v>0.75</v>
          </cell>
          <cell r="I6050" t="str">
            <v>-</v>
          </cell>
          <cell r="J6050">
            <v>1</v>
          </cell>
          <cell r="K6050">
            <v>1</v>
          </cell>
        </row>
        <row r="6051">
          <cell r="A6051" t="str">
            <v>M2</v>
          </cell>
          <cell r="B6051" t="str">
            <v>A5C</v>
          </cell>
          <cell r="C6051" t="str">
            <v>P</v>
          </cell>
          <cell r="D6051" t="str">
            <v>23247</v>
          </cell>
          <cell r="E6051" t="str">
            <v>C SWG</v>
          </cell>
          <cell r="F6051">
            <v>2</v>
          </cell>
          <cell r="G6051" t="str">
            <v>CB16110808010T</v>
          </cell>
          <cell r="H6051">
            <v>0.75</v>
          </cell>
          <cell r="I6051" t="str">
            <v>-</v>
          </cell>
          <cell r="J6051">
            <v>1</v>
          </cell>
          <cell r="K6051">
            <v>1</v>
          </cell>
        </row>
        <row r="6052">
          <cell r="A6052" t="str">
            <v>M2</v>
          </cell>
          <cell r="B6052" t="str">
            <v>A5C</v>
          </cell>
          <cell r="C6052" t="str">
            <v>P</v>
          </cell>
          <cell r="D6052" t="str">
            <v>24024</v>
          </cell>
          <cell r="E6052" t="str">
            <v>C SWG</v>
          </cell>
          <cell r="F6052">
            <v>2</v>
          </cell>
          <cell r="G6052" t="str">
            <v>CB16110808010T</v>
          </cell>
          <cell r="H6052">
            <v>0.75</v>
          </cell>
          <cell r="I6052" t="str">
            <v>-</v>
          </cell>
          <cell r="J6052">
            <v>1</v>
          </cell>
          <cell r="K6052">
            <v>1</v>
          </cell>
        </row>
        <row r="6053">
          <cell r="A6053" t="str">
            <v>M2</v>
          </cell>
          <cell r="B6053" t="str">
            <v>A5C</v>
          </cell>
          <cell r="C6053" t="str">
            <v>TRIM</v>
          </cell>
          <cell r="D6053" t="str">
            <v>V-2316</v>
          </cell>
          <cell r="E6053" t="str">
            <v>C SWG</v>
          </cell>
          <cell r="F6053">
            <v>2</v>
          </cell>
          <cell r="G6053" t="str">
            <v>CB16110808010T</v>
          </cell>
          <cell r="H6053">
            <v>0.75</v>
          </cell>
          <cell r="I6053" t="str">
            <v>-</v>
          </cell>
          <cell r="J6053">
            <v>1</v>
          </cell>
          <cell r="K6053">
            <v>1</v>
          </cell>
        </row>
        <row r="6054">
          <cell r="A6054" t="str">
            <v>M2</v>
          </cell>
          <cell r="B6054" t="str">
            <v>A5C</v>
          </cell>
          <cell r="C6054" t="str">
            <v>P</v>
          </cell>
          <cell r="D6054" t="str">
            <v>23094</v>
          </cell>
          <cell r="E6054" t="str">
            <v>C SWG</v>
          </cell>
          <cell r="F6054">
            <v>2</v>
          </cell>
          <cell r="G6054" t="str">
            <v>CB16110808010T</v>
          </cell>
          <cell r="H6054">
            <v>0.75</v>
          </cell>
          <cell r="I6054" t="str">
            <v>-</v>
          </cell>
          <cell r="J6054">
            <v>1</v>
          </cell>
          <cell r="K6054">
            <v>1</v>
          </cell>
        </row>
        <row r="6055">
          <cell r="A6055" t="str">
            <v>M2</v>
          </cell>
          <cell r="B6055" t="str">
            <v>A5C</v>
          </cell>
          <cell r="C6055" t="str">
            <v>P</v>
          </cell>
          <cell r="D6055" t="str">
            <v>23108</v>
          </cell>
          <cell r="E6055" t="str">
            <v>C SWG</v>
          </cell>
          <cell r="F6055">
            <v>2</v>
          </cell>
          <cell r="G6055" t="str">
            <v>CB16110808010T</v>
          </cell>
          <cell r="H6055">
            <v>0.75</v>
          </cell>
          <cell r="I6055" t="str">
            <v>-</v>
          </cell>
          <cell r="J6055">
            <v>3</v>
          </cell>
          <cell r="K6055">
            <v>3</v>
          </cell>
        </row>
        <row r="6056">
          <cell r="A6056" t="str">
            <v>M2</v>
          </cell>
          <cell r="B6056" t="str">
            <v>A5C</v>
          </cell>
          <cell r="C6056" t="str">
            <v>P</v>
          </cell>
          <cell r="D6056" t="str">
            <v>23108</v>
          </cell>
          <cell r="E6056" t="str">
            <v>C SWG</v>
          </cell>
          <cell r="F6056">
            <v>2</v>
          </cell>
          <cell r="G6056" t="str">
            <v>CB16110808010T</v>
          </cell>
          <cell r="H6056">
            <v>0.75</v>
          </cell>
          <cell r="I6056" t="str">
            <v>-</v>
          </cell>
          <cell r="J6056">
            <v>3</v>
          </cell>
          <cell r="K6056">
            <v>3</v>
          </cell>
        </row>
        <row r="6057">
          <cell r="A6057" t="str">
            <v>M2</v>
          </cell>
          <cell r="B6057" t="str">
            <v>A5C</v>
          </cell>
          <cell r="C6057" t="str">
            <v>P</v>
          </cell>
          <cell r="D6057" t="str">
            <v>23109</v>
          </cell>
          <cell r="E6057" t="str">
            <v>C SWG</v>
          </cell>
          <cell r="F6057">
            <v>2</v>
          </cell>
          <cell r="G6057" t="str">
            <v>CB16110808010T</v>
          </cell>
          <cell r="H6057">
            <v>0.75</v>
          </cell>
          <cell r="I6057" t="str">
            <v>-</v>
          </cell>
          <cell r="J6057">
            <v>1</v>
          </cell>
          <cell r="K6057">
            <v>1</v>
          </cell>
        </row>
        <row r="6058">
          <cell r="A6058" t="str">
            <v>M2</v>
          </cell>
          <cell r="B6058" t="str">
            <v>A5C</v>
          </cell>
          <cell r="C6058" t="str">
            <v>P</v>
          </cell>
          <cell r="D6058" t="str">
            <v>23112</v>
          </cell>
          <cell r="E6058" t="str">
            <v>C SWG</v>
          </cell>
          <cell r="F6058">
            <v>2</v>
          </cell>
          <cell r="G6058" t="str">
            <v>CB16110808010T</v>
          </cell>
          <cell r="H6058">
            <v>0.75</v>
          </cell>
          <cell r="I6058" t="str">
            <v>-</v>
          </cell>
          <cell r="J6058">
            <v>3</v>
          </cell>
          <cell r="K6058">
            <v>3</v>
          </cell>
        </row>
        <row r="6059">
          <cell r="A6059" t="str">
            <v>M2</v>
          </cell>
          <cell r="B6059" t="str">
            <v>A5C</v>
          </cell>
          <cell r="C6059" t="str">
            <v>P</v>
          </cell>
          <cell r="D6059" t="str">
            <v>23133</v>
          </cell>
          <cell r="E6059" t="str">
            <v>C SWG</v>
          </cell>
          <cell r="F6059">
            <v>2</v>
          </cell>
          <cell r="G6059" t="str">
            <v>CB16110808010T</v>
          </cell>
          <cell r="H6059">
            <v>0.75</v>
          </cell>
          <cell r="I6059" t="str">
            <v>-</v>
          </cell>
          <cell r="J6059">
            <v>1</v>
          </cell>
          <cell r="K6059">
            <v>1</v>
          </cell>
        </row>
        <row r="6060">
          <cell r="A6060" t="str">
            <v>M2</v>
          </cell>
          <cell r="B6060" t="str">
            <v>A5C</v>
          </cell>
          <cell r="C6060" t="str">
            <v>P</v>
          </cell>
          <cell r="D6060" t="str">
            <v>23141</v>
          </cell>
          <cell r="E6060" t="str">
            <v>C SWG</v>
          </cell>
          <cell r="F6060">
            <v>2</v>
          </cell>
          <cell r="G6060" t="str">
            <v>CB16110808010T</v>
          </cell>
          <cell r="H6060">
            <v>0.75</v>
          </cell>
          <cell r="I6060" t="str">
            <v>-</v>
          </cell>
          <cell r="J6060">
            <v>1</v>
          </cell>
          <cell r="K6060">
            <v>1</v>
          </cell>
        </row>
        <row r="6061">
          <cell r="A6061" t="str">
            <v>M2</v>
          </cell>
          <cell r="B6061" t="str">
            <v>A5C</v>
          </cell>
          <cell r="C6061" t="str">
            <v>P</v>
          </cell>
          <cell r="D6061" t="str">
            <v>23148</v>
          </cell>
          <cell r="E6061" t="str">
            <v>C SWG</v>
          </cell>
          <cell r="F6061">
            <v>2</v>
          </cell>
          <cell r="G6061" t="str">
            <v>CB16110808010T</v>
          </cell>
          <cell r="H6061">
            <v>0.75</v>
          </cell>
          <cell r="I6061" t="str">
            <v>-</v>
          </cell>
          <cell r="J6061">
            <v>2</v>
          </cell>
          <cell r="K6061">
            <v>2</v>
          </cell>
        </row>
        <row r="6062">
          <cell r="A6062" t="str">
            <v>M2</v>
          </cell>
          <cell r="B6062" t="str">
            <v>A5C</v>
          </cell>
          <cell r="C6062" t="str">
            <v>N</v>
          </cell>
          <cell r="D6062" t="str">
            <v>23613</v>
          </cell>
          <cell r="E6062" t="str">
            <v>E SWG</v>
          </cell>
          <cell r="F6062">
            <v>2</v>
          </cell>
          <cell r="G6062" t="str">
            <v>CB16210808010T</v>
          </cell>
          <cell r="H6062">
            <v>0.75</v>
          </cell>
          <cell r="I6062" t="str">
            <v>-</v>
          </cell>
          <cell r="J6062">
            <v>1</v>
          </cell>
          <cell r="K6062">
            <v>1</v>
          </cell>
        </row>
        <row r="6063">
          <cell r="A6063" t="str">
            <v>M2</v>
          </cell>
          <cell r="B6063" t="str">
            <v>A5C</v>
          </cell>
          <cell r="C6063" t="str">
            <v>P</v>
          </cell>
          <cell r="D6063" t="str">
            <v>23052</v>
          </cell>
          <cell r="E6063" t="str">
            <v>E SWG</v>
          </cell>
          <cell r="F6063">
            <v>2</v>
          </cell>
          <cell r="G6063" t="str">
            <v>CB16210808010T</v>
          </cell>
          <cell r="H6063">
            <v>0.75</v>
          </cell>
          <cell r="I6063" t="str">
            <v>-</v>
          </cell>
          <cell r="J6063">
            <v>2</v>
          </cell>
          <cell r="K6063">
            <v>2</v>
          </cell>
        </row>
        <row r="6064">
          <cell r="A6064" t="str">
            <v>M2</v>
          </cell>
          <cell r="B6064" t="str">
            <v>A5C</v>
          </cell>
          <cell r="C6064" t="str">
            <v>P</v>
          </cell>
          <cell r="D6064" t="str">
            <v>23037</v>
          </cell>
          <cell r="E6064" t="str">
            <v>E SWG</v>
          </cell>
          <cell r="F6064">
            <v>2</v>
          </cell>
          <cell r="G6064" t="str">
            <v>CB16210808010T</v>
          </cell>
          <cell r="H6064">
            <v>0.75</v>
          </cell>
          <cell r="I6064" t="str">
            <v>-</v>
          </cell>
          <cell r="J6064">
            <v>2</v>
          </cell>
          <cell r="K6064">
            <v>2</v>
          </cell>
        </row>
        <row r="6065">
          <cell r="A6065" t="str">
            <v>M2</v>
          </cell>
          <cell r="B6065" t="str">
            <v>A5C</v>
          </cell>
          <cell r="C6065" t="str">
            <v>P</v>
          </cell>
          <cell r="D6065" t="str">
            <v>23149</v>
          </cell>
          <cell r="E6065" t="str">
            <v>E SWG</v>
          </cell>
          <cell r="F6065">
            <v>2</v>
          </cell>
          <cell r="G6065" t="str">
            <v>CB16210808010T</v>
          </cell>
          <cell r="H6065">
            <v>0.75</v>
          </cell>
          <cell r="I6065" t="str">
            <v>-</v>
          </cell>
          <cell r="J6065">
            <v>2</v>
          </cell>
          <cell r="K6065">
            <v>2</v>
          </cell>
        </row>
        <row r="6066">
          <cell r="A6066" t="str">
            <v>M2</v>
          </cell>
          <cell r="B6066" t="str">
            <v>A5C</v>
          </cell>
          <cell r="C6066" t="str">
            <v>N</v>
          </cell>
          <cell r="D6066" t="str">
            <v>23632</v>
          </cell>
          <cell r="E6066" t="str">
            <v>R TEE</v>
          </cell>
          <cell r="F6066">
            <v>2</v>
          </cell>
          <cell r="G6066" t="str">
            <v>CB40040000010T</v>
          </cell>
          <cell r="H6066">
            <v>0.75</v>
          </cell>
          <cell r="I6066" t="str">
            <v>-</v>
          </cell>
          <cell r="J6066">
            <v>1</v>
          </cell>
          <cell r="K6066">
            <v>1</v>
          </cell>
        </row>
        <row r="6067">
          <cell r="A6067" t="str">
            <v>M2</v>
          </cell>
          <cell r="B6067" t="str">
            <v>A5C</v>
          </cell>
          <cell r="C6067" t="str">
            <v>N</v>
          </cell>
          <cell r="D6067" t="str">
            <v>23634</v>
          </cell>
          <cell r="E6067" t="str">
            <v>R TEE</v>
          </cell>
          <cell r="F6067">
            <v>2</v>
          </cell>
          <cell r="G6067" t="str">
            <v>CB40040000010T</v>
          </cell>
          <cell r="H6067">
            <v>0.75</v>
          </cell>
          <cell r="I6067" t="str">
            <v>-</v>
          </cell>
          <cell r="J6067">
            <v>1</v>
          </cell>
          <cell r="K6067">
            <v>1</v>
          </cell>
        </row>
        <row r="6068">
          <cell r="A6068" t="str">
            <v>M2</v>
          </cell>
          <cell r="B6068" t="str">
            <v>A5C</v>
          </cell>
          <cell r="C6068" t="str">
            <v>N</v>
          </cell>
          <cell r="D6068" t="str">
            <v>23638</v>
          </cell>
          <cell r="E6068" t="str">
            <v>R TEE</v>
          </cell>
          <cell r="F6068">
            <v>2</v>
          </cell>
          <cell r="G6068" t="str">
            <v>CB40040000010T</v>
          </cell>
          <cell r="H6068">
            <v>0.75</v>
          </cell>
          <cell r="I6068" t="str">
            <v>-</v>
          </cell>
          <cell r="J6068">
            <v>1</v>
          </cell>
          <cell r="K6068">
            <v>1</v>
          </cell>
        </row>
        <row r="6069">
          <cell r="A6069" t="str">
            <v>M2</v>
          </cell>
          <cell r="B6069" t="str">
            <v>A5C</v>
          </cell>
          <cell r="C6069" t="str">
            <v>N</v>
          </cell>
          <cell r="D6069" t="str">
            <v>23640</v>
          </cell>
          <cell r="E6069" t="str">
            <v>R TEE</v>
          </cell>
          <cell r="F6069">
            <v>2</v>
          </cell>
          <cell r="G6069" t="str">
            <v>CB40040000010T</v>
          </cell>
          <cell r="H6069">
            <v>0.75</v>
          </cell>
          <cell r="I6069" t="str">
            <v>-</v>
          </cell>
          <cell r="J6069">
            <v>1</v>
          </cell>
          <cell r="K6069">
            <v>1</v>
          </cell>
        </row>
        <row r="6070">
          <cell r="A6070" t="str">
            <v>M2</v>
          </cell>
          <cell r="B6070" t="str">
            <v>A5C</v>
          </cell>
          <cell r="C6070" t="str">
            <v>P</v>
          </cell>
          <cell r="D6070" t="str">
            <v>23052</v>
          </cell>
          <cell r="E6070" t="str">
            <v>R TEE</v>
          </cell>
          <cell r="F6070">
            <v>2</v>
          </cell>
          <cell r="G6070" t="str">
            <v>CB40040000010T</v>
          </cell>
          <cell r="H6070">
            <v>0.75</v>
          </cell>
          <cell r="I6070" t="str">
            <v>-</v>
          </cell>
          <cell r="J6070">
            <v>4</v>
          </cell>
          <cell r="K6070">
            <v>4</v>
          </cell>
        </row>
        <row r="6071">
          <cell r="A6071" t="str">
            <v>M2</v>
          </cell>
          <cell r="B6071" t="str">
            <v>A5C</v>
          </cell>
          <cell r="C6071" t="str">
            <v>P</v>
          </cell>
          <cell r="D6071" t="str">
            <v>23063</v>
          </cell>
          <cell r="E6071" t="str">
            <v>R TEE</v>
          </cell>
          <cell r="F6071">
            <v>2</v>
          </cell>
          <cell r="G6071" t="str">
            <v>CB40040000010T</v>
          </cell>
          <cell r="H6071">
            <v>0.75</v>
          </cell>
          <cell r="I6071" t="str">
            <v>-</v>
          </cell>
          <cell r="J6071">
            <v>2</v>
          </cell>
          <cell r="K6071">
            <v>2</v>
          </cell>
        </row>
        <row r="6072">
          <cell r="A6072" t="str">
            <v>M2</v>
          </cell>
          <cell r="B6072" t="str">
            <v>A5C</v>
          </cell>
          <cell r="C6072" t="str">
            <v>P</v>
          </cell>
          <cell r="D6072" t="str">
            <v>23078</v>
          </cell>
          <cell r="E6072" t="str">
            <v>R TEE</v>
          </cell>
          <cell r="F6072">
            <v>2</v>
          </cell>
          <cell r="G6072" t="str">
            <v>CB40040000010T</v>
          </cell>
          <cell r="H6072">
            <v>0.75</v>
          </cell>
          <cell r="I6072" t="str">
            <v>-</v>
          </cell>
          <cell r="J6072">
            <v>2</v>
          </cell>
          <cell r="K6072">
            <v>2</v>
          </cell>
        </row>
        <row r="6073">
          <cell r="A6073" t="str">
            <v>M2</v>
          </cell>
          <cell r="B6073" t="str">
            <v>A5C</v>
          </cell>
          <cell r="C6073" t="str">
            <v>P</v>
          </cell>
          <cell r="D6073" t="str">
            <v>23083</v>
          </cell>
          <cell r="E6073" t="str">
            <v>R TEE</v>
          </cell>
          <cell r="F6073">
            <v>2</v>
          </cell>
          <cell r="G6073" t="str">
            <v>CB40040000010T</v>
          </cell>
          <cell r="H6073">
            <v>0.75</v>
          </cell>
          <cell r="I6073" t="str">
            <v>-</v>
          </cell>
          <cell r="J6073">
            <v>2</v>
          </cell>
          <cell r="K6073">
            <v>2</v>
          </cell>
        </row>
        <row r="6074">
          <cell r="A6074" t="str">
            <v>M2</v>
          </cell>
          <cell r="B6074" t="str">
            <v>A5C</v>
          </cell>
          <cell r="C6074" t="str">
            <v>P</v>
          </cell>
          <cell r="D6074" t="str">
            <v>23122</v>
          </cell>
          <cell r="E6074" t="str">
            <v>R TEE</v>
          </cell>
          <cell r="F6074">
            <v>2</v>
          </cell>
          <cell r="G6074" t="str">
            <v>CB40040000010T</v>
          </cell>
          <cell r="H6074">
            <v>0.75</v>
          </cell>
          <cell r="I6074" t="str">
            <v>-</v>
          </cell>
          <cell r="J6074">
            <v>2</v>
          </cell>
          <cell r="K6074">
            <v>2</v>
          </cell>
        </row>
        <row r="6075">
          <cell r="A6075" t="str">
            <v>M2</v>
          </cell>
          <cell r="B6075" t="str">
            <v>A5C</v>
          </cell>
          <cell r="C6075" t="str">
            <v>P</v>
          </cell>
          <cell r="D6075" t="str">
            <v>23144</v>
          </cell>
          <cell r="E6075" t="str">
            <v>R TEE</v>
          </cell>
          <cell r="F6075">
            <v>2</v>
          </cell>
          <cell r="G6075" t="str">
            <v>CB40040000010T</v>
          </cell>
          <cell r="H6075">
            <v>0.75</v>
          </cell>
          <cell r="I6075" t="str">
            <v>-</v>
          </cell>
          <cell r="J6075">
            <v>4</v>
          </cell>
          <cell r="K6075">
            <v>4</v>
          </cell>
        </row>
        <row r="6076">
          <cell r="A6076" t="str">
            <v>M2</v>
          </cell>
          <cell r="B6076" t="str">
            <v>A5C</v>
          </cell>
          <cell r="C6076" t="str">
            <v>P</v>
          </cell>
          <cell r="D6076" t="str">
            <v>23148</v>
          </cell>
          <cell r="E6076" t="str">
            <v>R TEE</v>
          </cell>
          <cell r="F6076">
            <v>2</v>
          </cell>
          <cell r="G6076" t="str">
            <v>CB40040000010T</v>
          </cell>
          <cell r="H6076">
            <v>0.75</v>
          </cell>
          <cell r="I6076" t="str">
            <v>-</v>
          </cell>
          <cell r="J6076">
            <v>4</v>
          </cell>
          <cell r="K6076">
            <v>4</v>
          </cell>
        </row>
        <row r="6077">
          <cell r="A6077" t="str">
            <v>M2</v>
          </cell>
          <cell r="B6077" t="str">
            <v>A5C</v>
          </cell>
          <cell r="C6077" t="str">
            <v>P</v>
          </cell>
          <cell r="D6077" t="str">
            <v>23149</v>
          </cell>
          <cell r="E6077" t="str">
            <v>R TEE</v>
          </cell>
          <cell r="F6077">
            <v>2</v>
          </cell>
          <cell r="G6077" t="str">
            <v>CB40040000010T</v>
          </cell>
          <cell r="H6077">
            <v>0.75</v>
          </cell>
          <cell r="I6077" t="str">
            <v>-</v>
          </cell>
          <cell r="J6077">
            <v>5</v>
          </cell>
          <cell r="K6077">
            <v>5</v>
          </cell>
        </row>
        <row r="6078">
          <cell r="A6078" t="str">
            <v>M2</v>
          </cell>
          <cell r="B6078" t="str">
            <v>A5C</v>
          </cell>
          <cell r="C6078" t="str">
            <v>P</v>
          </cell>
          <cell r="D6078" t="str">
            <v>23164</v>
          </cell>
          <cell r="E6078" t="str">
            <v>R TEE</v>
          </cell>
          <cell r="F6078">
            <v>2</v>
          </cell>
          <cell r="G6078" t="str">
            <v>CB40040000010T</v>
          </cell>
          <cell r="H6078">
            <v>0.75</v>
          </cell>
          <cell r="I6078" t="str">
            <v>-</v>
          </cell>
          <cell r="J6078">
            <v>2</v>
          </cell>
          <cell r="K6078">
            <v>2</v>
          </cell>
        </row>
        <row r="6079">
          <cell r="A6079" t="str">
            <v>M2</v>
          </cell>
          <cell r="B6079" t="str">
            <v>A5C</v>
          </cell>
          <cell r="C6079" t="str">
            <v>P</v>
          </cell>
          <cell r="D6079" t="str">
            <v>23205</v>
          </cell>
          <cell r="E6079" t="str">
            <v>R TEE</v>
          </cell>
          <cell r="F6079">
            <v>2</v>
          </cell>
          <cell r="G6079" t="str">
            <v>CB40040000010T</v>
          </cell>
          <cell r="H6079">
            <v>0.75</v>
          </cell>
          <cell r="I6079" t="str">
            <v>-</v>
          </cell>
          <cell r="J6079">
            <v>2</v>
          </cell>
          <cell r="K6079">
            <v>2</v>
          </cell>
        </row>
        <row r="6080">
          <cell r="A6080" t="str">
            <v>M2</v>
          </cell>
          <cell r="B6080" t="str">
            <v>A5C</v>
          </cell>
          <cell r="C6080" t="str">
            <v>P</v>
          </cell>
          <cell r="D6080" t="str">
            <v>23214</v>
          </cell>
          <cell r="E6080" t="str">
            <v>R TEE</v>
          </cell>
          <cell r="F6080">
            <v>2</v>
          </cell>
          <cell r="G6080" t="str">
            <v>CB40040000010T</v>
          </cell>
          <cell r="H6080">
            <v>0.75</v>
          </cell>
          <cell r="I6080" t="str">
            <v>-</v>
          </cell>
          <cell r="J6080">
            <v>3</v>
          </cell>
          <cell r="K6080">
            <v>3</v>
          </cell>
        </row>
        <row r="6081">
          <cell r="A6081" t="str">
            <v>M2</v>
          </cell>
          <cell r="B6081" t="str">
            <v>A5C</v>
          </cell>
          <cell r="C6081" t="str">
            <v>P</v>
          </cell>
          <cell r="D6081" t="str">
            <v>23207</v>
          </cell>
          <cell r="E6081" t="str">
            <v>R TEE</v>
          </cell>
          <cell r="F6081">
            <v>2</v>
          </cell>
          <cell r="G6081" t="str">
            <v>CB40040000010T</v>
          </cell>
          <cell r="H6081">
            <v>0.75</v>
          </cell>
          <cell r="I6081" t="str">
            <v>-</v>
          </cell>
          <cell r="J6081">
            <v>2</v>
          </cell>
          <cell r="K6081">
            <v>2</v>
          </cell>
        </row>
        <row r="6082">
          <cell r="A6082" t="str">
            <v>M2</v>
          </cell>
          <cell r="B6082" t="str">
            <v>A5C</v>
          </cell>
          <cell r="C6082" t="str">
            <v>P</v>
          </cell>
          <cell r="D6082" t="str">
            <v>23208</v>
          </cell>
          <cell r="E6082" t="str">
            <v>R TEE</v>
          </cell>
          <cell r="F6082">
            <v>2</v>
          </cell>
          <cell r="G6082" t="str">
            <v>CB40040000010T</v>
          </cell>
          <cell r="H6082">
            <v>0.75</v>
          </cell>
          <cell r="I6082" t="str">
            <v>-</v>
          </cell>
          <cell r="J6082">
            <v>2</v>
          </cell>
          <cell r="K6082">
            <v>2</v>
          </cell>
        </row>
        <row r="6083">
          <cell r="A6083" t="str">
            <v>M2</v>
          </cell>
          <cell r="B6083" t="str">
            <v>A5C</v>
          </cell>
          <cell r="C6083" t="str">
            <v>P</v>
          </cell>
          <cell r="D6083" t="str">
            <v>23212</v>
          </cell>
          <cell r="E6083" t="str">
            <v>R TEE</v>
          </cell>
          <cell r="F6083">
            <v>2</v>
          </cell>
          <cell r="G6083" t="str">
            <v>CB40040000010T</v>
          </cell>
          <cell r="H6083">
            <v>0.75</v>
          </cell>
          <cell r="I6083" t="str">
            <v>-</v>
          </cell>
          <cell r="J6083">
            <v>3</v>
          </cell>
          <cell r="K6083">
            <v>3</v>
          </cell>
        </row>
        <row r="6084">
          <cell r="A6084" t="str">
            <v>M2</v>
          </cell>
          <cell r="B6084" t="str">
            <v>A5C</v>
          </cell>
          <cell r="C6084" t="str">
            <v>P</v>
          </cell>
          <cell r="D6084" t="str">
            <v>23213</v>
          </cell>
          <cell r="E6084" t="str">
            <v>R TEE</v>
          </cell>
          <cell r="F6084">
            <v>2</v>
          </cell>
          <cell r="G6084" t="str">
            <v>CB40040000010T</v>
          </cell>
          <cell r="H6084">
            <v>0.75</v>
          </cell>
          <cell r="I6084" t="str">
            <v>-</v>
          </cell>
          <cell r="J6084">
            <v>3</v>
          </cell>
          <cell r="K6084">
            <v>3</v>
          </cell>
        </row>
        <row r="6085">
          <cell r="A6085" t="str">
            <v>M2</v>
          </cell>
          <cell r="B6085" t="str">
            <v>A5C</v>
          </cell>
          <cell r="C6085" t="str">
            <v>P</v>
          </cell>
          <cell r="D6085" t="str">
            <v>23230</v>
          </cell>
          <cell r="E6085" t="str">
            <v>R TEE</v>
          </cell>
          <cell r="F6085">
            <v>2</v>
          </cell>
          <cell r="G6085" t="str">
            <v>CB40040000010T</v>
          </cell>
          <cell r="H6085">
            <v>0.75</v>
          </cell>
          <cell r="I6085" t="str">
            <v>-</v>
          </cell>
          <cell r="J6085">
            <v>3</v>
          </cell>
          <cell r="K6085">
            <v>3</v>
          </cell>
        </row>
        <row r="6086">
          <cell r="A6086" t="str">
            <v>M2</v>
          </cell>
          <cell r="B6086" t="str">
            <v>A5C</v>
          </cell>
          <cell r="C6086" t="str">
            <v>P</v>
          </cell>
          <cell r="D6086" t="str">
            <v>23239</v>
          </cell>
          <cell r="E6086" t="str">
            <v>R TEE</v>
          </cell>
          <cell r="F6086">
            <v>2</v>
          </cell>
          <cell r="G6086" t="str">
            <v>CB40040000010T</v>
          </cell>
          <cell r="H6086">
            <v>0.75</v>
          </cell>
          <cell r="I6086" t="str">
            <v>-</v>
          </cell>
          <cell r="J6086">
            <v>2</v>
          </cell>
          <cell r="K6086">
            <v>2</v>
          </cell>
        </row>
        <row r="6087">
          <cell r="A6087" t="str">
            <v>M2</v>
          </cell>
          <cell r="B6087" t="str">
            <v>A5C</v>
          </cell>
          <cell r="C6087" t="str">
            <v>P</v>
          </cell>
          <cell r="D6087" t="str">
            <v>23252</v>
          </cell>
          <cell r="E6087" t="str">
            <v>R TEE</v>
          </cell>
          <cell r="F6087">
            <v>2</v>
          </cell>
          <cell r="G6087" t="str">
            <v>CB40040000010T</v>
          </cell>
          <cell r="H6087">
            <v>0.75</v>
          </cell>
          <cell r="I6087" t="str">
            <v>-</v>
          </cell>
          <cell r="J6087">
            <v>3</v>
          </cell>
          <cell r="K6087">
            <v>3</v>
          </cell>
        </row>
        <row r="6088">
          <cell r="A6088" t="str">
            <v>M2</v>
          </cell>
          <cell r="B6088" t="str">
            <v>A5C</v>
          </cell>
          <cell r="C6088" t="str">
            <v>P</v>
          </cell>
          <cell r="D6088" t="str">
            <v>24007</v>
          </cell>
          <cell r="E6088" t="str">
            <v>R TEE</v>
          </cell>
          <cell r="F6088">
            <v>2</v>
          </cell>
          <cell r="G6088" t="str">
            <v>CB40040000010T</v>
          </cell>
          <cell r="H6088">
            <v>0.75</v>
          </cell>
          <cell r="I6088" t="str">
            <v>-</v>
          </cell>
          <cell r="J6088">
            <v>1</v>
          </cell>
          <cell r="K6088">
            <v>1</v>
          </cell>
        </row>
        <row r="6089">
          <cell r="A6089" t="str">
            <v>M2</v>
          </cell>
          <cell r="B6089" t="str">
            <v>A5C</v>
          </cell>
          <cell r="C6089" t="str">
            <v>P</v>
          </cell>
          <cell r="D6089" t="str">
            <v>24008</v>
          </cell>
          <cell r="E6089" t="str">
            <v>R TEE</v>
          </cell>
          <cell r="F6089">
            <v>2</v>
          </cell>
          <cell r="G6089" t="str">
            <v>CB40040000010T</v>
          </cell>
          <cell r="H6089">
            <v>0.75</v>
          </cell>
          <cell r="I6089" t="str">
            <v>-</v>
          </cell>
          <cell r="J6089">
            <v>3</v>
          </cell>
          <cell r="K6089">
            <v>3</v>
          </cell>
        </row>
        <row r="6090">
          <cell r="A6090" t="str">
            <v>M2</v>
          </cell>
          <cell r="B6090" t="str">
            <v>A5C</v>
          </cell>
          <cell r="C6090" t="str">
            <v>P</v>
          </cell>
          <cell r="D6090" t="str">
            <v>24020</v>
          </cell>
          <cell r="E6090" t="str">
            <v>R TEE</v>
          </cell>
          <cell r="F6090">
            <v>2</v>
          </cell>
          <cell r="G6090" t="str">
            <v>CB40040000010T</v>
          </cell>
          <cell r="H6090">
            <v>0.75</v>
          </cell>
          <cell r="I6090" t="str">
            <v>-</v>
          </cell>
          <cell r="J6090">
            <v>2</v>
          </cell>
          <cell r="K6090">
            <v>2</v>
          </cell>
        </row>
        <row r="6091">
          <cell r="A6091" t="str">
            <v>M2</v>
          </cell>
          <cell r="B6091" t="str">
            <v>A5C</v>
          </cell>
          <cell r="C6091" t="str">
            <v>N</v>
          </cell>
          <cell r="D6091" t="str">
            <v>23636</v>
          </cell>
          <cell r="E6091" t="str">
            <v>R TEE</v>
          </cell>
          <cell r="F6091">
            <v>2</v>
          </cell>
          <cell r="G6091" t="str">
            <v>CB40040000010T</v>
          </cell>
          <cell r="H6091">
            <v>0.75</v>
          </cell>
          <cell r="I6091" t="str">
            <v>-</v>
          </cell>
          <cell r="J6091">
            <v>1</v>
          </cell>
          <cell r="K6091">
            <v>1</v>
          </cell>
        </row>
        <row r="6092">
          <cell r="A6092" t="str">
            <v>M2</v>
          </cell>
          <cell r="B6092" t="str">
            <v>A5C</v>
          </cell>
          <cell r="C6092" t="str">
            <v>N</v>
          </cell>
          <cell r="D6092" t="str">
            <v>23637</v>
          </cell>
          <cell r="E6092" t="str">
            <v>R TEE</v>
          </cell>
          <cell r="F6092">
            <v>2</v>
          </cell>
          <cell r="G6092" t="str">
            <v>CB40040000010T</v>
          </cell>
          <cell r="H6092">
            <v>0.75</v>
          </cell>
          <cell r="I6092" t="str">
            <v>-</v>
          </cell>
          <cell r="J6092">
            <v>1</v>
          </cell>
          <cell r="K6092">
            <v>1</v>
          </cell>
        </row>
        <row r="6093">
          <cell r="A6093" t="str">
            <v>M2</v>
          </cell>
          <cell r="B6093" t="str">
            <v>A5C</v>
          </cell>
          <cell r="C6093" t="str">
            <v>N</v>
          </cell>
          <cell r="D6093" t="str">
            <v>23639</v>
          </cell>
          <cell r="E6093" t="str">
            <v>R TEE</v>
          </cell>
          <cell r="F6093">
            <v>2</v>
          </cell>
          <cell r="G6093" t="str">
            <v>CB40040000010T</v>
          </cell>
          <cell r="H6093">
            <v>0.75</v>
          </cell>
          <cell r="I6093" t="str">
            <v>-</v>
          </cell>
          <cell r="J6093">
            <v>1</v>
          </cell>
          <cell r="K6093">
            <v>1</v>
          </cell>
        </row>
        <row r="6094">
          <cell r="A6094" t="str">
            <v>M2</v>
          </cell>
          <cell r="B6094" t="str">
            <v>A5C</v>
          </cell>
          <cell r="C6094" t="str">
            <v>P</v>
          </cell>
          <cell r="D6094" t="str">
            <v>23037</v>
          </cell>
          <cell r="E6094" t="str">
            <v>R TEE</v>
          </cell>
          <cell r="F6094">
            <v>2</v>
          </cell>
          <cell r="G6094" t="str">
            <v>CB40040000010T</v>
          </cell>
          <cell r="H6094">
            <v>0.75</v>
          </cell>
          <cell r="I6094" t="str">
            <v>-</v>
          </cell>
          <cell r="J6094">
            <v>5</v>
          </cell>
          <cell r="K6094">
            <v>5</v>
          </cell>
        </row>
        <row r="6095">
          <cell r="A6095" t="str">
            <v>M2</v>
          </cell>
          <cell r="B6095" t="str">
            <v>A5C</v>
          </cell>
          <cell r="C6095" t="str">
            <v>P</v>
          </cell>
          <cell r="D6095" t="str">
            <v>23204</v>
          </cell>
          <cell r="E6095" t="str">
            <v>R TEE</v>
          </cell>
          <cell r="F6095">
            <v>2</v>
          </cell>
          <cell r="G6095" t="str">
            <v>CB40040000010T</v>
          </cell>
          <cell r="H6095">
            <v>0.75</v>
          </cell>
          <cell r="I6095" t="str">
            <v>-</v>
          </cell>
          <cell r="J6095">
            <v>2</v>
          </cell>
          <cell r="K6095">
            <v>2</v>
          </cell>
        </row>
        <row r="6096">
          <cell r="A6096" t="str">
            <v>M2</v>
          </cell>
          <cell r="B6096" t="str">
            <v>A5C</v>
          </cell>
          <cell r="C6096" t="str">
            <v>P</v>
          </cell>
          <cell r="D6096" t="str">
            <v>23206</v>
          </cell>
          <cell r="E6096" t="str">
            <v>R TEE</v>
          </cell>
          <cell r="F6096">
            <v>2</v>
          </cell>
          <cell r="G6096" t="str">
            <v>CB40040000010T</v>
          </cell>
          <cell r="H6096">
            <v>0.75</v>
          </cell>
          <cell r="I6096" t="str">
            <v>-</v>
          </cell>
          <cell r="J6096">
            <v>2</v>
          </cell>
          <cell r="K6096">
            <v>2</v>
          </cell>
        </row>
        <row r="6097">
          <cell r="A6097" t="str">
            <v>M2</v>
          </cell>
          <cell r="B6097" t="str">
            <v>A5C</v>
          </cell>
          <cell r="C6097" t="str">
            <v>P</v>
          </cell>
          <cell r="D6097" t="str">
            <v>23235</v>
          </cell>
          <cell r="E6097" t="str">
            <v>R TEE</v>
          </cell>
          <cell r="F6097">
            <v>2</v>
          </cell>
          <cell r="G6097" t="str">
            <v>CB40040000010T</v>
          </cell>
          <cell r="H6097">
            <v>0.75</v>
          </cell>
          <cell r="I6097" t="str">
            <v>-</v>
          </cell>
          <cell r="J6097">
            <v>2</v>
          </cell>
          <cell r="K6097">
            <v>2</v>
          </cell>
        </row>
        <row r="6098">
          <cell r="A6098" t="str">
            <v>M2</v>
          </cell>
          <cell r="B6098" t="str">
            <v>A5C</v>
          </cell>
          <cell r="C6098" t="str">
            <v>P</v>
          </cell>
          <cell r="D6098" t="str">
            <v>23245</v>
          </cell>
          <cell r="E6098" t="str">
            <v>R TEE</v>
          </cell>
          <cell r="F6098">
            <v>2</v>
          </cell>
          <cell r="G6098" t="str">
            <v>CB40040000010T</v>
          </cell>
          <cell r="H6098">
            <v>0.75</v>
          </cell>
          <cell r="I6098" t="str">
            <v>-</v>
          </cell>
          <cell r="J6098">
            <v>3</v>
          </cell>
          <cell r="K6098">
            <v>3</v>
          </cell>
        </row>
        <row r="6099">
          <cell r="A6099" t="str">
            <v>M2</v>
          </cell>
          <cell r="B6099" t="str">
            <v>A5C</v>
          </cell>
          <cell r="C6099" t="str">
            <v>P</v>
          </cell>
          <cell r="D6099" t="str">
            <v>24013</v>
          </cell>
          <cell r="E6099" t="str">
            <v>R TEE</v>
          </cell>
          <cell r="F6099">
            <v>2</v>
          </cell>
          <cell r="G6099" t="str">
            <v>CB40040000010T</v>
          </cell>
          <cell r="H6099">
            <v>0.75</v>
          </cell>
          <cell r="I6099" t="str">
            <v>-</v>
          </cell>
          <cell r="J6099">
            <v>3</v>
          </cell>
          <cell r="K6099">
            <v>3</v>
          </cell>
        </row>
        <row r="6100">
          <cell r="A6100" t="str">
            <v>M2</v>
          </cell>
          <cell r="B6100" t="str">
            <v>A5C</v>
          </cell>
          <cell r="C6100" t="str">
            <v>P</v>
          </cell>
          <cell r="D6100" t="str">
            <v>23059</v>
          </cell>
          <cell r="E6100" t="str">
            <v>C SWG</v>
          </cell>
          <cell r="F6100">
            <v>2</v>
          </cell>
          <cell r="G6100" t="str">
            <v>CB16110808010T</v>
          </cell>
          <cell r="H6100">
            <v>0.75</v>
          </cell>
          <cell r="I6100" t="str">
            <v>-</v>
          </cell>
          <cell r="J6100">
            <v>2</v>
          </cell>
          <cell r="K6100">
            <v>2</v>
          </cell>
        </row>
        <row r="6101">
          <cell r="A6101" t="str">
            <v>M2</v>
          </cell>
          <cell r="B6101" t="str">
            <v>A5C</v>
          </cell>
          <cell r="C6101" t="str">
            <v>P</v>
          </cell>
          <cell r="D6101" t="str">
            <v>23059</v>
          </cell>
          <cell r="E6101" t="str">
            <v>C SWG</v>
          </cell>
          <cell r="F6101">
            <v>2</v>
          </cell>
          <cell r="G6101" t="str">
            <v>CB16110808010T</v>
          </cell>
          <cell r="H6101">
            <v>0.75</v>
          </cell>
          <cell r="I6101" t="str">
            <v>-</v>
          </cell>
          <cell r="J6101">
            <v>1</v>
          </cell>
          <cell r="K6101">
            <v>1</v>
          </cell>
        </row>
        <row r="6102">
          <cell r="A6102" t="str">
            <v>M2</v>
          </cell>
          <cell r="B6102" t="str">
            <v>A5C</v>
          </cell>
          <cell r="C6102" t="str">
            <v>P</v>
          </cell>
          <cell r="D6102" t="str">
            <v>23183</v>
          </cell>
          <cell r="E6102" t="str">
            <v>C SWG</v>
          </cell>
          <cell r="F6102">
            <v>2</v>
          </cell>
          <cell r="G6102" t="str">
            <v>CB16110808010T</v>
          </cell>
          <cell r="H6102">
            <v>0.75</v>
          </cell>
          <cell r="I6102" t="str">
            <v>-</v>
          </cell>
          <cell r="J6102">
            <v>1</v>
          </cell>
          <cell r="K6102">
            <v>1</v>
          </cell>
        </row>
        <row r="6103">
          <cell r="A6103" t="str">
            <v>M2</v>
          </cell>
          <cell r="B6103" t="str">
            <v>A5C</v>
          </cell>
          <cell r="C6103" t="str">
            <v>TRIM</v>
          </cell>
          <cell r="D6103" t="str">
            <v>V-2352</v>
          </cell>
          <cell r="E6103" t="str">
            <v>C SWG</v>
          </cell>
          <cell r="F6103">
            <v>2</v>
          </cell>
          <cell r="G6103" t="str">
            <v>CB16110808010T</v>
          </cell>
          <cell r="H6103">
            <v>0.75</v>
          </cell>
          <cell r="I6103" t="str">
            <v>-</v>
          </cell>
          <cell r="J6103">
            <v>1</v>
          </cell>
          <cell r="K6103">
            <v>1</v>
          </cell>
        </row>
        <row r="6104">
          <cell r="A6104" t="str">
            <v>M2</v>
          </cell>
          <cell r="B6104" t="str">
            <v>A5C</v>
          </cell>
          <cell r="C6104" t="str">
            <v>P</v>
          </cell>
          <cell r="D6104" t="str">
            <v>23059</v>
          </cell>
          <cell r="E6104" t="str">
            <v>R TEE</v>
          </cell>
          <cell r="F6104">
            <v>2</v>
          </cell>
          <cell r="G6104" t="str">
            <v>CB40040000010T</v>
          </cell>
          <cell r="H6104">
            <v>0.75</v>
          </cell>
          <cell r="I6104" t="str">
            <v>-</v>
          </cell>
          <cell r="J6104">
            <v>3</v>
          </cell>
          <cell r="K6104">
            <v>3</v>
          </cell>
        </row>
        <row r="6105">
          <cell r="A6105" t="str">
            <v>M2</v>
          </cell>
          <cell r="B6105" t="str">
            <v>A5C</v>
          </cell>
          <cell r="C6105" t="str">
            <v>P</v>
          </cell>
          <cell r="D6105" t="str">
            <v>23048</v>
          </cell>
          <cell r="E6105" t="str">
            <v>C SWG</v>
          </cell>
          <cell r="F6105">
            <v>2</v>
          </cell>
          <cell r="G6105" t="str">
            <v>CB16110808010T</v>
          </cell>
          <cell r="H6105">
            <v>0.75</v>
          </cell>
          <cell r="I6105" t="str">
            <v>-</v>
          </cell>
          <cell r="J6105">
            <v>2</v>
          </cell>
          <cell r="K6105">
            <v>2</v>
          </cell>
        </row>
        <row r="6106">
          <cell r="A6106" t="str">
            <v>M2</v>
          </cell>
          <cell r="B6106" t="str">
            <v>A5C</v>
          </cell>
          <cell r="C6106" t="str">
            <v>P</v>
          </cell>
          <cell r="D6106" t="str">
            <v>23074</v>
          </cell>
          <cell r="E6106" t="str">
            <v>C SWG</v>
          </cell>
          <cell r="F6106">
            <v>2</v>
          </cell>
          <cell r="G6106" t="str">
            <v>CB16110808010T</v>
          </cell>
          <cell r="H6106">
            <v>0.75</v>
          </cell>
          <cell r="I6106" t="str">
            <v>-</v>
          </cell>
          <cell r="J6106">
            <v>2</v>
          </cell>
          <cell r="K6106">
            <v>2</v>
          </cell>
        </row>
        <row r="6107">
          <cell r="A6107" t="str">
            <v>M2</v>
          </cell>
          <cell r="B6107" t="str">
            <v>A5C</v>
          </cell>
          <cell r="C6107" t="str">
            <v>P</v>
          </cell>
          <cell r="D6107" t="str">
            <v>23079</v>
          </cell>
          <cell r="E6107" t="str">
            <v>C SWG</v>
          </cell>
          <cell r="F6107">
            <v>2</v>
          </cell>
          <cell r="G6107" t="str">
            <v>CB16110808010T</v>
          </cell>
          <cell r="H6107">
            <v>0.75</v>
          </cell>
          <cell r="I6107" t="str">
            <v>-</v>
          </cell>
          <cell r="J6107">
            <v>2</v>
          </cell>
          <cell r="K6107">
            <v>2</v>
          </cell>
        </row>
        <row r="6108">
          <cell r="A6108" t="str">
            <v>M2</v>
          </cell>
          <cell r="B6108" t="str">
            <v>A5C</v>
          </cell>
          <cell r="C6108" t="str">
            <v>P</v>
          </cell>
          <cell r="D6108" t="str">
            <v>23219</v>
          </cell>
          <cell r="E6108" t="str">
            <v>C SWG</v>
          </cell>
          <cell r="F6108">
            <v>2</v>
          </cell>
          <cell r="G6108" t="str">
            <v>CB16110808010T</v>
          </cell>
          <cell r="H6108">
            <v>0.75</v>
          </cell>
          <cell r="I6108" t="str">
            <v>-</v>
          </cell>
          <cell r="J6108">
            <v>1</v>
          </cell>
          <cell r="K6108">
            <v>1</v>
          </cell>
        </row>
        <row r="6109">
          <cell r="A6109" t="str">
            <v>M2</v>
          </cell>
          <cell r="B6109" t="str">
            <v>A5C</v>
          </cell>
          <cell r="C6109" t="str">
            <v>P</v>
          </cell>
          <cell r="D6109" t="str">
            <v>24016</v>
          </cell>
          <cell r="E6109" t="str">
            <v>C SWG</v>
          </cell>
          <cell r="F6109">
            <v>2</v>
          </cell>
          <cell r="G6109" t="str">
            <v>CB16110808010T</v>
          </cell>
          <cell r="H6109">
            <v>0.75</v>
          </cell>
          <cell r="I6109" t="str">
            <v>-</v>
          </cell>
          <cell r="J6109">
            <v>2</v>
          </cell>
          <cell r="K6109">
            <v>2</v>
          </cell>
        </row>
        <row r="6110">
          <cell r="A6110" t="str">
            <v>M2</v>
          </cell>
          <cell r="B6110" t="str">
            <v>A5C</v>
          </cell>
          <cell r="C6110" t="str">
            <v>P</v>
          </cell>
          <cell r="D6110" t="str">
            <v>24017</v>
          </cell>
          <cell r="E6110" t="str">
            <v>C SWG</v>
          </cell>
          <cell r="F6110">
            <v>2</v>
          </cell>
          <cell r="G6110" t="str">
            <v>CB16110808010T</v>
          </cell>
          <cell r="H6110">
            <v>0.75</v>
          </cell>
          <cell r="I6110" t="str">
            <v>-</v>
          </cell>
          <cell r="J6110">
            <v>1</v>
          </cell>
          <cell r="K6110">
            <v>1</v>
          </cell>
        </row>
        <row r="6111">
          <cell r="A6111" t="str">
            <v>M2</v>
          </cell>
          <cell r="B6111" t="str">
            <v>A5C</v>
          </cell>
          <cell r="C6111" t="str">
            <v>P</v>
          </cell>
          <cell r="D6111" t="str">
            <v>24018</v>
          </cell>
          <cell r="E6111" t="str">
            <v>C SWG</v>
          </cell>
          <cell r="F6111">
            <v>2</v>
          </cell>
          <cell r="G6111" t="str">
            <v>CB16110808010T</v>
          </cell>
          <cell r="H6111">
            <v>0.75</v>
          </cell>
          <cell r="I6111" t="str">
            <v>-</v>
          </cell>
          <cell r="J6111">
            <v>1</v>
          </cell>
          <cell r="K6111">
            <v>1</v>
          </cell>
        </row>
        <row r="6112">
          <cell r="A6112" t="str">
            <v>M2</v>
          </cell>
          <cell r="B6112" t="str">
            <v>A5C</v>
          </cell>
          <cell r="C6112" t="str">
            <v>TRIM</v>
          </cell>
          <cell r="D6112" t="str">
            <v>C-2302</v>
          </cell>
          <cell r="E6112" t="str">
            <v>C SWG</v>
          </cell>
          <cell r="F6112">
            <v>2</v>
          </cell>
          <cell r="G6112" t="str">
            <v>CB16110808010T</v>
          </cell>
          <cell r="H6112">
            <v>0.75</v>
          </cell>
          <cell r="I6112" t="str">
            <v>-</v>
          </cell>
          <cell r="J6112">
            <v>1</v>
          </cell>
          <cell r="K6112">
            <v>1</v>
          </cell>
        </row>
        <row r="6113">
          <cell r="A6113" t="str">
            <v>M2</v>
          </cell>
          <cell r="B6113" t="str">
            <v>A5C</v>
          </cell>
          <cell r="C6113" t="str">
            <v>TRIM</v>
          </cell>
          <cell r="D6113" t="str">
            <v>C-2303</v>
          </cell>
          <cell r="E6113" t="str">
            <v>C SWG</v>
          </cell>
          <cell r="F6113">
            <v>2</v>
          </cell>
          <cell r="G6113" t="str">
            <v>CB16110808010T</v>
          </cell>
          <cell r="H6113">
            <v>0.75</v>
          </cell>
          <cell r="I6113" t="str">
            <v>-</v>
          </cell>
          <cell r="J6113">
            <v>1</v>
          </cell>
          <cell r="K6113">
            <v>1</v>
          </cell>
        </row>
        <row r="6114">
          <cell r="A6114" t="str">
            <v>M2</v>
          </cell>
          <cell r="B6114" t="str">
            <v>A5C</v>
          </cell>
          <cell r="C6114" t="str">
            <v>TRIM</v>
          </cell>
          <cell r="D6114" t="str">
            <v>C-2304</v>
          </cell>
          <cell r="E6114" t="str">
            <v>C SWG</v>
          </cell>
          <cell r="F6114">
            <v>2</v>
          </cell>
          <cell r="G6114" t="str">
            <v>CB16110808010T</v>
          </cell>
          <cell r="H6114">
            <v>0.75</v>
          </cell>
          <cell r="I6114" t="str">
            <v>-</v>
          </cell>
          <cell r="J6114">
            <v>1</v>
          </cell>
          <cell r="K6114">
            <v>1</v>
          </cell>
        </row>
        <row r="6115">
          <cell r="A6115" t="str">
            <v>M2</v>
          </cell>
          <cell r="B6115" t="str">
            <v>A5C</v>
          </cell>
          <cell r="C6115" t="str">
            <v>TRIM</v>
          </cell>
          <cell r="D6115" t="str">
            <v>C-2305</v>
          </cell>
          <cell r="E6115" t="str">
            <v>C SWG</v>
          </cell>
          <cell r="F6115">
            <v>2</v>
          </cell>
          <cell r="G6115" t="str">
            <v>CB16110808010T</v>
          </cell>
          <cell r="H6115">
            <v>0.75</v>
          </cell>
          <cell r="I6115" t="str">
            <v>-</v>
          </cell>
          <cell r="J6115">
            <v>1</v>
          </cell>
          <cell r="K6115">
            <v>1</v>
          </cell>
        </row>
        <row r="6116">
          <cell r="A6116" t="str">
            <v>M2</v>
          </cell>
          <cell r="B6116" t="str">
            <v>A5C</v>
          </cell>
          <cell r="C6116" t="str">
            <v>TRIM</v>
          </cell>
          <cell r="D6116" t="str">
            <v>C-2306</v>
          </cell>
          <cell r="E6116" t="str">
            <v>C SWG</v>
          </cell>
          <cell r="F6116">
            <v>2</v>
          </cell>
          <cell r="G6116" t="str">
            <v>CB16110808010T</v>
          </cell>
          <cell r="H6116">
            <v>0.75</v>
          </cell>
          <cell r="I6116" t="str">
            <v>-</v>
          </cell>
          <cell r="J6116">
            <v>1</v>
          </cell>
          <cell r="K6116">
            <v>1</v>
          </cell>
        </row>
        <row r="6117">
          <cell r="A6117" t="str">
            <v>M2</v>
          </cell>
          <cell r="B6117" t="str">
            <v>A5C</v>
          </cell>
          <cell r="C6117" t="str">
            <v>TRIM</v>
          </cell>
          <cell r="D6117" t="str">
            <v>V-2325</v>
          </cell>
          <cell r="E6117" t="str">
            <v>C SWG</v>
          </cell>
          <cell r="F6117">
            <v>2</v>
          </cell>
          <cell r="G6117" t="str">
            <v>CB16110808010T</v>
          </cell>
          <cell r="H6117">
            <v>0.75</v>
          </cell>
          <cell r="I6117" t="str">
            <v>-</v>
          </cell>
          <cell r="J6117">
            <v>1</v>
          </cell>
          <cell r="K6117">
            <v>1</v>
          </cell>
        </row>
        <row r="6118">
          <cell r="A6118" t="str">
            <v>M2</v>
          </cell>
          <cell r="B6118" t="str">
            <v>A5C</v>
          </cell>
          <cell r="C6118" t="str">
            <v>P</v>
          </cell>
          <cell r="D6118" t="str">
            <v>23079</v>
          </cell>
          <cell r="E6118" t="str">
            <v>C SWG</v>
          </cell>
          <cell r="F6118">
            <v>2</v>
          </cell>
          <cell r="G6118" t="str">
            <v>CB16110808010T</v>
          </cell>
          <cell r="H6118">
            <v>0.75</v>
          </cell>
          <cell r="I6118" t="str">
            <v>-</v>
          </cell>
          <cell r="J6118">
            <v>1</v>
          </cell>
          <cell r="K6118">
            <v>1</v>
          </cell>
        </row>
        <row r="6119">
          <cell r="A6119" t="str">
            <v>M2</v>
          </cell>
          <cell r="B6119" t="str">
            <v>A5C</v>
          </cell>
          <cell r="C6119" t="str">
            <v>P</v>
          </cell>
          <cell r="D6119" t="str">
            <v>23018</v>
          </cell>
          <cell r="E6119" t="str">
            <v>E SWG</v>
          </cell>
          <cell r="F6119">
            <v>2</v>
          </cell>
          <cell r="G6119" t="str">
            <v>CB16210808010T</v>
          </cell>
          <cell r="H6119">
            <v>0.75</v>
          </cell>
          <cell r="I6119" t="str">
            <v>-</v>
          </cell>
          <cell r="J6119">
            <v>2</v>
          </cell>
          <cell r="K6119">
            <v>2</v>
          </cell>
        </row>
        <row r="6120">
          <cell r="A6120" t="str">
            <v>M2</v>
          </cell>
          <cell r="B6120" t="str">
            <v>A5C</v>
          </cell>
          <cell r="C6120" t="str">
            <v>P</v>
          </cell>
          <cell r="D6120" t="str">
            <v>23027</v>
          </cell>
          <cell r="E6120" t="str">
            <v>E SWG</v>
          </cell>
          <cell r="F6120">
            <v>2</v>
          </cell>
          <cell r="G6120" t="str">
            <v>CB16210808010T</v>
          </cell>
          <cell r="H6120">
            <v>0.75</v>
          </cell>
          <cell r="I6120" t="str">
            <v>-</v>
          </cell>
          <cell r="J6120">
            <v>2</v>
          </cell>
          <cell r="K6120">
            <v>2</v>
          </cell>
        </row>
        <row r="6121">
          <cell r="A6121" t="str">
            <v>M2</v>
          </cell>
          <cell r="B6121" t="str">
            <v>A5C</v>
          </cell>
          <cell r="C6121" t="str">
            <v>P</v>
          </cell>
          <cell r="D6121" t="str">
            <v>23018</v>
          </cell>
          <cell r="E6121" t="str">
            <v>R TEE</v>
          </cell>
          <cell r="F6121">
            <v>2</v>
          </cell>
          <cell r="G6121" t="str">
            <v>CB40040000010T</v>
          </cell>
          <cell r="H6121">
            <v>0.75</v>
          </cell>
          <cell r="I6121" t="str">
            <v>-</v>
          </cell>
          <cell r="J6121">
            <v>2</v>
          </cell>
          <cell r="K6121">
            <v>2</v>
          </cell>
        </row>
        <row r="6122">
          <cell r="A6122" t="str">
            <v>M2</v>
          </cell>
          <cell r="B6122" t="str">
            <v>A5C</v>
          </cell>
          <cell r="C6122" t="str">
            <v>P</v>
          </cell>
          <cell r="D6122" t="str">
            <v>23018</v>
          </cell>
          <cell r="E6122" t="str">
            <v>R TEE</v>
          </cell>
          <cell r="F6122">
            <v>2</v>
          </cell>
          <cell r="G6122" t="str">
            <v>CB40040000010T</v>
          </cell>
          <cell r="H6122">
            <v>0.75</v>
          </cell>
          <cell r="I6122" t="str">
            <v>-</v>
          </cell>
          <cell r="J6122">
            <v>3</v>
          </cell>
          <cell r="K6122">
            <v>3</v>
          </cell>
        </row>
        <row r="6123">
          <cell r="A6123" t="str">
            <v>M2</v>
          </cell>
          <cell r="B6123" t="str">
            <v>A5C</v>
          </cell>
          <cell r="C6123" t="str">
            <v>P</v>
          </cell>
          <cell r="D6123" t="str">
            <v>23027</v>
          </cell>
          <cell r="E6123" t="str">
            <v>R TEE</v>
          </cell>
          <cell r="F6123">
            <v>2</v>
          </cell>
          <cell r="G6123" t="str">
            <v>CB40040000010T</v>
          </cell>
          <cell r="H6123">
            <v>0.75</v>
          </cell>
          <cell r="I6123" t="str">
            <v>-</v>
          </cell>
          <cell r="J6123">
            <v>2</v>
          </cell>
          <cell r="K6123">
            <v>2</v>
          </cell>
        </row>
        <row r="6124">
          <cell r="A6124" t="str">
            <v>M2</v>
          </cell>
          <cell r="B6124" t="str">
            <v>A5C</v>
          </cell>
          <cell r="C6124" t="str">
            <v>P</v>
          </cell>
          <cell r="D6124" t="str">
            <v>23048</v>
          </cell>
          <cell r="E6124" t="str">
            <v>R TEE</v>
          </cell>
          <cell r="F6124">
            <v>2</v>
          </cell>
          <cell r="G6124" t="str">
            <v>CB40040000010T</v>
          </cell>
          <cell r="H6124">
            <v>0.75</v>
          </cell>
          <cell r="I6124" t="str">
            <v>-</v>
          </cell>
          <cell r="J6124">
            <v>6</v>
          </cell>
          <cell r="K6124">
            <v>6</v>
          </cell>
        </row>
        <row r="6125">
          <cell r="A6125" t="str">
            <v>M2</v>
          </cell>
          <cell r="B6125" t="str">
            <v>A5C</v>
          </cell>
          <cell r="C6125" t="str">
            <v>P</v>
          </cell>
          <cell r="D6125" t="str">
            <v>23074</v>
          </cell>
          <cell r="E6125" t="str">
            <v>R TEE</v>
          </cell>
          <cell r="F6125">
            <v>2</v>
          </cell>
          <cell r="G6125" t="str">
            <v>CB40040000010T</v>
          </cell>
          <cell r="H6125">
            <v>0.75</v>
          </cell>
          <cell r="I6125" t="str">
            <v>-</v>
          </cell>
          <cell r="J6125">
            <v>2</v>
          </cell>
          <cell r="K6125">
            <v>2</v>
          </cell>
        </row>
        <row r="6126">
          <cell r="A6126" t="str">
            <v>M2</v>
          </cell>
          <cell r="B6126" t="str">
            <v>A5C</v>
          </cell>
          <cell r="C6126" t="str">
            <v>P</v>
          </cell>
          <cell r="D6126" t="str">
            <v>23223</v>
          </cell>
          <cell r="E6126" t="str">
            <v>R TEE</v>
          </cell>
          <cell r="F6126">
            <v>2</v>
          </cell>
          <cell r="G6126" t="str">
            <v>CB40040000010T</v>
          </cell>
          <cell r="H6126">
            <v>0.75</v>
          </cell>
          <cell r="I6126" t="str">
            <v>-</v>
          </cell>
          <cell r="J6126">
            <v>3</v>
          </cell>
          <cell r="K6126">
            <v>3</v>
          </cell>
        </row>
        <row r="6127">
          <cell r="A6127" t="str">
            <v>M2</v>
          </cell>
          <cell r="B6127" t="str">
            <v>A5C</v>
          </cell>
          <cell r="C6127" t="str">
            <v>P</v>
          </cell>
          <cell r="D6127" t="str">
            <v>23079</v>
          </cell>
          <cell r="E6127" t="str">
            <v>R TEE</v>
          </cell>
          <cell r="F6127">
            <v>2</v>
          </cell>
          <cell r="G6127" t="str">
            <v>CB40040000010T</v>
          </cell>
          <cell r="H6127">
            <v>0.75</v>
          </cell>
          <cell r="I6127" t="str">
            <v>-</v>
          </cell>
          <cell r="J6127">
            <v>2</v>
          </cell>
          <cell r="K6127">
            <v>2</v>
          </cell>
        </row>
        <row r="6128">
          <cell r="A6128" t="str">
            <v>M2</v>
          </cell>
          <cell r="B6128" t="str">
            <v>A5C</v>
          </cell>
          <cell r="C6128" t="str">
            <v>P</v>
          </cell>
          <cell r="D6128" t="str">
            <v>23013</v>
          </cell>
          <cell r="E6128" t="str">
            <v>C SWG</v>
          </cell>
          <cell r="F6128">
            <v>2</v>
          </cell>
          <cell r="G6128" t="str">
            <v>CB16110808010T</v>
          </cell>
          <cell r="H6128">
            <v>0.75</v>
          </cell>
          <cell r="I6128" t="str">
            <v>-</v>
          </cell>
          <cell r="J6128">
            <v>3</v>
          </cell>
          <cell r="K6128">
            <v>3</v>
          </cell>
        </row>
        <row r="6129">
          <cell r="A6129" t="str">
            <v>M2</v>
          </cell>
          <cell r="B6129" t="str">
            <v>A5C</v>
          </cell>
          <cell r="C6129" t="str">
            <v>P</v>
          </cell>
          <cell r="D6129" t="str">
            <v>23156</v>
          </cell>
          <cell r="E6129" t="str">
            <v>C SWG</v>
          </cell>
          <cell r="F6129">
            <v>2</v>
          </cell>
          <cell r="G6129" t="str">
            <v>CB16110808010T</v>
          </cell>
          <cell r="H6129">
            <v>0.75</v>
          </cell>
          <cell r="I6129" t="str">
            <v>-</v>
          </cell>
          <cell r="J6129">
            <v>1</v>
          </cell>
          <cell r="K6129">
            <v>1</v>
          </cell>
        </row>
        <row r="6130">
          <cell r="A6130" t="str">
            <v>M2</v>
          </cell>
          <cell r="B6130" t="str">
            <v>A5C</v>
          </cell>
          <cell r="C6130" t="str">
            <v>P</v>
          </cell>
          <cell r="D6130" t="str">
            <v>24004</v>
          </cell>
          <cell r="E6130" t="str">
            <v>C SWG</v>
          </cell>
          <cell r="F6130">
            <v>2</v>
          </cell>
          <cell r="G6130" t="str">
            <v>CB16110808010T</v>
          </cell>
          <cell r="H6130">
            <v>0.75</v>
          </cell>
          <cell r="I6130" t="str">
            <v>-</v>
          </cell>
          <cell r="J6130">
            <v>2</v>
          </cell>
          <cell r="K6130">
            <v>2</v>
          </cell>
        </row>
        <row r="6131">
          <cell r="A6131" t="str">
            <v>M2</v>
          </cell>
          <cell r="B6131" t="str">
            <v>A5C</v>
          </cell>
          <cell r="C6131" t="str">
            <v>P</v>
          </cell>
          <cell r="D6131" t="str">
            <v>24029</v>
          </cell>
          <cell r="E6131" t="str">
            <v>C SWG</v>
          </cell>
          <cell r="F6131">
            <v>2</v>
          </cell>
          <cell r="G6131" t="str">
            <v>CB16110808010T</v>
          </cell>
          <cell r="H6131">
            <v>0.75</v>
          </cell>
          <cell r="I6131" t="str">
            <v>-</v>
          </cell>
          <cell r="J6131">
            <v>1</v>
          </cell>
          <cell r="K6131">
            <v>1</v>
          </cell>
        </row>
        <row r="6132">
          <cell r="A6132" t="str">
            <v>M2</v>
          </cell>
          <cell r="B6132" t="str">
            <v>A5C</v>
          </cell>
          <cell r="C6132" t="str">
            <v>P</v>
          </cell>
          <cell r="D6132" t="str">
            <v>24031</v>
          </cell>
          <cell r="E6132" t="str">
            <v>C SWG</v>
          </cell>
          <cell r="F6132">
            <v>2</v>
          </cell>
          <cell r="G6132" t="str">
            <v>CB16110808010T</v>
          </cell>
          <cell r="H6132">
            <v>0.75</v>
          </cell>
          <cell r="I6132" t="str">
            <v>-</v>
          </cell>
          <cell r="J6132">
            <v>1</v>
          </cell>
          <cell r="K6132">
            <v>1</v>
          </cell>
        </row>
        <row r="6133">
          <cell r="A6133" t="str">
            <v>M2</v>
          </cell>
          <cell r="B6133" t="str">
            <v>A5C</v>
          </cell>
          <cell r="C6133" t="str">
            <v>P</v>
          </cell>
          <cell r="D6133" t="str">
            <v>24033</v>
          </cell>
          <cell r="E6133" t="str">
            <v>C SWG</v>
          </cell>
          <cell r="F6133">
            <v>2</v>
          </cell>
          <cell r="G6133" t="str">
            <v>CB16110808010T</v>
          </cell>
          <cell r="H6133">
            <v>0.75</v>
          </cell>
          <cell r="I6133" t="str">
            <v>-</v>
          </cell>
          <cell r="J6133">
            <v>1</v>
          </cell>
          <cell r="K6133">
            <v>1</v>
          </cell>
        </row>
        <row r="6134">
          <cell r="A6134" t="str">
            <v>M2</v>
          </cell>
          <cell r="B6134" t="str">
            <v>A5C</v>
          </cell>
          <cell r="C6134" t="str">
            <v>TRIM</v>
          </cell>
          <cell r="D6134" t="str">
            <v>C-2301</v>
          </cell>
          <cell r="E6134" t="str">
            <v>C SWG</v>
          </cell>
          <cell r="F6134">
            <v>2</v>
          </cell>
          <cell r="G6134" t="str">
            <v>CB16110808010T</v>
          </cell>
          <cell r="H6134">
            <v>0.75</v>
          </cell>
          <cell r="I6134" t="str">
            <v>-</v>
          </cell>
          <cell r="J6134">
            <v>1</v>
          </cell>
          <cell r="K6134">
            <v>1</v>
          </cell>
        </row>
        <row r="6135">
          <cell r="A6135" t="str">
            <v>M2</v>
          </cell>
          <cell r="B6135" t="str">
            <v>A5C</v>
          </cell>
          <cell r="C6135" t="str">
            <v>TRIM</v>
          </cell>
          <cell r="D6135" t="str">
            <v>R-2401</v>
          </cell>
          <cell r="E6135" t="str">
            <v>C SWG</v>
          </cell>
          <cell r="F6135">
            <v>2</v>
          </cell>
          <cell r="G6135" t="str">
            <v>CB16110808010T</v>
          </cell>
          <cell r="H6135">
            <v>0.75</v>
          </cell>
          <cell r="I6135" t="str">
            <v>-</v>
          </cell>
          <cell r="J6135">
            <v>1</v>
          </cell>
          <cell r="K6135">
            <v>1</v>
          </cell>
        </row>
        <row r="6136">
          <cell r="A6136" t="str">
            <v>M2</v>
          </cell>
          <cell r="B6136" t="str">
            <v>A5C</v>
          </cell>
          <cell r="C6136" t="str">
            <v>P</v>
          </cell>
          <cell r="D6136" t="str">
            <v>99004</v>
          </cell>
          <cell r="E6136" t="str">
            <v>E SWG</v>
          </cell>
          <cell r="F6136">
            <v>2</v>
          </cell>
          <cell r="G6136" t="str">
            <v>CB16210808010T</v>
          </cell>
          <cell r="H6136">
            <v>0.75</v>
          </cell>
          <cell r="I6136" t="str">
            <v>-</v>
          </cell>
          <cell r="J6136">
            <v>1</v>
          </cell>
          <cell r="K6136">
            <v>1</v>
          </cell>
        </row>
        <row r="6137">
          <cell r="A6137" t="str">
            <v>M2</v>
          </cell>
          <cell r="B6137" t="str">
            <v>A5C</v>
          </cell>
          <cell r="C6137" t="str">
            <v>P</v>
          </cell>
          <cell r="D6137" t="str">
            <v>23013</v>
          </cell>
          <cell r="E6137" t="str">
            <v>R TEE</v>
          </cell>
          <cell r="F6137">
            <v>2</v>
          </cell>
          <cell r="G6137" t="str">
            <v>CB40040000010T</v>
          </cell>
          <cell r="H6137">
            <v>0.75</v>
          </cell>
          <cell r="I6137" t="str">
            <v>-</v>
          </cell>
          <cell r="J6137">
            <v>4</v>
          </cell>
          <cell r="K6137">
            <v>4</v>
          </cell>
        </row>
        <row r="6138">
          <cell r="A6138" t="str">
            <v>M2</v>
          </cell>
          <cell r="B6138" t="str">
            <v>A5C</v>
          </cell>
          <cell r="C6138" t="str">
            <v>P</v>
          </cell>
          <cell r="D6138" t="str">
            <v>24004</v>
          </cell>
          <cell r="E6138" t="str">
            <v>R TEE</v>
          </cell>
          <cell r="F6138">
            <v>2</v>
          </cell>
          <cell r="G6138" t="str">
            <v>CB40040000010T</v>
          </cell>
          <cell r="H6138">
            <v>0.75</v>
          </cell>
          <cell r="I6138" t="str">
            <v>-</v>
          </cell>
          <cell r="J6138">
            <v>5</v>
          </cell>
          <cell r="K6138">
            <v>5</v>
          </cell>
        </row>
        <row r="6139">
          <cell r="A6139" t="str">
            <v>M2</v>
          </cell>
          <cell r="B6139" t="str">
            <v>A5C</v>
          </cell>
          <cell r="C6139" t="str">
            <v>P</v>
          </cell>
          <cell r="D6139" t="str">
            <v>24025</v>
          </cell>
          <cell r="E6139" t="str">
            <v>R TEE</v>
          </cell>
          <cell r="F6139">
            <v>2</v>
          </cell>
          <cell r="G6139" t="str">
            <v>CB40040000010T</v>
          </cell>
          <cell r="H6139">
            <v>0.75</v>
          </cell>
          <cell r="I6139" t="str">
            <v>-</v>
          </cell>
          <cell r="J6139">
            <v>2</v>
          </cell>
          <cell r="K6139">
            <v>2</v>
          </cell>
        </row>
        <row r="6140">
          <cell r="A6140" t="str">
            <v>M2</v>
          </cell>
          <cell r="B6140" t="str">
            <v>A5C</v>
          </cell>
          <cell r="C6140" t="str">
            <v>P</v>
          </cell>
          <cell r="D6140" t="str">
            <v>24026</v>
          </cell>
          <cell r="E6140" t="str">
            <v>R TEE</v>
          </cell>
          <cell r="F6140">
            <v>2</v>
          </cell>
          <cell r="G6140" t="str">
            <v>CB40040000010T</v>
          </cell>
          <cell r="H6140">
            <v>0.75</v>
          </cell>
          <cell r="I6140" t="str">
            <v>-</v>
          </cell>
          <cell r="J6140">
            <v>2</v>
          </cell>
          <cell r="K6140">
            <v>2</v>
          </cell>
        </row>
        <row r="6141">
          <cell r="A6141" t="str">
            <v>M2</v>
          </cell>
          <cell r="B6141" t="str">
            <v>A5C</v>
          </cell>
          <cell r="C6141" t="str">
            <v>P</v>
          </cell>
          <cell r="D6141" t="str">
            <v>24002</v>
          </cell>
          <cell r="E6141" t="str">
            <v>R TEE</v>
          </cell>
          <cell r="F6141">
            <v>2</v>
          </cell>
          <cell r="G6141" t="str">
            <v>CB40040000010T</v>
          </cell>
          <cell r="H6141">
            <v>0.75</v>
          </cell>
          <cell r="I6141" t="str">
            <v>-</v>
          </cell>
          <cell r="J6141">
            <v>2</v>
          </cell>
          <cell r="K6141">
            <v>2</v>
          </cell>
        </row>
        <row r="6142">
          <cell r="A6142" t="str">
            <v>M2</v>
          </cell>
          <cell r="B6142" t="str">
            <v>A5C</v>
          </cell>
          <cell r="C6142" t="str">
            <v>P</v>
          </cell>
          <cell r="D6142" t="str">
            <v>23006</v>
          </cell>
          <cell r="E6142" t="str">
            <v>C SWG</v>
          </cell>
          <cell r="F6142">
            <v>2</v>
          </cell>
          <cell r="G6142" t="str">
            <v>CB161108081H01</v>
          </cell>
          <cell r="H6142">
            <v>1</v>
          </cell>
          <cell r="I6142" t="str">
            <v>-</v>
          </cell>
          <cell r="J6142">
            <v>2</v>
          </cell>
          <cell r="K6142">
            <v>2</v>
          </cell>
        </row>
        <row r="6143">
          <cell r="A6143" t="str">
            <v>M2</v>
          </cell>
          <cell r="B6143" t="str">
            <v>A5C</v>
          </cell>
          <cell r="C6143" t="str">
            <v>P</v>
          </cell>
          <cell r="D6143" t="str">
            <v>23038</v>
          </cell>
          <cell r="E6143" t="str">
            <v>C SWG</v>
          </cell>
          <cell r="F6143">
            <v>2</v>
          </cell>
          <cell r="G6143" t="str">
            <v>CB161108081H01</v>
          </cell>
          <cell r="H6143">
            <v>1</v>
          </cell>
          <cell r="I6143" t="str">
            <v>-</v>
          </cell>
          <cell r="J6143">
            <v>2</v>
          </cell>
          <cell r="K6143">
            <v>2</v>
          </cell>
        </row>
        <row r="6144">
          <cell r="A6144" t="str">
            <v>M2</v>
          </cell>
          <cell r="B6144" t="str">
            <v>A5C</v>
          </cell>
          <cell r="C6144" t="str">
            <v>P</v>
          </cell>
          <cell r="D6144" t="str">
            <v>23116</v>
          </cell>
          <cell r="E6144" t="str">
            <v>C SWG</v>
          </cell>
          <cell r="F6144">
            <v>2</v>
          </cell>
          <cell r="G6144" t="str">
            <v>CB161108081H01</v>
          </cell>
          <cell r="H6144">
            <v>1</v>
          </cell>
          <cell r="I6144" t="str">
            <v>-</v>
          </cell>
          <cell r="J6144">
            <v>2</v>
          </cell>
          <cell r="K6144">
            <v>2</v>
          </cell>
        </row>
        <row r="6145">
          <cell r="A6145" t="str">
            <v>M2</v>
          </cell>
          <cell r="B6145" t="str">
            <v>A5C</v>
          </cell>
          <cell r="C6145" t="str">
            <v>P</v>
          </cell>
          <cell r="D6145" t="str">
            <v>23116</v>
          </cell>
          <cell r="E6145" t="str">
            <v>C SWG</v>
          </cell>
          <cell r="F6145">
            <v>2</v>
          </cell>
          <cell r="G6145" t="str">
            <v>CB161108081H0T</v>
          </cell>
          <cell r="H6145">
            <v>0.75</v>
          </cell>
          <cell r="I6145" t="str">
            <v>-</v>
          </cell>
          <cell r="J6145">
            <v>4</v>
          </cell>
          <cell r="K6145">
            <v>4</v>
          </cell>
        </row>
        <row r="6146">
          <cell r="A6146" t="str">
            <v>M2</v>
          </cell>
          <cell r="B6146" t="str">
            <v>A5C</v>
          </cell>
          <cell r="C6146" t="str">
            <v>P</v>
          </cell>
          <cell r="D6146" t="str">
            <v>23117</v>
          </cell>
          <cell r="E6146" t="str">
            <v>C SWG</v>
          </cell>
          <cell r="F6146">
            <v>2</v>
          </cell>
          <cell r="G6146" t="str">
            <v>CB161108081H01</v>
          </cell>
          <cell r="H6146">
            <v>1</v>
          </cell>
          <cell r="I6146" t="str">
            <v>-</v>
          </cell>
          <cell r="J6146">
            <v>2</v>
          </cell>
          <cell r="K6146">
            <v>2</v>
          </cell>
        </row>
        <row r="6147">
          <cell r="A6147" t="str">
            <v>M2</v>
          </cell>
          <cell r="B6147" t="str">
            <v>A5C</v>
          </cell>
          <cell r="C6147" t="str">
            <v>P</v>
          </cell>
          <cell r="D6147" t="str">
            <v>23185</v>
          </cell>
          <cell r="E6147" t="str">
            <v>C SWG</v>
          </cell>
          <cell r="F6147">
            <v>2</v>
          </cell>
          <cell r="G6147" t="str">
            <v>CB161108081H01</v>
          </cell>
          <cell r="H6147">
            <v>1</v>
          </cell>
          <cell r="I6147" t="str">
            <v>-</v>
          </cell>
          <cell r="J6147">
            <v>2</v>
          </cell>
          <cell r="K6147">
            <v>2</v>
          </cell>
        </row>
        <row r="6148">
          <cell r="A6148" t="str">
            <v>M2</v>
          </cell>
          <cell r="B6148" t="str">
            <v>A5C</v>
          </cell>
          <cell r="C6148" t="str">
            <v>P</v>
          </cell>
          <cell r="D6148" t="str">
            <v>23196</v>
          </cell>
          <cell r="E6148" t="str">
            <v>C SWG</v>
          </cell>
          <cell r="F6148">
            <v>2</v>
          </cell>
          <cell r="G6148" t="str">
            <v>CB161108081H01</v>
          </cell>
          <cell r="H6148">
            <v>1</v>
          </cell>
          <cell r="I6148" t="str">
            <v>-</v>
          </cell>
          <cell r="J6148">
            <v>2</v>
          </cell>
          <cell r="K6148">
            <v>2</v>
          </cell>
        </row>
        <row r="6149">
          <cell r="A6149" t="str">
            <v>M2</v>
          </cell>
          <cell r="B6149" t="str">
            <v>A5C</v>
          </cell>
          <cell r="C6149" t="str">
            <v>P</v>
          </cell>
          <cell r="D6149" t="str">
            <v>23157</v>
          </cell>
          <cell r="E6149" t="str">
            <v>C SWG</v>
          </cell>
          <cell r="F6149">
            <v>2</v>
          </cell>
          <cell r="G6149" t="str">
            <v>CB161108081H01</v>
          </cell>
          <cell r="H6149">
            <v>1</v>
          </cell>
          <cell r="I6149" t="str">
            <v>-</v>
          </cell>
          <cell r="J6149">
            <v>2</v>
          </cell>
          <cell r="K6149">
            <v>2</v>
          </cell>
        </row>
        <row r="6150">
          <cell r="A6150" t="str">
            <v>M2</v>
          </cell>
          <cell r="B6150" t="str">
            <v>A5C</v>
          </cell>
          <cell r="C6150" t="str">
            <v>P</v>
          </cell>
          <cell r="D6150" t="str">
            <v>23006</v>
          </cell>
          <cell r="E6150" t="str">
            <v>E SWG</v>
          </cell>
          <cell r="F6150">
            <v>2</v>
          </cell>
          <cell r="G6150" t="str">
            <v>CB162108081H01</v>
          </cell>
          <cell r="H6150">
            <v>1</v>
          </cell>
          <cell r="I6150" t="str">
            <v>-</v>
          </cell>
          <cell r="J6150">
            <v>2</v>
          </cell>
          <cell r="K6150">
            <v>2</v>
          </cell>
        </row>
        <row r="6151">
          <cell r="A6151" t="str">
            <v>M2</v>
          </cell>
          <cell r="B6151" t="str">
            <v>A5C</v>
          </cell>
          <cell r="C6151" t="str">
            <v>P</v>
          </cell>
          <cell r="D6151" t="str">
            <v>23052</v>
          </cell>
          <cell r="E6151" t="str">
            <v>E SWG</v>
          </cell>
          <cell r="F6151">
            <v>2</v>
          </cell>
          <cell r="G6151" t="str">
            <v>CB162108081H01</v>
          </cell>
          <cell r="H6151">
            <v>1</v>
          </cell>
          <cell r="I6151" t="str">
            <v>-</v>
          </cell>
          <cell r="J6151">
            <v>1</v>
          </cell>
          <cell r="K6151">
            <v>1</v>
          </cell>
        </row>
        <row r="6152">
          <cell r="A6152" t="str">
            <v>M2</v>
          </cell>
          <cell r="B6152" t="str">
            <v>A5C</v>
          </cell>
          <cell r="C6152" t="str">
            <v>P</v>
          </cell>
          <cell r="D6152" t="str">
            <v>23063</v>
          </cell>
          <cell r="E6152" t="str">
            <v>E SWG</v>
          </cell>
          <cell r="F6152">
            <v>2</v>
          </cell>
          <cell r="G6152" t="str">
            <v>CB162108081H01</v>
          </cell>
          <cell r="H6152">
            <v>1</v>
          </cell>
          <cell r="I6152" t="str">
            <v>-</v>
          </cell>
          <cell r="J6152">
            <v>1</v>
          </cell>
          <cell r="K6152">
            <v>1</v>
          </cell>
        </row>
        <row r="6153">
          <cell r="A6153" t="str">
            <v>M2</v>
          </cell>
          <cell r="B6153" t="str">
            <v>A5C</v>
          </cell>
          <cell r="C6153" t="str">
            <v>P</v>
          </cell>
          <cell r="D6153" t="str">
            <v>23070</v>
          </cell>
          <cell r="E6153" t="str">
            <v>E SWG</v>
          </cell>
          <cell r="F6153">
            <v>2</v>
          </cell>
          <cell r="G6153" t="str">
            <v>CB162108081H01</v>
          </cell>
          <cell r="H6153">
            <v>1</v>
          </cell>
          <cell r="I6153" t="str">
            <v>-</v>
          </cell>
          <cell r="J6153">
            <v>2</v>
          </cell>
          <cell r="K6153">
            <v>2</v>
          </cell>
        </row>
        <row r="6154">
          <cell r="A6154" t="str">
            <v>M2</v>
          </cell>
          <cell r="B6154" t="str">
            <v>A5C</v>
          </cell>
          <cell r="C6154" t="str">
            <v>P</v>
          </cell>
          <cell r="D6154" t="str">
            <v>23078</v>
          </cell>
          <cell r="E6154" t="str">
            <v>E SWG</v>
          </cell>
          <cell r="F6154">
            <v>2</v>
          </cell>
          <cell r="G6154" t="str">
            <v>CB162108081H01</v>
          </cell>
          <cell r="H6154">
            <v>1</v>
          </cell>
          <cell r="I6154" t="str">
            <v>-</v>
          </cell>
          <cell r="J6154">
            <v>1</v>
          </cell>
          <cell r="K6154">
            <v>1</v>
          </cell>
        </row>
        <row r="6155">
          <cell r="A6155" t="str">
            <v>M2</v>
          </cell>
          <cell r="B6155" t="str">
            <v>A5C</v>
          </cell>
          <cell r="C6155" t="str">
            <v>P</v>
          </cell>
          <cell r="D6155" t="str">
            <v>23103</v>
          </cell>
          <cell r="E6155" t="str">
            <v>E SWG</v>
          </cell>
          <cell r="F6155">
            <v>2</v>
          </cell>
          <cell r="G6155" t="str">
            <v>CB162108081H01</v>
          </cell>
          <cell r="H6155">
            <v>1</v>
          </cell>
          <cell r="I6155" t="str">
            <v>-</v>
          </cell>
          <cell r="J6155">
            <v>2</v>
          </cell>
          <cell r="K6155">
            <v>2</v>
          </cell>
        </row>
        <row r="6156">
          <cell r="A6156" t="str">
            <v>M2</v>
          </cell>
          <cell r="B6156" t="str">
            <v>A5C</v>
          </cell>
          <cell r="C6156" t="str">
            <v>P</v>
          </cell>
          <cell r="D6156" t="str">
            <v>23111</v>
          </cell>
          <cell r="E6156" t="str">
            <v>E SWG</v>
          </cell>
          <cell r="F6156">
            <v>2</v>
          </cell>
          <cell r="G6156" t="str">
            <v>CB162108081H01</v>
          </cell>
          <cell r="H6156">
            <v>1</v>
          </cell>
          <cell r="I6156" t="str">
            <v>-</v>
          </cell>
          <cell r="J6156">
            <v>2</v>
          </cell>
          <cell r="K6156">
            <v>2</v>
          </cell>
        </row>
        <row r="6157">
          <cell r="A6157" t="str">
            <v>M2</v>
          </cell>
          <cell r="B6157" t="str">
            <v>A5C</v>
          </cell>
          <cell r="C6157" t="str">
            <v>P</v>
          </cell>
          <cell r="D6157" t="str">
            <v>23143</v>
          </cell>
          <cell r="E6157" t="str">
            <v>E SWG</v>
          </cell>
          <cell r="F6157">
            <v>2</v>
          </cell>
          <cell r="G6157" t="str">
            <v>CB162108081H01</v>
          </cell>
          <cell r="H6157">
            <v>1</v>
          </cell>
          <cell r="I6157" t="str">
            <v>-</v>
          </cell>
          <cell r="J6157">
            <v>2</v>
          </cell>
          <cell r="K6157">
            <v>2</v>
          </cell>
        </row>
        <row r="6158">
          <cell r="A6158" t="str">
            <v>M2</v>
          </cell>
          <cell r="B6158" t="str">
            <v>A5C</v>
          </cell>
          <cell r="C6158" t="str">
            <v>P</v>
          </cell>
          <cell r="D6158" t="str">
            <v>23147</v>
          </cell>
          <cell r="E6158" t="str">
            <v>E SWG</v>
          </cell>
          <cell r="F6158">
            <v>2</v>
          </cell>
          <cell r="G6158" t="str">
            <v>CB162108081H01</v>
          </cell>
          <cell r="H6158">
            <v>1</v>
          </cell>
          <cell r="I6158" t="str">
            <v>-</v>
          </cell>
          <cell r="J6158">
            <v>2</v>
          </cell>
          <cell r="K6158">
            <v>2</v>
          </cell>
        </row>
        <row r="6159">
          <cell r="A6159" t="str">
            <v>M2</v>
          </cell>
          <cell r="B6159" t="str">
            <v>A5C</v>
          </cell>
          <cell r="C6159" t="str">
            <v>P</v>
          </cell>
          <cell r="D6159" t="str">
            <v>23164</v>
          </cell>
          <cell r="E6159" t="str">
            <v>E SWG</v>
          </cell>
          <cell r="F6159">
            <v>2</v>
          </cell>
          <cell r="G6159" t="str">
            <v>CB162108081H01</v>
          </cell>
          <cell r="H6159">
            <v>1</v>
          </cell>
          <cell r="I6159" t="str">
            <v>-</v>
          </cell>
          <cell r="J6159">
            <v>2</v>
          </cell>
          <cell r="K6159">
            <v>2</v>
          </cell>
        </row>
        <row r="6160">
          <cell r="A6160" t="str">
            <v>M2</v>
          </cell>
          <cell r="B6160" t="str">
            <v>A5C</v>
          </cell>
          <cell r="C6160" t="str">
            <v>P</v>
          </cell>
          <cell r="D6160" t="str">
            <v>99003</v>
          </cell>
          <cell r="E6160" t="str">
            <v>E SWG</v>
          </cell>
          <cell r="F6160">
            <v>2</v>
          </cell>
          <cell r="G6160" t="str">
            <v>CB162108081H01</v>
          </cell>
          <cell r="H6160">
            <v>1</v>
          </cell>
          <cell r="I6160" t="str">
            <v>-</v>
          </cell>
          <cell r="J6160">
            <v>2</v>
          </cell>
          <cell r="K6160">
            <v>2</v>
          </cell>
        </row>
        <row r="6161">
          <cell r="A6161" t="str">
            <v>M2</v>
          </cell>
          <cell r="B6161" t="str">
            <v>A5C</v>
          </cell>
          <cell r="C6161" t="str">
            <v>P</v>
          </cell>
          <cell r="D6161" t="str">
            <v>23035</v>
          </cell>
          <cell r="E6161" t="str">
            <v>E SWG</v>
          </cell>
          <cell r="F6161">
            <v>2</v>
          </cell>
          <cell r="G6161" t="str">
            <v>CB162108081H01</v>
          </cell>
          <cell r="H6161">
            <v>1</v>
          </cell>
          <cell r="I6161" t="str">
            <v>-</v>
          </cell>
          <cell r="J6161">
            <v>2</v>
          </cell>
          <cell r="K6161">
            <v>2</v>
          </cell>
        </row>
        <row r="6162">
          <cell r="A6162" t="str">
            <v>M2</v>
          </cell>
          <cell r="B6162" t="str">
            <v>A5C</v>
          </cell>
          <cell r="C6162" t="str">
            <v>P</v>
          </cell>
          <cell r="D6162" t="str">
            <v>23037</v>
          </cell>
          <cell r="E6162" t="str">
            <v>E SWG</v>
          </cell>
          <cell r="F6162">
            <v>2</v>
          </cell>
          <cell r="G6162" t="str">
            <v>CB162108081H01</v>
          </cell>
          <cell r="H6162">
            <v>1</v>
          </cell>
          <cell r="I6162" t="str">
            <v>-</v>
          </cell>
          <cell r="J6162">
            <v>1</v>
          </cell>
          <cell r="K6162">
            <v>1</v>
          </cell>
        </row>
        <row r="6163">
          <cell r="A6163" t="str">
            <v>M2</v>
          </cell>
          <cell r="B6163" t="str">
            <v>A5C</v>
          </cell>
          <cell r="C6163" t="str">
            <v>P</v>
          </cell>
          <cell r="D6163" t="str">
            <v>23107</v>
          </cell>
          <cell r="E6163" t="str">
            <v>E SWG</v>
          </cell>
          <cell r="F6163">
            <v>2</v>
          </cell>
          <cell r="G6163" t="str">
            <v>CB162108081H01</v>
          </cell>
          <cell r="H6163">
            <v>1</v>
          </cell>
          <cell r="I6163" t="str">
            <v>-</v>
          </cell>
          <cell r="J6163">
            <v>2</v>
          </cell>
          <cell r="K6163">
            <v>2</v>
          </cell>
        </row>
        <row r="6164">
          <cell r="A6164" t="str">
            <v>M2</v>
          </cell>
          <cell r="B6164" t="str">
            <v>A5C</v>
          </cell>
          <cell r="C6164" t="str">
            <v>P</v>
          </cell>
          <cell r="D6164" t="str">
            <v>23006</v>
          </cell>
          <cell r="E6164" t="str">
            <v>R TEE</v>
          </cell>
          <cell r="F6164">
            <v>2</v>
          </cell>
          <cell r="G6164" t="str">
            <v>CB400400001H0T</v>
          </cell>
          <cell r="H6164">
            <v>0.75</v>
          </cell>
          <cell r="I6164" t="str">
            <v>-</v>
          </cell>
          <cell r="J6164">
            <v>4</v>
          </cell>
          <cell r="K6164">
            <v>4</v>
          </cell>
        </row>
        <row r="6165">
          <cell r="A6165" t="str">
            <v>M2</v>
          </cell>
          <cell r="B6165" t="str">
            <v>A5C</v>
          </cell>
          <cell r="C6165" t="str">
            <v>P</v>
          </cell>
          <cell r="D6165" t="str">
            <v>23006</v>
          </cell>
          <cell r="E6165" t="str">
            <v>R TEE</v>
          </cell>
          <cell r="F6165">
            <v>2</v>
          </cell>
          <cell r="G6165" t="str">
            <v>CB400400001H01</v>
          </cell>
          <cell r="H6165">
            <v>1</v>
          </cell>
          <cell r="I6165" t="str">
            <v>-</v>
          </cell>
          <cell r="J6165">
            <v>2</v>
          </cell>
          <cell r="K6165">
            <v>2</v>
          </cell>
        </row>
        <row r="6166">
          <cell r="A6166" t="str">
            <v>M2</v>
          </cell>
          <cell r="B6166" t="str">
            <v>A5C</v>
          </cell>
          <cell r="C6166" t="str">
            <v>P</v>
          </cell>
          <cell r="D6166" t="str">
            <v>23006</v>
          </cell>
          <cell r="E6166" t="str">
            <v>R TEE</v>
          </cell>
          <cell r="F6166">
            <v>2</v>
          </cell>
          <cell r="G6166" t="str">
            <v>CB400400001H0T</v>
          </cell>
          <cell r="H6166">
            <v>0.75</v>
          </cell>
          <cell r="I6166" t="str">
            <v>-</v>
          </cell>
          <cell r="J6166">
            <v>2</v>
          </cell>
          <cell r="K6166">
            <v>2</v>
          </cell>
        </row>
        <row r="6167">
          <cell r="A6167" t="str">
            <v>M2</v>
          </cell>
          <cell r="B6167" t="str">
            <v>A5C</v>
          </cell>
          <cell r="C6167" t="str">
            <v>P</v>
          </cell>
          <cell r="D6167" t="str">
            <v>23035</v>
          </cell>
          <cell r="E6167" t="str">
            <v>R TEE</v>
          </cell>
          <cell r="F6167">
            <v>2</v>
          </cell>
          <cell r="G6167" t="str">
            <v>CB400400001H0T</v>
          </cell>
          <cell r="H6167">
            <v>0.75</v>
          </cell>
          <cell r="I6167" t="str">
            <v>-</v>
          </cell>
          <cell r="J6167">
            <v>3</v>
          </cell>
          <cell r="K6167">
            <v>3</v>
          </cell>
        </row>
        <row r="6168">
          <cell r="A6168" t="str">
            <v>M2</v>
          </cell>
          <cell r="B6168" t="str">
            <v>A5C</v>
          </cell>
          <cell r="C6168" t="str">
            <v>P</v>
          </cell>
          <cell r="D6168" t="str">
            <v>23035</v>
          </cell>
          <cell r="E6168" t="str">
            <v>R TEE</v>
          </cell>
          <cell r="F6168">
            <v>2</v>
          </cell>
          <cell r="G6168" t="str">
            <v>CB400400001H01</v>
          </cell>
          <cell r="H6168">
            <v>1</v>
          </cell>
          <cell r="I6168" t="str">
            <v>-</v>
          </cell>
          <cell r="J6168">
            <v>2</v>
          </cell>
          <cell r="K6168">
            <v>2</v>
          </cell>
        </row>
        <row r="6169">
          <cell r="A6169" t="str">
            <v>M2</v>
          </cell>
          <cell r="B6169" t="str">
            <v>A5C</v>
          </cell>
          <cell r="C6169" t="str">
            <v>P</v>
          </cell>
          <cell r="D6169" t="str">
            <v>23035</v>
          </cell>
          <cell r="E6169" t="str">
            <v>R TEE</v>
          </cell>
          <cell r="F6169">
            <v>2</v>
          </cell>
          <cell r="G6169" t="str">
            <v>CB400400001H0T</v>
          </cell>
          <cell r="H6169">
            <v>0.75</v>
          </cell>
          <cell r="I6169" t="str">
            <v>-</v>
          </cell>
          <cell r="J6169">
            <v>1</v>
          </cell>
          <cell r="K6169">
            <v>1</v>
          </cell>
        </row>
        <row r="6170">
          <cell r="A6170" t="str">
            <v>M2</v>
          </cell>
          <cell r="B6170" t="str">
            <v>A5C</v>
          </cell>
          <cell r="C6170" t="str">
            <v>P</v>
          </cell>
          <cell r="D6170" t="str">
            <v>23038</v>
          </cell>
          <cell r="E6170" t="str">
            <v>R TEE</v>
          </cell>
          <cell r="F6170">
            <v>2</v>
          </cell>
          <cell r="G6170" t="str">
            <v>CB400400001H0T</v>
          </cell>
          <cell r="H6170">
            <v>0.75</v>
          </cell>
          <cell r="I6170" t="str">
            <v>-</v>
          </cell>
          <cell r="J6170">
            <v>2</v>
          </cell>
          <cell r="K6170">
            <v>2</v>
          </cell>
        </row>
        <row r="6171">
          <cell r="A6171" t="str">
            <v>M2</v>
          </cell>
          <cell r="B6171" t="str">
            <v>A5C</v>
          </cell>
          <cell r="C6171" t="str">
            <v>P</v>
          </cell>
          <cell r="D6171" t="str">
            <v>23052</v>
          </cell>
          <cell r="E6171" t="str">
            <v>R TEE</v>
          </cell>
          <cell r="F6171">
            <v>2</v>
          </cell>
          <cell r="G6171" t="str">
            <v>CB400400001H01</v>
          </cell>
          <cell r="H6171">
            <v>1</v>
          </cell>
          <cell r="I6171" t="str">
            <v>-</v>
          </cell>
          <cell r="J6171">
            <v>1</v>
          </cell>
          <cell r="K6171">
            <v>1</v>
          </cell>
        </row>
        <row r="6172">
          <cell r="A6172" t="str">
            <v>M2</v>
          </cell>
          <cell r="B6172" t="str">
            <v>A5C</v>
          </cell>
          <cell r="C6172" t="str">
            <v>P</v>
          </cell>
          <cell r="D6172" t="str">
            <v>23052</v>
          </cell>
          <cell r="E6172" t="str">
            <v>R TEE</v>
          </cell>
          <cell r="F6172">
            <v>2</v>
          </cell>
          <cell r="G6172" t="str">
            <v>CB400400001H0T</v>
          </cell>
          <cell r="H6172">
            <v>0.75</v>
          </cell>
          <cell r="I6172" t="str">
            <v>-</v>
          </cell>
          <cell r="J6172">
            <v>1</v>
          </cell>
          <cell r="K6172">
            <v>1</v>
          </cell>
        </row>
        <row r="6173">
          <cell r="A6173" t="str">
            <v>M2</v>
          </cell>
          <cell r="B6173" t="str">
            <v>A5C</v>
          </cell>
          <cell r="C6173" t="str">
            <v>P</v>
          </cell>
          <cell r="D6173" t="str">
            <v>23063</v>
          </cell>
          <cell r="E6173" t="str">
            <v>R TEE</v>
          </cell>
          <cell r="F6173">
            <v>2</v>
          </cell>
          <cell r="G6173" t="str">
            <v>CB400400001H0T</v>
          </cell>
          <cell r="H6173">
            <v>0.75</v>
          </cell>
          <cell r="I6173" t="str">
            <v>-</v>
          </cell>
          <cell r="J6173">
            <v>1</v>
          </cell>
          <cell r="K6173">
            <v>1</v>
          </cell>
        </row>
        <row r="6174">
          <cell r="A6174" t="str">
            <v>M2</v>
          </cell>
          <cell r="B6174" t="str">
            <v>A5C</v>
          </cell>
          <cell r="C6174" t="str">
            <v>P</v>
          </cell>
          <cell r="D6174" t="str">
            <v>23063</v>
          </cell>
          <cell r="E6174" t="str">
            <v>R TEE</v>
          </cell>
          <cell r="F6174">
            <v>2</v>
          </cell>
          <cell r="G6174" t="str">
            <v>CB400400001H01</v>
          </cell>
          <cell r="H6174">
            <v>1</v>
          </cell>
          <cell r="I6174" t="str">
            <v>-</v>
          </cell>
          <cell r="J6174">
            <v>1</v>
          </cell>
          <cell r="K6174">
            <v>1</v>
          </cell>
        </row>
        <row r="6175">
          <cell r="A6175" t="str">
            <v>M2</v>
          </cell>
          <cell r="B6175" t="str">
            <v>A5C</v>
          </cell>
          <cell r="C6175" t="str">
            <v>P</v>
          </cell>
          <cell r="D6175" t="str">
            <v>23078</v>
          </cell>
          <cell r="E6175" t="str">
            <v>R TEE</v>
          </cell>
          <cell r="F6175">
            <v>2</v>
          </cell>
          <cell r="G6175" t="str">
            <v>CB400400001H0T</v>
          </cell>
          <cell r="H6175">
            <v>0.75</v>
          </cell>
          <cell r="I6175" t="str">
            <v>-</v>
          </cell>
          <cell r="J6175">
            <v>1</v>
          </cell>
          <cell r="K6175">
            <v>1</v>
          </cell>
        </row>
        <row r="6176">
          <cell r="A6176" t="str">
            <v>M2</v>
          </cell>
          <cell r="B6176" t="str">
            <v>A5C</v>
          </cell>
          <cell r="C6176" t="str">
            <v>P</v>
          </cell>
          <cell r="D6176" t="str">
            <v>23078</v>
          </cell>
          <cell r="E6176" t="str">
            <v>R TEE</v>
          </cell>
          <cell r="F6176">
            <v>2</v>
          </cell>
          <cell r="G6176" t="str">
            <v>CB400400001H01</v>
          </cell>
          <cell r="H6176">
            <v>1</v>
          </cell>
          <cell r="I6176" t="str">
            <v>-</v>
          </cell>
          <cell r="J6176">
            <v>1</v>
          </cell>
          <cell r="K6176">
            <v>1</v>
          </cell>
        </row>
        <row r="6177">
          <cell r="A6177" t="str">
            <v>M2</v>
          </cell>
          <cell r="B6177" t="str">
            <v>A5C</v>
          </cell>
          <cell r="C6177" t="str">
            <v>P</v>
          </cell>
          <cell r="D6177" t="str">
            <v>23107</v>
          </cell>
          <cell r="E6177" t="str">
            <v>R TEE</v>
          </cell>
          <cell r="F6177">
            <v>2</v>
          </cell>
          <cell r="G6177" t="str">
            <v>CB400400001H0T</v>
          </cell>
          <cell r="H6177">
            <v>0.75</v>
          </cell>
          <cell r="I6177" t="str">
            <v>-</v>
          </cell>
          <cell r="J6177">
            <v>2</v>
          </cell>
          <cell r="K6177">
            <v>2</v>
          </cell>
        </row>
        <row r="6178">
          <cell r="A6178" t="str">
            <v>M2</v>
          </cell>
          <cell r="B6178" t="str">
            <v>A5C</v>
          </cell>
          <cell r="C6178" t="str">
            <v>P</v>
          </cell>
          <cell r="D6178" t="str">
            <v>23111</v>
          </cell>
          <cell r="E6178" t="str">
            <v>R TEE</v>
          </cell>
          <cell r="F6178">
            <v>2</v>
          </cell>
          <cell r="G6178" t="str">
            <v>CB400400001H0T</v>
          </cell>
          <cell r="H6178">
            <v>0.75</v>
          </cell>
          <cell r="I6178" t="str">
            <v>-</v>
          </cell>
          <cell r="J6178">
            <v>2</v>
          </cell>
          <cell r="K6178">
            <v>2</v>
          </cell>
        </row>
        <row r="6179">
          <cell r="A6179" t="str">
            <v>M2</v>
          </cell>
          <cell r="B6179" t="str">
            <v>A5C</v>
          </cell>
          <cell r="C6179" t="str">
            <v>P</v>
          </cell>
          <cell r="D6179" t="str">
            <v>23117</v>
          </cell>
          <cell r="E6179" t="str">
            <v>R TEE</v>
          </cell>
          <cell r="F6179">
            <v>2</v>
          </cell>
          <cell r="G6179" t="str">
            <v>CB400400001H0T</v>
          </cell>
          <cell r="H6179">
            <v>0.75</v>
          </cell>
          <cell r="I6179" t="str">
            <v>-</v>
          </cell>
          <cell r="J6179">
            <v>2</v>
          </cell>
          <cell r="K6179">
            <v>2</v>
          </cell>
        </row>
        <row r="6180">
          <cell r="A6180" t="str">
            <v>M2</v>
          </cell>
          <cell r="B6180" t="str">
            <v>A5C</v>
          </cell>
          <cell r="C6180" t="str">
            <v>P</v>
          </cell>
          <cell r="D6180" t="str">
            <v>23143</v>
          </cell>
          <cell r="E6180" t="str">
            <v>R TEE</v>
          </cell>
          <cell r="F6180">
            <v>2</v>
          </cell>
          <cell r="G6180" t="str">
            <v>CB400400001H0T</v>
          </cell>
          <cell r="H6180">
            <v>0.75</v>
          </cell>
          <cell r="I6180" t="str">
            <v>-</v>
          </cell>
          <cell r="J6180">
            <v>2</v>
          </cell>
          <cell r="K6180">
            <v>2</v>
          </cell>
        </row>
        <row r="6181">
          <cell r="A6181" t="str">
            <v>M2</v>
          </cell>
          <cell r="B6181" t="str">
            <v>A5C</v>
          </cell>
          <cell r="C6181" t="str">
            <v>P</v>
          </cell>
          <cell r="D6181" t="str">
            <v>23147</v>
          </cell>
          <cell r="E6181" t="str">
            <v>R TEE</v>
          </cell>
          <cell r="F6181">
            <v>2</v>
          </cell>
          <cell r="G6181" t="str">
            <v>CB400400001H0T</v>
          </cell>
          <cell r="H6181">
            <v>0.75</v>
          </cell>
          <cell r="I6181" t="str">
            <v>-</v>
          </cell>
          <cell r="J6181">
            <v>2</v>
          </cell>
          <cell r="K6181">
            <v>2</v>
          </cell>
        </row>
        <row r="6182">
          <cell r="A6182" t="str">
            <v>M2</v>
          </cell>
          <cell r="B6182" t="str">
            <v>A5C</v>
          </cell>
          <cell r="C6182" t="str">
            <v>P</v>
          </cell>
          <cell r="D6182" t="str">
            <v>23157</v>
          </cell>
          <cell r="E6182" t="str">
            <v>R TEE</v>
          </cell>
          <cell r="F6182">
            <v>2</v>
          </cell>
          <cell r="G6182" t="str">
            <v>CB400400001H0T</v>
          </cell>
          <cell r="H6182">
            <v>0.75</v>
          </cell>
          <cell r="I6182" t="str">
            <v>-</v>
          </cell>
          <cell r="J6182">
            <v>2</v>
          </cell>
          <cell r="K6182">
            <v>2</v>
          </cell>
        </row>
        <row r="6183">
          <cell r="A6183" t="str">
            <v>M2</v>
          </cell>
          <cell r="B6183" t="str">
            <v>A5C</v>
          </cell>
          <cell r="C6183" t="str">
            <v>P</v>
          </cell>
          <cell r="D6183" t="str">
            <v>23196</v>
          </cell>
          <cell r="E6183" t="str">
            <v>R TEE</v>
          </cell>
          <cell r="F6183">
            <v>2</v>
          </cell>
          <cell r="G6183" t="str">
            <v>CB400400001H0T</v>
          </cell>
          <cell r="H6183">
            <v>0.75</v>
          </cell>
          <cell r="I6183" t="str">
            <v>-</v>
          </cell>
          <cell r="J6183">
            <v>2</v>
          </cell>
          <cell r="K6183">
            <v>2</v>
          </cell>
        </row>
        <row r="6184">
          <cell r="A6184" t="str">
            <v>M2</v>
          </cell>
          <cell r="B6184" t="str">
            <v>A5C</v>
          </cell>
          <cell r="C6184" t="str">
            <v>P</v>
          </cell>
          <cell r="D6184" t="str">
            <v>23231</v>
          </cell>
          <cell r="E6184" t="str">
            <v>R TEE</v>
          </cell>
          <cell r="F6184">
            <v>2</v>
          </cell>
          <cell r="G6184" t="str">
            <v>CB400400001H0T</v>
          </cell>
          <cell r="H6184">
            <v>0.75</v>
          </cell>
          <cell r="I6184" t="str">
            <v>-</v>
          </cell>
          <cell r="J6184">
            <v>1</v>
          </cell>
          <cell r="K6184">
            <v>1</v>
          </cell>
        </row>
        <row r="6185">
          <cell r="A6185" t="str">
            <v>M2</v>
          </cell>
          <cell r="B6185" t="str">
            <v>A5C</v>
          </cell>
          <cell r="C6185" t="str">
            <v>P</v>
          </cell>
          <cell r="D6185" t="str">
            <v>23226</v>
          </cell>
          <cell r="E6185" t="str">
            <v>R TEE</v>
          </cell>
          <cell r="F6185">
            <v>2</v>
          </cell>
          <cell r="G6185" t="str">
            <v>CB400400001H0T</v>
          </cell>
          <cell r="H6185">
            <v>0.75</v>
          </cell>
          <cell r="I6185" t="str">
            <v>-</v>
          </cell>
          <cell r="J6185">
            <v>1</v>
          </cell>
          <cell r="K6185">
            <v>1</v>
          </cell>
        </row>
        <row r="6186">
          <cell r="A6186" t="str">
            <v>M2</v>
          </cell>
          <cell r="B6186" t="str">
            <v>A5C</v>
          </cell>
          <cell r="C6186" t="str">
            <v>P</v>
          </cell>
          <cell r="D6186" t="str">
            <v>23248</v>
          </cell>
          <cell r="E6186" t="str">
            <v>R TEE</v>
          </cell>
          <cell r="F6186">
            <v>2</v>
          </cell>
          <cell r="G6186" t="str">
            <v>CB400400001H0T</v>
          </cell>
          <cell r="H6186">
            <v>0.75</v>
          </cell>
          <cell r="I6186" t="str">
            <v>-</v>
          </cell>
          <cell r="J6186">
            <v>1</v>
          </cell>
          <cell r="K6186">
            <v>1</v>
          </cell>
        </row>
        <row r="6187">
          <cell r="A6187" t="str">
            <v>M2</v>
          </cell>
          <cell r="B6187" t="str">
            <v>A5C</v>
          </cell>
          <cell r="C6187" t="str">
            <v>P</v>
          </cell>
          <cell r="D6187" t="str">
            <v>23259</v>
          </cell>
          <cell r="E6187" t="str">
            <v>R TEE</v>
          </cell>
          <cell r="F6187">
            <v>2</v>
          </cell>
          <cell r="G6187" t="str">
            <v>CB400400001H0T</v>
          </cell>
          <cell r="H6187">
            <v>0.75</v>
          </cell>
          <cell r="I6187" t="str">
            <v>-</v>
          </cell>
          <cell r="J6187">
            <v>2</v>
          </cell>
          <cell r="K6187">
            <v>2</v>
          </cell>
        </row>
        <row r="6188">
          <cell r="A6188" t="str">
            <v>M2</v>
          </cell>
          <cell r="B6188" t="str">
            <v>A5C</v>
          </cell>
          <cell r="C6188" t="str">
            <v>P</v>
          </cell>
          <cell r="D6188" t="str">
            <v>99003</v>
          </cell>
          <cell r="E6188" t="str">
            <v>R TEE</v>
          </cell>
          <cell r="F6188">
            <v>2</v>
          </cell>
          <cell r="G6188" t="str">
            <v>CB400400001H0T</v>
          </cell>
          <cell r="H6188">
            <v>0.75</v>
          </cell>
          <cell r="I6188" t="str">
            <v>-</v>
          </cell>
          <cell r="J6188">
            <v>2</v>
          </cell>
          <cell r="K6188">
            <v>2</v>
          </cell>
        </row>
        <row r="6189">
          <cell r="A6189" t="str">
            <v>M2</v>
          </cell>
          <cell r="B6189" t="str">
            <v>A5C</v>
          </cell>
          <cell r="C6189" t="str">
            <v>P</v>
          </cell>
          <cell r="D6189" t="str">
            <v>99003</v>
          </cell>
          <cell r="E6189" t="str">
            <v>R TEE</v>
          </cell>
          <cell r="F6189">
            <v>2</v>
          </cell>
          <cell r="G6189" t="str">
            <v>CB400400001H0T</v>
          </cell>
          <cell r="H6189">
            <v>0.75</v>
          </cell>
          <cell r="I6189" t="str">
            <v>-</v>
          </cell>
          <cell r="J6189">
            <v>1</v>
          </cell>
          <cell r="K6189">
            <v>1</v>
          </cell>
        </row>
        <row r="6190">
          <cell r="A6190" t="str">
            <v>M2</v>
          </cell>
          <cell r="B6190" t="str">
            <v>A5C</v>
          </cell>
          <cell r="C6190" t="str">
            <v>P</v>
          </cell>
          <cell r="D6190" t="str">
            <v>99003</v>
          </cell>
          <cell r="E6190" t="str">
            <v>R TEE</v>
          </cell>
          <cell r="F6190">
            <v>2</v>
          </cell>
          <cell r="G6190" t="str">
            <v>CB400400001H01</v>
          </cell>
          <cell r="H6190">
            <v>1</v>
          </cell>
          <cell r="I6190" t="str">
            <v>-</v>
          </cell>
          <cell r="J6190">
            <v>2</v>
          </cell>
          <cell r="K6190">
            <v>2</v>
          </cell>
        </row>
        <row r="6191">
          <cell r="A6191" t="str">
            <v>M2</v>
          </cell>
          <cell r="B6191" t="str">
            <v>A5C</v>
          </cell>
          <cell r="C6191" t="str">
            <v>P</v>
          </cell>
          <cell r="D6191" t="str">
            <v>23103</v>
          </cell>
          <cell r="E6191" t="str">
            <v>R TEE</v>
          </cell>
          <cell r="F6191">
            <v>2</v>
          </cell>
          <cell r="G6191" t="str">
            <v>CB400400001H0T</v>
          </cell>
          <cell r="H6191">
            <v>0.75</v>
          </cell>
          <cell r="I6191" t="str">
            <v>-</v>
          </cell>
          <cell r="J6191">
            <v>2</v>
          </cell>
          <cell r="K6191">
            <v>2</v>
          </cell>
        </row>
        <row r="6192">
          <cell r="A6192" t="str">
            <v>M2</v>
          </cell>
          <cell r="B6192" t="str">
            <v>A5C</v>
          </cell>
          <cell r="C6192" t="str">
            <v>P</v>
          </cell>
          <cell r="D6192" t="str">
            <v>23185</v>
          </cell>
          <cell r="E6192" t="str">
            <v>R TEE</v>
          </cell>
          <cell r="F6192">
            <v>2</v>
          </cell>
          <cell r="G6192" t="str">
            <v>CB400400001H0T</v>
          </cell>
          <cell r="H6192">
            <v>0.75</v>
          </cell>
          <cell r="I6192" t="str">
            <v>-</v>
          </cell>
          <cell r="J6192">
            <v>2</v>
          </cell>
          <cell r="K6192">
            <v>2</v>
          </cell>
        </row>
        <row r="6193">
          <cell r="A6193" t="str">
            <v>M2</v>
          </cell>
          <cell r="B6193" t="str">
            <v>A5C</v>
          </cell>
          <cell r="C6193" t="str">
            <v>P</v>
          </cell>
          <cell r="D6193" t="str">
            <v>23253</v>
          </cell>
          <cell r="E6193" t="str">
            <v>R TEE</v>
          </cell>
          <cell r="F6193">
            <v>2</v>
          </cell>
          <cell r="G6193" t="str">
            <v>CB400400001H0T</v>
          </cell>
          <cell r="H6193">
            <v>0.75</v>
          </cell>
          <cell r="I6193" t="str">
            <v>-</v>
          </cell>
          <cell r="J6193">
            <v>1</v>
          </cell>
          <cell r="K6193">
            <v>1</v>
          </cell>
        </row>
        <row r="6194">
          <cell r="A6194" t="str">
            <v>M2</v>
          </cell>
          <cell r="B6194" t="str">
            <v>A5C</v>
          </cell>
          <cell r="C6194" t="str">
            <v>P</v>
          </cell>
          <cell r="D6194" t="str">
            <v>23055</v>
          </cell>
          <cell r="E6194" t="str">
            <v>E SWG</v>
          </cell>
          <cell r="F6194">
            <v>2</v>
          </cell>
          <cell r="G6194" t="str">
            <v>CB162108081H01</v>
          </cell>
          <cell r="H6194">
            <v>1</v>
          </cell>
          <cell r="I6194" t="str">
            <v>-</v>
          </cell>
          <cell r="J6194">
            <v>2</v>
          </cell>
          <cell r="K6194">
            <v>2</v>
          </cell>
        </row>
        <row r="6195">
          <cell r="A6195" t="str">
            <v>M2</v>
          </cell>
          <cell r="B6195" t="str">
            <v>A5C</v>
          </cell>
          <cell r="C6195" t="str">
            <v>P</v>
          </cell>
          <cell r="D6195" t="str">
            <v>23019</v>
          </cell>
          <cell r="E6195" t="str">
            <v>C SWG</v>
          </cell>
          <cell r="F6195">
            <v>2</v>
          </cell>
          <cell r="G6195" t="str">
            <v>CB161108081H01</v>
          </cell>
          <cell r="H6195">
            <v>1</v>
          </cell>
          <cell r="I6195" t="str">
            <v>-</v>
          </cell>
          <cell r="J6195">
            <v>1</v>
          </cell>
          <cell r="K6195">
            <v>1</v>
          </cell>
        </row>
        <row r="6196">
          <cell r="A6196" t="str">
            <v>M2</v>
          </cell>
          <cell r="B6196" t="str">
            <v>A5C</v>
          </cell>
          <cell r="C6196" t="str">
            <v>P</v>
          </cell>
          <cell r="D6196" t="str">
            <v>23039</v>
          </cell>
          <cell r="E6196" t="str">
            <v>C SWG</v>
          </cell>
          <cell r="F6196">
            <v>2</v>
          </cell>
          <cell r="G6196" t="str">
            <v>CB161108081H01</v>
          </cell>
          <cell r="H6196">
            <v>1</v>
          </cell>
          <cell r="I6196" t="str">
            <v>-</v>
          </cell>
          <cell r="J6196">
            <v>2</v>
          </cell>
          <cell r="K6196">
            <v>2</v>
          </cell>
        </row>
        <row r="6197">
          <cell r="A6197" t="str">
            <v>M2</v>
          </cell>
          <cell r="B6197" t="str">
            <v>A5C</v>
          </cell>
          <cell r="C6197" t="str">
            <v>P</v>
          </cell>
          <cell r="D6197" t="str">
            <v>23044</v>
          </cell>
          <cell r="E6197" t="str">
            <v>C SWG</v>
          </cell>
          <cell r="F6197">
            <v>2</v>
          </cell>
          <cell r="G6197" t="str">
            <v>CB161108081H01</v>
          </cell>
          <cell r="H6197">
            <v>1</v>
          </cell>
          <cell r="I6197" t="str">
            <v>-</v>
          </cell>
          <cell r="J6197">
            <v>2</v>
          </cell>
          <cell r="K6197">
            <v>2</v>
          </cell>
        </row>
        <row r="6198">
          <cell r="A6198" t="str">
            <v>M2</v>
          </cell>
          <cell r="B6198" t="str">
            <v>A5C</v>
          </cell>
          <cell r="C6198" t="str">
            <v>P</v>
          </cell>
          <cell r="D6198" t="str">
            <v>23033</v>
          </cell>
          <cell r="E6198" t="str">
            <v>C SWG</v>
          </cell>
          <cell r="F6198">
            <v>2</v>
          </cell>
          <cell r="G6198" t="str">
            <v>CB161108081H01</v>
          </cell>
          <cell r="H6198">
            <v>1</v>
          </cell>
          <cell r="I6198" t="str">
            <v>-</v>
          </cell>
          <cell r="J6198">
            <v>2</v>
          </cell>
          <cell r="K6198">
            <v>2</v>
          </cell>
        </row>
        <row r="6199">
          <cell r="A6199" t="str">
            <v>M2</v>
          </cell>
          <cell r="B6199" t="str">
            <v>A5C</v>
          </cell>
          <cell r="C6199" t="str">
            <v>P</v>
          </cell>
          <cell r="D6199" t="str">
            <v>23019</v>
          </cell>
          <cell r="E6199" t="str">
            <v>E SWG</v>
          </cell>
          <cell r="F6199">
            <v>2</v>
          </cell>
          <cell r="G6199" t="str">
            <v>CB162108081H01</v>
          </cell>
          <cell r="H6199">
            <v>1</v>
          </cell>
          <cell r="I6199" t="str">
            <v>-</v>
          </cell>
          <cell r="J6199">
            <v>2</v>
          </cell>
          <cell r="K6199">
            <v>2</v>
          </cell>
        </row>
        <row r="6200">
          <cell r="A6200" t="str">
            <v>M2</v>
          </cell>
          <cell r="B6200" t="str">
            <v>A5C</v>
          </cell>
          <cell r="C6200" t="str">
            <v>P</v>
          </cell>
          <cell r="D6200" t="str">
            <v>23039</v>
          </cell>
          <cell r="E6200" t="str">
            <v>E SWG</v>
          </cell>
          <cell r="F6200">
            <v>2</v>
          </cell>
          <cell r="G6200" t="str">
            <v>CB162108081H01</v>
          </cell>
          <cell r="H6200">
            <v>1</v>
          </cell>
          <cell r="I6200" t="str">
            <v>-</v>
          </cell>
          <cell r="J6200">
            <v>2</v>
          </cell>
          <cell r="K6200">
            <v>2</v>
          </cell>
        </row>
        <row r="6201">
          <cell r="A6201" t="str">
            <v>M2</v>
          </cell>
          <cell r="B6201" t="str">
            <v>A5C</v>
          </cell>
          <cell r="C6201" t="str">
            <v>P</v>
          </cell>
          <cell r="D6201" t="str">
            <v>23027</v>
          </cell>
          <cell r="E6201" t="str">
            <v>E SWG</v>
          </cell>
          <cell r="F6201">
            <v>2</v>
          </cell>
          <cell r="G6201" t="str">
            <v>CB162108081H01</v>
          </cell>
          <cell r="H6201">
            <v>1</v>
          </cell>
          <cell r="I6201" t="str">
            <v>-</v>
          </cell>
          <cell r="J6201">
            <v>1</v>
          </cell>
          <cell r="K6201">
            <v>1</v>
          </cell>
        </row>
        <row r="6202">
          <cell r="A6202" t="str">
            <v>M2</v>
          </cell>
          <cell r="B6202" t="str">
            <v>A5C</v>
          </cell>
          <cell r="C6202" t="str">
            <v>P</v>
          </cell>
          <cell r="D6202" t="str">
            <v>23077</v>
          </cell>
          <cell r="E6202" t="str">
            <v>E SWG</v>
          </cell>
          <cell r="F6202">
            <v>2</v>
          </cell>
          <cell r="G6202" t="str">
            <v>CB162108081H01</v>
          </cell>
          <cell r="H6202">
            <v>1</v>
          </cell>
          <cell r="I6202" t="str">
            <v>-</v>
          </cell>
          <cell r="J6202">
            <v>2</v>
          </cell>
          <cell r="K6202">
            <v>2</v>
          </cell>
        </row>
        <row r="6203">
          <cell r="A6203" t="str">
            <v>M2</v>
          </cell>
          <cell r="B6203" t="str">
            <v>A5C</v>
          </cell>
          <cell r="C6203" t="str">
            <v>P</v>
          </cell>
          <cell r="D6203" t="str">
            <v>23019</v>
          </cell>
          <cell r="E6203" t="str">
            <v>R TEE</v>
          </cell>
          <cell r="F6203">
            <v>2</v>
          </cell>
          <cell r="G6203" t="str">
            <v>CB400400001H01</v>
          </cell>
          <cell r="H6203">
            <v>1</v>
          </cell>
          <cell r="I6203" t="str">
            <v>-</v>
          </cell>
          <cell r="J6203">
            <v>1</v>
          </cell>
          <cell r="K6203">
            <v>1</v>
          </cell>
        </row>
        <row r="6204">
          <cell r="A6204" t="str">
            <v>M2</v>
          </cell>
          <cell r="B6204" t="str">
            <v>A5C</v>
          </cell>
          <cell r="C6204" t="str">
            <v>P</v>
          </cell>
          <cell r="D6204" t="str">
            <v>23019</v>
          </cell>
          <cell r="E6204" t="str">
            <v>R TEE</v>
          </cell>
          <cell r="F6204">
            <v>2</v>
          </cell>
          <cell r="G6204" t="str">
            <v>CB400400001H0T</v>
          </cell>
          <cell r="H6204">
            <v>0.75</v>
          </cell>
          <cell r="I6204" t="str">
            <v>-</v>
          </cell>
          <cell r="J6204">
            <v>1</v>
          </cell>
          <cell r="K6204">
            <v>1</v>
          </cell>
        </row>
        <row r="6205">
          <cell r="A6205" t="str">
            <v>M2</v>
          </cell>
          <cell r="B6205" t="str">
            <v>A5C</v>
          </cell>
          <cell r="C6205" t="str">
            <v>P</v>
          </cell>
          <cell r="D6205" t="str">
            <v>23027</v>
          </cell>
          <cell r="E6205" t="str">
            <v>R TEE</v>
          </cell>
          <cell r="F6205">
            <v>2</v>
          </cell>
          <cell r="G6205" t="str">
            <v>CB400400001H01</v>
          </cell>
          <cell r="H6205">
            <v>1</v>
          </cell>
          <cell r="I6205" t="str">
            <v>-</v>
          </cell>
          <cell r="J6205">
            <v>1</v>
          </cell>
          <cell r="K6205">
            <v>1</v>
          </cell>
        </row>
        <row r="6206">
          <cell r="A6206" t="str">
            <v>M2</v>
          </cell>
          <cell r="B6206" t="str">
            <v>A5C</v>
          </cell>
          <cell r="C6206" t="str">
            <v>P</v>
          </cell>
          <cell r="D6206" t="str">
            <v>23027</v>
          </cell>
          <cell r="E6206" t="str">
            <v>R TEE</v>
          </cell>
          <cell r="F6206">
            <v>2</v>
          </cell>
          <cell r="G6206" t="str">
            <v>CB400400001H0T</v>
          </cell>
          <cell r="H6206">
            <v>0.75</v>
          </cell>
          <cell r="I6206" t="str">
            <v>-</v>
          </cell>
          <cell r="J6206">
            <v>1</v>
          </cell>
          <cell r="K6206">
            <v>1</v>
          </cell>
        </row>
        <row r="6207">
          <cell r="A6207" t="str">
            <v>M2</v>
          </cell>
          <cell r="B6207" t="str">
            <v>A5C</v>
          </cell>
          <cell r="C6207" t="str">
            <v>P</v>
          </cell>
          <cell r="D6207" t="str">
            <v>23033</v>
          </cell>
          <cell r="E6207" t="str">
            <v>R TEE</v>
          </cell>
          <cell r="F6207">
            <v>2</v>
          </cell>
          <cell r="G6207" t="str">
            <v>CB400400001H0T</v>
          </cell>
          <cell r="H6207">
            <v>0.75</v>
          </cell>
          <cell r="I6207" t="str">
            <v>-</v>
          </cell>
          <cell r="J6207">
            <v>4</v>
          </cell>
          <cell r="K6207">
            <v>4</v>
          </cell>
        </row>
        <row r="6208">
          <cell r="A6208" t="str">
            <v>M2</v>
          </cell>
          <cell r="B6208" t="str">
            <v>A5C</v>
          </cell>
          <cell r="C6208" t="str">
            <v>P</v>
          </cell>
          <cell r="D6208" t="str">
            <v>23039</v>
          </cell>
          <cell r="E6208" t="str">
            <v>R TEE</v>
          </cell>
          <cell r="F6208">
            <v>2</v>
          </cell>
          <cell r="G6208" t="str">
            <v>CB400400001H0T</v>
          </cell>
          <cell r="H6208">
            <v>0.75</v>
          </cell>
          <cell r="I6208" t="str">
            <v>-</v>
          </cell>
          <cell r="J6208">
            <v>4</v>
          </cell>
          <cell r="K6208">
            <v>4</v>
          </cell>
        </row>
        <row r="6209">
          <cell r="A6209" t="str">
            <v>M2</v>
          </cell>
          <cell r="B6209" t="str">
            <v>A5C</v>
          </cell>
          <cell r="C6209" t="str">
            <v>P</v>
          </cell>
          <cell r="D6209" t="str">
            <v>23039</v>
          </cell>
          <cell r="E6209" t="str">
            <v>R TEE</v>
          </cell>
          <cell r="F6209">
            <v>2</v>
          </cell>
          <cell r="G6209" t="str">
            <v>CB400400001H0T</v>
          </cell>
          <cell r="H6209">
            <v>0.75</v>
          </cell>
          <cell r="I6209" t="str">
            <v>-</v>
          </cell>
          <cell r="J6209">
            <v>1</v>
          </cell>
          <cell r="K6209">
            <v>1</v>
          </cell>
        </row>
        <row r="6210">
          <cell r="A6210" t="str">
            <v>M2</v>
          </cell>
          <cell r="B6210" t="str">
            <v>A5C</v>
          </cell>
          <cell r="C6210" t="str">
            <v>P</v>
          </cell>
          <cell r="D6210" t="str">
            <v>23039</v>
          </cell>
          <cell r="E6210" t="str">
            <v>R TEE</v>
          </cell>
          <cell r="F6210">
            <v>2</v>
          </cell>
          <cell r="G6210" t="str">
            <v>CB400400001H01</v>
          </cell>
          <cell r="H6210">
            <v>1</v>
          </cell>
          <cell r="I6210" t="str">
            <v>-</v>
          </cell>
          <cell r="J6210">
            <v>2</v>
          </cell>
          <cell r="K6210">
            <v>2</v>
          </cell>
        </row>
        <row r="6211">
          <cell r="A6211" t="str">
            <v>M2</v>
          </cell>
          <cell r="B6211" t="str">
            <v>A5C</v>
          </cell>
          <cell r="C6211" t="str">
            <v>P</v>
          </cell>
          <cell r="D6211" t="str">
            <v>24001</v>
          </cell>
          <cell r="E6211" t="str">
            <v>C SWG</v>
          </cell>
          <cell r="F6211">
            <v>2</v>
          </cell>
          <cell r="G6211" t="str">
            <v>CB161108081H01</v>
          </cell>
          <cell r="H6211">
            <v>1</v>
          </cell>
          <cell r="I6211" t="str">
            <v>-</v>
          </cell>
          <cell r="J6211">
            <v>2</v>
          </cell>
          <cell r="K6211">
            <v>2</v>
          </cell>
        </row>
        <row r="6212">
          <cell r="A6212" t="str">
            <v>M2</v>
          </cell>
          <cell r="B6212" t="str">
            <v>A5C</v>
          </cell>
          <cell r="C6212" t="str">
            <v>P</v>
          </cell>
          <cell r="D6212" t="str">
            <v>23009</v>
          </cell>
          <cell r="E6212" t="str">
            <v>E SWG</v>
          </cell>
          <cell r="F6212">
            <v>2</v>
          </cell>
          <cell r="G6212" t="str">
            <v>CB162108081H01</v>
          </cell>
          <cell r="H6212">
            <v>1</v>
          </cell>
          <cell r="I6212" t="str">
            <v>-</v>
          </cell>
          <cell r="J6212">
            <v>2</v>
          </cell>
          <cell r="K6212">
            <v>2</v>
          </cell>
        </row>
        <row r="6213">
          <cell r="A6213" t="str">
            <v>M2</v>
          </cell>
          <cell r="B6213" t="str">
            <v>A5C</v>
          </cell>
          <cell r="C6213" t="str">
            <v>P</v>
          </cell>
          <cell r="D6213" t="str">
            <v>24001</v>
          </cell>
          <cell r="E6213" t="str">
            <v>R TEE</v>
          </cell>
          <cell r="F6213">
            <v>2</v>
          </cell>
          <cell r="G6213" t="str">
            <v>CB400400001H0T</v>
          </cell>
          <cell r="H6213">
            <v>0.75</v>
          </cell>
          <cell r="I6213" t="str">
            <v>-</v>
          </cell>
          <cell r="J6213">
            <v>2</v>
          </cell>
          <cell r="K6213">
            <v>2</v>
          </cell>
        </row>
        <row r="6214">
          <cell r="A6214" t="str">
            <v>M2</v>
          </cell>
          <cell r="B6214" t="str">
            <v>A5C</v>
          </cell>
          <cell r="C6214" t="str">
            <v>P</v>
          </cell>
          <cell r="D6214" t="str">
            <v>23073</v>
          </cell>
          <cell r="E6214" t="str">
            <v>C SWG</v>
          </cell>
          <cell r="F6214">
            <v>2</v>
          </cell>
          <cell r="G6214" t="str">
            <v>CB1614080802IH</v>
          </cell>
          <cell r="H6214">
            <v>1.5</v>
          </cell>
          <cell r="I6214" t="str">
            <v>-</v>
          </cell>
          <cell r="J6214">
            <v>2</v>
          </cell>
          <cell r="K6214">
            <v>3</v>
          </cell>
        </row>
        <row r="6215">
          <cell r="A6215" t="str">
            <v>M2</v>
          </cell>
          <cell r="B6215" t="str">
            <v>A5C</v>
          </cell>
          <cell r="C6215" t="str">
            <v>P</v>
          </cell>
          <cell r="D6215" t="str">
            <v>23085</v>
          </cell>
          <cell r="E6215" t="str">
            <v>C SWG</v>
          </cell>
          <cell r="F6215">
            <v>2</v>
          </cell>
          <cell r="G6215" t="str">
            <v>CB1614080802IH</v>
          </cell>
          <cell r="H6215">
            <v>1.5</v>
          </cell>
          <cell r="I6215" t="str">
            <v>-</v>
          </cell>
          <cell r="J6215">
            <v>2</v>
          </cell>
          <cell r="K6215">
            <v>3</v>
          </cell>
        </row>
        <row r="6216">
          <cell r="A6216" t="str">
            <v>M2</v>
          </cell>
          <cell r="B6216" t="str">
            <v>A5C</v>
          </cell>
          <cell r="C6216" t="str">
            <v>P</v>
          </cell>
          <cell r="D6216" t="str">
            <v>23096</v>
          </cell>
          <cell r="E6216" t="str">
            <v>C SWG</v>
          </cell>
          <cell r="F6216">
            <v>2</v>
          </cell>
          <cell r="G6216" t="str">
            <v>CB1614080802IH</v>
          </cell>
          <cell r="H6216">
            <v>1.5</v>
          </cell>
          <cell r="I6216" t="str">
            <v>-</v>
          </cell>
          <cell r="J6216">
            <v>2</v>
          </cell>
          <cell r="K6216">
            <v>3</v>
          </cell>
        </row>
        <row r="6217">
          <cell r="A6217" t="str">
            <v>M2</v>
          </cell>
          <cell r="B6217" t="str">
            <v>A5C</v>
          </cell>
          <cell r="C6217" t="str">
            <v>P</v>
          </cell>
          <cell r="D6217" t="str">
            <v>23135</v>
          </cell>
          <cell r="E6217" t="str">
            <v>C SWG</v>
          </cell>
          <cell r="F6217">
            <v>2</v>
          </cell>
          <cell r="G6217" t="str">
            <v>CB1614080802IH</v>
          </cell>
          <cell r="H6217">
            <v>1.5</v>
          </cell>
          <cell r="I6217" t="str">
            <v>-</v>
          </cell>
          <cell r="J6217">
            <v>2</v>
          </cell>
          <cell r="K6217">
            <v>3</v>
          </cell>
        </row>
        <row r="6218">
          <cell r="A6218" t="str">
            <v>M2</v>
          </cell>
          <cell r="B6218" t="str">
            <v>A5C</v>
          </cell>
          <cell r="C6218" t="str">
            <v>P</v>
          </cell>
          <cell r="D6218" t="str">
            <v>23230</v>
          </cell>
          <cell r="E6218" t="str">
            <v>C SWG</v>
          </cell>
          <cell r="F6218">
            <v>2</v>
          </cell>
          <cell r="G6218" t="str">
            <v>CB161408080201</v>
          </cell>
          <cell r="H6218">
            <v>1</v>
          </cell>
          <cell r="I6218" t="str">
            <v>-</v>
          </cell>
          <cell r="J6218">
            <v>2</v>
          </cell>
          <cell r="K6218">
            <v>3</v>
          </cell>
        </row>
        <row r="6219">
          <cell r="A6219" t="str">
            <v>M2</v>
          </cell>
          <cell r="B6219" t="str">
            <v>A5C</v>
          </cell>
          <cell r="C6219" t="str">
            <v>P</v>
          </cell>
          <cell r="D6219" t="str">
            <v>23252</v>
          </cell>
          <cell r="E6219" t="str">
            <v>C SWG</v>
          </cell>
          <cell r="F6219">
            <v>2</v>
          </cell>
          <cell r="G6219" t="str">
            <v>CB161408080201</v>
          </cell>
          <cell r="H6219">
            <v>1</v>
          </cell>
          <cell r="I6219" t="str">
            <v>-</v>
          </cell>
          <cell r="J6219">
            <v>2</v>
          </cell>
          <cell r="K6219">
            <v>3</v>
          </cell>
        </row>
        <row r="6220">
          <cell r="A6220" t="str">
            <v>M2</v>
          </cell>
          <cell r="B6220" t="str">
            <v>A5C</v>
          </cell>
          <cell r="C6220" t="str">
            <v>P</v>
          </cell>
          <cell r="D6220" t="str">
            <v>23261</v>
          </cell>
          <cell r="E6220" t="str">
            <v>C SWG</v>
          </cell>
          <cell r="F6220">
            <v>2</v>
          </cell>
          <cell r="G6220" t="str">
            <v>CB161408080201</v>
          </cell>
          <cell r="H6220">
            <v>1</v>
          </cell>
          <cell r="I6220" t="str">
            <v>-</v>
          </cell>
          <cell r="J6220">
            <v>1</v>
          </cell>
          <cell r="K6220">
            <v>2</v>
          </cell>
        </row>
        <row r="6221">
          <cell r="A6221" t="str">
            <v>M2</v>
          </cell>
          <cell r="B6221" t="str">
            <v>A5C</v>
          </cell>
          <cell r="C6221" t="str">
            <v>P</v>
          </cell>
          <cell r="D6221" t="str">
            <v>24021</v>
          </cell>
          <cell r="E6221" t="str">
            <v>C SWG</v>
          </cell>
          <cell r="F6221">
            <v>2</v>
          </cell>
          <cell r="G6221" t="str">
            <v>CB1614080802IH</v>
          </cell>
          <cell r="H6221">
            <v>1.5</v>
          </cell>
          <cell r="I6221" t="str">
            <v>-</v>
          </cell>
          <cell r="J6221">
            <v>2</v>
          </cell>
          <cell r="K6221">
            <v>3</v>
          </cell>
        </row>
        <row r="6222">
          <cell r="A6222" t="str">
            <v>M2</v>
          </cell>
          <cell r="B6222" t="str">
            <v>A5C</v>
          </cell>
          <cell r="C6222" t="str">
            <v>P</v>
          </cell>
          <cell r="D6222" t="str">
            <v>23102</v>
          </cell>
          <cell r="E6222" t="str">
            <v>C SWG</v>
          </cell>
          <cell r="F6222">
            <v>2</v>
          </cell>
          <cell r="G6222" t="str">
            <v>CB1614080802IH</v>
          </cell>
          <cell r="H6222">
            <v>1.5</v>
          </cell>
          <cell r="I6222" t="str">
            <v>-</v>
          </cell>
          <cell r="J6222">
            <v>2</v>
          </cell>
          <cell r="K6222">
            <v>3</v>
          </cell>
        </row>
        <row r="6223">
          <cell r="A6223" t="str">
            <v>M2</v>
          </cell>
          <cell r="B6223" t="str">
            <v>A5C</v>
          </cell>
          <cell r="C6223" t="str">
            <v>P</v>
          </cell>
          <cell r="D6223" t="str">
            <v>24007</v>
          </cell>
          <cell r="E6223" t="str">
            <v>C SWG</v>
          </cell>
          <cell r="F6223">
            <v>2</v>
          </cell>
          <cell r="G6223" t="str">
            <v>CB161408080201</v>
          </cell>
          <cell r="H6223">
            <v>1</v>
          </cell>
          <cell r="I6223" t="str">
            <v>-</v>
          </cell>
          <cell r="J6223">
            <v>1</v>
          </cell>
          <cell r="K6223">
            <v>2</v>
          </cell>
        </row>
        <row r="6224">
          <cell r="A6224" t="str">
            <v>M2</v>
          </cell>
          <cell r="B6224" t="str">
            <v>A5C</v>
          </cell>
          <cell r="C6224" t="str">
            <v>P</v>
          </cell>
          <cell r="D6224" t="str">
            <v>24013</v>
          </cell>
          <cell r="E6224" t="str">
            <v>C SWG</v>
          </cell>
          <cell r="F6224">
            <v>2</v>
          </cell>
          <cell r="G6224" t="str">
            <v>CB161408080201</v>
          </cell>
          <cell r="H6224">
            <v>1</v>
          </cell>
          <cell r="I6224" t="str">
            <v>-</v>
          </cell>
          <cell r="J6224">
            <v>2</v>
          </cell>
          <cell r="K6224">
            <v>3</v>
          </cell>
        </row>
        <row r="6225">
          <cell r="A6225" t="str">
            <v>M2</v>
          </cell>
          <cell r="B6225" t="str">
            <v>A5C</v>
          </cell>
          <cell r="C6225" t="str">
            <v>P</v>
          </cell>
          <cell r="D6225" t="str">
            <v>23115</v>
          </cell>
          <cell r="E6225" t="str">
            <v>E SWG</v>
          </cell>
          <cell r="F6225">
            <v>2</v>
          </cell>
          <cell r="G6225" t="str">
            <v>CB1624080802IH</v>
          </cell>
          <cell r="H6225">
            <v>1.5</v>
          </cell>
          <cell r="I6225" t="str">
            <v>-</v>
          </cell>
          <cell r="J6225">
            <v>2</v>
          </cell>
          <cell r="K6225">
            <v>3</v>
          </cell>
        </row>
        <row r="6226">
          <cell r="A6226" t="str">
            <v>M2</v>
          </cell>
          <cell r="B6226" t="str">
            <v>A5C</v>
          </cell>
          <cell r="C6226" t="str">
            <v>P</v>
          </cell>
          <cell r="D6226" t="str">
            <v>23188</v>
          </cell>
          <cell r="E6226" t="str">
            <v>E SWG</v>
          </cell>
          <cell r="F6226">
            <v>2</v>
          </cell>
          <cell r="G6226" t="str">
            <v>CB16240808020T</v>
          </cell>
          <cell r="H6226">
            <v>0.75</v>
          </cell>
          <cell r="I6226" t="str">
            <v>-</v>
          </cell>
          <cell r="J6226">
            <v>2</v>
          </cell>
          <cell r="K6226">
            <v>3</v>
          </cell>
        </row>
        <row r="6227">
          <cell r="A6227" t="str">
            <v>M2</v>
          </cell>
          <cell r="B6227" t="str">
            <v>A5C</v>
          </cell>
          <cell r="C6227" t="str">
            <v>P</v>
          </cell>
          <cell r="D6227" t="str">
            <v>23192</v>
          </cell>
          <cell r="E6227" t="str">
            <v>E SWG</v>
          </cell>
          <cell r="F6227">
            <v>2</v>
          </cell>
          <cell r="G6227" t="str">
            <v>CB1624080802IH</v>
          </cell>
          <cell r="H6227">
            <v>1.5</v>
          </cell>
          <cell r="I6227" t="str">
            <v>-</v>
          </cell>
          <cell r="J6227">
            <v>2</v>
          </cell>
          <cell r="K6227">
            <v>3</v>
          </cell>
        </row>
        <row r="6228">
          <cell r="A6228" t="str">
            <v>M2</v>
          </cell>
          <cell r="B6228" t="str">
            <v>A5C</v>
          </cell>
          <cell r="C6228" t="str">
            <v>P</v>
          </cell>
          <cell r="D6228" t="str">
            <v>23001</v>
          </cell>
          <cell r="E6228" t="str">
            <v>E SWG</v>
          </cell>
          <cell r="F6228">
            <v>2</v>
          </cell>
          <cell r="G6228" t="str">
            <v>CB1624080802IH</v>
          </cell>
          <cell r="H6228">
            <v>1.5</v>
          </cell>
          <cell r="I6228" t="str">
            <v>-</v>
          </cell>
          <cell r="J6228">
            <v>2</v>
          </cell>
          <cell r="K6228">
            <v>3</v>
          </cell>
        </row>
        <row r="6229">
          <cell r="A6229" t="str">
            <v>M2</v>
          </cell>
          <cell r="B6229" t="str">
            <v>A5C</v>
          </cell>
          <cell r="C6229" t="str">
            <v>P</v>
          </cell>
          <cell r="D6229" t="str">
            <v>23035</v>
          </cell>
          <cell r="E6229" t="str">
            <v>E SWG</v>
          </cell>
          <cell r="F6229">
            <v>2</v>
          </cell>
          <cell r="G6229" t="str">
            <v>CB1624080802IH</v>
          </cell>
          <cell r="H6229">
            <v>1.5</v>
          </cell>
          <cell r="I6229" t="str">
            <v>-</v>
          </cell>
          <cell r="J6229">
            <v>2</v>
          </cell>
          <cell r="K6229">
            <v>3</v>
          </cell>
        </row>
        <row r="6230">
          <cell r="A6230" t="str">
            <v>M2</v>
          </cell>
          <cell r="B6230" t="str">
            <v>A5C</v>
          </cell>
          <cell r="C6230" t="str">
            <v>P</v>
          </cell>
          <cell r="D6230" t="str">
            <v>23073</v>
          </cell>
          <cell r="E6230" t="str">
            <v>SOL</v>
          </cell>
          <cell r="F6230">
            <v>2</v>
          </cell>
          <cell r="G6230" t="str">
            <v>CB39020000020T</v>
          </cell>
          <cell r="H6230">
            <v>0.75</v>
          </cell>
          <cell r="I6230" t="str">
            <v>-</v>
          </cell>
          <cell r="J6230">
            <v>2</v>
          </cell>
          <cell r="K6230">
            <v>3</v>
          </cell>
        </row>
        <row r="6231">
          <cell r="A6231" t="str">
            <v>M2</v>
          </cell>
          <cell r="B6231" t="str">
            <v>A5C</v>
          </cell>
          <cell r="C6231" t="str">
            <v>P</v>
          </cell>
          <cell r="D6231" t="str">
            <v>23085</v>
          </cell>
          <cell r="E6231" t="str">
            <v>SOL</v>
          </cell>
          <cell r="F6231">
            <v>2</v>
          </cell>
          <cell r="G6231" t="str">
            <v>CB39020000020T</v>
          </cell>
          <cell r="H6231">
            <v>0.75</v>
          </cell>
          <cell r="I6231" t="str">
            <v>-</v>
          </cell>
          <cell r="J6231">
            <v>3</v>
          </cell>
          <cell r="K6231">
            <v>4</v>
          </cell>
        </row>
        <row r="6232">
          <cell r="A6232" t="str">
            <v>M2</v>
          </cell>
          <cell r="B6232" t="str">
            <v>A5C</v>
          </cell>
          <cell r="C6232" t="str">
            <v>P</v>
          </cell>
          <cell r="D6232" t="str">
            <v>23102</v>
          </cell>
          <cell r="E6232" t="str">
            <v>SOL</v>
          </cell>
          <cell r="F6232">
            <v>2</v>
          </cell>
          <cell r="G6232" t="str">
            <v>CB390200000201</v>
          </cell>
          <cell r="H6232">
            <v>1</v>
          </cell>
          <cell r="I6232" t="str">
            <v>-</v>
          </cell>
          <cell r="J6232">
            <v>1</v>
          </cell>
          <cell r="K6232">
            <v>2</v>
          </cell>
        </row>
        <row r="6233">
          <cell r="A6233" t="str">
            <v>M2</v>
          </cell>
          <cell r="B6233" t="str">
            <v>A5C</v>
          </cell>
          <cell r="C6233" t="str">
            <v>P</v>
          </cell>
          <cell r="D6233" t="str">
            <v>23192</v>
          </cell>
          <cell r="E6233" t="str">
            <v>SOL</v>
          </cell>
          <cell r="F6233">
            <v>2</v>
          </cell>
          <cell r="G6233" t="str">
            <v>CB39020000020T</v>
          </cell>
          <cell r="H6233">
            <v>0.75</v>
          </cell>
          <cell r="I6233" t="str">
            <v>-</v>
          </cell>
          <cell r="J6233">
            <v>3</v>
          </cell>
          <cell r="K6233">
            <v>4</v>
          </cell>
        </row>
        <row r="6234">
          <cell r="A6234" t="str">
            <v>M2</v>
          </cell>
          <cell r="B6234" t="str">
            <v>A5C</v>
          </cell>
          <cell r="C6234" t="str">
            <v>P</v>
          </cell>
          <cell r="D6234" t="str">
            <v>23192</v>
          </cell>
          <cell r="E6234" t="str">
            <v>SOL</v>
          </cell>
          <cell r="F6234">
            <v>2</v>
          </cell>
          <cell r="G6234" t="str">
            <v>CB3902000002IH</v>
          </cell>
          <cell r="H6234">
            <v>1.5</v>
          </cell>
          <cell r="I6234" t="str">
            <v>-</v>
          </cell>
          <cell r="J6234">
            <v>2</v>
          </cell>
          <cell r="K6234">
            <v>3</v>
          </cell>
        </row>
        <row r="6235">
          <cell r="A6235" t="str">
            <v>M2</v>
          </cell>
          <cell r="B6235" t="str">
            <v>A5C</v>
          </cell>
          <cell r="C6235" t="str">
            <v>P</v>
          </cell>
          <cell r="D6235" t="str">
            <v>23229</v>
          </cell>
          <cell r="E6235" t="str">
            <v>SOL</v>
          </cell>
          <cell r="F6235">
            <v>2</v>
          </cell>
          <cell r="G6235" t="str">
            <v>CB39020000020T</v>
          </cell>
          <cell r="H6235">
            <v>0.75</v>
          </cell>
          <cell r="I6235" t="str">
            <v>-</v>
          </cell>
          <cell r="J6235">
            <v>1</v>
          </cell>
          <cell r="K6235">
            <v>2</v>
          </cell>
        </row>
        <row r="6236">
          <cell r="A6236" t="str">
            <v>M2</v>
          </cell>
          <cell r="B6236" t="str">
            <v>A5C</v>
          </cell>
          <cell r="C6236" t="str">
            <v>P</v>
          </cell>
          <cell r="D6236" t="str">
            <v>23251</v>
          </cell>
          <cell r="E6236" t="str">
            <v>SOL</v>
          </cell>
          <cell r="F6236">
            <v>2</v>
          </cell>
          <cell r="G6236" t="str">
            <v>CB39020000020T</v>
          </cell>
          <cell r="H6236">
            <v>0.75</v>
          </cell>
          <cell r="I6236" t="str">
            <v>-</v>
          </cell>
          <cell r="J6236">
            <v>1</v>
          </cell>
          <cell r="K6236">
            <v>2</v>
          </cell>
        </row>
        <row r="6237">
          <cell r="A6237" t="str">
            <v>M2</v>
          </cell>
          <cell r="B6237" t="str">
            <v>A5C</v>
          </cell>
          <cell r="C6237" t="str">
            <v>P</v>
          </cell>
          <cell r="D6237" t="str">
            <v>23253</v>
          </cell>
          <cell r="E6237" t="str">
            <v>SOL</v>
          </cell>
          <cell r="F6237">
            <v>2</v>
          </cell>
          <cell r="G6237" t="str">
            <v>CB3902000002IH</v>
          </cell>
          <cell r="H6237">
            <v>1.5</v>
          </cell>
          <cell r="I6237" t="str">
            <v>-</v>
          </cell>
          <cell r="J6237">
            <v>1</v>
          </cell>
          <cell r="K6237">
            <v>2</v>
          </cell>
        </row>
        <row r="6238">
          <cell r="A6238" t="str">
            <v>M2</v>
          </cell>
          <cell r="B6238" t="str">
            <v>A5C</v>
          </cell>
          <cell r="C6238" t="str">
            <v>P</v>
          </cell>
          <cell r="D6238" t="str">
            <v>23261</v>
          </cell>
          <cell r="E6238" t="str">
            <v>SOL</v>
          </cell>
          <cell r="F6238">
            <v>2</v>
          </cell>
          <cell r="G6238" t="str">
            <v>CB390200000201</v>
          </cell>
          <cell r="H6238">
            <v>1</v>
          </cell>
          <cell r="I6238" t="str">
            <v>-</v>
          </cell>
          <cell r="J6238">
            <v>1</v>
          </cell>
          <cell r="K6238">
            <v>2</v>
          </cell>
        </row>
        <row r="6239">
          <cell r="A6239" t="str">
            <v>M2</v>
          </cell>
          <cell r="B6239" t="str">
            <v>A5C</v>
          </cell>
          <cell r="C6239" t="str">
            <v>P</v>
          </cell>
          <cell r="D6239" t="str">
            <v>24006</v>
          </cell>
          <cell r="E6239" t="str">
            <v>SOL</v>
          </cell>
          <cell r="F6239">
            <v>2</v>
          </cell>
          <cell r="G6239" t="str">
            <v>CB39020000020T</v>
          </cell>
          <cell r="H6239">
            <v>0.75</v>
          </cell>
          <cell r="I6239" t="str">
            <v>-</v>
          </cell>
          <cell r="J6239">
            <v>1</v>
          </cell>
          <cell r="K6239">
            <v>2</v>
          </cell>
        </row>
        <row r="6240">
          <cell r="A6240" t="str">
            <v>M2</v>
          </cell>
          <cell r="B6240" t="str">
            <v>A5C</v>
          </cell>
          <cell r="C6240" t="str">
            <v>P</v>
          </cell>
          <cell r="D6240" t="str">
            <v>24021</v>
          </cell>
          <cell r="E6240" t="str">
            <v>SOL</v>
          </cell>
          <cell r="F6240">
            <v>2</v>
          </cell>
          <cell r="G6240" t="str">
            <v>CB39020000020T</v>
          </cell>
          <cell r="H6240">
            <v>0.75</v>
          </cell>
          <cell r="I6240" t="str">
            <v>-</v>
          </cell>
          <cell r="J6240">
            <v>2</v>
          </cell>
          <cell r="K6240">
            <v>3</v>
          </cell>
        </row>
        <row r="6241">
          <cell r="A6241" t="str">
            <v>M2</v>
          </cell>
          <cell r="B6241" t="str">
            <v>A5C</v>
          </cell>
          <cell r="C6241" t="str">
            <v>P</v>
          </cell>
          <cell r="D6241" t="str">
            <v>24020</v>
          </cell>
          <cell r="E6241" t="str">
            <v>SOL</v>
          </cell>
          <cell r="F6241">
            <v>2</v>
          </cell>
          <cell r="G6241" t="str">
            <v>CB390200000201</v>
          </cell>
          <cell r="H6241">
            <v>1</v>
          </cell>
          <cell r="I6241" t="str">
            <v>-</v>
          </cell>
          <cell r="J6241">
            <v>1</v>
          </cell>
          <cell r="K6241">
            <v>2</v>
          </cell>
        </row>
        <row r="6242">
          <cell r="A6242" t="str">
            <v>M2</v>
          </cell>
          <cell r="B6242" t="str">
            <v>A5C</v>
          </cell>
          <cell r="C6242" t="str">
            <v>P</v>
          </cell>
          <cell r="D6242" t="str">
            <v>23096</v>
          </cell>
          <cell r="E6242" t="str">
            <v>SOL</v>
          </cell>
          <cell r="F6242">
            <v>2</v>
          </cell>
          <cell r="G6242" t="str">
            <v>CB39020000020T</v>
          </cell>
          <cell r="H6242">
            <v>0.75</v>
          </cell>
          <cell r="I6242" t="str">
            <v>-</v>
          </cell>
          <cell r="J6242">
            <v>4</v>
          </cell>
          <cell r="K6242">
            <v>5</v>
          </cell>
        </row>
        <row r="6243">
          <cell r="A6243" t="str">
            <v>M2</v>
          </cell>
          <cell r="B6243" t="str">
            <v>A5C</v>
          </cell>
          <cell r="C6243" t="str">
            <v>P</v>
          </cell>
          <cell r="D6243" t="str">
            <v>23102</v>
          </cell>
          <cell r="E6243" t="str">
            <v>SOL</v>
          </cell>
          <cell r="F6243">
            <v>2</v>
          </cell>
          <cell r="G6243" t="str">
            <v>CB39020000020T</v>
          </cell>
          <cell r="H6243">
            <v>0.75</v>
          </cell>
          <cell r="I6243" t="str">
            <v>-</v>
          </cell>
          <cell r="J6243">
            <v>2</v>
          </cell>
          <cell r="K6243">
            <v>3</v>
          </cell>
        </row>
        <row r="6244">
          <cell r="A6244" t="str">
            <v>M2</v>
          </cell>
          <cell r="B6244" t="str">
            <v>A5C</v>
          </cell>
          <cell r="C6244" t="str">
            <v>P</v>
          </cell>
          <cell r="D6244" t="str">
            <v>23135</v>
          </cell>
          <cell r="E6244" t="str">
            <v>SOL</v>
          </cell>
          <cell r="F6244">
            <v>2</v>
          </cell>
          <cell r="G6244" t="str">
            <v>CB39020000020T</v>
          </cell>
          <cell r="H6244">
            <v>0.75</v>
          </cell>
          <cell r="I6244" t="str">
            <v>-</v>
          </cell>
          <cell r="J6244">
            <v>4</v>
          </cell>
          <cell r="K6244">
            <v>5</v>
          </cell>
        </row>
        <row r="6245">
          <cell r="A6245" t="str">
            <v>M2</v>
          </cell>
          <cell r="B6245" t="str">
            <v>A5C</v>
          </cell>
          <cell r="C6245" t="str">
            <v>P</v>
          </cell>
          <cell r="D6245" t="str">
            <v>23192</v>
          </cell>
          <cell r="E6245" t="str">
            <v>SOL</v>
          </cell>
          <cell r="F6245">
            <v>2</v>
          </cell>
          <cell r="G6245" t="str">
            <v>CB39020000020T</v>
          </cell>
          <cell r="H6245">
            <v>0.75</v>
          </cell>
          <cell r="I6245" t="str">
            <v>-</v>
          </cell>
          <cell r="J6245">
            <v>1</v>
          </cell>
          <cell r="K6245">
            <v>2</v>
          </cell>
        </row>
        <row r="6246">
          <cell r="A6246" t="str">
            <v>M2</v>
          </cell>
          <cell r="B6246" t="str">
            <v>A5C</v>
          </cell>
          <cell r="C6246" t="str">
            <v>P</v>
          </cell>
          <cell r="D6246" t="str">
            <v>23231</v>
          </cell>
          <cell r="E6246" t="str">
            <v>SOL</v>
          </cell>
          <cell r="F6246">
            <v>2</v>
          </cell>
          <cell r="G6246" t="str">
            <v>CB3902000002IH</v>
          </cell>
          <cell r="H6246">
            <v>1.5</v>
          </cell>
          <cell r="I6246" t="str">
            <v>-</v>
          </cell>
          <cell r="J6246">
            <v>1</v>
          </cell>
          <cell r="K6246">
            <v>2</v>
          </cell>
        </row>
        <row r="6247">
          <cell r="A6247" t="str">
            <v>M2</v>
          </cell>
          <cell r="B6247" t="str">
            <v>A5C</v>
          </cell>
          <cell r="C6247" t="str">
            <v>P</v>
          </cell>
          <cell r="D6247" t="str">
            <v>23264</v>
          </cell>
          <cell r="E6247" t="str">
            <v>SOL</v>
          </cell>
          <cell r="F6247">
            <v>2</v>
          </cell>
          <cell r="G6247" t="str">
            <v>CB39020000020T</v>
          </cell>
          <cell r="H6247">
            <v>0.75</v>
          </cell>
          <cell r="I6247" t="str">
            <v>-</v>
          </cell>
          <cell r="J6247">
            <v>2</v>
          </cell>
          <cell r="K6247">
            <v>3</v>
          </cell>
        </row>
        <row r="6248">
          <cell r="A6248" t="str">
            <v>M2</v>
          </cell>
          <cell r="B6248" t="str">
            <v>A5C</v>
          </cell>
          <cell r="C6248" t="str">
            <v>TRIM</v>
          </cell>
          <cell r="D6248" t="str">
            <v>V-2352</v>
          </cell>
          <cell r="E6248" t="str">
            <v>SOL</v>
          </cell>
          <cell r="F6248">
            <v>2</v>
          </cell>
          <cell r="G6248" t="str">
            <v>CB39020000020T</v>
          </cell>
          <cell r="H6248">
            <v>0.75</v>
          </cell>
          <cell r="I6248" t="str">
            <v>-</v>
          </cell>
          <cell r="J6248">
            <v>5</v>
          </cell>
          <cell r="K6248">
            <v>6</v>
          </cell>
        </row>
        <row r="6249">
          <cell r="A6249" t="str">
            <v>M2</v>
          </cell>
          <cell r="B6249" t="str">
            <v>A5C</v>
          </cell>
          <cell r="C6249" t="str">
            <v>P</v>
          </cell>
          <cell r="D6249" t="str">
            <v>23019</v>
          </cell>
          <cell r="E6249" t="str">
            <v>C SWG</v>
          </cell>
          <cell r="F6249">
            <v>2</v>
          </cell>
          <cell r="G6249" t="str">
            <v>CB1614080802IH</v>
          </cell>
          <cell r="H6249">
            <v>1.5</v>
          </cell>
          <cell r="I6249" t="str">
            <v>-</v>
          </cell>
          <cell r="J6249">
            <v>2</v>
          </cell>
          <cell r="K6249">
            <v>3</v>
          </cell>
        </row>
        <row r="6250">
          <cell r="A6250" t="str">
            <v>M2</v>
          </cell>
          <cell r="B6250" t="str">
            <v>A5C</v>
          </cell>
          <cell r="C6250" t="str">
            <v>P</v>
          </cell>
          <cell r="D6250" t="str">
            <v>23053</v>
          </cell>
          <cell r="E6250" t="str">
            <v>C SWG</v>
          </cell>
          <cell r="F6250">
            <v>2</v>
          </cell>
          <cell r="G6250" t="str">
            <v>CB1614080802IH</v>
          </cell>
          <cell r="H6250">
            <v>1.5</v>
          </cell>
          <cell r="I6250" t="str">
            <v>-</v>
          </cell>
          <cell r="J6250">
            <v>2</v>
          </cell>
          <cell r="K6250">
            <v>3</v>
          </cell>
        </row>
        <row r="6251">
          <cell r="A6251" t="str">
            <v>M2</v>
          </cell>
          <cell r="B6251" t="str">
            <v>A5C</v>
          </cell>
          <cell r="C6251" t="str">
            <v>P</v>
          </cell>
          <cell r="D6251" t="str">
            <v>23224</v>
          </cell>
          <cell r="E6251" t="str">
            <v>C SWG</v>
          </cell>
          <cell r="F6251">
            <v>2</v>
          </cell>
          <cell r="G6251" t="str">
            <v>CB1614080802IH</v>
          </cell>
          <cell r="H6251">
            <v>1.5</v>
          </cell>
          <cell r="I6251" t="str">
            <v>-</v>
          </cell>
          <cell r="J6251">
            <v>2</v>
          </cell>
          <cell r="K6251">
            <v>3</v>
          </cell>
        </row>
        <row r="6252">
          <cell r="A6252" t="str">
            <v>M2</v>
          </cell>
          <cell r="B6252" t="str">
            <v>A5C</v>
          </cell>
          <cell r="C6252" t="str">
            <v>P</v>
          </cell>
          <cell r="D6252" t="str">
            <v>24016</v>
          </cell>
          <cell r="E6252" t="str">
            <v>C SWG</v>
          </cell>
          <cell r="F6252">
            <v>2</v>
          </cell>
          <cell r="G6252" t="str">
            <v>CB16140808020T</v>
          </cell>
          <cell r="H6252">
            <v>0.75</v>
          </cell>
          <cell r="I6252" t="str">
            <v>-</v>
          </cell>
          <cell r="J6252">
            <v>2</v>
          </cell>
          <cell r="K6252">
            <v>3</v>
          </cell>
        </row>
        <row r="6253">
          <cell r="A6253" t="str">
            <v>M2</v>
          </cell>
          <cell r="B6253" t="str">
            <v>A5C</v>
          </cell>
          <cell r="C6253" t="str">
            <v>P</v>
          </cell>
          <cell r="D6253" t="str">
            <v>23020</v>
          </cell>
          <cell r="E6253" t="str">
            <v>E SWG</v>
          </cell>
          <cell r="F6253">
            <v>2</v>
          </cell>
          <cell r="G6253" t="str">
            <v>CB1624080802IH</v>
          </cell>
          <cell r="H6253">
            <v>1.5</v>
          </cell>
          <cell r="I6253" t="str">
            <v>-</v>
          </cell>
          <cell r="J6253">
            <v>2</v>
          </cell>
          <cell r="K6253">
            <v>3</v>
          </cell>
        </row>
        <row r="6254">
          <cell r="A6254" t="str">
            <v>M2</v>
          </cell>
          <cell r="B6254" t="str">
            <v>A5C</v>
          </cell>
          <cell r="C6254" t="str">
            <v>P</v>
          </cell>
          <cell r="D6254" t="str">
            <v>23030</v>
          </cell>
          <cell r="E6254" t="str">
            <v>E SWG</v>
          </cell>
          <cell r="F6254">
            <v>2</v>
          </cell>
          <cell r="G6254" t="str">
            <v>CB1624080802IH</v>
          </cell>
          <cell r="H6254">
            <v>1.5</v>
          </cell>
          <cell r="I6254" t="str">
            <v>-</v>
          </cell>
          <cell r="J6254">
            <v>2</v>
          </cell>
          <cell r="K6254">
            <v>3</v>
          </cell>
        </row>
        <row r="6255">
          <cell r="A6255" t="str">
            <v>M2</v>
          </cell>
          <cell r="B6255" t="str">
            <v>A5C</v>
          </cell>
          <cell r="C6255" t="str">
            <v>P</v>
          </cell>
          <cell r="D6255" t="str">
            <v>23054</v>
          </cell>
          <cell r="E6255" t="str">
            <v>E SWG</v>
          </cell>
          <cell r="F6255">
            <v>2</v>
          </cell>
          <cell r="G6255" t="str">
            <v>CB1624080802IH</v>
          </cell>
          <cell r="H6255">
            <v>1.5</v>
          </cell>
          <cell r="I6255" t="str">
            <v>-</v>
          </cell>
          <cell r="J6255">
            <v>2</v>
          </cell>
          <cell r="K6255">
            <v>3</v>
          </cell>
        </row>
        <row r="6256">
          <cell r="A6256" t="str">
            <v>M2</v>
          </cell>
          <cell r="B6256" t="str">
            <v>A5C</v>
          </cell>
          <cell r="C6256" t="str">
            <v>P</v>
          </cell>
          <cell r="D6256" t="str">
            <v>24018</v>
          </cell>
          <cell r="E6256" t="str">
            <v>E SWG</v>
          </cell>
          <cell r="F6256">
            <v>2</v>
          </cell>
          <cell r="G6256" t="str">
            <v>CB16240808020T</v>
          </cell>
          <cell r="H6256">
            <v>0.75</v>
          </cell>
          <cell r="I6256" t="str">
            <v>-</v>
          </cell>
          <cell r="J6256">
            <v>2</v>
          </cell>
          <cell r="K6256">
            <v>3</v>
          </cell>
        </row>
        <row r="6257">
          <cell r="A6257" t="str">
            <v>M2</v>
          </cell>
          <cell r="B6257" t="str">
            <v>A5C</v>
          </cell>
          <cell r="C6257" t="str">
            <v>P</v>
          </cell>
          <cell r="D6257" t="str">
            <v>23036</v>
          </cell>
          <cell r="E6257" t="str">
            <v>E SWG</v>
          </cell>
          <cell r="F6257">
            <v>2</v>
          </cell>
          <cell r="G6257" t="str">
            <v>CB1624080802IH</v>
          </cell>
          <cell r="H6257">
            <v>1.5</v>
          </cell>
          <cell r="I6257" t="str">
            <v>-</v>
          </cell>
          <cell r="J6257">
            <v>2</v>
          </cell>
          <cell r="K6257">
            <v>3</v>
          </cell>
        </row>
        <row r="6258">
          <cell r="A6258" t="str">
            <v>M2</v>
          </cell>
          <cell r="B6258" t="str">
            <v>A5C</v>
          </cell>
          <cell r="C6258" t="str">
            <v>P</v>
          </cell>
          <cell r="D6258" t="str">
            <v>23020</v>
          </cell>
          <cell r="E6258" t="str">
            <v>SOL</v>
          </cell>
          <cell r="F6258">
            <v>2</v>
          </cell>
          <cell r="G6258" t="str">
            <v>CB39020000020T</v>
          </cell>
          <cell r="H6258">
            <v>0.75</v>
          </cell>
          <cell r="I6258" t="str">
            <v>-</v>
          </cell>
          <cell r="J6258">
            <v>1</v>
          </cell>
          <cell r="K6258">
            <v>2</v>
          </cell>
        </row>
        <row r="6259">
          <cell r="A6259" t="str">
            <v>M2</v>
          </cell>
          <cell r="B6259" t="str">
            <v>A5C</v>
          </cell>
          <cell r="C6259" t="str">
            <v>P</v>
          </cell>
          <cell r="D6259" t="str">
            <v>23020</v>
          </cell>
          <cell r="E6259" t="str">
            <v>SOL</v>
          </cell>
          <cell r="F6259">
            <v>2</v>
          </cell>
          <cell r="G6259" t="str">
            <v>CB3902000002IH</v>
          </cell>
          <cell r="H6259">
            <v>1.5</v>
          </cell>
          <cell r="I6259" t="str">
            <v>-</v>
          </cell>
          <cell r="J6259">
            <v>2</v>
          </cell>
          <cell r="K6259">
            <v>3</v>
          </cell>
        </row>
        <row r="6260">
          <cell r="A6260" t="str">
            <v>M2</v>
          </cell>
          <cell r="B6260" t="str">
            <v>A5C</v>
          </cell>
          <cell r="C6260" t="str">
            <v>P</v>
          </cell>
          <cell r="D6260" t="str">
            <v>23054</v>
          </cell>
          <cell r="E6260" t="str">
            <v>SOL</v>
          </cell>
          <cell r="F6260">
            <v>2</v>
          </cell>
          <cell r="G6260" t="str">
            <v>CB39020000020T</v>
          </cell>
          <cell r="H6260">
            <v>0.75</v>
          </cell>
          <cell r="I6260" t="str">
            <v>-</v>
          </cell>
          <cell r="J6260">
            <v>1</v>
          </cell>
          <cell r="K6260">
            <v>2</v>
          </cell>
        </row>
        <row r="6261">
          <cell r="A6261" t="str">
            <v>M2</v>
          </cell>
          <cell r="B6261" t="str">
            <v>A5C</v>
          </cell>
          <cell r="C6261" t="str">
            <v>P</v>
          </cell>
          <cell r="D6261" t="str">
            <v>23054</v>
          </cell>
          <cell r="E6261" t="str">
            <v>SOL</v>
          </cell>
          <cell r="F6261">
            <v>2</v>
          </cell>
          <cell r="G6261" t="str">
            <v>CB3902000002IH</v>
          </cell>
          <cell r="H6261">
            <v>1.5</v>
          </cell>
          <cell r="I6261" t="str">
            <v>-</v>
          </cell>
          <cell r="J6261">
            <v>2</v>
          </cell>
          <cell r="K6261">
            <v>3</v>
          </cell>
        </row>
        <row r="6262">
          <cell r="A6262" t="str">
            <v>M2</v>
          </cell>
          <cell r="B6262" t="str">
            <v>A5C</v>
          </cell>
          <cell r="C6262" t="str">
            <v>P</v>
          </cell>
          <cell r="D6262" t="str">
            <v>23053</v>
          </cell>
          <cell r="E6262" t="str">
            <v>SOL</v>
          </cell>
          <cell r="F6262">
            <v>2</v>
          </cell>
          <cell r="G6262" t="str">
            <v>CB39020000020T</v>
          </cell>
          <cell r="H6262">
            <v>0.75</v>
          </cell>
          <cell r="I6262" t="str">
            <v>-</v>
          </cell>
          <cell r="J6262">
            <v>5</v>
          </cell>
          <cell r="K6262">
            <v>6</v>
          </cell>
        </row>
        <row r="6263">
          <cell r="A6263" t="str">
            <v>M2</v>
          </cell>
          <cell r="B6263" t="str">
            <v>A5C</v>
          </cell>
          <cell r="C6263" t="str">
            <v>P</v>
          </cell>
          <cell r="D6263" t="str">
            <v>23019</v>
          </cell>
          <cell r="E6263" t="str">
            <v>SOL</v>
          </cell>
          <cell r="F6263">
            <v>2</v>
          </cell>
          <cell r="G6263" t="str">
            <v>CB3902000002IH</v>
          </cell>
          <cell r="H6263">
            <v>1.5</v>
          </cell>
          <cell r="I6263" t="str">
            <v>-</v>
          </cell>
          <cell r="J6263">
            <v>1</v>
          </cell>
          <cell r="K6263">
            <v>2</v>
          </cell>
        </row>
        <row r="6264">
          <cell r="A6264" t="str">
            <v>M2</v>
          </cell>
          <cell r="B6264" t="str">
            <v>A5C</v>
          </cell>
          <cell r="C6264" t="str">
            <v>P</v>
          </cell>
          <cell r="D6264" t="str">
            <v>23019</v>
          </cell>
          <cell r="E6264" t="str">
            <v>SOL</v>
          </cell>
          <cell r="F6264">
            <v>2</v>
          </cell>
          <cell r="G6264" t="str">
            <v>CB39020000020T</v>
          </cell>
          <cell r="H6264">
            <v>0.75</v>
          </cell>
          <cell r="I6264" t="str">
            <v>-</v>
          </cell>
          <cell r="J6264">
            <v>4</v>
          </cell>
          <cell r="K6264">
            <v>5</v>
          </cell>
        </row>
        <row r="6265">
          <cell r="A6265" t="str">
            <v>M2</v>
          </cell>
          <cell r="B6265" t="str">
            <v>A5C</v>
          </cell>
          <cell r="C6265" t="str">
            <v>P</v>
          </cell>
          <cell r="D6265" t="str">
            <v>23224</v>
          </cell>
          <cell r="E6265" t="str">
            <v>SOL</v>
          </cell>
          <cell r="F6265">
            <v>2</v>
          </cell>
          <cell r="G6265" t="str">
            <v>CB39020000020T</v>
          </cell>
          <cell r="H6265">
            <v>0.75</v>
          </cell>
          <cell r="I6265" t="str">
            <v>-</v>
          </cell>
          <cell r="J6265">
            <v>2</v>
          </cell>
          <cell r="K6265">
            <v>3</v>
          </cell>
        </row>
        <row r="6266">
          <cell r="A6266" t="str">
            <v>M2</v>
          </cell>
          <cell r="B6266" t="str">
            <v>A5C</v>
          </cell>
          <cell r="C6266" t="str">
            <v>P</v>
          </cell>
          <cell r="D6266" t="str">
            <v>23224</v>
          </cell>
          <cell r="E6266" t="str">
            <v>SOL</v>
          </cell>
          <cell r="F6266">
            <v>2</v>
          </cell>
          <cell r="G6266" t="str">
            <v>CB390200000201</v>
          </cell>
          <cell r="H6266">
            <v>1</v>
          </cell>
          <cell r="I6266" t="str">
            <v>-</v>
          </cell>
          <cell r="J6266">
            <v>1</v>
          </cell>
          <cell r="K6266">
            <v>2</v>
          </cell>
        </row>
        <row r="6267">
          <cell r="A6267" t="str">
            <v>M2</v>
          </cell>
          <cell r="B6267" t="str">
            <v>B2C</v>
          </cell>
          <cell r="C6267" t="str">
            <v>SH</v>
          </cell>
          <cell r="D6267" t="str">
            <v>23612</v>
          </cell>
          <cell r="E6267" t="str">
            <v>E RED</v>
          </cell>
          <cell r="F6267">
            <v>2</v>
          </cell>
          <cell r="G6267" t="str">
            <v>CB300604080302</v>
          </cell>
          <cell r="H6267">
            <v>2</v>
          </cell>
          <cell r="I6267" t="str">
            <v>-</v>
          </cell>
          <cell r="J6267">
            <v>2</v>
          </cell>
          <cell r="K6267">
            <v>3</v>
          </cell>
        </row>
        <row r="6268">
          <cell r="A6268" t="str">
            <v>M2</v>
          </cell>
          <cell r="B6268" t="str">
            <v>B2C</v>
          </cell>
          <cell r="C6268" t="str">
            <v>SH</v>
          </cell>
          <cell r="D6268" t="str">
            <v>23601</v>
          </cell>
          <cell r="E6268" t="str">
            <v>SOL</v>
          </cell>
          <cell r="F6268">
            <v>2</v>
          </cell>
          <cell r="G6268" t="str">
            <v>CB390200000301</v>
          </cell>
          <cell r="H6268">
            <v>1</v>
          </cell>
          <cell r="I6268" t="str">
            <v>-</v>
          </cell>
          <cell r="J6268">
            <v>1</v>
          </cell>
          <cell r="K6268">
            <v>2</v>
          </cell>
        </row>
        <row r="6269">
          <cell r="A6269" t="str">
            <v>M2</v>
          </cell>
          <cell r="B6269" t="str">
            <v>B2C</v>
          </cell>
          <cell r="C6269" t="str">
            <v>SH</v>
          </cell>
          <cell r="D6269" t="str">
            <v>23601</v>
          </cell>
          <cell r="E6269" t="str">
            <v>SOL</v>
          </cell>
          <cell r="F6269">
            <v>2</v>
          </cell>
          <cell r="G6269" t="str">
            <v>CB39020000030T</v>
          </cell>
          <cell r="H6269">
            <v>0.75</v>
          </cell>
          <cell r="I6269" t="str">
            <v>-</v>
          </cell>
          <cell r="J6269">
            <v>5</v>
          </cell>
          <cell r="K6269">
            <v>6</v>
          </cell>
        </row>
        <row r="6270">
          <cell r="A6270" t="str">
            <v>M2</v>
          </cell>
          <cell r="B6270" t="str">
            <v>B2C</v>
          </cell>
          <cell r="C6270" t="str">
            <v>SH</v>
          </cell>
          <cell r="D6270" t="str">
            <v>23612</v>
          </cell>
          <cell r="E6270" t="str">
            <v>SOL</v>
          </cell>
          <cell r="F6270">
            <v>2</v>
          </cell>
          <cell r="G6270" t="str">
            <v>CB390200000301</v>
          </cell>
          <cell r="H6270">
            <v>1</v>
          </cell>
          <cell r="I6270" t="str">
            <v>-</v>
          </cell>
          <cell r="J6270">
            <v>1</v>
          </cell>
          <cell r="K6270">
            <v>2</v>
          </cell>
        </row>
        <row r="6271">
          <cell r="A6271" t="str">
            <v>M2</v>
          </cell>
          <cell r="B6271" t="str">
            <v>B2C</v>
          </cell>
          <cell r="C6271" t="str">
            <v>SH</v>
          </cell>
          <cell r="D6271" t="str">
            <v>23612</v>
          </cell>
          <cell r="E6271" t="str">
            <v>SOL</v>
          </cell>
          <cell r="F6271">
            <v>2</v>
          </cell>
          <cell r="G6271" t="str">
            <v>CB39020000030T</v>
          </cell>
          <cell r="H6271">
            <v>0.75</v>
          </cell>
          <cell r="I6271" t="str">
            <v>-</v>
          </cell>
          <cell r="J6271">
            <v>2</v>
          </cell>
          <cell r="K6271">
            <v>3</v>
          </cell>
        </row>
        <row r="6272">
          <cell r="A6272" t="str">
            <v>M2</v>
          </cell>
          <cell r="B6272" t="str">
            <v>A5C</v>
          </cell>
          <cell r="C6272" t="str">
            <v>P</v>
          </cell>
          <cell r="D6272" t="str">
            <v>23047</v>
          </cell>
          <cell r="E6272" t="str">
            <v>C RED</v>
          </cell>
          <cell r="F6272">
            <v>2</v>
          </cell>
          <cell r="G6272" t="str">
            <v>CB300504080302</v>
          </cell>
          <cell r="H6272">
            <v>2</v>
          </cell>
          <cell r="I6272" t="str">
            <v>-</v>
          </cell>
          <cell r="J6272">
            <v>2</v>
          </cell>
          <cell r="K6272">
            <v>3</v>
          </cell>
        </row>
        <row r="6273">
          <cell r="A6273" t="str">
            <v>M2</v>
          </cell>
          <cell r="B6273" t="str">
            <v>A5C</v>
          </cell>
          <cell r="C6273" t="str">
            <v>P</v>
          </cell>
          <cell r="D6273" t="str">
            <v>23142</v>
          </cell>
          <cell r="E6273" t="str">
            <v>C RED</v>
          </cell>
          <cell r="F6273">
            <v>2</v>
          </cell>
          <cell r="G6273" t="str">
            <v>CB300504080302</v>
          </cell>
          <cell r="H6273">
            <v>2</v>
          </cell>
          <cell r="I6273" t="str">
            <v>-</v>
          </cell>
          <cell r="J6273">
            <v>2</v>
          </cell>
          <cell r="K6273">
            <v>3</v>
          </cell>
        </row>
        <row r="6274">
          <cell r="A6274" t="str">
            <v>M2</v>
          </cell>
          <cell r="B6274" t="str">
            <v>A5C</v>
          </cell>
          <cell r="C6274" t="str">
            <v>P</v>
          </cell>
          <cell r="D6274" t="str">
            <v>23236</v>
          </cell>
          <cell r="E6274" t="str">
            <v>C RED</v>
          </cell>
          <cell r="F6274">
            <v>2</v>
          </cell>
          <cell r="G6274" t="str">
            <v>CB300504080302</v>
          </cell>
          <cell r="H6274">
            <v>2</v>
          </cell>
          <cell r="I6274" t="str">
            <v>-</v>
          </cell>
          <cell r="J6274">
            <v>2</v>
          </cell>
          <cell r="K6274">
            <v>3</v>
          </cell>
        </row>
        <row r="6275">
          <cell r="A6275" t="str">
            <v>M2</v>
          </cell>
          <cell r="B6275" t="str">
            <v>A5C</v>
          </cell>
          <cell r="C6275" t="str">
            <v>P</v>
          </cell>
          <cell r="D6275" t="str">
            <v>23240</v>
          </cell>
          <cell r="E6275" t="str">
            <v>C RED</v>
          </cell>
          <cell r="F6275">
            <v>2</v>
          </cell>
          <cell r="G6275" t="str">
            <v>CB300504080302</v>
          </cell>
          <cell r="H6275">
            <v>2</v>
          </cell>
          <cell r="I6275" t="str">
            <v>-</v>
          </cell>
          <cell r="J6275">
            <v>2</v>
          </cell>
          <cell r="K6275">
            <v>3</v>
          </cell>
        </row>
        <row r="6276">
          <cell r="A6276" t="str">
            <v>M2</v>
          </cell>
          <cell r="B6276" t="str">
            <v>A5C</v>
          </cell>
          <cell r="C6276" t="str">
            <v>P</v>
          </cell>
          <cell r="D6276" t="str">
            <v>23124</v>
          </cell>
          <cell r="E6276" t="str">
            <v>C RED</v>
          </cell>
          <cell r="F6276">
            <v>2</v>
          </cell>
          <cell r="G6276" t="str">
            <v>CB300504080302</v>
          </cell>
          <cell r="H6276">
            <v>2</v>
          </cell>
          <cell r="I6276" t="str">
            <v>-</v>
          </cell>
          <cell r="J6276">
            <v>2</v>
          </cell>
          <cell r="K6276">
            <v>3</v>
          </cell>
        </row>
        <row r="6277">
          <cell r="A6277" t="str">
            <v>M2</v>
          </cell>
          <cell r="B6277" t="str">
            <v>A5C</v>
          </cell>
          <cell r="C6277" t="str">
            <v>P</v>
          </cell>
          <cell r="D6277" t="str">
            <v>23106</v>
          </cell>
          <cell r="E6277" t="str">
            <v>C SWG</v>
          </cell>
          <cell r="F6277">
            <v>2</v>
          </cell>
          <cell r="G6277" t="str">
            <v>CB1614040803IH</v>
          </cell>
          <cell r="H6277">
            <v>1.5</v>
          </cell>
          <cell r="I6277" t="str">
            <v>-</v>
          </cell>
          <cell r="J6277">
            <v>2</v>
          </cell>
          <cell r="K6277">
            <v>3</v>
          </cell>
        </row>
        <row r="6278">
          <cell r="A6278" t="str">
            <v>M2</v>
          </cell>
          <cell r="B6278" t="str">
            <v>A5C</v>
          </cell>
          <cell r="C6278" t="str">
            <v>P</v>
          </cell>
          <cell r="D6278" t="str">
            <v>23005</v>
          </cell>
          <cell r="E6278" t="str">
            <v>C SWG</v>
          </cell>
          <cell r="F6278">
            <v>2</v>
          </cell>
          <cell r="G6278" t="str">
            <v>CB1614040803IH</v>
          </cell>
          <cell r="H6278">
            <v>1.5</v>
          </cell>
          <cell r="I6278" t="str">
            <v>-</v>
          </cell>
          <cell r="J6278">
            <v>2</v>
          </cell>
          <cell r="K6278">
            <v>3</v>
          </cell>
        </row>
        <row r="6279">
          <cell r="A6279" t="str">
            <v>M2</v>
          </cell>
          <cell r="B6279" t="str">
            <v>A5C</v>
          </cell>
          <cell r="C6279" t="str">
            <v>P</v>
          </cell>
          <cell r="D6279" t="str">
            <v>23246</v>
          </cell>
          <cell r="E6279" t="str">
            <v>C SWG</v>
          </cell>
          <cell r="F6279">
            <v>2</v>
          </cell>
          <cell r="G6279" t="str">
            <v>CB1614040803IH</v>
          </cell>
          <cell r="H6279">
            <v>1.5</v>
          </cell>
          <cell r="I6279" t="str">
            <v>-</v>
          </cell>
          <cell r="J6279">
            <v>2</v>
          </cell>
          <cell r="K6279">
            <v>3</v>
          </cell>
        </row>
        <row r="6280">
          <cell r="A6280" t="str">
            <v>M2</v>
          </cell>
          <cell r="B6280" t="str">
            <v>A5C</v>
          </cell>
          <cell r="C6280" t="str">
            <v>P</v>
          </cell>
          <cell r="D6280" t="str">
            <v>23082</v>
          </cell>
          <cell r="E6280" t="str">
            <v>E RED</v>
          </cell>
          <cell r="F6280">
            <v>2</v>
          </cell>
          <cell r="G6280" t="str">
            <v>CB300604080302</v>
          </cell>
          <cell r="H6280">
            <v>2</v>
          </cell>
          <cell r="I6280" t="str">
            <v>-</v>
          </cell>
          <cell r="J6280">
            <v>2</v>
          </cell>
          <cell r="K6280">
            <v>3</v>
          </cell>
        </row>
        <row r="6281">
          <cell r="A6281" t="str">
            <v>M2</v>
          </cell>
          <cell r="B6281" t="str">
            <v>A5C</v>
          </cell>
          <cell r="C6281" t="str">
            <v>P</v>
          </cell>
          <cell r="D6281" t="str">
            <v>23232</v>
          </cell>
          <cell r="E6281" t="str">
            <v>E RED</v>
          </cell>
          <cell r="F6281">
            <v>2</v>
          </cell>
          <cell r="G6281" t="str">
            <v>CB300604080302</v>
          </cell>
          <cell r="H6281">
            <v>2</v>
          </cell>
          <cell r="I6281" t="str">
            <v>-</v>
          </cell>
          <cell r="J6281">
            <v>2</v>
          </cell>
          <cell r="K6281">
            <v>3</v>
          </cell>
        </row>
        <row r="6282">
          <cell r="A6282" t="str">
            <v>M2</v>
          </cell>
          <cell r="B6282" t="str">
            <v>A5C</v>
          </cell>
          <cell r="C6282" t="str">
            <v>P</v>
          </cell>
          <cell r="D6282" t="str">
            <v>23254</v>
          </cell>
          <cell r="E6282" t="str">
            <v>E RED</v>
          </cell>
          <cell r="F6282">
            <v>2</v>
          </cell>
          <cell r="G6282" t="str">
            <v>CB300604080302</v>
          </cell>
          <cell r="H6282">
            <v>2</v>
          </cell>
          <cell r="I6282" t="str">
            <v>-</v>
          </cell>
          <cell r="J6282">
            <v>2</v>
          </cell>
          <cell r="K6282">
            <v>3</v>
          </cell>
        </row>
        <row r="6283">
          <cell r="A6283" t="str">
            <v>M2</v>
          </cell>
          <cell r="B6283" t="str">
            <v>A5C</v>
          </cell>
          <cell r="C6283" t="str">
            <v>P</v>
          </cell>
          <cell r="D6283" t="str">
            <v>23005</v>
          </cell>
          <cell r="E6283" t="str">
            <v>SOL</v>
          </cell>
          <cell r="F6283">
            <v>2</v>
          </cell>
          <cell r="G6283" t="str">
            <v>CB39020000030H</v>
          </cell>
          <cell r="H6283">
            <v>0.5</v>
          </cell>
          <cell r="I6283" t="str">
            <v>-</v>
          </cell>
          <cell r="J6283">
            <v>2</v>
          </cell>
          <cell r="K6283">
            <v>3</v>
          </cell>
        </row>
        <row r="6284">
          <cell r="A6284" t="str">
            <v>M2</v>
          </cell>
          <cell r="B6284" t="str">
            <v>A5C</v>
          </cell>
          <cell r="C6284" t="str">
            <v>P</v>
          </cell>
          <cell r="D6284" t="str">
            <v>23005</v>
          </cell>
          <cell r="E6284" t="str">
            <v>SOL</v>
          </cell>
          <cell r="F6284">
            <v>2</v>
          </cell>
          <cell r="G6284" t="str">
            <v>CB390200000301</v>
          </cell>
          <cell r="H6284">
            <v>1</v>
          </cell>
          <cell r="I6284" t="str">
            <v>-</v>
          </cell>
          <cell r="J6284">
            <v>1</v>
          </cell>
          <cell r="K6284">
            <v>2</v>
          </cell>
        </row>
        <row r="6285">
          <cell r="A6285" t="str">
            <v>M2</v>
          </cell>
          <cell r="B6285" t="str">
            <v>A5C</v>
          </cell>
          <cell r="C6285" t="str">
            <v>P</v>
          </cell>
          <cell r="D6285" t="str">
            <v>23047</v>
          </cell>
          <cell r="E6285" t="str">
            <v>SOL</v>
          </cell>
          <cell r="F6285">
            <v>2</v>
          </cell>
          <cell r="G6285" t="str">
            <v>CB39020000030T</v>
          </cell>
          <cell r="H6285">
            <v>0.75</v>
          </cell>
          <cell r="I6285" t="str">
            <v>-</v>
          </cell>
          <cell r="J6285">
            <v>2</v>
          </cell>
          <cell r="K6285">
            <v>3</v>
          </cell>
        </row>
        <row r="6286">
          <cell r="A6286" t="str">
            <v>M2</v>
          </cell>
          <cell r="B6286" t="str">
            <v>A5C</v>
          </cell>
          <cell r="C6286" t="str">
            <v>P</v>
          </cell>
          <cell r="D6286" t="str">
            <v>23083</v>
          </cell>
          <cell r="E6286" t="str">
            <v>SOL</v>
          </cell>
          <cell r="F6286">
            <v>2</v>
          </cell>
          <cell r="G6286" t="str">
            <v>CB390200000301</v>
          </cell>
          <cell r="H6286">
            <v>1</v>
          </cell>
          <cell r="I6286" t="str">
            <v>-</v>
          </cell>
          <cell r="J6286">
            <v>1</v>
          </cell>
          <cell r="K6286">
            <v>2</v>
          </cell>
        </row>
        <row r="6287">
          <cell r="A6287" t="str">
            <v>M2</v>
          </cell>
          <cell r="B6287" t="str">
            <v>A5C</v>
          </cell>
          <cell r="C6287" t="str">
            <v>P</v>
          </cell>
          <cell r="D6287" t="str">
            <v>23094</v>
          </cell>
          <cell r="E6287" t="str">
            <v>SOL</v>
          </cell>
          <cell r="F6287">
            <v>2</v>
          </cell>
          <cell r="G6287" t="str">
            <v>CB39020000030T</v>
          </cell>
          <cell r="H6287">
            <v>0.75</v>
          </cell>
          <cell r="I6287" t="str">
            <v>-</v>
          </cell>
          <cell r="J6287">
            <v>4</v>
          </cell>
          <cell r="K6287">
            <v>5</v>
          </cell>
        </row>
        <row r="6288">
          <cell r="A6288" t="str">
            <v>M2</v>
          </cell>
          <cell r="B6288" t="str">
            <v>A5C</v>
          </cell>
          <cell r="C6288" t="str">
            <v>P</v>
          </cell>
          <cell r="D6288" t="str">
            <v>23101</v>
          </cell>
          <cell r="E6288" t="str">
            <v>SOL</v>
          </cell>
          <cell r="F6288">
            <v>2</v>
          </cell>
          <cell r="G6288" t="str">
            <v>CB39020000030T</v>
          </cell>
          <cell r="H6288">
            <v>0.75</v>
          </cell>
          <cell r="I6288" t="str">
            <v>-</v>
          </cell>
          <cell r="J6288">
            <v>4</v>
          </cell>
          <cell r="K6288">
            <v>5</v>
          </cell>
        </row>
        <row r="6289">
          <cell r="A6289" t="str">
            <v>M2</v>
          </cell>
          <cell r="B6289" t="str">
            <v>A5C</v>
          </cell>
          <cell r="C6289" t="str">
            <v>P</v>
          </cell>
          <cell r="D6289" t="str">
            <v>23106</v>
          </cell>
          <cell r="E6289" t="str">
            <v>SOL</v>
          </cell>
          <cell r="F6289">
            <v>2</v>
          </cell>
          <cell r="G6289" t="str">
            <v>CB390200000301</v>
          </cell>
          <cell r="H6289">
            <v>1</v>
          </cell>
          <cell r="I6289" t="str">
            <v>-</v>
          </cell>
          <cell r="J6289">
            <v>1</v>
          </cell>
          <cell r="K6289">
            <v>2</v>
          </cell>
        </row>
        <row r="6290">
          <cell r="A6290" t="str">
            <v>M2</v>
          </cell>
          <cell r="B6290" t="str">
            <v>A5C</v>
          </cell>
          <cell r="C6290" t="str">
            <v>P</v>
          </cell>
          <cell r="D6290" t="str">
            <v>23106</v>
          </cell>
          <cell r="E6290" t="str">
            <v>SOL</v>
          </cell>
          <cell r="F6290">
            <v>2</v>
          </cell>
          <cell r="G6290" t="str">
            <v>CB39020000030T</v>
          </cell>
          <cell r="H6290">
            <v>0.75</v>
          </cell>
          <cell r="I6290" t="str">
            <v>-</v>
          </cell>
          <cell r="J6290">
            <v>2</v>
          </cell>
          <cell r="K6290">
            <v>3</v>
          </cell>
        </row>
        <row r="6291">
          <cell r="A6291" t="str">
            <v>M2</v>
          </cell>
          <cell r="B6291" t="str">
            <v>A5C</v>
          </cell>
          <cell r="C6291" t="str">
            <v>P</v>
          </cell>
          <cell r="D6291" t="str">
            <v>23109</v>
          </cell>
          <cell r="E6291" t="str">
            <v>SOL</v>
          </cell>
          <cell r="F6291">
            <v>2</v>
          </cell>
          <cell r="G6291" t="str">
            <v>CB39020000030T</v>
          </cell>
          <cell r="H6291">
            <v>0.75</v>
          </cell>
          <cell r="I6291" t="str">
            <v>-</v>
          </cell>
          <cell r="J6291">
            <v>4</v>
          </cell>
          <cell r="K6291">
            <v>5</v>
          </cell>
        </row>
        <row r="6292">
          <cell r="A6292" t="str">
            <v>M2</v>
          </cell>
          <cell r="B6292" t="str">
            <v>A5C</v>
          </cell>
          <cell r="C6292" t="str">
            <v>P</v>
          </cell>
          <cell r="D6292" t="str">
            <v>23142</v>
          </cell>
          <cell r="E6292" t="str">
            <v>SOL</v>
          </cell>
          <cell r="F6292">
            <v>2</v>
          </cell>
          <cell r="G6292" t="str">
            <v>CB390200000301</v>
          </cell>
          <cell r="H6292">
            <v>1</v>
          </cell>
          <cell r="I6292" t="str">
            <v>-</v>
          </cell>
          <cell r="J6292">
            <v>1</v>
          </cell>
          <cell r="K6292">
            <v>2</v>
          </cell>
        </row>
        <row r="6293">
          <cell r="A6293" t="str">
            <v>M2</v>
          </cell>
          <cell r="B6293" t="str">
            <v>A5C</v>
          </cell>
          <cell r="C6293" t="str">
            <v>P</v>
          </cell>
          <cell r="D6293" t="str">
            <v>23142</v>
          </cell>
          <cell r="E6293" t="str">
            <v>SOL</v>
          </cell>
          <cell r="F6293">
            <v>2</v>
          </cell>
          <cell r="G6293" t="str">
            <v>CB39020000030T</v>
          </cell>
          <cell r="H6293">
            <v>0.75</v>
          </cell>
          <cell r="I6293" t="str">
            <v>-</v>
          </cell>
          <cell r="J6293">
            <v>2</v>
          </cell>
          <cell r="K6293">
            <v>3</v>
          </cell>
        </row>
        <row r="6294">
          <cell r="A6294" t="str">
            <v>M2</v>
          </cell>
          <cell r="B6294" t="str">
            <v>A5C</v>
          </cell>
          <cell r="C6294" t="str">
            <v>P</v>
          </cell>
          <cell r="D6294" t="str">
            <v>23230</v>
          </cell>
          <cell r="E6294" t="str">
            <v>SOL</v>
          </cell>
          <cell r="F6294">
            <v>2</v>
          </cell>
          <cell r="G6294" t="str">
            <v>CB390200000301</v>
          </cell>
          <cell r="H6294">
            <v>1</v>
          </cell>
          <cell r="I6294" t="str">
            <v>-</v>
          </cell>
          <cell r="J6294">
            <v>1</v>
          </cell>
          <cell r="K6294">
            <v>2</v>
          </cell>
        </row>
        <row r="6295">
          <cell r="A6295" t="str">
            <v>M2</v>
          </cell>
          <cell r="B6295" t="str">
            <v>A5C</v>
          </cell>
          <cell r="C6295" t="str">
            <v>P</v>
          </cell>
          <cell r="D6295" t="str">
            <v>23236</v>
          </cell>
          <cell r="E6295" t="str">
            <v>SOL</v>
          </cell>
          <cell r="F6295">
            <v>2</v>
          </cell>
          <cell r="G6295" t="str">
            <v>CB39020000030T</v>
          </cell>
          <cell r="H6295">
            <v>0.75</v>
          </cell>
          <cell r="I6295" t="str">
            <v>-</v>
          </cell>
          <cell r="J6295">
            <v>2</v>
          </cell>
          <cell r="K6295">
            <v>3</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Sheet1"/>
      <sheetName val="표지"/>
      <sheetName val="공사계획서"/>
      <sheetName val="공사설명서"/>
      <sheetName val="일반시방서"/>
      <sheetName val="특기시방서"/>
      <sheetName val="공사비 예산서"/>
      <sheetName val="설계명세서"/>
      <sheetName val="도면목록"/>
      <sheetName val="예정공정표"/>
      <sheetName val="단가조사서"/>
      <sheetName val="품셈총괄표"/>
      <sheetName val="품셈표"/>
      <sheetName val="수량집계표"/>
      <sheetName val="PANEL물량산출근거"/>
      <sheetName val="SW물량산출근거"/>
      <sheetName val="BULK 물량산출근거"/>
      <sheetName val="수량산출근거"/>
      <sheetName val="자재중량집계표"/>
      <sheetName val="목차"/>
      <sheetName val="내역(한신APT)"/>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FC04D3-B5FE-4FDB-9F65-4D02CEE9F51E}" name="Tabla33" displayName="Tabla33" ref="B9:M55" totalsRowShown="0" headerRowDxfId="15">
  <autoFilter ref="B9:M55" xr:uid="{3FFC04D3-B5FE-4FDB-9F65-4D02CEE9F51E}">
    <filterColumn colId="2">
      <filters>
        <filter val="Directo (Operador)"/>
      </filters>
    </filterColumn>
  </autoFilter>
  <tableColumns count="12">
    <tableColumn id="1" xr3:uid="{47668792-C7A2-485C-80A4-7DDDBB581D11}" name="N°"/>
    <tableColumn id="2" xr3:uid="{8C9285DA-650E-4F4D-BFDF-2CA7CB69075B}" name="Cargo" dataDxfId="14"/>
    <tableColumn id="11" xr3:uid="{9D26CB1C-4FAF-5749-9534-6E2E7E2E33F6}" name="Categoría" dataDxfId="13"/>
    <tableColumn id="3" xr3:uid="{0C681FB1-A436-496F-A0AE-D033B465ABF7}" name="Reclutado; _x000a_Es Decir, En Proceso de Selección" dataDxfId="12">
      <calculatedColumnFormula>+COUNTIFS(Tabla1[Cargo],Tabla33[[#This Row],[Cargo]],Tabla1[Status],Tabla33[[#Headers],[Reclutado; 
Es Decir, En Proceso de Selección]])</calculatedColumnFormula>
    </tableColumn>
    <tableColumn id="4" xr3:uid="{D83053FB-FB31-4F36-9D30-36F208C5F818}" name="Seleccionado; _x000a_Es Decir, En Proceso de Contratación" dataDxfId="11">
      <calculatedColumnFormula>+COUNTIFS(Tabla1[Cargo],Tabla33[[#This Row],[Cargo]],Tabla1[Status],Tabla33[[#Headers],[Seleccionado; 
Es Decir, En Proceso de Contratación]])</calculatedColumnFormula>
    </tableColumn>
    <tableColumn id="5" xr3:uid="{B79937AD-1C5B-44A3-A2E2-11450D32896C}" name="Contratado; _x000a_Es Decir, En Proceso de Acreditación" dataDxfId="10">
      <calculatedColumnFormula>+COUNTIFS(Tabla1[Cargo],Tabla33[[#This Row],[Cargo]],Tabla1[Status],Tabla33[[#Headers],[Contratado; 
Es Decir, En Proceso de Acreditación]])</calculatedColumnFormula>
    </tableColumn>
    <tableColumn id="6" xr3:uid="{A066160B-9C25-46A6-8427-9CDA1A32615C}" name="Acreditado; _x000a_Es Decir, En Proceso de Habilitación." dataDxfId="9">
      <calculatedColumnFormula>+COUNTIFS(Tabla1[Cargo],Tabla33[[#This Row],[Cargo]],Tabla1[Status],Tabla33[[#Headers],[Acreditado; 
Es Decir, En Proceso de Habilitación.]])</calculatedColumnFormula>
    </tableColumn>
    <tableColumn id="10" xr3:uid="{45AD6FD7-7A16-40A3-BBB9-1283C8D0B19E}" name="Habilitado" dataDxfId="8">
      <calculatedColumnFormula>+COUNTIFS(Tabla1[Cargo],Tabla33[[#This Row],[Cargo]],Tabla1[Status],Tabla33[[#Headers],[Habilitado]])</calculatedColumnFormula>
    </tableColumn>
    <tableColumn id="7" xr3:uid="{D2AED665-B387-44B9-8581-774B6D7DDF94}" name="Proyección" dataDxfId="7">
      <calculatedColumnFormula>+Tabla33[[#This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calculatedColumnFormula>
    </tableColumn>
    <tableColumn id="8" xr3:uid="{FAE87B20-4B55-4683-BD87-9008BD1C3D93}" name="Meta" dataDxfId="6"/>
    <tableColumn id="9" xr3:uid="{ECD3F72F-0220-4283-905B-6520AC444A77}" name="Brecha" dataDxfId="5">
      <calculatedColumnFormula>+IF(Tabla33[[#This Row],[Meta]]-Tabla33[[#This Row],[Proyección]]&lt;0,0,Tabla33[[#This Row],[Meta]]-Tabla33[[#This Row],[Proyección]])</calculatedColumnFormula>
    </tableColumn>
    <tableColumn id="12" xr3:uid="{738A6AF1-C028-4207-8D59-91DAEBDDB986}" name="Exceso" dataDxfId="4">
      <calculatedColumnFormula>IF(Tabla33[[#This Row],[Meta]]-Tabla33[[#This Row],[Proyección]]&lt;=0,Tabla33[[#This Row],[Proyección]]-Tabla33[[#This Row],[Meta]],"BRECHA")</calculatedColumnFormula>
    </tableColumn>
  </tableColumns>
  <tableStyleInfo name="TableStyleMedium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39B4C8E-B480-447E-959E-F117F4E36E45}" name="Tabla1" displayName="Tabla1" ref="B9:F206" totalsRowShown="0" headerRowDxfId="3">
  <autoFilter ref="B9:F206" xr:uid="{C39B4C8E-B480-447E-959E-F117F4E36E45}"/>
  <tableColumns count="5">
    <tableColumn id="1" xr3:uid="{46103A00-F024-41E8-90FF-11236FD2F97D}" name="N°"/>
    <tableColumn id="2" xr3:uid="{31A46BE2-9286-4424-A42D-4EF89E9A2D6D}" name="Nombre"/>
    <tableColumn id="3" xr3:uid="{1B552064-9D17-4691-9C34-5D452269675A}" name="Rut"/>
    <tableColumn id="4" xr3:uid="{DAAE3174-278E-4B60-A4BA-57D3A5E87848}" name="Cargo"/>
    <tableColumn id="5" xr3:uid="{FE5A8778-03B1-424F-9DD2-6912419E0462}" name="Status"/>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4AAA1-3109-FB46-8729-9CEB68886C65}">
  <dimension ref="B1:G55"/>
  <sheetViews>
    <sheetView showGridLines="0" topLeftCell="B35" zoomScale="125" workbookViewId="0">
      <selection activeCell="B53" sqref="B53:C55"/>
    </sheetView>
  </sheetViews>
  <sheetFormatPr baseColWidth="10" defaultRowHeight="15" x14ac:dyDescent="0.25"/>
  <cols>
    <col min="1" max="1" width="4" customWidth="1"/>
    <col min="2" max="2" width="8.7109375" customWidth="1"/>
    <col min="3" max="3" width="38.7109375" customWidth="1"/>
    <col min="4" max="4" width="16.7109375" customWidth="1"/>
    <col min="5" max="5" width="23.85546875" bestFit="1" customWidth="1"/>
    <col min="6" max="6" width="28.7109375" bestFit="1" customWidth="1"/>
    <col min="7" max="7" width="30.5703125" bestFit="1" customWidth="1"/>
  </cols>
  <sheetData>
    <row r="1" spans="2:7" ht="15.75" thickBot="1" x14ac:dyDescent="0.3"/>
    <row r="2" spans="2:7" x14ac:dyDescent="0.25">
      <c r="B2" s="1"/>
      <c r="C2" s="2"/>
      <c r="D2" s="2"/>
      <c r="E2" s="2"/>
      <c r="F2" s="2"/>
      <c r="G2" s="3"/>
    </row>
    <row r="3" spans="2:7" x14ac:dyDescent="0.25">
      <c r="B3" s="4"/>
      <c r="G3" s="5"/>
    </row>
    <row r="4" spans="2:7" x14ac:dyDescent="0.25">
      <c r="B4" s="4"/>
      <c r="G4" s="5"/>
    </row>
    <row r="5" spans="2:7" x14ac:dyDescent="0.25">
      <c r="B5" s="4"/>
      <c r="G5" s="5"/>
    </row>
    <row r="6" spans="2:7" ht="15.75" thickBot="1" x14ac:dyDescent="0.3">
      <c r="B6" s="4"/>
      <c r="G6" s="5"/>
    </row>
    <row r="7" spans="2:7" ht="15.75" thickBot="1" x14ac:dyDescent="0.3">
      <c r="B7" s="8"/>
      <c r="C7" s="9"/>
      <c r="D7" s="9"/>
      <c r="E7" s="9"/>
      <c r="F7" s="9"/>
      <c r="G7" s="10"/>
    </row>
    <row r="9" spans="2:7" ht="77.099999999999994" customHeight="1" x14ac:dyDescent="0.25">
      <c r="B9" s="154" t="s">
        <v>396</v>
      </c>
      <c r="C9" s="154"/>
      <c r="D9" s="154"/>
      <c r="E9" s="154"/>
      <c r="F9" s="154"/>
      <c r="G9" s="154"/>
    </row>
    <row r="10" spans="2:7" ht="72" customHeight="1" x14ac:dyDescent="0.25">
      <c r="B10" s="154" t="s">
        <v>397</v>
      </c>
      <c r="C10" s="154"/>
      <c r="D10" s="154"/>
      <c r="E10" s="154"/>
      <c r="F10" s="154"/>
      <c r="G10" s="154"/>
    </row>
    <row r="11" spans="2:7" ht="45.95" customHeight="1" x14ac:dyDescent="0.25">
      <c r="B11" s="155" t="s">
        <v>65</v>
      </c>
      <c r="C11" s="155"/>
      <c r="D11" s="155"/>
      <c r="E11" s="155"/>
      <c r="F11" s="155"/>
      <c r="G11" s="155"/>
    </row>
    <row r="12" spans="2:7" x14ac:dyDescent="0.25">
      <c r="B12" s="16"/>
      <c r="C12" s="16"/>
      <c r="D12" s="16"/>
      <c r="E12" s="16"/>
      <c r="F12" s="16"/>
      <c r="G12" s="16"/>
    </row>
    <row r="13" spans="2:7" x14ac:dyDescent="0.25">
      <c r="B13" s="19" t="s">
        <v>66</v>
      </c>
      <c r="C13" s="16"/>
      <c r="D13" s="16"/>
      <c r="E13" s="16"/>
      <c r="F13" s="16"/>
      <c r="G13" s="16"/>
    </row>
    <row r="14" spans="2:7" x14ac:dyDescent="0.25">
      <c r="B14" s="19" t="s">
        <v>67</v>
      </c>
      <c r="C14" s="16"/>
      <c r="D14" s="16"/>
      <c r="E14" s="16"/>
      <c r="F14" s="16"/>
      <c r="G14" s="16"/>
    </row>
    <row r="15" spans="2:7" x14ac:dyDescent="0.25">
      <c r="B15" s="19" t="s">
        <v>68</v>
      </c>
      <c r="C15" s="16"/>
      <c r="D15" s="16"/>
      <c r="E15" s="16"/>
      <c r="F15" s="16"/>
      <c r="G15" s="16"/>
    </row>
    <row r="16" spans="2:7" x14ac:dyDescent="0.25">
      <c r="B16" s="19" t="s">
        <v>71</v>
      </c>
      <c r="C16" s="16"/>
      <c r="D16" s="16"/>
      <c r="E16" s="16"/>
      <c r="F16" s="16"/>
      <c r="G16" s="16"/>
    </row>
    <row r="17" spans="2:7" ht="30" x14ac:dyDescent="0.25">
      <c r="B17" s="19"/>
      <c r="C17" s="16" t="s">
        <v>69</v>
      </c>
      <c r="D17" s="16"/>
      <c r="E17" s="16"/>
      <c r="F17" s="16"/>
      <c r="G17" s="16"/>
    </row>
    <row r="18" spans="2:7" x14ac:dyDescent="0.25">
      <c r="B18" s="19"/>
      <c r="C18" s="19" t="s">
        <v>70</v>
      </c>
      <c r="D18" s="16"/>
      <c r="E18" s="16"/>
      <c r="F18" s="16"/>
      <c r="G18" s="16"/>
    </row>
    <row r="19" spans="2:7" x14ac:dyDescent="0.25">
      <c r="B19" s="19"/>
      <c r="C19" s="19" t="s">
        <v>72</v>
      </c>
      <c r="D19" s="16"/>
      <c r="E19" s="16"/>
      <c r="F19" s="16"/>
      <c r="G19" s="16"/>
    </row>
    <row r="20" spans="2:7" x14ac:dyDescent="0.25">
      <c r="B20" s="19"/>
      <c r="C20" s="19" t="s">
        <v>73</v>
      </c>
      <c r="D20" s="16"/>
      <c r="E20" s="16"/>
      <c r="F20" s="16"/>
      <c r="G20" s="16"/>
    </row>
    <row r="21" spans="2:7" x14ac:dyDescent="0.25">
      <c r="B21" s="19"/>
      <c r="C21" s="19" t="s">
        <v>74</v>
      </c>
      <c r="D21" s="16"/>
      <c r="E21" s="16"/>
      <c r="F21" s="16"/>
      <c r="G21" s="16"/>
    </row>
    <row r="22" spans="2:7" x14ac:dyDescent="0.25">
      <c r="B22" s="19"/>
      <c r="C22" s="19"/>
      <c r="D22" s="16"/>
      <c r="E22" s="16"/>
      <c r="F22" s="16"/>
      <c r="G22" s="16"/>
    </row>
    <row r="23" spans="2:7" ht="48.95" customHeight="1" x14ac:dyDescent="0.25">
      <c r="B23" s="154" t="s">
        <v>395</v>
      </c>
      <c r="C23" s="154"/>
      <c r="D23" s="154"/>
      <c r="E23" s="154"/>
      <c r="F23" s="154"/>
      <c r="G23" s="154"/>
    </row>
    <row r="24" spans="2:7" x14ac:dyDescent="0.25">
      <c r="B24" s="20" t="s">
        <v>75</v>
      </c>
      <c r="C24" s="19"/>
      <c r="D24" s="16"/>
      <c r="E24" s="16"/>
      <c r="F24" s="16"/>
      <c r="G24" s="16"/>
    </row>
    <row r="25" spans="2:7" x14ac:dyDescent="0.25">
      <c r="B25" s="20"/>
      <c r="C25" s="19"/>
      <c r="D25" s="16"/>
      <c r="E25" s="16"/>
      <c r="F25" s="16"/>
      <c r="G25" s="16"/>
    </row>
    <row r="26" spans="2:7" x14ac:dyDescent="0.25">
      <c r="B26" s="19" t="s">
        <v>204</v>
      </c>
      <c r="C26" s="19"/>
      <c r="D26" s="16"/>
      <c r="E26" s="16"/>
      <c r="F26" s="16"/>
      <c r="G26" s="16"/>
    </row>
    <row r="27" spans="2:7" x14ac:dyDescent="0.25">
      <c r="B27" s="19" t="s">
        <v>205</v>
      </c>
      <c r="C27" s="19"/>
      <c r="D27" s="16"/>
      <c r="E27" s="16"/>
      <c r="F27" s="16"/>
      <c r="G27" s="16"/>
    </row>
    <row r="28" spans="2:7" x14ac:dyDescent="0.25">
      <c r="B28" s="19"/>
      <c r="C28" s="19" t="s">
        <v>398</v>
      </c>
      <c r="D28" s="16"/>
      <c r="E28" s="16"/>
      <c r="F28" s="16"/>
      <c r="G28" s="16"/>
    </row>
    <row r="29" spans="2:7" x14ac:dyDescent="0.25">
      <c r="B29" s="19"/>
      <c r="C29" s="19" t="s">
        <v>399</v>
      </c>
      <c r="D29" s="16"/>
      <c r="E29" s="16"/>
      <c r="F29" s="16"/>
      <c r="G29" s="16"/>
    </row>
    <row r="30" spans="2:7" x14ac:dyDescent="0.25">
      <c r="B30" s="19"/>
      <c r="C30" s="19" t="s">
        <v>400</v>
      </c>
      <c r="D30" s="16"/>
      <c r="E30" s="16"/>
      <c r="F30" s="16"/>
      <c r="G30" s="16"/>
    </row>
    <row r="31" spans="2:7" x14ac:dyDescent="0.25">
      <c r="B31" s="19"/>
      <c r="C31" s="19" t="s">
        <v>401</v>
      </c>
      <c r="D31" s="16"/>
      <c r="E31" s="16"/>
      <c r="F31" s="16"/>
      <c r="G31" s="16"/>
    </row>
    <row r="32" spans="2:7" ht="36.950000000000003" customHeight="1" x14ac:dyDescent="0.25">
      <c r="B32" s="154" t="s">
        <v>206</v>
      </c>
      <c r="C32" s="154"/>
      <c r="D32" s="154"/>
      <c r="E32" s="154"/>
      <c r="F32" s="154"/>
      <c r="G32" s="154"/>
    </row>
    <row r="33" spans="2:7" x14ac:dyDescent="0.25">
      <c r="B33" s="19"/>
      <c r="C33" s="19"/>
      <c r="D33" s="16"/>
      <c r="E33" s="16"/>
      <c r="F33" s="16"/>
      <c r="G33" s="16"/>
    </row>
    <row r="34" spans="2:7" x14ac:dyDescent="0.25">
      <c r="B34" s="20" t="s">
        <v>332</v>
      </c>
      <c r="C34" s="19"/>
      <c r="D34" s="16"/>
      <c r="E34" s="16"/>
      <c r="F34" s="16"/>
      <c r="G34" s="16"/>
    </row>
    <row r="35" spans="2:7" x14ac:dyDescent="0.25">
      <c r="B35" s="19"/>
      <c r="C35" s="19"/>
      <c r="D35" s="16"/>
      <c r="E35" s="16"/>
      <c r="F35" s="16"/>
      <c r="G35" s="16"/>
    </row>
    <row r="36" spans="2:7" x14ac:dyDescent="0.25">
      <c r="B36" s="20" t="s">
        <v>334</v>
      </c>
      <c r="C36" s="19"/>
      <c r="D36" s="16"/>
      <c r="E36" s="143" t="s">
        <v>409</v>
      </c>
      <c r="F36" s="143" t="s">
        <v>410</v>
      </c>
      <c r="G36" s="143" t="s">
        <v>411</v>
      </c>
    </row>
    <row r="37" spans="2:7" x14ac:dyDescent="0.25">
      <c r="B37" s="19" t="s">
        <v>412</v>
      </c>
      <c r="E37" s="152" t="s">
        <v>9</v>
      </c>
      <c r="F37" s="152" t="s">
        <v>6</v>
      </c>
      <c r="G37" s="152" t="s">
        <v>424</v>
      </c>
    </row>
    <row r="38" spans="2:7" ht="15.75" thickBot="1" x14ac:dyDescent="0.3">
      <c r="B38" s="19" t="s">
        <v>413</v>
      </c>
      <c r="E38" s="150" t="s">
        <v>31</v>
      </c>
      <c r="F38" s="151" t="s">
        <v>63</v>
      </c>
      <c r="G38" s="150" t="s">
        <v>61</v>
      </c>
    </row>
    <row r="40" spans="2:7" x14ac:dyDescent="0.25">
      <c r="B40" s="20" t="s">
        <v>335</v>
      </c>
      <c r="C40" s="19"/>
      <c r="D40" s="16"/>
      <c r="E40" s="143" t="s">
        <v>409</v>
      </c>
      <c r="F40" s="143" t="s">
        <v>410</v>
      </c>
      <c r="G40" s="143" t="s">
        <v>411</v>
      </c>
    </row>
    <row r="41" spans="2:7" x14ac:dyDescent="0.25">
      <c r="B41" s="19" t="s">
        <v>414</v>
      </c>
      <c r="C41" s="19"/>
      <c r="D41" s="16"/>
      <c r="E41" s="152" t="s">
        <v>10</v>
      </c>
      <c r="F41" s="152" t="s">
        <v>48</v>
      </c>
      <c r="G41" s="152" t="s">
        <v>12</v>
      </c>
    </row>
    <row r="42" spans="2:7" x14ac:dyDescent="0.25">
      <c r="B42" s="19" t="s">
        <v>415</v>
      </c>
      <c r="C42" s="19"/>
      <c r="D42" s="16"/>
      <c r="E42" s="150" t="s">
        <v>11</v>
      </c>
      <c r="F42" s="150" t="s">
        <v>32</v>
      </c>
      <c r="G42" s="150" t="s">
        <v>43</v>
      </c>
    </row>
    <row r="43" spans="2:7" x14ac:dyDescent="0.25">
      <c r="B43" s="19"/>
      <c r="C43" s="19"/>
      <c r="D43" s="16"/>
      <c r="E43" s="19"/>
      <c r="F43" s="16"/>
      <c r="G43" s="16"/>
    </row>
    <row r="44" spans="2:7" x14ac:dyDescent="0.25">
      <c r="B44" s="20" t="s">
        <v>333</v>
      </c>
      <c r="E44" s="143" t="s">
        <v>409</v>
      </c>
      <c r="F44" s="143" t="s">
        <v>410</v>
      </c>
      <c r="G44" s="143" t="s">
        <v>411</v>
      </c>
    </row>
    <row r="45" spans="2:7" ht="15.75" thickBot="1" x14ac:dyDescent="0.3">
      <c r="B45" s="19" t="s">
        <v>416</v>
      </c>
      <c r="E45" s="152" t="s">
        <v>15</v>
      </c>
      <c r="F45" s="153" t="s">
        <v>58</v>
      </c>
      <c r="G45" s="152" t="s">
        <v>425</v>
      </c>
    </row>
    <row r="46" spans="2:7" x14ac:dyDescent="0.25">
      <c r="B46" s="19" t="s">
        <v>417</v>
      </c>
      <c r="E46" s="150" t="s">
        <v>56</v>
      </c>
      <c r="F46" s="150" t="s">
        <v>53</v>
      </c>
      <c r="G46" s="150" t="s">
        <v>57</v>
      </c>
    </row>
    <row r="49" spans="2:6" x14ac:dyDescent="0.25">
      <c r="B49" s="20" t="s">
        <v>418</v>
      </c>
    </row>
    <row r="51" spans="2:6" x14ac:dyDescent="0.25">
      <c r="B51" t="s">
        <v>419</v>
      </c>
    </row>
    <row r="53" spans="2:6" x14ac:dyDescent="0.25">
      <c r="B53" t="s">
        <v>420</v>
      </c>
      <c r="C53" s="140" t="s">
        <v>426</v>
      </c>
      <c r="D53" s="141"/>
      <c r="E53" s="141"/>
      <c r="F53" s="142"/>
    </row>
    <row r="54" spans="2:6" x14ac:dyDescent="0.25">
      <c r="B54" t="s">
        <v>421</v>
      </c>
      <c r="C54" s="140" t="s">
        <v>427</v>
      </c>
      <c r="D54" s="141"/>
      <c r="E54" s="141"/>
      <c r="F54" s="142"/>
    </row>
    <row r="55" spans="2:6" x14ac:dyDescent="0.25">
      <c r="B55" t="s">
        <v>422</v>
      </c>
      <c r="C55" s="140" t="s">
        <v>428</v>
      </c>
      <c r="D55" s="141"/>
      <c r="E55" s="141"/>
      <c r="F55" s="142"/>
    </row>
  </sheetData>
  <mergeCells count="5">
    <mergeCell ref="B9:G9"/>
    <mergeCell ref="B10:G10"/>
    <mergeCell ref="B11:G11"/>
    <mergeCell ref="B23:G23"/>
    <mergeCell ref="B32:G3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C30F7-F963-4F1B-846A-0B41FC32A202}">
  <dimension ref="B1:M56"/>
  <sheetViews>
    <sheetView showGridLines="0" tabSelected="1" topLeftCell="A8" zoomScaleNormal="90" workbookViewId="0">
      <pane ySplit="2" topLeftCell="A13" activePane="bottomLeft" state="frozen"/>
      <selection activeCell="A8" sqref="A8"/>
      <selection pane="bottomLeft" activeCell="D9" sqref="D9"/>
    </sheetView>
  </sheetViews>
  <sheetFormatPr baseColWidth="10" defaultRowHeight="15" x14ac:dyDescent="0.25"/>
  <cols>
    <col min="1" max="1" width="2.28515625" customWidth="1"/>
    <col min="2" max="2" width="5.140625" customWidth="1"/>
    <col min="3" max="3" width="32.28515625" customWidth="1"/>
    <col min="4" max="4" width="16.85546875" customWidth="1"/>
    <col min="5" max="5" width="14.140625" customWidth="1"/>
    <col min="6" max="6" width="16" customWidth="1"/>
    <col min="7" max="7" width="14.140625" customWidth="1"/>
    <col min="8" max="8" width="14.28515625" customWidth="1"/>
    <col min="9" max="9" width="11.85546875" customWidth="1"/>
    <col min="10" max="10" width="10.140625" customWidth="1"/>
    <col min="11" max="11" width="8.140625" customWidth="1"/>
    <col min="12" max="12" width="9.140625" customWidth="1"/>
  </cols>
  <sheetData>
    <row r="1" spans="2:13" hidden="1" x14ac:dyDescent="0.25"/>
    <row r="2" spans="2:13" ht="15.75" thickBot="1" x14ac:dyDescent="0.3"/>
    <row r="3" spans="2:13" x14ac:dyDescent="0.25">
      <c r="B3" s="1"/>
      <c r="C3" s="2"/>
      <c r="D3" s="2"/>
      <c r="E3" s="2"/>
      <c r="F3" s="2"/>
      <c r="G3" s="2"/>
      <c r="H3" s="2"/>
      <c r="I3" s="2"/>
      <c r="J3" s="2"/>
      <c r="K3" s="2"/>
      <c r="L3" s="3"/>
    </row>
    <row r="4" spans="2:13" x14ac:dyDescent="0.25">
      <c r="B4" s="4"/>
      <c r="L4" s="5"/>
    </row>
    <row r="5" spans="2:13" ht="15.75" thickBot="1" x14ac:dyDescent="0.3">
      <c r="B5" s="4"/>
      <c r="L5" s="5"/>
    </row>
    <row r="6" spans="2:13" ht="8.4499999999999993" customHeight="1" thickBot="1" x14ac:dyDescent="0.3">
      <c r="B6" s="8"/>
      <c r="C6" s="9"/>
      <c r="D6" s="9"/>
      <c r="E6" s="9"/>
      <c r="F6" s="9"/>
      <c r="G6" s="9"/>
      <c r="H6" s="9"/>
      <c r="I6" s="9"/>
      <c r="J6" s="9"/>
      <c r="K6" s="9"/>
      <c r="L6" s="10"/>
    </row>
    <row r="8" spans="2:13" x14ac:dyDescent="0.25">
      <c r="E8" s="144">
        <v>0.2</v>
      </c>
      <c r="F8" s="144">
        <v>0.6</v>
      </c>
      <c r="G8" s="144">
        <v>0.95</v>
      </c>
      <c r="H8" s="144">
        <v>0.97</v>
      </c>
      <c r="I8" s="144">
        <v>1</v>
      </c>
    </row>
    <row r="9" spans="2:13" ht="78.95" customHeight="1" x14ac:dyDescent="0.25">
      <c r="B9" s="11" t="s">
        <v>0</v>
      </c>
      <c r="C9" s="12" t="s">
        <v>3</v>
      </c>
      <c r="D9" s="12" t="s">
        <v>328</v>
      </c>
      <c r="E9" s="13" t="s">
        <v>22</v>
      </c>
      <c r="F9" s="13" t="s">
        <v>23</v>
      </c>
      <c r="G9" s="13" t="s">
        <v>24</v>
      </c>
      <c r="H9" s="13" t="s">
        <v>25</v>
      </c>
      <c r="I9" s="14" t="s">
        <v>21</v>
      </c>
      <c r="J9" s="12" t="s">
        <v>18</v>
      </c>
      <c r="K9" s="12" t="s">
        <v>19</v>
      </c>
      <c r="L9" s="12" t="s">
        <v>20</v>
      </c>
      <c r="M9" s="12" t="s">
        <v>423</v>
      </c>
    </row>
    <row r="10" spans="2:13" hidden="1" x14ac:dyDescent="0.25">
      <c r="B10" s="6">
        <v>1</v>
      </c>
      <c r="C10" t="s">
        <v>5</v>
      </c>
      <c r="D10" s="6" t="s">
        <v>329</v>
      </c>
      <c r="E10" s="6">
        <f>+COUNTIFS(Tabla1[Cargo],Tabla33[[#This Row],[Cargo]],Tabla1[Status],Tabla33[[#Headers],[Reclutado; 
Es Decir, En Proceso de Selección]])</f>
        <v>0</v>
      </c>
      <c r="F10" s="6">
        <f>+COUNTIFS(Tabla1[Cargo],Tabla33[[#This Row],[Cargo]],Tabla1[Status],Tabla33[[#Headers],[Seleccionado; 
Es Decir, En Proceso de Contratación]])</f>
        <v>0</v>
      </c>
      <c r="G10" s="6">
        <f>+COUNTIFS(Tabla1[Cargo],Tabla33[[#This Row],[Cargo]],Tabla1[Status],Tabla33[[#Headers],[Contratado; 
Es Decir, En Proceso de Acreditación]])</f>
        <v>0</v>
      </c>
      <c r="H10" s="6">
        <f>+COUNTIFS(Tabla1[Cargo],Tabla33[[#This Row],[Cargo]],Tabla1[Status],Tabla33[[#Headers],[Acreditado; 
Es Decir, En Proceso de Habilitación.]])</f>
        <v>0</v>
      </c>
      <c r="I10" s="6">
        <f>+COUNTIFS(Tabla1[Cargo],Tabla33[[#This Row],[Cargo]],Tabla1[Status],Tabla33[[#Headers],[Habilitado]])</f>
        <v>1</v>
      </c>
      <c r="J10"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10" s="6">
        <v>1</v>
      </c>
      <c r="L10" s="6">
        <f>+IF(Tabla33[[#This Row],[Meta]]-Tabla33[[#This Row],[Proyección]]&lt;0,0,Tabla33[[#This Row],[Meta]]-Tabla33[[#This Row],[Proyección]])</f>
        <v>0</v>
      </c>
      <c r="M10" s="6">
        <f>IF(Tabla33[[#This Row],[Meta]]-Tabla33[[#This Row],[Proyección]]&lt;=0,Tabla33[[#This Row],[Proyección]]-Tabla33[[#This Row],[Meta]],"BRECHA")</f>
        <v>0</v>
      </c>
    </row>
    <row r="11" spans="2:13" hidden="1" x14ac:dyDescent="0.25">
      <c r="B11" s="147">
        <v>2</v>
      </c>
      <c r="C11" s="148" t="s">
        <v>31</v>
      </c>
      <c r="D11" s="147" t="s">
        <v>329</v>
      </c>
      <c r="E11" s="147">
        <f>+COUNTIFS(Tabla1[Cargo],Tabla33[[#This Row],[Cargo]],Tabla1[Status],Tabla33[[#Headers],[Reclutado; 
Es Decir, En Proceso de Selección]])</f>
        <v>2</v>
      </c>
      <c r="F11" s="147">
        <f>+COUNTIFS(Tabla1[Cargo],Tabla33[[#This Row],[Cargo]],Tabla1[Status],Tabla33[[#Headers],[Seleccionado; 
Es Decir, En Proceso de Contratación]])</f>
        <v>0</v>
      </c>
      <c r="G11" s="147">
        <f>+COUNTIFS(Tabla1[Cargo],Tabla33[[#This Row],[Cargo]],Tabla1[Status],Tabla33[[#Headers],[Contratado; 
Es Decir, En Proceso de Acreditación]])</f>
        <v>6</v>
      </c>
      <c r="H11" s="147">
        <f>+COUNTIFS(Tabla1[Cargo],Tabla33[[#This Row],[Cargo]],Tabla1[Status],Tabla33[[#Headers],[Acreditado; 
Es Decir, En Proceso de Habilitación.]])</f>
        <v>0</v>
      </c>
      <c r="I11" s="147">
        <f>+COUNTIFS(Tabla1[Cargo],Tabla33[[#This Row],[Cargo]],Tabla1[Status],Tabla33[[#Headers],[Habilitado]])</f>
        <v>0</v>
      </c>
      <c r="J11"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6.1</v>
      </c>
      <c r="K11" s="147">
        <v>1</v>
      </c>
      <c r="L11" s="149">
        <f>+IF(Tabla33[[#This Row],[Meta]]-Tabla33[[#This Row],[Proyección]]&lt;0,0,Tabla33[[#This Row],[Meta]]-Tabla33[[#This Row],[Proyección]])</f>
        <v>0</v>
      </c>
      <c r="M11" s="147">
        <f>IF(Tabla33[[#This Row],[Meta]]-Tabla33[[#This Row],[Proyección]]&lt;=0,Tabla33[[#This Row],[Proyección]]-Tabla33[[#This Row],[Meta]],"BRECHA")</f>
        <v>5.0999999999999996</v>
      </c>
    </row>
    <row r="12" spans="2:13" hidden="1" x14ac:dyDescent="0.25">
      <c r="B12" s="145">
        <v>3</v>
      </c>
      <c r="C12" s="146" t="s">
        <v>6</v>
      </c>
      <c r="D12" s="145" t="s">
        <v>329</v>
      </c>
      <c r="E12" s="145">
        <f>+COUNTIFS(Tabla1[Cargo],Tabla33[[#This Row],[Cargo]],Tabla1[Status],Tabla33[[#Headers],[Reclutado; 
Es Decir, En Proceso de Selección]])</f>
        <v>4</v>
      </c>
      <c r="F12" s="145">
        <f>+COUNTIFS(Tabla1[Cargo],Tabla33[[#This Row],[Cargo]],Tabla1[Status],Tabla33[[#Headers],[Seleccionado; 
Es Decir, En Proceso de Contratación]])</f>
        <v>0</v>
      </c>
      <c r="G12" s="145">
        <f>+COUNTIFS(Tabla1[Cargo],Tabla33[[#This Row],[Cargo]],Tabla1[Status],Tabla33[[#Headers],[Contratado; 
Es Decir, En Proceso de Acreditación]])</f>
        <v>0</v>
      </c>
      <c r="H12" s="145">
        <f>+COUNTIFS(Tabla1[Cargo],Tabla33[[#This Row],[Cargo]],Tabla1[Status],Tabla33[[#Headers],[Acreditado; 
Es Decir, En Proceso de Habilitación.]])</f>
        <v>0</v>
      </c>
      <c r="I12" s="145">
        <f>+COUNTIFS(Tabla1[Cargo],Tabla33[[#This Row],[Cargo]],Tabla1[Status],Tabla33[[#Headers],[Habilitado]])</f>
        <v>0</v>
      </c>
      <c r="J12"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0.8</v>
      </c>
      <c r="K12" s="145">
        <v>2</v>
      </c>
      <c r="L12" s="145">
        <f>+IF(Tabla33[[#This Row],[Meta]]-Tabla33[[#This Row],[Proyección]]&lt;0,0,Tabla33[[#This Row],[Meta]]-Tabla33[[#This Row],[Proyección]])</f>
        <v>1.2</v>
      </c>
      <c r="M12" s="145" t="str">
        <f>IF(Tabla33[[#This Row],[Meta]]-Tabla33[[#This Row],[Proyección]]&lt;=0,Tabla33[[#This Row],[Proyección]]-Tabla33[[#This Row],[Meta]],"BRECHA")</f>
        <v>BRECHA</v>
      </c>
    </row>
    <row r="13" spans="2:13" hidden="1" x14ac:dyDescent="0.25">
      <c r="B13" s="147">
        <v>4</v>
      </c>
      <c r="C13" s="148" t="s">
        <v>32</v>
      </c>
      <c r="D13" s="147" t="s">
        <v>331</v>
      </c>
      <c r="E13" s="147">
        <f>+COUNTIFS(Tabla1[Cargo],Tabla33[[#This Row],[Cargo]],Tabla1[Status],Tabla33[[#Headers],[Reclutado; 
Es Decir, En Proceso de Selección]])</f>
        <v>4</v>
      </c>
      <c r="F13" s="147">
        <f>+COUNTIFS(Tabla1[Cargo],Tabla33[[#This Row],[Cargo]],Tabla1[Status],Tabla33[[#Headers],[Seleccionado; 
Es Decir, En Proceso de Contratación]])</f>
        <v>0</v>
      </c>
      <c r="G13" s="147">
        <f>+COUNTIFS(Tabla1[Cargo],Tabla33[[#This Row],[Cargo]],Tabla1[Status],Tabla33[[#Headers],[Contratado; 
Es Decir, En Proceso de Acreditación]])</f>
        <v>5</v>
      </c>
      <c r="H13" s="147">
        <f>+COUNTIFS(Tabla1[Cargo],Tabla33[[#This Row],[Cargo]],Tabla1[Status],Tabla33[[#Headers],[Acreditado; 
Es Decir, En Proceso de Habilitación.]])</f>
        <v>0</v>
      </c>
      <c r="I13" s="147">
        <f>+COUNTIFS(Tabla1[Cargo],Tabla33[[#This Row],[Cargo]],Tabla1[Status],Tabla33[[#Headers],[Habilitado]])</f>
        <v>0</v>
      </c>
      <c r="J13"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5.55</v>
      </c>
      <c r="K13" s="147">
        <v>4</v>
      </c>
      <c r="L13" s="147">
        <f>+IF(Tabla33[[#This Row],[Meta]]-Tabla33[[#This Row],[Proyección]]&lt;0,0,Tabla33[[#This Row],[Meta]]-Tabla33[[#This Row],[Proyección]])</f>
        <v>0</v>
      </c>
      <c r="M13" s="147">
        <f>IF(Tabla33[[#This Row],[Meta]]-Tabla33[[#This Row],[Proyección]]&lt;=0,Tabla33[[#This Row],[Proyección]]-Tabla33[[#This Row],[Meta]],"BRECHA")</f>
        <v>1.5499999999999998</v>
      </c>
    </row>
    <row r="14" spans="2:13" hidden="1" x14ac:dyDescent="0.25">
      <c r="B14" s="6">
        <v>5</v>
      </c>
      <c r="C14" t="s">
        <v>7</v>
      </c>
      <c r="D14" s="6" t="s">
        <v>329</v>
      </c>
      <c r="E14" s="6">
        <f>+COUNTIFS(Tabla1[Cargo],Tabla33[[#This Row],[Cargo]],Tabla1[Status],Tabla33[[#Headers],[Reclutado; 
Es Decir, En Proceso de Selección]])</f>
        <v>3</v>
      </c>
      <c r="F14" s="6">
        <f>+COUNTIFS(Tabla1[Cargo],Tabla33[[#This Row],[Cargo]],Tabla1[Status],Tabla33[[#Headers],[Seleccionado; 
Es Decir, En Proceso de Contratación]])</f>
        <v>0</v>
      </c>
      <c r="G14" s="6">
        <f>+COUNTIFS(Tabla1[Cargo],Tabla33[[#This Row],[Cargo]],Tabla1[Status],Tabla33[[#Headers],[Contratado; 
Es Decir, En Proceso de Acreditación]])</f>
        <v>2</v>
      </c>
      <c r="H14" s="6">
        <f>+COUNTIFS(Tabla1[Cargo],Tabla33[[#This Row],[Cargo]],Tabla1[Status],Tabla33[[#Headers],[Acreditado; 
Es Decir, En Proceso de Habilitación.]])</f>
        <v>0</v>
      </c>
      <c r="I14" s="6">
        <f>+COUNTIFS(Tabla1[Cargo],Tabla33[[#This Row],[Cargo]],Tabla1[Status],Tabla33[[#Headers],[Habilitado]])</f>
        <v>2</v>
      </c>
      <c r="J14"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4.5</v>
      </c>
      <c r="K14" s="6">
        <v>5</v>
      </c>
      <c r="L14" s="6">
        <f>+IF(Tabla33[[#This Row],[Meta]]-Tabla33[[#This Row],[Proyección]]&lt;0,0,Tabla33[[#This Row],[Meta]]-Tabla33[[#This Row],[Proyección]])</f>
        <v>0.5</v>
      </c>
      <c r="M14" s="6" t="str">
        <f>IF(Tabla33[[#This Row],[Meta]]-Tabla33[[#This Row],[Proyección]]&lt;=0,Tabla33[[#This Row],[Proyección]]-Tabla33[[#This Row],[Meta]],"BRECHA")</f>
        <v>BRECHA</v>
      </c>
    </row>
    <row r="15" spans="2:13" hidden="1" x14ac:dyDescent="0.25">
      <c r="B15" s="6">
        <v>6</v>
      </c>
      <c r="C15" t="s">
        <v>33</v>
      </c>
      <c r="D15" s="6" t="s">
        <v>329</v>
      </c>
      <c r="E15" s="6">
        <f>+COUNTIFS(Tabla1[Cargo],Tabla33[[#This Row],[Cargo]],Tabla1[Status],Tabla33[[#Headers],[Reclutado; 
Es Decir, En Proceso de Selección]])</f>
        <v>0</v>
      </c>
      <c r="F15" s="6">
        <f>+COUNTIFS(Tabla1[Cargo],Tabla33[[#This Row],[Cargo]],Tabla1[Status],Tabla33[[#Headers],[Seleccionado; 
Es Decir, En Proceso de Contratación]])</f>
        <v>0</v>
      </c>
      <c r="G15" s="6">
        <f>+COUNTIFS(Tabla1[Cargo],Tabla33[[#This Row],[Cargo]],Tabla1[Status],Tabla33[[#Headers],[Contratado; 
Es Decir, En Proceso de Acreditación]])</f>
        <v>0</v>
      </c>
      <c r="H15" s="6">
        <f>+COUNTIFS(Tabla1[Cargo],Tabla33[[#This Row],[Cargo]],Tabla1[Status],Tabla33[[#Headers],[Acreditado; 
Es Decir, En Proceso de Habilitación.]])</f>
        <v>0</v>
      </c>
      <c r="I15" s="6">
        <f>+COUNTIFS(Tabla1[Cargo],Tabla33[[#This Row],[Cargo]],Tabla1[Status],Tabla33[[#Headers],[Habilitado]])</f>
        <v>1</v>
      </c>
      <c r="J15"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15" s="6">
        <v>1</v>
      </c>
      <c r="L15" s="6">
        <f>+IF(Tabla33[[#This Row],[Meta]]-Tabla33[[#This Row],[Proyección]]&lt;0,0,Tabla33[[#This Row],[Meta]]-Tabla33[[#This Row],[Proyección]])</f>
        <v>0</v>
      </c>
      <c r="M15" s="6">
        <f>IF(Tabla33[[#This Row],[Meta]]-Tabla33[[#This Row],[Proyección]]&lt;=0,Tabla33[[#This Row],[Proyección]]-Tabla33[[#This Row],[Meta]],"BRECHA")</f>
        <v>0</v>
      </c>
    </row>
    <row r="16" spans="2:13" hidden="1" x14ac:dyDescent="0.25">
      <c r="B16" s="6">
        <v>7</v>
      </c>
      <c r="C16" t="s">
        <v>34</v>
      </c>
      <c r="D16" s="6" t="s">
        <v>329</v>
      </c>
      <c r="E16" s="6">
        <f>+COUNTIFS(Tabla1[Cargo],Tabla33[[#This Row],[Cargo]],Tabla1[Status],Tabla33[[#Headers],[Reclutado; 
Es Decir, En Proceso de Selección]])</f>
        <v>0</v>
      </c>
      <c r="F16" s="6">
        <f>+COUNTIFS(Tabla1[Cargo],Tabla33[[#This Row],[Cargo]],Tabla1[Status],Tabla33[[#Headers],[Seleccionado; 
Es Decir, En Proceso de Contratación]])</f>
        <v>0</v>
      </c>
      <c r="G16" s="6">
        <f>+COUNTIFS(Tabla1[Cargo],Tabla33[[#This Row],[Cargo]],Tabla1[Status],Tabla33[[#Headers],[Contratado; 
Es Decir, En Proceso de Acreditación]])</f>
        <v>1</v>
      </c>
      <c r="H16" s="6">
        <f>+COUNTIFS(Tabla1[Cargo],Tabla33[[#This Row],[Cargo]],Tabla1[Status],Tabla33[[#Headers],[Acreditado; 
Es Decir, En Proceso de Habilitación.]])</f>
        <v>0</v>
      </c>
      <c r="I16" s="6">
        <f>+COUNTIFS(Tabla1[Cargo],Tabla33[[#This Row],[Cargo]],Tabla1[Status],Tabla33[[#Headers],[Habilitado]])</f>
        <v>1</v>
      </c>
      <c r="J16"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1.95</v>
      </c>
      <c r="K16" s="6">
        <v>2</v>
      </c>
      <c r="L16" s="6">
        <f>+IF(Tabla33[[#This Row],[Meta]]-Tabla33[[#This Row],[Proyección]]&lt;0,0,Tabla33[[#This Row],[Meta]]-Tabla33[[#This Row],[Proyección]])</f>
        <v>5.0000000000000044E-2</v>
      </c>
      <c r="M16" s="6" t="str">
        <f>IF(Tabla33[[#This Row],[Meta]]-Tabla33[[#This Row],[Proyección]]&lt;=0,Tabla33[[#This Row],[Proyección]]-Tabla33[[#This Row],[Meta]],"BRECHA")</f>
        <v>BRECHA</v>
      </c>
    </row>
    <row r="17" spans="2:13" hidden="1" x14ac:dyDescent="0.25">
      <c r="B17" s="6">
        <v>8</v>
      </c>
      <c r="C17" t="s">
        <v>35</v>
      </c>
      <c r="D17" s="6" t="s">
        <v>329</v>
      </c>
      <c r="E17" s="6">
        <f>+COUNTIFS(Tabla1[Cargo],Tabla33[[#This Row],[Cargo]],Tabla1[Status],Tabla33[[#Headers],[Reclutado; 
Es Decir, En Proceso de Selección]])</f>
        <v>3</v>
      </c>
      <c r="F17" s="6">
        <f>+COUNTIFS(Tabla1[Cargo],Tabla33[[#This Row],[Cargo]],Tabla1[Status],Tabla33[[#Headers],[Seleccionado; 
Es Decir, En Proceso de Contratación]])</f>
        <v>0</v>
      </c>
      <c r="G17" s="6">
        <f>+COUNTIFS(Tabla1[Cargo],Tabla33[[#This Row],[Cargo]],Tabla1[Status],Tabla33[[#Headers],[Contratado; 
Es Decir, En Proceso de Acreditación]])</f>
        <v>0</v>
      </c>
      <c r="H17" s="6">
        <f>+COUNTIFS(Tabla1[Cargo],Tabla33[[#This Row],[Cargo]],Tabla1[Status],Tabla33[[#Headers],[Acreditado; 
Es Decir, En Proceso de Habilitación.]])</f>
        <v>0</v>
      </c>
      <c r="I17" s="6">
        <f>+COUNTIFS(Tabla1[Cargo],Tabla33[[#This Row],[Cargo]],Tabla1[Status],Tabla33[[#Headers],[Habilitado]])</f>
        <v>0</v>
      </c>
      <c r="J17"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0.60000000000000009</v>
      </c>
      <c r="K17" s="6">
        <v>1</v>
      </c>
      <c r="L17" s="6">
        <f>+IF(Tabla33[[#This Row],[Meta]]-Tabla33[[#This Row],[Proyección]]&lt;0,0,Tabla33[[#This Row],[Meta]]-Tabla33[[#This Row],[Proyección]])</f>
        <v>0.39999999999999991</v>
      </c>
      <c r="M17" s="6" t="str">
        <f>IF(Tabla33[[#This Row],[Meta]]-Tabla33[[#This Row],[Proyección]]&lt;=0,Tabla33[[#This Row],[Proyección]]-Tabla33[[#This Row],[Meta]],"BRECHA")</f>
        <v>BRECHA</v>
      </c>
    </row>
    <row r="18" spans="2:13" hidden="1" x14ac:dyDescent="0.25">
      <c r="B18" s="6">
        <v>9</v>
      </c>
      <c r="C18" t="s">
        <v>36</v>
      </c>
      <c r="D18" s="6" t="s">
        <v>329</v>
      </c>
      <c r="E18" s="6">
        <f>+COUNTIFS(Tabla1[Cargo],Tabla33[[#This Row],[Cargo]],Tabla1[Status],Tabla33[[#Headers],[Reclutado; 
Es Decir, En Proceso de Selección]])</f>
        <v>2</v>
      </c>
      <c r="F18" s="6">
        <f>+COUNTIFS(Tabla1[Cargo],Tabla33[[#This Row],[Cargo]],Tabla1[Status],Tabla33[[#Headers],[Seleccionado; 
Es Decir, En Proceso de Contratación]])</f>
        <v>0</v>
      </c>
      <c r="G18" s="6">
        <f>+COUNTIFS(Tabla1[Cargo],Tabla33[[#This Row],[Cargo]],Tabla1[Status],Tabla33[[#Headers],[Contratado; 
Es Decir, En Proceso de Acreditación]])</f>
        <v>0</v>
      </c>
      <c r="H18" s="6">
        <f>+COUNTIFS(Tabla1[Cargo],Tabla33[[#This Row],[Cargo]],Tabla1[Status],Tabla33[[#Headers],[Acreditado; 
Es Decir, En Proceso de Habilitación.]])</f>
        <v>0</v>
      </c>
      <c r="I18" s="6">
        <f>+COUNTIFS(Tabla1[Cargo],Tabla33[[#This Row],[Cargo]],Tabla1[Status],Tabla33[[#Headers],[Habilitado]])</f>
        <v>0</v>
      </c>
      <c r="J18"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0.4</v>
      </c>
      <c r="K18" s="6">
        <v>1</v>
      </c>
      <c r="L18" s="6">
        <f>+IF(Tabla33[[#This Row],[Meta]]-Tabla33[[#This Row],[Proyección]]&lt;0,0,Tabla33[[#This Row],[Meta]]-Tabla33[[#This Row],[Proyección]])</f>
        <v>0.6</v>
      </c>
      <c r="M18" s="6" t="str">
        <f>IF(Tabla33[[#This Row],[Meta]]-Tabla33[[#This Row],[Proyección]]&lt;=0,Tabla33[[#This Row],[Proyección]]-Tabla33[[#This Row],[Meta]],"BRECHA")</f>
        <v>BRECHA</v>
      </c>
    </row>
    <row r="19" spans="2:13" hidden="1" x14ac:dyDescent="0.25">
      <c r="B19" s="6">
        <v>10</v>
      </c>
      <c r="C19" t="s">
        <v>37</v>
      </c>
      <c r="D19" s="6" t="s">
        <v>329</v>
      </c>
      <c r="E19" s="6">
        <f>+COUNTIFS(Tabla1[Cargo],Tabla33[[#This Row],[Cargo]],Tabla1[Status],Tabla33[[#Headers],[Reclutado; 
Es Decir, En Proceso de Selección]])</f>
        <v>0</v>
      </c>
      <c r="F19" s="6">
        <f>+COUNTIFS(Tabla1[Cargo],Tabla33[[#This Row],[Cargo]],Tabla1[Status],Tabla33[[#Headers],[Seleccionado; 
Es Decir, En Proceso de Contratación]])</f>
        <v>0</v>
      </c>
      <c r="G19" s="6">
        <f>+COUNTIFS(Tabla1[Cargo],Tabla33[[#This Row],[Cargo]],Tabla1[Status],Tabla33[[#Headers],[Contratado; 
Es Decir, En Proceso de Acreditación]])</f>
        <v>0</v>
      </c>
      <c r="H19" s="6">
        <f>+COUNTIFS(Tabla1[Cargo],Tabla33[[#This Row],[Cargo]],Tabla1[Status],Tabla33[[#Headers],[Acreditado; 
Es Decir, En Proceso de Habilitación.]])</f>
        <v>0</v>
      </c>
      <c r="I19" s="6">
        <f>+COUNTIFS(Tabla1[Cargo],Tabla33[[#This Row],[Cargo]],Tabla1[Status],Tabla33[[#Headers],[Habilitado]])</f>
        <v>1</v>
      </c>
      <c r="J19"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19" s="6">
        <v>1</v>
      </c>
      <c r="L19" s="6">
        <f>+IF(Tabla33[[#This Row],[Meta]]-Tabla33[[#This Row],[Proyección]]&lt;0,0,Tabla33[[#This Row],[Meta]]-Tabla33[[#This Row],[Proyección]])</f>
        <v>0</v>
      </c>
      <c r="M19" s="6">
        <f>IF(Tabla33[[#This Row],[Meta]]-Tabla33[[#This Row],[Proyección]]&lt;=0,Tabla33[[#This Row],[Proyección]]-Tabla33[[#This Row],[Meta]],"BRECHA")</f>
        <v>0</v>
      </c>
    </row>
    <row r="20" spans="2:13" hidden="1" x14ac:dyDescent="0.25">
      <c r="B20" s="145">
        <v>11</v>
      </c>
      <c r="C20" s="146" t="s">
        <v>38</v>
      </c>
      <c r="D20" s="145" t="s">
        <v>329</v>
      </c>
      <c r="E20" s="145">
        <f>+COUNTIFS(Tabla1[Cargo],Tabla33[[#This Row],[Cargo]],Tabla1[Status],Tabla33[[#Headers],[Reclutado; 
Es Decir, En Proceso de Selección]])</f>
        <v>0</v>
      </c>
      <c r="F20" s="145">
        <f>+COUNTIFS(Tabla1[Cargo],Tabla33[[#This Row],[Cargo]],Tabla1[Status],Tabla33[[#Headers],[Seleccionado; 
Es Decir, En Proceso de Contratación]])</f>
        <v>0</v>
      </c>
      <c r="G20" s="145">
        <f>+COUNTIFS(Tabla1[Cargo],Tabla33[[#This Row],[Cargo]],Tabla1[Status],Tabla33[[#Headers],[Contratado; 
Es Decir, En Proceso de Acreditación]])</f>
        <v>0</v>
      </c>
      <c r="H20" s="145">
        <f>+COUNTIFS(Tabla1[Cargo],Tabla33[[#This Row],[Cargo]],Tabla1[Status],Tabla33[[#Headers],[Acreditado; 
Es Decir, En Proceso de Habilitación.]])</f>
        <v>0</v>
      </c>
      <c r="I20" s="145">
        <f>+COUNTIFS(Tabla1[Cargo],Tabla33[[#This Row],[Cargo]],Tabla1[Status],Tabla33[[#Headers],[Habilitado]])</f>
        <v>1</v>
      </c>
      <c r="J20"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20" s="145">
        <v>2</v>
      </c>
      <c r="L20" s="145">
        <f>+IF(Tabla33[[#This Row],[Meta]]-Tabla33[[#This Row],[Proyección]]&lt;0,0,Tabla33[[#This Row],[Meta]]-Tabla33[[#This Row],[Proyección]])</f>
        <v>1</v>
      </c>
      <c r="M20" s="145" t="str">
        <f>IF(Tabla33[[#This Row],[Meta]]-Tabla33[[#This Row],[Proyección]]&lt;=0,Tabla33[[#This Row],[Proyección]]-Tabla33[[#This Row],[Meta]],"BRECHA")</f>
        <v>BRECHA</v>
      </c>
    </row>
    <row r="21" spans="2:13" hidden="1" x14ac:dyDescent="0.25">
      <c r="B21" s="145">
        <v>12</v>
      </c>
      <c r="C21" s="146" t="s">
        <v>8</v>
      </c>
      <c r="D21" s="145" t="s">
        <v>329</v>
      </c>
      <c r="E21" s="145">
        <f>+COUNTIFS(Tabla1[Cargo],Tabla33[[#This Row],[Cargo]],Tabla1[Status],Tabla33[[#Headers],[Reclutado; 
Es Decir, En Proceso de Selección]])</f>
        <v>0</v>
      </c>
      <c r="F21" s="145">
        <f>+COUNTIFS(Tabla1[Cargo],Tabla33[[#This Row],[Cargo]],Tabla1[Status],Tabla33[[#Headers],[Seleccionado; 
Es Decir, En Proceso de Contratación]])</f>
        <v>0</v>
      </c>
      <c r="G21" s="145">
        <f>+COUNTIFS(Tabla1[Cargo],Tabla33[[#This Row],[Cargo]],Tabla1[Status],Tabla33[[#Headers],[Contratado; 
Es Decir, En Proceso de Acreditación]])</f>
        <v>0</v>
      </c>
      <c r="H21" s="145">
        <f>+COUNTIFS(Tabla1[Cargo],Tabla33[[#This Row],[Cargo]],Tabla1[Status],Tabla33[[#Headers],[Acreditado; 
Es Decir, En Proceso de Habilitación.]])</f>
        <v>0</v>
      </c>
      <c r="I21" s="145">
        <f>+COUNTIFS(Tabla1[Cargo],Tabla33[[#This Row],[Cargo]],Tabla1[Status],Tabla33[[#Headers],[Habilitado]])</f>
        <v>1</v>
      </c>
      <c r="J21"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21" s="145">
        <v>2</v>
      </c>
      <c r="L21" s="145">
        <f>+IF(Tabla33[[#This Row],[Meta]]-Tabla33[[#This Row],[Proyección]]&lt;0,0,Tabla33[[#This Row],[Meta]]-Tabla33[[#This Row],[Proyección]])</f>
        <v>1</v>
      </c>
      <c r="M21" s="145" t="str">
        <f>IF(Tabla33[[#This Row],[Meta]]-Tabla33[[#This Row],[Proyección]]&lt;=0,Tabla33[[#This Row],[Proyección]]-Tabla33[[#This Row],[Meta]],"BRECHA")</f>
        <v>BRECHA</v>
      </c>
    </row>
    <row r="22" spans="2:13" hidden="1" x14ac:dyDescent="0.25">
      <c r="B22" s="145">
        <v>13</v>
      </c>
      <c r="C22" s="146" t="s">
        <v>39</v>
      </c>
      <c r="D22" s="145" t="s">
        <v>329</v>
      </c>
      <c r="E22" s="145">
        <f>+COUNTIFS(Tabla1[Cargo],Tabla33[[#This Row],[Cargo]],Tabla1[Status],Tabla33[[#Headers],[Reclutado; 
Es Decir, En Proceso de Selección]])</f>
        <v>0</v>
      </c>
      <c r="F22" s="145">
        <f>+COUNTIFS(Tabla1[Cargo],Tabla33[[#This Row],[Cargo]],Tabla1[Status],Tabla33[[#Headers],[Seleccionado; 
Es Decir, En Proceso de Contratación]])</f>
        <v>0</v>
      </c>
      <c r="G22" s="145">
        <f>+COUNTIFS(Tabla1[Cargo],Tabla33[[#This Row],[Cargo]],Tabla1[Status],Tabla33[[#Headers],[Contratado; 
Es Decir, En Proceso de Acreditación]])</f>
        <v>0</v>
      </c>
      <c r="H22" s="145">
        <f>+COUNTIFS(Tabla1[Cargo],Tabla33[[#This Row],[Cargo]],Tabla1[Status],Tabla33[[#Headers],[Acreditado; 
Es Decir, En Proceso de Habilitación.]])</f>
        <v>0</v>
      </c>
      <c r="I22" s="145">
        <f>+COUNTIFS(Tabla1[Cargo],Tabla33[[#This Row],[Cargo]],Tabla1[Status],Tabla33[[#Headers],[Habilitado]])</f>
        <v>1</v>
      </c>
      <c r="J22"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22" s="145">
        <v>2</v>
      </c>
      <c r="L22" s="145">
        <f>+IF(Tabla33[[#This Row],[Meta]]-Tabla33[[#This Row],[Proyección]]&lt;0,0,Tabla33[[#This Row],[Meta]]-Tabla33[[#This Row],[Proyección]])</f>
        <v>1</v>
      </c>
      <c r="M22" s="145" t="str">
        <f>IF(Tabla33[[#This Row],[Meta]]-Tabla33[[#This Row],[Proyección]]&lt;=0,Tabla33[[#This Row],[Proyección]]-Tabla33[[#This Row],[Meta]],"BRECHA")</f>
        <v>BRECHA</v>
      </c>
    </row>
    <row r="23" spans="2:13" hidden="1" x14ac:dyDescent="0.25">
      <c r="B23" s="6">
        <v>14</v>
      </c>
      <c r="C23" t="s">
        <v>40</v>
      </c>
      <c r="D23" s="6" t="s">
        <v>329</v>
      </c>
      <c r="E23" s="6">
        <f>+COUNTIFS(Tabla1[Cargo],Tabla33[[#This Row],[Cargo]],Tabla1[Status],Tabla33[[#Headers],[Reclutado; 
Es Decir, En Proceso de Selección]])</f>
        <v>1</v>
      </c>
      <c r="F23" s="6">
        <f>+COUNTIFS(Tabla1[Cargo],Tabla33[[#This Row],[Cargo]],Tabla1[Status],Tabla33[[#Headers],[Seleccionado; 
Es Decir, En Proceso de Contratación]])</f>
        <v>0</v>
      </c>
      <c r="G23" s="6">
        <f>+COUNTIFS(Tabla1[Cargo],Tabla33[[#This Row],[Cargo]],Tabla1[Status],Tabla33[[#Headers],[Contratado; 
Es Decir, En Proceso de Acreditación]])</f>
        <v>0</v>
      </c>
      <c r="H23" s="6">
        <f>+COUNTIFS(Tabla1[Cargo],Tabla33[[#This Row],[Cargo]],Tabla1[Status],Tabla33[[#Headers],[Acreditado; 
Es Decir, En Proceso de Habilitación.]])</f>
        <v>1</v>
      </c>
      <c r="I23" s="6">
        <f>+COUNTIFS(Tabla1[Cargo],Tabla33[[#This Row],[Cargo]],Tabla1[Status],Tabla33[[#Headers],[Habilitado]])</f>
        <v>0</v>
      </c>
      <c r="J23"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1.17</v>
      </c>
      <c r="K23" s="6">
        <v>1</v>
      </c>
      <c r="L23" s="6">
        <f>+IF(Tabla33[[#This Row],[Meta]]-Tabla33[[#This Row],[Proyección]]&lt;0,0,Tabla33[[#This Row],[Meta]]-Tabla33[[#This Row],[Proyección]])</f>
        <v>0</v>
      </c>
      <c r="M23" s="6">
        <f>IF(Tabla33[[#This Row],[Meta]]-Tabla33[[#This Row],[Proyección]]&lt;=0,Tabla33[[#This Row],[Proyección]]-Tabla33[[#This Row],[Meta]],"BRECHA")</f>
        <v>0.16999999999999993</v>
      </c>
    </row>
    <row r="24" spans="2:13" hidden="1" x14ac:dyDescent="0.25">
      <c r="B24" s="6">
        <v>15</v>
      </c>
      <c r="C24" t="s">
        <v>41</v>
      </c>
      <c r="D24" s="6" t="s">
        <v>329</v>
      </c>
      <c r="E24" s="6">
        <f>+COUNTIFS(Tabla1[Cargo],Tabla33[[#This Row],[Cargo]],Tabla1[Status],Tabla33[[#Headers],[Reclutado; 
Es Decir, En Proceso de Selección]])</f>
        <v>0</v>
      </c>
      <c r="F24" s="6">
        <f>+COUNTIFS(Tabla1[Cargo],Tabla33[[#This Row],[Cargo]],Tabla1[Status],Tabla33[[#Headers],[Seleccionado; 
Es Decir, En Proceso de Contratación]])</f>
        <v>0</v>
      </c>
      <c r="G24" s="6">
        <f>+COUNTIFS(Tabla1[Cargo],Tabla33[[#This Row],[Cargo]],Tabla1[Status],Tabla33[[#Headers],[Contratado; 
Es Decir, En Proceso de Acreditación]])</f>
        <v>0</v>
      </c>
      <c r="H24" s="6">
        <f>+COUNTIFS(Tabla1[Cargo],Tabla33[[#This Row],[Cargo]],Tabla1[Status],Tabla33[[#Headers],[Acreditado; 
Es Decir, En Proceso de Habilitación.]])</f>
        <v>0</v>
      </c>
      <c r="I24" s="6">
        <f>+COUNTIFS(Tabla1[Cargo],Tabla33[[#This Row],[Cargo]],Tabla1[Status],Tabla33[[#Headers],[Habilitado]])</f>
        <v>1</v>
      </c>
      <c r="J24"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24" s="6">
        <v>1</v>
      </c>
      <c r="L24" s="6">
        <f>+IF(Tabla33[[#This Row],[Meta]]-Tabla33[[#This Row],[Proyección]]&lt;0,0,Tabla33[[#This Row],[Meta]]-Tabla33[[#This Row],[Proyección]])</f>
        <v>0</v>
      </c>
      <c r="M24" s="6">
        <f>IF(Tabla33[[#This Row],[Meta]]-Tabla33[[#This Row],[Proyección]]&lt;=0,Tabla33[[#This Row],[Proyección]]-Tabla33[[#This Row],[Meta]],"BRECHA")</f>
        <v>0</v>
      </c>
    </row>
    <row r="25" spans="2:13" hidden="1" x14ac:dyDescent="0.25">
      <c r="B25" s="145">
        <v>16</v>
      </c>
      <c r="C25" s="146" t="s">
        <v>9</v>
      </c>
      <c r="D25" s="145" t="s">
        <v>329</v>
      </c>
      <c r="E25" s="145">
        <f>+COUNTIFS(Tabla1[Cargo],Tabla33[[#This Row],[Cargo]],Tabla1[Status],Tabla33[[#Headers],[Reclutado; 
Es Decir, En Proceso de Selección]])</f>
        <v>1</v>
      </c>
      <c r="F25" s="145">
        <f>+COUNTIFS(Tabla1[Cargo],Tabla33[[#This Row],[Cargo]],Tabla1[Status],Tabla33[[#Headers],[Seleccionado; 
Es Decir, En Proceso de Contratación]])</f>
        <v>0</v>
      </c>
      <c r="G25" s="145">
        <f>+COUNTIFS(Tabla1[Cargo],Tabla33[[#This Row],[Cargo]],Tabla1[Status],Tabla33[[#Headers],[Contratado; 
Es Decir, En Proceso de Acreditación]])</f>
        <v>0</v>
      </c>
      <c r="H25" s="145">
        <f>+COUNTIFS(Tabla1[Cargo],Tabla33[[#This Row],[Cargo]],Tabla1[Status],Tabla33[[#Headers],[Acreditado; 
Es Decir, En Proceso de Habilitación.]])</f>
        <v>0</v>
      </c>
      <c r="I25" s="145">
        <f>+COUNTIFS(Tabla1[Cargo],Tabla33[[#This Row],[Cargo]],Tabla1[Status],Tabla33[[#Headers],[Habilitado]])</f>
        <v>0</v>
      </c>
      <c r="J25"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0.2</v>
      </c>
      <c r="K25" s="145">
        <v>2</v>
      </c>
      <c r="L25" s="145">
        <f>+IF(Tabla33[[#This Row],[Meta]]-Tabla33[[#This Row],[Proyección]]&lt;0,0,Tabla33[[#This Row],[Meta]]-Tabla33[[#This Row],[Proyección]])</f>
        <v>1.8</v>
      </c>
      <c r="M25" s="145" t="str">
        <f>IF(Tabla33[[#This Row],[Meta]]-Tabla33[[#This Row],[Proyección]]&lt;=0,Tabla33[[#This Row],[Proyección]]-Tabla33[[#This Row],[Meta]],"BRECHA")</f>
        <v>BRECHA</v>
      </c>
    </row>
    <row r="26" spans="2:13" hidden="1" x14ac:dyDescent="0.25">
      <c r="B26" s="6">
        <v>17</v>
      </c>
      <c r="C26" t="s">
        <v>42</v>
      </c>
      <c r="D26" s="6" t="s">
        <v>331</v>
      </c>
      <c r="E26" s="6">
        <f>+COUNTIFS(Tabla1[Cargo],Tabla33[[#This Row],[Cargo]],Tabla1[Status],Tabla33[[#Headers],[Reclutado; 
Es Decir, En Proceso de Selección]])</f>
        <v>3</v>
      </c>
      <c r="F26" s="6">
        <f>+COUNTIFS(Tabla1[Cargo],Tabla33[[#This Row],[Cargo]],Tabla1[Status],Tabla33[[#Headers],[Seleccionado; 
Es Decir, En Proceso de Contratación]])</f>
        <v>0</v>
      </c>
      <c r="G26" s="6">
        <f>+COUNTIFS(Tabla1[Cargo],Tabla33[[#This Row],[Cargo]],Tabla1[Status],Tabla33[[#Headers],[Contratado; 
Es Decir, En Proceso de Acreditación]])</f>
        <v>1</v>
      </c>
      <c r="H26" s="6">
        <f>+COUNTIFS(Tabla1[Cargo],Tabla33[[#This Row],[Cargo]],Tabla1[Status],Tabla33[[#Headers],[Acreditado; 
Es Decir, En Proceso de Habilitación.]])</f>
        <v>0</v>
      </c>
      <c r="I26" s="6">
        <f>+COUNTIFS(Tabla1[Cargo],Tabla33[[#This Row],[Cargo]],Tabla1[Status],Tabla33[[#Headers],[Habilitado]])</f>
        <v>0</v>
      </c>
      <c r="J26"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1.55</v>
      </c>
      <c r="K26" s="6">
        <v>2</v>
      </c>
      <c r="L26" s="6">
        <f>+IF(Tabla33[[#This Row],[Meta]]-Tabla33[[#This Row],[Proyección]]&lt;0,0,Tabla33[[#This Row],[Meta]]-Tabla33[[#This Row],[Proyección]])</f>
        <v>0.44999999999999996</v>
      </c>
      <c r="M26" s="6" t="str">
        <f>IF(Tabla33[[#This Row],[Meta]]-Tabla33[[#This Row],[Proyección]]&lt;=0,Tabla33[[#This Row],[Proyección]]-Tabla33[[#This Row],[Meta]],"BRECHA")</f>
        <v>BRECHA</v>
      </c>
    </row>
    <row r="27" spans="2:13" hidden="1" x14ac:dyDescent="0.25">
      <c r="B27" s="147">
        <v>18</v>
      </c>
      <c r="C27" s="148" t="s">
        <v>43</v>
      </c>
      <c r="D27" s="147" t="s">
        <v>331</v>
      </c>
      <c r="E27" s="147">
        <f>+COUNTIFS(Tabla1[Cargo],Tabla33[[#This Row],[Cargo]],Tabla1[Status],Tabla33[[#Headers],[Reclutado; 
Es Decir, En Proceso de Selección]])</f>
        <v>4</v>
      </c>
      <c r="F27" s="147">
        <f>+COUNTIFS(Tabla1[Cargo],Tabla33[[#This Row],[Cargo]],Tabla1[Status],Tabla33[[#Headers],[Seleccionado; 
Es Decir, En Proceso de Contratación]])</f>
        <v>0</v>
      </c>
      <c r="G27" s="147">
        <f>+COUNTIFS(Tabla1[Cargo],Tabla33[[#This Row],[Cargo]],Tabla1[Status],Tabla33[[#Headers],[Contratado; 
Es Decir, En Proceso de Acreditación]])</f>
        <v>0</v>
      </c>
      <c r="H27" s="147">
        <f>+COUNTIFS(Tabla1[Cargo],Tabla33[[#This Row],[Cargo]],Tabla1[Status],Tabla33[[#Headers],[Acreditado; 
Es Decir, En Proceso de Habilitación.]])</f>
        <v>4</v>
      </c>
      <c r="I27" s="147">
        <f>+COUNTIFS(Tabla1[Cargo],Tabla33[[#This Row],[Cargo]],Tabla1[Status],Tabla33[[#Headers],[Habilitado]])</f>
        <v>0</v>
      </c>
      <c r="J27"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4.68</v>
      </c>
      <c r="K27" s="147">
        <v>4</v>
      </c>
      <c r="L27" s="147">
        <f>+IF(Tabla33[[#This Row],[Meta]]-Tabla33[[#This Row],[Proyección]]&lt;0,0,Tabla33[[#This Row],[Meta]]-Tabla33[[#This Row],[Proyección]])</f>
        <v>0</v>
      </c>
      <c r="M27" s="147">
        <f>IF(Tabla33[[#This Row],[Meta]]-Tabla33[[#This Row],[Proyección]]&lt;=0,Tabla33[[#This Row],[Proyección]]-Tabla33[[#This Row],[Meta]],"BRECHA")</f>
        <v>0.67999999999999972</v>
      </c>
    </row>
    <row r="28" spans="2:13" hidden="1" x14ac:dyDescent="0.25">
      <c r="B28" s="6">
        <v>19</v>
      </c>
      <c r="C28" t="s">
        <v>44</v>
      </c>
      <c r="D28" s="6" t="s">
        <v>331</v>
      </c>
      <c r="E28" s="6">
        <f>+COUNTIFS(Tabla1[Cargo],Tabla33[[#This Row],[Cargo]],Tabla1[Status],Tabla33[[#Headers],[Reclutado; 
Es Decir, En Proceso de Selección]])</f>
        <v>6</v>
      </c>
      <c r="F28" s="6">
        <f>+COUNTIFS(Tabla1[Cargo],Tabla33[[#This Row],[Cargo]],Tabla1[Status],Tabla33[[#Headers],[Seleccionado; 
Es Decir, En Proceso de Contratación]])</f>
        <v>0</v>
      </c>
      <c r="G28" s="6">
        <f>+COUNTIFS(Tabla1[Cargo],Tabla33[[#This Row],[Cargo]],Tabla1[Status],Tabla33[[#Headers],[Contratado; 
Es Decir, En Proceso de Acreditación]])</f>
        <v>0</v>
      </c>
      <c r="H28" s="6">
        <f>+COUNTIFS(Tabla1[Cargo],Tabla33[[#This Row],[Cargo]],Tabla1[Status],Tabla33[[#Headers],[Acreditado; 
Es Decir, En Proceso de Habilitación.]])</f>
        <v>0</v>
      </c>
      <c r="I28" s="6">
        <f>+COUNTIFS(Tabla1[Cargo],Tabla33[[#This Row],[Cargo]],Tabla1[Status],Tabla33[[#Headers],[Habilitado]])</f>
        <v>0</v>
      </c>
      <c r="J28"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1.2000000000000002</v>
      </c>
      <c r="K28" s="6">
        <v>4</v>
      </c>
      <c r="L28" s="6">
        <f>+IF(Tabla33[[#This Row],[Meta]]-Tabla33[[#This Row],[Proyección]]&lt;0,0,Tabla33[[#This Row],[Meta]]-Tabla33[[#This Row],[Proyección]])</f>
        <v>2.8</v>
      </c>
      <c r="M28" s="6" t="str">
        <f>IF(Tabla33[[#This Row],[Meta]]-Tabla33[[#This Row],[Proyección]]&lt;=0,Tabla33[[#This Row],[Proyección]]-Tabla33[[#This Row],[Meta]],"BRECHA")</f>
        <v>BRECHA</v>
      </c>
    </row>
    <row r="29" spans="2:13" hidden="1" x14ac:dyDescent="0.25">
      <c r="B29" s="6">
        <v>20</v>
      </c>
      <c r="C29" t="s">
        <v>45</v>
      </c>
      <c r="D29" s="6" t="s">
        <v>331</v>
      </c>
      <c r="E29" s="6">
        <f>+COUNTIFS(Tabla1[Cargo],Tabla33[[#This Row],[Cargo]],Tabla1[Status],Tabla33[[#Headers],[Reclutado; 
Es Decir, En Proceso de Selección]])</f>
        <v>3</v>
      </c>
      <c r="F29" s="6">
        <f>+COUNTIFS(Tabla1[Cargo],Tabla33[[#This Row],[Cargo]],Tabla1[Status],Tabla33[[#Headers],[Seleccionado; 
Es Decir, En Proceso de Contratación]])</f>
        <v>0</v>
      </c>
      <c r="G29" s="6">
        <f>+COUNTIFS(Tabla1[Cargo],Tabla33[[#This Row],[Cargo]],Tabla1[Status],Tabla33[[#Headers],[Contratado; 
Es Decir, En Proceso de Acreditación]])</f>
        <v>0</v>
      </c>
      <c r="H29" s="6">
        <f>+COUNTIFS(Tabla1[Cargo],Tabla33[[#This Row],[Cargo]],Tabla1[Status],Tabla33[[#Headers],[Acreditado; 
Es Decir, En Proceso de Habilitación.]])</f>
        <v>0</v>
      </c>
      <c r="I29" s="6">
        <f>+COUNTIFS(Tabla1[Cargo],Tabla33[[#This Row],[Cargo]],Tabla1[Status],Tabla33[[#Headers],[Habilitado]])</f>
        <v>0</v>
      </c>
      <c r="J29"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0.60000000000000009</v>
      </c>
      <c r="K29" s="6">
        <v>4</v>
      </c>
      <c r="L29" s="6">
        <f>+IF(Tabla33[[#This Row],[Meta]]-Tabla33[[#This Row],[Proyección]]&lt;0,0,Tabla33[[#This Row],[Meta]]-Tabla33[[#This Row],[Proyección]])</f>
        <v>3.4</v>
      </c>
      <c r="M29" s="6" t="str">
        <f>IF(Tabla33[[#This Row],[Meta]]-Tabla33[[#This Row],[Proyección]]&lt;=0,Tabla33[[#This Row],[Proyección]]-Tabla33[[#This Row],[Meta]],"BRECHA")</f>
        <v>BRECHA</v>
      </c>
    </row>
    <row r="30" spans="2:13" hidden="1" x14ac:dyDescent="0.25">
      <c r="B30" s="145">
        <v>21</v>
      </c>
      <c r="C30" s="146" t="s">
        <v>10</v>
      </c>
      <c r="D30" s="145" t="s">
        <v>331</v>
      </c>
      <c r="E30" s="145">
        <f>+COUNTIFS(Tabla1[Cargo],Tabla33[[#This Row],[Cargo]],Tabla1[Status],Tabla33[[#Headers],[Reclutado; 
Es Decir, En Proceso de Selección]])</f>
        <v>5</v>
      </c>
      <c r="F30" s="145">
        <f>+COUNTIFS(Tabla1[Cargo],Tabla33[[#This Row],[Cargo]],Tabla1[Status],Tabla33[[#Headers],[Seleccionado; 
Es Decir, En Proceso de Contratación]])</f>
        <v>0</v>
      </c>
      <c r="G30" s="145">
        <f>+COUNTIFS(Tabla1[Cargo],Tabla33[[#This Row],[Cargo]],Tabla1[Status],Tabla33[[#Headers],[Contratado; 
Es Decir, En Proceso de Acreditación]])</f>
        <v>0</v>
      </c>
      <c r="H30" s="145">
        <f>+COUNTIFS(Tabla1[Cargo],Tabla33[[#This Row],[Cargo]],Tabla1[Status],Tabla33[[#Headers],[Acreditado; 
Es Decir, En Proceso de Habilitación.]])</f>
        <v>0</v>
      </c>
      <c r="I30" s="145">
        <f>+COUNTIFS(Tabla1[Cargo],Tabla33[[#This Row],[Cargo]],Tabla1[Status],Tabla33[[#Headers],[Habilitado]])</f>
        <v>0</v>
      </c>
      <c r="J30"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30" s="145">
        <v>18</v>
      </c>
      <c r="L30" s="145">
        <f>+IF(Tabla33[[#This Row],[Meta]]-Tabla33[[#This Row],[Proyección]]&lt;0,0,Tabla33[[#This Row],[Meta]]-Tabla33[[#This Row],[Proyección]])</f>
        <v>17</v>
      </c>
      <c r="M30" s="145" t="str">
        <f>IF(Tabla33[[#This Row],[Meta]]-Tabla33[[#This Row],[Proyección]]&lt;=0,Tabla33[[#This Row],[Proyección]]-Tabla33[[#This Row],[Meta]],"BRECHA")</f>
        <v>BRECHA</v>
      </c>
    </row>
    <row r="31" spans="2:13" hidden="1" x14ac:dyDescent="0.25">
      <c r="B31" s="6">
        <v>22</v>
      </c>
      <c r="C31" t="s">
        <v>46</v>
      </c>
      <c r="D31" s="6" t="s">
        <v>331</v>
      </c>
      <c r="E31" s="6">
        <f>+COUNTIFS(Tabla1[Cargo],Tabla33[[#This Row],[Cargo]],Tabla1[Status],Tabla33[[#Headers],[Reclutado; 
Es Decir, En Proceso de Selección]])</f>
        <v>4</v>
      </c>
      <c r="F31" s="6">
        <f>+COUNTIFS(Tabla1[Cargo],Tabla33[[#This Row],[Cargo]],Tabla1[Status],Tabla33[[#Headers],[Seleccionado; 
Es Decir, En Proceso de Contratación]])</f>
        <v>0</v>
      </c>
      <c r="G31" s="6">
        <f>+COUNTIFS(Tabla1[Cargo],Tabla33[[#This Row],[Cargo]],Tabla1[Status],Tabla33[[#Headers],[Contratado; 
Es Decir, En Proceso de Acreditación]])</f>
        <v>0</v>
      </c>
      <c r="H31" s="6">
        <f>+COUNTIFS(Tabla1[Cargo],Tabla33[[#This Row],[Cargo]],Tabla1[Status],Tabla33[[#Headers],[Acreditado; 
Es Decir, En Proceso de Habilitación.]])</f>
        <v>0</v>
      </c>
      <c r="I31" s="6">
        <f>+COUNTIFS(Tabla1[Cargo],Tabla33[[#This Row],[Cargo]],Tabla1[Status],Tabla33[[#Headers],[Habilitado]])</f>
        <v>0</v>
      </c>
      <c r="J31"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0.8</v>
      </c>
      <c r="K31" s="6">
        <v>2</v>
      </c>
      <c r="L31" s="6">
        <f>+IF(Tabla33[[#This Row],[Meta]]-Tabla33[[#This Row],[Proyección]]&lt;0,0,Tabla33[[#This Row],[Meta]]-Tabla33[[#This Row],[Proyección]])</f>
        <v>1.2</v>
      </c>
      <c r="M31" s="6" t="str">
        <f>IF(Tabla33[[#This Row],[Meta]]-Tabla33[[#This Row],[Proyección]]&lt;=0,Tabla33[[#This Row],[Proyección]]-Tabla33[[#This Row],[Meta]],"BRECHA")</f>
        <v>BRECHA</v>
      </c>
    </row>
    <row r="32" spans="2:13" hidden="1" x14ac:dyDescent="0.25">
      <c r="B32" s="147">
        <v>23</v>
      </c>
      <c r="C32" s="148" t="s">
        <v>11</v>
      </c>
      <c r="D32" s="147" t="s">
        <v>331</v>
      </c>
      <c r="E32" s="147">
        <f>+COUNTIFS(Tabla1[Cargo],Tabla33[[#This Row],[Cargo]],Tabla1[Status],Tabla33[[#Headers],[Reclutado; 
Es Decir, En Proceso de Selección]])</f>
        <v>2</v>
      </c>
      <c r="F32" s="147">
        <f>+COUNTIFS(Tabla1[Cargo],Tabla33[[#This Row],[Cargo]],Tabla1[Status],Tabla33[[#Headers],[Seleccionado; 
Es Decir, En Proceso de Contratación]])</f>
        <v>0</v>
      </c>
      <c r="G32" s="147">
        <f>+COUNTIFS(Tabla1[Cargo],Tabla33[[#This Row],[Cargo]],Tabla1[Status],Tabla33[[#Headers],[Contratado; 
Es Decir, En Proceso de Acreditación]])</f>
        <v>0</v>
      </c>
      <c r="H32" s="147">
        <f>+COUNTIFS(Tabla1[Cargo],Tabla33[[#This Row],[Cargo]],Tabla1[Status],Tabla33[[#Headers],[Acreditado; 
Es Decir, En Proceso de Habilitación.]])</f>
        <v>4</v>
      </c>
      <c r="I32" s="147">
        <f>+COUNTIFS(Tabla1[Cargo],Tabla33[[#This Row],[Cargo]],Tabla1[Status],Tabla33[[#Headers],[Habilitado]])</f>
        <v>2</v>
      </c>
      <c r="J32"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6.28</v>
      </c>
      <c r="K32" s="147">
        <v>2</v>
      </c>
      <c r="L32" s="147">
        <f>+IF(Tabla33[[#This Row],[Meta]]-Tabla33[[#This Row],[Proyección]]&lt;0,0,Tabla33[[#This Row],[Meta]]-Tabla33[[#This Row],[Proyección]])</f>
        <v>0</v>
      </c>
      <c r="M32" s="147">
        <f>IF(Tabla33[[#This Row],[Meta]]-Tabla33[[#This Row],[Proyección]]&lt;=0,Tabla33[[#This Row],[Proyección]]-Tabla33[[#This Row],[Meta]],"BRECHA")</f>
        <v>4.28</v>
      </c>
    </row>
    <row r="33" spans="2:13" hidden="1" x14ac:dyDescent="0.25">
      <c r="B33" s="6">
        <v>24</v>
      </c>
      <c r="C33" t="s">
        <v>47</v>
      </c>
      <c r="D33" s="6" t="s">
        <v>331</v>
      </c>
      <c r="E33" s="6">
        <f>+COUNTIFS(Tabla1[Cargo],Tabla33[[#This Row],[Cargo]],Tabla1[Status],Tabla33[[#Headers],[Reclutado; 
Es Decir, En Proceso de Selección]])</f>
        <v>5</v>
      </c>
      <c r="F33" s="6">
        <f>+COUNTIFS(Tabla1[Cargo],Tabla33[[#This Row],[Cargo]],Tabla1[Status],Tabla33[[#Headers],[Seleccionado; 
Es Decir, En Proceso de Contratación]])</f>
        <v>0</v>
      </c>
      <c r="G33" s="6">
        <f>+COUNTIFS(Tabla1[Cargo],Tabla33[[#This Row],[Cargo]],Tabla1[Status],Tabla33[[#Headers],[Contratado; 
Es Decir, En Proceso de Acreditación]])</f>
        <v>0</v>
      </c>
      <c r="H33" s="6">
        <f>+COUNTIFS(Tabla1[Cargo],Tabla33[[#This Row],[Cargo]],Tabla1[Status],Tabla33[[#Headers],[Acreditado; 
Es Decir, En Proceso de Habilitación.]])</f>
        <v>0</v>
      </c>
      <c r="I33" s="6">
        <f>+COUNTIFS(Tabla1[Cargo],Tabla33[[#This Row],[Cargo]],Tabla1[Status],Tabla33[[#Headers],[Habilitado]])</f>
        <v>0</v>
      </c>
      <c r="J33"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v>
      </c>
      <c r="K33" s="6">
        <v>10</v>
      </c>
      <c r="L33" s="6">
        <f>+IF(Tabla33[[#This Row],[Meta]]-Tabla33[[#This Row],[Proyección]]&lt;0,0,Tabla33[[#This Row],[Meta]]-Tabla33[[#This Row],[Proyección]])</f>
        <v>9</v>
      </c>
      <c r="M33" s="6" t="str">
        <f>IF(Tabla33[[#This Row],[Meta]]-Tabla33[[#This Row],[Proyección]]&lt;=0,Tabla33[[#This Row],[Proyección]]-Tabla33[[#This Row],[Meta]],"BRECHA")</f>
        <v>BRECHA</v>
      </c>
    </row>
    <row r="34" spans="2:13" hidden="1" x14ac:dyDescent="0.25">
      <c r="B34" s="145">
        <v>25</v>
      </c>
      <c r="C34" s="146" t="s">
        <v>48</v>
      </c>
      <c r="D34" s="145" t="s">
        <v>331</v>
      </c>
      <c r="E34" s="145">
        <f>+COUNTIFS(Tabla1[Cargo],Tabla33[[#This Row],[Cargo]],Tabla1[Status],Tabla33[[#Headers],[Reclutado; 
Es Decir, En Proceso de Selección]])</f>
        <v>4</v>
      </c>
      <c r="F34" s="145">
        <f>+COUNTIFS(Tabla1[Cargo],Tabla33[[#This Row],[Cargo]],Tabla1[Status],Tabla33[[#Headers],[Seleccionado; 
Es Decir, En Proceso de Contratación]])</f>
        <v>0</v>
      </c>
      <c r="G34" s="145">
        <f>+COUNTIFS(Tabla1[Cargo],Tabla33[[#This Row],[Cargo]],Tabla1[Status],Tabla33[[#Headers],[Contratado; 
Es Decir, En Proceso de Acreditación]])</f>
        <v>1</v>
      </c>
      <c r="H34" s="145">
        <f>+COUNTIFS(Tabla1[Cargo],Tabla33[[#This Row],[Cargo]],Tabla1[Status],Tabla33[[#Headers],[Acreditado; 
Es Decir, En Proceso de Habilitación.]])</f>
        <v>0</v>
      </c>
      <c r="I34" s="145">
        <f>+COUNTIFS(Tabla1[Cargo],Tabla33[[#This Row],[Cargo]],Tabla1[Status],Tabla33[[#Headers],[Habilitado]])</f>
        <v>0</v>
      </c>
      <c r="J34"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1.75</v>
      </c>
      <c r="K34" s="145">
        <v>16</v>
      </c>
      <c r="L34" s="145">
        <f>+IF(Tabla33[[#This Row],[Meta]]-Tabla33[[#This Row],[Proyección]]&lt;0,0,Tabla33[[#This Row],[Meta]]-Tabla33[[#This Row],[Proyección]])</f>
        <v>14.25</v>
      </c>
      <c r="M34" s="145" t="str">
        <f>IF(Tabla33[[#This Row],[Meta]]-Tabla33[[#This Row],[Proyección]]&lt;=0,Tabla33[[#This Row],[Proyección]]-Tabla33[[#This Row],[Meta]],"BRECHA")</f>
        <v>BRECHA</v>
      </c>
    </row>
    <row r="35" spans="2:13" hidden="1" x14ac:dyDescent="0.25">
      <c r="B35" s="6">
        <v>26</v>
      </c>
      <c r="C35" t="s">
        <v>49</v>
      </c>
      <c r="D35" s="6" t="s">
        <v>331</v>
      </c>
      <c r="E35" s="6">
        <f>+COUNTIFS(Tabla1[Cargo],Tabla33[[#This Row],[Cargo]],Tabla1[Status],Tabla33[[#Headers],[Reclutado; 
Es Decir, En Proceso de Selección]])</f>
        <v>5</v>
      </c>
      <c r="F35" s="6">
        <f>+COUNTIFS(Tabla1[Cargo],Tabla33[[#This Row],[Cargo]],Tabla1[Status],Tabla33[[#Headers],[Seleccionado; 
Es Decir, En Proceso de Contratación]])</f>
        <v>0</v>
      </c>
      <c r="G35" s="6">
        <f>+COUNTIFS(Tabla1[Cargo],Tabla33[[#This Row],[Cargo]],Tabla1[Status],Tabla33[[#Headers],[Contratado; 
Es Decir, En Proceso de Acreditación]])</f>
        <v>1</v>
      </c>
      <c r="H35" s="6">
        <f>+COUNTIFS(Tabla1[Cargo],Tabla33[[#This Row],[Cargo]],Tabla1[Status],Tabla33[[#Headers],[Acreditado; 
Es Decir, En Proceso de Habilitación.]])</f>
        <v>0</v>
      </c>
      <c r="I35" s="6">
        <f>+COUNTIFS(Tabla1[Cargo],Tabla33[[#This Row],[Cargo]],Tabla1[Status],Tabla33[[#Headers],[Habilitado]])</f>
        <v>0</v>
      </c>
      <c r="J35"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1.95</v>
      </c>
      <c r="K35" s="6">
        <v>4</v>
      </c>
      <c r="L35" s="6">
        <f>+IF(Tabla33[[#This Row],[Meta]]-Tabla33[[#This Row],[Proyección]]&lt;0,0,Tabla33[[#This Row],[Meta]]-Tabla33[[#This Row],[Proyección]])</f>
        <v>2.0499999999999998</v>
      </c>
      <c r="M35" s="6" t="str">
        <f>IF(Tabla33[[#This Row],[Meta]]-Tabla33[[#This Row],[Proyección]]&lt;=0,Tabla33[[#This Row],[Proyección]]-Tabla33[[#This Row],[Meta]],"BRECHA")</f>
        <v>BRECHA</v>
      </c>
    </row>
    <row r="36" spans="2:13" hidden="1" x14ac:dyDescent="0.25">
      <c r="B36" s="6">
        <v>27</v>
      </c>
      <c r="C36" t="s">
        <v>50</v>
      </c>
      <c r="D36" s="6" t="s">
        <v>331</v>
      </c>
      <c r="E36" s="6">
        <f>+COUNTIFS(Tabla1[Cargo],Tabla33[[#This Row],[Cargo]],Tabla1[Status],Tabla33[[#Headers],[Reclutado; 
Es Decir, En Proceso de Selección]])</f>
        <v>13</v>
      </c>
      <c r="F36" s="6">
        <f>+COUNTIFS(Tabla1[Cargo],Tabla33[[#This Row],[Cargo]],Tabla1[Status],Tabla33[[#Headers],[Seleccionado; 
Es Decir, En Proceso de Contratación]])</f>
        <v>0</v>
      </c>
      <c r="G36" s="6">
        <f>+COUNTIFS(Tabla1[Cargo],Tabla33[[#This Row],[Cargo]],Tabla1[Status],Tabla33[[#Headers],[Contratado; 
Es Decir, En Proceso de Acreditación]])</f>
        <v>5</v>
      </c>
      <c r="H36" s="6">
        <f>+COUNTIFS(Tabla1[Cargo],Tabla33[[#This Row],[Cargo]],Tabla1[Status],Tabla33[[#Headers],[Acreditado; 
Es Decir, En Proceso de Habilitación.]])</f>
        <v>0</v>
      </c>
      <c r="I36" s="6">
        <f>+COUNTIFS(Tabla1[Cargo],Tabla33[[#This Row],[Cargo]],Tabla1[Status],Tabla33[[#Headers],[Habilitado]])</f>
        <v>2</v>
      </c>
      <c r="J36"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9.35</v>
      </c>
      <c r="K36" s="6">
        <v>12</v>
      </c>
      <c r="L36" s="6">
        <f>+IF(Tabla33[[#This Row],[Meta]]-Tabla33[[#This Row],[Proyección]]&lt;0,0,Tabla33[[#This Row],[Meta]]-Tabla33[[#This Row],[Proyección]])</f>
        <v>2.6500000000000004</v>
      </c>
      <c r="M36" s="6" t="str">
        <f>IF(Tabla33[[#This Row],[Meta]]-Tabla33[[#This Row],[Proyección]]&lt;=0,Tabla33[[#This Row],[Proyección]]-Tabla33[[#This Row],[Meta]],"BRECHA")</f>
        <v>BRECHA</v>
      </c>
    </row>
    <row r="37" spans="2:13" hidden="1" x14ac:dyDescent="0.25">
      <c r="B37" s="6">
        <v>28</v>
      </c>
      <c r="C37" t="s">
        <v>51</v>
      </c>
      <c r="D37" s="6" t="s">
        <v>331</v>
      </c>
      <c r="E37" s="6">
        <f>+COUNTIFS(Tabla1[Cargo],Tabla33[[#This Row],[Cargo]],Tabla1[Status],Tabla33[[#Headers],[Reclutado; 
Es Decir, En Proceso de Selección]])</f>
        <v>0</v>
      </c>
      <c r="F37" s="6">
        <f>+COUNTIFS(Tabla1[Cargo],Tabla33[[#This Row],[Cargo]],Tabla1[Status],Tabla33[[#Headers],[Seleccionado; 
Es Decir, En Proceso de Contratación]])</f>
        <v>0</v>
      </c>
      <c r="G37" s="6">
        <f>+COUNTIFS(Tabla1[Cargo],Tabla33[[#This Row],[Cargo]],Tabla1[Status],Tabla33[[#Headers],[Contratado; 
Es Decir, En Proceso de Acreditación]])</f>
        <v>3</v>
      </c>
      <c r="H37" s="6">
        <f>+COUNTIFS(Tabla1[Cargo],Tabla33[[#This Row],[Cargo]],Tabla1[Status],Tabla33[[#Headers],[Acreditado; 
Es Decir, En Proceso de Habilitación.]])</f>
        <v>0</v>
      </c>
      <c r="I37" s="6">
        <f>+COUNTIFS(Tabla1[Cargo],Tabla33[[#This Row],[Cargo]],Tabla1[Status],Tabla33[[#Headers],[Habilitado]])</f>
        <v>0</v>
      </c>
      <c r="J37"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2.8499999999999996</v>
      </c>
      <c r="K37" s="6">
        <v>6</v>
      </c>
      <c r="L37" s="6">
        <f>+IF(Tabla33[[#This Row],[Meta]]-Tabla33[[#This Row],[Proyección]]&lt;0,0,Tabla33[[#This Row],[Meta]]-Tabla33[[#This Row],[Proyección]])</f>
        <v>3.1500000000000004</v>
      </c>
      <c r="M37" s="6" t="str">
        <f>IF(Tabla33[[#This Row],[Meta]]-Tabla33[[#This Row],[Proyección]]&lt;=0,Tabla33[[#This Row],[Proyección]]-Tabla33[[#This Row],[Meta]],"BRECHA")</f>
        <v>BRECHA</v>
      </c>
    </row>
    <row r="38" spans="2:13" hidden="1" x14ac:dyDescent="0.25">
      <c r="B38" s="145">
        <v>29</v>
      </c>
      <c r="C38" s="146" t="s">
        <v>12</v>
      </c>
      <c r="D38" s="145" t="s">
        <v>331</v>
      </c>
      <c r="E38" s="145">
        <f>+COUNTIFS(Tabla1[Cargo],Tabla33[[#This Row],[Cargo]],Tabla1[Status],Tabla33[[#Headers],[Reclutado; 
Es Decir, En Proceso de Selección]])</f>
        <v>3</v>
      </c>
      <c r="F38" s="145">
        <f>+COUNTIFS(Tabla1[Cargo],Tabla33[[#This Row],[Cargo]],Tabla1[Status],Tabla33[[#Headers],[Seleccionado; 
Es Decir, En Proceso de Contratación]])</f>
        <v>0</v>
      </c>
      <c r="G38" s="145">
        <f>+COUNTIFS(Tabla1[Cargo],Tabla33[[#This Row],[Cargo]],Tabla1[Status],Tabla33[[#Headers],[Contratado; 
Es Decir, En Proceso de Acreditación]])</f>
        <v>1</v>
      </c>
      <c r="H38" s="145">
        <f>+COUNTIFS(Tabla1[Cargo],Tabla33[[#This Row],[Cargo]],Tabla1[Status],Tabla33[[#Headers],[Acreditado; 
Es Decir, En Proceso de Habilitación.]])</f>
        <v>0</v>
      </c>
      <c r="I38" s="145">
        <f>+COUNTIFS(Tabla1[Cargo],Tabla33[[#This Row],[Cargo]],Tabla1[Status],Tabla33[[#Headers],[Habilitado]])</f>
        <v>4</v>
      </c>
      <c r="J38"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5.55</v>
      </c>
      <c r="K38" s="145">
        <v>17</v>
      </c>
      <c r="L38" s="145">
        <f>+IF(Tabla33[[#This Row],[Meta]]-Tabla33[[#This Row],[Proyección]]&lt;0,0,Tabla33[[#This Row],[Meta]]-Tabla33[[#This Row],[Proyección]])</f>
        <v>11.45</v>
      </c>
      <c r="M38" s="145" t="str">
        <f>IF(Tabla33[[#This Row],[Meta]]-Tabla33[[#This Row],[Proyección]]&lt;=0,Tabla33[[#This Row],[Proyección]]-Tabla33[[#This Row],[Meta]],"BRECHA")</f>
        <v>BRECHA</v>
      </c>
    </row>
    <row r="39" spans="2:13" hidden="1" x14ac:dyDescent="0.25">
      <c r="B39" s="6">
        <v>30</v>
      </c>
      <c r="C39" t="s">
        <v>52</v>
      </c>
      <c r="D39" s="6" t="s">
        <v>331</v>
      </c>
      <c r="E39" s="6">
        <f>+COUNTIFS(Tabla1[Cargo],Tabla33[[#This Row],[Cargo]],Tabla1[Status],Tabla33[[#Headers],[Reclutado; 
Es Decir, En Proceso de Selección]])</f>
        <v>2</v>
      </c>
      <c r="F39" s="6">
        <f>+COUNTIFS(Tabla1[Cargo],Tabla33[[#This Row],[Cargo]],Tabla1[Status],Tabla33[[#Headers],[Seleccionado; 
Es Decir, En Proceso de Contratación]])</f>
        <v>0</v>
      </c>
      <c r="G39" s="6">
        <f>+COUNTIFS(Tabla1[Cargo],Tabla33[[#This Row],[Cargo]],Tabla1[Status],Tabla33[[#Headers],[Contratado; 
Es Decir, En Proceso de Acreditación]])</f>
        <v>0</v>
      </c>
      <c r="H39" s="6">
        <f>+COUNTIFS(Tabla1[Cargo],Tabla33[[#This Row],[Cargo]],Tabla1[Status],Tabla33[[#Headers],[Acreditado; 
Es Decir, En Proceso de Habilitación.]])</f>
        <v>0</v>
      </c>
      <c r="I39" s="6">
        <f>+COUNTIFS(Tabla1[Cargo],Tabla33[[#This Row],[Cargo]],Tabla1[Status],Tabla33[[#Headers],[Habilitado]])</f>
        <v>2</v>
      </c>
      <c r="J39"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2.4</v>
      </c>
      <c r="K39" s="6">
        <v>4</v>
      </c>
      <c r="L39" s="6">
        <f>+IF(Tabla33[[#This Row],[Meta]]-Tabla33[[#This Row],[Proyección]]&lt;0,0,Tabla33[[#This Row],[Meta]]-Tabla33[[#This Row],[Proyección]])</f>
        <v>1.6</v>
      </c>
      <c r="M39" s="6" t="str">
        <f>IF(Tabla33[[#This Row],[Meta]]-Tabla33[[#This Row],[Proyección]]&lt;=0,Tabla33[[#This Row],[Proyección]]-Tabla33[[#This Row],[Meta]],"BRECHA")</f>
        <v>BRECHA</v>
      </c>
    </row>
    <row r="40" spans="2:13" hidden="1" x14ac:dyDescent="0.25">
      <c r="B40" s="6">
        <v>31</v>
      </c>
      <c r="C40" t="s">
        <v>13</v>
      </c>
      <c r="D40" s="6" t="s">
        <v>331</v>
      </c>
      <c r="E40" s="6">
        <f>+COUNTIFS(Tabla1[Cargo],Tabla33[[#This Row],[Cargo]],Tabla1[Status],Tabla33[[#Headers],[Reclutado; 
Es Decir, En Proceso de Selección]])</f>
        <v>3</v>
      </c>
      <c r="F40" s="6">
        <f>+COUNTIFS(Tabla1[Cargo],Tabla33[[#This Row],[Cargo]],Tabla1[Status],Tabla33[[#Headers],[Seleccionado; 
Es Decir, En Proceso de Contratación]])</f>
        <v>0</v>
      </c>
      <c r="G40" s="6">
        <f>+COUNTIFS(Tabla1[Cargo],Tabla33[[#This Row],[Cargo]],Tabla1[Status],Tabla33[[#Headers],[Contratado; 
Es Decir, En Proceso de Acreditación]])</f>
        <v>0</v>
      </c>
      <c r="H40" s="6">
        <f>+COUNTIFS(Tabla1[Cargo],Tabla33[[#This Row],[Cargo]],Tabla1[Status],Tabla33[[#Headers],[Acreditado; 
Es Decir, En Proceso de Habilitación.]])</f>
        <v>0</v>
      </c>
      <c r="I40" s="6">
        <f>+COUNTIFS(Tabla1[Cargo],Tabla33[[#This Row],[Cargo]],Tabla1[Status],Tabla33[[#Headers],[Habilitado]])</f>
        <v>2</v>
      </c>
      <c r="J40"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2.6</v>
      </c>
      <c r="K40" s="6">
        <v>3</v>
      </c>
      <c r="L40" s="6">
        <f>+IF(Tabla33[[#This Row],[Meta]]-Tabla33[[#This Row],[Proyección]]&lt;0,0,Tabla33[[#This Row],[Meta]]-Tabla33[[#This Row],[Proyección]])</f>
        <v>0.39999999999999991</v>
      </c>
      <c r="M40" s="6" t="str">
        <f>IF(Tabla33[[#This Row],[Meta]]-Tabla33[[#This Row],[Proyección]]&lt;=0,Tabla33[[#This Row],[Proyección]]-Tabla33[[#This Row],[Meta]],"BRECHA")</f>
        <v>BRECHA</v>
      </c>
    </row>
    <row r="41" spans="2:13" x14ac:dyDescent="0.25">
      <c r="B41" s="147">
        <v>32</v>
      </c>
      <c r="C41" s="148" t="s">
        <v>53</v>
      </c>
      <c r="D41" s="147" t="s">
        <v>330</v>
      </c>
      <c r="E41" s="147">
        <f>+COUNTIFS(Tabla1[Cargo],Tabla33[[#This Row],[Cargo]],Tabla1[Status],Tabla33[[#Headers],[Reclutado; 
Es Decir, En Proceso de Selección]])</f>
        <v>2</v>
      </c>
      <c r="F41" s="147">
        <f>+COUNTIFS(Tabla1[Cargo],Tabla33[[#This Row],[Cargo]],Tabla1[Status],Tabla33[[#Headers],[Seleccionado; 
Es Decir, En Proceso de Contratación]])</f>
        <v>0</v>
      </c>
      <c r="G41" s="147">
        <f>+COUNTIFS(Tabla1[Cargo],Tabla33[[#This Row],[Cargo]],Tabla1[Status],Tabla33[[#Headers],[Contratado; 
Es Decir, En Proceso de Acreditación]])</f>
        <v>0</v>
      </c>
      <c r="H41" s="147">
        <f>+COUNTIFS(Tabla1[Cargo],Tabla33[[#This Row],[Cargo]],Tabla1[Status],Tabla33[[#Headers],[Acreditado; 
Es Decir, En Proceso de Habilitación.]])</f>
        <v>0</v>
      </c>
      <c r="I41" s="147">
        <f>+COUNTIFS(Tabla1[Cargo],Tabla33[[#This Row],[Cargo]],Tabla1[Status],Tabla33[[#Headers],[Habilitado]])</f>
        <v>2</v>
      </c>
      <c r="J41"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2.4</v>
      </c>
      <c r="K41" s="147">
        <v>2</v>
      </c>
      <c r="L41" s="147">
        <f>+IF(Tabla33[[#This Row],[Meta]]-Tabla33[[#This Row],[Proyección]]&lt;0,0,Tabla33[[#This Row],[Meta]]-Tabla33[[#This Row],[Proyección]])</f>
        <v>0</v>
      </c>
      <c r="M41" s="147">
        <f>IF(Tabla33[[#This Row],[Meta]]-Tabla33[[#This Row],[Proyección]]&lt;=0,Tabla33[[#This Row],[Proyección]]-Tabla33[[#This Row],[Meta]],"BRECHA")</f>
        <v>0.39999999999999991</v>
      </c>
    </row>
    <row r="42" spans="2:13" x14ac:dyDescent="0.25">
      <c r="B42" s="145">
        <v>33</v>
      </c>
      <c r="C42" s="146" t="s">
        <v>54</v>
      </c>
      <c r="D42" s="145" t="s">
        <v>330</v>
      </c>
      <c r="E42" s="145">
        <f>+COUNTIFS(Tabla1[Cargo],Tabla33[[#This Row],[Cargo]],Tabla1[Status],Tabla33[[#Headers],[Reclutado; 
Es Decir, En Proceso de Selección]])</f>
        <v>3</v>
      </c>
      <c r="F42" s="145">
        <f>+COUNTIFS(Tabla1[Cargo],Tabla33[[#This Row],[Cargo]],Tabla1[Status],Tabla33[[#Headers],[Seleccionado; 
Es Decir, En Proceso de Contratación]])</f>
        <v>0</v>
      </c>
      <c r="G42" s="145">
        <f>+COUNTIFS(Tabla1[Cargo],Tabla33[[#This Row],[Cargo]],Tabla1[Status],Tabla33[[#Headers],[Contratado; 
Es Decir, En Proceso de Acreditación]])</f>
        <v>0</v>
      </c>
      <c r="H42" s="145">
        <f>+COUNTIFS(Tabla1[Cargo],Tabla33[[#This Row],[Cargo]],Tabla1[Status],Tabla33[[#Headers],[Acreditado; 
Es Decir, En Proceso de Habilitación.]])</f>
        <v>0</v>
      </c>
      <c r="I42" s="145">
        <f>+COUNTIFS(Tabla1[Cargo],Tabla33[[#This Row],[Cargo]],Tabla1[Status],Tabla33[[#Headers],[Habilitado]])</f>
        <v>1</v>
      </c>
      <c r="J42"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1.6</v>
      </c>
      <c r="K42" s="145">
        <v>2</v>
      </c>
      <c r="L42" s="145">
        <f>+IF(Tabla33[[#This Row],[Meta]]-Tabla33[[#This Row],[Proyección]]&lt;0,0,Tabla33[[#This Row],[Meta]]-Tabla33[[#This Row],[Proyección]])</f>
        <v>0.39999999999999991</v>
      </c>
      <c r="M42" s="145" t="str">
        <f>IF(Tabla33[[#This Row],[Meta]]-Tabla33[[#This Row],[Proyección]]&lt;=0,Tabla33[[#This Row],[Proyección]]-Tabla33[[#This Row],[Meta]],"BRECHA")</f>
        <v>BRECHA</v>
      </c>
    </row>
    <row r="43" spans="2:13" x14ac:dyDescent="0.25">
      <c r="B43" s="145">
        <v>34</v>
      </c>
      <c r="C43" s="146" t="s">
        <v>55</v>
      </c>
      <c r="D43" s="145" t="s">
        <v>330</v>
      </c>
      <c r="E43" s="145">
        <f>+COUNTIFS(Tabla1[Cargo],Tabla33[[#This Row],[Cargo]],Tabla1[Status],Tabla33[[#Headers],[Reclutado; 
Es Decir, En Proceso de Selección]])</f>
        <v>3</v>
      </c>
      <c r="F43" s="145">
        <f>+COUNTIFS(Tabla1[Cargo],Tabla33[[#This Row],[Cargo]],Tabla1[Status],Tabla33[[#Headers],[Seleccionado; 
Es Decir, En Proceso de Contratación]])</f>
        <v>0</v>
      </c>
      <c r="G43" s="145">
        <f>+COUNTIFS(Tabla1[Cargo],Tabla33[[#This Row],[Cargo]],Tabla1[Status],Tabla33[[#Headers],[Contratado; 
Es Decir, En Proceso de Acreditación]])</f>
        <v>0</v>
      </c>
      <c r="H43" s="145">
        <f>+COUNTIFS(Tabla1[Cargo],Tabla33[[#This Row],[Cargo]],Tabla1[Status],Tabla33[[#Headers],[Acreditado; 
Es Decir, En Proceso de Habilitación.]])</f>
        <v>0</v>
      </c>
      <c r="I43" s="145">
        <f>+COUNTIFS(Tabla1[Cargo],Tabla33[[#This Row],[Cargo]],Tabla1[Status],Tabla33[[#Headers],[Habilitado]])</f>
        <v>1</v>
      </c>
      <c r="J43"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1.6</v>
      </c>
      <c r="K43" s="145">
        <v>2</v>
      </c>
      <c r="L43" s="145">
        <f>+IF(Tabla33[[#This Row],[Meta]]-Tabla33[[#This Row],[Proyección]]&lt;0,0,Tabla33[[#This Row],[Meta]]-Tabla33[[#This Row],[Proyección]])</f>
        <v>0.39999999999999991</v>
      </c>
      <c r="M43" s="145" t="str">
        <f>IF(Tabla33[[#This Row],[Meta]]-Tabla33[[#This Row],[Proyección]]&lt;=0,Tabla33[[#This Row],[Proyección]]-Tabla33[[#This Row],[Meta]],"BRECHA")</f>
        <v>BRECHA</v>
      </c>
    </row>
    <row r="44" spans="2:13" x14ac:dyDescent="0.25">
      <c r="B44" s="6">
        <v>35</v>
      </c>
      <c r="C44" t="s">
        <v>14</v>
      </c>
      <c r="D44" s="6" t="s">
        <v>330</v>
      </c>
      <c r="E44" s="6">
        <f>+COUNTIFS(Tabla1[Cargo],Tabla33[[#This Row],[Cargo]],Tabla1[Status],Tabla33[[#Headers],[Reclutado; 
Es Decir, En Proceso de Selección]])</f>
        <v>4</v>
      </c>
      <c r="F44" s="6">
        <f>+COUNTIFS(Tabla1[Cargo],Tabla33[[#This Row],[Cargo]],Tabla1[Status],Tabla33[[#Headers],[Seleccionado; 
Es Decir, En Proceso de Contratación]])</f>
        <v>0</v>
      </c>
      <c r="G44" s="6">
        <f>+COUNTIFS(Tabla1[Cargo],Tabla33[[#This Row],[Cargo]],Tabla1[Status],Tabla33[[#Headers],[Contratado; 
Es Decir, En Proceso de Acreditación]])</f>
        <v>0</v>
      </c>
      <c r="H44" s="6">
        <f>+COUNTIFS(Tabla1[Cargo],Tabla33[[#This Row],[Cargo]],Tabla1[Status],Tabla33[[#Headers],[Acreditado; 
Es Decir, En Proceso de Habilitación.]])</f>
        <v>0</v>
      </c>
      <c r="I44" s="6">
        <f>+COUNTIFS(Tabla1[Cargo],Tabla33[[#This Row],[Cargo]],Tabla1[Status],Tabla33[[#Headers],[Habilitado]])</f>
        <v>1</v>
      </c>
      <c r="J44"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1.8</v>
      </c>
      <c r="K44" s="6">
        <v>2</v>
      </c>
      <c r="L44" s="6">
        <f>+IF(Tabla33[[#This Row],[Meta]]-Tabla33[[#This Row],[Proyección]]&lt;0,0,Tabla33[[#This Row],[Meta]]-Tabla33[[#This Row],[Proyección]])</f>
        <v>0.19999999999999996</v>
      </c>
      <c r="M44" s="6" t="str">
        <f>IF(Tabla33[[#This Row],[Meta]]-Tabla33[[#This Row],[Proyección]]&lt;=0,Tabla33[[#This Row],[Proyección]]-Tabla33[[#This Row],[Meta]],"BRECHA")</f>
        <v>BRECHA</v>
      </c>
    </row>
    <row r="45" spans="2:13" x14ac:dyDescent="0.25">
      <c r="B45" s="147">
        <v>36</v>
      </c>
      <c r="C45" s="148" t="s">
        <v>56</v>
      </c>
      <c r="D45" s="147" t="s">
        <v>330</v>
      </c>
      <c r="E45" s="147">
        <f>+COUNTIFS(Tabla1[Cargo],Tabla33[[#This Row],[Cargo]],Tabla1[Status],Tabla33[[#Headers],[Reclutado; 
Es Decir, En Proceso de Selección]])</f>
        <v>3</v>
      </c>
      <c r="F45" s="147">
        <f>+COUNTIFS(Tabla1[Cargo],Tabla33[[#This Row],[Cargo]],Tabla1[Status],Tabla33[[#Headers],[Seleccionado; 
Es Decir, En Proceso de Contratación]])</f>
        <v>0</v>
      </c>
      <c r="G45" s="147">
        <f>+COUNTIFS(Tabla1[Cargo],Tabla33[[#This Row],[Cargo]],Tabla1[Status],Tabla33[[#Headers],[Contratado; 
Es Decir, En Proceso de Acreditación]])</f>
        <v>2</v>
      </c>
      <c r="H45" s="147">
        <f>+COUNTIFS(Tabla1[Cargo],Tabla33[[#This Row],[Cargo]],Tabla1[Status],Tabla33[[#Headers],[Acreditado; 
Es Decir, En Proceso de Habilitación.]])</f>
        <v>1</v>
      </c>
      <c r="I45" s="147">
        <f>+COUNTIFS(Tabla1[Cargo],Tabla33[[#This Row],[Cargo]],Tabla1[Status],Tabla33[[#Headers],[Habilitado]])</f>
        <v>0</v>
      </c>
      <c r="J45"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3.4699999999999998</v>
      </c>
      <c r="K45" s="147">
        <v>2</v>
      </c>
      <c r="L45" s="147">
        <f>+IF(Tabla33[[#This Row],[Meta]]-Tabla33[[#This Row],[Proyección]]&lt;0,0,Tabla33[[#This Row],[Meta]]-Tabla33[[#This Row],[Proyección]])</f>
        <v>0</v>
      </c>
      <c r="M45" s="147">
        <f>IF(Tabla33[[#This Row],[Meta]]-Tabla33[[#This Row],[Proyección]]&lt;=0,Tabla33[[#This Row],[Proyección]]-Tabla33[[#This Row],[Meta]],"BRECHA")</f>
        <v>1.4699999999999998</v>
      </c>
    </row>
    <row r="46" spans="2:13" x14ac:dyDescent="0.25">
      <c r="B46" s="145">
        <v>37</v>
      </c>
      <c r="C46" s="146" t="s">
        <v>15</v>
      </c>
      <c r="D46" s="145" t="s">
        <v>330</v>
      </c>
      <c r="E46" s="145">
        <f>+COUNTIFS(Tabla1[Cargo],Tabla33[[#This Row],[Cargo]],Tabla1[Status],Tabla33[[#Headers],[Reclutado; 
Es Decir, En Proceso de Selección]])</f>
        <v>2</v>
      </c>
      <c r="F46" s="145">
        <f>+COUNTIFS(Tabla1[Cargo],Tabla33[[#This Row],[Cargo]],Tabla1[Status],Tabla33[[#Headers],[Seleccionado; 
Es Decir, En Proceso de Contratación]])</f>
        <v>0</v>
      </c>
      <c r="G46" s="145">
        <f>+COUNTIFS(Tabla1[Cargo],Tabla33[[#This Row],[Cargo]],Tabla1[Status],Tabla33[[#Headers],[Contratado; 
Es Decir, En Proceso de Acreditación]])</f>
        <v>0</v>
      </c>
      <c r="H46" s="145">
        <f>+COUNTIFS(Tabla1[Cargo],Tabla33[[#This Row],[Cargo]],Tabla1[Status],Tabla33[[#Headers],[Acreditado; 
Es Decir, En Proceso de Habilitación.]])</f>
        <v>0</v>
      </c>
      <c r="I46" s="145">
        <f>+COUNTIFS(Tabla1[Cargo],Tabla33[[#This Row],[Cargo]],Tabla1[Status],Tabla33[[#Headers],[Habilitado]])</f>
        <v>0</v>
      </c>
      <c r="J46"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0.4</v>
      </c>
      <c r="K46" s="145">
        <v>2</v>
      </c>
      <c r="L46" s="145">
        <f>+IF(Tabla33[[#This Row],[Meta]]-Tabla33[[#This Row],[Proyección]]&lt;0,0,Tabla33[[#This Row],[Meta]]-Tabla33[[#This Row],[Proyección]])</f>
        <v>1.6</v>
      </c>
      <c r="M46" s="145" t="str">
        <f>IF(Tabla33[[#This Row],[Meta]]-Tabla33[[#This Row],[Proyección]]&lt;=0,Tabla33[[#This Row],[Proyección]]-Tabla33[[#This Row],[Meta]],"BRECHA")</f>
        <v>BRECHA</v>
      </c>
    </row>
    <row r="47" spans="2:13" x14ac:dyDescent="0.25">
      <c r="B47" s="147">
        <v>38</v>
      </c>
      <c r="C47" s="148" t="s">
        <v>57</v>
      </c>
      <c r="D47" s="147" t="s">
        <v>330</v>
      </c>
      <c r="E47" s="147">
        <f>+COUNTIFS(Tabla1[Cargo],Tabla33[[#This Row],[Cargo]],Tabla1[Status],Tabla33[[#Headers],[Reclutado; 
Es Decir, En Proceso de Selección]])</f>
        <v>1</v>
      </c>
      <c r="F47" s="147">
        <f>+COUNTIFS(Tabla1[Cargo],Tabla33[[#This Row],[Cargo]],Tabla1[Status],Tabla33[[#Headers],[Seleccionado; 
Es Decir, En Proceso de Contratación]])</f>
        <v>0</v>
      </c>
      <c r="G47" s="147">
        <f>+COUNTIFS(Tabla1[Cargo],Tabla33[[#This Row],[Cargo]],Tabla1[Status],Tabla33[[#Headers],[Contratado; 
Es Decir, En Proceso de Acreditación]])</f>
        <v>1</v>
      </c>
      <c r="H47" s="147">
        <f>+COUNTIFS(Tabla1[Cargo],Tabla33[[#This Row],[Cargo]],Tabla1[Status],Tabla33[[#Headers],[Acreditado; 
Es Decir, En Proceso de Habilitación.]])</f>
        <v>0</v>
      </c>
      <c r="I47" s="147">
        <f>+COUNTIFS(Tabla1[Cargo],Tabla33[[#This Row],[Cargo]],Tabla1[Status],Tabla33[[#Headers],[Habilitado]])</f>
        <v>1</v>
      </c>
      <c r="J47"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2.15</v>
      </c>
      <c r="K47" s="147">
        <v>2</v>
      </c>
      <c r="L47" s="147">
        <f>+IF(Tabla33[[#This Row],[Meta]]-Tabla33[[#This Row],[Proyección]]&lt;0,0,Tabla33[[#This Row],[Meta]]-Tabla33[[#This Row],[Proyección]])</f>
        <v>0</v>
      </c>
      <c r="M47" s="147">
        <f>IF(Tabla33[[#This Row],[Meta]]-Tabla33[[#This Row],[Proyección]]&lt;=0,Tabla33[[#This Row],[Proyección]]-Tabla33[[#This Row],[Meta]],"BRECHA")</f>
        <v>0.14999999999999991</v>
      </c>
    </row>
    <row r="48" spans="2:13" x14ac:dyDescent="0.25">
      <c r="B48" s="145">
        <v>39</v>
      </c>
      <c r="C48" s="146" t="s">
        <v>58</v>
      </c>
      <c r="D48" s="145" t="s">
        <v>330</v>
      </c>
      <c r="E48" s="145">
        <f>+COUNTIFS(Tabla1[Cargo],Tabla33[[#This Row],[Cargo]],Tabla1[Status],Tabla33[[#Headers],[Reclutado; 
Es Decir, En Proceso de Selección]])</f>
        <v>1</v>
      </c>
      <c r="F48" s="145">
        <f>+COUNTIFS(Tabla1[Cargo],Tabla33[[#This Row],[Cargo]],Tabla1[Status],Tabla33[[#Headers],[Seleccionado; 
Es Decir, En Proceso de Contratación]])</f>
        <v>0</v>
      </c>
      <c r="G48" s="145">
        <f>+COUNTIFS(Tabla1[Cargo],Tabla33[[#This Row],[Cargo]],Tabla1[Status],Tabla33[[#Headers],[Contratado; 
Es Decir, En Proceso de Acreditación]])</f>
        <v>0</v>
      </c>
      <c r="H48" s="145">
        <f>+COUNTIFS(Tabla1[Cargo],Tabla33[[#This Row],[Cargo]],Tabla1[Status],Tabla33[[#Headers],[Acreditado; 
Es Decir, En Proceso de Habilitación.]])</f>
        <v>0</v>
      </c>
      <c r="I48" s="145">
        <f>+COUNTIFS(Tabla1[Cargo],Tabla33[[#This Row],[Cargo]],Tabla1[Status],Tabla33[[#Headers],[Habilitado]])</f>
        <v>1</v>
      </c>
      <c r="J48" s="145">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1.2</v>
      </c>
      <c r="K48" s="145">
        <v>2</v>
      </c>
      <c r="L48" s="145">
        <f>+IF(Tabla33[[#This Row],[Meta]]-Tabla33[[#This Row],[Proyección]]&lt;0,0,Tabla33[[#This Row],[Meta]]-Tabla33[[#This Row],[Proyección]])</f>
        <v>0.8</v>
      </c>
      <c r="M48" s="145" t="str">
        <f>IF(Tabla33[[#This Row],[Meta]]-Tabla33[[#This Row],[Proyección]]&lt;=0,Tabla33[[#This Row],[Proyección]]-Tabla33[[#This Row],[Meta]],"BRECHA")</f>
        <v>BRECHA</v>
      </c>
    </row>
    <row r="49" spans="2:13" hidden="1" x14ac:dyDescent="0.25">
      <c r="B49" s="6">
        <v>40</v>
      </c>
      <c r="C49" t="s">
        <v>16</v>
      </c>
      <c r="D49" s="6" t="s">
        <v>331</v>
      </c>
      <c r="E49" s="6">
        <f>+COUNTIFS(Tabla1[Cargo],Tabla33[[#This Row],[Cargo]],Tabla1[Status],Tabla33[[#Headers],[Reclutado; 
Es Decir, En Proceso de Selección]])</f>
        <v>1</v>
      </c>
      <c r="F49" s="6">
        <f>+COUNTIFS(Tabla1[Cargo],Tabla33[[#This Row],[Cargo]],Tabla1[Status],Tabla33[[#Headers],[Seleccionado; 
Es Decir, En Proceso de Contratación]])</f>
        <v>0</v>
      </c>
      <c r="G49" s="6">
        <f>+COUNTIFS(Tabla1[Cargo],Tabla33[[#This Row],[Cargo]],Tabla1[Status],Tabla33[[#Headers],[Contratado; 
Es Decir, En Proceso de Acreditación]])</f>
        <v>0</v>
      </c>
      <c r="H49" s="6">
        <f>+COUNTIFS(Tabla1[Cargo],Tabla33[[#This Row],[Cargo]],Tabla1[Status],Tabla33[[#Headers],[Acreditado; 
Es Decir, En Proceso de Habilitación.]])</f>
        <v>0</v>
      </c>
      <c r="I49" s="6">
        <f>+COUNTIFS(Tabla1[Cargo],Tabla33[[#This Row],[Cargo]],Tabla1[Status],Tabla33[[#Headers],[Habilitado]])</f>
        <v>1</v>
      </c>
      <c r="J49"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1.2</v>
      </c>
      <c r="K49" s="6">
        <v>4</v>
      </c>
      <c r="L49" s="6">
        <f>+IF(Tabla33[[#This Row],[Meta]]-Tabla33[[#This Row],[Proyección]]&lt;0,0,Tabla33[[#This Row],[Meta]]-Tabla33[[#This Row],[Proyección]])</f>
        <v>2.8</v>
      </c>
      <c r="M49" s="6" t="str">
        <f>IF(Tabla33[[#This Row],[Meta]]-Tabla33[[#This Row],[Proyección]]&lt;=0,Tabla33[[#This Row],[Proyección]]-Tabla33[[#This Row],[Meta]],"BRECHA")</f>
        <v>BRECHA</v>
      </c>
    </row>
    <row r="50" spans="2:13" hidden="1" x14ac:dyDescent="0.25">
      <c r="B50" s="6">
        <v>41</v>
      </c>
      <c r="C50" t="s">
        <v>59</v>
      </c>
      <c r="D50" s="6" t="s">
        <v>331</v>
      </c>
      <c r="E50" s="6">
        <f>+COUNTIFS(Tabla1[Cargo],Tabla33[[#This Row],[Cargo]],Tabla1[Status],Tabla33[[#Headers],[Reclutado; 
Es Decir, En Proceso de Selección]])</f>
        <v>3</v>
      </c>
      <c r="F50" s="6">
        <f>+COUNTIFS(Tabla1[Cargo],Tabla33[[#This Row],[Cargo]],Tabla1[Status],Tabla33[[#Headers],[Seleccionado; 
Es Decir, En Proceso de Contratación]])</f>
        <v>0</v>
      </c>
      <c r="G50" s="6">
        <f>+COUNTIFS(Tabla1[Cargo],Tabla33[[#This Row],[Cargo]],Tabla1[Status],Tabla33[[#Headers],[Contratado; 
Es Decir, En Proceso de Acreditación]])</f>
        <v>1</v>
      </c>
      <c r="H50" s="6">
        <f>+COUNTIFS(Tabla1[Cargo],Tabla33[[#This Row],[Cargo]],Tabla1[Status],Tabla33[[#Headers],[Acreditado; 
Es Decir, En Proceso de Habilitación.]])</f>
        <v>0</v>
      </c>
      <c r="I50" s="6">
        <f>+COUNTIFS(Tabla1[Cargo],Tabla33[[#This Row],[Cargo]],Tabla1[Status],Tabla33[[#Headers],[Habilitado]])</f>
        <v>0</v>
      </c>
      <c r="J50"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1.55</v>
      </c>
      <c r="K50" s="6">
        <v>2</v>
      </c>
      <c r="L50" s="6">
        <f>+IF(Tabla33[[#This Row],[Meta]]-Tabla33[[#This Row],[Proyección]]&lt;0,0,Tabla33[[#This Row],[Meta]]-Tabla33[[#This Row],[Proyección]])</f>
        <v>0.44999999999999996</v>
      </c>
      <c r="M50" s="6" t="str">
        <f>IF(Tabla33[[#This Row],[Meta]]-Tabla33[[#This Row],[Proyección]]&lt;=0,Tabla33[[#This Row],[Proyección]]-Tabla33[[#This Row],[Meta]],"BRECHA")</f>
        <v>BRECHA</v>
      </c>
    </row>
    <row r="51" spans="2:13" hidden="1" x14ac:dyDescent="0.25">
      <c r="B51" s="6">
        <v>42</v>
      </c>
      <c r="C51" t="s">
        <v>17</v>
      </c>
      <c r="D51" s="6" t="s">
        <v>331</v>
      </c>
      <c r="E51" s="6">
        <f>+COUNTIFS(Tabla1[Cargo],Tabla33[[#This Row],[Cargo]],Tabla1[Status],Tabla33[[#Headers],[Reclutado; 
Es Decir, En Proceso de Selección]])</f>
        <v>2</v>
      </c>
      <c r="F51" s="6">
        <f>+COUNTIFS(Tabla1[Cargo],Tabla33[[#This Row],[Cargo]],Tabla1[Status],Tabla33[[#Headers],[Seleccionado; 
Es Decir, En Proceso de Contratación]])</f>
        <v>0</v>
      </c>
      <c r="G51" s="6">
        <f>+COUNTIFS(Tabla1[Cargo],Tabla33[[#This Row],[Cargo]],Tabla1[Status],Tabla33[[#Headers],[Contratado; 
Es Decir, En Proceso de Acreditación]])</f>
        <v>3</v>
      </c>
      <c r="H51" s="6">
        <f>+COUNTIFS(Tabla1[Cargo],Tabla33[[#This Row],[Cargo]],Tabla1[Status],Tabla33[[#Headers],[Acreditado; 
Es Decir, En Proceso de Habilitación.]])</f>
        <v>0</v>
      </c>
      <c r="I51" s="6">
        <f>+COUNTIFS(Tabla1[Cargo],Tabla33[[#This Row],[Cargo]],Tabla1[Status],Tabla33[[#Headers],[Habilitado]])</f>
        <v>0</v>
      </c>
      <c r="J51"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3.2499999999999996</v>
      </c>
      <c r="K51" s="6">
        <v>12</v>
      </c>
      <c r="L51" s="6">
        <f>+IF(Tabla33[[#This Row],[Meta]]-Tabla33[[#This Row],[Proyección]]&lt;0,0,Tabla33[[#This Row],[Meta]]-Tabla33[[#This Row],[Proyección]])</f>
        <v>8.75</v>
      </c>
      <c r="M51" s="6" t="str">
        <f>IF(Tabla33[[#This Row],[Meta]]-Tabla33[[#This Row],[Proyección]]&lt;=0,Tabla33[[#This Row],[Proyección]]-Tabla33[[#This Row],[Meta]],"BRECHA")</f>
        <v>BRECHA</v>
      </c>
    </row>
    <row r="52" spans="2:13" hidden="1" x14ac:dyDescent="0.25">
      <c r="B52" s="6">
        <v>43</v>
      </c>
      <c r="C52" t="s">
        <v>60</v>
      </c>
      <c r="D52" s="6" t="s">
        <v>329</v>
      </c>
      <c r="E52" s="6">
        <f>+COUNTIFS(Tabla1[Cargo],Tabla33[[#This Row],[Cargo]],Tabla1[Status],Tabla33[[#Headers],[Reclutado; 
Es Decir, En Proceso de Selección]])</f>
        <v>1</v>
      </c>
      <c r="F52" s="6">
        <f>+COUNTIFS(Tabla1[Cargo],Tabla33[[#This Row],[Cargo]],Tabla1[Status],Tabla33[[#Headers],[Seleccionado; 
Es Decir, En Proceso de Contratación]])</f>
        <v>0</v>
      </c>
      <c r="G52" s="6">
        <f>+COUNTIFS(Tabla1[Cargo],Tabla33[[#This Row],[Cargo]],Tabla1[Status],Tabla33[[#Headers],[Contratado; 
Es Decir, En Proceso de Acreditación]])</f>
        <v>0</v>
      </c>
      <c r="H52" s="6">
        <f>+COUNTIFS(Tabla1[Cargo],Tabla33[[#This Row],[Cargo]],Tabla1[Status],Tabla33[[#Headers],[Acreditado; 
Es Decir, En Proceso de Habilitación.]])</f>
        <v>0</v>
      </c>
      <c r="I52" s="6">
        <f>+COUNTIFS(Tabla1[Cargo],Tabla33[[#This Row],[Cargo]],Tabla1[Status],Tabla33[[#Headers],[Habilitado]])</f>
        <v>1</v>
      </c>
      <c r="J52"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1.2</v>
      </c>
      <c r="K52" s="6">
        <v>2</v>
      </c>
      <c r="L52" s="6">
        <f>+IF(Tabla33[[#This Row],[Meta]]-Tabla33[[#This Row],[Proyección]]&lt;0,0,Tabla33[[#This Row],[Meta]]-Tabla33[[#This Row],[Proyección]])</f>
        <v>0.8</v>
      </c>
      <c r="M52" s="6" t="str">
        <f>IF(Tabla33[[#This Row],[Meta]]-Tabla33[[#This Row],[Proyección]]&lt;=0,Tabla33[[#This Row],[Proyección]]-Tabla33[[#This Row],[Meta]],"BRECHA")</f>
        <v>BRECHA</v>
      </c>
    </row>
    <row r="53" spans="2:13" hidden="1" x14ac:dyDescent="0.25">
      <c r="B53" s="147">
        <v>44</v>
      </c>
      <c r="C53" s="148" t="s">
        <v>61</v>
      </c>
      <c r="D53" s="147" t="s">
        <v>329</v>
      </c>
      <c r="E53" s="147">
        <f>+COUNTIFS(Tabla1[Cargo],Tabla33[[#This Row],[Cargo]],Tabla1[Status],Tabla33[[#Headers],[Reclutado; 
Es Decir, En Proceso de Selección]])</f>
        <v>6</v>
      </c>
      <c r="F53" s="147">
        <f>+COUNTIFS(Tabla1[Cargo],Tabla33[[#This Row],[Cargo]],Tabla1[Status],Tabla33[[#Headers],[Seleccionado; 
Es Decir, En Proceso de Contratación]])</f>
        <v>0</v>
      </c>
      <c r="G53" s="147">
        <f>+COUNTIFS(Tabla1[Cargo],Tabla33[[#This Row],[Cargo]],Tabla1[Status],Tabla33[[#Headers],[Contratado; 
Es Decir, En Proceso de Acreditación]])</f>
        <v>0</v>
      </c>
      <c r="H53" s="147">
        <f>+COUNTIFS(Tabla1[Cargo],Tabla33[[#This Row],[Cargo]],Tabla1[Status],Tabla33[[#Headers],[Acreditado; 
Es Decir, En Proceso de Habilitación.]])</f>
        <v>3</v>
      </c>
      <c r="I53" s="147">
        <f>+COUNTIFS(Tabla1[Cargo],Tabla33[[#This Row],[Cargo]],Tabla1[Status],Tabla33[[#Headers],[Habilitado]])</f>
        <v>0</v>
      </c>
      <c r="J53"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4.1100000000000003</v>
      </c>
      <c r="K53" s="147">
        <v>2</v>
      </c>
      <c r="L53" s="147">
        <f>+IF(Tabla33[[#This Row],[Meta]]-Tabla33[[#This Row],[Proyección]]&lt;0,0,Tabla33[[#This Row],[Meta]]-Tabla33[[#This Row],[Proyección]])</f>
        <v>0</v>
      </c>
      <c r="M53" s="147">
        <f>IF(Tabla33[[#This Row],[Meta]]-Tabla33[[#This Row],[Proyección]]&lt;=0,Tabla33[[#This Row],[Proyección]]-Tabla33[[#This Row],[Meta]],"BRECHA")</f>
        <v>2.1100000000000003</v>
      </c>
    </row>
    <row r="54" spans="2:13" hidden="1" x14ac:dyDescent="0.25">
      <c r="B54" s="6">
        <v>45</v>
      </c>
      <c r="C54" t="s">
        <v>62</v>
      </c>
      <c r="D54" s="6" t="s">
        <v>329</v>
      </c>
      <c r="E54" s="6">
        <f>+COUNTIFS(Tabla1[Cargo],Tabla33[[#This Row],[Cargo]],Tabla1[Status],Tabla33[[#Headers],[Reclutado; 
Es Decir, En Proceso de Selección]])</f>
        <v>1</v>
      </c>
      <c r="F54" s="6">
        <f>+COUNTIFS(Tabla1[Cargo],Tabla33[[#This Row],[Cargo]],Tabla1[Status],Tabla33[[#Headers],[Seleccionado; 
Es Decir, En Proceso de Contratación]])</f>
        <v>0</v>
      </c>
      <c r="G54" s="6">
        <f>+COUNTIFS(Tabla1[Cargo],Tabla33[[#This Row],[Cargo]],Tabla1[Status],Tabla33[[#Headers],[Contratado; 
Es Decir, En Proceso de Acreditación]])</f>
        <v>0</v>
      </c>
      <c r="H54" s="6">
        <f>+COUNTIFS(Tabla1[Cargo],Tabla33[[#This Row],[Cargo]],Tabla1[Status],Tabla33[[#Headers],[Acreditado; 
Es Decir, En Proceso de Habilitación.]])</f>
        <v>0</v>
      </c>
      <c r="I54" s="6">
        <f>+COUNTIFS(Tabla1[Cargo],Tabla33[[#This Row],[Cargo]],Tabla1[Status],Tabla33[[#Headers],[Habilitado]])</f>
        <v>1</v>
      </c>
      <c r="J54" s="6">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1.2</v>
      </c>
      <c r="K54" s="6">
        <v>2</v>
      </c>
      <c r="L54" s="6">
        <f>+IF(Tabla33[[#This Row],[Meta]]-Tabla33[[#This Row],[Proyección]]&lt;0,0,Tabla33[[#This Row],[Meta]]-Tabla33[[#This Row],[Proyección]])</f>
        <v>0.8</v>
      </c>
      <c r="M54" s="6" t="str">
        <f>IF(Tabla33[[#This Row],[Meta]]-Tabla33[[#This Row],[Proyección]]&lt;=0,Tabla33[[#This Row],[Proyección]]-Tabla33[[#This Row],[Meta]],"BRECHA")</f>
        <v>BRECHA</v>
      </c>
    </row>
    <row r="55" spans="2:13" hidden="1" x14ac:dyDescent="0.25">
      <c r="B55" s="147">
        <v>46</v>
      </c>
      <c r="C55" s="148" t="s">
        <v>63</v>
      </c>
      <c r="D55" s="147" t="s">
        <v>329</v>
      </c>
      <c r="E55" s="147">
        <f>+COUNTIFS(Tabla1[Cargo],Tabla33[[#This Row],[Cargo]],Tabla1[Status],Tabla33[[#Headers],[Reclutado; 
Es Decir, En Proceso de Selección]])</f>
        <v>0</v>
      </c>
      <c r="F55" s="147">
        <f>+COUNTIFS(Tabla1[Cargo],Tabla33[[#This Row],[Cargo]],Tabla1[Status],Tabla33[[#Headers],[Seleccionado; 
Es Decir, En Proceso de Contratación]])</f>
        <v>0</v>
      </c>
      <c r="G55" s="147">
        <f>+COUNTIFS(Tabla1[Cargo],Tabla33[[#This Row],[Cargo]],Tabla1[Status],Tabla33[[#Headers],[Contratado; 
Es Decir, En Proceso de Acreditación]])</f>
        <v>0</v>
      </c>
      <c r="H55" s="147">
        <f>+COUNTIFS(Tabla1[Cargo],Tabla33[[#This Row],[Cargo]],Tabla1[Status],Tabla33[[#Headers],[Acreditado; 
Es Decir, En Proceso de Habilitación.]])</f>
        <v>0</v>
      </c>
      <c r="I55" s="147">
        <f>+COUNTIFS(Tabla1[Cargo],Tabla33[[#This Row],[Cargo]],Tabla1[Status],Tabla33[[#Headers],[Habilitado]])</f>
        <v>4</v>
      </c>
      <c r="J55" s="147">
        <f>+Tabla33[[#This Row],[Reclutado; 
Es Decir, En Proceso de Selección]]*$E$8+Tabla33[[#This Row],[Seleccionado; 
Es Decir, En Proceso de Contratación]]*$F$8+Tabla33[[#This Row],[Contratado; 
Es Decir, En Proceso de Acreditación]]*$G$8+Tabla33[[#This Row],[Acreditado; 
Es Decir, En Proceso de Habilitación.]]*$H$8+Tabla33[[#This Row],[Habilitado]]*$I$8</f>
        <v>4</v>
      </c>
      <c r="K55" s="147">
        <v>1</v>
      </c>
      <c r="L55" s="147">
        <f>+IF(Tabla33[[#This Row],[Meta]]-Tabla33[[#This Row],[Proyección]]&lt;0,0,Tabla33[[#This Row],[Meta]]-Tabla33[[#This Row],[Proyección]])</f>
        <v>0</v>
      </c>
      <c r="M55" s="147">
        <f>IF(Tabla33[[#This Row],[Meta]]-Tabla33[[#This Row],[Proyección]]&lt;=0,Tabla33[[#This Row],[Proyección]]-Tabla33[[#This Row],[Meta]],"BRECHA")</f>
        <v>3</v>
      </c>
    </row>
    <row r="56" spans="2:13" x14ac:dyDescent="0.25">
      <c r="E56" s="7">
        <f>+SUM(Tabla33[Reclutado; 
Es Decir, En Proceso de Selección])</f>
        <v>115</v>
      </c>
      <c r="F56" s="7">
        <f>+SUM(Tabla33[Seleccionado; 
Es Decir, En Proceso de Contratación])</f>
        <v>0</v>
      </c>
      <c r="G56" s="7">
        <f>+SUM(Tabla33[Contratado; 
Es Decir, En Proceso de Acreditación])</f>
        <v>33</v>
      </c>
      <c r="H56" s="7">
        <f>+SUM(Tabla33[Acreditado; 
Es Decir, En Proceso de Habilitación.])</f>
        <v>13</v>
      </c>
      <c r="I56" s="7">
        <f>+SUM(Tabla33[Habilitado])</f>
        <v>36</v>
      </c>
      <c r="J56" s="7">
        <f>+SUM(Tabla33[Proyección])</f>
        <v>102.96000000000002</v>
      </c>
      <c r="K56" s="7">
        <f>+SUM(Tabla33[Meta])</f>
        <v>178</v>
      </c>
    </row>
  </sheetData>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iconSet" priority="8" id="{441D6D9A-5FB7-4CCE-A932-7041E018BCB4}">
            <x14:iconSet custom="1">
              <x14:cfvo type="percent">
                <xm:f>0</xm:f>
              </x14:cfvo>
              <x14:cfvo type="num" gte="0">
                <xm:f>0</xm:f>
              </x14:cfvo>
              <x14:cfvo type="num">
                <xm:f>5</xm:f>
              </x14:cfvo>
              <x14:cfIcon iconSet="3TrafficLights1" iconId="2"/>
              <x14:cfIcon iconSet="3TrafficLights1" iconId="1"/>
              <x14:cfIcon iconSet="3TrafficLights1" iconId="0"/>
            </x14:iconSet>
          </x14:cfRule>
          <xm:sqref>L10:L55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F206"/>
  <sheetViews>
    <sheetView showGridLines="0" topLeftCell="A148" zoomScaleNormal="100" workbookViewId="0">
      <selection activeCell="C18" sqref="C18"/>
    </sheetView>
  </sheetViews>
  <sheetFormatPr baseColWidth="10" defaultColWidth="8.7109375" defaultRowHeight="15" x14ac:dyDescent="0.25"/>
  <cols>
    <col min="1" max="1" width="3.85546875" customWidth="1"/>
    <col min="3" max="3" width="36.7109375" customWidth="1"/>
    <col min="4" max="4" width="11.7109375" customWidth="1"/>
    <col min="5" max="5" width="27.85546875" customWidth="1"/>
    <col min="6" max="6" width="45.28515625" customWidth="1"/>
  </cols>
  <sheetData>
    <row r="1" spans="2:6" ht="15.75" thickBot="1" x14ac:dyDescent="0.3"/>
    <row r="2" spans="2:6" x14ac:dyDescent="0.25">
      <c r="B2" s="1"/>
      <c r="C2" s="2"/>
      <c r="D2" s="2"/>
      <c r="E2" s="2"/>
      <c r="F2" s="3"/>
    </row>
    <row r="3" spans="2:6" x14ac:dyDescent="0.25">
      <c r="B3" s="4"/>
      <c r="F3" s="5"/>
    </row>
    <row r="4" spans="2:6" x14ac:dyDescent="0.25">
      <c r="B4" s="4"/>
      <c r="F4" s="5"/>
    </row>
    <row r="5" spans="2:6" ht="15.75" thickBot="1" x14ac:dyDescent="0.3">
      <c r="B5" s="4"/>
      <c r="F5" s="5"/>
    </row>
    <row r="6" spans="2:6" ht="9" customHeight="1" thickBot="1" x14ac:dyDescent="0.3">
      <c r="B6" s="8"/>
      <c r="C6" s="9"/>
      <c r="D6" s="9"/>
      <c r="E6" s="9"/>
      <c r="F6" s="10"/>
    </row>
    <row r="9" spans="2:6" x14ac:dyDescent="0.25">
      <c r="B9" s="15" t="s">
        <v>0</v>
      </c>
      <c r="C9" s="15" t="s">
        <v>1</v>
      </c>
      <c r="D9" s="15" t="s">
        <v>2</v>
      </c>
      <c r="E9" s="15" t="s">
        <v>3</v>
      </c>
      <c r="F9" s="15" t="s">
        <v>4</v>
      </c>
    </row>
    <row r="10" spans="2:6" x14ac:dyDescent="0.25">
      <c r="B10" s="6">
        <v>1</v>
      </c>
      <c r="C10" t="s">
        <v>402</v>
      </c>
      <c r="D10" t="s">
        <v>30</v>
      </c>
      <c r="E10" t="s">
        <v>5</v>
      </c>
      <c r="F10" t="s">
        <v>21</v>
      </c>
    </row>
    <row r="11" spans="2:6" x14ac:dyDescent="0.25">
      <c r="B11" s="6">
        <v>2</v>
      </c>
      <c r="C11" t="s">
        <v>403</v>
      </c>
      <c r="D11" t="s">
        <v>30</v>
      </c>
      <c r="E11" t="s">
        <v>37</v>
      </c>
      <c r="F11" t="s">
        <v>21</v>
      </c>
    </row>
    <row r="12" spans="2:6" x14ac:dyDescent="0.25">
      <c r="B12" s="6">
        <v>3</v>
      </c>
      <c r="C12" t="s">
        <v>404</v>
      </c>
      <c r="D12" t="s">
        <v>30</v>
      </c>
      <c r="E12" t="s">
        <v>38</v>
      </c>
      <c r="F12" t="s">
        <v>21</v>
      </c>
    </row>
    <row r="13" spans="2:6" x14ac:dyDescent="0.25">
      <c r="B13" s="6">
        <v>4</v>
      </c>
      <c r="C13" t="s">
        <v>405</v>
      </c>
      <c r="D13" t="s">
        <v>30</v>
      </c>
      <c r="E13" t="s">
        <v>34</v>
      </c>
      <c r="F13" t="s">
        <v>21</v>
      </c>
    </row>
    <row r="14" spans="2:6" x14ac:dyDescent="0.25">
      <c r="B14" s="6">
        <v>5</v>
      </c>
      <c r="C14" t="s">
        <v>406</v>
      </c>
      <c r="D14" t="s">
        <v>30</v>
      </c>
      <c r="E14" t="s">
        <v>39</v>
      </c>
      <c r="F14" t="s">
        <v>21</v>
      </c>
    </row>
    <row r="15" spans="2:6" x14ac:dyDescent="0.25">
      <c r="B15" s="6">
        <v>6</v>
      </c>
      <c r="C15" t="s">
        <v>336</v>
      </c>
      <c r="D15" t="s">
        <v>30</v>
      </c>
      <c r="E15" t="s">
        <v>41</v>
      </c>
      <c r="F15" t="s">
        <v>21</v>
      </c>
    </row>
    <row r="16" spans="2:6" x14ac:dyDescent="0.25">
      <c r="B16" s="6">
        <v>7</v>
      </c>
      <c r="C16" t="s">
        <v>407</v>
      </c>
      <c r="D16" t="s">
        <v>30</v>
      </c>
      <c r="E16" t="s">
        <v>8</v>
      </c>
      <c r="F16" t="s">
        <v>21</v>
      </c>
    </row>
    <row r="17" spans="2:6" x14ac:dyDescent="0.25">
      <c r="B17" s="6">
        <v>8</v>
      </c>
      <c r="C17" t="s">
        <v>408</v>
      </c>
      <c r="D17" t="s">
        <v>30</v>
      </c>
      <c r="E17" t="s">
        <v>33</v>
      </c>
      <c r="F17" t="s">
        <v>21</v>
      </c>
    </row>
    <row r="18" spans="2:6" x14ac:dyDescent="0.25">
      <c r="B18" s="6">
        <v>9</v>
      </c>
      <c r="C18" t="s">
        <v>207</v>
      </c>
      <c r="D18" t="s">
        <v>30</v>
      </c>
      <c r="E18" t="s">
        <v>6</v>
      </c>
      <c r="F18" t="s">
        <v>26</v>
      </c>
    </row>
    <row r="19" spans="2:6" x14ac:dyDescent="0.25">
      <c r="B19" s="6">
        <v>10</v>
      </c>
      <c r="C19" t="s">
        <v>208</v>
      </c>
      <c r="D19" t="s">
        <v>30</v>
      </c>
      <c r="E19" t="s">
        <v>32</v>
      </c>
      <c r="F19" t="s">
        <v>28</v>
      </c>
    </row>
    <row r="20" spans="2:6" x14ac:dyDescent="0.25">
      <c r="B20" s="6">
        <v>11</v>
      </c>
      <c r="C20" t="s">
        <v>209</v>
      </c>
      <c r="D20" t="s">
        <v>30</v>
      </c>
      <c r="E20" t="s">
        <v>32</v>
      </c>
      <c r="F20" t="s">
        <v>26</v>
      </c>
    </row>
    <row r="21" spans="2:6" x14ac:dyDescent="0.25">
      <c r="B21" s="6">
        <v>12</v>
      </c>
      <c r="C21" t="s">
        <v>210</v>
      </c>
      <c r="D21" t="s">
        <v>30</v>
      </c>
      <c r="E21" t="s">
        <v>32</v>
      </c>
      <c r="F21" t="s">
        <v>26</v>
      </c>
    </row>
    <row r="22" spans="2:6" x14ac:dyDescent="0.25">
      <c r="B22" s="6">
        <v>13</v>
      </c>
      <c r="C22" t="s">
        <v>211</v>
      </c>
      <c r="D22" t="s">
        <v>30</v>
      </c>
      <c r="E22" t="s">
        <v>32</v>
      </c>
      <c r="F22" t="s">
        <v>26</v>
      </c>
    </row>
    <row r="23" spans="2:6" x14ac:dyDescent="0.25">
      <c r="B23" s="6">
        <v>14</v>
      </c>
      <c r="C23" t="s">
        <v>212</v>
      </c>
      <c r="D23" t="s">
        <v>30</v>
      </c>
      <c r="E23" t="s">
        <v>32</v>
      </c>
      <c r="F23" t="s">
        <v>28</v>
      </c>
    </row>
    <row r="24" spans="2:6" x14ac:dyDescent="0.25">
      <c r="B24" s="6">
        <v>15</v>
      </c>
      <c r="C24" t="s">
        <v>213</v>
      </c>
      <c r="D24" t="s">
        <v>30</v>
      </c>
      <c r="E24" t="s">
        <v>59</v>
      </c>
      <c r="F24" t="s">
        <v>26</v>
      </c>
    </row>
    <row r="25" spans="2:6" x14ac:dyDescent="0.25">
      <c r="B25" s="6">
        <v>16</v>
      </c>
      <c r="C25" t="s">
        <v>214</v>
      </c>
      <c r="D25" t="s">
        <v>30</v>
      </c>
      <c r="E25" t="s">
        <v>6</v>
      </c>
      <c r="F25" t="s">
        <v>26</v>
      </c>
    </row>
    <row r="26" spans="2:6" x14ac:dyDescent="0.25">
      <c r="B26" s="6">
        <v>17</v>
      </c>
      <c r="C26" t="s">
        <v>215</v>
      </c>
      <c r="D26" t="s">
        <v>30</v>
      </c>
      <c r="E26" t="s">
        <v>35</v>
      </c>
      <c r="F26" t="s">
        <v>26</v>
      </c>
    </row>
    <row r="27" spans="2:6" x14ac:dyDescent="0.25">
      <c r="B27" s="6">
        <v>18</v>
      </c>
      <c r="C27" t="s">
        <v>216</v>
      </c>
      <c r="D27" t="s">
        <v>30</v>
      </c>
      <c r="E27" t="s">
        <v>32</v>
      </c>
      <c r="F27" t="s">
        <v>28</v>
      </c>
    </row>
    <row r="28" spans="2:6" x14ac:dyDescent="0.25">
      <c r="B28" s="6">
        <v>19</v>
      </c>
      <c r="C28" t="s">
        <v>217</v>
      </c>
      <c r="D28" t="s">
        <v>30</v>
      </c>
      <c r="E28" t="s">
        <v>45</v>
      </c>
      <c r="F28" t="s">
        <v>26</v>
      </c>
    </row>
    <row r="29" spans="2:6" x14ac:dyDescent="0.25">
      <c r="B29" s="6">
        <v>20</v>
      </c>
      <c r="C29" t="s">
        <v>218</v>
      </c>
      <c r="D29" t="s">
        <v>30</v>
      </c>
      <c r="E29" t="s">
        <v>42</v>
      </c>
      <c r="F29" t="s">
        <v>26</v>
      </c>
    </row>
    <row r="30" spans="2:6" x14ac:dyDescent="0.25">
      <c r="B30" s="6">
        <v>21</v>
      </c>
      <c r="C30" t="s">
        <v>219</v>
      </c>
      <c r="D30" t="s">
        <v>30</v>
      </c>
      <c r="E30" t="s">
        <v>6</v>
      </c>
      <c r="F30" t="s">
        <v>26</v>
      </c>
    </row>
    <row r="31" spans="2:6" x14ac:dyDescent="0.25">
      <c r="B31" s="6">
        <v>22</v>
      </c>
      <c r="C31" t="s">
        <v>220</v>
      </c>
      <c r="D31" t="s">
        <v>30</v>
      </c>
      <c r="E31" t="s">
        <v>45</v>
      </c>
      <c r="F31" t="s">
        <v>26</v>
      </c>
    </row>
    <row r="32" spans="2:6" x14ac:dyDescent="0.25">
      <c r="B32" s="6">
        <v>23</v>
      </c>
      <c r="C32" t="s">
        <v>221</v>
      </c>
      <c r="D32" t="s">
        <v>30</v>
      </c>
      <c r="E32" t="s">
        <v>45</v>
      </c>
      <c r="F32" t="s">
        <v>26</v>
      </c>
    </row>
    <row r="33" spans="2:6" x14ac:dyDescent="0.25">
      <c r="B33" s="6">
        <v>24</v>
      </c>
      <c r="C33" t="s">
        <v>222</v>
      </c>
      <c r="D33" t="s">
        <v>30</v>
      </c>
      <c r="E33" t="s">
        <v>46</v>
      </c>
      <c r="F33" t="s">
        <v>26</v>
      </c>
    </row>
    <row r="34" spans="2:6" x14ac:dyDescent="0.25">
      <c r="B34" s="6">
        <v>25</v>
      </c>
      <c r="C34" t="s">
        <v>223</v>
      </c>
      <c r="D34" t="s">
        <v>30</v>
      </c>
      <c r="E34" t="s">
        <v>32</v>
      </c>
      <c r="F34" t="s">
        <v>28</v>
      </c>
    </row>
    <row r="35" spans="2:6" x14ac:dyDescent="0.25">
      <c r="B35" s="6">
        <v>26</v>
      </c>
      <c r="C35" t="s">
        <v>224</v>
      </c>
      <c r="D35" t="s">
        <v>30</v>
      </c>
      <c r="E35" t="s">
        <v>46</v>
      </c>
      <c r="F35" t="s">
        <v>26</v>
      </c>
    </row>
    <row r="36" spans="2:6" x14ac:dyDescent="0.25">
      <c r="B36" s="6">
        <v>27</v>
      </c>
      <c r="C36" t="s">
        <v>225</v>
      </c>
      <c r="D36" t="s">
        <v>30</v>
      </c>
      <c r="E36" t="s">
        <v>35</v>
      </c>
      <c r="F36" t="s">
        <v>26</v>
      </c>
    </row>
    <row r="37" spans="2:6" x14ac:dyDescent="0.25">
      <c r="B37" s="6">
        <v>28</v>
      </c>
      <c r="C37" t="s">
        <v>226</v>
      </c>
      <c r="D37" t="s">
        <v>30</v>
      </c>
      <c r="E37" t="s">
        <v>6</v>
      </c>
      <c r="F37" t="s">
        <v>26</v>
      </c>
    </row>
    <row r="38" spans="2:6" x14ac:dyDescent="0.25">
      <c r="B38" s="6">
        <v>29</v>
      </c>
      <c r="C38" t="s">
        <v>227</v>
      </c>
      <c r="D38" t="s">
        <v>30</v>
      </c>
      <c r="E38" t="s">
        <v>46</v>
      </c>
      <c r="F38" t="s">
        <v>26</v>
      </c>
    </row>
    <row r="39" spans="2:6" x14ac:dyDescent="0.25">
      <c r="B39" s="6">
        <v>30</v>
      </c>
      <c r="C39" t="s">
        <v>228</v>
      </c>
      <c r="D39" t="s">
        <v>30</v>
      </c>
      <c r="E39" t="s">
        <v>31</v>
      </c>
      <c r="F39" t="s">
        <v>26</v>
      </c>
    </row>
    <row r="40" spans="2:6" x14ac:dyDescent="0.25">
      <c r="B40" s="6">
        <v>31</v>
      </c>
      <c r="C40" t="s">
        <v>229</v>
      </c>
      <c r="D40" t="s">
        <v>30</v>
      </c>
      <c r="E40" t="s">
        <v>35</v>
      </c>
      <c r="F40" t="s">
        <v>26</v>
      </c>
    </row>
    <row r="41" spans="2:6" x14ac:dyDescent="0.25">
      <c r="B41" s="6">
        <v>32</v>
      </c>
      <c r="C41" t="s">
        <v>230</v>
      </c>
      <c r="D41" t="s">
        <v>30</v>
      </c>
      <c r="E41" t="s">
        <v>46</v>
      </c>
      <c r="F41" t="s">
        <v>26</v>
      </c>
    </row>
    <row r="42" spans="2:6" x14ac:dyDescent="0.25">
      <c r="B42" s="6">
        <v>33</v>
      </c>
      <c r="C42" t="s">
        <v>231</v>
      </c>
      <c r="D42" t="s">
        <v>30</v>
      </c>
      <c r="E42" t="s">
        <v>59</v>
      </c>
      <c r="F42" t="s">
        <v>26</v>
      </c>
    </row>
    <row r="43" spans="2:6" x14ac:dyDescent="0.25">
      <c r="B43" s="6">
        <v>34</v>
      </c>
      <c r="C43" t="s">
        <v>232</v>
      </c>
      <c r="D43" t="s">
        <v>30</v>
      </c>
      <c r="E43" t="s">
        <v>49</v>
      </c>
      <c r="F43" t="s">
        <v>26</v>
      </c>
    </row>
    <row r="44" spans="2:6" x14ac:dyDescent="0.25">
      <c r="B44" s="6">
        <v>35</v>
      </c>
      <c r="C44" t="s">
        <v>233</v>
      </c>
      <c r="D44" t="s">
        <v>30</v>
      </c>
      <c r="E44" t="s">
        <v>49</v>
      </c>
      <c r="F44" t="s">
        <v>26</v>
      </c>
    </row>
    <row r="45" spans="2:6" x14ac:dyDescent="0.25">
      <c r="B45" s="6">
        <v>36</v>
      </c>
      <c r="C45" t="s">
        <v>234</v>
      </c>
      <c r="D45" t="s">
        <v>30</v>
      </c>
      <c r="E45" t="s">
        <v>32</v>
      </c>
      <c r="F45" t="s">
        <v>26</v>
      </c>
    </row>
    <row r="46" spans="2:6" x14ac:dyDescent="0.25">
      <c r="B46" s="6">
        <v>37</v>
      </c>
      <c r="C46" t="s">
        <v>235</v>
      </c>
      <c r="D46" t="s">
        <v>30</v>
      </c>
      <c r="E46" t="s">
        <v>49</v>
      </c>
      <c r="F46" t="s">
        <v>26</v>
      </c>
    </row>
    <row r="47" spans="2:6" x14ac:dyDescent="0.25">
      <c r="B47" s="6">
        <v>38</v>
      </c>
      <c r="C47" t="s">
        <v>236</v>
      </c>
      <c r="D47" t="s">
        <v>30</v>
      </c>
      <c r="E47" t="s">
        <v>42</v>
      </c>
      <c r="F47" t="s">
        <v>26</v>
      </c>
    </row>
    <row r="48" spans="2:6" x14ac:dyDescent="0.25">
      <c r="B48" s="6">
        <v>39</v>
      </c>
      <c r="C48" t="s">
        <v>237</v>
      </c>
      <c r="D48" t="s">
        <v>30</v>
      </c>
      <c r="E48" t="s">
        <v>43</v>
      </c>
      <c r="F48" t="s">
        <v>26</v>
      </c>
    </row>
    <row r="49" spans="2:6" x14ac:dyDescent="0.25">
      <c r="B49" s="6">
        <v>40</v>
      </c>
      <c r="C49" t="s">
        <v>238</v>
      </c>
      <c r="D49" t="s">
        <v>30</v>
      </c>
      <c r="E49" t="s">
        <v>17</v>
      </c>
      <c r="F49" t="s">
        <v>26</v>
      </c>
    </row>
    <row r="50" spans="2:6" x14ac:dyDescent="0.25">
      <c r="B50" s="6">
        <v>41</v>
      </c>
      <c r="C50" t="s">
        <v>239</v>
      </c>
      <c r="D50" t="s">
        <v>30</v>
      </c>
      <c r="E50" t="s">
        <v>59</v>
      </c>
      <c r="F50" t="s">
        <v>26</v>
      </c>
    </row>
    <row r="51" spans="2:6" x14ac:dyDescent="0.25">
      <c r="B51" s="6">
        <v>42</v>
      </c>
      <c r="C51" t="s">
        <v>240</v>
      </c>
      <c r="D51" t="s">
        <v>30</v>
      </c>
      <c r="E51" t="s">
        <v>17</v>
      </c>
      <c r="F51" t="s">
        <v>26</v>
      </c>
    </row>
    <row r="52" spans="2:6" x14ac:dyDescent="0.25">
      <c r="B52" s="6">
        <v>43</v>
      </c>
      <c r="C52" t="s">
        <v>241</v>
      </c>
      <c r="D52" t="s">
        <v>30</v>
      </c>
      <c r="E52" t="s">
        <v>42</v>
      </c>
      <c r="F52" t="s">
        <v>26</v>
      </c>
    </row>
    <row r="53" spans="2:6" x14ac:dyDescent="0.25">
      <c r="B53" s="6">
        <v>44</v>
      </c>
      <c r="C53" t="s">
        <v>242</v>
      </c>
      <c r="D53" t="s">
        <v>30</v>
      </c>
      <c r="E53" t="s">
        <v>49</v>
      </c>
      <c r="F53" t="s">
        <v>26</v>
      </c>
    </row>
    <row r="54" spans="2:6" x14ac:dyDescent="0.25">
      <c r="B54" s="6">
        <v>45</v>
      </c>
      <c r="C54" t="s">
        <v>243</v>
      </c>
      <c r="D54" t="s">
        <v>30</v>
      </c>
      <c r="E54" t="s">
        <v>43</v>
      </c>
      <c r="F54" t="s">
        <v>26</v>
      </c>
    </row>
    <row r="55" spans="2:6" x14ac:dyDescent="0.25">
      <c r="B55" s="6">
        <v>46</v>
      </c>
      <c r="C55" t="s">
        <v>244</v>
      </c>
      <c r="D55" t="s">
        <v>30</v>
      </c>
      <c r="E55" t="s">
        <v>49</v>
      </c>
      <c r="F55" t="s">
        <v>26</v>
      </c>
    </row>
    <row r="56" spans="2:6" x14ac:dyDescent="0.25">
      <c r="B56" s="6">
        <v>47</v>
      </c>
      <c r="C56" t="s">
        <v>245</v>
      </c>
      <c r="D56" t="s">
        <v>30</v>
      </c>
      <c r="E56" t="s">
        <v>31</v>
      </c>
      <c r="F56" t="s">
        <v>28</v>
      </c>
    </row>
    <row r="57" spans="2:6" x14ac:dyDescent="0.25">
      <c r="B57" s="6">
        <v>48</v>
      </c>
      <c r="C57" t="s">
        <v>246</v>
      </c>
      <c r="D57" t="s">
        <v>30</v>
      </c>
      <c r="E57" t="s">
        <v>17</v>
      </c>
      <c r="F57" t="s">
        <v>28</v>
      </c>
    </row>
    <row r="58" spans="2:6" x14ac:dyDescent="0.25">
      <c r="B58" s="6">
        <v>49</v>
      </c>
      <c r="C58" t="s">
        <v>247</v>
      </c>
      <c r="D58" t="s">
        <v>30</v>
      </c>
      <c r="E58" t="s">
        <v>32</v>
      </c>
      <c r="F58" t="s">
        <v>28</v>
      </c>
    </row>
    <row r="59" spans="2:6" x14ac:dyDescent="0.25">
      <c r="B59" s="6">
        <v>50</v>
      </c>
      <c r="C59" t="s">
        <v>248</v>
      </c>
      <c r="D59" t="s">
        <v>30</v>
      </c>
      <c r="E59" t="s">
        <v>49</v>
      </c>
      <c r="F59" t="s">
        <v>28</v>
      </c>
    </row>
    <row r="60" spans="2:6" x14ac:dyDescent="0.25">
      <c r="B60" s="6">
        <v>51</v>
      </c>
      <c r="C60" t="s">
        <v>249</v>
      </c>
      <c r="D60" t="s">
        <v>30</v>
      </c>
      <c r="E60" t="s">
        <v>31</v>
      </c>
      <c r="F60" t="s">
        <v>28</v>
      </c>
    </row>
    <row r="61" spans="2:6" x14ac:dyDescent="0.25">
      <c r="B61" s="6">
        <v>52</v>
      </c>
      <c r="C61" t="s">
        <v>250</v>
      </c>
      <c r="D61" t="s">
        <v>30</v>
      </c>
      <c r="E61" t="s">
        <v>31</v>
      </c>
      <c r="F61" t="s">
        <v>28</v>
      </c>
    </row>
    <row r="62" spans="2:6" x14ac:dyDescent="0.25">
      <c r="B62" s="6">
        <v>53</v>
      </c>
      <c r="C62" t="s">
        <v>251</v>
      </c>
      <c r="D62" t="s">
        <v>30</v>
      </c>
      <c r="E62" t="s">
        <v>31</v>
      </c>
      <c r="F62" t="s">
        <v>28</v>
      </c>
    </row>
    <row r="63" spans="2:6" x14ac:dyDescent="0.25">
      <c r="B63" s="6">
        <v>54</v>
      </c>
      <c r="C63" t="s">
        <v>252</v>
      </c>
      <c r="D63" t="s">
        <v>30</v>
      </c>
      <c r="E63" t="s">
        <v>31</v>
      </c>
      <c r="F63" t="s">
        <v>28</v>
      </c>
    </row>
    <row r="64" spans="2:6" x14ac:dyDescent="0.25">
      <c r="B64" s="6">
        <v>55</v>
      </c>
      <c r="C64" t="s">
        <v>253</v>
      </c>
      <c r="D64" t="s">
        <v>30</v>
      </c>
      <c r="E64" t="s">
        <v>31</v>
      </c>
      <c r="F64" t="s">
        <v>28</v>
      </c>
    </row>
    <row r="65" spans="2:6" x14ac:dyDescent="0.25">
      <c r="B65" s="6">
        <v>56</v>
      </c>
      <c r="C65" t="s">
        <v>254</v>
      </c>
      <c r="D65" t="s">
        <v>30</v>
      </c>
      <c r="E65" t="s">
        <v>48</v>
      </c>
      <c r="F65" t="s">
        <v>28</v>
      </c>
    </row>
    <row r="66" spans="2:6" x14ac:dyDescent="0.25">
      <c r="B66" s="6">
        <v>57</v>
      </c>
      <c r="C66" t="s">
        <v>255</v>
      </c>
      <c r="D66" t="s">
        <v>30</v>
      </c>
      <c r="E66" t="s">
        <v>59</v>
      </c>
      <c r="F66" t="s">
        <v>28</v>
      </c>
    </row>
    <row r="67" spans="2:6" x14ac:dyDescent="0.25">
      <c r="B67" s="6">
        <v>58</v>
      </c>
      <c r="C67" t="s">
        <v>256</v>
      </c>
      <c r="D67" t="s">
        <v>30</v>
      </c>
      <c r="E67" t="s">
        <v>7</v>
      </c>
      <c r="F67" t="s">
        <v>28</v>
      </c>
    </row>
    <row r="68" spans="2:6" x14ac:dyDescent="0.25">
      <c r="B68" s="6">
        <v>59</v>
      </c>
      <c r="C68" t="s">
        <v>257</v>
      </c>
      <c r="D68" t="s">
        <v>30</v>
      </c>
      <c r="E68" t="s">
        <v>56</v>
      </c>
      <c r="F68" t="s">
        <v>28</v>
      </c>
    </row>
    <row r="69" spans="2:6" x14ac:dyDescent="0.25">
      <c r="B69" s="6">
        <v>60</v>
      </c>
      <c r="C69" t="s">
        <v>258</v>
      </c>
      <c r="D69" t="s">
        <v>30</v>
      </c>
      <c r="E69" t="s">
        <v>42</v>
      </c>
      <c r="F69" t="s">
        <v>28</v>
      </c>
    </row>
    <row r="70" spans="2:6" x14ac:dyDescent="0.25">
      <c r="B70" s="6">
        <v>61</v>
      </c>
      <c r="C70" t="s">
        <v>259</v>
      </c>
      <c r="D70" t="s">
        <v>30</v>
      </c>
      <c r="E70" t="s">
        <v>50</v>
      </c>
      <c r="F70" t="s">
        <v>28</v>
      </c>
    </row>
    <row r="71" spans="2:6" x14ac:dyDescent="0.25">
      <c r="B71" s="6">
        <v>62</v>
      </c>
      <c r="C71" t="s">
        <v>260</v>
      </c>
      <c r="D71" t="s">
        <v>30</v>
      </c>
      <c r="E71" t="s">
        <v>17</v>
      </c>
      <c r="F71" t="s">
        <v>28</v>
      </c>
    </row>
    <row r="72" spans="2:6" x14ac:dyDescent="0.25">
      <c r="B72" s="6">
        <v>63</v>
      </c>
      <c r="C72" t="s">
        <v>261</v>
      </c>
      <c r="D72" t="s">
        <v>30</v>
      </c>
      <c r="E72" t="s">
        <v>7</v>
      </c>
      <c r="F72" t="s">
        <v>28</v>
      </c>
    </row>
    <row r="73" spans="2:6" x14ac:dyDescent="0.25">
      <c r="B73" s="6">
        <v>64</v>
      </c>
      <c r="C73" t="s">
        <v>262</v>
      </c>
      <c r="D73" t="s">
        <v>30</v>
      </c>
      <c r="E73" t="s">
        <v>57</v>
      </c>
      <c r="F73" t="s">
        <v>28</v>
      </c>
    </row>
    <row r="74" spans="2:6" x14ac:dyDescent="0.25">
      <c r="B74" s="6">
        <v>65</v>
      </c>
      <c r="C74" t="s">
        <v>263</v>
      </c>
      <c r="D74" t="s">
        <v>30</v>
      </c>
      <c r="E74" t="s">
        <v>56</v>
      </c>
      <c r="F74" t="s">
        <v>28</v>
      </c>
    </row>
    <row r="75" spans="2:6" x14ac:dyDescent="0.25">
      <c r="B75" s="6">
        <v>66</v>
      </c>
      <c r="C75" t="s">
        <v>264</v>
      </c>
      <c r="D75" t="s">
        <v>30</v>
      </c>
      <c r="E75" t="s">
        <v>34</v>
      </c>
      <c r="F75" t="s">
        <v>28</v>
      </c>
    </row>
    <row r="76" spans="2:6" x14ac:dyDescent="0.25">
      <c r="B76" s="6">
        <v>67</v>
      </c>
      <c r="C76" t="s">
        <v>265</v>
      </c>
      <c r="D76" t="s">
        <v>30</v>
      </c>
      <c r="E76" t="s">
        <v>17</v>
      </c>
      <c r="F76" t="s">
        <v>28</v>
      </c>
    </row>
    <row r="77" spans="2:6" x14ac:dyDescent="0.25">
      <c r="B77" s="6">
        <v>68</v>
      </c>
      <c r="C77" t="s">
        <v>266</v>
      </c>
      <c r="D77" t="s">
        <v>30</v>
      </c>
      <c r="E77" t="s">
        <v>7</v>
      </c>
      <c r="F77" t="s">
        <v>26</v>
      </c>
    </row>
    <row r="78" spans="2:6" x14ac:dyDescent="0.25">
      <c r="B78" s="6">
        <v>69</v>
      </c>
      <c r="C78" t="s">
        <v>267</v>
      </c>
      <c r="D78" t="s">
        <v>30</v>
      </c>
      <c r="E78" t="s">
        <v>56</v>
      </c>
      <c r="F78" t="s">
        <v>26</v>
      </c>
    </row>
    <row r="79" spans="2:6" x14ac:dyDescent="0.25">
      <c r="B79" s="6">
        <v>70</v>
      </c>
      <c r="C79" t="s">
        <v>268</v>
      </c>
      <c r="D79" t="s">
        <v>30</v>
      </c>
      <c r="E79" t="s">
        <v>48</v>
      </c>
      <c r="F79" t="s">
        <v>26</v>
      </c>
    </row>
    <row r="80" spans="2:6" x14ac:dyDescent="0.25">
      <c r="B80" s="6">
        <v>71</v>
      </c>
      <c r="C80" t="s">
        <v>269</v>
      </c>
      <c r="D80" t="s">
        <v>30</v>
      </c>
      <c r="E80" t="s">
        <v>48</v>
      </c>
      <c r="F80" t="s">
        <v>26</v>
      </c>
    </row>
    <row r="81" spans="2:6" x14ac:dyDescent="0.25">
      <c r="B81" s="6">
        <v>72</v>
      </c>
      <c r="C81" t="s">
        <v>270</v>
      </c>
      <c r="D81" t="s">
        <v>30</v>
      </c>
      <c r="E81" t="s">
        <v>31</v>
      </c>
      <c r="F81" t="s">
        <v>26</v>
      </c>
    </row>
    <row r="82" spans="2:6" x14ac:dyDescent="0.25">
      <c r="B82" s="6">
        <v>73</v>
      </c>
      <c r="C82" t="s">
        <v>271</v>
      </c>
      <c r="D82" t="s">
        <v>30</v>
      </c>
      <c r="E82" t="s">
        <v>47</v>
      </c>
      <c r="F82" t="s">
        <v>26</v>
      </c>
    </row>
    <row r="83" spans="2:6" x14ac:dyDescent="0.25">
      <c r="B83" s="6">
        <v>74</v>
      </c>
      <c r="C83" t="s">
        <v>272</v>
      </c>
      <c r="D83" t="s">
        <v>30</v>
      </c>
      <c r="E83" t="s">
        <v>47</v>
      </c>
      <c r="F83" t="s">
        <v>26</v>
      </c>
    </row>
    <row r="84" spans="2:6" x14ac:dyDescent="0.25">
      <c r="B84" s="6">
        <v>75</v>
      </c>
      <c r="C84" t="s">
        <v>273</v>
      </c>
      <c r="D84" t="s">
        <v>30</v>
      </c>
      <c r="E84" t="s">
        <v>56</v>
      </c>
      <c r="F84" t="s">
        <v>26</v>
      </c>
    </row>
    <row r="85" spans="2:6" x14ac:dyDescent="0.25">
      <c r="B85" s="6">
        <v>76</v>
      </c>
      <c r="C85" t="s">
        <v>274</v>
      </c>
      <c r="D85" t="s">
        <v>30</v>
      </c>
      <c r="E85" t="s">
        <v>47</v>
      </c>
      <c r="F85" t="s">
        <v>26</v>
      </c>
    </row>
    <row r="86" spans="2:6" x14ac:dyDescent="0.25">
      <c r="B86" s="6">
        <v>77</v>
      </c>
      <c r="C86" t="s">
        <v>275</v>
      </c>
      <c r="D86" t="s">
        <v>30</v>
      </c>
      <c r="E86" t="s">
        <v>47</v>
      </c>
      <c r="F86" t="s">
        <v>26</v>
      </c>
    </row>
    <row r="87" spans="2:6" x14ac:dyDescent="0.25">
      <c r="B87" s="6">
        <v>78</v>
      </c>
      <c r="C87" t="s">
        <v>276</v>
      </c>
      <c r="D87" t="s">
        <v>30</v>
      </c>
      <c r="E87" t="s">
        <v>47</v>
      </c>
      <c r="F87" t="s">
        <v>26</v>
      </c>
    </row>
    <row r="88" spans="2:6" x14ac:dyDescent="0.25">
      <c r="B88" s="6">
        <v>79</v>
      </c>
      <c r="C88" t="s">
        <v>277</v>
      </c>
      <c r="D88" t="s">
        <v>30</v>
      </c>
      <c r="E88" t="s">
        <v>40</v>
      </c>
      <c r="F88" t="s">
        <v>26</v>
      </c>
    </row>
    <row r="89" spans="2:6" x14ac:dyDescent="0.25">
      <c r="B89" s="6">
        <v>80</v>
      </c>
      <c r="C89" t="s">
        <v>278</v>
      </c>
      <c r="D89" t="s">
        <v>30</v>
      </c>
      <c r="E89" t="s">
        <v>48</v>
      </c>
      <c r="F89" t="s">
        <v>26</v>
      </c>
    </row>
    <row r="90" spans="2:6" x14ac:dyDescent="0.25">
      <c r="B90" s="6">
        <v>81</v>
      </c>
      <c r="C90" t="s">
        <v>279</v>
      </c>
      <c r="D90" t="s">
        <v>30</v>
      </c>
      <c r="E90" t="s">
        <v>48</v>
      </c>
      <c r="F90" t="s">
        <v>26</v>
      </c>
    </row>
    <row r="91" spans="2:6" x14ac:dyDescent="0.25">
      <c r="B91" s="6">
        <v>82</v>
      </c>
      <c r="C91" t="s">
        <v>280</v>
      </c>
      <c r="D91" t="s">
        <v>30</v>
      </c>
      <c r="E91" t="s">
        <v>56</v>
      </c>
      <c r="F91" t="s">
        <v>26</v>
      </c>
    </row>
    <row r="92" spans="2:6" x14ac:dyDescent="0.25">
      <c r="B92" s="6">
        <v>83</v>
      </c>
      <c r="C92" t="s">
        <v>281</v>
      </c>
      <c r="D92" t="s">
        <v>30</v>
      </c>
      <c r="E92" t="s">
        <v>14</v>
      </c>
      <c r="F92" t="s">
        <v>26</v>
      </c>
    </row>
    <row r="93" spans="2:6" x14ac:dyDescent="0.25">
      <c r="B93" s="6">
        <v>84</v>
      </c>
      <c r="C93" t="s">
        <v>282</v>
      </c>
      <c r="D93" t="s">
        <v>30</v>
      </c>
      <c r="E93" t="s">
        <v>40</v>
      </c>
      <c r="F93" t="s">
        <v>29</v>
      </c>
    </row>
    <row r="94" spans="2:6" x14ac:dyDescent="0.25">
      <c r="B94" s="6">
        <v>85</v>
      </c>
      <c r="C94" t="s">
        <v>283</v>
      </c>
      <c r="D94" t="s">
        <v>30</v>
      </c>
      <c r="E94" t="s">
        <v>11</v>
      </c>
      <c r="F94" t="s">
        <v>29</v>
      </c>
    </row>
    <row r="95" spans="2:6" x14ac:dyDescent="0.25">
      <c r="B95" s="6">
        <v>86</v>
      </c>
      <c r="C95" t="s">
        <v>284</v>
      </c>
      <c r="D95" t="s">
        <v>30</v>
      </c>
      <c r="E95" t="s">
        <v>11</v>
      </c>
      <c r="F95" t="s">
        <v>29</v>
      </c>
    </row>
    <row r="96" spans="2:6" x14ac:dyDescent="0.25">
      <c r="B96" s="6">
        <v>87</v>
      </c>
      <c r="C96" t="s">
        <v>285</v>
      </c>
      <c r="D96" t="s">
        <v>30</v>
      </c>
      <c r="E96" t="s">
        <v>11</v>
      </c>
      <c r="F96" t="s">
        <v>29</v>
      </c>
    </row>
    <row r="97" spans="2:6" x14ac:dyDescent="0.25">
      <c r="B97" s="6">
        <v>88</v>
      </c>
      <c r="C97" t="s">
        <v>286</v>
      </c>
      <c r="D97" t="s">
        <v>30</v>
      </c>
      <c r="E97" t="s">
        <v>56</v>
      </c>
      <c r="F97" t="s">
        <v>29</v>
      </c>
    </row>
    <row r="98" spans="2:6" x14ac:dyDescent="0.25">
      <c r="B98" s="6">
        <v>89</v>
      </c>
      <c r="C98" t="s">
        <v>287</v>
      </c>
      <c r="D98" t="s">
        <v>30</v>
      </c>
      <c r="E98" t="s">
        <v>61</v>
      </c>
      <c r="F98" t="s">
        <v>29</v>
      </c>
    </row>
    <row r="99" spans="2:6" x14ac:dyDescent="0.25">
      <c r="B99" s="6">
        <v>90</v>
      </c>
      <c r="C99" t="s">
        <v>288</v>
      </c>
      <c r="D99" t="s">
        <v>30</v>
      </c>
      <c r="E99" t="s">
        <v>61</v>
      </c>
      <c r="F99" t="s">
        <v>29</v>
      </c>
    </row>
    <row r="100" spans="2:6" x14ac:dyDescent="0.25">
      <c r="B100" s="6">
        <v>91</v>
      </c>
      <c r="C100" t="s">
        <v>289</v>
      </c>
      <c r="D100" t="s">
        <v>30</v>
      </c>
      <c r="E100" t="s">
        <v>61</v>
      </c>
      <c r="F100" t="s">
        <v>29</v>
      </c>
    </row>
    <row r="101" spans="2:6" x14ac:dyDescent="0.25">
      <c r="B101" s="6">
        <v>92</v>
      </c>
      <c r="C101" t="s">
        <v>290</v>
      </c>
      <c r="D101" t="s">
        <v>30</v>
      </c>
      <c r="E101" t="s">
        <v>11</v>
      </c>
      <c r="F101" t="s">
        <v>29</v>
      </c>
    </row>
    <row r="102" spans="2:6" x14ac:dyDescent="0.25">
      <c r="B102" s="6">
        <v>93</v>
      </c>
      <c r="C102" t="s">
        <v>291</v>
      </c>
      <c r="D102" t="s">
        <v>30</v>
      </c>
      <c r="E102" t="s">
        <v>11</v>
      </c>
      <c r="F102" t="s">
        <v>26</v>
      </c>
    </row>
    <row r="103" spans="2:6" x14ac:dyDescent="0.25">
      <c r="B103" s="6">
        <v>94</v>
      </c>
      <c r="C103" t="s">
        <v>292</v>
      </c>
      <c r="D103" t="s">
        <v>30</v>
      </c>
      <c r="E103" t="s">
        <v>11</v>
      </c>
      <c r="F103" t="s">
        <v>21</v>
      </c>
    </row>
    <row r="104" spans="2:6" x14ac:dyDescent="0.25">
      <c r="B104" s="6">
        <v>95</v>
      </c>
      <c r="C104" t="s">
        <v>293</v>
      </c>
      <c r="D104" t="s">
        <v>30</v>
      </c>
      <c r="E104" t="s">
        <v>9</v>
      </c>
      <c r="F104" t="s">
        <v>26</v>
      </c>
    </row>
    <row r="105" spans="2:6" x14ac:dyDescent="0.25">
      <c r="B105" s="6">
        <v>96</v>
      </c>
      <c r="C105" t="s">
        <v>294</v>
      </c>
      <c r="D105" t="s">
        <v>30</v>
      </c>
      <c r="E105" t="s">
        <v>11</v>
      </c>
      <c r="F105" t="s">
        <v>21</v>
      </c>
    </row>
    <row r="106" spans="2:6" x14ac:dyDescent="0.25">
      <c r="B106" s="6">
        <v>97</v>
      </c>
      <c r="C106" t="s">
        <v>295</v>
      </c>
      <c r="D106" t="s">
        <v>30</v>
      </c>
      <c r="E106" t="s">
        <v>7</v>
      </c>
      <c r="F106" t="s">
        <v>21</v>
      </c>
    </row>
    <row r="107" spans="2:6" x14ac:dyDescent="0.25">
      <c r="B107" s="6">
        <v>98</v>
      </c>
      <c r="C107" t="s">
        <v>296</v>
      </c>
      <c r="D107" t="s">
        <v>30</v>
      </c>
      <c r="E107" t="s">
        <v>7</v>
      </c>
      <c r="F107" t="s">
        <v>21</v>
      </c>
    </row>
    <row r="108" spans="2:6" x14ac:dyDescent="0.25">
      <c r="B108" s="6">
        <v>99</v>
      </c>
      <c r="C108" t="s">
        <v>297</v>
      </c>
      <c r="D108" t="s">
        <v>30</v>
      </c>
      <c r="E108" t="s">
        <v>63</v>
      </c>
      <c r="F108" t="s">
        <v>21</v>
      </c>
    </row>
    <row r="109" spans="2:6" x14ac:dyDescent="0.25">
      <c r="B109" s="6">
        <v>100</v>
      </c>
      <c r="C109" t="s">
        <v>298</v>
      </c>
      <c r="D109" t="s">
        <v>30</v>
      </c>
      <c r="E109" t="s">
        <v>63</v>
      </c>
      <c r="F109" t="s">
        <v>21</v>
      </c>
    </row>
    <row r="110" spans="2:6" x14ac:dyDescent="0.25">
      <c r="B110" s="6">
        <v>101</v>
      </c>
      <c r="C110" t="s">
        <v>299</v>
      </c>
      <c r="D110" t="s">
        <v>30</v>
      </c>
      <c r="E110" t="s">
        <v>63</v>
      </c>
      <c r="F110" t="s">
        <v>21</v>
      </c>
    </row>
    <row r="111" spans="2:6" x14ac:dyDescent="0.25">
      <c r="B111" s="6">
        <v>102</v>
      </c>
      <c r="C111" t="s">
        <v>300</v>
      </c>
      <c r="D111" t="s">
        <v>30</v>
      </c>
      <c r="E111" t="s">
        <v>63</v>
      </c>
      <c r="F111" t="s">
        <v>21</v>
      </c>
    </row>
    <row r="112" spans="2:6" x14ac:dyDescent="0.25">
      <c r="B112" s="6">
        <v>103</v>
      </c>
      <c r="C112" t="s">
        <v>259</v>
      </c>
      <c r="E112" t="s">
        <v>50</v>
      </c>
      <c r="F112" t="s">
        <v>21</v>
      </c>
    </row>
    <row r="113" spans="2:6" x14ac:dyDescent="0.25">
      <c r="B113" s="6">
        <v>104</v>
      </c>
      <c r="C113" t="s">
        <v>260</v>
      </c>
      <c r="E113" t="s">
        <v>50</v>
      </c>
      <c r="F113" t="s">
        <v>26</v>
      </c>
    </row>
    <row r="114" spans="2:6" x14ac:dyDescent="0.25">
      <c r="B114" s="6">
        <v>105</v>
      </c>
      <c r="C114" t="s">
        <v>261</v>
      </c>
      <c r="E114" t="s">
        <v>50</v>
      </c>
      <c r="F114" t="s">
        <v>26</v>
      </c>
    </row>
    <row r="115" spans="2:6" x14ac:dyDescent="0.25">
      <c r="B115" s="6">
        <v>106</v>
      </c>
      <c r="C115" t="s">
        <v>262</v>
      </c>
      <c r="E115" t="s">
        <v>50</v>
      </c>
      <c r="F115" t="s">
        <v>26</v>
      </c>
    </row>
    <row r="116" spans="2:6" x14ac:dyDescent="0.25">
      <c r="B116" s="6">
        <v>107</v>
      </c>
      <c r="C116" t="s">
        <v>263</v>
      </c>
      <c r="E116" t="s">
        <v>50</v>
      </c>
      <c r="F116" t="s">
        <v>26</v>
      </c>
    </row>
    <row r="117" spans="2:6" x14ac:dyDescent="0.25">
      <c r="B117" s="6">
        <v>108</v>
      </c>
      <c r="C117" t="s">
        <v>264</v>
      </c>
      <c r="E117" t="s">
        <v>50</v>
      </c>
      <c r="F117" t="s">
        <v>26</v>
      </c>
    </row>
    <row r="118" spans="2:6" x14ac:dyDescent="0.25">
      <c r="B118" s="6">
        <v>109</v>
      </c>
      <c r="C118" t="s">
        <v>265</v>
      </c>
      <c r="E118" t="s">
        <v>50</v>
      </c>
      <c r="F118" t="s">
        <v>28</v>
      </c>
    </row>
    <row r="119" spans="2:6" x14ac:dyDescent="0.25">
      <c r="B119" s="6">
        <v>110</v>
      </c>
      <c r="C119" t="s">
        <v>318</v>
      </c>
      <c r="E119" t="s">
        <v>50</v>
      </c>
      <c r="F119" t="s">
        <v>28</v>
      </c>
    </row>
    <row r="120" spans="2:6" x14ac:dyDescent="0.25">
      <c r="B120" s="6">
        <v>111</v>
      </c>
      <c r="C120" t="s">
        <v>319</v>
      </c>
      <c r="E120" t="s">
        <v>50</v>
      </c>
      <c r="F120" t="s">
        <v>28</v>
      </c>
    </row>
    <row r="121" spans="2:6" x14ac:dyDescent="0.25">
      <c r="B121" s="6">
        <v>112</v>
      </c>
      <c r="C121" t="s">
        <v>320</v>
      </c>
      <c r="E121" t="s">
        <v>50</v>
      </c>
      <c r="F121" t="s">
        <v>28</v>
      </c>
    </row>
    <row r="122" spans="2:6" x14ac:dyDescent="0.25">
      <c r="B122" s="6">
        <v>113</v>
      </c>
      <c r="C122" t="s">
        <v>337</v>
      </c>
      <c r="E122" t="s">
        <v>51</v>
      </c>
      <c r="F122" t="s">
        <v>28</v>
      </c>
    </row>
    <row r="123" spans="2:6" x14ac:dyDescent="0.25">
      <c r="B123" s="6">
        <v>114</v>
      </c>
      <c r="C123" t="s">
        <v>338</v>
      </c>
      <c r="E123" t="s">
        <v>51</v>
      </c>
      <c r="F123" t="s">
        <v>28</v>
      </c>
    </row>
    <row r="124" spans="2:6" x14ac:dyDescent="0.25">
      <c r="B124" s="6">
        <v>115</v>
      </c>
      <c r="C124" t="s">
        <v>339</v>
      </c>
      <c r="E124" t="s">
        <v>51</v>
      </c>
      <c r="F124" t="s">
        <v>28</v>
      </c>
    </row>
    <row r="125" spans="2:6" x14ac:dyDescent="0.25">
      <c r="B125" s="6">
        <v>116</v>
      </c>
      <c r="C125" t="s">
        <v>340</v>
      </c>
      <c r="E125" t="s">
        <v>12</v>
      </c>
      <c r="F125" t="s">
        <v>28</v>
      </c>
    </row>
    <row r="126" spans="2:6" x14ac:dyDescent="0.25">
      <c r="B126" s="6">
        <v>117</v>
      </c>
      <c r="C126" t="s">
        <v>341</v>
      </c>
      <c r="E126" t="s">
        <v>12</v>
      </c>
      <c r="F126" t="s">
        <v>26</v>
      </c>
    </row>
    <row r="127" spans="2:6" x14ac:dyDescent="0.25">
      <c r="B127" s="6">
        <v>118</v>
      </c>
      <c r="C127" t="s">
        <v>342</v>
      </c>
      <c r="E127" t="s">
        <v>50</v>
      </c>
      <c r="F127" t="s">
        <v>26</v>
      </c>
    </row>
    <row r="128" spans="2:6" x14ac:dyDescent="0.25">
      <c r="B128" s="6">
        <v>119</v>
      </c>
      <c r="C128" t="s">
        <v>343</v>
      </c>
      <c r="E128" t="s">
        <v>50</v>
      </c>
      <c r="F128" t="s">
        <v>26</v>
      </c>
    </row>
    <row r="129" spans="2:6" x14ac:dyDescent="0.25">
      <c r="B129" s="6">
        <v>120</v>
      </c>
      <c r="C129" t="s">
        <v>344</v>
      </c>
      <c r="E129" t="s">
        <v>50</v>
      </c>
      <c r="F129" t="s">
        <v>26</v>
      </c>
    </row>
    <row r="130" spans="2:6" x14ac:dyDescent="0.25">
      <c r="B130" s="6">
        <v>121</v>
      </c>
      <c r="C130" t="s">
        <v>345</v>
      </c>
      <c r="E130" t="s">
        <v>50</v>
      </c>
      <c r="F130" t="s">
        <v>26</v>
      </c>
    </row>
    <row r="131" spans="2:6" x14ac:dyDescent="0.25">
      <c r="B131" s="6">
        <v>122</v>
      </c>
      <c r="C131" t="s">
        <v>346</v>
      </c>
      <c r="E131" t="s">
        <v>50</v>
      </c>
      <c r="F131" t="s">
        <v>26</v>
      </c>
    </row>
    <row r="132" spans="2:6" x14ac:dyDescent="0.25">
      <c r="B132" s="6">
        <v>123</v>
      </c>
      <c r="C132" t="s">
        <v>347</v>
      </c>
      <c r="E132" t="s">
        <v>50</v>
      </c>
      <c r="F132" t="s">
        <v>26</v>
      </c>
    </row>
    <row r="133" spans="2:6" x14ac:dyDescent="0.25">
      <c r="B133" s="6">
        <v>124</v>
      </c>
      <c r="C133" t="s">
        <v>348</v>
      </c>
      <c r="E133" t="s">
        <v>50</v>
      </c>
      <c r="F133" t="s">
        <v>26</v>
      </c>
    </row>
    <row r="134" spans="2:6" x14ac:dyDescent="0.25">
      <c r="B134" s="6">
        <v>125</v>
      </c>
      <c r="C134" t="s">
        <v>349</v>
      </c>
      <c r="E134" t="s">
        <v>50</v>
      </c>
      <c r="F134" t="s">
        <v>26</v>
      </c>
    </row>
    <row r="135" spans="2:6" x14ac:dyDescent="0.25">
      <c r="B135" s="6">
        <v>126</v>
      </c>
      <c r="C135" t="s">
        <v>350</v>
      </c>
      <c r="E135" t="s">
        <v>50</v>
      </c>
      <c r="F135" t="s">
        <v>21</v>
      </c>
    </row>
    <row r="136" spans="2:6" x14ac:dyDescent="0.25">
      <c r="B136" s="6">
        <v>127</v>
      </c>
      <c r="C136" t="s">
        <v>351</v>
      </c>
      <c r="E136" t="s">
        <v>12</v>
      </c>
      <c r="F136" t="s">
        <v>21</v>
      </c>
    </row>
    <row r="137" spans="2:6" x14ac:dyDescent="0.25">
      <c r="B137" s="6">
        <v>128</v>
      </c>
      <c r="C137" t="s">
        <v>352</v>
      </c>
      <c r="E137" t="s">
        <v>12</v>
      </c>
      <c r="F137" t="s">
        <v>21</v>
      </c>
    </row>
    <row r="138" spans="2:6" x14ac:dyDescent="0.25">
      <c r="B138" s="6">
        <v>129</v>
      </c>
      <c r="C138" t="s">
        <v>353</v>
      </c>
      <c r="E138" t="s">
        <v>12</v>
      </c>
      <c r="F138" t="s">
        <v>21</v>
      </c>
    </row>
    <row r="139" spans="2:6" x14ac:dyDescent="0.25">
      <c r="B139" s="6">
        <v>130</v>
      </c>
      <c r="C139" t="s">
        <v>354</v>
      </c>
      <c r="E139" t="s">
        <v>52</v>
      </c>
      <c r="F139" t="s">
        <v>21</v>
      </c>
    </row>
    <row r="140" spans="2:6" x14ac:dyDescent="0.25">
      <c r="B140" s="6">
        <v>131</v>
      </c>
      <c r="C140" t="s">
        <v>355</v>
      </c>
      <c r="E140" t="s">
        <v>13</v>
      </c>
      <c r="F140" t="s">
        <v>21</v>
      </c>
    </row>
    <row r="141" spans="2:6" x14ac:dyDescent="0.25">
      <c r="B141" s="6">
        <v>132</v>
      </c>
      <c r="C141" t="s">
        <v>356</v>
      </c>
      <c r="E141" t="s">
        <v>53</v>
      </c>
      <c r="F141" t="s">
        <v>21</v>
      </c>
    </row>
    <row r="142" spans="2:6" x14ac:dyDescent="0.25">
      <c r="B142" s="6">
        <v>133</v>
      </c>
      <c r="C142" t="s">
        <v>357</v>
      </c>
      <c r="E142" t="s">
        <v>54</v>
      </c>
      <c r="F142" t="s">
        <v>26</v>
      </c>
    </row>
    <row r="143" spans="2:6" x14ac:dyDescent="0.25">
      <c r="B143" s="6">
        <v>134</v>
      </c>
      <c r="C143" t="s">
        <v>358</v>
      </c>
      <c r="E143" t="s">
        <v>55</v>
      </c>
      <c r="F143" t="s">
        <v>26</v>
      </c>
    </row>
    <row r="144" spans="2:6" x14ac:dyDescent="0.25">
      <c r="B144" s="6">
        <v>135</v>
      </c>
      <c r="C144" t="s">
        <v>359</v>
      </c>
      <c r="E144" t="s">
        <v>14</v>
      </c>
      <c r="F144" t="s">
        <v>26</v>
      </c>
    </row>
    <row r="145" spans="2:6" x14ac:dyDescent="0.25">
      <c r="B145" s="6">
        <v>136</v>
      </c>
      <c r="C145" t="s">
        <v>360</v>
      </c>
      <c r="E145" t="s">
        <v>57</v>
      </c>
      <c r="F145" t="s">
        <v>26</v>
      </c>
    </row>
    <row r="146" spans="2:6" x14ac:dyDescent="0.25">
      <c r="B146" s="6">
        <v>137</v>
      </c>
      <c r="C146" t="s">
        <v>361</v>
      </c>
      <c r="E146" t="s">
        <v>58</v>
      </c>
      <c r="F146" t="s">
        <v>26</v>
      </c>
    </row>
    <row r="147" spans="2:6" x14ac:dyDescent="0.25">
      <c r="B147" s="6">
        <v>138</v>
      </c>
      <c r="C147" t="s">
        <v>362</v>
      </c>
      <c r="E147" t="s">
        <v>16</v>
      </c>
      <c r="F147" t="s">
        <v>26</v>
      </c>
    </row>
    <row r="148" spans="2:6" x14ac:dyDescent="0.25">
      <c r="B148" s="6">
        <v>139</v>
      </c>
      <c r="C148" t="s">
        <v>363</v>
      </c>
      <c r="E148" t="s">
        <v>60</v>
      </c>
      <c r="F148" t="s">
        <v>21</v>
      </c>
    </row>
    <row r="149" spans="2:6" x14ac:dyDescent="0.25">
      <c r="B149" s="6">
        <v>140</v>
      </c>
      <c r="C149" t="s">
        <v>364</v>
      </c>
      <c r="E149" t="s">
        <v>62</v>
      </c>
      <c r="F149" t="s">
        <v>21</v>
      </c>
    </row>
    <row r="150" spans="2:6" x14ac:dyDescent="0.25">
      <c r="B150" s="6">
        <v>141</v>
      </c>
      <c r="C150" t="s">
        <v>365</v>
      </c>
      <c r="E150" t="s">
        <v>12</v>
      </c>
      <c r="F150" t="s">
        <v>21</v>
      </c>
    </row>
    <row r="151" spans="2:6" x14ac:dyDescent="0.25">
      <c r="B151" s="6">
        <v>142</v>
      </c>
      <c r="C151" t="s">
        <v>366</v>
      </c>
      <c r="E151" t="s">
        <v>52</v>
      </c>
      <c r="F151" t="s">
        <v>21</v>
      </c>
    </row>
    <row r="152" spans="2:6" x14ac:dyDescent="0.25">
      <c r="B152" s="6">
        <v>143</v>
      </c>
      <c r="C152" t="s">
        <v>367</v>
      </c>
      <c r="E152" t="s">
        <v>13</v>
      </c>
      <c r="F152" t="s">
        <v>21</v>
      </c>
    </row>
    <row r="153" spans="2:6" x14ac:dyDescent="0.25">
      <c r="B153" s="6">
        <v>144</v>
      </c>
      <c r="C153" t="s">
        <v>368</v>
      </c>
      <c r="E153" t="s">
        <v>53</v>
      </c>
      <c r="F153" t="s">
        <v>21</v>
      </c>
    </row>
    <row r="154" spans="2:6" x14ac:dyDescent="0.25">
      <c r="B154" s="6">
        <v>145</v>
      </c>
      <c r="C154" t="s">
        <v>369</v>
      </c>
      <c r="E154" t="s">
        <v>54</v>
      </c>
      <c r="F154" t="s">
        <v>21</v>
      </c>
    </row>
    <row r="155" spans="2:6" x14ac:dyDescent="0.25">
      <c r="B155" s="6">
        <v>146</v>
      </c>
      <c r="C155" t="s">
        <v>370</v>
      </c>
      <c r="E155" t="s">
        <v>55</v>
      </c>
      <c r="F155" t="s">
        <v>21</v>
      </c>
    </row>
    <row r="156" spans="2:6" x14ac:dyDescent="0.25">
      <c r="B156" s="6">
        <v>147</v>
      </c>
      <c r="C156" t="s">
        <v>371</v>
      </c>
      <c r="E156" t="s">
        <v>14</v>
      </c>
      <c r="F156" t="s">
        <v>21</v>
      </c>
    </row>
    <row r="157" spans="2:6" x14ac:dyDescent="0.25">
      <c r="B157" s="6">
        <v>148</v>
      </c>
      <c r="C157" t="s">
        <v>372</v>
      </c>
      <c r="E157" t="s">
        <v>57</v>
      </c>
      <c r="F157" t="s">
        <v>21</v>
      </c>
    </row>
    <row r="158" spans="2:6" x14ac:dyDescent="0.25">
      <c r="B158" s="6">
        <v>149</v>
      </c>
      <c r="C158" t="s">
        <v>373</v>
      </c>
      <c r="E158" t="s">
        <v>58</v>
      </c>
      <c r="F158" t="s">
        <v>21</v>
      </c>
    </row>
    <row r="159" spans="2:6" x14ac:dyDescent="0.25">
      <c r="B159" s="6">
        <v>150</v>
      </c>
      <c r="C159" t="s">
        <v>374</v>
      </c>
      <c r="E159" t="s">
        <v>16</v>
      </c>
      <c r="F159" t="s">
        <v>21</v>
      </c>
    </row>
    <row r="160" spans="2:6" x14ac:dyDescent="0.25">
      <c r="B160" s="6">
        <v>151</v>
      </c>
      <c r="C160" t="s">
        <v>375</v>
      </c>
      <c r="E160" t="s">
        <v>60</v>
      </c>
      <c r="F160" t="s">
        <v>26</v>
      </c>
    </row>
    <row r="161" spans="2:6" x14ac:dyDescent="0.25">
      <c r="B161" s="6">
        <v>152</v>
      </c>
      <c r="C161" t="s">
        <v>376</v>
      </c>
      <c r="E161" t="s">
        <v>62</v>
      </c>
      <c r="F161" t="s">
        <v>26</v>
      </c>
    </row>
    <row r="162" spans="2:6" x14ac:dyDescent="0.25">
      <c r="B162" s="6">
        <v>153</v>
      </c>
      <c r="C162" t="s">
        <v>377</v>
      </c>
      <c r="E162" t="s">
        <v>12</v>
      </c>
      <c r="F162" t="s">
        <v>26</v>
      </c>
    </row>
    <row r="163" spans="2:6" x14ac:dyDescent="0.25">
      <c r="B163" s="6">
        <v>154</v>
      </c>
      <c r="C163" t="s">
        <v>378</v>
      </c>
      <c r="E163" t="s">
        <v>52</v>
      </c>
      <c r="F163" t="s">
        <v>26</v>
      </c>
    </row>
    <row r="164" spans="2:6" x14ac:dyDescent="0.25">
      <c r="B164" s="6">
        <v>155</v>
      </c>
      <c r="C164" t="s">
        <v>379</v>
      </c>
      <c r="E164" t="s">
        <v>13</v>
      </c>
      <c r="F164" t="s">
        <v>26</v>
      </c>
    </row>
    <row r="165" spans="2:6" x14ac:dyDescent="0.25">
      <c r="B165" s="6">
        <v>156</v>
      </c>
      <c r="C165" t="s">
        <v>380</v>
      </c>
      <c r="E165" t="s">
        <v>53</v>
      </c>
      <c r="F165" t="s">
        <v>26</v>
      </c>
    </row>
    <row r="166" spans="2:6" x14ac:dyDescent="0.25">
      <c r="B166" s="6">
        <v>157</v>
      </c>
      <c r="C166" t="s">
        <v>381</v>
      </c>
      <c r="E166" t="s">
        <v>54</v>
      </c>
      <c r="F166" t="s">
        <v>26</v>
      </c>
    </row>
    <row r="167" spans="2:6" x14ac:dyDescent="0.25">
      <c r="B167" s="6">
        <v>158</v>
      </c>
      <c r="C167" t="s">
        <v>382</v>
      </c>
      <c r="E167" t="s">
        <v>55</v>
      </c>
      <c r="F167" t="s">
        <v>26</v>
      </c>
    </row>
    <row r="168" spans="2:6" x14ac:dyDescent="0.25">
      <c r="B168" s="6">
        <v>159</v>
      </c>
      <c r="C168" t="s">
        <v>383</v>
      </c>
      <c r="E168" t="s">
        <v>14</v>
      </c>
      <c r="F168" t="s">
        <v>26</v>
      </c>
    </row>
    <row r="169" spans="2:6" x14ac:dyDescent="0.25">
      <c r="B169" s="6">
        <v>160</v>
      </c>
      <c r="C169" t="s">
        <v>384</v>
      </c>
      <c r="E169" t="s">
        <v>12</v>
      </c>
      <c r="F169" t="s">
        <v>26</v>
      </c>
    </row>
    <row r="170" spans="2:6" x14ac:dyDescent="0.25">
      <c r="B170" s="6">
        <v>161</v>
      </c>
      <c r="C170" t="s">
        <v>385</v>
      </c>
      <c r="E170" t="s">
        <v>52</v>
      </c>
      <c r="F170" t="s">
        <v>26</v>
      </c>
    </row>
    <row r="171" spans="2:6" x14ac:dyDescent="0.25">
      <c r="B171" s="6">
        <v>162</v>
      </c>
      <c r="C171" t="s">
        <v>386</v>
      </c>
      <c r="E171" t="s">
        <v>13</v>
      </c>
      <c r="F171" t="s">
        <v>26</v>
      </c>
    </row>
    <row r="172" spans="2:6" x14ac:dyDescent="0.25">
      <c r="B172" s="6">
        <v>163</v>
      </c>
      <c r="C172" t="s">
        <v>387</v>
      </c>
      <c r="E172" t="s">
        <v>53</v>
      </c>
      <c r="F172" t="s">
        <v>26</v>
      </c>
    </row>
    <row r="173" spans="2:6" x14ac:dyDescent="0.25">
      <c r="B173" s="6">
        <v>164</v>
      </c>
      <c r="C173" t="s">
        <v>388</v>
      </c>
      <c r="E173" t="s">
        <v>54</v>
      </c>
      <c r="F173" t="s">
        <v>26</v>
      </c>
    </row>
    <row r="174" spans="2:6" x14ac:dyDescent="0.25">
      <c r="B174" s="6">
        <v>165</v>
      </c>
      <c r="C174" t="s">
        <v>389</v>
      </c>
      <c r="E174" t="s">
        <v>55</v>
      </c>
      <c r="F174" t="s">
        <v>26</v>
      </c>
    </row>
    <row r="175" spans="2:6" x14ac:dyDescent="0.25">
      <c r="B175" s="6">
        <v>166</v>
      </c>
      <c r="C175" t="s">
        <v>390</v>
      </c>
      <c r="E175" t="s">
        <v>14</v>
      </c>
      <c r="F175" t="s">
        <v>26</v>
      </c>
    </row>
    <row r="176" spans="2:6" x14ac:dyDescent="0.25">
      <c r="B176" s="6">
        <v>167</v>
      </c>
      <c r="C176" t="s">
        <v>391</v>
      </c>
      <c r="D176" t="s">
        <v>30</v>
      </c>
      <c r="E176" t="s">
        <v>7</v>
      </c>
      <c r="F176" t="s">
        <v>26</v>
      </c>
    </row>
    <row r="177" spans="2:6" x14ac:dyDescent="0.25">
      <c r="B177" s="6">
        <v>168</v>
      </c>
      <c r="C177" t="s">
        <v>392</v>
      </c>
      <c r="D177" t="s">
        <v>30</v>
      </c>
      <c r="E177" t="s">
        <v>15</v>
      </c>
      <c r="F177" t="s">
        <v>26</v>
      </c>
    </row>
    <row r="178" spans="2:6" x14ac:dyDescent="0.25">
      <c r="B178" s="6">
        <v>169</v>
      </c>
      <c r="C178" t="s">
        <v>393</v>
      </c>
      <c r="D178" t="s">
        <v>30</v>
      </c>
      <c r="E178" t="s">
        <v>13</v>
      </c>
      <c r="F178" t="s">
        <v>26</v>
      </c>
    </row>
    <row r="179" spans="2:6" x14ac:dyDescent="0.25">
      <c r="B179" s="6">
        <v>170</v>
      </c>
      <c r="C179" t="s">
        <v>394</v>
      </c>
      <c r="D179" t="s">
        <v>30</v>
      </c>
      <c r="E179" t="s">
        <v>61</v>
      </c>
      <c r="F179" t="s">
        <v>26</v>
      </c>
    </row>
    <row r="180" spans="2:6" x14ac:dyDescent="0.25">
      <c r="B180" s="6">
        <v>171</v>
      </c>
      <c r="C180" t="s">
        <v>301</v>
      </c>
      <c r="D180" t="s">
        <v>30</v>
      </c>
      <c r="E180" t="s">
        <v>61</v>
      </c>
      <c r="F180" t="s">
        <v>26</v>
      </c>
    </row>
    <row r="181" spans="2:6" x14ac:dyDescent="0.25">
      <c r="B181" s="6">
        <v>172</v>
      </c>
      <c r="C181" t="s">
        <v>302</v>
      </c>
      <c r="D181" t="s">
        <v>30</v>
      </c>
      <c r="E181" t="s">
        <v>61</v>
      </c>
      <c r="F181" t="s">
        <v>26</v>
      </c>
    </row>
    <row r="182" spans="2:6" x14ac:dyDescent="0.25">
      <c r="B182" s="6">
        <v>173</v>
      </c>
      <c r="C182" t="s">
        <v>303</v>
      </c>
      <c r="D182" t="s">
        <v>30</v>
      </c>
      <c r="E182" t="s">
        <v>36</v>
      </c>
      <c r="F182" t="s">
        <v>26</v>
      </c>
    </row>
    <row r="183" spans="2:6" x14ac:dyDescent="0.25">
      <c r="B183" s="6">
        <v>174</v>
      </c>
      <c r="C183" t="s">
        <v>304</v>
      </c>
      <c r="D183" t="s">
        <v>30</v>
      </c>
      <c r="E183" t="s">
        <v>10</v>
      </c>
      <c r="F183" t="s">
        <v>26</v>
      </c>
    </row>
    <row r="184" spans="2:6" x14ac:dyDescent="0.25">
      <c r="B184" s="6">
        <v>175</v>
      </c>
      <c r="C184" t="s">
        <v>305</v>
      </c>
      <c r="D184" t="s">
        <v>30</v>
      </c>
      <c r="E184" t="s">
        <v>10</v>
      </c>
      <c r="F184" t="s">
        <v>26</v>
      </c>
    </row>
    <row r="185" spans="2:6" x14ac:dyDescent="0.25">
      <c r="B185" s="6">
        <v>176</v>
      </c>
      <c r="C185" t="s">
        <v>306</v>
      </c>
      <c r="D185" t="s">
        <v>30</v>
      </c>
      <c r="E185" t="s">
        <v>7</v>
      </c>
      <c r="F185" t="s">
        <v>26</v>
      </c>
    </row>
    <row r="186" spans="2:6" x14ac:dyDescent="0.25">
      <c r="B186" s="6">
        <v>177</v>
      </c>
      <c r="C186" t="s">
        <v>307</v>
      </c>
      <c r="D186" t="s">
        <v>30</v>
      </c>
      <c r="E186" t="s">
        <v>10</v>
      </c>
      <c r="F186" t="s">
        <v>26</v>
      </c>
    </row>
    <row r="187" spans="2:6" x14ac:dyDescent="0.25">
      <c r="B187" s="6">
        <v>178</v>
      </c>
      <c r="C187" t="s">
        <v>308</v>
      </c>
      <c r="D187" t="s">
        <v>30</v>
      </c>
      <c r="E187" t="s">
        <v>44</v>
      </c>
      <c r="F187" t="s">
        <v>26</v>
      </c>
    </row>
    <row r="188" spans="2:6" x14ac:dyDescent="0.25">
      <c r="B188" s="6">
        <v>179</v>
      </c>
      <c r="C188" t="s">
        <v>309</v>
      </c>
      <c r="D188" t="s">
        <v>30</v>
      </c>
      <c r="E188" t="s">
        <v>44</v>
      </c>
      <c r="F188" t="s">
        <v>26</v>
      </c>
    </row>
    <row r="189" spans="2:6" x14ac:dyDescent="0.25">
      <c r="B189" s="6">
        <v>180</v>
      </c>
      <c r="C189" t="s">
        <v>310</v>
      </c>
      <c r="D189" t="s">
        <v>30</v>
      </c>
      <c r="E189" t="s">
        <v>44</v>
      </c>
      <c r="F189" t="s">
        <v>26</v>
      </c>
    </row>
    <row r="190" spans="2:6" x14ac:dyDescent="0.25">
      <c r="B190" s="6">
        <v>181</v>
      </c>
      <c r="C190" t="s">
        <v>311</v>
      </c>
      <c r="D190" t="s">
        <v>30</v>
      </c>
      <c r="E190" t="s">
        <v>44</v>
      </c>
      <c r="F190" t="s">
        <v>26</v>
      </c>
    </row>
    <row r="191" spans="2:6" x14ac:dyDescent="0.25">
      <c r="B191" s="6">
        <v>182</v>
      </c>
      <c r="C191" t="s">
        <v>312</v>
      </c>
      <c r="D191" t="s">
        <v>30</v>
      </c>
      <c r="E191" t="s">
        <v>44</v>
      </c>
      <c r="F191" t="s">
        <v>26</v>
      </c>
    </row>
    <row r="192" spans="2:6" x14ac:dyDescent="0.25">
      <c r="B192" s="6">
        <v>183</v>
      </c>
      <c r="C192" t="s">
        <v>313</v>
      </c>
      <c r="D192" t="s">
        <v>30</v>
      </c>
      <c r="E192" t="s">
        <v>44</v>
      </c>
      <c r="F192" t="s">
        <v>26</v>
      </c>
    </row>
    <row r="193" spans="2:6" x14ac:dyDescent="0.25">
      <c r="B193" s="6">
        <v>184</v>
      </c>
      <c r="C193" t="s">
        <v>314</v>
      </c>
      <c r="D193" t="s">
        <v>30</v>
      </c>
      <c r="E193" t="s">
        <v>15</v>
      </c>
      <c r="F193" t="s">
        <v>26</v>
      </c>
    </row>
    <row r="194" spans="2:6" x14ac:dyDescent="0.25">
      <c r="B194" s="6">
        <v>185</v>
      </c>
      <c r="C194" t="s">
        <v>315</v>
      </c>
      <c r="D194" t="s">
        <v>30</v>
      </c>
      <c r="E194" t="s">
        <v>43</v>
      </c>
      <c r="F194" t="s">
        <v>26</v>
      </c>
    </row>
    <row r="195" spans="2:6" x14ac:dyDescent="0.25">
      <c r="B195" s="6">
        <v>186</v>
      </c>
      <c r="C195" t="s">
        <v>316</v>
      </c>
      <c r="D195" t="s">
        <v>30</v>
      </c>
      <c r="E195" t="s">
        <v>43</v>
      </c>
      <c r="F195" t="s">
        <v>29</v>
      </c>
    </row>
    <row r="196" spans="2:6" x14ac:dyDescent="0.25">
      <c r="B196" s="6">
        <v>187</v>
      </c>
      <c r="C196" t="s">
        <v>317</v>
      </c>
      <c r="D196" t="s">
        <v>30</v>
      </c>
      <c r="E196" t="s">
        <v>43</v>
      </c>
      <c r="F196" t="s">
        <v>29</v>
      </c>
    </row>
    <row r="197" spans="2:6" x14ac:dyDescent="0.25">
      <c r="B197" s="6">
        <v>188</v>
      </c>
      <c r="C197" t="s">
        <v>318</v>
      </c>
      <c r="D197" t="s">
        <v>30</v>
      </c>
      <c r="E197" t="s">
        <v>43</v>
      </c>
      <c r="F197" t="s">
        <v>29</v>
      </c>
    </row>
    <row r="198" spans="2:6" x14ac:dyDescent="0.25">
      <c r="B198" s="6">
        <v>189</v>
      </c>
      <c r="C198" t="s">
        <v>319</v>
      </c>
      <c r="D198" t="s">
        <v>30</v>
      </c>
      <c r="E198" t="s">
        <v>43</v>
      </c>
      <c r="F198" t="s">
        <v>29</v>
      </c>
    </row>
    <row r="199" spans="2:6" x14ac:dyDescent="0.25">
      <c r="B199" s="6">
        <v>190</v>
      </c>
      <c r="C199" t="s">
        <v>320</v>
      </c>
      <c r="D199" t="s">
        <v>30</v>
      </c>
      <c r="E199" t="s">
        <v>43</v>
      </c>
      <c r="F199" t="s">
        <v>26</v>
      </c>
    </row>
    <row r="200" spans="2:6" x14ac:dyDescent="0.25">
      <c r="B200" s="6">
        <v>191</v>
      </c>
      <c r="C200" t="s">
        <v>321</v>
      </c>
      <c r="D200" t="s">
        <v>30</v>
      </c>
      <c r="E200" t="s">
        <v>61</v>
      </c>
      <c r="F200" t="s">
        <v>26</v>
      </c>
    </row>
    <row r="201" spans="2:6" x14ac:dyDescent="0.25">
      <c r="B201" s="6">
        <v>192</v>
      </c>
      <c r="C201" t="s">
        <v>322</v>
      </c>
      <c r="D201" t="s">
        <v>30</v>
      </c>
      <c r="E201" t="s">
        <v>61</v>
      </c>
      <c r="F201" t="s">
        <v>26</v>
      </c>
    </row>
    <row r="202" spans="2:6" x14ac:dyDescent="0.25">
      <c r="B202" s="6">
        <v>193</v>
      </c>
      <c r="C202" t="s">
        <v>323</v>
      </c>
      <c r="D202" t="s">
        <v>30</v>
      </c>
      <c r="E202" t="s">
        <v>36</v>
      </c>
      <c r="F202" t="s">
        <v>26</v>
      </c>
    </row>
    <row r="203" spans="2:6" x14ac:dyDescent="0.25">
      <c r="B203" s="6">
        <v>194</v>
      </c>
      <c r="C203" t="s">
        <v>324</v>
      </c>
      <c r="D203" t="s">
        <v>30</v>
      </c>
      <c r="E203" t="s">
        <v>10</v>
      </c>
      <c r="F203" t="s">
        <v>26</v>
      </c>
    </row>
    <row r="204" spans="2:6" x14ac:dyDescent="0.25">
      <c r="B204" s="6">
        <v>195</v>
      </c>
      <c r="C204" t="s">
        <v>325</v>
      </c>
      <c r="D204" t="s">
        <v>30</v>
      </c>
      <c r="E204" t="s">
        <v>10</v>
      </c>
      <c r="F204" t="s">
        <v>26</v>
      </c>
    </row>
    <row r="205" spans="2:6" x14ac:dyDescent="0.25">
      <c r="B205" s="6">
        <v>196</v>
      </c>
      <c r="C205" t="s">
        <v>326</v>
      </c>
      <c r="D205" t="s">
        <v>30</v>
      </c>
      <c r="E205" t="s">
        <v>61</v>
      </c>
      <c r="F205" t="s">
        <v>26</v>
      </c>
    </row>
    <row r="206" spans="2:6" x14ac:dyDescent="0.25">
      <c r="B206" s="6">
        <v>197</v>
      </c>
      <c r="C206" t="s">
        <v>327</v>
      </c>
      <c r="D206" t="s">
        <v>30</v>
      </c>
      <c r="E206" t="s">
        <v>11</v>
      </c>
      <c r="F206" t="s">
        <v>26</v>
      </c>
    </row>
  </sheetData>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ADA3A97F-CA68-4B9A-8EE0-6D5BF7FB39DE}">
          <x14:formula1>
            <xm:f>Hoja2!$B$3:$B$8</xm:f>
          </x14:formula1>
          <xm:sqref>F10:F206</xm:sqref>
        </x14:dataValidation>
        <x14:dataValidation type="list" allowBlank="1" showInputMessage="1" showErrorMessage="1" xr:uid="{E7CBB3F0-BD80-D54E-8BAD-D4070CC4E139}">
          <x14:formula1>
            <xm:f>Pipeline!$C$10:$C$55</xm:f>
          </x14:formula1>
          <xm:sqref>E10:E206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E9CD2-37C2-D24B-86D8-75EECA260B32}">
  <sheetPr>
    <tabColor rgb="FF002060"/>
    <outlinePr summaryBelow="0" summaryRight="0"/>
  </sheetPr>
  <dimension ref="B1:FZ254"/>
  <sheetViews>
    <sheetView showGridLines="0" topLeftCell="D18" zoomScaleNormal="59" workbookViewId="0">
      <selection activeCell="E34" sqref="E34"/>
    </sheetView>
  </sheetViews>
  <sheetFormatPr baseColWidth="10" defaultColWidth="11.42578125" defaultRowHeight="15" outlineLevelCol="1" x14ac:dyDescent="0.25"/>
  <cols>
    <col min="1" max="1" width="8.42578125" customWidth="1"/>
    <col min="2" max="2" width="4.28515625" customWidth="1"/>
    <col min="3" max="3" width="17.42578125" customWidth="1"/>
    <col min="4" max="4" width="44.42578125" customWidth="1"/>
    <col min="5" max="5" width="13.140625" customWidth="1"/>
    <col min="6" max="6" width="17.140625" customWidth="1"/>
    <col min="7" max="7" width="5.85546875" customWidth="1"/>
    <col min="8" max="14" width="12" customWidth="1"/>
    <col min="15" max="15" width="10.85546875" customWidth="1"/>
    <col min="16" max="16" width="5.85546875" customWidth="1"/>
    <col min="17" max="33" width="10.140625" customWidth="1" outlineLevel="1"/>
    <col min="34" max="34" width="3.140625" customWidth="1" outlineLevel="1"/>
    <col min="35" max="35" width="11.42578125" customWidth="1" outlineLevel="1"/>
    <col min="36" max="36" width="5.85546875" customWidth="1"/>
    <col min="37" max="46" width="11.42578125" customWidth="1" outlineLevel="1"/>
    <col min="47" max="47" width="5.85546875" customWidth="1"/>
    <col min="48" max="66" width="11.42578125" style="21" customWidth="1" outlineLevel="1"/>
    <col min="67" max="67" width="5.85546875" style="21" customWidth="1"/>
    <col min="68" max="69" width="11.42578125" style="21" customWidth="1" outlineLevel="1"/>
    <col min="70" max="70" width="11" style="21" customWidth="1" outlineLevel="1"/>
    <col min="71" max="71" width="10.85546875" style="21" customWidth="1" outlineLevel="1"/>
    <col min="72" max="72" width="9.42578125" style="21" customWidth="1" outlineLevel="1"/>
    <col min="73" max="73" width="11.42578125" style="21" customWidth="1" outlineLevel="1"/>
    <col min="74" max="74" width="5.85546875" customWidth="1"/>
    <col min="75" max="75" width="18" customWidth="1" outlineLevel="1"/>
    <col min="76" max="92" width="18" style="21" customWidth="1" outlineLevel="1"/>
    <col min="93" max="93" width="5.85546875" customWidth="1"/>
    <col min="94" max="94" width="18" customWidth="1" outlineLevel="1"/>
    <col min="95" max="110" width="18" style="21" customWidth="1" outlineLevel="1"/>
    <col min="111" max="111" width="5.85546875" style="21" customWidth="1"/>
    <col min="112" max="112" width="18" customWidth="1" outlineLevel="1"/>
    <col min="113" max="128" width="18" style="21" customWidth="1" outlineLevel="1"/>
    <col min="129" max="129" width="5.85546875" customWidth="1"/>
    <col min="130" max="130" width="18" customWidth="1" outlineLevel="1"/>
    <col min="131" max="146" width="18" style="21" customWidth="1" outlineLevel="1"/>
    <col min="147" max="147" width="5.85546875" customWidth="1"/>
    <col min="148" max="148" width="18" customWidth="1" outlineLevel="1"/>
    <col min="149" max="164" width="18" style="21" customWidth="1" outlineLevel="1"/>
    <col min="165" max="165" width="5.85546875" customWidth="1"/>
    <col min="166" max="166" width="18" customWidth="1" outlineLevel="1"/>
    <col min="167" max="182" width="18" style="21" customWidth="1" outlineLevel="1"/>
  </cols>
  <sheetData>
    <row r="1" spans="2:182" hidden="1" x14ac:dyDescent="0.25">
      <c r="Q1">
        <v>158</v>
      </c>
      <c r="R1">
        <v>159</v>
      </c>
      <c r="S1">
        <v>160</v>
      </c>
      <c r="T1">
        <v>161</v>
      </c>
      <c r="U1">
        <v>162</v>
      </c>
      <c r="V1">
        <v>163</v>
      </c>
      <c r="W1">
        <v>164</v>
      </c>
      <c r="X1">
        <v>165</v>
      </c>
      <c r="Y1">
        <v>166</v>
      </c>
      <c r="Z1">
        <v>167</v>
      </c>
      <c r="AA1">
        <v>168</v>
      </c>
      <c r="AB1">
        <v>169</v>
      </c>
      <c r="AC1">
        <v>170</v>
      </c>
      <c r="AD1">
        <v>171</v>
      </c>
      <c r="AE1">
        <v>172</v>
      </c>
      <c r="AF1">
        <v>173</v>
      </c>
      <c r="AG1">
        <v>174</v>
      </c>
    </row>
    <row r="2" spans="2:182" s="21" customFormat="1" ht="14.45" hidden="1" customHeight="1" x14ac:dyDescent="0.2">
      <c r="B2" s="22"/>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4"/>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5"/>
      <c r="CD2" s="23"/>
      <c r="CE2" s="23"/>
      <c r="CF2" s="23"/>
      <c r="CG2" s="23"/>
      <c r="CH2" s="23"/>
      <c r="CI2" s="23"/>
      <c r="CJ2" s="23"/>
      <c r="CK2" s="23"/>
      <c r="CL2" s="23"/>
      <c r="CM2" s="23"/>
      <c r="CN2" s="23"/>
      <c r="CO2" s="23"/>
      <c r="CQ2" s="23"/>
      <c r="CR2" s="23"/>
      <c r="CS2" s="23"/>
      <c r="CT2" s="23"/>
      <c r="CU2" s="23"/>
      <c r="CV2" s="23"/>
      <c r="CW2" s="23"/>
      <c r="CX2" s="25"/>
      <c r="CY2" s="23"/>
      <c r="CZ2" s="23"/>
      <c r="DA2" s="23"/>
      <c r="DB2" s="23"/>
      <c r="DC2" s="23"/>
      <c r="DD2" s="23"/>
      <c r="DE2" s="23"/>
      <c r="DF2" s="23"/>
      <c r="DI2" s="23"/>
      <c r="DJ2" s="23"/>
      <c r="DK2" s="23"/>
      <c r="DL2" s="23"/>
      <c r="DM2" s="23"/>
      <c r="DN2" s="23"/>
      <c r="DO2" s="23"/>
      <c r="DP2" s="25"/>
      <c r="DQ2" s="23"/>
      <c r="DR2" s="23"/>
      <c r="DS2" s="23"/>
      <c r="DT2" s="23"/>
      <c r="DU2" s="23"/>
      <c r="DV2" s="23"/>
      <c r="DW2" s="23"/>
      <c r="DX2" s="23"/>
      <c r="EA2" s="23"/>
      <c r="EB2" s="23"/>
      <c r="EC2" s="23"/>
      <c r="ED2" s="23"/>
      <c r="EE2" s="23"/>
      <c r="EF2" s="23"/>
      <c r="EG2" s="23"/>
      <c r="EH2" s="25"/>
      <c r="EI2" s="23"/>
      <c r="EJ2" s="23"/>
      <c r="EK2" s="23"/>
      <c r="EL2" s="23"/>
      <c r="EM2" s="23"/>
      <c r="EN2" s="23"/>
      <c r="EO2" s="23"/>
      <c r="EP2" s="23"/>
      <c r="EQ2" s="26"/>
      <c r="ER2" s="26"/>
      <c r="ES2" s="23"/>
      <c r="ET2" s="23"/>
      <c r="EU2" s="23"/>
      <c r="EV2" s="23"/>
      <c r="EW2" s="23"/>
      <c r="EX2" s="23"/>
      <c r="EY2" s="23"/>
      <c r="EZ2" s="23"/>
      <c r="FA2" s="23"/>
      <c r="FB2" s="23"/>
      <c r="FC2" s="23"/>
      <c r="FD2" s="25"/>
      <c r="FE2" s="23"/>
      <c r="FF2" s="23"/>
      <c r="FG2" s="23"/>
      <c r="FH2" s="23"/>
      <c r="FI2" s="27"/>
      <c r="FJ2" s="27"/>
      <c r="FK2" s="23"/>
      <c r="FL2" s="23"/>
      <c r="FM2" s="23"/>
      <c r="FN2" s="23"/>
      <c r="FO2" s="23"/>
      <c r="FP2" s="23"/>
      <c r="FQ2" s="23"/>
      <c r="FR2" s="25"/>
      <c r="FS2" s="23"/>
      <c r="FT2" s="23"/>
      <c r="FU2" s="23"/>
      <c r="FV2" s="23"/>
      <c r="FW2" s="23"/>
      <c r="FX2" s="23"/>
      <c r="FY2" s="23"/>
      <c r="FZ2" s="23"/>
    </row>
    <row r="3" spans="2:182" s="21" customFormat="1" ht="14.45" hidden="1" customHeight="1" x14ac:dyDescent="0.2">
      <c r="B3" s="28"/>
      <c r="AI3" s="29"/>
      <c r="CC3" s="26"/>
      <c r="CX3" s="26"/>
      <c r="DP3" s="26"/>
      <c r="EH3" s="26"/>
      <c r="EQ3" s="26"/>
      <c r="ER3" s="26"/>
      <c r="FD3" s="26"/>
      <c r="FI3" s="27"/>
      <c r="FJ3" s="27"/>
      <c r="FR3" s="26"/>
    </row>
    <row r="4" spans="2:182" s="21" customFormat="1" ht="14.45" hidden="1" customHeight="1" x14ac:dyDescent="0.2">
      <c r="B4" s="28"/>
      <c r="AI4" s="29"/>
      <c r="CC4" s="26"/>
      <c r="CX4" s="26"/>
      <c r="DP4" s="26"/>
      <c r="EH4" s="26"/>
      <c r="EQ4" s="26"/>
      <c r="ER4" s="26"/>
      <c r="FD4" s="26"/>
      <c r="FI4" s="27"/>
      <c r="FJ4" s="27"/>
      <c r="FR4" s="26"/>
    </row>
    <row r="5" spans="2:182" s="21" customFormat="1" ht="14.45" hidden="1" customHeight="1" x14ac:dyDescent="0.2">
      <c r="B5" s="28"/>
      <c r="AI5" s="29"/>
      <c r="CC5" s="26"/>
      <c r="CX5" s="26"/>
      <c r="DP5" s="26"/>
      <c r="EH5" s="26"/>
      <c r="EQ5" s="26"/>
      <c r="ER5" s="26"/>
      <c r="FD5" s="26"/>
      <c r="FI5" s="27"/>
      <c r="FJ5" s="27"/>
      <c r="FR5" s="26"/>
    </row>
    <row r="6" spans="2:182" s="21" customFormat="1" ht="14.45" hidden="1" customHeight="1" x14ac:dyDescent="0.2">
      <c r="B6" s="28"/>
      <c r="AI6" s="29"/>
      <c r="CC6" s="26"/>
      <c r="CX6" s="26"/>
      <c r="DP6" s="26"/>
      <c r="EH6" s="26"/>
      <c r="EQ6" s="26"/>
      <c r="ER6" s="26"/>
      <c r="FD6" s="26"/>
      <c r="FI6" s="27"/>
      <c r="FJ6" s="27"/>
      <c r="FR6" s="26"/>
    </row>
    <row r="7" spans="2:182" s="21" customFormat="1" ht="14.45" hidden="1" customHeight="1" x14ac:dyDescent="0.2">
      <c r="B7" s="28"/>
      <c r="AI7" s="29"/>
      <c r="CC7" s="26"/>
      <c r="CX7" s="26"/>
      <c r="DP7" s="26"/>
      <c r="EH7" s="26"/>
      <c r="EQ7" s="26"/>
      <c r="ER7" s="26"/>
      <c r="FD7" s="26"/>
      <c r="FI7" s="27"/>
      <c r="FJ7" s="27"/>
      <c r="FR7" s="26"/>
    </row>
    <row r="8" spans="2:182" s="21" customFormat="1" ht="14.45" hidden="1" customHeight="1" x14ac:dyDescent="0.2">
      <c r="B8" s="30"/>
      <c r="C8" s="21" t="s">
        <v>76</v>
      </c>
      <c r="D8" s="31"/>
      <c r="AI8" s="29"/>
      <c r="CC8" s="26"/>
      <c r="CX8" s="26"/>
      <c r="DP8" s="26"/>
      <c r="EH8" s="26"/>
      <c r="EQ8" s="26"/>
      <c r="ER8" s="26"/>
      <c r="FD8" s="26"/>
      <c r="FI8" s="27"/>
      <c r="FJ8" s="27"/>
      <c r="FR8" s="26"/>
    </row>
    <row r="9" spans="2:182" s="21" customFormat="1" ht="6.95" hidden="1" customHeight="1" x14ac:dyDescent="0.2">
      <c r="B9" s="30"/>
      <c r="AI9" s="29"/>
      <c r="CC9" s="26"/>
      <c r="CX9" s="26"/>
      <c r="DP9" s="26"/>
      <c r="EH9" s="26"/>
      <c r="EQ9" s="26"/>
      <c r="ER9" s="26"/>
      <c r="FD9" s="26"/>
      <c r="FI9" s="27"/>
      <c r="FJ9" s="27"/>
      <c r="FR9" s="26"/>
    </row>
    <row r="10" spans="2:182" s="21" customFormat="1" ht="14.45" hidden="1" customHeight="1" x14ac:dyDescent="0.2">
      <c r="B10" s="30"/>
      <c r="C10" s="21" t="s">
        <v>77</v>
      </c>
      <c r="D10" s="31"/>
      <c r="AI10" s="29"/>
      <c r="CC10" s="26"/>
      <c r="CX10" s="26"/>
      <c r="DP10" s="26"/>
      <c r="EH10" s="26"/>
      <c r="EQ10" s="26"/>
      <c r="ER10" s="26"/>
      <c r="FD10" s="26"/>
      <c r="FI10" s="27"/>
      <c r="FJ10" s="27"/>
      <c r="FR10" s="26"/>
    </row>
    <row r="11" spans="2:182" s="21" customFormat="1" ht="6.95" hidden="1" customHeight="1" x14ac:dyDescent="0.2">
      <c r="B11" s="30"/>
      <c r="AI11" s="29"/>
      <c r="CC11" s="26"/>
      <c r="CX11" s="26"/>
      <c r="DP11" s="26"/>
      <c r="EH11" s="26"/>
      <c r="EQ11" s="26"/>
      <c r="ER11" s="26"/>
      <c r="FD11" s="26"/>
      <c r="FI11" s="27"/>
      <c r="FJ11" s="27"/>
      <c r="FR11" s="26"/>
    </row>
    <row r="12" spans="2:182" s="21" customFormat="1" ht="14.45" hidden="1" customHeight="1" x14ac:dyDescent="0.2">
      <c r="B12" s="30"/>
      <c r="C12" s="21" t="s">
        <v>78</v>
      </c>
      <c r="D12" s="31"/>
      <c r="AI12" s="29"/>
      <c r="CC12" s="26"/>
      <c r="CX12" s="26"/>
      <c r="DP12" s="26"/>
      <c r="EH12" s="26"/>
      <c r="EQ12" s="26"/>
      <c r="ER12" s="26"/>
      <c r="FD12" s="26"/>
      <c r="FI12" s="27"/>
      <c r="FJ12" s="27"/>
      <c r="FR12" s="26"/>
    </row>
    <row r="13" spans="2:182" s="21" customFormat="1" ht="6.95" hidden="1" customHeight="1" x14ac:dyDescent="0.2">
      <c r="B13" s="30"/>
      <c r="AI13" s="29"/>
      <c r="CC13" s="26"/>
      <c r="CX13" s="26"/>
      <c r="DP13" s="26"/>
      <c r="EH13" s="26"/>
      <c r="EQ13" s="26"/>
      <c r="ER13" s="26"/>
      <c r="FD13" s="26"/>
      <c r="FI13" s="27"/>
      <c r="FJ13" s="27"/>
      <c r="FR13" s="26"/>
    </row>
    <row r="14" spans="2:182" s="21" customFormat="1" ht="14.45" hidden="1" customHeight="1" x14ac:dyDescent="0.2">
      <c r="B14" s="30"/>
      <c r="C14" s="21" t="s">
        <v>79</v>
      </c>
      <c r="D14" s="31"/>
      <c r="AI14" s="29"/>
      <c r="CC14" s="26"/>
      <c r="CX14" s="26"/>
      <c r="DP14" s="26"/>
      <c r="EH14" s="26"/>
      <c r="EQ14" s="26"/>
      <c r="ER14" s="26"/>
      <c r="FD14" s="26"/>
      <c r="FI14" s="27"/>
      <c r="FJ14" s="27"/>
      <c r="FR14" s="26"/>
    </row>
    <row r="15" spans="2:182" s="21" customFormat="1" ht="14.45" hidden="1" customHeight="1" x14ac:dyDescent="0.2">
      <c r="B15" s="28"/>
      <c r="AI15" s="29"/>
      <c r="CC15" s="26"/>
      <c r="CX15" s="26"/>
      <c r="DP15" s="26"/>
      <c r="EH15" s="26"/>
      <c r="EQ15" s="26"/>
      <c r="ER15" s="26"/>
      <c r="FD15" s="26"/>
      <c r="FI15" s="27"/>
      <c r="FJ15" s="27"/>
      <c r="FR15" s="26"/>
    </row>
    <row r="16" spans="2:182" s="21" customFormat="1" ht="14.45" hidden="1" customHeight="1" x14ac:dyDescent="0.2">
      <c r="B16" s="32"/>
      <c r="C16" s="33"/>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4"/>
      <c r="AJ16" s="35"/>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6"/>
      <c r="CD16" s="33"/>
      <c r="CE16" s="33"/>
      <c r="CF16" s="33"/>
      <c r="CG16" s="33"/>
      <c r="CH16" s="33"/>
      <c r="CI16" s="33"/>
      <c r="CJ16" s="33"/>
      <c r="CK16" s="33"/>
      <c r="CL16" s="33"/>
      <c r="CM16" s="33"/>
      <c r="CN16" s="33"/>
      <c r="CO16" s="33"/>
      <c r="CQ16" s="33"/>
      <c r="CR16" s="33"/>
      <c r="CS16" s="33"/>
      <c r="CT16" s="33"/>
      <c r="CU16" s="33"/>
      <c r="CV16" s="33"/>
      <c r="CW16" s="33"/>
      <c r="CX16" s="36"/>
      <c r="CY16" s="33"/>
      <c r="CZ16" s="33"/>
      <c r="DA16" s="33"/>
      <c r="DB16" s="33"/>
      <c r="DC16" s="33"/>
      <c r="DD16" s="33"/>
      <c r="DE16" s="33"/>
      <c r="DF16" s="33"/>
      <c r="DI16" s="33"/>
      <c r="DJ16" s="33"/>
      <c r="DK16" s="33"/>
      <c r="DL16" s="33"/>
      <c r="DM16" s="33"/>
      <c r="DN16" s="33"/>
      <c r="DO16" s="33"/>
      <c r="DP16" s="36"/>
      <c r="DQ16" s="33"/>
      <c r="DR16" s="33"/>
      <c r="DS16" s="33"/>
      <c r="DT16" s="33"/>
      <c r="DU16" s="33"/>
      <c r="DV16" s="33"/>
      <c r="DW16" s="33"/>
      <c r="DX16" s="33"/>
      <c r="EA16" s="33"/>
      <c r="EB16" s="33"/>
      <c r="EC16" s="33"/>
      <c r="ED16" s="33"/>
      <c r="EE16" s="33"/>
      <c r="EF16" s="33"/>
      <c r="EG16" s="33"/>
      <c r="EH16" s="36"/>
      <c r="EI16" s="33"/>
      <c r="EJ16" s="33"/>
      <c r="EK16" s="33"/>
      <c r="EL16" s="33"/>
      <c r="EM16" s="33"/>
      <c r="EN16" s="33"/>
      <c r="EO16" s="33"/>
      <c r="EP16" s="33"/>
      <c r="EQ16" s="26"/>
      <c r="ER16" s="26"/>
      <c r="ES16" s="33"/>
      <c r="ET16" s="33"/>
      <c r="EU16" s="33"/>
      <c r="EV16" s="33"/>
      <c r="EW16" s="33"/>
      <c r="EX16" s="33"/>
      <c r="EY16" s="33"/>
      <c r="EZ16" s="33"/>
      <c r="FA16" s="33"/>
      <c r="FB16" s="33"/>
      <c r="FC16" s="33"/>
      <c r="FD16" s="36"/>
      <c r="FE16" s="33"/>
      <c r="FF16" s="33"/>
      <c r="FG16" s="33"/>
      <c r="FH16" s="33"/>
      <c r="FI16" s="27"/>
      <c r="FJ16" s="27"/>
      <c r="FK16" s="33"/>
      <c r="FL16" s="33"/>
      <c r="FM16" s="33"/>
      <c r="FN16" s="33"/>
      <c r="FO16" s="33"/>
      <c r="FP16" s="33"/>
      <c r="FQ16" s="33"/>
      <c r="FR16" s="36"/>
      <c r="FS16" s="33"/>
      <c r="FT16" s="33"/>
      <c r="FU16" s="33"/>
      <c r="FV16" s="33"/>
      <c r="FW16" s="33"/>
      <c r="FX16" s="33"/>
      <c r="FY16" s="33"/>
      <c r="FZ16" s="33"/>
    </row>
    <row r="17" spans="2:182" s="21" customFormat="1" ht="14.45" hidden="1" customHeight="1" x14ac:dyDescent="0.2">
      <c r="AI17" s="29"/>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DY17" s="27"/>
      <c r="DZ17" s="27"/>
      <c r="EQ17" s="27"/>
      <c r="ER17" s="27"/>
      <c r="FI17" s="27"/>
      <c r="FJ17" s="27"/>
    </row>
    <row r="18" spans="2:182" s="21" customFormat="1" ht="14.45" customHeight="1" x14ac:dyDescent="0.25">
      <c r="D18" s="37"/>
      <c r="AI18" s="29"/>
      <c r="AK18" s="38"/>
      <c r="AL18" s="39"/>
      <c r="AM18" s="38"/>
      <c r="AN18" s="38"/>
      <c r="AO18" s="38"/>
      <c r="AP18" s="38"/>
      <c r="AQ18" s="38"/>
      <c r="AR18" s="38"/>
      <c r="AS18" s="38"/>
      <c r="AT18" s="38"/>
      <c r="AU18"/>
      <c r="AV18" s="40"/>
      <c r="AW18" s="41"/>
      <c r="AX18" s="40"/>
      <c r="AY18" s="40"/>
      <c r="AZ18" s="38"/>
      <c r="BA18" s="38"/>
      <c r="BB18" s="38"/>
      <c r="BC18" s="38"/>
      <c r="BD18" s="38"/>
      <c r="BE18" s="38"/>
      <c r="BF18" s="38"/>
      <c r="BG18" s="38"/>
      <c r="BH18" s="38"/>
      <c r="BI18" s="38"/>
      <c r="BJ18" s="38"/>
      <c r="BK18" s="38"/>
      <c r="BL18" s="38"/>
      <c r="BM18" s="38"/>
      <c r="BN18" s="40"/>
      <c r="BO18" s="27"/>
      <c r="BP18" s="27"/>
      <c r="BQ18" s="27"/>
      <c r="BR18" s="27"/>
      <c r="BS18" s="27"/>
      <c r="BT18" s="27"/>
      <c r="BU18" s="27"/>
      <c r="DY18" s="27"/>
      <c r="DZ18" s="27"/>
      <c r="EQ18" s="27"/>
      <c r="ER18" s="27"/>
      <c r="FI18" s="27"/>
      <c r="FJ18" s="27"/>
    </row>
    <row r="19" spans="2:182" s="21" customFormat="1" ht="14.45" customHeight="1" x14ac:dyDescent="0.2">
      <c r="Q19" s="156" t="s">
        <v>80</v>
      </c>
      <c r="R19" s="156"/>
      <c r="S19" s="156"/>
      <c r="T19" s="156"/>
      <c r="U19" s="156"/>
      <c r="V19" s="156"/>
      <c r="W19" s="156"/>
      <c r="X19" s="156"/>
      <c r="Y19" s="156"/>
      <c r="Z19" s="156"/>
      <c r="AA19" s="156"/>
      <c r="AB19" s="156"/>
      <c r="AC19" s="156"/>
      <c r="AD19" s="156"/>
      <c r="AE19" s="156"/>
      <c r="AF19" s="156"/>
      <c r="AG19" s="156"/>
      <c r="AH19" s="27"/>
      <c r="AI19" s="43"/>
      <c r="AK19" s="157" t="s">
        <v>81</v>
      </c>
      <c r="AL19" s="157"/>
      <c r="AM19" s="157"/>
      <c r="AN19" s="157"/>
      <c r="AO19" s="156" t="s">
        <v>82</v>
      </c>
      <c r="AP19" s="156"/>
      <c r="AQ19" s="156" t="s">
        <v>83</v>
      </c>
      <c r="AR19" s="156"/>
      <c r="AS19" s="156"/>
      <c r="AT19" s="44"/>
      <c r="AU19" s="44"/>
      <c r="AV19" s="156" t="s">
        <v>84</v>
      </c>
      <c r="AW19" s="156"/>
      <c r="AX19" s="156"/>
      <c r="AY19" s="156"/>
      <c r="AZ19" s="156" t="s">
        <v>85</v>
      </c>
      <c r="BA19" s="156"/>
      <c r="BB19" s="156"/>
      <c r="BC19" s="156"/>
      <c r="BD19" s="156" t="s">
        <v>86</v>
      </c>
      <c r="BE19" s="156"/>
      <c r="BF19" s="156"/>
      <c r="BG19" s="156"/>
      <c r="BH19" s="156" t="s">
        <v>87</v>
      </c>
      <c r="BI19" s="156"/>
      <c r="BJ19" s="156" t="s">
        <v>88</v>
      </c>
      <c r="BK19" s="156"/>
      <c r="BL19" s="156"/>
      <c r="BM19" s="156"/>
      <c r="BN19" s="44"/>
      <c r="BO19" s="44"/>
      <c r="BP19" s="158" t="s">
        <v>89</v>
      </c>
      <c r="BQ19" s="159"/>
      <c r="BR19" s="159"/>
      <c r="BS19" s="159"/>
      <c r="BT19" s="159"/>
      <c r="BU19" s="160"/>
      <c r="BV19" s="27"/>
      <c r="BX19" s="157" t="s">
        <v>90</v>
      </c>
      <c r="BY19" s="157"/>
      <c r="BZ19" s="157"/>
      <c r="CA19" s="157"/>
      <c r="CB19" s="157"/>
      <c r="CC19" s="157"/>
      <c r="CD19" s="157"/>
      <c r="CE19" s="157"/>
      <c r="CF19" s="157"/>
      <c r="CG19" s="157"/>
      <c r="CH19" s="157"/>
      <c r="CI19" s="157"/>
      <c r="CJ19" s="157"/>
      <c r="CK19" s="157"/>
      <c r="CL19" s="157"/>
      <c r="CM19" s="157"/>
      <c r="CN19" s="157"/>
      <c r="CO19" s="27"/>
      <c r="CP19" s="27"/>
      <c r="CQ19" s="157" t="s">
        <v>91</v>
      </c>
      <c r="CR19" s="157"/>
      <c r="CS19" s="157"/>
      <c r="CT19" s="157"/>
      <c r="CU19" s="157"/>
      <c r="CV19" s="157"/>
      <c r="CW19" s="157"/>
      <c r="CX19" s="157"/>
      <c r="CY19" s="157"/>
      <c r="CZ19" s="157"/>
      <c r="DA19" s="157"/>
      <c r="DB19" s="157"/>
      <c r="DC19" s="157"/>
      <c r="DD19" s="157"/>
      <c r="DE19" s="157"/>
      <c r="DF19" s="157"/>
      <c r="DG19" s="45"/>
      <c r="DH19" s="27"/>
      <c r="DI19" s="157" t="s">
        <v>92</v>
      </c>
      <c r="DJ19" s="157"/>
      <c r="DK19" s="157"/>
      <c r="DL19" s="157"/>
      <c r="DM19" s="157"/>
      <c r="DN19" s="157"/>
      <c r="DO19" s="157"/>
      <c r="DP19" s="157"/>
      <c r="DQ19" s="157"/>
      <c r="DR19" s="157"/>
      <c r="DS19" s="157"/>
      <c r="DT19" s="157"/>
      <c r="DU19" s="157"/>
      <c r="DV19" s="157"/>
      <c r="DW19" s="157"/>
      <c r="DX19" s="157"/>
      <c r="DY19" s="27"/>
      <c r="DZ19" s="27"/>
      <c r="EA19" s="157" t="s">
        <v>86</v>
      </c>
      <c r="EB19" s="157"/>
      <c r="EC19" s="157"/>
      <c r="ED19" s="157"/>
      <c r="EE19" s="157"/>
      <c r="EF19" s="157"/>
      <c r="EG19" s="157"/>
      <c r="EH19" s="157"/>
      <c r="EI19" s="157"/>
      <c r="EJ19" s="157"/>
      <c r="EK19" s="157"/>
      <c r="EL19" s="157"/>
      <c r="EM19" s="157"/>
      <c r="EN19" s="157"/>
      <c r="EO19" s="157"/>
      <c r="EP19" s="157"/>
      <c r="EQ19" s="27"/>
      <c r="ER19" s="27"/>
      <c r="ES19" s="157" t="s">
        <v>87</v>
      </c>
      <c r="ET19" s="157"/>
      <c r="EU19" s="157"/>
      <c r="EV19" s="157"/>
      <c r="EW19" s="157"/>
      <c r="EX19" s="157"/>
      <c r="EY19" s="157"/>
      <c r="EZ19" s="157"/>
      <c r="FA19" s="157"/>
      <c r="FB19" s="157"/>
      <c r="FC19" s="157"/>
      <c r="FD19" s="157"/>
      <c r="FE19" s="157"/>
      <c r="FF19" s="157"/>
      <c r="FG19" s="157"/>
      <c r="FH19" s="157"/>
      <c r="FK19" s="157" t="s">
        <v>88</v>
      </c>
      <c r="FL19" s="157"/>
      <c r="FM19" s="157"/>
      <c r="FN19" s="157"/>
      <c r="FO19" s="157"/>
      <c r="FP19" s="157"/>
      <c r="FQ19" s="157"/>
      <c r="FR19" s="157"/>
      <c r="FS19" s="157"/>
      <c r="FT19" s="157"/>
      <c r="FU19" s="157"/>
      <c r="FV19" s="157"/>
      <c r="FW19" s="157"/>
      <c r="FX19" s="157"/>
      <c r="FY19" s="157"/>
      <c r="FZ19" s="157"/>
    </row>
    <row r="20" spans="2:182" s="58" customFormat="1" ht="92.1" customHeight="1" x14ac:dyDescent="0.25">
      <c r="B20" s="46" t="s">
        <v>0</v>
      </c>
      <c r="C20" s="46" t="s">
        <v>93</v>
      </c>
      <c r="D20" s="46" t="s">
        <v>3</v>
      </c>
      <c r="E20" s="46" t="s">
        <v>94</v>
      </c>
      <c r="F20" s="46" t="s">
        <v>95</v>
      </c>
      <c r="G20" s="47"/>
      <c r="H20" s="48" t="s">
        <v>96</v>
      </c>
      <c r="I20" s="48" t="s">
        <v>97</v>
      </c>
      <c r="J20" s="48" t="s">
        <v>98</v>
      </c>
      <c r="K20" s="48" t="s">
        <v>99</v>
      </c>
      <c r="L20" s="48" t="s">
        <v>100</v>
      </c>
      <c r="M20" s="48" t="s">
        <v>101</v>
      </c>
      <c r="N20" s="48" t="s">
        <v>102</v>
      </c>
      <c r="O20" s="48" t="s">
        <v>103</v>
      </c>
      <c r="P20" s="47"/>
      <c r="Q20" s="49">
        <v>44927</v>
      </c>
      <c r="R20" s="49">
        <v>44958</v>
      </c>
      <c r="S20" s="49">
        <v>44986</v>
      </c>
      <c r="T20" s="49">
        <v>45017</v>
      </c>
      <c r="U20" s="49">
        <v>45047</v>
      </c>
      <c r="V20" s="49">
        <v>45078</v>
      </c>
      <c r="W20" s="49">
        <v>45108</v>
      </c>
      <c r="X20" s="49">
        <v>45139</v>
      </c>
      <c r="Y20" s="49">
        <v>45170</v>
      </c>
      <c r="Z20" s="49">
        <v>45200</v>
      </c>
      <c r="AA20" s="49">
        <v>45231</v>
      </c>
      <c r="AB20" s="49">
        <v>45261</v>
      </c>
      <c r="AC20" s="49">
        <v>45292</v>
      </c>
      <c r="AD20" s="49">
        <v>45323</v>
      </c>
      <c r="AE20" s="49">
        <v>45352</v>
      </c>
      <c r="AF20" s="49">
        <v>45383</v>
      </c>
      <c r="AG20" s="49">
        <v>45413</v>
      </c>
      <c r="AH20" s="27"/>
      <c r="AI20" s="50" t="s">
        <v>104</v>
      </c>
      <c r="AJ20" s="51"/>
      <c r="AK20" s="52" t="s">
        <v>105</v>
      </c>
      <c r="AL20" s="52" t="s">
        <v>106</v>
      </c>
      <c r="AM20" s="52" t="s">
        <v>107</v>
      </c>
      <c r="AN20" s="52" t="s">
        <v>108</v>
      </c>
      <c r="AO20" s="52" t="s">
        <v>109</v>
      </c>
      <c r="AP20" s="52" t="s">
        <v>110</v>
      </c>
      <c r="AQ20" s="52" t="s">
        <v>111</v>
      </c>
      <c r="AR20" s="52" t="s">
        <v>112</v>
      </c>
      <c r="AS20" s="52" t="s">
        <v>113</v>
      </c>
      <c r="AT20" s="52" t="s">
        <v>114</v>
      </c>
      <c r="AU20" s="27" t="s">
        <v>115</v>
      </c>
      <c r="AV20" s="52" t="s">
        <v>105</v>
      </c>
      <c r="AW20" s="52" t="s">
        <v>106</v>
      </c>
      <c r="AX20" s="52" t="s">
        <v>107</v>
      </c>
      <c r="AY20" s="52" t="s">
        <v>108</v>
      </c>
      <c r="AZ20" s="52" t="s">
        <v>116</v>
      </c>
      <c r="BA20" s="52" t="s">
        <v>117</v>
      </c>
      <c r="BB20" s="52" t="s">
        <v>118</v>
      </c>
      <c r="BC20" s="52" t="s">
        <v>119</v>
      </c>
      <c r="BD20" s="52" t="s">
        <v>120</v>
      </c>
      <c r="BE20" s="52" t="s">
        <v>121</v>
      </c>
      <c r="BF20" s="52" t="s">
        <v>122</v>
      </c>
      <c r="BG20" s="52" t="s">
        <v>123</v>
      </c>
      <c r="BH20" s="52" t="s">
        <v>124</v>
      </c>
      <c r="BI20" s="52" t="s">
        <v>125</v>
      </c>
      <c r="BJ20" s="52" t="s">
        <v>126</v>
      </c>
      <c r="BK20" s="52" t="s">
        <v>127</v>
      </c>
      <c r="BL20" s="52" t="s">
        <v>128</v>
      </c>
      <c r="BM20" s="52" t="s">
        <v>129</v>
      </c>
      <c r="BN20" s="53" t="s">
        <v>130</v>
      </c>
      <c r="BO20" s="54" t="s">
        <v>115</v>
      </c>
      <c r="BP20" s="52" t="s">
        <v>131</v>
      </c>
      <c r="BQ20" s="52" t="s">
        <v>132</v>
      </c>
      <c r="BR20" s="52" t="s">
        <v>123</v>
      </c>
      <c r="BS20" s="52" t="s">
        <v>87</v>
      </c>
      <c r="BT20" s="52" t="s">
        <v>88</v>
      </c>
      <c r="BU20" s="55" t="s">
        <v>133</v>
      </c>
      <c r="BV20" s="27"/>
      <c r="BW20" s="56"/>
      <c r="BX20" s="49">
        <v>44927</v>
      </c>
      <c r="BY20" s="49">
        <v>44958</v>
      </c>
      <c r="BZ20" s="49">
        <v>44986</v>
      </c>
      <c r="CA20" s="49">
        <v>45017</v>
      </c>
      <c r="CB20" s="49">
        <v>45047</v>
      </c>
      <c r="CC20" s="49">
        <v>45078</v>
      </c>
      <c r="CD20" s="49">
        <v>45108</v>
      </c>
      <c r="CE20" s="49">
        <v>45139</v>
      </c>
      <c r="CF20" s="49">
        <v>45170</v>
      </c>
      <c r="CG20" s="49">
        <v>45200</v>
      </c>
      <c r="CH20" s="49">
        <v>45231</v>
      </c>
      <c r="CI20" s="49">
        <v>45261</v>
      </c>
      <c r="CJ20" s="49">
        <v>45292</v>
      </c>
      <c r="CK20" s="49">
        <v>45323</v>
      </c>
      <c r="CL20" s="49">
        <v>45352</v>
      </c>
      <c r="CM20" s="49">
        <v>45383</v>
      </c>
      <c r="CN20" s="49">
        <v>45413</v>
      </c>
      <c r="CO20" s="27"/>
      <c r="CP20" s="27"/>
      <c r="CQ20" s="49">
        <v>44927</v>
      </c>
      <c r="CR20" s="49">
        <v>44958</v>
      </c>
      <c r="CS20" s="49">
        <v>44986</v>
      </c>
      <c r="CT20" s="49">
        <v>45017</v>
      </c>
      <c r="CU20" s="49">
        <v>45047</v>
      </c>
      <c r="CV20" s="49">
        <v>45078</v>
      </c>
      <c r="CW20" s="49">
        <v>45108</v>
      </c>
      <c r="CX20" s="49">
        <v>45139</v>
      </c>
      <c r="CY20" s="49">
        <v>45170</v>
      </c>
      <c r="CZ20" s="49">
        <v>45200</v>
      </c>
      <c r="DA20" s="49">
        <v>45231</v>
      </c>
      <c r="DB20" s="49">
        <v>45261</v>
      </c>
      <c r="DC20" s="49">
        <v>45292</v>
      </c>
      <c r="DD20" s="49">
        <v>45323</v>
      </c>
      <c r="DE20" s="49">
        <v>45352</v>
      </c>
      <c r="DF20" s="49">
        <v>45383</v>
      </c>
      <c r="DG20" s="57"/>
      <c r="DH20" s="27"/>
      <c r="DI20" s="49">
        <v>44927</v>
      </c>
      <c r="DJ20" s="49">
        <v>44958</v>
      </c>
      <c r="DK20" s="49">
        <v>44986</v>
      </c>
      <c r="DL20" s="49">
        <v>45017</v>
      </c>
      <c r="DM20" s="49">
        <v>45047</v>
      </c>
      <c r="DN20" s="49">
        <v>45078</v>
      </c>
      <c r="DO20" s="49">
        <v>45108</v>
      </c>
      <c r="DP20" s="49">
        <v>45139</v>
      </c>
      <c r="DQ20" s="49">
        <v>45170</v>
      </c>
      <c r="DR20" s="49">
        <v>45200</v>
      </c>
      <c r="DS20" s="49">
        <v>45231</v>
      </c>
      <c r="DT20" s="49">
        <v>45261</v>
      </c>
      <c r="DU20" s="49">
        <v>45292</v>
      </c>
      <c r="DV20" s="49">
        <v>45323</v>
      </c>
      <c r="DW20" s="49">
        <v>45352</v>
      </c>
      <c r="DX20" s="49">
        <v>45383</v>
      </c>
      <c r="DY20" s="27"/>
      <c r="DZ20" s="27"/>
      <c r="EA20" s="49">
        <v>44927</v>
      </c>
      <c r="EB20" s="49">
        <v>44958</v>
      </c>
      <c r="EC20" s="49">
        <v>44986</v>
      </c>
      <c r="ED20" s="49">
        <v>45017</v>
      </c>
      <c r="EE20" s="49">
        <v>45047</v>
      </c>
      <c r="EF20" s="49">
        <v>45078</v>
      </c>
      <c r="EG20" s="49">
        <v>45108</v>
      </c>
      <c r="EH20" s="49">
        <v>45139</v>
      </c>
      <c r="EI20" s="49">
        <v>45170</v>
      </c>
      <c r="EJ20" s="49">
        <v>45200</v>
      </c>
      <c r="EK20" s="49">
        <v>45231</v>
      </c>
      <c r="EL20" s="49">
        <v>45261</v>
      </c>
      <c r="EM20" s="49">
        <v>45292</v>
      </c>
      <c r="EN20" s="49">
        <v>45323</v>
      </c>
      <c r="EO20" s="49">
        <v>45352</v>
      </c>
      <c r="EP20" s="49">
        <v>45383</v>
      </c>
      <c r="EQ20" s="27"/>
      <c r="ER20" s="27"/>
      <c r="ES20" s="49">
        <v>44927</v>
      </c>
      <c r="ET20" s="49">
        <v>44958</v>
      </c>
      <c r="EU20" s="49">
        <v>44986</v>
      </c>
      <c r="EV20" s="49">
        <v>45017</v>
      </c>
      <c r="EW20" s="49">
        <v>45047</v>
      </c>
      <c r="EX20" s="49">
        <v>45078</v>
      </c>
      <c r="EY20" s="49">
        <v>45108</v>
      </c>
      <c r="EZ20" s="49">
        <v>45139</v>
      </c>
      <c r="FA20" s="49">
        <v>45170</v>
      </c>
      <c r="FB20" s="49">
        <v>45200</v>
      </c>
      <c r="FC20" s="49">
        <v>45231</v>
      </c>
      <c r="FD20" s="49">
        <v>45261</v>
      </c>
      <c r="FE20" s="49">
        <v>45292</v>
      </c>
      <c r="FF20" s="49">
        <v>45323</v>
      </c>
      <c r="FG20" s="49">
        <v>45352</v>
      </c>
      <c r="FH20" s="49">
        <v>45383</v>
      </c>
      <c r="FI20" s="21"/>
      <c r="FJ20" s="21"/>
      <c r="FK20" s="49">
        <v>44927</v>
      </c>
      <c r="FL20" s="49">
        <v>44958</v>
      </c>
      <c r="FM20" s="49">
        <v>44986</v>
      </c>
      <c r="FN20" s="49">
        <v>45017</v>
      </c>
      <c r="FO20" s="49">
        <v>45047</v>
      </c>
      <c r="FP20" s="49">
        <v>45078</v>
      </c>
      <c r="FQ20" s="49">
        <v>45108</v>
      </c>
      <c r="FR20" s="49">
        <v>45139</v>
      </c>
      <c r="FS20" s="49">
        <v>45170</v>
      </c>
      <c r="FT20" s="49">
        <v>45200</v>
      </c>
      <c r="FU20" s="49">
        <v>45231</v>
      </c>
      <c r="FV20" s="49">
        <v>45261</v>
      </c>
      <c r="FW20" s="49">
        <v>45292</v>
      </c>
      <c r="FX20" s="49">
        <v>45323</v>
      </c>
      <c r="FY20" s="49">
        <v>45352</v>
      </c>
      <c r="FZ20" s="49">
        <v>45383</v>
      </c>
    </row>
    <row r="21" spans="2:182" s="63" customFormat="1" x14ac:dyDescent="0.25">
      <c r="B21" s="59">
        <v>1</v>
      </c>
      <c r="C21" s="60" t="s">
        <v>30</v>
      </c>
      <c r="D21" s="61" t="s">
        <v>5</v>
      </c>
      <c r="E21" s="62" t="s">
        <v>134</v>
      </c>
      <c r="F21" s="62" t="s">
        <v>135</v>
      </c>
      <c r="H21" s="64">
        <v>44887</v>
      </c>
      <c r="I21" s="64">
        <v>44897</v>
      </c>
      <c r="J21" s="64">
        <v>44904</v>
      </c>
      <c r="K21" s="64">
        <v>44912</v>
      </c>
      <c r="L21" s="64">
        <v>44915</v>
      </c>
      <c r="M21" s="64">
        <v>44927</v>
      </c>
      <c r="N21" s="64">
        <v>45170</v>
      </c>
      <c r="O21" s="65">
        <v>8</v>
      </c>
      <c r="Q21" s="65">
        <v>0.5</v>
      </c>
      <c r="R21" s="65">
        <v>1</v>
      </c>
      <c r="S21" s="66">
        <v>1</v>
      </c>
      <c r="T21" s="66">
        <v>1</v>
      </c>
      <c r="U21" s="66">
        <v>1</v>
      </c>
      <c r="V21" s="66">
        <v>1</v>
      </c>
      <c r="W21" s="66">
        <v>1</v>
      </c>
      <c r="X21" s="66">
        <v>1</v>
      </c>
      <c r="Y21" s="66">
        <v>0.5</v>
      </c>
      <c r="Z21" s="66"/>
      <c r="AA21" s="66"/>
      <c r="AB21" s="66"/>
      <c r="AC21" s="65"/>
      <c r="AD21" s="65"/>
      <c r="AE21" s="65"/>
      <c r="AF21" s="65"/>
      <c r="AG21" s="65"/>
      <c r="AI21" s="65">
        <f t="shared" ref="AI21:AI196" si="0">+SUM(Q21:AG21)</f>
        <v>8</v>
      </c>
      <c r="AK21" s="67">
        <v>4561820.7633679993</v>
      </c>
      <c r="AL21" s="67">
        <v>158333</v>
      </c>
      <c r="AM21" s="67">
        <v>0</v>
      </c>
      <c r="AN21" s="67">
        <v>0</v>
      </c>
      <c r="AO21" s="67">
        <f t="shared" ref="AO21:AO52" si="1">IF(AK21=0,0,Max_AFP*(IF(AK21+AL21+AM21&gt;Max_CotObl,Max_CotObl,AK21+AL21+AM21)+AM21))</f>
        <v>311973.96754400001</v>
      </c>
      <c r="AP21" s="67">
        <f t="shared" ref="AP21:AP52" si="2">IF(AL21=0,0,Salud*(IF(AK21+AL21+AM21&gt;Max_CotObl,Max_CotObl,AK21+AL21+AM21)+AM21))</f>
        <v>190726.44304000001</v>
      </c>
      <c r="AQ21" s="67">
        <f t="shared" ref="AQ21:AQ52" si="3">IF(AK21=0,0,SegC_Trab*(IF(AK21+AL21+AM21&gt;Max_SegCes,Max_SegCes,AK21+AL21+AM21)))</f>
        <v>24521.971248000002</v>
      </c>
      <c r="AR21" s="67">
        <f t="shared" ref="AR21:AR52" si="4">IF(AK21=0,0,Trab_Pesado*(IF(AK21+AL21+AM21&gt;Max_CotObl,Max_CotObl,AK21+AL21+AM21)))</f>
        <v>0</v>
      </c>
      <c r="AS21" s="67">
        <f t="shared" ref="AS21:AS52" si="5">IF(AK21=0,0,IF(AK21="","",VLOOKUP(IF((AK21+AL21+AM21-AO21-AP21-AQ21)/UTM&lt;=$D$220,"Tramo1",IF((AK21+AL21+AM21-AO21-AP21-AQ21)/UTM&lt;=$D$221,"Tramo2",IF((AK21+AL21+AM21-AO21-AP21-AQ21)/UTM&lt;=$D$222,"Tramo3",IF((AK21+AL21+AM21-AO21-AP21-AQ21)/UTM&lt;=$D$223,"Tramo4",IF((AK21+AL21+AM21-AO21-AP21-AQ21)/UTM&lt;=$D$224,"Tramo5",IF((AK21+AL21+AM21-AO21-AP21-AQ21)/UTM&lt;=$D$225,"Tramo6",IF((AK21+AL21+AM21-AO21-AP21-AQ21)/UTM&lt;=$D$226,"Tramo7",0))))))),$B$220:$G$226,4,FALSE)*(AK21+AL21+AM21-AO21-AP21-AQ21)))-IF(AK21=0,0,IF(AK21="","",VLOOKUP(IF((AK21+AL21+AM21-AO21-AP21-AQ21)/UTM&lt;=$D$220,"Tramo1",IF((AK21+AL21+AM21-AO21-AP21-AQ21)/UTM&lt;=$D$221,"Tramo2",IF((AK21+AL21+AM21-AO21-AP21-AQ21)/UTM&lt;=$D$222,"Tramo3",IF((AK21+AL21+AM21-AO21-AP21-AQ21)/UTM&lt;=$D$223,"Tramo4",IF((AK21+AL21+AM21-AO21-AP21-AQ21)/UTM&lt;=$D$224,"Tramo5",IF((AK21+AL21+AM21-AO21-AP21-AQ21)/UTM&lt;=$D$225,"Tramo6",IF((AK21+AL21+AM21-AO21-AP21-AQ21)/UTM&lt;=$D$226,"Tramo7",0))))))),$B$220:$G$226,6,FALSE)))</f>
        <v>322710.21775327995</v>
      </c>
      <c r="AT21" s="67">
        <f>IF(AK21=0,0,(AK21+AL21+AM21+AN21)-(AO21+AP21+AQ21+AR21+AS21))</f>
        <v>3870221.1637827195</v>
      </c>
      <c r="AU21" s="68"/>
      <c r="AV21" s="69">
        <f>AK21</f>
        <v>4561820.7633679993</v>
      </c>
      <c r="AW21" s="69">
        <f t="shared" ref="AW21:AY105" si="6">AL21</f>
        <v>158333</v>
      </c>
      <c r="AX21" s="69">
        <f t="shared" si="6"/>
        <v>0</v>
      </c>
      <c r="AY21" s="69">
        <f t="shared" si="6"/>
        <v>0</v>
      </c>
      <c r="AZ21" s="67">
        <f t="shared" ref="AZ21:AZ52" si="7">IF(AK21=0,0,SegC_Emp*(IF(AK21+AL21+AM21&gt;Max_SegCes,Max_SegCes,AK21+AL21+AM21)))</f>
        <v>98087.884992000007</v>
      </c>
      <c r="BA21" s="69">
        <f t="shared" ref="BA21:BA52" si="8">IF(AK21=0,0,Trab_Pesado*(IF(AK21+AL21+AM21&gt;Max_CotObl,Max_CotObl,AK21+AL21+AM21)))</f>
        <v>0</v>
      </c>
      <c r="BB21" s="69">
        <f t="shared" ref="BB21:BB52" si="9">IF(AK21=0,0,ATEP*(IF(AK21+AL21+AM21&gt;Max_CotObl,Max_CotObl,AK21+AL21+AM21)))</f>
        <v>25884.302984000002</v>
      </c>
      <c r="BC21" s="69">
        <f t="shared" ref="BC21:BC52" si="10">IF(AK21=0,0,SIS*(IF(AK21+AL21+AM21&gt;Max_CotObl,Max_CotObl,AK21+AL21+AM21)))</f>
        <v>54220.803092800001</v>
      </c>
      <c r="BD21" s="69">
        <f>IF(AK21=0,0,(AK21+AL21)/30*1.75)</f>
        <v>275342.30286313326</v>
      </c>
      <c r="BE21" s="69">
        <f t="shared" ref="BE21:BE52" si="11">IF(AK21=0,0,(AK21)*(VLOOKUP(E21,$C$244:$N$254,10,FALSE))*($E$240*$E$239)/Plazo_meses/IF(OR(E21="4X4",E21="7X7",E21="10X10",E21="14X14",E21="15X15"),2,1))</f>
        <v>478991.18015363999</v>
      </c>
      <c r="BF21" s="69">
        <f t="shared" ref="BF21:BF52" si="12">IF(AK21=0,0,-AZ21+SegC_Emp*IF(BE21+IF(AK21+AL21+AM21&gt;Max_SegCes,Max_SegCes,AK21+AL21+AM21)&gt;Max_SegCes,Max_SegCes,BE21+IF(AK21+AL21+AM21&gt;Max_SegCes,Max_SegCes,AK21+AL21+AM21)))+IF(AK21=0,0,-BB21+ATEP*IF(BE21+IF(AK21+AL21+AM21&gt;Max_CotObl,Max_CotObl,AK21+AL21+AM21)&gt;Max_CotObl,Max_CotObl,BE21+IF(AK21+AL21+AM21&gt;Max_CotObl,Max_CotObl,AK21+AL21+AM21)))+IF(AK21=0,0,-BC21+SIS*IF(BE21+IF(AK21+AL21+AM21&gt;Max_CotObl,Max_CotObl,AK21+AL21+AM21)&gt;Max_CotObl,Max_CotObl,BE21+IF(AK21+AL21+AM21&gt;Max_CotObl,Max_CotObl,AK21+AL21+AM21)))</f>
        <v>0</v>
      </c>
      <c r="BG21" s="69">
        <f t="shared" ref="BG21:BG52" si="13">IF(AK21=0,0,(IF(AK21+AL21+AM21+AN21&gt;Max_IAS,Max_IAS,AK21+AL21+AM21+AN21)/30)*2.5)</f>
        <v>254800.2</v>
      </c>
      <c r="BH21" s="69">
        <f t="shared" ref="BH21:BH52" si="14">IF(AV21=0,0,(Cant_Aguinaldo*Valor_Aguinaldo/Plazo_meses))</f>
        <v>62500</v>
      </c>
      <c r="BI21" s="69">
        <f t="shared" ref="BI21:BI52" si="15">IF(AK21=0,0,-AZ21+SegC_Emp*IF(Valor_Aguinaldo+IF(AK21+AL21+AM21&gt;Max_SegCes,Max_SegCes,AK21+AL21+AM21)&gt;Max_SegCes,Max_SegCes,Valor_Aguinaldo+IF(AK21+AL21+AM21&gt;Max_SegCes,Max_SegCes,AK21+AL21+AM21)))/Plazo_meses*Cant_Aguinaldo+IF(AK21=0,0,-BB21+ATEP*IF(Valor_Aguinaldo+IF(AK21+AL21+AM21&gt;Max_CotObl,Max_CotObl,AK21+AL21+AM21)&gt;Max_CotObl,Max_CotObl,Valor_Aguinaldo+IF(AK21+AL21+AM21&gt;Max_CotObl,Max_CotObl,AK21+AL21+AM21)))/Plazo_meses*Cant_Aguinaldo+IF(AK21=0,0,-BC21+SIS*IF(Valor_Aguinaldo+IF(AK21+AL21+AM21&gt;Max_CotObl,Max_CotObl,AK21+AL21+AM21)&gt;Max_CotObl,Max_CotObl,Valor_Aguinaldo+IF(AK21+AL21+AM21&gt;Max_CotObl,Max_CotObl,AK21+AL21+AM21)))/Plazo_meses*Cant_Aguinaldo</f>
        <v>0</v>
      </c>
      <c r="BJ21" s="69">
        <f t="shared" ref="BJ21:BJ84" si="16">IF(AK21=0,0,IF((AK21+AL21+AN21)&gt;2500000,0,$E$237/12))</f>
        <v>0</v>
      </c>
      <c r="BK21" s="69">
        <f t="shared" ref="BK21:BK52" si="17">IF(AK21=0,0,(-AZ21+SegC_Emp*IF(BJ21*4+IF(AK21+AL21+AM21&gt;Max_SegCes,Max_SegCes,AK21+AL21+AM21)&gt;Max_SegCes,Max_SegCes,BJ21*4+IF(AK21+AL21+AM21&gt;Max_SegCes,Max_SegCes,AK21+AL21+AM21)))/12*3)</f>
        <v>0</v>
      </c>
      <c r="BL21" s="69">
        <f t="shared" ref="BL21:BL84" si="18">IF(AK21=0,0,IF((AK21+AL21+AN21)&gt;2500000,0,$E$238/12))</f>
        <v>0</v>
      </c>
      <c r="BM21" s="69"/>
      <c r="BN21" s="69">
        <f>+SUM(AV21:BM21)</f>
        <v>5969980.4374535726</v>
      </c>
      <c r="BO21" s="70"/>
      <c r="BP21" s="71">
        <f>+SUM(AV21:BC21)</f>
        <v>4898346.7544367993</v>
      </c>
      <c r="BQ21" s="71">
        <f>+SUM(BD21:BF21)</f>
        <v>754333.48301677324</v>
      </c>
      <c r="BR21" s="71">
        <f>+SUM(BG21)</f>
        <v>254800.2</v>
      </c>
      <c r="BS21" s="71">
        <f>+SUM(BH21:BI21)</f>
        <v>62500</v>
      </c>
      <c r="BT21" s="71">
        <f t="shared" ref="BT21:BT52" si="19">+SUM(BJ21:BM21)</f>
        <v>0</v>
      </c>
      <c r="BU21" s="71">
        <f>+SUM(BP21:BT21)</f>
        <v>5969980.4374535726</v>
      </c>
      <c r="BW21" s="68"/>
      <c r="BX21" s="71">
        <f t="shared" ref="BX21:CN21" si="20">+Q21*$BN21</f>
        <v>2984990.2187267863</v>
      </c>
      <c r="BY21" s="71">
        <f t="shared" si="20"/>
        <v>5969980.4374535726</v>
      </c>
      <c r="BZ21" s="71">
        <f t="shared" si="20"/>
        <v>5969980.4374535726</v>
      </c>
      <c r="CA21" s="71">
        <f t="shared" si="20"/>
        <v>5969980.4374535726</v>
      </c>
      <c r="CB21" s="71">
        <f t="shared" si="20"/>
        <v>5969980.4374535726</v>
      </c>
      <c r="CC21" s="71">
        <f t="shared" si="20"/>
        <v>5969980.4374535726</v>
      </c>
      <c r="CD21" s="71">
        <f t="shared" si="20"/>
        <v>5969980.4374535726</v>
      </c>
      <c r="CE21" s="71">
        <f t="shared" si="20"/>
        <v>5969980.4374535726</v>
      </c>
      <c r="CF21" s="71">
        <f t="shared" si="20"/>
        <v>2984990.2187267863</v>
      </c>
      <c r="CG21" s="71">
        <f t="shared" si="20"/>
        <v>0</v>
      </c>
      <c r="CH21" s="71">
        <f t="shared" si="20"/>
        <v>0</v>
      </c>
      <c r="CI21" s="71">
        <f t="shared" si="20"/>
        <v>0</v>
      </c>
      <c r="CJ21" s="71">
        <f t="shared" si="20"/>
        <v>0</v>
      </c>
      <c r="CK21" s="71">
        <f t="shared" si="20"/>
        <v>0</v>
      </c>
      <c r="CL21" s="71">
        <f t="shared" si="20"/>
        <v>0</v>
      </c>
      <c r="CM21" s="71">
        <f t="shared" si="20"/>
        <v>0</v>
      </c>
      <c r="CN21" s="71">
        <f t="shared" si="20"/>
        <v>0</v>
      </c>
      <c r="CQ21" s="72">
        <f>+Q21*$BP21</f>
        <v>2449173.3772183997</v>
      </c>
      <c r="CR21" s="72">
        <f t="shared" ref="CR21:DF36" si="21">+R21*$BP21</f>
        <v>4898346.7544367993</v>
      </c>
      <c r="CS21" s="72">
        <f t="shared" si="21"/>
        <v>4898346.7544367993</v>
      </c>
      <c r="CT21" s="72">
        <f t="shared" si="21"/>
        <v>4898346.7544367993</v>
      </c>
      <c r="CU21" s="72">
        <f t="shared" si="21"/>
        <v>4898346.7544367993</v>
      </c>
      <c r="CV21" s="72">
        <f t="shared" si="21"/>
        <v>4898346.7544367993</v>
      </c>
      <c r="CW21" s="72">
        <f t="shared" si="21"/>
        <v>4898346.7544367993</v>
      </c>
      <c r="CX21" s="72">
        <f t="shared" si="21"/>
        <v>4898346.7544367993</v>
      </c>
      <c r="CY21" s="72">
        <f t="shared" si="21"/>
        <v>2449173.3772183997</v>
      </c>
      <c r="CZ21" s="72">
        <f t="shared" si="21"/>
        <v>0</v>
      </c>
      <c r="DA21" s="72">
        <f t="shared" si="21"/>
        <v>0</v>
      </c>
      <c r="DB21" s="72">
        <f t="shared" si="21"/>
        <v>0</v>
      </c>
      <c r="DC21" s="72">
        <f t="shared" si="21"/>
        <v>0</v>
      </c>
      <c r="DD21" s="72">
        <f t="shared" si="21"/>
        <v>0</v>
      </c>
      <c r="DE21" s="72">
        <f t="shared" si="21"/>
        <v>0</v>
      </c>
      <c r="DF21" s="72">
        <f t="shared" si="21"/>
        <v>0</v>
      </c>
      <c r="DG21" s="73"/>
      <c r="DI21" s="72">
        <f>+Q21*$BQ21</f>
        <v>377166.74150838662</v>
      </c>
      <c r="DJ21" s="72">
        <f t="shared" ref="DI21:DX36" si="22">+R21*$BQ21</f>
        <v>754333.48301677324</v>
      </c>
      <c r="DK21" s="72">
        <f t="shared" si="22"/>
        <v>754333.48301677324</v>
      </c>
      <c r="DL21" s="72">
        <f t="shared" si="22"/>
        <v>754333.48301677324</v>
      </c>
      <c r="DM21" s="72">
        <f t="shared" si="22"/>
        <v>754333.48301677324</v>
      </c>
      <c r="DN21" s="72">
        <f t="shared" si="22"/>
        <v>754333.48301677324</v>
      </c>
      <c r="DO21" s="72">
        <f t="shared" si="22"/>
        <v>754333.48301677324</v>
      </c>
      <c r="DP21" s="72">
        <f t="shared" si="22"/>
        <v>754333.48301677324</v>
      </c>
      <c r="DQ21" s="72">
        <f t="shared" si="22"/>
        <v>377166.74150838662</v>
      </c>
      <c r="DR21" s="72">
        <f t="shared" si="22"/>
        <v>0</v>
      </c>
      <c r="DS21" s="72">
        <f t="shared" si="22"/>
        <v>0</v>
      </c>
      <c r="DT21" s="72">
        <f t="shared" si="22"/>
        <v>0</v>
      </c>
      <c r="DU21" s="72">
        <f t="shared" si="22"/>
        <v>0</v>
      </c>
      <c r="DV21" s="72">
        <f t="shared" si="22"/>
        <v>0</v>
      </c>
      <c r="DW21" s="72">
        <f t="shared" si="22"/>
        <v>0</v>
      </c>
      <c r="DX21" s="72">
        <f t="shared" si="22"/>
        <v>0</v>
      </c>
      <c r="EA21" s="72">
        <f>+Q21*$BR21</f>
        <v>127400.1</v>
      </c>
      <c r="EB21" s="72">
        <f t="shared" ref="EB21:EP36" si="23">+R21*$BR21</f>
        <v>254800.2</v>
      </c>
      <c r="EC21" s="72">
        <f t="shared" si="23"/>
        <v>254800.2</v>
      </c>
      <c r="ED21" s="72">
        <f t="shared" si="23"/>
        <v>254800.2</v>
      </c>
      <c r="EE21" s="72">
        <f t="shared" si="23"/>
        <v>254800.2</v>
      </c>
      <c r="EF21" s="72">
        <f t="shared" si="23"/>
        <v>254800.2</v>
      </c>
      <c r="EG21" s="72">
        <f t="shared" si="23"/>
        <v>254800.2</v>
      </c>
      <c r="EH21" s="72">
        <f t="shared" si="23"/>
        <v>254800.2</v>
      </c>
      <c r="EI21" s="72">
        <f t="shared" si="23"/>
        <v>127400.1</v>
      </c>
      <c r="EJ21" s="72">
        <f t="shared" si="23"/>
        <v>0</v>
      </c>
      <c r="EK21" s="72">
        <f t="shared" si="23"/>
        <v>0</v>
      </c>
      <c r="EL21" s="72">
        <f t="shared" si="23"/>
        <v>0</v>
      </c>
      <c r="EM21" s="72">
        <f t="shared" si="23"/>
        <v>0</v>
      </c>
      <c r="EN21" s="72">
        <f t="shared" si="23"/>
        <v>0</v>
      </c>
      <c r="EO21" s="72">
        <f t="shared" si="23"/>
        <v>0</v>
      </c>
      <c r="EP21" s="72">
        <f t="shared" si="23"/>
        <v>0</v>
      </c>
      <c r="ES21" s="72">
        <f>+Q21*$BS21</f>
        <v>31250</v>
      </c>
      <c r="ET21" s="72">
        <f t="shared" ref="ET21:FH36" si="24">+R21*$BS21</f>
        <v>62500</v>
      </c>
      <c r="EU21" s="72">
        <f t="shared" si="24"/>
        <v>62500</v>
      </c>
      <c r="EV21" s="72">
        <f t="shared" si="24"/>
        <v>62500</v>
      </c>
      <c r="EW21" s="72">
        <f t="shared" si="24"/>
        <v>62500</v>
      </c>
      <c r="EX21" s="72">
        <f t="shared" si="24"/>
        <v>62500</v>
      </c>
      <c r="EY21" s="72">
        <f t="shared" si="24"/>
        <v>62500</v>
      </c>
      <c r="EZ21" s="72">
        <f t="shared" si="24"/>
        <v>62500</v>
      </c>
      <c r="FA21" s="72">
        <f t="shared" si="24"/>
        <v>31250</v>
      </c>
      <c r="FB21" s="72">
        <f t="shared" si="24"/>
        <v>0</v>
      </c>
      <c r="FC21" s="72">
        <f t="shared" si="24"/>
        <v>0</v>
      </c>
      <c r="FD21" s="72">
        <f t="shared" si="24"/>
        <v>0</v>
      </c>
      <c r="FE21" s="72">
        <f t="shared" si="24"/>
        <v>0</v>
      </c>
      <c r="FF21" s="72">
        <f t="shared" si="24"/>
        <v>0</v>
      </c>
      <c r="FG21" s="72">
        <f t="shared" si="24"/>
        <v>0</v>
      </c>
      <c r="FH21" s="72">
        <f t="shared" si="24"/>
        <v>0</v>
      </c>
      <c r="FK21" s="72">
        <f>+Q21*$BT21</f>
        <v>0</v>
      </c>
      <c r="FL21" s="72">
        <f t="shared" ref="FK21:FZ36" si="25">+R21*$BT21</f>
        <v>0</v>
      </c>
      <c r="FM21" s="72">
        <f t="shared" si="25"/>
        <v>0</v>
      </c>
      <c r="FN21" s="72">
        <f t="shared" si="25"/>
        <v>0</v>
      </c>
      <c r="FO21" s="72">
        <f t="shared" si="25"/>
        <v>0</v>
      </c>
      <c r="FP21" s="72">
        <f t="shared" si="25"/>
        <v>0</v>
      </c>
      <c r="FQ21" s="72">
        <f t="shared" si="25"/>
        <v>0</v>
      </c>
      <c r="FR21" s="72">
        <f t="shared" si="25"/>
        <v>0</v>
      </c>
      <c r="FS21" s="72">
        <f t="shared" si="25"/>
        <v>0</v>
      </c>
      <c r="FT21" s="72">
        <f t="shared" si="25"/>
        <v>0</v>
      </c>
      <c r="FU21" s="72">
        <f t="shared" si="25"/>
        <v>0</v>
      </c>
      <c r="FV21" s="72">
        <f t="shared" si="25"/>
        <v>0</v>
      </c>
      <c r="FW21" s="72">
        <f t="shared" si="25"/>
        <v>0</v>
      </c>
      <c r="FX21" s="72">
        <f t="shared" si="25"/>
        <v>0</v>
      </c>
      <c r="FY21" s="72">
        <f t="shared" si="25"/>
        <v>0</v>
      </c>
      <c r="FZ21" s="72">
        <f t="shared" si="25"/>
        <v>0</v>
      </c>
    </row>
    <row r="22" spans="2:182" s="63" customFormat="1" x14ac:dyDescent="0.25">
      <c r="B22" s="59">
        <v>2</v>
      </c>
      <c r="C22" s="60" t="s">
        <v>30</v>
      </c>
      <c r="D22" s="61" t="s">
        <v>31</v>
      </c>
      <c r="E22" s="62" t="s">
        <v>134</v>
      </c>
      <c r="F22" s="62" t="s">
        <v>135</v>
      </c>
      <c r="H22" s="64">
        <v>44887</v>
      </c>
      <c r="I22" s="64">
        <v>44897</v>
      </c>
      <c r="J22" s="64">
        <v>44904</v>
      </c>
      <c r="K22" s="64">
        <v>44912</v>
      </c>
      <c r="L22" s="64">
        <v>44915</v>
      </c>
      <c r="M22" s="64">
        <v>44927</v>
      </c>
      <c r="N22" s="64">
        <v>45078</v>
      </c>
      <c r="O22" s="65">
        <v>5.5</v>
      </c>
      <c r="Q22" s="65">
        <v>0</v>
      </c>
      <c r="R22" s="65">
        <v>0</v>
      </c>
      <c r="S22" s="66">
        <v>1</v>
      </c>
      <c r="T22" s="66">
        <v>1</v>
      </c>
      <c r="U22" s="66">
        <v>1</v>
      </c>
      <c r="V22" s="66">
        <v>1</v>
      </c>
      <c r="W22" s="66">
        <v>1</v>
      </c>
      <c r="X22" s="66">
        <v>0.5</v>
      </c>
      <c r="Y22" s="66">
        <v>0</v>
      </c>
      <c r="Z22" s="66"/>
      <c r="AA22" s="66"/>
      <c r="AB22" s="66"/>
      <c r="AC22" s="65"/>
      <c r="AD22" s="65"/>
      <c r="AE22" s="65"/>
      <c r="AF22" s="65"/>
      <c r="AG22" s="65"/>
      <c r="AI22" s="65">
        <f t="shared" si="0"/>
        <v>5.5</v>
      </c>
      <c r="AK22" s="67">
        <v>751770.6</v>
      </c>
      <c r="AL22" s="67">
        <v>158333</v>
      </c>
      <c r="AM22" s="67">
        <v>0</v>
      </c>
      <c r="AN22" s="67">
        <v>55000</v>
      </c>
      <c r="AO22" s="67">
        <f t="shared" si="1"/>
        <v>104206.8622</v>
      </c>
      <c r="AP22" s="67">
        <f t="shared" si="2"/>
        <v>63707.252000000008</v>
      </c>
      <c r="AQ22" s="67">
        <f t="shared" si="3"/>
        <v>5460.6216000000004</v>
      </c>
      <c r="AR22" s="67">
        <f t="shared" si="4"/>
        <v>0</v>
      </c>
      <c r="AS22" s="67">
        <f t="shared" si="5"/>
        <v>0</v>
      </c>
      <c r="AT22" s="67">
        <f t="shared" ref="AT22:AT204" si="26">IF(AK22=0,0,(AK22+AL22+AM22+AN22)-(AO22+AP22+AQ22+AR22+AS22))</f>
        <v>791728.86419999995</v>
      </c>
      <c r="AU22" s="68"/>
      <c r="AV22" s="69">
        <f t="shared" ref="AV22:AY148" si="27">AK22</f>
        <v>751770.6</v>
      </c>
      <c r="AW22" s="69">
        <f t="shared" si="6"/>
        <v>158333</v>
      </c>
      <c r="AX22" s="69">
        <f t="shared" si="6"/>
        <v>0</v>
      </c>
      <c r="AY22" s="69">
        <f t="shared" si="6"/>
        <v>55000</v>
      </c>
      <c r="AZ22" s="67">
        <f t="shared" si="7"/>
        <v>21842.486400000002</v>
      </c>
      <c r="BA22" s="69">
        <f t="shared" si="8"/>
        <v>0</v>
      </c>
      <c r="BB22" s="69">
        <f t="shared" si="9"/>
        <v>8645.984199999999</v>
      </c>
      <c r="BC22" s="69">
        <f t="shared" si="10"/>
        <v>18111.06164</v>
      </c>
      <c r="BD22" s="69">
        <f t="shared" ref="BD22:BD204" si="28">IF(AK22=0,0,(AK22+AL22)/30*1.75)</f>
        <v>53089.376666666663</v>
      </c>
      <c r="BE22" s="69">
        <f t="shared" si="11"/>
        <v>78935.913</v>
      </c>
      <c r="BF22" s="69">
        <f t="shared" si="12"/>
        <v>4215.1777542000036</v>
      </c>
      <c r="BG22" s="69">
        <f t="shared" si="13"/>
        <v>80425.3</v>
      </c>
      <c r="BH22" s="69">
        <f t="shared" si="14"/>
        <v>62500</v>
      </c>
      <c r="BI22" s="69">
        <f t="shared" si="15"/>
        <v>3337.5</v>
      </c>
      <c r="BJ22" s="69">
        <f t="shared" si="16"/>
        <v>0</v>
      </c>
      <c r="BK22" s="69">
        <f t="shared" si="17"/>
        <v>0</v>
      </c>
      <c r="BL22" s="69">
        <f t="shared" si="18"/>
        <v>0</v>
      </c>
      <c r="BM22" s="69"/>
      <c r="BN22" s="69">
        <f t="shared" ref="BN22:BN204" si="29">+SUM(AV22:BM22)</f>
        <v>1296206.3996608667</v>
      </c>
      <c r="BO22" s="70"/>
      <c r="BP22" s="71">
        <f>+SUM(AV22:BC22)</f>
        <v>1013703.1322399999</v>
      </c>
      <c r="BQ22" s="71">
        <f>+SUM(BD22:BF22)</f>
        <v>136240.46742086665</v>
      </c>
      <c r="BR22" s="71">
        <f>+SUM(BG22)</f>
        <v>80425.3</v>
      </c>
      <c r="BS22" s="71">
        <f>+SUM(BH22:BI22)</f>
        <v>65837.5</v>
      </c>
      <c r="BT22" s="71">
        <f t="shared" si="19"/>
        <v>0</v>
      </c>
      <c r="BU22" s="71">
        <f>+SUM(BP22:BT22)</f>
        <v>1296206.3996608667</v>
      </c>
      <c r="BW22" s="68"/>
      <c r="BX22" s="71">
        <f t="shared" ref="BX22:CM37" si="30">+Q22*$BN22</f>
        <v>0</v>
      </c>
      <c r="BY22" s="71">
        <f t="shared" si="30"/>
        <v>0</v>
      </c>
      <c r="BZ22" s="71">
        <f t="shared" si="30"/>
        <v>1296206.3996608667</v>
      </c>
      <c r="CA22" s="71">
        <f t="shared" si="30"/>
        <v>1296206.3996608667</v>
      </c>
      <c r="CB22" s="71">
        <f t="shared" si="30"/>
        <v>1296206.3996608667</v>
      </c>
      <c r="CC22" s="71">
        <f t="shared" si="30"/>
        <v>1296206.3996608667</v>
      </c>
      <c r="CD22" s="71">
        <f t="shared" si="30"/>
        <v>1296206.3996608667</v>
      </c>
      <c r="CE22" s="71">
        <f t="shared" si="30"/>
        <v>648103.19983043335</v>
      </c>
      <c r="CF22" s="71">
        <f t="shared" si="30"/>
        <v>0</v>
      </c>
      <c r="CG22" s="71">
        <f t="shared" si="30"/>
        <v>0</v>
      </c>
      <c r="CH22" s="71">
        <f t="shared" si="30"/>
        <v>0</v>
      </c>
      <c r="CI22" s="71">
        <f t="shared" si="30"/>
        <v>0</v>
      </c>
      <c r="CJ22" s="71">
        <f t="shared" si="30"/>
        <v>0</v>
      </c>
      <c r="CK22" s="71">
        <f t="shared" si="30"/>
        <v>0</v>
      </c>
      <c r="CL22" s="71">
        <f t="shared" si="30"/>
        <v>0</v>
      </c>
      <c r="CM22" s="71">
        <f t="shared" si="30"/>
        <v>0</v>
      </c>
      <c r="CN22" s="71">
        <f t="shared" ref="CN22:CN53" si="31">+AG22*$BN22</f>
        <v>0</v>
      </c>
      <c r="CQ22" s="72">
        <f t="shared" ref="CQ22:DF51" si="32">+Q22*$BP22</f>
        <v>0</v>
      </c>
      <c r="CR22" s="72">
        <f t="shared" si="21"/>
        <v>0</v>
      </c>
      <c r="CS22" s="72">
        <f t="shared" si="21"/>
        <v>1013703.1322399999</v>
      </c>
      <c r="CT22" s="72">
        <f t="shared" si="21"/>
        <v>1013703.1322399999</v>
      </c>
      <c r="CU22" s="72">
        <f t="shared" si="21"/>
        <v>1013703.1322399999</v>
      </c>
      <c r="CV22" s="72">
        <f t="shared" si="21"/>
        <v>1013703.1322399999</v>
      </c>
      <c r="CW22" s="72">
        <f t="shared" si="21"/>
        <v>1013703.1322399999</v>
      </c>
      <c r="CX22" s="72">
        <f t="shared" si="21"/>
        <v>506851.56611999997</v>
      </c>
      <c r="CY22" s="72">
        <f t="shared" si="21"/>
        <v>0</v>
      </c>
      <c r="CZ22" s="72">
        <f t="shared" si="21"/>
        <v>0</v>
      </c>
      <c r="DA22" s="72">
        <f t="shared" si="21"/>
        <v>0</v>
      </c>
      <c r="DB22" s="72">
        <f t="shared" si="21"/>
        <v>0</v>
      </c>
      <c r="DC22" s="72">
        <f t="shared" si="21"/>
        <v>0</v>
      </c>
      <c r="DD22" s="72">
        <f t="shared" si="21"/>
        <v>0</v>
      </c>
      <c r="DE22" s="72">
        <f t="shared" si="21"/>
        <v>0</v>
      </c>
      <c r="DF22" s="72">
        <f t="shared" si="21"/>
        <v>0</v>
      </c>
      <c r="DG22" s="73"/>
      <c r="DI22" s="72">
        <f t="shared" si="22"/>
        <v>0</v>
      </c>
      <c r="DJ22" s="72">
        <f t="shared" si="22"/>
        <v>0</v>
      </c>
      <c r="DK22" s="72">
        <f t="shared" si="22"/>
        <v>136240.46742086665</v>
      </c>
      <c r="DL22" s="72">
        <f t="shared" si="22"/>
        <v>136240.46742086665</v>
      </c>
      <c r="DM22" s="72">
        <f t="shared" si="22"/>
        <v>136240.46742086665</v>
      </c>
      <c r="DN22" s="72">
        <f t="shared" si="22"/>
        <v>136240.46742086665</v>
      </c>
      <c r="DO22" s="72">
        <f t="shared" si="22"/>
        <v>136240.46742086665</v>
      </c>
      <c r="DP22" s="72">
        <f t="shared" si="22"/>
        <v>68120.233710433327</v>
      </c>
      <c r="DQ22" s="72">
        <f t="shared" si="22"/>
        <v>0</v>
      </c>
      <c r="DR22" s="72">
        <f t="shared" si="22"/>
        <v>0</v>
      </c>
      <c r="DS22" s="72">
        <f t="shared" si="22"/>
        <v>0</v>
      </c>
      <c r="DT22" s="72">
        <f t="shared" si="22"/>
        <v>0</v>
      </c>
      <c r="DU22" s="72">
        <f t="shared" si="22"/>
        <v>0</v>
      </c>
      <c r="DV22" s="72">
        <f t="shared" si="22"/>
        <v>0</v>
      </c>
      <c r="DW22" s="72">
        <f t="shared" si="22"/>
        <v>0</v>
      </c>
      <c r="DX22" s="72">
        <f t="shared" si="22"/>
        <v>0</v>
      </c>
      <c r="EA22" s="72">
        <f t="shared" ref="EA22:EP51" si="33">+Q22*$BR22</f>
        <v>0</v>
      </c>
      <c r="EB22" s="72">
        <f t="shared" si="23"/>
        <v>0</v>
      </c>
      <c r="EC22" s="72">
        <f t="shared" si="23"/>
        <v>80425.3</v>
      </c>
      <c r="ED22" s="72">
        <f t="shared" si="23"/>
        <v>80425.3</v>
      </c>
      <c r="EE22" s="72">
        <f t="shared" si="23"/>
        <v>80425.3</v>
      </c>
      <c r="EF22" s="72">
        <f t="shared" si="23"/>
        <v>80425.3</v>
      </c>
      <c r="EG22" s="72">
        <f t="shared" si="23"/>
        <v>80425.3</v>
      </c>
      <c r="EH22" s="72">
        <f t="shared" si="23"/>
        <v>40212.65</v>
      </c>
      <c r="EI22" s="72">
        <f t="shared" si="23"/>
        <v>0</v>
      </c>
      <c r="EJ22" s="72">
        <f t="shared" si="23"/>
        <v>0</v>
      </c>
      <c r="EK22" s="72">
        <f t="shared" si="23"/>
        <v>0</v>
      </c>
      <c r="EL22" s="72">
        <f t="shared" si="23"/>
        <v>0</v>
      </c>
      <c r="EM22" s="72">
        <f t="shared" si="23"/>
        <v>0</v>
      </c>
      <c r="EN22" s="72">
        <f t="shared" si="23"/>
        <v>0</v>
      </c>
      <c r="EO22" s="72">
        <f t="shared" si="23"/>
        <v>0</v>
      </c>
      <c r="EP22" s="72">
        <f t="shared" si="23"/>
        <v>0</v>
      </c>
      <c r="ES22" s="72">
        <f t="shared" ref="ES22:FH51" si="34">+Q22*$BS22</f>
        <v>0</v>
      </c>
      <c r="ET22" s="72">
        <f t="shared" si="24"/>
        <v>0</v>
      </c>
      <c r="EU22" s="72">
        <f t="shared" si="24"/>
        <v>65837.5</v>
      </c>
      <c r="EV22" s="72">
        <f t="shared" si="24"/>
        <v>65837.5</v>
      </c>
      <c r="EW22" s="72">
        <f t="shared" si="24"/>
        <v>65837.5</v>
      </c>
      <c r="EX22" s="72">
        <f t="shared" si="24"/>
        <v>65837.5</v>
      </c>
      <c r="EY22" s="72">
        <f t="shared" si="24"/>
        <v>65837.5</v>
      </c>
      <c r="EZ22" s="72">
        <f t="shared" si="24"/>
        <v>32918.75</v>
      </c>
      <c r="FA22" s="72">
        <f t="shared" si="24"/>
        <v>0</v>
      </c>
      <c r="FB22" s="72">
        <f t="shared" si="24"/>
        <v>0</v>
      </c>
      <c r="FC22" s="72">
        <f t="shared" si="24"/>
        <v>0</v>
      </c>
      <c r="FD22" s="72">
        <f t="shared" si="24"/>
        <v>0</v>
      </c>
      <c r="FE22" s="72">
        <f t="shared" si="24"/>
        <v>0</v>
      </c>
      <c r="FF22" s="72">
        <f t="shared" si="24"/>
        <v>0</v>
      </c>
      <c r="FG22" s="72">
        <f t="shared" si="24"/>
        <v>0</v>
      </c>
      <c r="FH22" s="72">
        <f t="shared" si="24"/>
        <v>0</v>
      </c>
      <c r="FK22" s="72">
        <f t="shared" si="25"/>
        <v>0</v>
      </c>
      <c r="FL22" s="72">
        <f t="shared" si="25"/>
        <v>0</v>
      </c>
      <c r="FM22" s="72">
        <f t="shared" si="25"/>
        <v>0</v>
      </c>
      <c r="FN22" s="72">
        <f t="shared" si="25"/>
        <v>0</v>
      </c>
      <c r="FO22" s="72">
        <f t="shared" si="25"/>
        <v>0</v>
      </c>
      <c r="FP22" s="72">
        <f t="shared" si="25"/>
        <v>0</v>
      </c>
      <c r="FQ22" s="72">
        <f t="shared" si="25"/>
        <v>0</v>
      </c>
      <c r="FR22" s="72">
        <f t="shared" si="25"/>
        <v>0</v>
      </c>
      <c r="FS22" s="72">
        <f t="shared" si="25"/>
        <v>0</v>
      </c>
      <c r="FT22" s="72">
        <f t="shared" si="25"/>
        <v>0</v>
      </c>
      <c r="FU22" s="72">
        <f t="shared" si="25"/>
        <v>0</v>
      </c>
      <c r="FV22" s="72">
        <f t="shared" si="25"/>
        <v>0</v>
      </c>
      <c r="FW22" s="72">
        <f t="shared" si="25"/>
        <v>0</v>
      </c>
      <c r="FX22" s="72">
        <f t="shared" si="25"/>
        <v>0</v>
      </c>
      <c r="FY22" s="72">
        <f t="shared" si="25"/>
        <v>0</v>
      </c>
      <c r="FZ22" s="72">
        <f t="shared" si="25"/>
        <v>0</v>
      </c>
    </row>
    <row r="23" spans="2:182" s="63" customFormat="1" x14ac:dyDescent="0.25">
      <c r="B23" s="59">
        <v>3</v>
      </c>
      <c r="C23" s="60" t="s">
        <v>30</v>
      </c>
      <c r="D23" s="61" t="s">
        <v>6</v>
      </c>
      <c r="E23" s="62" t="s">
        <v>136</v>
      </c>
      <c r="F23" s="74" t="s">
        <v>135</v>
      </c>
      <c r="H23" s="64">
        <v>44887</v>
      </c>
      <c r="I23" s="64">
        <v>44897</v>
      </c>
      <c r="J23" s="64">
        <v>44904</v>
      </c>
      <c r="K23" s="64">
        <v>44912</v>
      </c>
      <c r="L23" s="64">
        <v>44915</v>
      </c>
      <c r="M23" s="64">
        <v>44927</v>
      </c>
      <c r="N23" s="64">
        <v>45108</v>
      </c>
      <c r="O23" s="65">
        <v>6</v>
      </c>
      <c r="Q23" s="65">
        <v>0</v>
      </c>
      <c r="R23" s="65">
        <v>0</v>
      </c>
      <c r="S23" s="66">
        <v>1</v>
      </c>
      <c r="T23" s="66">
        <v>1</v>
      </c>
      <c r="U23" s="66">
        <v>1</v>
      </c>
      <c r="V23" s="66">
        <v>1</v>
      </c>
      <c r="W23" s="66">
        <v>1</v>
      </c>
      <c r="X23" s="66">
        <v>1</v>
      </c>
      <c r="Y23" s="66">
        <v>0</v>
      </c>
      <c r="Z23" s="66"/>
      <c r="AA23" s="66"/>
      <c r="AB23" s="66"/>
      <c r="AC23" s="65"/>
      <c r="AD23" s="65"/>
      <c r="AE23" s="65"/>
      <c r="AF23" s="65"/>
      <c r="AG23" s="65"/>
      <c r="AI23" s="65">
        <f t="shared" si="0"/>
        <v>6</v>
      </c>
      <c r="AK23" s="67">
        <v>1041443.97</v>
      </c>
      <c r="AL23" s="67">
        <v>158333</v>
      </c>
      <c r="AM23" s="67">
        <v>0</v>
      </c>
      <c r="AN23" s="67">
        <v>55000</v>
      </c>
      <c r="AO23" s="67">
        <f t="shared" si="1"/>
        <v>137374.46306499999</v>
      </c>
      <c r="AP23" s="67">
        <f t="shared" si="2"/>
        <v>83984.387900000002</v>
      </c>
      <c r="AQ23" s="67">
        <f t="shared" si="3"/>
        <v>7198.6618200000003</v>
      </c>
      <c r="AR23" s="67">
        <f t="shared" si="4"/>
        <v>0</v>
      </c>
      <c r="AS23" s="67">
        <f t="shared" si="5"/>
        <v>7744.778288599995</v>
      </c>
      <c r="AT23" s="67">
        <f t="shared" si="26"/>
        <v>1018474.6789263999</v>
      </c>
      <c r="AU23" s="68"/>
      <c r="AV23" s="69">
        <f t="shared" si="27"/>
        <v>1041443.97</v>
      </c>
      <c r="AW23" s="69">
        <f t="shared" si="6"/>
        <v>158333</v>
      </c>
      <c r="AX23" s="69">
        <f t="shared" si="6"/>
        <v>0</v>
      </c>
      <c r="AY23" s="69">
        <f t="shared" si="6"/>
        <v>55000</v>
      </c>
      <c r="AZ23" s="67">
        <f t="shared" si="7"/>
        <v>28794.647280000001</v>
      </c>
      <c r="BA23" s="69">
        <f t="shared" si="8"/>
        <v>0</v>
      </c>
      <c r="BB23" s="69">
        <f t="shared" si="9"/>
        <v>11397.881214999999</v>
      </c>
      <c r="BC23" s="69">
        <f t="shared" si="10"/>
        <v>23875.561702999999</v>
      </c>
      <c r="BD23" s="69">
        <f t="shared" si="28"/>
        <v>69986.989916666673</v>
      </c>
      <c r="BE23" s="69">
        <f t="shared" si="11"/>
        <v>58581.223312499998</v>
      </c>
      <c r="BF23" s="69">
        <f t="shared" si="12"/>
        <v>3128.2373248874974</v>
      </c>
      <c r="BG23" s="69">
        <f t="shared" si="13"/>
        <v>104564.7475</v>
      </c>
      <c r="BH23" s="69">
        <f t="shared" si="14"/>
        <v>62500</v>
      </c>
      <c r="BI23" s="69">
        <f t="shared" si="15"/>
        <v>3337.5</v>
      </c>
      <c r="BJ23" s="69">
        <f t="shared" si="16"/>
        <v>0</v>
      </c>
      <c r="BK23" s="69">
        <f t="shared" si="17"/>
        <v>0</v>
      </c>
      <c r="BL23" s="69">
        <f t="shared" si="18"/>
        <v>0</v>
      </c>
      <c r="BM23" s="69"/>
      <c r="BN23" s="69">
        <f t="shared" si="29"/>
        <v>1620943.758252054</v>
      </c>
      <c r="BO23" s="70"/>
      <c r="BP23" s="71">
        <f>+SUM(AV23:BC23)</f>
        <v>1318845.0601979999</v>
      </c>
      <c r="BQ23" s="71">
        <f>+SUM(BD23:BF23)</f>
        <v>131696.45055405417</v>
      </c>
      <c r="BR23" s="71">
        <f>+SUM(BG23)</f>
        <v>104564.7475</v>
      </c>
      <c r="BS23" s="71">
        <f>+SUM(BH23:BI23)</f>
        <v>65837.5</v>
      </c>
      <c r="BT23" s="71">
        <f t="shared" si="19"/>
        <v>0</v>
      </c>
      <c r="BU23" s="71">
        <f>+SUM(BP23:BT23)</f>
        <v>1620943.7582520542</v>
      </c>
      <c r="BW23" s="68"/>
      <c r="BX23" s="71">
        <f t="shared" si="30"/>
        <v>0</v>
      </c>
      <c r="BY23" s="71">
        <f t="shared" si="30"/>
        <v>0</v>
      </c>
      <c r="BZ23" s="71">
        <f t="shared" si="30"/>
        <v>1620943.758252054</v>
      </c>
      <c r="CA23" s="71">
        <f t="shared" si="30"/>
        <v>1620943.758252054</v>
      </c>
      <c r="CB23" s="71">
        <f t="shared" si="30"/>
        <v>1620943.758252054</v>
      </c>
      <c r="CC23" s="71">
        <f t="shared" si="30"/>
        <v>1620943.758252054</v>
      </c>
      <c r="CD23" s="71">
        <f t="shared" si="30"/>
        <v>1620943.758252054</v>
      </c>
      <c r="CE23" s="71">
        <f t="shared" si="30"/>
        <v>1620943.758252054</v>
      </c>
      <c r="CF23" s="71">
        <f t="shared" si="30"/>
        <v>0</v>
      </c>
      <c r="CG23" s="71">
        <f t="shared" si="30"/>
        <v>0</v>
      </c>
      <c r="CH23" s="71">
        <f t="shared" si="30"/>
        <v>0</v>
      </c>
      <c r="CI23" s="71">
        <f t="shared" si="30"/>
        <v>0</v>
      </c>
      <c r="CJ23" s="71">
        <f t="shared" si="30"/>
        <v>0</v>
      </c>
      <c r="CK23" s="71">
        <f t="shared" si="30"/>
        <v>0</v>
      </c>
      <c r="CL23" s="71">
        <f t="shared" si="30"/>
        <v>0</v>
      </c>
      <c r="CM23" s="71">
        <f t="shared" si="30"/>
        <v>0</v>
      </c>
      <c r="CN23" s="71">
        <f t="shared" si="31"/>
        <v>0</v>
      </c>
      <c r="CQ23" s="72">
        <f t="shared" si="32"/>
        <v>0</v>
      </c>
      <c r="CR23" s="72">
        <f t="shared" si="21"/>
        <v>0</v>
      </c>
      <c r="CS23" s="72">
        <f t="shared" si="21"/>
        <v>1318845.0601979999</v>
      </c>
      <c r="CT23" s="72">
        <f t="shared" si="21"/>
        <v>1318845.0601979999</v>
      </c>
      <c r="CU23" s="72">
        <f t="shared" si="21"/>
        <v>1318845.0601979999</v>
      </c>
      <c r="CV23" s="72">
        <f t="shared" si="21"/>
        <v>1318845.0601979999</v>
      </c>
      <c r="CW23" s="72">
        <f t="shared" si="21"/>
        <v>1318845.0601979999</v>
      </c>
      <c r="CX23" s="72">
        <f t="shared" si="21"/>
        <v>1318845.0601979999</v>
      </c>
      <c r="CY23" s="72">
        <f t="shared" si="21"/>
        <v>0</v>
      </c>
      <c r="CZ23" s="72">
        <f t="shared" si="21"/>
        <v>0</v>
      </c>
      <c r="DA23" s="72">
        <f t="shared" si="21"/>
        <v>0</v>
      </c>
      <c r="DB23" s="72">
        <f t="shared" si="21"/>
        <v>0</v>
      </c>
      <c r="DC23" s="72">
        <f t="shared" si="21"/>
        <v>0</v>
      </c>
      <c r="DD23" s="72">
        <f t="shared" si="21"/>
        <v>0</v>
      </c>
      <c r="DE23" s="72">
        <f t="shared" si="21"/>
        <v>0</v>
      </c>
      <c r="DF23" s="72">
        <f t="shared" si="21"/>
        <v>0</v>
      </c>
      <c r="DG23" s="73"/>
      <c r="DI23" s="72">
        <f t="shared" si="22"/>
        <v>0</v>
      </c>
      <c r="DJ23" s="72">
        <f t="shared" si="22"/>
        <v>0</v>
      </c>
      <c r="DK23" s="72">
        <f t="shared" si="22"/>
        <v>131696.45055405417</v>
      </c>
      <c r="DL23" s="72">
        <f t="shared" si="22"/>
        <v>131696.45055405417</v>
      </c>
      <c r="DM23" s="72">
        <f t="shared" si="22"/>
        <v>131696.45055405417</v>
      </c>
      <c r="DN23" s="72">
        <f t="shared" si="22"/>
        <v>131696.45055405417</v>
      </c>
      <c r="DO23" s="72">
        <f t="shared" si="22"/>
        <v>131696.45055405417</v>
      </c>
      <c r="DP23" s="72">
        <f t="shared" si="22"/>
        <v>131696.45055405417</v>
      </c>
      <c r="DQ23" s="72">
        <f t="shared" si="22"/>
        <v>0</v>
      </c>
      <c r="DR23" s="72">
        <f t="shared" si="22"/>
        <v>0</v>
      </c>
      <c r="DS23" s="72">
        <f t="shared" si="22"/>
        <v>0</v>
      </c>
      <c r="DT23" s="72">
        <f t="shared" si="22"/>
        <v>0</v>
      </c>
      <c r="DU23" s="72">
        <f t="shared" si="22"/>
        <v>0</v>
      </c>
      <c r="DV23" s="72">
        <f t="shared" si="22"/>
        <v>0</v>
      </c>
      <c r="DW23" s="72">
        <f t="shared" si="22"/>
        <v>0</v>
      </c>
      <c r="DX23" s="72">
        <f t="shared" si="22"/>
        <v>0</v>
      </c>
      <c r="EA23" s="72">
        <f t="shared" si="33"/>
        <v>0</v>
      </c>
      <c r="EB23" s="72">
        <f t="shared" si="23"/>
        <v>0</v>
      </c>
      <c r="EC23" s="72">
        <f t="shared" si="23"/>
        <v>104564.7475</v>
      </c>
      <c r="ED23" s="72">
        <f t="shared" si="23"/>
        <v>104564.7475</v>
      </c>
      <c r="EE23" s="72">
        <f t="shared" si="23"/>
        <v>104564.7475</v>
      </c>
      <c r="EF23" s="72">
        <f t="shared" si="23"/>
        <v>104564.7475</v>
      </c>
      <c r="EG23" s="72">
        <f t="shared" si="23"/>
        <v>104564.7475</v>
      </c>
      <c r="EH23" s="72">
        <f t="shared" si="23"/>
        <v>104564.7475</v>
      </c>
      <c r="EI23" s="72">
        <f t="shared" si="23"/>
        <v>0</v>
      </c>
      <c r="EJ23" s="72">
        <f t="shared" si="23"/>
        <v>0</v>
      </c>
      <c r="EK23" s="72">
        <f t="shared" si="23"/>
        <v>0</v>
      </c>
      <c r="EL23" s="72">
        <f t="shared" si="23"/>
        <v>0</v>
      </c>
      <c r="EM23" s="72">
        <f t="shared" si="23"/>
        <v>0</v>
      </c>
      <c r="EN23" s="72">
        <f t="shared" si="23"/>
        <v>0</v>
      </c>
      <c r="EO23" s="72">
        <f t="shared" si="23"/>
        <v>0</v>
      </c>
      <c r="EP23" s="72">
        <f t="shared" si="23"/>
        <v>0</v>
      </c>
      <c r="ES23" s="72">
        <f t="shared" si="34"/>
        <v>0</v>
      </c>
      <c r="ET23" s="72">
        <f t="shared" si="24"/>
        <v>0</v>
      </c>
      <c r="EU23" s="72">
        <f t="shared" si="24"/>
        <v>65837.5</v>
      </c>
      <c r="EV23" s="72">
        <f t="shared" si="24"/>
        <v>65837.5</v>
      </c>
      <c r="EW23" s="72">
        <f t="shared" si="24"/>
        <v>65837.5</v>
      </c>
      <c r="EX23" s="72">
        <f t="shared" si="24"/>
        <v>65837.5</v>
      </c>
      <c r="EY23" s="72">
        <f t="shared" si="24"/>
        <v>65837.5</v>
      </c>
      <c r="EZ23" s="72">
        <f t="shared" si="24"/>
        <v>65837.5</v>
      </c>
      <c r="FA23" s="72">
        <f t="shared" si="24"/>
        <v>0</v>
      </c>
      <c r="FB23" s="72">
        <f t="shared" si="24"/>
        <v>0</v>
      </c>
      <c r="FC23" s="72">
        <f t="shared" si="24"/>
        <v>0</v>
      </c>
      <c r="FD23" s="72">
        <f t="shared" si="24"/>
        <v>0</v>
      </c>
      <c r="FE23" s="72">
        <f t="shared" si="24"/>
        <v>0</v>
      </c>
      <c r="FF23" s="72">
        <f t="shared" si="24"/>
        <v>0</v>
      </c>
      <c r="FG23" s="72">
        <f t="shared" si="24"/>
        <v>0</v>
      </c>
      <c r="FH23" s="72">
        <f t="shared" si="24"/>
        <v>0</v>
      </c>
      <c r="FK23" s="72">
        <f t="shared" si="25"/>
        <v>0</v>
      </c>
      <c r="FL23" s="72">
        <f t="shared" si="25"/>
        <v>0</v>
      </c>
      <c r="FM23" s="72">
        <f t="shared" si="25"/>
        <v>0</v>
      </c>
      <c r="FN23" s="72">
        <f t="shared" si="25"/>
        <v>0</v>
      </c>
      <c r="FO23" s="72">
        <f t="shared" si="25"/>
        <v>0</v>
      </c>
      <c r="FP23" s="72">
        <f t="shared" si="25"/>
        <v>0</v>
      </c>
      <c r="FQ23" s="72">
        <f t="shared" si="25"/>
        <v>0</v>
      </c>
      <c r="FR23" s="72">
        <f t="shared" si="25"/>
        <v>0</v>
      </c>
      <c r="FS23" s="72">
        <f t="shared" si="25"/>
        <v>0</v>
      </c>
      <c r="FT23" s="72">
        <f t="shared" si="25"/>
        <v>0</v>
      </c>
      <c r="FU23" s="72">
        <f t="shared" si="25"/>
        <v>0</v>
      </c>
      <c r="FV23" s="72">
        <f t="shared" si="25"/>
        <v>0</v>
      </c>
      <c r="FW23" s="72">
        <f t="shared" si="25"/>
        <v>0</v>
      </c>
      <c r="FX23" s="72">
        <f t="shared" si="25"/>
        <v>0</v>
      </c>
      <c r="FY23" s="72">
        <f t="shared" si="25"/>
        <v>0</v>
      </c>
      <c r="FZ23" s="72">
        <f t="shared" si="25"/>
        <v>0</v>
      </c>
    </row>
    <row r="24" spans="2:182" s="63" customFormat="1" x14ac:dyDescent="0.25">
      <c r="B24" s="59">
        <v>4</v>
      </c>
      <c r="C24" s="60" t="s">
        <v>30</v>
      </c>
      <c r="D24" s="61" t="s">
        <v>6</v>
      </c>
      <c r="E24" s="62" t="s">
        <v>136</v>
      </c>
      <c r="F24" s="62" t="s">
        <v>135</v>
      </c>
      <c r="H24" s="64">
        <v>44887</v>
      </c>
      <c r="I24" s="64">
        <v>44897</v>
      </c>
      <c r="J24" s="64">
        <v>44904</v>
      </c>
      <c r="K24" s="64">
        <v>44912</v>
      </c>
      <c r="L24" s="64">
        <v>44915</v>
      </c>
      <c r="M24" s="64">
        <v>44927</v>
      </c>
      <c r="N24" s="64">
        <v>45078</v>
      </c>
      <c r="O24" s="65">
        <v>5</v>
      </c>
      <c r="Q24" s="65">
        <v>0</v>
      </c>
      <c r="R24" s="65">
        <v>0</v>
      </c>
      <c r="S24" s="66">
        <v>1</v>
      </c>
      <c r="T24" s="66">
        <v>1</v>
      </c>
      <c r="U24" s="66">
        <v>1</v>
      </c>
      <c r="V24" s="66">
        <v>1</v>
      </c>
      <c r="W24" s="66">
        <v>1</v>
      </c>
      <c r="X24" s="66">
        <v>0</v>
      </c>
      <c r="Y24" s="66">
        <v>0</v>
      </c>
      <c r="Z24" s="66"/>
      <c r="AA24" s="66"/>
      <c r="AB24" s="66"/>
      <c r="AC24" s="65"/>
      <c r="AD24" s="65"/>
      <c r="AE24" s="65"/>
      <c r="AF24" s="65"/>
      <c r="AG24" s="65"/>
      <c r="AI24" s="65">
        <f t="shared" si="0"/>
        <v>5</v>
      </c>
      <c r="AK24" s="67">
        <v>1041443.97</v>
      </c>
      <c r="AL24" s="67">
        <v>158333</v>
      </c>
      <c r="AM24" s="67">
        <v>0</v>
      </c>
      <c r="AN24" s="67">
        <v>55000</v>
      </c>
      <c r="AO24" s="67">
        <f t="shared" si="1"/>
        <v>137374.46306499999</v>
      </c>
      <c r="AP24" s="67">
        <f t="shared" si="2"/>
        <v>83984.387900000002</v>
      </c>
      <c r="AQ24" s="67">
        <f t="shared" si="3"/>
        <v>7198.6618200000003</v>
      </c>
      <c r="AR24" s="67">
        <f t="shared" si="4"/>
        <v>0</v>
      </c>
      <c r="AS24" s="67">
        <f t="shared" si="5"/>
        <v>7744.778288599995</v>
      </c>
      <c r="AT24" s="67">
        <f t="shared" si="26"/>
        <v>1018474.6789263999</v>
      </c>
      <c r="AU24" s="68"/>
      <c r="AV24" s="69">
        <f t="shared" si="27"/>
        <v>1041443.97</v>
      </c>
      <c r="AW24" s="69">
        <f t="shared" si="6"/>
        <v>158333</v>
      </c>
      <c r="AX24" s="69">
        <f t="shared" si="6"/>
        <v>0</v>
      </c>
      <c r="AY24" s="69">
        <f t="shared" si="6"/>
        <v>55000</v>
      </c>
      <c r="AZ24" s="67">
        <f t="shared" si="7"/>
        <v>28794.647280000001</v>
      </c>
      <c r="BA24" s="69">
        <f t="shared" si="8"/>
        <v>0</v>
      </c>
      <c r="BB24" s="69">
        <f t="shared" si="9"/>
        <v>11397.881214999999</v>
      </c>
      <c r="BC24" s="69">
        <f t="shared" si="10"/>
        <v>23875.561702999999</v>
      </c>
      <c r="BD24" s="69">
        <f t="shared" si="28"/>
        <v>69986.989916666673</v>
      </c>
      <c r="BE24" s="69">
        <f t="shared" si="11"/>
        <v>58581.223312499998</v>
      </c>
      <c r="BF24" s="69">
        <f t="shared" si="12"/>
        <v>3128.2373248874974</v>
      </c>
      <c r="BG24" s="69">
        <f t="shared" si="13"/>
        <v>104564.7475</v>
      </c>
      <c r="BH24" s="69">
        <f t="shared" si="14"/>
        <v>62500</v>
      </c>
      <c r="BI24" s="69">
        <f t="shared" si="15"/>
        <v>3337.5</v>
      </c>
      <c r="BJ24" s="69">
        <f t="shared" si="16"/>
        <v>0</v>
      </c>
      <c r="BK24" s="69">
        <f t="shared" si="17"/>
        <v>0</v>
      </c>
      <c r="BL24" s="69">
        <f t="shared" si="18"/>
        <v>0</v>
      </c>
      <c r="BM24" s="69"/>
      <c r="BN24" s="69">
        <f t="shared" si="29"/>
        <v>1620943.758252054</v>
      </c>
      <c r="BO24" s="70"/>
      <c r="BP24" s="71">
        <f t="shared" ref="BP24:BP30" si="35">+SUM(AV24:BC24)</f>
        <v>1318845.0601979999</v>
      </c>
      <c r="BQ24" s="71">
        <f t="shared" ref="BQ24:BQ30" si="36">+SUM(BD24:BF24)</f>
        <v>131696.45055405417</v>
      </c>
      <c r="BR24" s="71">
        <f t="shared" ref="BR24:BR30" si="37">+SUM(BG24)</f>
        <v>104564.7475</v>
      </c>
      <c r="BS24" s="71">
        <f t="shared" ref="BS24:BS30" si="38">+SUM(BH24:BI24)</f>
        <v>65837.5</v>
      </c>
      <c r="BT24" s="71">
        <f t="shared" si="19"/>
        <v>0</v>
      </c>
      <c r="BU24" s="71">
        <f t="shared" ref="BU24:BU30" si="39">+SUM(BP24:BT24)</f>
        <v>1620943.7582520542</v>
      </c>
      <c r="BW24" s="68"/>
      <c r="BX24" s="71">
        <f t="shared" si="30"/>
        <v>0</v>
      </c>
      <c r="BY24" s="71">
        <f t="shared" si="30"/>
        <v>0</v>
      </c>
      <c r="BZ24" s="71">
        <f t="shared" si="30"/>
        <v>1620943.758252054</v>
      </c>
      <c r="CA24" s="71">
        <f t="shared" si="30"/>
        <v>1620943.758252054</v>
      </c>
      <c r="CB24" s="71">
        <f t="shared" si="30"/>
        <v>1620943.758252054</v>
      </c>
      <c r="CC24" s="71">
        <f t="shared" si="30"/>
        <v>1620943.758252054</v>
      </c>
      <c r="CD24" s="71">
        <f t="shared" si="30"/>
        <v>1620943.758252054</v>
      </c>
      <c r="CE24" s="71">
        <f t="shared" si="30"/>
        <v>0</v>
      </c>
      <c r="CF24" s="71">
        <f t="shared" si="30"/>
        <v>0</v>
      </c>
      <c r="CG24" s="71">
        <f t="shared" si="30"/>
        <v>0</v>
      </c>
      <c r="CH24" s="71">
        <f t="shared" si="30"/>
        <v>0</v>
      </c>
      <c r="CI24" s="71">
        <f t="shared" si="30"/>
        <v>0</v>
      </c>
      <c r="CJ24" s="71">
        <f t="shared" si="30"/>
        <v>0</v>
      </c>
      <c r="CK24" s="71">
        <f t="shared" si="30"/>
        <v>0</v>
      </c>
      <c r="CL24" s="71">
        <f t="shared" si="30"/>
        <v>0</v>
      </c>
      <c r="CM24" s="71">
        <f t="shared" si="30"/>
        <v>0</v>
      </c>
      <c r="CN24" s="71">
        <f t="shared" si="31"/>
        <v>0</v>
      </c>
      <c r="CQ24" s="72">
        <f t="shared" si="32"/>
        <v>0</v>
      </c>
      <c r="CR24" s="72">
        <f t="shared" si="21"/>
        <v>0</v>
      </c>
      <c r="CS24" s="72">
        <f t="shared" si="21"/>
        <v>1318845.0601979999</v>
      </c>
      <c r="CT24" s="72">
        <f t="shared" si="21"/>
        <v>1318845.0601979999</v>
      </c>
      <c r="CU24" s="72">
        <f t="shared" si="21"/>
        <v>1318845.0601979999</v>
      </c>
      <c r="CV24" s="72">
        <f t="shared" si="21"/>
        <v>1318845.0601979999</v>
      </c>
      <c r="CW24" s="72">
        <f t="shared" si="21"/>
        <v>1318845.0601979999</v>
      </c>
      <c r="CX24" s="72">
        <f t="shared" si="21"/>
        <v>0</v>
      </c>
      <c r="CY24" s="72">
        <f t="shared" si="21"/>
        <v>0</v>
      </c>
      <c r="CZ24" s="72">
        <f t="shared" si="21"/>
        <v>0</v>
      </c>
      <c r="DA24" s="72">
        <f t="shared" si="21"/>
        <v>0</v>
      </c>
      <c r="DB24" s="72">
        <f t="shared" si="21"/>
        <v>0</v>
      </c>
      <c r="DC24" s="72">
        <f t="shared" si="21"/>
        <v>0</v>
      </c>
      <c r="DD24" s="72">
        <f t="shared" si="21"/>
        <v>0</v>
      </c>
      <c r="DE24" s="72">
        <f t="shared" si="21"/>
        <v>0</v>
      </c>
      <c r="DF24" s="72">
        <f t="shared" si="21"/>
        <v>0</v>
      </c>
      <c r="DG24" s="73"/>
      <c r="DI24" s="72">
        <f t="shared" si="22"/>
        <v>0</v>
      </c>
      <c r="DJ24" s="72">
        <f t="shared" si="22"/>
        <v>0</v>
      </c>
      <c r="DK24" s="72">
        <f t="shared" si="22"/>
        <v>131696.45055405417</v>
      </c>
      <c r="DL24" s="72">
        <f t="shared" si="22"/>
        <v>131696.45055405417</v>
      </c>
      <c r="DM24" s="72">
        <f t="shared" si="22"/>
        <v>131696.45055405417</v>
      </c>
      <c r="DN24" s="72">
        <f t="shared" si="22"/>
        <v>131696.45055405417</v>
      </c>
      <c r="DO24" s="72">
        <f t="shared" si="22"/>
        <v>131696.45055405417</v>
      </c>
      <c r="DP24" s="72">
        <f t="shared" si="22"/>
        <v>0</v>
      </c>
      <c r="DQ24" s="72">
        <f t="shared" si="22"/>
        <v>0</v>
      </c>
      <c r="DR24" s="72">
        <f t="shared" si="22"/>
        <v>0</v>
      </c>
      <c r="DS24" s="72">
        <f t="shared" si="22"/>
        <v>0</v>
      </c>
      <c r="DT24" s="72">
        <f t="shared" si="22"/>
        <v>0</v>
      </c>
      <c r="DU24" s="72">
        <f t="shared" si="22"/>
        <v>0</v>
      </c>
      <c r="DV24" s="72">
        <f t="shared" si="22"/>
        <v>0</v>
      </c>
      <c r="DW24" s="72">
        <f t="shared" si="22"/>
        <v>0</v>
      </c>
      <c r="DX24" s="72">
        <f t="shared" si="22"/>
        <v>0</v>
      </c>
      <c r="EA24" s="72">
        <f t="shared" si="33"/>
        <v>0</v>
      </c>
      <c r="EB24" s="72">
        <f t="shared" si="23"/>
        <v>0</v>
      </c>
      <c r="EC24" s="72">
        <f t="shared" si="23"/>
        <v>104564.7475</v>
      </c>
      <c r="ED24" s="72">
        <f t="shared" si="23"/>
        <v>104564.7475</v>
      </c>
      <c r="EE24" s="72">
        <f t="shared" si="23"/>
        <v>104564.7475</v>
      </c>
      <c r="EF24" s="72">
        <f t="shared" si="23"/>
        <v>104564.7475</v>
      </c>
      <c r="EG24" s="72">
        <f t="shared" si="23"/>
        <v>104564.7475</v>
      </c>
      <c r="EH24" s="72">
        <f t="shared" si="23"/>
        <v>0</v>
      </c>
      <c r="EI24" s="72">
        <f t="shared" si="23"/>
        <v>0</v>
      </c>
      <c r="EJ24" s="72">
        <f t="shared" si="23"/>
        <v>0</v>
      </c>
      <c r="EK24" s="72">
        <f t="shared" si="23"/>
        <v>0</v>
      </c>
      <c r="EL24" s="72">
        <f t="shared" si="23"/>
        <v>0</v>
      </c>
      <c r="EM24" s="72">
        <f t="shared" si="23"/>
        <v>0</v>
      </c>
      <c r="EN24" s="72">
        <f t="shared" si="23"/>
        <v>0</v>
      </c>
      <c r="EO24" s="72">
        <f t="shared" si="23"/>
        <v>0</v>
      </c>
      <c r="EP24" s="72">
        <f t="shared" si="23"/>
        <v>0</v>
      </c>
      <c r="ES24" s="72">
        <f t="shared" si="34"/>
        <v>0</v>
      </c>
      <c r="ET24" s="72">
        <f t="shared" si="24"/>
        <v>0</v>
      </c>
      <c r="EU24" s="72">
        <f t="shared" si="24"/>
        <v>65837.5</v>
      </c>
      <c r="EV24" s="72">
        <f t="shared" si="24"/>
        <v>65837.5</v>
      </c>
      <c r="EW24" s="72">
        <f t="shared" si="24"/>
        <v>65837.5</v>
      </c>
      <c r="EX24" s="72">
        <f t="shared" si="24"/>
        <v>65837.5</v>
      </c>
      <c r="EY24" s="72">
        <f t="shared" si="24"/>
        <v>65837.5</v>
      </c>
      <c r="EZ24" s="72">
        <f t="shared" si="24"/>
        <v>0</v>
      </c>
      <c r="FA24" s="72">
        <f t="shared" si="24"/>
        <v>0</v>
      </c>
      <c r="FB24" s="72">
        <f t="shared" si="24"/>
        <v>0</v>
      </c>
      <c r="FC24" s="72">
        <f t="shared" si="24"/>
        <v>0</v>
      </c>
      <c r="FD24" s="72">
        <f t="shared" si="24"/>
        <v>0</v>
      </c>
      <c r="FE24" s="72">
        <f t="shared" si="24"/>
        <v>0</v>
      </c>
      <c r="FF24" s="72">
        <f t="shared" si="24"/>
        <v>0</v>
      </c>
      <c r="FG24" s="72">
        <f t="shared" si="24"/>
        <v>0</v>
      </c>
      <c r="FH24" s="72">
        <f t="shared" si="24"/>
        <v>0</v>
      </c>
      <c r="FK24" s="72">
        <f t="shared" si="25"/>
        <v>0</v>
      </c>
      <c r="FL24" s="72">
        <f t="shared" si="25"/>
        <v>0</v>
      </c>
      <c r="FM24" s="72">
        <f t="shared" si="25"/>
        <v>0</v>
      </c>
      <c r="FN24" s="72">
        <f t="shared" si="25"/>
        <v>0</v>
      </c>
      <c r="FO24" s="72">
        <f t="shared" si="25"/>
        <v>0</v>
      </c>
      <c r="FP24" s="72">
        <f t="shared" si="25"/>
        <v>0</v>
      </c>
      <c r="FQ24" s="72">
        <f t="shared" si="25"/>
        <v>0</v>
      </c>
      <c r="FR24" s="72">
        <f t="shared" si="25"/>
        <v>0</v>
      </c>
      <c r="FS24" s="72">
        <f t="shared" si="25"/>
        <v>0</v>
      </c>
      <c r="FT24" s="72">
        <f t="shared" si="25"/>
        <v>0</v>
      </c>
      <c r="FU24" s="72">
        <f t="shared" si="25"/>
        <v>0</v>
      </c>
      <c r="FV24" s="72">
        <f t="shared" si="25"/>
        <v>0</v>
      </c>
      <c r="FW24" s="72">
        <f t="shared" si="25"/>
        <v>0</v>
      </c>
      <c r="FX24" s="72">
        <f t="shared" si="25"/>
        <v>0</v>
      </c>
      <c r="FY24" s="72">
        <f t="shared" si="25"/>
        <v>0</v>
      </c>
      <c r="FZ24" s="72">
        <f t="shared" si="25"/>
        <v>0</v>
      </c>
    </row>
    <row r="25" spans="2:182" s="63" customFormat="1" x14ac:dyDescent="0.25">
      <c r="B25" s="59">
        <v>5</v>
      </c>
      <c r="C25" s="60" t="s">
        <v>30</v>
      </c>
      <c r="D25" s="61" t="s">
        <v>32</v>
      </c>
      <c r="E25" s="62" t="s">
        <v>136</v>
      </c>
      <c r="F25" s="62" t="s">
        <v>137</v>
      </c>
      <c r="H25" s="64">
        <v>44887</v>
      </c>
      <c r="I25" s="64">
        <v>44897</v>
      </c>
      <c r="J25" s="64">
        <v>44904</v>
      </c>
      <c r="K25" s="64">
        <v>44912</v>
      </c>
      <c r="L25" s="64">
        <v>44915</v>
      </c>
      <c r="M25" s="64">
        <v>44927</v>
      </c>
      <c r="N25" s="64">
        <v>44986</v>
      </c>
      <c r="O25" s="65">
        <v>2</v>
      </c>
      <c r="Q25" s="65">
        <v>0</v>
      </c>
      <c r="R25" s="65">
        <v>0</v>
      </c>
      <c r="S25" s="66">
        <v>0</v>
      </c>
      <c r="T25" s="66">
        <v>0</v>
      </c>
      <c r="U25" s="66">
        <v>0</v>
      </c>
      <c r="V25" s="66">
        <v>0</v>
      </c>
      <c r="W25" s="66">
        <v>1</v>
      </c>
      <c r="X25" s="66">
        <v>1</v>
      </c>
      <c r="Y25" s="66">
        <v>0</v>
      </c>
      <c r="Z25" s="66"/>
      <c r="AA25" s="66"/>
      <c r="AB25" s="66"/>
      <c r="AC25" s="65"/>
      <c r="AD25" s="65"/>
      <c r="AE25" s="65"/>
      <c r="AF25" s="65"/>
      <c r="AG25" s="65"/>
      <c r="AI25" s="65">
        <f t="shared" si="0"/>
        <v>2</v>
      </c>
      <c r="AK25" s="67">
        <v>1475021.66</v>
      </c>
      <c r="AL25" s="67">
        <v>158333</v>
      </c>
      <c r="AM25" s="67">
        <v>0</v>
      </c>
      <c r="AN25" s="67">
        <v>55000</v>
      </c>
      <c r="AO25" s="67">
        <f t="shared" si="1"/>
        <v>187019.10857000001</v>
      </c>
      <c r="AP25" s="67">
        <f t="shared" si="2"/>
        <v>114334.82620000001</v>
      </c>
      <c r="AQ25" s="67">
        <f t="shared" si="3"/>
        <v>9800.1279599999998</v>
      </c>
      <c r="AR25" s="67">
        <f t="shared" si="4"/>
        <v>0</v>
      </c>
      <c r="AS25" s="67">
        <f t="shared" si="5"/>
        <v>21784.023890799999</v>
      </c>
      <c r="AT25" s="67">
        <f t="shared" si="26"/>
        <v>1355416.5733792</v>
      </c>
      <c r="AU25" s="68"/>
      <c r="AV25" s="69">
        <f t="shared" si="27"/>
        <v>1475021.66</v>
      </c>
      <c r="AW25" s="69">
        <f t="shared" si="6"/>
        <v>158333</v>
      </c>
      <c r="AX25" s="69">
        <f t="shared" si="6"/>
        <v>0</v>
      </c>
      <c r="AY25" s="69">
        <f t="shared" si="6"/>
        <v>55000</v>
      </c>
      <c r="AZ25" s="67">
        <f t="shared" si="7"/>
        <v>39200.511839999999</v>
      </c>
      <c r="BA25" s="69">
        <f t="shared" si="8"/>
        <v>0</v>
      </c>
      <c r="BB25" s="69">
        <f t="shared" si="9"/>
        <v>15516.869269999999</v>
      </c>
      <c r="BC25" s="69">
        <f t="shared" si="10"/>
        <v>32503.757733999999</v>
      </c>
      <c r="BD25" s="69">
        <f t="shared" si="28"/>
        <v>95279.021833333332</v>
      </c>
      <c r="BE25" s="69">
        <f t="shared" si="11"/>
        <v>82969.968374999997</v>
      </c>
      <c r="BF25" s="69">
        <f t="shared" si="12"/>
        <v>4430.5963112249938</v>
      </c>
      <c r="BG25" s="69">
        <f t="shared" si="13"/>
        <v>140696.22166666665</v>
      </c>
      <c r="BH25" s="69">
        <f t="shared" si="14"/>
        <v>62500</v>
      </c>
      <c r="BI25" s="69">
        <f t="shared" si="15"/>
        <v>3337.5</v>
      </c>
      <c r="BJ25" s="69">
        <f t="shared" si="16"/>
        <v>0</v>
      </c>
      <c r="BK25" s="69">
        <f t="shared" si="17"/>
        <v>0</v>
      </c>
      <c r="BL25" s="69">
        <f t="shared" si="18"/>
        <v>0</v>
      </c>
      <c r="BM25" s="69"/>
      <c r="BN25" s="69">
        <f t="shared" si="29"/>
        <v>2164789.107030225</v>
      </c>
      <c r="BO25" s="70"/>
      <c r="BP25" s="71">
        <f t="shared" si="35"/>
        <v>1775575.7988439999</v>
      </c>
      <c r="BQ25" s="71">
        <f t="shared" si="36"/>
        <v>182679.58651955833</v>
      </c>
      <c r="BR25" s="71">
        <f t="shared" si="37"/>
        <v>140696.22166666665</v>
      </c>
      <c r="BS25" s="71">
        <f t="shared" si="38"/>
        <v>65837.5</v>
      </c>
      <c r="BT25" s="71">
        <f t="shared" si="19"/>
        <v>0</v>
      </c>
      <c r="BU25" s="71">
        <f t="shared" si="39"/>
        <v>2164789.107030225</v>
      </c>
      <c r="BW25" s="68"/>
      <c r="BX25" s="71">
        <f t="shared" si="30"/>
        <v>0</v>
      </c>
      <c r="BY25" s="71">
        <f t="shared" si="30"/>
        <v>0</v>
      </c>
      <c r="BZ25" s="71">
        <f t="shared" si="30"/>
        <v>0</v>
      </c>
      <c r="CA25" s="71">
        <f t="shared" si="30"/>
        <v>0</v>
      </c>
      <c r="CB25" s="71">
        <f t="shared" si="30"/>
        <v>0</v>
      </c>
      <c r="CC25" s="71">
        <f t="shared" si="30"/>
        <v>0</v>
      </c>
      <c r="CD25" s="71">
        <f t="shared" si="30"/>
        <v>2164789.107030225</v>
      </c>
      <c r="CE25" s="71">
        <f t="shared" si="30"/>
        <v>2164789.107030225</v>
      </c>
      <c r="CF25" s="71">
        <f t="shared" si="30"/>
        <v>0</v>
      </c>
      <c r="CG25" s="71">
        <f t="shared" si="30"/>
        <v>0</v>
      </c>
      <c r="CH25" s="71">
        <f t="shared" si="30"/>
        <v>0</v>
      </c>
      <c r="CI25" s="71">
        <f t="shared" si="30"/>
        <v>0</v>
      </c>
      <c r="CJ25" s="71">
        <f t="shared" si="30"/>
        <v>0</v>
      </c>
      <c r="CK25" s="71">
        <f t="shared" si="30"/>
        <v>0</v>
      </c>
      <c r="CL25" s="71">
        <f t="shared" si="30"/>
        <v>0</v>
      </c>
      <c r="CM25" s="71">
        <f t="shared" si="30"/>
        <v>0</v>
      </c>
      <c r="CN25" s="71">
        <f t="shared" si="31"/>
        <v>0</v>
      </c>
      <c r="CQ25" s="72">
        <f t="shared" si="32"/>
        <v>0</v>
      </c>
      <c r="CR25" s="72">
        <f t="shared" si="21"/>
        <v>0</v>
      </c>
      <c r="CS25" s="72">
        <f t="shared" si="21"/>
        <v>0</v>
      </c>
      <c r="CT25" s="72">
        <f t="shared" si="21"/>
        <v>0</v>
      </c>
      <c r="CU25" s="72">
        <f t="shared" si="21"/>
        <v>0</v>
      </c>
      <c r="CV25" s="72">
        <f t="shared" si="21"/>
        <v>0</v>
      </c>
      <c r="CW25" s="72">
        <f t="shared" si="21"/>
        <v>1775575.7988439999</v>
      </c>
      <c r="CX25" s="72">
        <f t="shared" si="21"/>
        <v>1775575.7988439999</v>
      </c>
      <c r="CY25" s="72">
        <f t="shared" si="21"/>
        <v>0</v>
      </c>
      <c r="CZ25" s="72">
        <f t="shared" si="21"/>
        <v>0</v>
      </c>
      <c r="DA25" s="72">
        <f t="shared" si="21"/>
        <v>0</v>
      </c>
      <c r="DB25" s="72">
        <f t="shared" si="21"/>
        <v>0</v>
      </c>
      <c r="DC25" s="72">
        <f t="shared" si="21"/>
        <v>0</v>
      </c>
      <c r="DD25" s="72">
        <f t="shared" si="21"/>
        <v>0</v>
      </c>
      <c r="DE25" s="72">
        <f t="shared" si="21"/>
        <v>0</v>
      </c>
      <c r="DF25" s="72">
        <f t="shared" si="21"/>
        <v>0</v>
      </c>
      <c r="DG25" s="73"/>
      <c r="DI25" s="72">
        <f t="shared" si="22"/>
        <v>0</v>
      </c>
      <c r="DJ25" s="72">
        <f t="shared" si="22"/>
        <v>0</v>
      </c>
      <c r="DK25" s="72">
        <f t="shared" si="22"/>
        <v>0</v>
      </c>
      <c r="DL25" s="72">
        <f t="shared" si="22"/>
        <v>0</v>
      </c>
      <c r="DM25" s="72">
        <f t="shared" si="22"/>
        <v>0</v>
      </c>
      <c r="DN25" s="72">
        <f t="shared" si="22"/>
        <v>0</v>
      </c>
      <c r="DO25" s="72">
        <f t="shared" si="22"/>
        <v>182679.58651955833</v>
      </c>
      <c r="DP25" s="72">
        <f t="shared" si="22"/>
        <v>182679.58651955833</v>
      </c>
      <c r="DQ25" s="72">
        <f t="shared" si="22"/>
        <v>0</v>
      </c>
      <c r="DR25" s="72">
        <f t="shared" si="22"/>
        <v>0</v>
      </c>
      <c r="DS25" s="72">
        <f t="shared" si="22"/>
        <v>0</v>
      </c>
      <c r="DT25" s="72">
        <f t="shared" si="22"/>
        <v>0</v>
      </c>
      <c r="DU25" s="72">
        <f t="shared" si="22"/>
        <v>0</v>
      </c>
      <c r="DV25" s="72">
        <f t="shared" si="22"/>
        <v>0</v>
      </c>
      <c r="DW25" s="72">
        <f t="shared" si="22"/>
        <v>0</v>
      </c>
      <c r="DX25" s="72">
        <f t="shared" si="22"/>
        <v>0</v>
      </c>
      <c r="EA25" s="72">
        <f t="shared" si="33"/>
        <v>0</v>
      </c>
      <c r="EB25" s="72">
        <f t="shared" si="23"/>
        <v>0</v>
      </c>
      <c r="EC25" s="72">
        <f t="shared" si="23"/>
        <v>0</v>
      </c>
      <c r="ED25" s="72">
        <f t="shared" si="23"/>
        <v>0</v>
      </c>
      <c r="EE25" s="72">
        <f t="shared" si="23"/>
        <v>0</v>
      </c>
      <c r="EF25" s="72">
        <f t="shared" si="23"/>
        <v>0</v>
      </c>
      <c r="EG25" s="72">
        <f t="shared" si="23"/>
        <v>140696.22166666665</v>
      </c>
      <c r="EH25" s="72">
        <f t="shared" si="23"/>
        <v>140696.22166666665</v>
      </c>
      <c r="EI25" s="72">
        <f t="shared" si="23"/>
        <v>0</v>
      </c>
      <c r="EJ25" s="72">
        <f t="shared" si="23"/>
        <v>0</v>
      </c>
      <c r="EK25" s="72">
        <f t="shared" si="23"/>
        <v>0</v>
      </c>
      <c r="EL25" s="72">
        <f t="shared" si="23"/>
        <v>0</v>
      </c>
      <c r="EM25" s="72">
        <f t="shared" si="23"/>
        <v>0</v>
      </c>
      <c r="EN25" s="72">
        <f t="shared" si="23"/>
        <v>0</v>
      </c>
      <c r="EO25" s="72">
        <f t="shared" si="23"/>
        <v>0</v>
      </c>
      <c r="EP25" s="72">
        <f t="shared" si="23"/>
        <v>0</v>
      </c>
      <c r="ES25" s="72">
        <f t="shared" si="34"/>
        <v>0</v>
      </c>
      <c r="ET25" s="72">
        <f t="shared" si="24"/>
        <v>0</v>
      </c>
      <c r="EU25" s="72">
        <f t="shared" si="24"/>
        <v>0</v>
      </c>
      <c r="EV25" s="72">
        <f t="shared" si="24"/>
        <v>0</v>
      </c>
      <c r="EW25" s="72">
        <f t="shared" si="24"/>
        <v>0</v>
      </c>
      <c r="EX25" s="72">
        <f t="shared" si="24"/>
        <v>0</v>
      </c>
      <c r="EY25" s="72">
        <f t="shared" si="24"/>
        <v>65837.5</v>
      </c>
      <c r="EZ25" s="72">
        <f t="shared" si="24"/>
        <v>65837.5</v>
      </c>
      <c r="FA25" s="72">
        <f t="shared" si="24"/>
        <v>0</v>
      </c>
      <c r="FB25" s="72">
        <f t="shared" si="24"/>
        <v>0</v>
      </c>
      <c r="FC25" s="72">
        <f t="shared" si="24"/>
        <v>0</v>
      </c>
      <c r="FD25" s="72">
        <f t="shared" si="24"/>
        <v>0</v>
      </c>
      <c r="FE25" s="72">
        <f t="shared" si="24"/>
        <v>0</v>
      </c>
      <c r="FF25" s="72">
        <f t="shared" si="24"/>
        <v>0</v>
      </c>
      <c r="FG25" s="72">
        <f t="shared" si="24"/>
        <v>0</v>
      </c>
      <c r="FH25" s="72">
        <f t="shared" si="24"/>
        <v>0</v>
      </c>
      <c r="FK25" s="72">
        <f t="shared" si="25"/>
        <v>0</v>
      </c>
      <c r="FL25" s="72">
        <f t="shared" si="25"/>
        <v>0</v>
      </c>
      <c r="FM25" s="72">
        <f t="shared" si="25"/>
        <v>0</v>
      </c>
      <c r="FN25" s="72">
        <f t="shared" si="25"/>
        <v>0</v>
      </c>
      <c r="FO25" s="72">
        <f t="shared" si="25"/>
        <v>0</v>
      </c>
      <c r="FP25" s="72">
        <f t="shared" si="25"/>
        <v>0</v>
      </c>
      <c r="FQ25" s="72">
        <f t="shared" si="25"/>
        <v>0</v>
      </c>
      <c r="FR25" s="72">
        <f t="shared" si="25"/>
        <v>0</v>
      </c>
      <c r="FS25" s="72">
        <f t="shared" si="25"/>
        <v>0</v>
      </c>
      <c r="FT25" s="72">
        <f t="shared" si="25"/>
        <v>0</v>
      </c>
      <c r="FU25" s="72">
        <f t="shared" si="25"/>
        <v>0</v>
      </c>
      <c r="FV25" s="72">
        <f t="shared" si="25"/>
        <v>0</v>
      </c>
      <c r="FW25" s="72">
        <f t="shared" si="25"/>
        <v>0</v>
      </c>
      <c r="FX25" s="72">
        <f t="shared" si="25"/>
        <v>0</v>
      </c>
      <c r="FY25" s="72">
        <f t="shared" si="25"/>
        <v>0</v>
      </c>
      <c r="FZ25" s="72">
        <f t="shared" si="25"/>
        <v>0</v>
      </c>
    </row>
    <row r="26" spans="2:182" s="63" customFormat="1" x14ac:dyDescent="0.25">
      <c r="B26" s="59">
        <v>6</v>
      </c>
      <c r="C26" s="60" t="s">
        <v>30</v>
      </c>
      <c r="D26" s="61" t="s">
        <v>32</v>
      </c>
      <c r="E26" s="74" t="s">
        <v>136</v>
      </c>
      <c r="F26" s="74" t="s">
        <v>137</v>
      </c>
      <c r="H26" s="64">
        <v>44887</v>
      </c>
      <c r="I26" s="64">
        <v>44897</v>
      </c>
      <c r="J26" s="64">
        <v>44904</v>
      </c>
      <c r="K26" s="64">
        <v>44912</v>
      </c>
      <c r="L26" s="64">
        <v>44915</v>
      </c>
      <c r="M26" s="64">
        <v>44927</v>
      </c>
      <c r="N26" s="64">
        <v>44986</v>
      </c>
      <c r="O26" s="65">
        <v>2</v>
      </c>
      <c r="Q26" s="65">
        <v>0</v>
      </c>
      <c r="R26" s="65">
        <v>0</v>
      </c>
      <c r="S26" s="66">
        <v>0</v>
      </c>
      <c r="T26" s="66">
        <v>0</v>
      </c>
      <c r="U26" s="66">
        <v>0</v>
      </c>
      <c r="V26" s="66">
        <v>0</v>
      </c>
      <c r="W26" s="66">
        <v>1</v>
      </c>
      <c r="X26" s="66">
        <v>1</v>
      </c>
      <c r="Y26" s="66">
        <v>0</v>
      </c>
      <c r="Z26" s="66"/>
      <c r="AA26" s="66"/>
      <c r="AB26" s="66"/>
      <c r="AC26" s="65"/>
      <c r="AD26" s="65"/>
      <c r="AE26" s="65"/>
      <c r="AF26" s="65"/>
      <c r="AG26" s="65"/>
      <c r="AI26" s="65">
        <f t="shared" si="0"/>
        <v>2</v>
      </c>
      <c r="AK26" s="67">
        <v>1475021.66</v>
      </c>
      <c r="AL26" s="67">
        <v>158333</v>
      </c>
      <c r="AM26" s="67">
        <v>0</v>
      </c>
      <c r="AN26" s="67">
        <v>55000</v>
      </c>
      <c r="AO26" s="67">
        <f t="shared" si="1"/>
        <v>187019.10857000001</v>
      </c>
      <c r="AP26" s="67">
        <f t="shared" si="2"/>
        <v>114334.82620000001</v>
      </c>
      <c r="AQ26" s="67">
        <f t="shared" si="3"/>
        <v>9800.1279599999998</v>
      </c>
      <c r="AR26" s="67">
        <f t="shared" si="4"/>
        <v>0</v>
      </c>
      <c r="AS26" s="67">
        <f t="shared" si="5"/>
        <v>21784.023890799999</v>
      </c>
      <c r="AT26" s="67">
        <f t="shared" si="26"/>
        <v>1355416.5733792</v>
      </c>
      <c r="AU26" s="68"/>
      <c r="AV26" s="69">
        <f t="shared" si="27"/>
        <v>1475021.66</v>
      </c>
      <c r="AW26" s="69">
        <f t="shared" si="6"/>
        <v>158333</v>
      </c>
      <c r="AX26" s="69">
        <f t="shared" si="6"/>
        <v>0</v>
      </c>
      <c r="AY26" s="69">
        <f t="shared" si="6"/>
        <v>55000</v>
      </c>
      <c r="AZ26" s="67">
        <f t="shared" si="7"/>
        <v>39200.511839999999</v>
      </c>
      <c r="BA26" s="69">
        <f t="shared" si="8"/>
        <v>0</v>
      </c>
      <c r="BB26" s="69">
        <f t="shared" si="9"/>
        <v>15516.869269999999</v>
      </c>
      <c r="BC26" s="69">
        <f t="shared" si="10"/>
        <v>32503.757733999999</v>
      </c>
      <c r="BD26" s="69">
        <f t="shared" si="28"/>
        <v>95279.021833333332</v>
      </c>
      <c r="BE26" s="69">
        <f t="shared" si="11"/>
        <v>82969.968374999997</v>
      </c>
      <c r="BF26" s="69">
        <f t="shared" si="12"/>
        <v>4430.5963112249938</v>
      </c>
      <c r="BG26" s="69">
        <f t="shared" si="13"/>
        <v>140696.22166666665</v>
      </c>
      <c r="BH26" s="69">
        <f t="shared" si="14"/>
        <v>62500</v>
      </c>
      <c r="BI26" s="69">
        <f t="shared" si="15"/>
        <v>3337.5</v>
      </c>
      <c r="BJ26" s="69">
        <f t="shared" si="16"/>
        <v>0</v>
      </c>
      <c r="BK26" s="69">
        <f t="shared" si="17"/>
        <v>0</v>
      </c>
      <c r="BL26" s="69">
        <f t="shared" si="18"/>
        <v>0</v>
      </c>
      <c r="BM26" s="69"/>
      <c r="BN26" s="69">
        <f t="shared" si="29"/>
        <v>2164789.107030225</v>
      </c>
      <c r="BO26" s="70"/>
      <c r="BP26" s="71">
        <f t="shared" si="35"/>
        <v>1775575.7988439999</v>
      </c>
      <c r="BQ26" s="71">
        <f t="shared" si="36"/>
        <v>182679.58651955833</v>
      </c>
      <c r="BR26" s="71">
        <f t="shared" si="37"/>
        <v>140696.22166666665</v>
      </c>
      <c r="BS26" s="71">
        <f t="shared" si="38"/>
        <v>65837.5</v>
      </c>
      <c r="BT26" s="71">
        <f t="shared" si="19"/>
        <v>0</v>
      </c>
      <c r="BU26" s="71">
        <f t="shared" si="39"/>
        <v>2164789.107030225</v>
      </c>
      <c r="BW26" s="68"/>
      <c r="BX26" s="71">
        <f t="shared" si="30"/>
        <v>0</v>
      </c>
      <c r="BY26" s="71">
        <f t="shared" si="30"/>
        <v>0</v>
      </c>
      <c r="BZ26" s="71">
        <f t="shared" si="30"/>
        <v>0</v>
      </c>
      <c r="CA26" s="71">
        <f t="shared" si="30"/>
        <v>0</v>
      </c>
      <c r="CB26" s="71">
        <f t="shared" si="30"/>
        <v>0</v>
      </c>
      <c r="CC26" s="71">
        <f t="shared" si="30"/>
        <v>0</v>
      </c>
      <c r="CD26" s="71">
        <f t="shared" si="30"/>
        <v>2164789.107030225</v>
      </c>
      <c r="CE26" s="71">
        <f t="shared" si="30"/>
        <v>2164789.107030225</v>
      </c>
      <c r="CF26" s="71">
        <f t="shared" si="30"/>
        <v>0</v>
      </c>
      <c r="CG26" s="71">
        <f t="shared" si="30"/>
        <v>0</v>
      </c>
      <c r="CH26" s="71">
        <f t="shared" si="30"/>
        <v>0</v>
      </c>
      <c r="CI26" s="71">
        <f t="shared" si="30"/>
        <v>0</v>
      </c>
      <c r="CJ26" s="71">
        <f t="shared" si="30"/>
        <v>0</v>
      </c>
      <c r="CK26" s="71">
        <f t="shared" si="30"/>
        <v>0</v>
      </c>
      <c r="CL26" s="71">
        <f t="shared" si="30"/>
        <v>0</v>
      </c>
      <c r="CM26" s="71">
        <f t="shared" si="30"/>
        <v>0</v>
      </c>
      <c r="CN26" s="71">
        <f t="shared" si="31"/>
        <v>0</v>
      </c>
      <c r="CQ26" s="72">
        <f t="shared" si="32"/>
        <v>0</v>
      </c>
      <c r="CR26" s="72">
        <f t="shared" si="21"/>
        <v>0</v>
      </c>
      <c r="CS26" s="72">
        <f t="shared" si="21"/>
        <v>0</v>
      </c>
      <c r="CT26" s="72">
        <f t="shared" si="21"/>
        <v>0</v>
      </c>
      <c r="CU26" s="72">
        <f t="shared" si="21"/>
        <v>0</v>
      </c>
      <c r="CV26" s="72">
        <f t="shared" si="21"/>
        <v>0</v>
      </c>
      <c r="CW26" s="72">
        <f t="shared" si="21"/>
        <v>1775575.7988439999</v>
      </c>
      <c r="CX26" s="72">
        <f t="shared" si="21"/>
        <v>1775575.7988439999</v>
      </c>
      <c r="CY26" s="72">
        <f t="shared" si="21"/>
        <v>0</v>
      </c>
      <c r="CZ26" s="72">
        <f t="shared" si="21"/>
        <v>0</v>
      </c>
      <c r="DA26" s="72">
        <f t="shared" si="21"/>
        <v>0</v>
      </c>
      <c r="DB26" s="72">
        <f t="shared" si="21"/>
        <v>0</v>
      </c>
      <c r="DC26" s="72">
        <f t="shared" si="21"/>
        <v>0</v>
      </c>
      <c r="DD26" s="72">
        <f t="shared" si="21"/>
        <v>0</v>
      </c>
      <c r="DE26" s="72">
        <f t="shared" si="21"/>
        <v>0</v>
      </c>
      <c r="DF26" s="72">
        <f t="shared" si="21"/>
        <v>0</v>
      </c>
      <c r="DG26" s="73"/>
      <c r="DI26" s="72">
        <f t="shared" si="22"/>
        <v>0</v>
      </c>
      <c r="DJ26" s="72">
        <f t="shared" si="22"/>
        <v>0</v>
      </c>
      <c r="DK26" s="72">
        <f t="shared" si="22"/>
        <v>0</v>
      </c>
      <c r="DL26" s="72">
        <f t="shared" si="22"/>
        <v>0</v>
      </c>
      <c r="DM26" s="72">
        <f t="shared" si="22"/>
        <v>0</v>
      </c>
      <c r="DN26" s="72">
        <f t="shared" si="22"/>
        <v>0</v>
      </c>
      <c r="DO26" s="72">
        <f t="shared" si="22"/>
        <v>182679.58651955833</v>
      </c>
      <c r="DP26" s="72">
        <f t="shared" si="22"/>
        <v>182679.58651955833</v>
      </c>
      <c r="DQ26" s="72">
        <f t="shared" si="22"/>
        <v>0</v>
      </c>
      <c r="DR26" s="72">
        <f t="shared" si="22"/>
        <v>0</v>
      </c>
      <c r="DS26" s="72">
        <f t="shared" si="22"/>
        <v>0</v>
      </c>
      <c r="DT26" s="72">
        <f t="shared" si="22"/>
        <v>0</v>
      </c>
      <c r="DU26" s="72">
        <f t="shared" si="22"/>
        <v>0</v>
      </c>
      <c r="DV26" s="72">
        <f t="shared" si="22"/>
        <v>0</v>
      </c>
      <c r="DW26" s="72">
        <f t="shared" si="22"/>
        <v>0</v>
      </c>
      <c r="DX26" s="72">
        <f t="shared" si="22"/>
        <v>0</v>
      </c>
      <c r="EA26" s="72">
        <f t="shared" si="33"/>
        <v>0</v>
      </c>
      <c r="EB26" s="72">
        <f t="shared" si="23"/>
        <v>0</v>
      </c>
      <c r="EC26" s="72">
        <f t="shared" si="23"/>
        <v>0</v>
      </c>
      <c r="ED26" s="72">
        <f t="shared" si="23"/>
        <v>0</v>
      </c>
      <c r="EE26" s="72">
        <f t="shared" si="23"/>
        <v>0</v>
      </c>
      <c r="EF26" s="72">
        <f t="shared" si="23"/>
        <v>0</v>
      </c>
      <c r="EG26" s="72">
        <f t="shared" si="23"/>
        <v>140696.22166666665</v>
      </c>
      <c r="EH26" s="72">
        <f t="shared" si="23"/>
        <v>140696.22166666665</v>
      </c>
      <c r="EI26" s="72">
        <f t="shared" si="23"/>
        <v>0</v>
      </c>
      <c r="EJ26" s="72">
        <f t="shared" si="23"/>
        <v>0</v>
      </c>
      <c r="EK26" s="72">
        <f t="shared" si="23"/>
        <v>0</v>
      </c>
      <c r="EL26" s="72">
        <f t="shared" si="23"/>
        <v>0</v>
      </c>
      <c r="EM26" s="72">
        <f t="shared" si="23"/>
        <v>0</v>
      </c>
      <c r="EN26" s="72">
        <f t="shared" si="23"/>
        <v>0</v>
      </c>
      <c r="EO26" s="72">
        <f t="shared" si="23"/>
        <v>0</v>
      </c>
      <c r="EP26" s="72">
        <f t="shared" si="23"/>
        <v>0</v>
      </c>
      <c r="ES26" s="72">
        <f t="shared" si="34"/>
        <v>0</v>
      </c>
      <c r="ET26" s="72">
        <f t="shared" si="24"/>
        <v>0</v>
      </c>
      <c r="EU26" s="72">
        <f t="shared" si="24"/>
        <v>0</v>
      </c>
      <c r="EV26" s="72">
        <f t="shared" si="24"/>
        <v>0</v>
      </c>
      <c r="EW26" s="72">
        <f t="shared" si="24"/>
        <v>0</v>
      </c>
      <c r="EX26" s="72">
        <f t="shared" si="24"/>
        <v>0</v>
      </c>
      <c r="EY26" s="72">
        <f t="shared" si="24"/>
        <v>65837.5</v>
      </c>
      <c r="EZ26" s="72">
        <f t="shared" si="24"/>
        <v>65837.5</v>
      </c>
      <c r="FA26" s="72">
        <f t="shared" si="24"/>
        <v>0</v>
      </c>
      <c r="FB26" s="72">
        <f t="shared" si="24"/>
        <v>0</v>
      </c>
      <c r="FC26" s="72">
        <f t="shared" si="24"/>
        <v>0</v>
      </c>
      <c r="FD26" s="72">
        <f t="shared" si="24"/>
        <v>0</v>
      </c>
      <c r="FE26" s="72">
        <f t="shared" si="24"/>
        <v>0</v>
      </c>
      <c r="FF26" s="72">
        <f t="shared" si="24"/>
        <v>0</v>
      </c>
      <c r="FG26" s="72">
        <f t="shared" si="24"/>
        <v>0</v>
      </c>
      <c r="FH26" s="72">
        <f t="shared" si="24"/>
        <v>0</v>
      </c>
      <c r="FK26" s="72">
        <f t="shared" si="25"/>
        <v>0</v>
      </c>
      <c r="FL26" s="72">
        <f t="shared" si="25"/>
        <v>0</v>
      </c>
      <c r="FM26" s="72">
        <f t="shared" si="25"/>
        <v>0</v>
      </c>
      <c r="FN26" s="72">
        <f t="shared" si="25"/>
        <v>0</v>
      </c>
      <c r="FO26" s="72">
        <f t="shared" si="25"/>
        <v>0</v>
      </c>
      <c r="FP26" s="72">
        <f t="shared" si="25"/>
        <v>0</v>
      </c>
      <c r="FQ26" s="72">
        <f t="shared" si="25"/>
        <v>0</v>
      </c>
      <c r="FR26" s="72">
        <f t="shared" si="25"/>
        <v>0</v>
      </c>
      <c r="FS26" s="72">
        <f t="shared" si="25"/>
        <v>0</v>
      </c>
      <c r="FT26" s="72">
        <f t="shared" si="25"/>
        <v>0</v>
      </c>
      <c r="FU26" s="72">
        <f t="shared" si="25"/>
        <v>0</v>
      </c>
      <c r="FV26" s="72">
        <f t="shared" si="25"/>
        <v>0</v>
      </c>
      <c r="FW26" s="72">
        <f t="shared" si="25"/>
        <v>0</v>
      </c>
      <c r="FX26" s="72">
        <f t="shared" si="25"/>
        <v>0</v>
      </c>
      <c r="FY26" s="72">
        <f t="shared" si="25"/>
        <v>0</v>
      </c>
      <c r="FZ26" s="72">
        <f t="shared" si="25"/>
        <v>0</v>
      </c>
    </row>
    <row r="27" spans="2:182" s="63" customFormat="1" x14ac:dyDescent="0.25">
      <c r="B27" s="59">
        <v>7</v>
      </c>
      <c r="C27" s="60" t="s">
        <v>30</v>
      </c>
      <c r="D27" s="61" t="s">
        <v>32</v>
      </c>
      <c r="E27" s="74" t="s">
        <v>136</v>
      </c>
      <c r="F27" s="74" t="s">
        <v>137</v>
      </c>
      <c r="H27" s="64">
        <v>44887</v>
      </c>
      <c r="I27" s="64">
        <v>44897</v>
      </c>
      <c r="J27" s="64">
        <v>44904</v>
      </c>
      <c r="K27" s="64">
        <v>44912</v>
      </c>
      <c r="L27" s="64">
        <v>44915</v>
      </c>
      <c r="M27" s="64">
        <v>44927</v>
      </c>
      <c r="N27" s="64">
        <v>44958</v>
      </c>
      <c r="O27" s="65">
        <v>1</v>
      </c>
      <c r="Q27" s="65">
        <v>0</v>
      </c>
      <c r="R27" s="65">
        <v>0</v>
      </c>
      <c r="S27" s="66">
        <v>0</v>
      </c>
      <c r="T27" s="66">
        <v>0</v>
      </c>
      <c r="U27" s="66">
        <v>0</v>
      </c>
      <c r="V27" s="66">
        <v>0</v>
      </c>
      <c r="W27" s="66">
        <v>0</v>
      </c>
      <c r="X27" s="66">
        <v>1</v>
      </c>
      <c r="Y27" s="66">
        <v>0</v>
      </c>
      <c r="Z27" s="66"/>
      <c r="AA27" s="66"/>
      <c r="AB27" s="66"/>
      <c r="AC27" s="65"/>
      <c r="AD27" s="65"/>
      <c r="AE27" s="65"/>
      <c r="AF27" s="65"/>
      <c r="AG27" s="65"/>
      <c r="AI27" s="65">
        <f t="shared" si="0"/>
        <v>1</v>
      </c>
      <c r="AK27" s="67">
        <v>1475021.66</v>
      </c>
      <c r="AL27" s="67">
        <v>158333</v>
      </c>
      <c r="AM27" s="67">
        <v>0</v>
      </c>
      <c r="AN27" s="67">
        <v>55000</v>
      </c>
      <c r="AO27" s="67">
        <f t="shared" si="1"/>
        <v>187019.10857000001</v>
      </c>
      <c r="AP27" s="67">
        <f t="shared" si="2"/>
        <v>114334.82620000001</v>
      </c>
      <c r="AQ27" s="67">
        <f t="shared" si="3"/>
        <v>9800.1279599999998</v>
      </c>
      <c r="AR27" s="67">
        <f t="shared" si="4"/>
        <v>0</v>
      </c>
      <c r="AS27" s="67">
        <f t="shared" si="5"/>
        <v>21784.023890799999</v>
      </c>
      <c r="AT27" s="67">
        <f t="shared" si="26"/>
        <v>1355416.5733792</v>
      </c>
      <c r="AU27" s="68"/>
      <c r="AV27" s="69">
        <f t="shared" si="27"/>
        <v>1475021.66</v>
      </c>
      <c r="AW27" s="69">
        <f t="shared" si="6"/>
        <v>158333</v>
      </c>
      <c r="AX27" s="69">
        <f t="shared" si="6"/>
        <v>0</v>
      </c>
      <c r="AY27" s="69">
        <f t="shared" si="6"/>
        <v>55000</v>
      </c>
      <c r="AZ27" s="67">
        <f t="shared" si="7"/>
        <v>39200.511839999999</v>
      </c>
      <c r="BA27" s="69">
        <f t="shared" si="8"/>
        <v>0</v>
      </c>
      <c r="BB27" s="69">
        <f t="shared" si="9"/>
        <v>15516.869269999999</v>
      </c>
      <c r="BC27" s="69">
        <f t="shared" si="10"/>
        <v>32503.757733999999</v>
      </c>
      <c r="BD27" s="69">
        <f t="shared" si="28"/>
        <v>95279.021833333332</v>
      </c>
      <c r="BE27" s="69">
        <f t="shared" si="11"/>
        <v>82969.968374999997</v>
      </c>
      <c r="BF27" s="69">
        <f t="shared" si="12"/>
        <v>4430.5963112249938</v>
      </c>
      <c r="BG27" s="69">
        <f t="shared" si="13"/>
        <v>140696.22166666665</v>
      </c>
      <c r="BH27" s="69">
        <f t="shared" si="14"/>
        <v>62500</v>
      </c>
      <c r="BI27" s="69">
        <f t="shared" si="15"/>
        <v>3337.5</v>
      </c>
      <c r="BJ27" s="69">
        <f t="shared" si="16"/>
        <v>0</v>
      </c>
      <c r="BK27" s="69">
        <f t="shared" si="17"/>
        <v>0</v>
      </c>
      <c r="BL27" s="69">
        <f t="shared" si="18"/>
        <v>0</v>
      </c>
      <c r="BM27" s="69"/>
      <c r="BN27" s="69">
        <f t="shared" si="29"/>
        <v>2164789.107030225</v>
      </c>
      <c r="BO27" s="70"/>
      <c r="BP27" s="71">
        <f t="shared" si="35"/>
        <v>1775575.7988439999</v>
      </c>
      <c r="BQ27" s="71">
        <f t="shared" si="36"/>
        <v>182679.58651955833</v>
      </c>
      <c r="BR27" s="71">
        <f t="shared" si="37"/>
        <v>140696.22166666665</v>
      </c>
      <c r="BS27" s="71">
        <f t="shared" si="38"/>
        <v>65837.5</v>
      </c>
      <c r="BT27" s="71">
        <f t="shared" si="19"/>
        <v>0</v>
      </c>
      <c r="BU27" s="71">
        <f t="shared" si="39"/>
        <v>2164789.107030225</v>
      </c>
      <c r="BW27" s="68"/>
      <c r="BX27" s="71">
        <f t="shared" si="30"/>
        <v>0</v>
      </c>
      <c r="BY27" s="71">
        <f t="shared" si="30"/>
        <v>0</v>
      </c>
      <c r="BZ27" s="71">
        <f t="shared" si="30"/>
        <v>0</v>
      </c>
      <c r="CA27" s="71">
        <f t="shared" si="30"/>
        <v>0</v>
      </c>
      <c r="CB27" s="71">
        <f t="shared" si="30"/>
        <v>0</v>
      </c>
      <c r="CC27" s="71">
        <f t="shared" si="30"/>
        <v>0</v>
      </c>
      <c r="CD27" s="71">
        <f t="shared" si="30"/>
        <v>0</v>
      </c>
      <c r="CE27" s="71">
        <f t="shared" si="30"/>
        <v>2164789.107030225</v>
      </c>
      <c r="CF27" s="71">
        <f t="shared" si="30"/>
        <v>0</v>
      </c>
      <c r="CG27" s="71">
        <f t="shared" si="30"/>
        <v>0</v>
      </c>
      <c r="CH27" s="71">
        <f t="shared" si="30"/>
        <v>0</v>
      </c>
      <c r="CI27" s="71">
        <f t="shared" si="30"/>
        <v>0</v>
      </c>
      <c r="CJ27" s="71">
        <f t="shared" si="30"/>
        <v>0</v>
      </c>
      <c r="CK27" s="71">
        <f t="shared" si="30"/>
        <v>0</v>
      </c>
      <c r="CL27" s="71">
        <f t="shared" si="30"/>
        <v>0</v>
      </c>
      <c r="CM27" s="71">
        <f t="shared" si="30"/>
        <v>0</v>
      </c>
      <c r="CN27" s="71">
        <f t="shared" si="31"/>
        <v>0</v>
      </c>
      <c r="CQ27" s="72">
        <f t="shared" si="32"/>
        <v>0</v>
      </c>
      <c r="CR27" s="72">
        <f t="shared" si="21"/>
        <v>0</v>
      </c>
      <c r="CS27" s="72">
        <f t="shared" si="21"/>
        <v>0</v>
      </c>
      <c r="CT27" s="72">
        <f t="shared" si="21"/>
        <v>0</v>
      </c>
      <c r="CU27" s="72">
        <f t="shared" si="21"/>
        <v>0</v>
      </c>
      <c r="CV27" s="72">
        <f t="shared" si="21"/>
        <v>0</v>
      </c>
      <c r="CW27" s="72">
        <f t="shared" si="21"/>
        <v>0</v>
      </c>
      <c r="CX27" s="72">
        <f t="shared" si="21"/>
        <v>1775575.7988439999</v>
      </c>
      <c r="CY27" s="72">
        <f t="shared" si="21"/>
        <v>0</v>
      </c>
      <c r="CZ27" s="72">
        <f t="shared" si="21"/>
        <v>0</v>
      </c>
      <c r="DA27" s="72">
        <f t="shared" si="21"/>
        <v>0</v>
      </c>
      <c r="DB27" s="72">
        <f t="shared" si="21"/>
        <v>0</v>
      </c>
      <c r="DC27" s="72">
        <f t="shared" si="21"/>
        <v>0</v>
      </c>
      <c r="DD27" s="72">
        <f t="shared" si="21"/>
        <v>0</v>
      </c>
      <c r="DE27" s="72">
        <f t="shared" si="21"/>
        <v>0</v>
      </c>
      <c r="DF27" s="72">
        <f t="shared" si="21"/>
        <v>0</v>
      </c>
      <c r="DG27" s="73"/>
      <c r="DI27" s="72">
        <f t="shared" si="22"/>
        <v>0</v>
      </c>
      <c r="DJ27" s="72">
        <f t="shared" si="22"/>
        <v>0</v>
      </c>
      <c r="DK27" s="72">
        <f t="shared" si="22"/>
        <v>0</v>
      </c>
      <c r="DL27" s="72">
        <f t="shared" si="22"/>
        <v>0</v>
      </c>
      <c r="DM27" s="72">
        <f t="shared" si="22"/>
        <v>0</v>
      </c>
      <c r="DN27" s="72">
        <f t="shared" si="22"/>
        <v>0</v>
      </c>
      <c r="DO27" s="72">
        <f t="shared" si="22"/>
        <v>0</v>
      </c>
      <c r="DP27" s="72">
        <f t="shared" si="22"/>
        <v>182679.58651955833</v>
      </c>
      <c r="DQ27" s="72">
        <f t="shared" si="22"/>
        <v>0</v>
      </c>
      <c r="DR27" s="72">
        <f t="shared" si="22"/>
        <v>0</v>
      </c>
      <c r="DS27" s="72">
        <f t="shared" si="22"/>
        <v>0</v>
      </c>
      <c r="DT27" s="72">
        <f t="shared" si="22"/>
        <v>0</v>
      </c>
      <c r="DU27" s="72">
        <f t="shared" si="22"/>
        <v>0</v>
      </c>
      <c r="DV27" s="72">
        <f t="shared" si="22"/>
        <v>0</v>
      </c>
      <c r="DW27" s="72">
        <f t="shared" si="22"/>
        <v>0</v>
      </c>
      <c r="DX27" s="72">
        <f t="shared" si="22"/>
        <v>0</v>
      </c>
      <c r="EA27" s="72">
        <f t="shared" si="33"/>
        <v>0</v>
      </c>
      <c r="EB27" s="72">
        <f t="shared" si="23"/>
        <v>0</v>
      </c>
      <c r="EC27" s="72">
        <f t="shared" si="23"/>
        <v>0</v>
      </c>
      <c r="ED27" s="72">
        <f t="shared" si="23"/>
        <v>0</v>
      </c>
      <c r="EE27" s="72">
        <f t="shared" si="23"/>
        <v>0</v>
      </c>
      <c r="EF27" s="72">
        <f t="shared" si="23"/>
        <v>0</v>
      </c>
      <c r="EG27" s="72">
        <f t="shared" si="23"/>
        <v>0</v>
      </c>
      <c r="EH27" s="72">
        <f t="shared" si="23"/>
        <v>140696.22166666665</v>
      </c>
      <c r="EI27" s="72">
        <f t="shared" si="23"/>
        <v>0</v>
      </c>
      <c r="EJ27" s="72">
        <f t="shared" si="23"/>
        <v>0</v>
      </c>
      <c r="EK27" s="72">
        <f t="shared" si="23"/>
        <v>0</v>
      </c>
      <c r="EL27" s="72">
        <f t="shared" si="23"/>
        <v>0</v>
      </c>
      <c r="EM27" s="72">
        <f t="shared" si="23"/>
        <v>0</v>
      </c>
      <c r="EN27" s="72">
        <f t="shared" si="23"/>
        <v>0</v>
      </c>
      <c r="EO27" s="72">
        <f t="shared" si="23"/>
        <v>0</v>
      </c>
      <c r="EP27" s="72">
        <f t="shared" si="23"/>
        <v>0</v>
      </c>
      <c r="ES27" s="72">
        <f t="shared" si="34"/>
        <v>0</v>
      </c>
      <c r="ET27" s="72">
        <f t="shared" si="24"/>
        <v>0</v>
      </c>
      <c r="EU27" s="72">
        <f t="shared" si="24"/>
        <v>0</v>
      </c>
      <c r="EV27" s="72">
        <f t="shared" si="24"/>
        <v>0</v>
      </c>
      <c r="EW27" s="72">
        <f t="shared" si="24"/>
        <v>0</v>
      </c>
      <c r="EX27" s="72">
        <f t="shared" si="24"/>
        <v>0</v>
      </c>
      <c r="EY27" s="72">
        <f t="shared" si="24"/>
        <v>0</v>
      </c>
      <c r="EZ27" s="72">
        <f t="shared" si="24"/>
        <v>65837.5</v>
      </c>
      <c r="FA27" s="72">
        <f t="shared" si="24"/>
        <v>0</v>
      </c>
      <c r="FB27" s="72">
        <f t="shared" si="24"/>
        <v>0</v>
      </c>
      <c r="FC27" s="72">
        <f t="shared" si="24"/>
        <v>0</v>
      </c>
      <c r="FD27" s="72">
        <f t="shared" si="24"/>
        <v>0</v>
      </c>
      <c r="FE27" s="72">
        <f t="shared" si="24"/>
        <v>0</v>
      </c>
      <c r="FF27" s="72">
        <f t="shared" si="24"/>
        <v>0</v>
      </c>
      <c r="FG27" s="72">
        <f t="shared" si="24"/>
        <v>0</v>
      </c>
      <c r="FH27" s="72">
        <f t="shared" si="24"/>
        <v>0</v>
      </c>
      <c r="FK27" s="72">
        <f t="shared" si="25"/>
        <v>0</v>
      </c>
      <c r="FL27" s="72">
        <f t="shared" si="25"/>
        <v>0</v>
      </c>
      <c r="FM27" s="72">
        <f t="shared" si="25"/>
        <v>0</v>
      </c>
      <c r="FN27" s="72">
        <f t="shared" si="25"/>
        <v>0</v>
      </c>
      <c r="FO27" s="72">
        <f t="shared" si="25"/>
        <v>0</v>
      </c>
      <c r="FP27" s="72">
        <f t="shared" si="25"/>
        <v>0</v>
      </c>
      <c r="FQ27" s="72">
        <f t="shared" si="25"/>
        <v>0</v>
      </c>
      <c r="FR27" s="72">
        <f t="shared" si="25"/>
        <v>0</v>
      </c>
      <c r="FS27" s="72">
        <f t="shared" si="25"/>
        <v>0</v>
      </c>
      <c r="FT27" s="72">
        <f t="shared" si="25"/>
        <v>0</v>
      </c>
      <c r="FU27" s="72">
        <f t="shared" si="25"/>
        <v>0</v>
      </c>
      <c r="FV27" s="72">
        <f t="shared" si="25"/>
        <v>0</v>
      </c>
      <c r="FW27" s="72">
        <f t="shared" si="25"/>
        <v>0</v>
      </c>
      <c r="FX27" s="72">
        <f t="shared" si="25"/>
        <v>0</v>
      </c>
      <c r="FY27" s="72">
        <f t="shared" si="25"/>
        <v>0</v>
      </c>
      <c r="FZ27" s="72">
        <f t="shared" si="25"/>
        <v>0</v>
      </c>
    </row>
    <row r="28" spans="2:182" s="63" customFormat="1" x14ac:dyDescent="0.25">
      <c r="B28" s="59">
        <v>8</v>
      </c>
      <c r="C28" s="60" t="s">
        <v>30</v>
      </c>
      <c r="D28" s="61" t="s">
        <v>32</v>
      </c>
      <c r="E28" s="74" t="s">
        <v>136</v>
      </c>
      <c r="F28" s="74" t="s">
        <v>137</v>
      </c>
      <c r="H28" s="64">
        <v>44887</v>
      </c>
      <c r="I28" s="64">
        <v>44897</v>
      </c>
      <c r="J28" s="64">
        <v>44904</v>
      </c>
      <c r="K28" s="64">
        <v>44912</v>
      </c>
      <c r="L28" s="64">
        <v>44915</v>
      </c>
      <c r="M28" s="64">
        <v>44927</v>
      </c>
      <c r="N28" s="64">
        <v>44958</v>
      </c>
      <c r="O28" s="65">
        <v>1</v>
      </c>
      <c r="Q28" s="65">
        <v>0</v>
      </c>
      <c r="R28" s="65">
        <v>0</v>
      </c>
      <c r="S28" s="66">
        <v>0</v>
      </c>
      <c r="T28" s="66">
        <v>0</v>
      </c>
      <c r="U28" s="66">
        <v>0</v>
      </c>
      <c r="V28" s="66">
        <v>0</v>
      </c>
      <c r="W28" s="66">
        <v>0</v>
      </c>
      <c r="X28" s="66">
        <v>1</v>
      </c>
      <c r="Y28" s="66">
        <v>0</v>
      </c>
      <c r="Z28" s="66"/>
      <c r="AA28" s="66"/>
      <c r="AB28" s="66"/>
      <c r="AC28" s="65"/>
      <c r="AD28" s="65"/>
      <c r="AE28" s="65"/>
      <c r="AF28" s="65"/>
      <c r="AG28" s="65"/>
      <c r="AI28" s="65">
        <f t="shared" si="0"/>
        <v>1</v>
      </c>
      <c r="AK28" s="67">
        <v>1475021.66</v>
      </c>
      <c r="AL28" s="67">
        <v>158333</v>
      </c>
      <c r="AM28" s="67">
        <v>0</v>
      </c>
      <c r="AN28" s="67">
        <v>55000</v>
      </c>
      <c r="AO28" s="67">
        <f t="shared" si="1"/>
        <v>187019.10857000001</v>
      </c>
      <c r="AP28" s="67">
        <f t="shared" si="2"/>
        <v>114334.82620000001</v>
      </c>
      <c r="AQ28" s="67">
        <f t="shared" si="3"/>
        <v>9800.1279599999998</v>
      </c>
      <c r="AR28" s="67">
        <f t="shared" si="4"/>
        <v>0</v>
      </c>
      <c r="AS28" s="67">
        <f t="shared" si="5"/>
        <v>21784.023890799999</v>
      </c>
      <c r="AT28" s="67">
        <f t="shared" si="26"/>
        <v>1355416.5733792</v>
      </c>
      <c r="AU28" s="68"/>
      <c r="AV28" s="69">
        <f t="shared" si="27"/>
        <v>1475021.66</v>
      </c>
      <c r="AW28" s="69">
        <f t="shared" si="6"/>
        <v>158333</v>
      </c>
      <c r="AX28" s="69">
        <f t="shared" si="6"/>
        <v>0</v>
      </c>
      <c r="AY28" s="69">
        <f t="shared" si="6"/>
        <v>55000</v>
      </c>
      <c r="AZ28" s="67">
        <f t="shared" si="7"/>
        <v>39200.511839999999</v>
      </c>
      <c r="BA28" s="69">
        <f t="shared" si="8"/>
        <v>0</v>
      </c>
      <c r="BB28" s="69">
        <f t="shared" si="9"/>
        <v>15516.869269999999</v>
      </c>
      <c r="BC28" s="69">
        <f t="shared" si="10"/>
        <v>32503.757733999999</v>
      </c>
      <c r="BD28" s="69">
        <f t="shared" si="28"/>
        <v>95279.021833333332</v>
      </c>
      <c r="BE28" s="69">
        <f t="shared" si="11"/>
        <v>82969.968374999997</v>
      </c>
      <c r="BF28" s="69">
        <f t="shared" si="12"/>
        <v>4430.5963112249938</v>
      </c>
      <c r="BG28" s="69">
        <f t="shared" si="13"/>
        <v>140696.22166666665</v>
      </c>
      <c r="BH28" s="69">
        <f t="shared" si="14"/>
        <v>62500</v>
      </c>
      <c r="BI28" s="69">
        <f t="shared" si="15"/>
        <v>3337.5</v>
      </c>
      <c r="BJ28" s="69">
        <f t="shared" si="16"/>
        <v>0</v>
      </c>
      <c r="BK28" s="69">
        <f t="shared" si="17"/>
        <v>0</v>
      </c>
      <c r="BL28" s="69">
        <f t="shared" si="18"/>
        <v>0</v>
      </c>
      <c r="BM28" s="69"/>
      <c r="BN28" s="69">
        <f t="shared" si="29"/>
        <v>2164789.107030225</v>
      </c>
      <c r="BO28" s="70"/>
      <c r="BP28" s="71">
        <f t="shared" si="35"/>
        <v>1775575.7988439999</v>
      </c>
      <c r="BQ28" s="71">
        <f t="shared" si="36"/>
        <v>182679.58651955833</v>
      </c>
      <c r="BR28" s="71">
        <f t="shared" si="37"/>
        <v>140696.22166666665</v>
      </c>
      <c r="BS28" s="71">
        <f t="shared" si="38"/>
        <v>65837.5</v>
      </c>
      <c r="BT28" s="71">
        <f t="shared" si="19"/>
        <v>0</v>
      </c>
      <c r="BU28" s="71">
        <f t="shared" si="39"/>
        <v>2164789.107030225</v>
      </c>
      <c r="BW28" s="68"/>
      <c r="BX28" s="71">
        <f t="shared" si="30"/>
        <v>0</v>
      </c>
      <c r="BY28" s="71">
        <f t="shared" si="30"/>
        <v>0</v>
      </c>
      <c r="BZ28" s="71">
        <f t="shared" si="30"/>
        <v>0</v>
      </c>
      <c r="CA28" s="71">
        <f t="shared" si="30"/>
        <v>0</v>
      </c>
      <c r="CB28" s="71">
        <f t="shared" si="30"/>
        <v>0</v>
      </c>
      <c r="CC28" s="71">
        <f t="shared" si="30"/>
        <v>0</v>
      </c>
      <c r="CD28" s="71">
        <f t="shared" si="30"/>
        <v>0</v>
      </c>
      <c r="CE28" s="71">
        <f t="shared" si="30"/>
        <v>2164789.107030225</v>
      </c>
      <c r="CF28" s="71">
        <f t="shared" si="30"/>
        <v>0</v>
      </c>
      <c r="CG28" s="71">
        <f t="shared" si="30"/>
        <v>0</v>
      </c>
      <c r="CH28" s="71">
        <f t="shared" si="30"/>
        <v>0</v>
      </c>
      <c r="CI28" s="71">
        <f t="shared" si="30"/>
        <v>0</v>
      </c>
      <c r="CJ28" s="71">
        <f t="shared" si="30"/>
        <v>0</v>
      </c>
      <c r="CK28" s="71">
        <f t="shared" si="30"/>
        <v>0</v>
      </c>
      <c r="CL28" s="71">
        <f t="shared" si="30"/>
        <v>0</v>
      </c>
      <c r="CM28" s="71">
        <f t="shared" si="30"/>
        <v>0</v>
      </c>
      <c r="CN28" s="71">
        <f t="shared" si="31"/>
        <v>0</v>
      </c>
      <c r="CQ28" s="72">
        <f t="shared" si="32"/>
        <v>0</v>
      </c>
      <c r="CR28" s="72">
        <f t="shared" si="21"/>
        <v>0</v>
      </c>
      <c r="CS28" s="72">
        <f t="shared" si="21"/>
        <v>0</v>
      </c>
      <c r="CT28" s="72">
        <f t="shared" si="21"/>
        <v>0</v>
      </c>
      <c r="CU28" s="72">
        <f t="shared" si="21"/>
        <v>0</v>
      </c>
      <c r="CV28" s="72">
        <f t="shared" si="21"/>
        <v>0</v>
      </c>
      <c r="CW28" s="72">
        <f t="shared" si="21"/>
        <v>0</v>
      </c>
      <c r="CX28" s="72">
        <f t="shared" si="21"/>
        <v>1775575.7988439999</v>
      </c>
      <c r="CY28" s="72">
        <f t="shared" si="21"/>
        <v>0</v>
      </c>
      <c r="CZ28" s="72">
        <f t="shared" si="21"/>
        <v>0</v>
      </c>
      <c r="DA28" s="72">
        <f t="shared" si="21"/>
        <v>0</v>
      </c>
      <c r="DB28" s="72">
        <f t="shared" si="21"/>
        <v>0</v>
      </c>
      <c r="DC28" s="72">
        <f t="shared" si="21"/>
        <v>0</v>
      </c>
      <c r="DD28" s="72">
        <f t="shared" si="21"/>
        <v>0</v>
      </c>
      <c r="DE28" s="72">
        <f t="shared" si="21"/>
        <v>0</v>
      </c>
      <c r="DF28" s="72">
        <f t="shared" si="21"/>
        <v>0</v>
      </c>
      <c r="DG28" s="73"/>
      <c r="DI28" s="72">
        <f t="shared" si="22"/>
        <v>0</v>
      </c>
      <c r="DJ28" s="72">
        <f t="shared" si="22"/>
        <v>0</v>
      </c>
      <c r="DK28" s="72">
        <f t="shared" si="22"/>
        <v>0</v>
      </c>
      <c r="DL28" s="72">
        <f t="shared" si="22"/>
        <v>0</v>
      </c>
      <c r="DM28" s="72">
        <f t="shared" si="22"/>
        <v>0</v>
      </c>
      <c r="DN28" s="72">
        <f t="shared" si="22"/>
        <v>0</v>
      </c>
      <c r="DO28" s="72">
        <f t="shared" si="22"/>
        <v>0</v>
      </c>
      <c r="DP28" s="72">
        <f t="shared" si="22"/>
        <v>182679.58651955833</v>
      </c>
      <c r="DQ28" s="72">
        <f t="shared" si="22"/>
        <v>0</v>
      </c>
      <c r="DR28" s="72">
        <f t="shared" si="22"/>
        <v>0</v>
      </c>
      <c r="DS28" s="72">
        <f t="shared" si="22"/>
        <v>0</v>
      </c>
      <c r="DT28" s="72">
        <f t="shared" si="22"/>
        <v>0</v>
      </c>
      <c r="DU28" s="72">
        <f t="shared" si="22"/>
        <v>0</v>
      </c>
      <c r="DV28" s="72">
        <f t="shared" si="22"/>
        <v>0</v>
      </c>
      <c r="DW28" s="72">
        <f t="shared" si="22"/>
        <v>0</v>
      </c>
      <c r="DX28" s="72">
        <f t="shared" si="22"/>
        <v>0</v>
      </c>
      <c r="EA28" s="72">
        <f t="shared" si="33"/>
        <v>0</v>
      </c>
      <c r="EB28" s="72">
        <f t="shared" si="23"/>
        <v>0</v>
      </c>
      <c r="EC28" s="72">
        <f t="shared" si="23"/>
        <v>0</v>
      </c>
      <c r="ED28" s="72">
        <f t="shared" si="23"/>
        <v>0</v>
      </c>
      <c r="EE28" s="72">
        <f t="shared" si="23"/>
        <v>0</v>
      </c>
      <c r="EF28" s="72">
        <f t="shared" si="23"/>
        <v>0</v>
      </c>
      <c r="EG28" s="72">
        <f t="shared" si="23"/>
        <v>0</v>
      </c>
      <c r="EH28" s="72">
        <f t="shared" si="23"/>
        <v>140696.22166666665</v>
      </c>
      <c r="EI28" s="72">
        <f t="shared" si="23"/>
        <v>0</v>
      </c>
      <c r="EJ28" s="72">
        <f t="shared" si="23"/>
        <v>0</v>
      </c>
      <c r="EK28" s="72">
        <f t="shared" si="23"/>
        <v>0</v>
      </c>
      <c r="EL28" s="72">
        <f t="shared" si="23"/>
        <v>0</v>
      </c>
      <c r="EM28" s="72">
        <f t="shared" si="23"/>
        <v>0</v>
      </c>
      <c r="EN28" s="72">
        <f t="shared" si="23"/>
        <v>0</v>
      </c>
      <c r="EO28" s="72">
        <f t="shared" si="23"/>
        <v>0</v>
      </c>
      <c r="EP28" s="72">
        <f t="shared" si="23"/>
        <v>0</v>
      </c>
      <c r="ES28" s="72">
        <f t="shared" si="34"/>
        <v>0</v>
      </c>
      <c r="ET28" s="72">
        <f t="shared" si="24"/>
        <v>0</v>
      </c>
      <c r="EU28" s="72">
        <f t="shared" si="24"/>
        <v>0</v>
      </c>
      <c r="EV28" s="72">
        <f t="shared" si="24"/>
        <v>0</v>
      </c>
      <c r="EW28" s="72">
        <f t="shared" si="24"/>
        <v>0</v>
      </c>
      <c r="EX28" s="72">
        <f t="shared" si="24"/>
        <v>0</v>
      </c>
      <c r="EY28" s="72">
        <f t="shared" si="24"/>
        <v>0</v>
      </c>
      <c r="EZ28" s="72">
        <f t="shared" si="24"/>
        <v>65837.5</v>
      </c>
      <c r="FA28" s="72">
        <f t="shared" si="24"/>
        <v>0</v>
      </c>
      <c r="FB28" s="72">
        <f t="shared" si="24"/>
        <v>0</v>
      </c>
      <c r="FC28" s="72">
        <f t="shared" si="24"/>
        <v>0</v>
      </c>
      <c r="FD28" s="72">
        <f t="shared" si="24"/>
        <v>0</v>
      </c>
      <c r="FE28" s="72">
        <f t="shared" si="24"/>
        <v>0</v>
      </c>
      <c r="FF28" s="72">
        <f t="shared" si="24"/>
        <v>0</v>
      </c>
      <c r="FG28" s="72">
        <f t="shared" si="24"/>
        <v>0</v>
      </c>
      <c r="FH28" s="72">
        <f t="shared" si="24"/>
        <v>0</v>
      </c>
      <c r="FK28" s="72">
        <f t="shared" si="25"/>
        <v>0</v>
      </c>
      <c r="FL28" s="72">
        <f t="shared" si="25"/>
        <v>0</v>
      </c>
      <c r="FM28" s="72">
        <f t="shared" si="25"/>
        <v>0</v>
      </c>
      <c r="FN28" s="72">
        <f t="shared" si="25"/>
        <v>0</v>
      </c>
      <c r="FO28" s="72">
        <f t="shared" si="25"/>
        <v>0</v>
      </c>
      <c r="FP28" s="72">
        <f t="shared" si="25"/>
        <v>0</v>
      </c>
      <c r="FQ28" s="72">
        <f t="shared" si="25"/>
        <v>0</v>
      </c>
      <c r="FR28" s="72">
        <f t="shared" si="25"/>
        <v>0</v>
      </c>
      <c r="FS28" s="72">
        <f t="shared" si="25"/>
        <v>0</v>
      </c>
      <c r="FT28" s="72">
        <f t="shared" si="25"/>
        <v>0</v>
      </c>
      <c r="FU28" s="72">
        <f t="shared" si="25"/>
        <v>0</v>
      </c>
      <c r="FV28" s="72">
        <f t="shared" si="25"/>
        <v>0</v>
      </c>
      <c r="FW28" s="72">
        <f t="shared" si="25"/>
        <v>0</v>
      </c>
      <c r="FX28" s="72">
        <f t="shared" si="25"/>
        <v>0</v>
      </c>
      <c r="FY28" s="72">
        <f t="shared" si="25"/>
        <v>0</v>
      </c>
      <c r="FZ28" s="72">
        <f t="shared" si="25"/>
        <v>0</v>
      </c>
    </row>
    <row r="29" spans="2:182" s="63" customFormat="1" x14ac:dyDescent="0.25">
      <c r="B29" s="59">
        <v>9</v>
      </c>
      <c r="C29" s="60" t="s">
        <v>30</v>
      </c>
      <c r="D29" s="61" t="s">
        <v>7</v>
      </c>
      <c r="E29" s="74" t="s">
        <v>136</v>
      </c>
      <c r="F29" s="74" t="s">
        <v>135</v>
      </c>
      <c r="H29" s="64">
        <v>44887</v>
      </c>
      <c r="I29" s="64">
        <v>44897</v>
      </c>
      <c r="J29" s="64">
        <v>44904</v>
      </c>
      <c r="K29" s="64">
        <v>44912</v>
      </c>
      <c r="L29" s="64">
        <v>44915</v>
      </c>
      <c r="M29" s="64">
        <v>44927</v>
      </c>
      <c r="N29" s="64">
        <v>45139</v>
      </c>
      <c r="O29" s="65">
        <v>7</v>
      </c>
      <c r="Q29" s="65">
        <v>0</v>
      </c>
      <c r="R29" s="65">
        <v>0</v>
      </c>
      <c r="S29" s="66">
        <v>1</v>
      </c>
      <c r="T29" s="66">
        <v>1</v>
      </c>
      <c r="U29" s="66">
        <v>1</v>
      </c>
      <c r="V29" s="66">
        <v>1</v>
      </c>
      <c r="W29" s="66">
        <v>1</v>
      </c>
      <c r="X29" s="66">
        <v>1</v>
      </c>
      <c r="Y29" s="66">
        <v>1</v>
      </c>
      <c r="Z29" s="66"/>
      <c r="AA29" s="66"/>
      <c r="AB29" s="66"/>
      <c r="AC29" s="65"/>
      <c r="AD29" s="65"/>
      <c r="AE29" s="65"/>
      <c r="AF29" s="65"/>
      <c r="AG29" s="65"/>
      <c r="AI29" s="65">
        <f t="shared" si="0"/>
        <v>7</v>
      </c>
      <c r="AK29" s="67">
        <v>965026.92999999993</v>
      </c>
      <c r="AL29" s="67">
        <v>158333</v>
      </c>
      <c r="AM29" s="67">
        <v>0</v>
      </c>
      <c r="AN29" s="67">
        <v>55000</v>
      </c>
      <c r="AO29" s="67">
        <f t="shared" si="1"/>
        <v>128624.711985</v>
      </c>
      <c r="AP29" s="67">
        <f t="shared" si="2"/>
        <v>78635.195099999997</v>
      </c>
      <c r="AQ29" s="67">
        <f t="shared" si="3"/>
        <v>6740.1595799999996</v>
      </c>
      <c r="AR29" s="67">
        <f t="shared" si="4"/>
        <v>0</v>
      </c>
      <c r="AS29" s="67">
        <f t="shared" si="5"/>
        <v>5270.3945333999982</v>
      </c>
      <c r="AT29" s="67">
        <f t="shared" si="26"/>
        <v>959089.46880159993</v>
      </c>
      <c r="AU29" s="68"/>
      <c r="AV29" s="69">
        <f t="shared" si="27"/>
        <v>965026.92999999993</v>
      </c>
      <c r="AW29" s="69">
        <f t="shared" si="6"/>
        <v>158333</v>
      </c>
      <c r="AX29" s="69">
        <f t="shared" si="6"/>
        <v>0</v>
      </c>
      <c r="AY29" s="69">
        <f t="shared" si="6"/>
        <v>55000</v>
      </c>
      <c r="AZ29" s="67">
        <f t="shared" si="7"/>
        <v>26960.638319999998</v>
      </c>
      <c r="BA29" s="69">
        <f t="shared" si="8"/>
        <v>0</v>
      </c>
      <c r="BB29" s="69">
        <f t="shared" si="9"/>
        <v>10671.919334999999</v>
      </c>
      <c r="BC29" s="69">
        <f t="shared" si="10"/>
        <v>22354.862606999999</v>
      </c>
      <c r="BD29" s="69">
        <f t="shared" si="28"/>
        <v>65529.329249999995</v>
      </c>
      <c r="BE29" s="69">
        <f t="shared" si="11"/>
        <v>54282.764812499998</v>
      </c>
      <c r="BF29" s="69">
        <f t="shared" si="12"/>
        <v>2898.699640987501</v>
      </c>
      <c r="BG29" s="69">
        <f t="shared" si="13"/>
        <v>98196.660833333328</v>
      </c>
      <c r="BH29" s="69">
        <f t="shared" si="14"/>
        <v>62500</v>
      </c>
      <c r="BI29" s="69">
        <f t="shared" si="15"/>
        <v>3337.5</v>
      </c>
      <c r="BJ29" s="69">
        <f t="shared" si="16"/>
        <v>0</v>
      </c>
      <c r="BK29" s="69">
        <f t="shared" si="17"/>
        <v>0</v>
      </c>
      <c r="BL29" s="69">
        <f t="shared" si="18"/>
        <v>0</v>
      </c>
      <c r="BM29" s="69"/>
      <c r="BN29" s="69">
        <f t="shared" si="29"/>
        <v>1525092.3047988205</v>
      </c>
      <c r="BO29" s="70"/>
      <c r="BP29" s="71">
        <f t="shared" si="35"/>
        <v>1238347.3502619998</v>
      </c>
      <c r="BQ29" s="71">
        <f t="shared" si="36"/>
        <v>122710.79370348749</v>
      </c>
      <c r="BR29" s="71">
        <f t="shared" si="37"/>
        <v>98196.660833333328</v>
      </c>
      <c r="BS29" s="71">
        <f t="shared" si="38"/>
        <v>65837.5</v>
      </c>
      <c r="BT29" s="71">
        <f t="shared" si="19"/>
        <v>0</v>
      </c>
      <c r="BU29" s="71">
        <f t="shared" si="39"/>
        <v>1525092.3047988208</v>
      </c>
      <c r="BW29" s="68"/>
      <c r="BX29" s="71">
        <f t="shared" si="30"/>
        <v>0</v>
      </c>
      <c r="BY29" s="71">
        <f t="shared" si="30"/>
        <v>0</v>
      </c>
      <c r="BZ29" s="71">
        <f t="shared" si="30"/>
        <v>1525092.3047988205</v>
      </c>
      <c r="CA29" s="71">
        <f t="shared" si="30"/>
        <v>1525092.3047988205</v>
      </c>
      <c r="CB29" s="71">
        <f t="shared" si="30"/>
        <v>1525092.3047988205</v>
      </c>
      <c r="CC29" s="71">
        <f t="shared" si="30"/>
        <v>1525092.3047988205</v>
      </c>
      <c r="CD29" s="71">
        <f t="shared" si="30"/>
        <v>1525092.3047988205</v>
      </c>
      <c r="CE29" s="71">
        <f t="shared" si="30"/>
        <v>1525092.3047988205</v>
      </c>
      <c r="CF29" s="71">
        <f t="shared" si="30"/>
        <v>1525092.3047988205</v>
      </c>
      <c r="CG29" s="71">
        <f t="shared" si="30"/>
        <v>0</v>
      </c>
      <c r="CH29" s="71">
        <f t="shared" si="30"/>
        <v>0</v>
      </c>
      <c r="CI29" s="71">
        <f t="shared" si="30"/>
        <v>0</v>
      </c>
      <c r="CJ29" s="71">
        <f t="shared" si="30"/>
        <v>0</v>
      </c>
      <c r="CK29" s="71">
        <f t="shared" si="30"/>
        <v>0</v>
      </c>
      <c r="CL29" s="71">
        <f t="shared" si="30"/>
        <v>0</v>
      </c>
      <c r="CM29" s="71">
        <f t="shared" si="30"/>
        <v>0</v>
      </c>
      <c r="CN29" s="71">
        <f t="shared" si="31"/>
        <v>0</v>
      </c>
      <c r="CQ29" s="72">
        <f t="shared" si="32"/>
        <v>0</v>
      </c>
      <c r="CR29" s="72">
        <f t="shared" si="21"/>
        <v>0</v>
      </c>
      <c r="CS29" s="72">
        <f t="shared" si="21"/>
        <v>1238347.3502619998</v>
      </c>
      <c r="CT29" s="72">
        <f t="shared" si="21"/>
        <v>1238347.3502619998</v>
      </c>
      <c r="CU29" s="72">
        <f t="shared" si="21"/>
        <v>1238347.3502619998</v>
      </c>
      <c r="CV29" s="72">
        <f t="shared" si="21"/>
        <v>1238347.3502619998</v>
      </c>
      <c r="CW29" s="72">
        <f t="shared" si="21"/>
        <v>1238347.3502619998</v>
      </c>
      <c r="CX29" s="72">
        <f t="shared" si="21"/>
        <v>1238347.3502619998</v>
      </c>
      <c r="CY29" s="72">
        <f t="shared" si="21"/>
        <v>1238347.3502619998</v>
      </c>
      <c r="CZ29" s="72">
        <f t="shared" si="21"/>
        <v>0</v>
      </c>
      <c r="DA29" s="72">
        <f t="shared" si="21"/>
        <v>0</v>
      </c>
      <c r="DB29" s="72">
        <f t="shared" si="21"/>
        <v>0</v>
      </c>
      <c r="DC29" s="72">
        <f t="shared" si="21"/>
        <v>0</v>
      </c>
      <c r="DD29" s="72">
        <f t="shared" si="21"/>
        <v>0</v>
      </c>
      <c r="DE29" s="72">
        <f t="shared" si="21"/>
        <v>0</v>
      </c>
      <c r="DF29" s="72">
        <f t="shared" si="21"/>
        <v>0</v>
      </c>
      <c r="DG29" s="73"/>
      <c r="DI29" s="72">
        <f t="shared" si="22"/>
        <v>0</v>
      </c>
      <c r="DJ29" s="72">
        <f t="shared" si="22"/>
        <v>0</v>
      </c>
      <c r="DK29" s="72">
        <f t="shared" si="22"/>
        <v>122710.79370348749</v>
      </c>
      <c r="DL29" s="72">
        <f t="shared" si="22"/>
        <v>122710.79370348749</v>
      </c>
      <c r="DM29" s="72">
        <f t="shared" si="22"/>
        <v>122710.79370348749</v>
      </c>
      <c r="DN29" s="72">
        <f t="shared" si="22"/>
        <v>122710.79370348749</v>
      </c>
      <c r="DO29" s="72">
        <f t="shared" si="22"/>
        <v>122710.79370348749</v>
      </c>
      <c r="DP29" s="72">
        <f t="shared" si="22"/>
        <v>122710.79370348749</v>
      </c>
      <c r="DQ29" s="72">
        <f t="shared" si="22"/>
        <v>122710.79370348749</v>
      </c>
      <c r="DR29" s="72">
        <f t="shared" si="22"/>
        <v>0</v>
      </c>
      <c r="DS29" s="72">
        <f t="shared" si="22"/>
        <v>0</v>
      </c>
      <c r="DT29" s="72">
        <f t="shared" si="22"/>
        <v>0</v>
      </c>
      <c r="DU29" s="72">
        <f t="shared" si="22"/>
        <v>0</v>
      </c>
      <c r="DV29" s="72">
        <f t="shared" si="22"/>
        <v>0</v>
      </c>
      <c r="DW29" s="72">
        <f t="shared" si="22"/>
        <v>0</v>
      </c>
      <c r="DX29" s="72">
        <f t="shared" si="22"/>
        <v>0</v>
      </c>
      <c r="EA29" s="72">
        <f t="shared" si="33"/>
        <v>0</v>
      </c>
      <c r="EB29" s="72">
        <f t="shared" si="23"/>
        <v>0</v>
      </c>
      <c r="EC29" s="72">
        <f t="shared" si="23"/>
        <v>98196.660833333328</v>
      </c>
      <c r="ED29" s="72">
        <f t="shared" si="23"/>
        <v>98196.660833333328</v>
      </c>
      <c r="EE29" s="72">
        <f t="shared" si="23"/>
        <v>98196.660833333328</v>
      </c>
      <c r="EF29" s="72">
        <f t="shared" si="23"/>
        <v>98196.660833333328</v>
      </c>
      <c r="EG29" s="72">
        <f t="shared" si="23"/>
        <v>98196.660833333328</v>
      </c>
      <c r="EH29" s="72">
        <f t="shared" si="23"/>
        <v>98196.660833333328</v>
      </c>
      <c r="EI29" s="72">
        <f t="shared" si="23"/>
        <v>98196.660833333328</v>
      </c>
      <c r="EJ29" s="72">
        <f t="shared" si="23"/>
        <v>0</v>
      </c>
      <c r="EK29" s="72">
        <f t="shared" si="23"/>
        <v>0</v>
      </c>
      <c r="EL29" s="72">
        <f t="shared" si="23"/>
        <v>0</v>
      </c>
      <c r="EM29" s="72">
        <f t="shared" si="23"/>
        <v>0</v>
      </c>
      <c r="EN29" s="72">
        <f t="shared" si="23"/>
        <v>0</v>
      </c>
      <c r="EO29" s="72">
        <f t="shared" si="23"/>
        <v>0</v>
      </c>
      <c r="EP29" s="72">
        <f t="shared" si="23"/>
        <v>0</v>
      </c>
      <c r="ES29" s="72">
        <f t="shared" si="34"/>
        <v>0</v>
      </c>
      <c r="ET29" s="72">
        <f t="shared" si="24"/>
        <v>0</v>
      </c>
      <c r="EU29" s="72">
        <f t="shared" si="24"/>
        <v>65837.5</v>
      </c>
      <c r="EV29" s="72">
        <f t="shared" si="24"/>
        <v>65837.5</v>
      </c>
      <c r="EW29" s="72">
        <f t="shared" si="24"/>
        <v>65837.5</v>
      </c>
      <c r="EX29" s="72">
        <f t="shared" si="24"/>
        <v>65837.5</v>
      </c>
      <c r="EY29" s="72">
        <f t="shared" si="24"/>
        <v>65837.5</v>
      </c>
      <c r="EZ29" s="72">
        <f t="shared" si="24"/>
        <v>65837.5</v>
      </c>
      <c r="FA29" s="72">
        <f t="shared" si="24"/>
        <v>65837.5</v>
      </c>
      <c r="FB29" s="72">
        <f t="shared" si="24"/>
        <v>0</v>
      </c>
      <c r="FC29" s="72">
        <f t="shared" si="24"/>
        <v>0</v>
      </c>
      <c r="FD29" s="72">
        <f t="shared" si="24"/>
        <v>0</v>
      </c>
      <c r="FE29" s="72">
        <f t="shared" si="24"/>
        <v>0</v>
      </c>
      <c r="FF29" s="72">
        <f t="shared" si="24"/>
        <v>0</v>
      </c>
      <c r="FG29" s="72">
        <f t="shared" si="24"/>
        <v>0</v>
      </c>
      <c r="FH29" s="72">
        <f t="shared" si="24"/>
        <v>0</v>
      </c>
      <c r="FK29" s="72">
        <f t="shared" si="25"/>
        <v>0</v>
      </c>
      <c r="FL29" s="72">
        <f t="shared" si="25"/>
        <v>0</v>
      </c>
      <c r="FM29" s="72">
        <f t="shared" si="25"/>
        <v>0</v>
      </c>
      <c r="FN29" s="72">
        <f t="shared" si="25"/>
        <v>0</v>
      </c>
      <c r="FO29" s="72">
        <f t="shared" si="25"/>
        <v>0</v>
      </c>
      <c r="FP29" s="72">
        <f t="shared" si="25"/>
        <v>0</v>
      </c>
      <c r="FQ29" s="72">
        <f t="shared" si="25"/>
        <v>0</v>
      </c>
      <c r="FR29" s="72">
        <f t="shared" si="25"/>
        <v>0</v>
      </c>
      <c r="FS29" s="72">
        <f t="shared" si="25"/>
        <v>0</v>
      </c>
      <c r="FT29" s="72">
        <f t="shared" si="25"/>
        <v>0</v>
      </c>
      <c r="FU29" s="72">
        <f t="shared" si="25"/>
        <v>0</v>
      </c>
      <c r="FV29" s="72">
        <f t="shared" si="25"/>
        <v>0</v>
      </c>
      <c r="FW29" s="72">
        <f t="shared" si="25"/>
        <v>0</v>
      </c>
      <c r="FX29" s="72">
        <f t="shared" si="25"/>
        <v>0</v>
      </c>
      <c r="FY29" s="72">
        <f t="shared" si="25"/>
        <v>0</v>
      </c>
      <c r="FZ29" s="72">
        <f t="shared" si="25"/>
        <v>0</v>
      </c>
    </row>
    <row r="30" spans="2:182" s="63" customFormat="1" x14ac:dyDescent="0.25">
      <c r="B30" s="59">
        <v>10</v>
      </c>
      <c r="C30" s="60" t="s">
        <v>30</v>
      </c>
      <c r="D30" s="61" t="s">
        <v>7</v>
      </c>
      <c r="E30" s="74" t="s">
        <v>136</v>
      </c>
      <c r="F30" s="74" t="s">
        <v>135</v>
      </c>
      <c r="H30" s="64">
        <v>44887</v>
      </c>
      <c r="I30" s="64">
        <v>44897</v>
      </c>
      <c r="J30" s="64">
        <v>44904</v>
      </c>
      <c r="K30" s="64">
        <v>44912</v>
      </c>
      <c r="L30" s="64">
        <v>44915</v>
      </c>
      <c r="M30" s="64">
        <v>44927</v>
      </c>
      <c r="N30" s="64">
        <v>45108</v>
      </c>
      <c r="O30" s="65">
        <v>6</v>
      </c>
      <c r="Q30" s="65">
        <v>0</v>
      </c>
      <c r="R30" s="65">
        <v>0</v>
      </c>
      <c r="S30" s="66">
        <v>1</v>
      </c>
      <c r="T30" s="66">
        <v>1</v>
      </c>
      <c r="U30" s="66">
        <v>1</v>
      </c>
      <c r="V30" s="66">
        <v>1</v>
      </c>
      <c r="W30" s="66">
        <v>1</v>
      </c>
      <c r="X30" s="66">
        <v>1</v>
      </c>
      <c r="Y30" s="66">
        <v>0</v>
      </c>
      <c r="Z30" s="66"/>
      <c r="AA30" s="66"/>
      <c r="AB30" s="66"/>
      <c r="AC30" s="65"/>
      <c r="AD30" s="65"/>
      <c r="AE30" s="65"/>
      <c r="AF30" s="65"/>
      <c r="AG30" s="65"/>
      <c r="AI30" s="65">
        <f t="shared" si="0"/>
        <v>6</v>
      </c>
      <c r="AK30" s="67">
        <v>965026.92999999993</v>
      </c>
      <c r="AL30" s="67">
        <v>158333</v>
      </c>
      <c r="AM30" s="67">
        <v>0</v>
      </c>
      <c r="AN30" s="67">
        <v>55000</v>
      </c>
      <c r="AO30" s="67">
        <f t="shared" si="1"/>
        <v>128624.711985</v>
      </c>
      <c r="AP30" s="67">
        <f t="shared" si="2"/>
        <v>78635.195099999997</v>
      </c>
      <c r="AQ30" s="67">
        <f t="shared" si="3"/>
        <v>6740.1595799999996</v>
      </c>
      <c r="AR30" s="67">
        <f t="shared" si="4"/>
        <v>0</v>
      </c>
      <c r="AS30" s="67">
        <f t="shared" si="5"/>
        <v>5270.3945333999982</v>
      </c>
      <c r="AT30" s="67">
        <f t="shared" si="26"/>
        <v>959089.46880159993</v>
      </c>
      <c r="AU30" s="68"/>
      <c r="AV30" s="69">
        <f t="shared" si="27"/>
        <v>965026.92999999993</v>
      </c>
      <c r="AW30" s="69">
        <f t="shared" si="6"/>
        <v>158333</v>
      </c>
      <c r="AX30" s="69">
        <f t="shared" si="6"/>
        <v>0</v>
      </c>
      <c r="AY30" s="69">
        <f t="shared" si="6"/>
        <v>55000</v>
      </c>
      <c r="AZ30" s="67">
        <f t="shared" si="7"/>
        <v>26960.638319999998</v>
      </c>
      <c r="BA30" s="69">
        <f t="shared" si="8"/>
        <v>0</v>
      </c>
      <c r="BB30" s="69">
        <f t="shared" si="9"/>
        <v>10671.919334999999</v>
      </c>
      <c r="BC30" s="69">
        <f t="shared" si="10"/>
        <v>22354.862606999999</v>
      </c>
      <c r="BD30" s="69">
        <f t="shared" si="28"/>
        <v>65529.329249999995</v>
      </c>
      <c r="BE30" s="69">
        <f t="shared" si="11"/>
        <v>54282.764812499998</v>
      </c>
      <c r="BF30" s="69">
        <f t="shared" si="12"/>
        <v>2898.699640987501</v>
      </c>
      <c r="BG30" s="69">
        <f t="shared" si="13"/>
        <v>98196.660833333328</v>
      </c>
      <c r="BH30" s="69">
        <f t="shared" si="14"/>
        <v>62500</v>
      </c>
      <c r="BI30" s="69">
        <f t="shared" si="15"/>
        <v>3337.5</v>
      </c>
      <c r="BJ30" s="69">
        <f t="shared" si="16"/>
        <v>0</v>
      </c>
      <c r="BK30" s="69">
        <f t="shared" si="17"/>
        <v>0</v>
      </c>
      <c r="BL30" s="69">
        <f t="shared" si="18"/>
        <v>0</v>
      </c>
      <c r="BM30" s="69"/>
      <c r="BN30" s="69">
        <f t="shared" si="29"/>
        <v>1525092.3047988205</v>
      </c>
      <c r="BO30" s="70"/>
      <c r="BP30" s="71">
        <f t="shared" si="35"/>
        <v>1238347.3502619998</v>
      </c>
      <c r="BQ30" s="71">
        <f t="shared" si="36"/>
        <v>122710.79370348749</v>
      </c>
      <c r="BR30" s="71">
        <f t="shared" si="37"/>
        <v>98196.660833333328</v>
      </c>
      <c r="BS30" s="71">
        <f t="shared" si="38"/>
        <v>65837.5</v>
      </c>
      <c r="BT30" s="71">
        <f t="shared" si="19"/>
        <v>0</v>
      </c>
      <c r="BU30" s="71">
        <f t="shared" si="39"/>
        <v>1525092.3047988208</v>
      </c>
      <c r="BW30" s="68"/>
      <c r="BX30" s="71">
        <f t="shared" si="30"/>
        <v>0</v>
      </c>
      <c r="BY30" s="71">
        <f t="shared" si="30"/>
        <v>0</v>
      </c>
      <c r="BZ30" s="71">
        <f t="shared" si="30"/>
        <v>1525092.3047988205</v>
      </c>
      <c r="CA30" s="71">
        <f t="shared" si="30"/>
        <v>1525092.3047988205</v>
      </c>
      <c r="CB30" s="71">
        <f t="shared" si="30"/>
        <v>1525092.3047988205</v>
      </c>
      <c r="CC30" s="71">
        <f t="shared" si="30"/>
        <v>1525092.3047988205</v>
      </c>
      <c r="CD30" s="71">
        <f t="shared" si="30"/>
        <v>1525092.3047988205</v>
      </c>
      <c r="CE30" s="71">
        <f t="shared" si="30"/>
        <v>1525092.3047988205</v>
      </c>
      <c r="CF30" s="71">
        <f t="shared" si="30"/>
        <v>0</v>
      </c>
      <c r="CG30" s="71">
        <f t="shared" si="30"/>
        <v>0</v>
      </c>
      <c r="CH30" s="71">
        <f t="shared" si="30"/>
        <v>0</v>
      </c>
      <c r="CI30" s="71">
        <f t="shared" si="30"/>
        <v>0</v>
      </c>
      <c r="CJ30" s="71">
        <f t="shared" si="30"/>
        <v>0</v>
      </c>
      <c r="CK30" s="71">
        <f t="shared" si="30"/>
        <v>0</v>
      </c>
      <c r="CL30" s="71">
        <f t="shared" si="30"/>
        <v>0</v>
      </c>
      <c r="CM30" s="71">
        <f t="shared" si="30"/>
        <v>0</v>
      </c>
      <c r="CN30" s="71">
        <f t="shared" si="31"/>
        <v>0</v>
      </c>
      <c r="CQ30" s="72">
        <f t="shared" si="32"/>
        <v>0</v>
      </c>
      <c r="CR30" s="72">
        <f t="shared" si="21"/>
        <v>0</v>
      </c>
      <c r="CS30" s="72">
        <f t="shared" si="21"/>
        <v>1238347.3502619998</v>
      </c>
      <c r="CT30" s="72">
        <f t="shared" si="21"/>
        <v>1238347.3502619998</v>
      </c>
      <c r="CU30" s="72">
        <f t="shared" si="21"/>
        <v>1238347.3502619998</v>
      </c>
      <c r="CV30" s="72">
        <f t="shared" si="21"/>
        <v>1238347.3502619998</v>
      </c>
      <c r="CW30" s="72">
        <f t="shared" si="21"/>
        <v>1238347.3502619998</v>
      </c>
      <c r="CX30" s="72">
        <f t="shared" si="21"/>
        <v>1238347.3502619998</v>
      </c>
      <c r="CY30" s="72">
        <f t="shared" si="21"/>
        <v>0</v>
      </c>
      <c r="CZ30" s="72">
        <f t="shared" si="21"/>
        <v>0</v>
      </c>
      <c r="DA30" s="72">
        <f t="shared" si="21"/>
        <v>0</v>
      </c>
      <c r="DB30" s="72">
        <f t="shared" si="21"/>
        <v>0</v>
      </c>
      <c r="DC30" s="72">
        <f t="shared" si="21"/>
        <v>0</v>
      </c>
      <c r="DD30" s="72">
        <f t="shared" si="21"/>
        <v>0</v>
      </c>
      <c r="DE30" s="72">
        <f t="shared" si="21"/>
        <v>0</v>
      </c>
      <c r="DF30" s="72">
        <f t="shared" si="21"/>
        <v>0</v>
      </c>
      <c r="DG30" s="73"/>
      <c r="DI30" s="72">
        <f t="shared" si="22"/>
        <v>0</v>
      </c>
      <c r="DJ30" s="72">
        <f t="shared" si="22"/>
        <v>0</v>
      </c>
      <c r="DK30" s="72">
        <f t="shared" si="22"/>
        <v>122710.79370348749</v>
      </c>
      <c r="DL30" s="72">
        <f t="shared" si="22"/>
        <v>122710.79370348749</v>
      </c>
      <c r="DM30" s="72">
        <f t="shared" si="22"/>
        <v>122710.79370348749</v>
      </c>
      <c r="DN30" s="72">
        <f t="shared" si="22"/>
        <v>122710.79370348749</v>
      </c>
      <c r="DO30" s="72">
        <f t="shared" si="22"/>
        <v>122710.79370348749</v>
      </c>
      <c r="DP30" s="72">
        <f t="shared" si="22"/>
        <v>122710.79370348749</v>
      </c>
      <c r="DQ30" s="72">
        <f t="shared" si="22"/>
        <v>0</v>
      </c>
      <c r="DR30" s="72">
        <f t="shared" si="22"/>
        <v>0</v>
      </c>
      <c r="DS30" s="72">
        <f t="shared" si="22"/>
        <v>0</v>
      </c>
      <c r="DT30" s="72">
        <f t="shared" si="22"/>
        <v>0</v>
      </c>
      <c r="DU30" s="72">
        <f t="shared" si="22"/>
        <v>0</v>
      </c>
      <c r="DV30" s="72">
        <f t="shared" si="22"/>
        <v>0</v>
      </c>
      <c r="DW30" s="72">
        <f t="shared" si="22"/>
        <v>0</v>
      </c>
      <c r="DX30" s="72">
        <f t="shared" si="22"/>
        <v>0</v>
      </c>
      <c r="EA30" s="72">
        <f t="shared" si="33"/>
        <v>0</v>
      </c>
      <c r="EB30" s="72">
        <f t="shared" si="23"/>
        <v>0</v>
      </c>
      <c r="EC30" s="72">
        <f t="shared" si="23"/>
        <v>98196.660833333328</v>
      </c>
      <c r="ED30" s="72">
        <f t="shared" si="23"/>
        <v>98196.660833333328</v>
      </c>
      <c r="EE30" s="72">
        <f t="shared" si="23"/>
        <v>98196.660833333328</v>
      </c>
      <c r="EF30" s="72">
        <f t="shared" si="23"/>
        <v>98196.660833333328</v>
      </c>
      <c r="EG30" s="72">
        <f t="shared" si="23"/>
        <v>98196.660833333328</v>
      </c>
      <c r="EH30" s="72">
        <f t="shared" si="23"/>
        <v>98196.660833333328</v>
      </c>
      <c r="EI30" s="72">
        <f t="shared" si="23"/>
        <v>0</v>
      </c>
      <c r="EJ30" s="72">
        <f t="shared" si="23"/>
        <v>0</v>
      </c>
      <c r="EK30" s="72">
        <f t="shared" si="23"/>
        <v>0</v>
      </c>
      <c r="EL30" s="72">
        <f t="shared" si="23"/>
        <v>0</v>
      </c>
      <c r="EM30" s="72">
        <f t="shared" si="23"/>
        <v>0</v>
      </c>
      <c r="EN30" s="72">
        <f t="shared" si="23"/>
        <v>0</v>
      </c>
      <c r="EO30" s="72">
        <f t="shared" si="23"/>
        <v>0</v>
      </c>
      <c r="EP30" s="72">
        <f t="shared" si="23"/>
        <v>0</v>
      </c>
      <c r="ES30" s="72">
        <f t="shared" si="34"/>
        <v>0</v>
      </c>
      <c r="ET30" s="72">
        <f t="shared" si="24"/>
        <v>0</v>
      </c>
      <c r="EU30" s="72">
        <f t="shared" si="24"/>
        <v>65837.5</v>
      </c>
      <c r="EV30" s="72">
        <f t="shared" si="24"/>
        <v>65837.5</v>
      </c>
      <c r="EW30" s="72">
        <f t="shared" si="24"/>
        <v>65837.5</v>
      </c>
      <c r="EX30" s="72">
        <f t="shared" si="24"/>
        <v>65837.5</v>
      </c>
      <c r="EY30" s="72">
        <f t="shared" si="24"/>
        <v>65837.5</v>
      </c>
      <c r="EZ30" s="72">
        <f t="shared" si="24"/>
        <v>65837.5</v>
      </c>
      <c r="FA30" s="72">
        <f t="shared" si="24"/>
        <v>0</v>
      </c>
      <c r="FB30" s="72">
        <f t="shared" si="24"/>
        <v>0</v>
      </c>
      <c r="FC30" s="72">
        <f t="shared" si="24"/>
        <v>0</v>
      </c>
      <c r="FD30" s="72">
        <f t="shared" si="24"/>
        <v>0</v>
      </c>
      <c r="FE30" s="72">
        <f t="shared" si="24"/>
        <v>0</v>
      </c>
      <c r="FF30" s="72">
        <f t="shared" si="24"/>
        <v>0</v>
      </c>
      <c r="FG30" s="72">
        <f t="shared" si="24"/>
        <v>0</v>
      </c>
      <c r="FH30" s="72">
        <f t="shared" si="24"/>
        <v>0</v>
      </c>
      <c r="FK30" s="72">
        <f t="shared" si="25"/>
        <v>0</v>
      </c>
      <c r="FL30" s="72">
        <f t="shared" si="25"/>
        <v>0</v>
      </c>
      <c r="FM30" s="72">
        <f t="shared" si="25"/>
        <v>0</v>
      </c>
      <c r="FN30" s="72">
        <f t="shared" si="25"/>
        <v>0</v>
      </c>
      <c r="FO30" s="72">
        <f t="shared" si="25"/>
        <v>0</v>
      </c>
      <c r="FP30" s="72">
        <f t="shared" si="25"/>
        <v>0</v>
      </c>
      <c r="FQ30" s="72">
        <f t="shared" si="25"/>
        <v>0</v>
      </c>
      <c r="FR30" s="72">
        <f t="shared" si="25"/>
        <v>0</v>
      </c>
      <c r="FS30" s="72">
        <f t="shared" si="25"/>
        <v>0</v>
      </c>
      <c r="FT30" s="72">
        <f t="shared" si="25"/>
        <v>0</v>
      </c>
      <c r="FU30" s="72">
        <f t="shared" si="25"/>
        <v>0</v>
      </c>
      <c r="FV30" s="72">
        <f t="shared" si="25"/>
        <v>0</v>
      </c>
      <c r="FW30" s="72">
        <f t="shared" si="25"/>
        <v>0</v>
      </c>
      <c r="FX30" s="72">
        <f t="shared" si="25"/>
        <v>0</v>
      </c>
      <c r="FY30" s="72">
        <f t="shared" si="25"/>
        <v>0</v>
      </c>
      <c r="FZ30" s="72">
        <f t="shared" si="25"/>
        <v>0</v>
      </c>
    </row>
    <row r="31" spans="2:182" s="63" customFormat="1" x14ac:dyDescent="0.25">
      <c r="B31" s="59">
        <v>11</v>
      </c>
      <c r="C31" s="60" t="s">
        <v>30</v>
      </c>
      <c r="D31" s="61" t="s">
        <v>33</v>
      </c>
      <c r="E31" s="62" t="s">
        <v>134</v>
      </c>
      <c r="F31" s="74" t="s">
        <v>135</v>
      </c>
      <c r="H31" s="64">
        <v>44887</v>
      </c>
      <c r="I31" s="64">
        <v>44897</v>
      </c>
      <c r="J31" s="64">
        <v>44904</v>
      </c>
      <c r="K31" s="64">
        <v>44912</v>
      </c>
      <c r="L31" s="64">
        <v>44915</v>
      </c>
      <c r="M31" s="64">
        <v>44927</v>
      </c>
      <c r="N31" s="64">
        <v>45170</v>
      </c>
      <c r="O31" s="65">
        <v>8</v>
      </c>
      <c r="Q31" s="65">
        <v>0.5</v>
      </c>
      <c r="R31" s="65">
        <v>1</v>
      </c>
      <c r="S31" s="66">
        <v>1</v>
      </c>
      <c r="T31" s="66">
        <v>1</v>
      </c>
      <c r="U31" s="66">
        <v>1</v>
      </c>
      <c r="V31" s="66">
        <v>1</v>
      </c>
      <c r="W31" s="66">
        <v>1</v>
      </c>
      <c r="X31" s="66">
        <v>1</v>
      </c>
      <c r="Y31" s="66">
        <v>0.5</v>
      </c>
      <c r="Z31" s="66"/>
      <c r="AA31" s="66"/>
      <c r="AB31" s="66"/>
      <c r="AC31" s="65"/>
      <c r="AD31" s="65"/>
      <c r="AE31" s="65"/>
      <c r="AF31" s="65"/>
      <c r="AG31" s="65"/>
      <c r="AI31" s="65">
        <f t="shared" si="0"/>
        <v>8</v>
      </c>
      <c r="AK31" s="67">
        <v>1715392.3218884121</v>
      </c>
      <c r="AL31" s="67">
        <v>158333</v>
      </c>
      <c r="AM31" s="67">
        <v>0</v>
      </c>
      <c r="AN31" s="67">
        <v>0</v>
      </c>
      <c r="AO31" s="67">
        <f t="shared" si="1"/>
        <v>214541.5493562232</v>
      </c>
      <c r="AP31" s="67">
        <f t="shared" si="2"/>
        <v>131160.77253218886</v>
      </c>
      <c r="AQ31" s="67">
        <f t="shared" si="3"/>
        <v>11242.351931330473</v>
      </c>
      <c r="AR31" s="67">
        <f t="shared" si="4"/>
        <v>0</v>
      </c>
      <c r="AS31" s="67">
        <f t="shared" si="5"/>
        <v>29567.225922746777</v>
      </c>
      <c r="AT31" s="67">
        <f t="shared" si="26"/>
        <v>1487213.4221459229</v>
      </c>
      <c r="AU31" s="68"/>
      <c r="AV31" s="69">
        <f t="shared" si="27"/>
        <v>1715392.3218884121</v>
      </c>
      <c r="AW31" s="69">
        <f t="shared" si="6"/>
        <v>158333</v>
      </c>
      <c r="AX31" s="69">
        <f t="shared" si="6"/>
        <v>0</v>
      </c>
      <c r="AY31" s="69">
        <f t="shared" si="6"/>
        <v>0</v>
      </c>
      <c r="AZ31" s="67">
        <f t="shared" si="7"/>
        <v>44969.407725321893</v>
      </c>
      <c r="BA31" s="69">
        <f t="shared" si="8"/>
        <v>0</v>
      </c>
      <c r="BB31" s="69">
        <f t="shared" si="9"/>
        <v>17800.390557939914</v>
      </c>
      <c r="BC31" s="69">
        <f t="shared" si="10"/>
        <v>37287.133905579401</v>
      </c>
      <c r="BD31" s="69">
        <f t="shared" si="28"/>
        <v>109300.64377682404</v>
      </c>
      <c r="BE31" s="69">
        <f t="shared" si="11"/>
        <v>180116.19379828326</v>
      </c>
      <c r="BF31" s="69">
        <f t="shared" si="12"/>
        <v>9618.2047488283351</v>
      </c>
      <c r="BG31" s="69">
        <f t="shared" si="13"/>
        <v>156143.77682403434</v>
      </c>
      <c r="BH31" s="69">
        <f t="shared" si="14"/>
        <v>62500</v>
      </c>
      <c r="BI31" s="69">
        <f t="shared" si="15"/>
        <v>3337.5</v>
      </c>
      <c r="BJ31" s="69">
        <f t="shared" si="16"/>
        <v>0</v>
      </c>
      <c r="BK31" s="69">
        <f t="shared" si="17"/>
        <v>0</v>
      </c>
      <c r="BL31" s="69">
        <f t="shared" si="18"/>
        <v>0</v>
      </c>
      <c r="BM31" s="69"/>
      <c r="BN31" s="69">
        <f t="shared" si="29"/>
        <v>2494798.573225223</v>
      </c>
      <c r="BO31" s="70"/>
      <c r="BP31" s="71">
        <f>+SUM(AV31:BC31)</f>
        <v>1973782.2540772532</v>
      </c>
      <c r="BQ31" s="71">
        <f>+SUM(BD31:BF31)</f>
        <v>299035.0423239356</v>
      </c>
      <c r="BR31" s="71">
        <f>+SUM(BG31)</f>
        <v>156143.77682403434</v>
      </c>
      <c r="BS31" s="71">
        <f>+SUM(BH31:BI31)</f>
        <v>65837.5</v>
      </c>
      <c r="BT31" s="71">
        <f t="shared" si="19"/>
        <v>0</v>
      </c>
      <c r="BU31" s="71">
        <f>+SUM(BP31:BT31)</f>
        <v>2494798.573225223</v>
      </c>
      <c r="BW31" s="68"/>
      <c r="BX31" s="71">
        <f t="shared" si="30"/>
        <v>1247399.2866126115</v>
      </c>
      <c r="BY31" s="71">
        <f t="shared" si="30"/>
        <v>2494798.573225223</v>
      </c>
      <c r="BZ31" s="71">
        <f t="shared" si="30"/>
        <v>2494798.573225223</v>
      </c>
      <c r="CA31" s="71">
        <f t="shared" si="30"/>
        <v>2494798.573225223</v>
      </c>
      <c r="CB31" s="71">
        <f t="shared" si="30"/>
        <v>2494798.573225223</v>
      </c>
      <c r="CC31" s="71">
        <f t="shared" si="30"/>
        <v>2494798.573225223</v>
      </c>
      <c r="CD31" s="71">
        <f t="shared" si="30"/>
        <v>2494798.573225223</v>
      </c>
      <c r="CE31" s="71">
        <f t="shared" si="30"/>
        <v>2494798.573225223</v>
      </c>
      <c r="CF31" s="71">
        <f t="shared" si="30"/>
        <v>1247399.2866126115</v>
      </c>
      <c r="CG31" s="71">
        <f t="shared" si="30"/>
        <v>0</v>
      </c>
      <c r="CH31" s="71">
        <f t="shared" si="30"/>
        <v>0</v>
      </c>
      <c r="CI31" s="71">
        <f t="shared" si="30"/>
        <v>0</v>
      </c>
      <c r="CJ31" s="71">
        <f t="shared" si="30"/>
        <v>0</v>
      </c>
      <c r="CK31" s="71">
        <f t="shared" si="30"/>
        <v>0</v>
      </c>
      <c r="CL31" s="71">
        <f t="shared" si="30"/>
        <v>0</v>
      </c>
      <c r="CM31" s="71">
        <f t="shared" si="30"/>
        <v>0</v>
      </c>
      <c r="CN31" s="71">
        <f t="shared" si="31"/>
        <v>0</v>
      </c>
      <c r="CQ31" s="72">
        <f t="shared" si="32"/>
        <v>986891.12703862658</v>
      </c>
      <c r="CR31" s="72">
        <f t="shared" si="21"/>
        <v>1973782.2540772532</v>
      </c>
      <c r="CS31" s="72">
        <f t="shared" si="21"/>
        <v>1973782.2540772532</v>
      </c>
      <c r="CT31" s="72">
        <f t="shared" si="21"/>
        <v>1973782.2540772532</v>
      </c>
      <c r="CU31" s="72">
        <f t="shared" si="21"/>
        <v>1973782.2540772532</v>
      </c>
      <c r="CV31" s="72">
        <f t="shared" si="21"/>
        <v>1973782.2540772532</v>
      </c>
      <c r="CW31" s="72">
        <f t="shared" si="21"/>
        <v>1973782.2540772532</v>
      </c>
      <c r="CX31" s="72">
        <f t="shared" si="21"/>
        <v>1973782.2540772532</v>
      </c>
      <c r="CY31" s="72">
        <f t="shared" si="21"/>
        <v>986891.12703862658</v>
      </c>
      <c r="CZ31" s="72">
        <f t="shared" si="21"/>
        <v>0</v>
      </c>
      <c r="DA31" s="72">
        <f t="shared" si="21"/>
        <v>0</v>
      </c>
      <c r="DB31" s="72">
        <f t="shared" si="21"/>
        <v>0</v>
      </c>
      <c r="DC31" s="72">
        <f t="shared" si="21"/>
        <v>0</v>
      </c>
      <c r="DD31" s="72">
        <f t="shared" si="21"/>
        <v>0</v>
      </c>
      <c r="DE31" s="72">
        <f t="shared" si="21"/>
        <v>0</v>
      </c>
      <c r="DF31" s="72">
        <f t="shared" si="21"/>
        <v>0</v>
      </c>
      <c r="DG31" s="73"/>
      <c r="DI31" s="72">
        <f t="shared" si="22"/>
        <v>149517.5211619678</v>
      </c>
      <c r="DJ31" s="72">
        <f t="shared" si="22"/>
        <v>299035.0423239356</v>
      </c>
      <c r="DK31" s="72">
        <f t="shared" si="22"/>
        <v>299035.0423239356</v>
      </c>
      <c r="DL31" s="72">
        <f t="shared" si="22"/>
        <v>299035.0423239356</v>
      </c>
      <c r="DM31" s="72">
        <f t="shared" si="22"/>
        <v>299035.0423239356</v>
      </c>
      <c r="DN31" s="72">
        <f t="shared" si="22"/>
        <v>299035.0423239356</v>
      </c>
      <c r="DO31" s="72">
        <f t="shared" si="22"/>
        <v>299035.0423239356</v>
      </c>
      <c r="DP31" s="72">
        <f t="shared" si="22"/>
        <v>299035.0423239356</v>
      </c>
      <c r="DQ31" s="72">
        <f t="shared" si="22"/>
        <v>149517.5211619678</v>
      </c>
      <c r="DR31" s="72">
        <f t="shared" si="22"/>
        <v>0</v>
      </c>
      <c r="DS31" s="72">
        <f t="shared" si="22"/>
        <v>0</v>
      </c>
      <c r="DT31" s="72">
        <f t="shared" si="22"/>
        <v>0</v>
      </c>
      <c r="DU31" s="72">
        <f t="shared" si="22"/>
        <v>0</v>
      </c>
      <c r="DV31" s="72">
        <f t="shared" si="22"/>
        <v>0</v>
      </c>
      <c r="DW31" s="72">
        <f t="shared" si="22"/>
        <v>0</v>
      </c>
      <c r="DX31" s="72">
        <f t="shared" si="22"/>
        <v>0</v>
      </c>
      <c r="EA31" s="72">
        <f t="shared" si="33"/>
        <v>78071.888412017172</v>
      </c>
      <c r="EB31" s="72">
        <f t="shared" si="23"/>
        <v>156143.77682403434</v>
      </c>
      <c r="EC31" s="72">
        <f t="shared" si="23"/>
        <v>156143.77682403434</v>
      </c>
      <c r="ED31" s="72">
        <f t="shared" si="23"/>
        <v>156143.77682403434</v>
      </c>
      <c r="EE31" s="72">
        <f t="shared" si="23"/>
        <v>156143.77682403434</v>
      </c>
      <c r="EF31" s="72">
        <f t="shared" si="23"/>
        <v>156143.77682403434</v>
      </c>
      <c r="EG31" s="72">
        <f t="shared" si="23"/>
        <v>156143.77682403434</v>
      </c>
      <c r="EH31" s="72">
        <f t="shared" si="23"/>
        <v>156143.77682403434</v>
      </c>
      <c r="EI31" s="72">
        <f t="shared" si="23"/>
        <v>78071.888412017172</v>
      </c>
      <c r="EJ31" s="72">
        <f t="shared" si="23"/>
        <v>0</v>
      </c>
      <c r="EK31" s="72">
        <f t="shared" si="23"/>
        <v>0</v>
      </c>
      <c r="EL31" s="72">
        <f t="shared" si="23"/>
        <v>0</v>
      </c>
      <c r="EM31" s="72">
        <f t="shared" si="23"/>
        <v>0</v>
      </c>
      <c r="EN31" s="72">
        <f t="shared" si="23"/>
        <v>0</v>
      </c>
      <c r="EO31" s="72">
        <f t="shared" si="23"/>
        <v>0</v>
      </c>
      <c r="EP31" s="72">
        <f t="shared" si="23"/>
        <v>0</v>
      </c>
      <c r="ES31" s="72">
        <f t="shared" si="34"/>
        <v>32918.75</v>
      </c>
      <c r="ET31" s="72">
        <f t="shared" si="24"/>
        <v>65837.5</v>
      </c>
      <c r="EU31" s="72">
        <f t="shared" si="24"/>
        <v>65837.5</v>
      </c>
      <c r="EV31" s="72">
        <f t="shared" si="24"/>
        <v>65837.5</v>
      </c>
      <c r="EW31" s="72">
        <f t="shared" si="24"/>
        <v>65837.5</v>
      </c>
      <c r="EX31" s="72">
        <f t="shared" si="24"/>
        <v>65837.5</v>
      </c>
      <c r="EY31" s="72">
        <f t="shared" si="24"/>
        <v>65837.5</v>
      </c>
      <c r="EZ31" s="72">
        <f t="shared" si="24"/>
        <v>65837.5</v>
      </c>
      <c r="FA31" s="72">
        <f t="shared" si="24"/>
        <v>32918.75</v>
      </c>
      <c r="FB31" s="72">
        <f t="shared" si="24"/>
        <v>0</v>
      </c>
      <c r="FC31" s="72">
        <f t="shared" si="24"/>
        <v>0</v>
      </c>
      <c r="FD31" s="72">
        <f t="shared" si="24"/>
        <v>0</v>
      </c>
      <c r="FE31" s="72">
        <f t="shared" si="24"/>
        <v>0</v>
      </c>
      <c r="FF31" s="72">
        <f t="shared" si="24"/>
        <v>0</v>
      </c>
      <c r="FG31" s="72">
        <f t="shared" si="24"/>
        <v>0</v>
      </c>
      <c r="FH31" s="72">
        <f t="shared" si="24"/>
        <v>0</v>
      </c>
      <c r="FK31" s="72">
        <f t="shared" si="25"/>
        <v>0</v>
      </c>
      <c r="FL31" s="72">
        <f t="shared" si="25"/>
        <v>0</v>
      </c>
      <c r="FM31" s="72">
        <f t="shared" si="25"/>
        <v>0</v>
      </c>
      <c r="FN31" s="72">
        <f t="shared" si="25"/>
        <v>0</v>
      </c>
      <c r="FO31" s="72">
        <f t="shared" si="25"/>
        <v>0</v>
      </c>
      <c r="FP31" s="72">
        <f t="shared" si="25"/>
        <v>0</v>
      </c>
      <c r="FQ31" s="72">
        <f t="shared" si="25"/>
        <v>0</v>
      </c>
      <c r="FR31" s="72">
        <f t="shared" si="25"/>
        <v>0</v>
      </c>
      <c r="FS31" s="72">
        <f t="shared" si="25"/>
        <v>0</v>
      </c>
      <c r="FT31" s="72">
        <f t="shared" si="25"/>
        <v>0</v>
      </c>
      <c r="FU31" s="72">
        <f t="shared" si="25"/>
        <v>0</v>
      </c>
      <c r="FV31" s="72">
        <f t="shared" si="25"/>
        <v>0</v>
      </c>
      <c r="FW31" s="72">
        <f t="shared" si="25"/>
        <v>0</v>
      </c>
      <c r="FX31" s="72">
        <f t="shared" si="25"/>
        <v>0</v>
      </c>
      <c r="FY31" s="72">
        <f t="shared" si="25"/>
        <v>0</v>
      </c>
      <c r="FZ31" s="72">
        <f t="shared" si="25"/>
        <v>0</v>
      </c>
    </row>
    <row r="32" spans="2:182" s="63" customFormat="1" x14ac:dyDescent="0.25">
      <c r="B32" s="59">
        <v>12</v>
      </c>
      <c r="C32" s="60" t="s">
        <v>30</v>
      </c>
      <c r="D32" s="61" t="s">
        <v>34</v>
      </c>
      <c r="E32" s="62" t="s">
        <v>136</v>
      </c>
      <c r="F32" s="62" t="s">
        <v>135</v>
      </c>
      <c r="H32" s="64">
        <v>44887</v>
      </c>
      <c r="I32" s="64">
        <v>44897</v>
      </c>
      <c r="J32" s="64">
        <v>44904</v>
      </c>
      <c r="K32" s="64">
        <v>44912</v>
      </c>
      <c r="L32" s="64">
        <v>44915</v>
      </c>
      <c r="M32" s="64">
        <v>44927</v>
      </c>
      <c r="N32" s="64">
        <v>45170</v>
      </c>
      <c r="O32" s="65">
        <v>8</v>
      </c>
      <c r="Q32" s="65">
        <v>0</v>
      </c>
      <c r="R32" s="65">
        <v>1</v>
      </c>
      <c r="S32" s="66">
        <v>1</v>
      </c>
      <c r="T32" s="66">
        <v>1</v>
      </c>
      <c r="U32" s="66">
        <v>1</v>
      </c>
      <c r="V32" s="66">
        <v>1</v>
      </c>
      <c r="W32" s="66">
        <v>1</v>
      </c>
      <c r="X32" s="66">
        <v>1</v>
      </c>
      <c r="Y32" s="66">
        <v>1</v>
      </c>
      <c r="Z32" s="66"/>
      <c r="AA32" s="66"/>
      <c r="AB32" s="66"/>
      <c r="AC32" s="65"/>
      <c r="AD32" s="65"/>
      <c r="AE32" s="65"/>
      <c r="AF32" s="65"/>
      <c r="AG32" s="65"/>
      <c r="AI32" s="65">
        <f t="shared" si="0"/>
        <v>8</v>
      </c>
      <c r="AK32" s="67">
        <v>1970858.906805641</v>
      </c>
      <c r="AL32" s="67">
        <v>158333</v>
      </c>
      <c r="AM32" s="67">
        <v>0</v>
      </c>
      <c r="AN32" s="67">
        <v>0</v>
      </c>
      <c r="AO32" s="67">
        <f t="shared" si="1"/>
        <v>243792.4733292459</v>
      </c>
      <c r="AP32" s="67">
        <f t="shared" si="2"/>
        <v>149043.43347639489</v>
      </c>
      <c r="AQ32" s="67">
        <f t="shared" si="3"/>
        <v>12775.151440833846</v>
      </c>
      <c r="AR32" s="67">
        <f t="shared" si="4"/>
        <v>0</v>
      </c>
      <c r="AS32" s="67">
        <f t="shared" si="5"/>
        <v>37839.233942366656</v>
      </c>
      <c r="AT32" s="67">
        <f t="shared" si="26"/>
        <v>1685741.6146167996</v>
      </c>
      <c r="AU32" s="68"/>
      <c r="AV32" s="69">
        <f t="shared" si="27"/>
        <v>1970858.906805641</v>
      </c>
      <c r="AW32" s="69">
        <f t="shared" si="6"/>
        <v>158333</v>
      </c>
      <c r="AX32" s="69">
        <f t="shared" si="6"/>
        <v>0</v>
      </c>
      <c r="AY32" s="69">
        <f t="shared" si="6"/>
        <v>0</v>
      </c>
      <c r="AZ32" s="67">
        <f t="shared" si="7"/>
        <v>51100.605763335385</v>
      </c>
      <c r="BA32" s="69">
        <f t="shared" si="8"/>
        <v>0</v>
      </c>
      <c r="BB32" s="69">
        <f t="shared" si="9"/>
        <v>20227.323114653591</v>
      </c>
      <c r="BC32" s="69">
        <f t="shared" si="10"/>
        <v>42370.918945432255</v>
      </c>
      <c r="BD32" s="69">
        <f t="shared" si="28"/>
        <v>124202.86123032906</v>
      </c>
      <c r="BE32" s="69">
        <f t="shared" si="11"/>
        <v>110860.81350781732</v>
      </c>
      <c r="BF32" s="69">
        <f t="shared" si="12"/>
        <v>5919.9674413174434</v>
      </c>
      <c r="BG32" s="69">
        <f t="shared" si="13"/>
        <v>177432.65890047009</v>
      </c>
      <c r="BH32" s="69">
        <f t="shared" si="14"/>
        <v>62500</v>
      </c>
      <c r="BI32" s="69">
        <f t="shared" si="15"/>
        <v>3337.5</v>
      </c>
      <c r="BJ32" s="69">
        <f t="shared" si="16"/>
        <v>0</v>
      </c>
      <c r="BK32" s="69">
        <f t="shared" si="17"/>
        <v>0</v>
      </c>
      <c r="BL32" s="69">
        <f t="shared" si="18"/>
        <v>0</v>
      </c>
      <c r="BM32" s="69"/>
      <c r="BN32" s="69">
        <f t="shared" si="29"/>
        <v>2727144.555708996</v>
      </c>
      <c r="BO32" s="70"/>
      <c r="BP32" s="71">
        <f t="shared" ref="BP32:BP38" si="40">+SUM(AV32:BC32)</f>
        <v>2242890.754629062</v>
      </c>
      <c r="BQ32" s="71">
        <f t="shared" ref="BQ32:BQ38" si="41">+SUM(BD32:BF32)</f>
        <v>240983.64217946382</v>
      </c>
      <c r="BR32" s="71">
        <f t="shared" ref="BR32:BR38" si="42">+SUM(BG32)</f>
        <v>177432.65890047009</v>
      </c>
      <c r="BS32" s="71">
        <f t="shared" ref="BS32:BS38" si="43">+SUM(BH32:BI32)</f>
        <v>65837.5</v>
      </c>
      <c r="BT32" s="71">
        <f t="shared" si="19"/>
        <v>0</v>
      </c>
      <c r="BU32" s="71">
        <f t="shared" ref="BU32:BU38" si="44">+SUM(BP32:BT32)</f>
        <v>2727144.555708996</v>
      </c>
      <c r="BW32" s="68"/>
      <c r="BX32" s="71">
        <f t="shared" si="30"/>
        <v>0</v>
      </c>
      <c r="BY32" s="71">
        <f t="shared" si="30"/>
        <v>2727144.555708996</v>
      </c>
      <c r="BZ32" s="71">
        <f t="shared" si="30"/>
        <v>2727144.555708996</v>
      </c>
      <c r="CA32" s="71">
        <f t="shared" si="30"/>
        <v>2727144.555708996</v>
      </c>
      <c r="CB32" s="71">
        <f t="shared" si="30"/>
        <v>2727144.555708996</v>
      </c>
      <c r="CC32" s="71">
        <f t="shared" si="30"/>
        <v>2727144.555708996</v>
      </c>
      <c r="CD32" s="71">
        <f t="shared" si="30"/>
        <v>2727144.555708996</v>
      </c>
      <c r="CE32" s="71">
        <f t="shared" si="30"/>
        <v>2727144.555708996</v>
      </c>
      <c r="CF32" s="71">
        <f t="shared" si="30"/>
        <v>2727144.555708996</v>
      </c>
      <c r="CG32" s="71">
        <f t="shared" si="30"/>
        <v>0</v>
      </c>
      <c r="CH32" s="71">
        <f t="shared" si="30"/>
        <v>0</v>
      </c>
      <c r="CI32" s="71">
        <f t="shared" si="30"/>
        <v>0</v>
      </c>
      <c r="CJ32" s="71">
        <f t="shared" si="30"/>
        <v>0</v>
      </c>
      <c r="CK32" s="71">
        <f t="shared" si="30"/>
        <v>0</v>
      </c>
      <c r="CL32" s="71">
        <f t="shared" si="30"/>
        <v>0</v>
      </c>
      <c r="CM32" s="71">
        <f t="shared" si="30"/>
        <v>0</v>
      </c>
      <c r="CN32" s="71">
        <f t="shared" si="31"/>
        <v>0</v>
      </c>
      <c r="CQ32" s="72">
        <f t="shared" si="32"/>
        <v>0</v>
      </c>
      <c r="CR32" s="72">
        <f t="shared" si="21"/>
        <v>2242890.754629062</v>
      </c>
      <c r="CS32" s="72">
        <f t="shared" si="21"/>
        <v>2242890.754629062</v>
      </c>
      <c r="CT32" s="72">
        <f t="shared" si="21"/>
        <v>2242890.754629062</v>
      </c>
      <c r="CU32" s="72">
        <f t="shared" si="21"/>
        <v>2242890.754629062</v>
      </c>
      <c r="CV32" s="72">
        <f t="shared" si="21"/>
        <v>2242890.754629062</v>
      </c>
      <c r="CW32" s="72">
        <f t="shared" si="21"/>
        <v>2242890.754629062</v>
      </c>
      <c r="CX32" s="72">
        <f t="shared" si="21"/>
        <v>2242890.754629062</v>
      </c>
      <c r="CY32" s="72">
        <f t="shared" si="21"/>
        <v>2242890.754629062</v>
      </c>
      <c r="CZ32" s="72">
        <f t="shared" si="21"/>
        <v>0</v>
      </c>
      <c r="DA32" s="72">
        <f t="shared" si="21"/>
        <v>0</v>
      </c>
      <c r="DB32" s="72">
        <f t="shared" si="21"/>
        <v>0</v>
      </c>
      <c r="DC32" s="72">
        <f t="shared" si="21"/>
        <v>0</v>
      </c>
      <c r="DD32" s="72">
        <f t="shared" si="21"/>
        <v>0</v>
      </c>
      <c r="DE32" s="72">
        <f t="shared" si="21"/>
        <v>0</v>
      </c>
      <c r="DF32" s="72">
        <f t="shared" si="21"/>
        <v>0</v>
      </c>
      <c r="DG32" s="73"/>
      <c r="DI32" s="72">
        <f t="shared" si="22"/>
        <v>0</v>
      </c>
      <c r="DJ32" s="72">
        <f t="shared" si="22"/>
        <v>240983.64217946382</v>
      </c>
      <c r="DK32" s="72">
        <f t="shared" si="22"/>
        <v>240983.64217946382</v>
      </c>
      <c r="DL32" s="72">
        <f t="shared" si="22"/>
        <v>240983.64217946382</v>
      </c>
      <c r="DM32" s="72">
        <f t="shared" si="22"/>
        <v>240983.64217946382</v>
      </c>
      <c r="DN32" s="72">
        <f t="shared" si="22"/>
        <v>240983.64217946382</v>
      </c>
      <c r="DO32" s="72">
        <f t="shared" si="22"/>
        <v>240983.64217946382</v>
      </c>
      <c r="DP32" s="72">
        <f t="shared" si="22"/>
        <v>240983.64217946382</v>
      </c>
      <c r="DQ32" s="72">
        <f t="shared" si="22"/>
        <v>240983.64217946382</v>
      </c>
      <c r="DR32" s="72">
        <f t="shared" si="22"/>
        <v>0</v>
      </c>
      <c r="DS32" s="72">
        <f t="shared" si="22"/>
        <v>0</v>
      </c>
      <c r="DT32" s="72">
        <f t="shared" si="22"/>
        <v>0</v>
      </c>
      <c r="DU32" s="72">
        <f t="shared" si="22"/>
        <v>0</v>
      </c>
      <c r="DV32" s="72">
        <f t="shared" si="22"/>
        <v>0</v>
      </c>
      <c r="DW32" s="72">
        <f t="shared" si="22"/>
        <v>0</v>
      </c>
      <c r="DX32" s="72">
        <f t="shared" si="22"/>
        <v>0</v>
      </c>
      <c r="EA32" s="72">
        <f t="shared" si="33"/>
        <v>0</v>
      </c>
      <c r="EB32" s="72">
        <f t="shared" si="23"/>
        <v>177432.65890047009</v>
      </c>
      <c r="EC32" s="72">
        <f t="shared" si="23"/>
        <v>177432.65890047009</v>
      </c>
      <c r="ED32" s="72">
        <f t="shared" si="23"/>
        <v>177432.65890047009</v>
      </c>
      <c r="EE32" s="72">
        <f t="shared" si="23"/>
        <v>177432.65890047009</v>
      </c>
      <c r="EF32" s="72">
        <f t="shared" si="23"/>
        <v>177432.65890047009</v>
      </c>
      <c r="EG32" s="72">
        <f t="shared" si="23"/>
        <v>177432.65890047009</v>
      </c>
      <c r="EH32" s="72">
        <f t="shared" si="23"/>
        <v>177432.65890047009</v>
      </c>
      <c r="EI32" s="72">
        <f t="shared" si="23"/>
        <v>177432.65890047009</v>
      </c>
      <c r="EJ32" s="72">
        <f t="shared" si="23"/>
        <v>0</v>
      </c>
      <c r="EK32" s="72">
        <f t="shared" si="23"/>
        <v>0</v>
      </c>
      <c r="EL32" s="72">
        <f t="shared" si="23"/>
        <v>0</v>
      </c>
      <c r="EM32" s="72">
        <f t="shared" si="23"/>
        <v>0</v>
      </c>
      <c r="EN32" s="72">
        <f t="shared" si="23"/>
        <v>0</v>
      </c>
      <c r="EO32" s="72">
        <f t="shared" si="23"/>
        <v>0</v>
      </c>
      <c r="EP32" s="72">
        <f t="shared" si="23"/>
        <v>0</v>
      </c>
      <c r="ES32" s="72">
        <f t="shared" si="34"/>
        <v>0</v>
      </c>
      <c r="ET32" s="72">
        <f t="shared" si="24"/>
        <v>65837.5</v>
      </c>
      <c r="EU32" s="72">
        <f t="shared" si="24"/>
        <v>65837.5</v>
      </c>
      <c r="EV32" s="72">
        <f t="shared" si="24"/>
        <v>65837.5</v>
      </c>
      <c r="EW32" s="72">
        <f t="shared" si="24"/>
        <v>65837.5</v>
      </c>
      <c r="EX32" s="72">
        <f t="shared" si="24"/>
        <v>65837.5</v>
      </c>
      <c r="EY32" s="72">
        <f t="shared" si="24"/>
        <v>65837.5</v>
      </c>
      <c r="EZ32" s="72">
        <f t="shared" si="24"/>
        <v>65837.5</v>
      </c>
      <c r="FA32" s="72">
        <f t="shared" si="24"/>
        <v>65837.5</v>
      </c>
      <c r="FB32" s="72">
        <f t="shared" si="24"/>
        <v>0</v>
      </c>
      <c r="FC32" s="72">
        <f t="shared" si="24"/>
        <v>0</v>
      </c>
      <c r="FD32" s="72">
        <f t="shared" si="24"/>
        <v>0</v>
      </c>
      <c r="FE32" s="72">
        <f t="shared" si="24"/>
        <v>0</v>
      </c>
      <c r="FF32" s="72">
        <f t="shared" si="24"/>
        <v>0</v>
      </c>
      <c r="FG32" s="72">
        <f t="shared" si="24"/>
        <v>0</v>
      </c>
      <c r="FH32" s="72">
        <f t="shared" si="24"/>
        <v>0</v>
      </c>
      <c r="FK32" s="72">
        <f t="shared" si="25"/>
        <v>0</v>
      </c>
      <c r="FL32" s="72">
        <f t="shared" si="25"/>
        <v>0</v>
      </c>
      <c r="FM32" s="72">
        <f t="shared" si="25"/>
        <v>0</v>
      </c>
      <c r="FN32" s="72">
        <f t="shared" si="25"/>
        <v>0</v>
      </c>
      <c r="FO32" s="72">
        <f t="shared" si="25"/>
        <v>0</v>
      </c>
      <c r="FP32" s="72">
        <f t="shared" si="25"/>
        <v>0</v>
      </c>
      <c r="FQ32" s="72">
        <f t="shared" si="25"/>
        <v>0</v>
      </c>
      <c r="FR32" s="72">
        <f t="shared" si="25"/>
        <v>0</v>
      </c>
      <c r="FS32" s="72">
        <f t="shared" si="25"/>
        <v>0</v>
      </c>
      <c r="FT32" s="72">
        <f t="shared" si="25"/>
        <v>0</v>
      </c>
      <c r="FU32" s="72">
        <f t="shared" si="25"/>
        <v>0</v>
      </c>
      <c r="FV32" s="72">
        <f t="shared" si="25"/>
        <v>0</v>
      </c>
      <c r="FW32" s="72">
        <f t="shared" si="25"/>
        <v>0</v>
      </c>
      <c r="FX32" s="72">
        <f t="shared" si="25"/>
        <v>0</v>
      </c>
      <c r="FY32" s="72">
        <f t="shared" si="25"/>
        <v>0</v>
      </c>
      <c r="FZ32" s="72">
        <f t="shared" si="25"/>
        <v>0</v>
      </c>
    </row>
    <row r="33" spans="2:182" s="63" customFormat="1" x14ac:dyDescent="0.25">
      <c r="B33" s="59">
        <v>13</v>
      </c>
      <c r="C33" s="60" t="s">
        <v>30</v>
      </c>
      <c r="D33" s="61" t="s">
        <v>34</v>
      </c>
      <c r="E33" s="62" t="s">
        <v>136</v>
      </c>
      <c r="F33" s="62" t="s">
        <v>135</v>
      </c>
      <c r="H33" s="64">
        <v>44887</v>
      </c>
      <c r="I33" s="64">
        <v>44897</v>
      </c>
      <c r="J33" s="64">
        <v>44904</v>
      </c>
      <c r="K33" s="64">
        <v>44912</v>
      </c>
      <c r="L33" s="64">
        <v>44915</v>
      </c>
      <c r="M33" s="64">
        <v>44927</v>
      </c>
      <c r="N33" s="64">
        <v>45108</v>
      </c>
      <c r="O33" s="65">
        <v>6</v>
      </c>
      <c r="Q33" s="65">
        <v>0</v>
      </c>
      <c r="R33" s="65">
        <v>0</v>
      </c>
      <c r="S33" s="66">
        <v>1</v>
      </c>
      <c r="T33" s="66">
        <v>1</v>
      </c>
      <c r="U33" s="66">
        <v>1</v>
      </c>
      <c r="V33" s="66">
        <v>1</v>
      </c>
      <c r="W33" s="66">
        <v>1</v>
      </c>
      <c r="X33" s="66">
        <v>1</v>
      </c>
      <c r="Y33" s="66">
        <v>0</v>
      </c>
      <c r="Z33" s="66"/>
      <c r="AA33" s="66"/>
      <c r="AB33" s="66"/>
      <c r="AC33" s="65"/>
      <c r="AD33" s="65"/>
      <c r="AE33" s="65"/>
      <c r="AF33" s="65"/>
      <c r="AG33" s="65"/>
      <c r="AI33" s="65">
        <f t="shared" si="0"/>
        <v>6</v>
      </c>
      <c r="AK33" s="67">
        <v>1970858.906805641</v>
      </c>
      <c r="AL33" s="67">
        <v>158333</v>
      </c>
      <c r="AM33" s="67">
        <v>0</v>
      </c>
      <c r="AN33" s="67">
        <v>0</v>
      </c>
      <c r="AO33" s="67">
        <f t="shared" si="1"/>
        <v>243792.4733292459</v>
      </c>
      <c r="AP33" s="67">
        <f t="shared" si="2"/>
        <v>149043.43347639489</v>
      </c>
      <c r="AQ33" s="67">
        <f t="shared" si="3"/>
        <v>12775.151440833846</v>
      </c>
      <c r="AR33" s="67">
        <f t="shared" si="4"/>
        <v>0</v>
      </c>
      <c r="AS33" s="67">
        <f t="shared" si="5"/>
        <v>37839.233942366656</v>
      </c>
      <c r="AT33" s="67">
        <f t="shared" si="26"/>
        <v>1685741.6146167996</v>
      </c>
      <c r="AU33" s="68"/>
      <c r="AV33" s="69">
        <f t="shared" si="27"/>
        <v>1970858.906805641</v>
      </c>
      <c r="AW33" s="69">
        <f t="shared" si="6"/>
        <v>158333</v>
      </c>
      <c r="AX33" s="69">
        <f t="shared" si="6"/>
        <v>0</v>
      </c>
      <c r="AY33" s="69">
        <f t="shared" si="6"/>
        <v>0</v>
      </c>
      <c r="AZ33" s="67">
        <f t="shared" si="7"/>
        <v>51100.605763335385</v>
      </c>
      <c r="BA33" s="69">
        <f t="shared" si="8"/>
        <v>0</v>
      </c>
      <c r="BB33" s="69">
        <f t="shared" si="9"/>
        <v>20227.323114653591</v>
      </c>
      <c r="BC33" s="69">
        <f t="shared" si="10"/>
        <v>42370.918945432255</v>
      </c>
      <c r="BD33" s="69">
        <f t="shared" si="28"/>
        <v>124202.86123032906</v>
      </c>
      <c r="BE33" s="69">
        <f t="shared" si="11"/>
        <v>110860.81350781732</v>
      </c>
      <c r="BF33" s="69">
        <f t="shared" si="12"/>
        <v>5919.9674413174434</v>
      </c>
      <c r="BG33" s="69">
        <f t="shared" si="13"/>
        <v>177432.65890047009</v>
      </c>
      <c r="BH33" s="69">
        <f t="shared" si="14"/>
        <v>62500</v>
      </c>
      <c r="BI33" s="69">
        <f t="shared" si="15"/>
        <v>3337.5</v>
      </c>
      <c r="BJ33" s="69">
        <f t="shared" si="16"/>
        <v>0</v>
      </c>
      <c r="BK33" s="69">
        <f t="shared" si="17"/>
        <v>0</v>
      </c>
      <c r="BL33" s="69">
        <f t="shared" si="18"/>
        <v>0</v>
      </c>
      <c r="BM33" s="69"/>
      <c r="BN33" s="69">
        <f t="shared" si="29"/>
        <v>2727144.555708996</v>
      </c>
      <c r="BO33" s="70"/>
      <c r="BP33" s="71">
        <f t="shared" si="40"/>
        <v>2242890.754629062</v>
      </c>
      <c r="BQ33" s="71">
        <f t="shared" si="41"/>
        <v>240983.64217946382</v>
      </c>
      <c r="BR33" s="71">
        <f t="shared" si="42"/>
        <v>177432.65890047009</v>
      </c>
      <c r="BS33" s="71">
        <f t="shared" si="43"/>
        <v>65837.5</v>
      </c>
      <c r="BT33" s="71">
        <f t="shared" si="19"/>
        <v>0</v>
      </c>
      <c r="BU33" s="71">
        <f t="shared" si="44"/>
        <v>2727144.555708996</v>
      </c>
      <c r="BW33" s="68"/>
      <c r="BX33" s="71">
        <f t="shared" si="30"/>
        <v>0</v>
      </c>
      <c r="BY33" s="71">
        <f t="shared" si="30"/>
        <v>0</v>
      </c>
      <c r="BZ33" s="71">
        <f t="shared" si="30"/>
        <v>2727144.555708996</v>
      </c>
      <c r="CA33" s="71">
        <f t="shared" si="30"/>
        <v>2727144.555708996</v>
      </c>
      <c r="CB33" s="71">
        <f t="shared" si="30"/>
        <v>2727144.555708996</v>
      </c>
      <c r="CC33" s="71">
        <f t="shared" si="30"/>
        <v>2727144.555708996</v>
      </c>
      <c r="CD33" s="71">
        <f t="shared" si="30"/>
        <v>2727144.555708996</v>
      </c>
      <c r="CE33" s="71">
        <f t="shared" si="30"/>
        <v>2727144.555708996</v>
      </c>
      <c r="CF33" s="71">
        <f t="shared" si="30"/>
        <v>0</v>
      </c>
      <c r="CG33" s="71">
        <f t="shared" si="30"/>
        <v>0</v>
      </c>
      <c r="CH33" s="71">
        <f t="shared" si="30"/>
        <v>0</v>
      </c>
      <c r="CI33" s="71">
        <f t="shared" si="30"/>
        <v>0</v>
      </c>
      <c r="CJ33" s="71">
        <f t="shared" si="30"/>
        <v>0</v>
      </c>
      <c r="CK33" s="71">
        <f t="shared" si="30"/>
        <v>0</v>
      </c>
      <c r="CL33" s="71">
        <f t="shared" si="30"/>
        <v>0</v>
      </c>
      <c r="CM33" s="71">
        <f t="shared" si="30"/>
        <v>0</v>
      </c>
      <c r="CN33" s="71">
        <f t="shared" si="31"/>
        <v>0</v>
      </c>
      <c r="CQ33" s="72">
        <f t="shared" si="32"/>
        <v>0</v>
      </c>
      <c r="CR33" s="72">
        <f t="shared" si="21"/>
        <v>0</v>
      </c>
      <c r="CS33" s="72">
        <f t="shared" si="21"/>
        <v>2242890.754629062</v>
      </c>
      <c r="CT33" s="72">
        <f t="shared" si="21"/>
        <v>2242890.754629062</v>
      </c>
      <c r="CU33" s="72">
        <f t="shared" si="21"/>
        <v>2242890.754629062</v>
      </c>
      <c r="CV33" s="72">
        <f t="shared" si="21"/>
        <v>2242890.754629062</v>
      </c>
      <c r="CW33" s="72">
        <f t="shared" si="21"/>
        <v>2242890.754629062</v>
      </c>
      <c r="CX33" s="72">
        <f t="shared" si="21"/>
        <v>2242890.754629062</v>
      </c>
      <c r="CY33" s="72">
        <f t="shared" si="21"/>
        <v>0</v>
      </c>
      <c r="CZ33" s="72">
        <f t="shared" si="21"/>
        <v>0</v>
      </c>
      <c r="DA33" s="72">
        <f t="shared" si="21"/>
        <v>0</v>
      </c>
      <c r="DB33" s="72">
        <f t="shared" si="21"/>
        <v>0</v>
      </c>
      <c r="DC33" s="72">
        <f t="shared" si="21"/>
        <v>0</v>
      </c>
      <c r="DD33" s="72">
        <f t="shared" si="21"/>
        <v>0</v>
      </c>
      <c r="DE33" s="72">
        <f t="shared" si="21"/>
        <v>0</v>
      </c>
      <c r="DF33" s="72">
        <f t="shared" si="21"/>
        <v>0</v>
      </c>
      <c r="DG33" s="73"/>
      <c r="DI33" s="72">
        <f t="shared" si="22"/>
        <v>0</v>
      </c>
      <c r="DJ33" s="72">
        <f t="shared" si="22"/>
        <v>0</v>
      </c>
      <c r="DK33" s="72">
        <f t="shared" si="22"/>
        <v>240983.64217946382</v>
      </c>
      <c r="DL33" s="72">
        <f t="shared" si="22"/>
        <v>240983.64217946382</v>
      </c>
      <c r="DM33" s="72">
        <f t="shared" si="22"/>
        <v>240983.64217946382</v>
      </c>
      <c r="DN33" s="72">
        <f t="shared" si="22"/>
        <v>240983.64217946382</v>
      </c>
      <c r="DO33" s="72">
        <f t="shared" si="22"/>
        <v>240983.64217946382</v>
      </c>
      <c r="DP33" s="72">
        <f t="shared" si="22"/>
        <v>240983.64217946382</v>
      </c>
      <c r="DQ33" s="72">
        <f t="shared" si="22"/>
        <v>0</v>
      </c>
      <c r="DR33" s="72">
        <f t="shared" si="22"/>
        <v>0</v>
      </c>
      <c r="DS33" s="72">
        <f t="shared" si="22"/>
        <v>0</v>
      </c>
      <c r="DT33" s="72">
        <f t="shared" si="22"/>
        <v>0</v>
      </c>
      <c r="DU33" s="72">
        <f t="shared" si="22"/>
        <v>0</v>
      </c>
      <c r="DV33" s="72">
        <f t="shared" si="22"/>
        <v>0</v>
      </c>
      <c r="DW33" s="72">
        <f t="shared" si="22"/>
        <v>0</v>
      </c>
      <c r="DX33" s="72">
        <f t="shared" si="22"/>
        <v>0</v>
      </c>
      <c r="EA33" s="72">
        <f t="shared" si="33"/>
        <v>0</v>
      </c>
      <c r="EB33" s="72">
        <f t="shared" si="23"/>
        <v>0</v>
      </c>
      <c r="EC33" s="72">
        <f t="shared" si="23"/>
        <v>177432.65890047009</v>
      </c>
      <c r="ED33" s="72">
        <f t="shared" si="23"/>
        <v>177432.65890047009</v>
      </c>
      <c r="EE33" s="72">
        <f t="shared" si="23"/>
        <v>177432.65890047009</v>
      </c>
      <c r="EF33" s="72">
        <f t="shared" si="23"/>
        <v>177432.65890047009</v>
      </c>
      <c r="EG33" s="72">
        <f t="shared" si="23"/>
        <v>177432.65890047009</v>
      </c>
      <c r="EH33" s="72">
        <f t="shared" si="23"/>
        <v>177432.65890047009</v>
      </c>
      <c r="EI33" s="72">
        <f t="shared" si="23"/>
        <v>0</v>
      </c>
      <c r="EJ33" s="72">
        <f t="shared" si="23"/>
        <v>0</v>
      </c>
      <c r="EK33" s="72">
        <f t="shared" si="23"/>
        <v>0</v>
      </c>
      <c r="EL33" s="72">
        <f t="shared" si="23"/>
        <v>0</v>
      </c>
      <c r="EM33" s="72">
        <f t="shared" si="23"/>
        <v>0</v>
      </c>
      <c r="EN33" s="72">
        <f t="shared" si="23"/>
        <v>0</v>
      </c>
      <c r="EO33" s="72">
        <f t="shared" si="23"/>
        <v>0</v>
      </c>
      <c r="EP33" s="72">
        <f t="shared" si="23"/>
        <v>0</v>
      </c>
      <c r="ES33" s="72">
        <f t="shared" si="34"/>
        <v>0</v>
      </c>
      <c r="ET33" s="72">
        <f t="shared" si="24"/>
        <v>0</v>
      </c>
      <c r="EU33" s="72">
        <f t="shared" si="24"/>
        <v>65837.5</v>
      </c>
      <c r="EV33" s="72">
        <f t="shared" si="24"/>
        <v>65837.5</v>
      </c>
      <c r="EW33" s="72">
        <f t="shared" si="24"/>
        <v>65837.5</v>
      </c>
      <c r="EX33" s="72">
        <f t="shared" si="24"/>
        <v>65837.5</v>
      </c>
      <c r="EY33" s="72">
        <f t="shared" si="24"/>
        <v>65837.5</v>
      </c>
      <c r="EZ33" s="72">
        <f t="shared" si="24"/>
        <v>65837.5</v>
      </c>
      <c r="FA33" s="72">
        <f t="shared" si="24"/>
        <v>0</v>
      </c>
      <c r="FB33" s="72">
        <f t="shared" si="24"/>
        <v>0</v>
      </c>
      <c r="FC33" s="72">
        <f t="shared" si="24"/>
        <v>0</v>
      </c>
      <c r="FD33" s="72">
        <f t="shared" si="24"/>
        <v>0</v>
      </c>
      <c r="FE33" s="72">
        <f t="shared" si="24"/>
        <v>0</v>
      </c>
      <c r="FF33" s="72">
        <f t="shared" si="24"/>
        <v>0</v>
      </c>
      <c r="FG33" s="72">
        <f t="shared" si="24"/>
        <v>0</v>
      </c>
      <c r="FH33" s="72">
        <f t="shared" si="24"/>
        <v>0</v>
      </c>
      <c r="FK33" s="72">
        <f t="shared" si="25"/>
        <v>0</v>
      </c>
      <c r="FL33" s="72">
        <f t="shared" si="25"/>
        <v>0</v>
      </c>
      <c r="FM33" s="72">
        <f t="shared" si="25"/>
        <v>0</v>
      </c>
      <c r="FN33" s="72">
        <f t="shared" si="25"/>
        <v>0</v>
      </c>
      <c r="FO33" s="72">
        <f t="shared" si="25"/>
        <v>0</v>
      </c>
      <c r="FP33" s="72">
        <f t="shared" si="25"/>
        <v>0</v>
      </c>
      <c r="FQ33" s="72">
        <f t="shared" si="25"/>
        <v>0</v>
      </c>
      <c r="FR33" s="72">
        <f t="shared" si="25"/>
        <v>0</v>
      </c>
      <c r="FS33" s="72">
        <f t="shared" si="25"/>
        <v>0</v>
      </c>
      <c r="FT33" s="72">
        <f t="shared" si="25"/>
        <v>0</v>
      </c>
      <c r="FU33" s="72">
        <f t="shared" si="25"/>
        <v>0</v>
      </c>
      <c r="FV33" s="72">
        <f t="shared" si="25"/>
        <v>0</v>
      </c>
      <c r="FW33" s="72">
        <f t="shared" si="25"/>
        <v>0</v>
      </c>
      <c r="FX33" s="72">
        <f t="shared" si="25"/>
        <v>0</v>
      </c>
      <c r="FY33" s="72">
        <f t="shared" si="25"/>
        <v>0</v>
      </c>
      <c r="FZ33" s="72">
        <f t="shared" si="25"/>
        <v>0</v>
      </c>
    </row>
    <row r="34" spans="2:182" s="63" customFormat="1" x14ac:dyDescent="0.25">
      <c r="B34" s="59">
        <v>14</v>
      </c>
      <c r="C34" s="60" t="s">
        <v>30</v>
      </c>
      <c r="D34" s="61" t="s">
        <v>35</v>
      </c>
      <c r="E34" s="74" t="s">
        <v>134</v>
      </c>
      <c r="F34" s="74" t="s">
        <v>135</v>
      </c>
      <c r="H34" s="64">
        <v>44887</v>
      </c>
      <c r="I34" s="64">
        <v>44897</v>
      </c>
      <c r="J34" s="64">
        <v>44904</v>
      </c>
      <c r="K34" s="64">
        <v>44912</v>
      </c>
      <c r="L34" s="64">
        <v>44915</v>
      </c>
      <c r="M34" s="64">
        <v>44927</v>
      </c>
      <c r="N34" s="64">
        <v>45139</v>
      </c>
      <c r="O34" s="65">
        <v>7</v>
      </c>
      <c r="Q34" s="65">
        <v>0</v>
      </c>
      <c r="R34" s="65">
        <v>0.5</v>
      </c>
      <c r="S34" s="66">
        <v>1</v>
      </c>
      <c r="T34" s="66">
        <v>1</v>
      </c>
      <c r="U34" s="66">
        <v>1</v>
      </c>
      <c r="V34" s="66">
        <v>1</v>
      </c>
      <c r="W34" s="66">
        <v>1</v>
      </c>
      <c r="X34" s="66">
        <v>1</v>
      </c>
      <c r="Y34" s="66">
        <v>0.5</v>
      </c>
      <c r="Z34" s="66"/>
      <c r="AA34" s="66"/>
      <c r="AB34" s="66"/>
      <c r="AC34" s="65"/>
      <c r="AD34" s="65"/>
      <c r="AE34" s="65"/>
      <c r="AF34" s="65"/>
      <c r="AG34" s="65"/>
      <c r="AI34" s="65">
        <f t="shared" si="0"/>
        <v>7</v>
      </c>
      <c r="AK34" s="67">
        <v>2098686.0067443289</v>
      </c>
      <c r="AL34" s="67">
        <v>158333</v>
      </c>
      <c r="AM34" s="67">
        <v>0</v>
      </c>
      <c r="AN34" s="67">
        <v>0</v>
      </c>
      <c r="AO34" s="67">
        <f t="shared" si="1"/>
        <v>258428.67627222565</v>
      </c>
      <c r="AP34" s="67">
        <f t="shared" si="2"/>
        <v>157991.33047210303</v>
      </c>
      <c r="AQ34" s="67">
        <f t="shared" si="3"/>
        <v>13542.114040465973</v>
      </c>
      <c r="AR34" s="67">
        <f t="shared" si="4"/>
        <v>0</v>
      </c>
      <c r="AS34" s="67">
        <f t="shared" si="5"/>
        <v>45940.550876762747</v>
      </c>
      <c r="AT34" s="67">
        <f t="shared" si="26"/>
        <v>1781116.3350827715</v>
      </c>
      <c r="AU34" s="68"/>
      <c r="AV34" s="69">
        <f t="shared" si="27"/>
        <v>2098686.0067443289</v>
      </c>
      <c r="AW34" s="69">
        <f t="shared" si="6"/>
        <v>158333</v>
      </c>
      <c r="AX34" s="69">
        <f t="shared" si="6"/>
        <v>0</v>
      </c>
      <c r="AY34" s="69">
        <f t="shared" si="6"/>
        <v>0</v>
      </c>
      <c r="AZ34" s="67">
        <f t="shared" si="7"/>
        <v>54168.456161863891</v>
      </c>
      <c r="BA34" s="69">
        <f t="shared" si="8"/>
        <v>0</v>
      </c>
      <c r="BB34" s="69">
        <f t="shared" si="9"/>
        <v>21441.680564071125</v>
      </c>
      <c r="BC34" s="69">
        <f t="shared" si="10"/>
        <v>44914.678234212144</v>
      </c>
      <c r="BD34" s="69">
        <f t="shared" si="28"/>
        <v>131659.44206008586</v>
      </c>
      <c r="BE34" s="69">
        <f t="shared" si="11"/>
        <v>220362.03070815452</v>
      </c>
      <c r="BF34" s="69">
        <f t="shared" si="12"/>
        <v>11767.332439815465</v>
      </c>
      <c r="BG34" s="69">
        <f t="shared" si="13"/>
        <v>188084.91722869407</v>
      </c>
      <c r="BH34" s="69">
        <f t="shared" si="14"/>
        <v>62500</v>
      </c>
      <c r="BI34" s="69">
        <f t="shared" si="15"/>
        <v>3337.5</v>
      </c>
      <c r="BJ34" s="69">
        <f t="shared" si="16"/>
        <v>0</v>
      </c>
      <c r="BK34" s="69">
        <f t="shared" si="17"/>
        <v>0</v>
      </c>
      <c r="BL34" s="69">
        <f t="shared" si="18"/>
        <v>0</v>
      </c>
      <c r="BM34" s="69"/>
      <c r="BN34" s="69">
        <f t="shared" si="29"/>
        <v>2995255.0441412264</v>
      </c>
      <c r="BO34" s="70"/>
      <c r="BP34" s="71">
        <f t="shared" si="40"/>
        <v>2377543.8217044761</v>
      </c>
      <c r="BQ34" s="71">
        <f t="shared" si="41"/>
        <v>363788.80520805583</v>
      </c>
      <c r="BR34" s="71">
        <f t="shared" si="42"/>
        <v>188084.91722869407</v>
      </c>
      <c r="BS34" s="71">
        <f t="shared" si="43"/>
        <v>65837.5</v>
      </c>
      <c r="BT34" s="71">
        <f t="shared" si="19"/>
        <v>0</v>
      </c>
      <c r="BU34" s="71">
        <f t="shared" si="44"/>
        <v>2995255.044141226</v>
      </c>
      <c r="BW34" s="68"/>
      <c r="BX34" s="71">
        <f t="shared" si="30"/>
        <v>0</v>
      </c>
      <c r="BY34" s="71">
        <f t="shared" si="30"/>
        <v>1497627.5220706132</v>
      </c>
      <c r="BZ34" s="71">
        <f t="shared" si="30"/>
        <v>2995255.0441412264</v>
      </c>
      <c r="CA34" s="71">
        <f t="shared" si="30"/>
        <v>2995255.0441412264</v>
      </c>
      <c r="CB34" s="71">
        <f t="shared" si="30"/>
        <v>2995255.0441412264</v>
      </c>
      <c r="CC34" s="71">
        <f t="shared" si="30"/>
        <v>2995255.0441412264</v>
      </c>
      <c r="CD34" s="71">
        <f t="shared" si="30"/>
        <v>2995255.0441412264</v>
      </c>
      <c r="CE34" s="71">
        <f t="shared" si="30"/>
        <v>2995255.0441412264</v>
      </c>
      <c r="CF34" s="71">
        <f t="shared" si="30"/>
        <v>1497627.5220706132</v>
      </c>
      <c r="CG34" s="71">
        <f t="shared" si="30"/>
        <v>0</v>
      </c>
      <c r="CH34" s="71">
        <f t="shared" si="30"/>
        <v>0</v>
      </c>
      <c r="CI34" s="71">
        <f t="shared" si="30"/>
        <v>0</v>
      </c>
      <c r="CJ34" s="71">
        <f t="shared" si="30"/>
        <v>0</v>
      </c>
      <c r="CK34" s="71">
        <f t="shared" si="30"/>
        <v>0</v>
      </c>
      <c r="CL34" s="71">
        <f t="shared" si="30"/>
        <v>0</v>
      </c>
      <c r="CM34" s="71">
        <f t="shared" si="30"/>
        <v>0</v>
      </c>
      <c r="CN34" s="71">
        <f t="shared" si="31"/>
        <v>0</v>
      </c>
      <c r="CQ34" s="72">
        <f t="shared" si="32"/>
        <v>0</v>
      </c>
      <c r="CR34" s="72">
        <f t="shared" si="21"/>
        <v>1188771.9108522381</v>
      </c>
      <c r="CS34" s="72">
        <f t="shared" si="21"/>
        <v>2377543.8217044761</v>
      </c>
      <c r="CT34" s="72">
        <f t="shared" si="21"/>
        <v>2377543.8217044761</v>
      </c>
      <c r="CU34" s="72">
        <f t="shared" si="21"/>
        <v>2377543.8217044761</v>
      </c>
      <c r="CV34" s="72">
        <f t="shared" si="21"/>
        <v>2377543.8217044761</v>
      </c>
      <c r="CW34" s="72">
        <f t="shared" si="21"/>
        <v>2377543.8217044761</v>
      </c>
      <c r="CX34" s="72">
        <f t="shared" si="21"/>
        <v>2377543.8217044761</v>
      </c>
      <c r="CY34" s="72">
        <f t="shared" si="21"/>
        <v>1188771.9108522381</v>
      </c>
      <c r="CZ34" s="72">
        <f t="shared" si="21"/>
        <v>0</v>
      </c>
      <c r="DA34" s="72">
        <f t="shared" si="21"/>
        <v>0</v>
      </c>
      <c r="DB34" s="72">
        <f t="shared" si="21"/>
        <v>0</v>
      </c>
      <c r="DC34" s="72">
        <f t="shared" si="21"/>
        <v>0</v>
      </c>
      <c r="DD34" s="72">
        <f t="shared" si="21"/>
        <v>0</v>
      </c>
      <c r="DE34" s="72">
        <f t="shared" si="21"/>
        <v>0</v>
      </c>
      <c r="DF34" s="72">
        <f t="shared" si="21"/>
        <v>0</v>
      </c>
      <c r="DG34" s="73"/>
      <c r="DI34" s="72">
        <f t="shared" si="22"/>
        <v>0</v>
      </c>
      <c r="DJ34" s="72">
        <f t="shared" si="22"/>
        <v>181894.40260402791</v>
      </c>
      <c r="DK34" s="72">
        <f t="shared" si="22"/>
        <v>363788.80520805583</v>
      </c>
      <c r="DL34" s="72">
        <f t="shared" si="22"/>
        <v>363788.80520805583</v>
      </c>
      <c r="DM34" s="72">
        <f t="shared" si="22"/>
        <v>363788.80520805583</v>
      </c>
      <c r="DN34" s="72">
        <f t="shared" si="22"/>
        <v>363788.80520805583</v>
      </c>
      <c r="DO34" s="72">
        <f t="shared" si="22"/>
        <v>363788.80520805583</v>
      </c>
      <c r="DP34" s="72">
        <f t="shared" si="22"/>
        <v>363788.80520805583</v>
      </c>
      <c r="DQ34" s="72">
        <f t="shared" si="22"/>
        <v>181894.40260402791</v>
      </c>
      <c r="DR34" s="72">
        <f t="shared" si="22"/>
        <v>0</v>
      </c>
      <c r="DS34" s="72">
        <f t="shared" si="22"/>
        <v>0</v>
      </c>
      <c r="DT34" s="72">
        <f t="shared" si="22"/>
        <v>0</v>
      </c>
      <c r="DU34" s="72">
        <f t="shared" si="22"/>
        <v>0</v>
      </c>
      <c r="DV34" s="72">
        <f t="shared" si="22"/>
        <v>0</v>
      </c>
      <c r="DW34" s="72">
        <f t="shared" si="22"/>
        <v>0</v>
      </c>
      <c r="DX34" s="72">
        <f t="shared" si="22"/>
        <v>0</v>
      </c>
      <c r="EA34" s="72">
        <f t="shared" si="33"/>
        <v>0</v>
      </c>
      <c r="EB34" s="72">
        <f t="shared" si="23"/>
        <v>94042.458614347037</v>
      </c>
      <c r="EC34" s="72">
        <f t="shared" si="23"/>
        <v>188084.91722869407</v>
      </c>
      <c r="ED34" s="72">
        <f t="shared" si="23"/>
        <v>188084.91722869407</v>
      </c>
      <c r="EE34" s="72">
        <f t="shared" si="23"/>
        <v>188084.91722869407</v>
      </c>
      <c r="EF34" s="72">
        <f t="shared" si="23"/>
        <v>188084.91722869407</v>
      </c>
      <c r="EG34" s="72">
        <f t="shared" si="23"/>
        <v>188084.91722869407</v>
      </c>
      <c r="EH34" s="72">
        <f t="shared" si="23"/>
        <v>188084.91722869407</v>
      </c>
      <c r="EI34" s="72">
        <f t="shared" si="23"/>
        <v>94042.458614347037</v>
      </c>
      <c r="EJ34" s="72">
        <f t="shared" si="23"/>
        <v>0</v>
      </c>
      <c r="EK34" s="72">
        <f t="shared" si="23"/>
        <v>0</v>
      </c>
      <c r="EL34" s="72">
        <f t="shared" si="23"/>
        <v>0</v>
      </c>
      <c r="EM34" s="72">
        <f t="shared" si="23"/>
        <v>0</v>
      </c>
      <c r="EN34" s="72">
        <f t="shared" si="23"/>
        <v>0</v>
      </c>
      <c r="EO34" s="72">
        <f t="shared" si="23"/>
        <v>0</v>
      </c>
      <c r="EP34" s="72">
        <f t="shared" si="23"/>
        <v>0</v>
      </c>
      <c r="ES34" s="72">
        <f t="shared" si="34"/>
        <v>0</v>
      </c>
      <c r="ET34" s="72">
        <f t="shared" si="24"/>
        <v>32918.75</v>
      </c>
      <c r="EU34" s="72">
        <f t="shared" si="24"/>
        <v>65837.5</v>
      </c>
      <c r="EV34" s="72">
        <f t="shared" si="24"/>
        <v>65837.5</v>
      </c>
      <c r="EW34" s="72">
        <f t="shared" si="24"/>
        <v>65837.5</v>
      </c>
      <c r="EX34" s="72">
        <f t="shared" si="24"/>
        <v>65837.5</v>
      </c>
      <c r="EY34" s="72">
        <f t="shared" si="24"/>
        <v>65837.5</v>
      </c>
      <c r="EZ34" s="72">
        <f t="shared" si="24"/>
        <v>65837.5</v>
      </c>
      <c r="FA34" s="72">
        <f t="shared" si="24"/>
        <v>32918.75</v>
      </c>
      <c r="FB34" s="72">
        <f t="shared" si="24"/>
        <v>0</v>
      </c>
      <c r="FC34" s="72">
        <f t="shared" si="24"/>
        <v>0</v>
      </c>
      <c r="FD34" s="72">
        <f t="shared" si="24"/>
        <v>0</v>
      </c>
      <c r="FE34" s="72">
        <f t="shared" si="24"/>
        <v>0</v>
      </c>
      <c r="FF34" s="72">
        <f t="shared" si="24"/>
        <v>0</v>
      </c>
      <c r="FG34" s="72">
        <f t="shared" si="24"/>
        <v>0</v>
      </c>
      <c r="FH34" s="72">
        <f t="shared" si="24"/>
        <v>0</v>
      </c>
      <c r="FK34" s="72">
        <f t="shared" si="25"/>
        <v>0</v>
      </c>
      <c r="FL34" s="72">
        <f t="shared" si="25"/>
        <v>0</v>
      </c>
      <c r="FM34" s="72">
        <f t="shared" si="25"/>
        <v>0</v>
      </c>
      <c r="FN34" s="72">
        <f t="shared" si="25"/>
        <v>0</v>
      </c>
      <c r="FO34" s="72">
        <f t="shared" si="25"/>
        <v>0</v>
      </c>
      <c r="FP34" s="72">
        <f t="shared" si="25"/>
        <v>0</v>
      </c>
      <c r="FQ34" s="72">
        <f t="shared" si="25"/>
        <v>0</v>
      </c>
      <c r="FR34" s="72">
        <f t="shared" si="25"/>
        <v>0</v>
      </c>
      <c r="FS34" s="72">
        <f t="shared" si="25"/>
        <v>0</v>
      </c>
      <c r="FT34" s="72">
        <f t="shared" si="25"/>
        <v>0</v>
      </c>
      <c r="FU34" s="72">
        <f t="shared" si="25"/>
        <v>0</v>
      </c>
      <c r="FV34" s="72">
        <f t="shared" si="25"/>
        <v>0</v>
      </c>
      <c r="FW34" s="72">
        <f t="shared" si="25"/>
        <v>0</v>
      </c>
      <c r="FX34" s="72">
        <f t="shared" si="25"/>
        <v>0</v>
      </c>
      <c r="FY34" s="72">
        <f t="shared" si="25"/>
        <v>0</v>
      </c>
      <c r="FZ34" s="72">
        <f t="shared" si="25"/>
        <v>0</v>
      </c>
    </row>
    <row r="35" spans="2:182" s="63" customFormat="1" x14ac:dyDescent="0.25">
      <c r="B35" s="59">
        <v>15</v>
      </c>
      <c r="C35" s="60" t="s">
        <v>30</v>
      </c>
      <c r="D35" s="61" t="s">
        <v>36</v>
      </c>
      <c r="E35" s="74" t="s">
        <v>134</v>
      </c>
      <c r="F35" s="74" t="s">
        <v>135</v>
      </c>
      <c r="H35" s="64">
        <v>44887</v>
      </c>
      <c r="I35" s="64">
        <v>44897</v>
      </c>
      <c r="J35" s="64">
        <v>44904</v>
      </c>
      <c r="K35" s="64">
        <v>44912</v>
      </c>
      <c r="L35" s="64">
        <v>44915</v>
      </c>
      <c r="M35" s="64">
        <v>44927</v>
      </c>
      <c r="N35" s="64">
        <v>45078</v>
      </c>
      <c r="O35" s="65">
        <v>5.5</v>
      </c>
      <c r="Q35" s="65">
        <v>0</v>
      </c>
      <c r="R35" s="65">
        <v>0</v>
      </c>
      <c r="S35" s="66">
        <v>1</v>
      </c>
      <c r="T35" s="66">
        <v>1</v>
      </c>
      <c r="U35" s="66">
        <v>1</v>
      </c>
      <c r="V35" s="66">
        <v>1</v>
      </c>
      <c r="W35" s="66">
        <v>1</v>
      </c>
      <c r="X35" s="66">
        <v>0.5</v>
      </c>
      <c r="Y35" s="66">
        <v>0</v>
      </c>
      <c r="Z35" s="66"/>
      <c r="AA35" s="66"/>
      <c r="AB35" s="66"/>
      <c r="AC35" s="65"/>
      <c r="AD35" s="65"/>
      <c r="AE35" s="65"/>
      <c r="AF35" s="65"/>
      <c r="AG35" s="65"/>
      <c r="AI35" s="65">
        <f t="shared" si="0"/>
        <v>5.5</v>
      </c>
      <c r="AK35" s="67">
        <v>1332191.8313917841</v>
      </c>
      <c r="AL35" s="67">
        <v>158333</v>
      </c>
      <c r="AM35" s="67">
        <v>0</v>
      </c>
      <c r="AN35" s="67">
        <v>0</v>
      </c>
      <c r="AO35" s="67">
        <f t="shared" si="1"/>
        <v>170665.0931943593</v>
      </c>
      <c r="AP35" s="67">
        <f t="shared" si="2"/>
        <v>104336.7381974249</v>
      </c>
      <c r="AQ35" s="67">
        <f t="shared" si="3"/>
        <v>8943.1489883507056</v>
      </c>
      <c r="AR35" s="67">
        <f t="shared" si="4"/>
        <v>0</v>
      </c>
      <c r="AS35" s="67">
        <f t="shared" si="5"/>
        <v>17159.194040465965</v>
      </c>
      <c r="AT35" s="67">
        <f t="shared" si="26"/>
        <v>1189420.6569711831</v>
      </c>
      <c r="AU35" s="68"/>
      <c r="AV35" s="69">
        <f t="shared" si="27"/>
        <v>1332191.8313917841</v>
      </c>
      <c r="AW35" s="69">
        <f t="shared" si="6"/>
        <v>158333</v>
      </c>
      <c r="AX35" s="69">
        <f t="shared" si="6"/>
        <v>0</v>
      </c>
      <c r="AY35" s="69">
        <f t="shared" si="6"/>
        <v>0</v>
      </c>
      <c r="AZ35" s="67">
        <f t="shared" si="7"/>
        <v>35772.595953402822</v>
      </c>
      <c r="BA35" s="69">
        <f t="shared" si="8"/>
        <v>0</v>
      </c>
      <c r="BB35" s="69">
        <f t="shared" si="9"/>
        <v>14159.985898221948</v>
      </c>
      <c r="BC35" s="69">
        <f t="shared" si="10"/>
        <v>29661.444144696507</v>
      </c>
      <c r="BD35" s="69">
        <f t="shared" si="28"/>
        <v>86947.2818311874</v>
      </c>
      <c r="BE35" s="69">
        <f t="shared" si="11"/>
        <v>139880.14229613735</v>
      </c>
      <c r="BF35" s="69">
        <f t="shared" si="12"/>
        <v>7469.5995986137295</v>
      </c>
      <c r="BG35" s="69">
        <f t="shared" si="13"/>
        <v>124210.40261598201</v>
      </c>
      <c r="BH35" s="69">
        <f t="shared" si="14"/>
        <v>62500</v>
      </c>
      <c r="BI35" s="69">
        <f t="shared" si="15"/>
        <v>3337.5</v>
      </c>
      <c r="BJ35" s="69">
        <f t="shared" si="16"/>
        <v>0</v>
      </c>
      <c r="BK35" s="69">
        <f t="shared" si="17"/>
        <v>0</v>
      </c>
      <c r="BL35" s="69">
        <f t="shared" si="18"/>
        <v>0</v>
      </c>
      <c r="BM35" s="69"/>
      <c r="BN35" s="69">
        <f t="shared" si="29"/>
        <v>1994463.7837300259</v>
      </c>
      <c r="BO35" s="70"/>
      <c r="BP35" s="71">
        <f t="shared" si="40"/>
        <v>1570118.8573881052</v>
      </c>
      <c r="BQ35" s="71">
        <f t="shared" si="41"/>
        <v>234297.02372593849</v>
      </c>
      <c r="BR35" s="71">
        <f t="shared" si="42"/>
        <v>124210.40261598201</v>
      </c>
      <c r="BS35" s="71">
        <f t="shared" si="43"/>
        <v>65837.5</v>
      </c>
      <c r="BT35" s="71">
        <f t="shared" si="19"/>
        <v>0</v>
      </c>
      <c r="BU35" s="71">
        <f t="shared" si="44"/>
        <v>1994463.7837300259</v>
      </c>
      <c r="BW35" s="68"/>
      <c r="BX35" s="71">
        <f t="shared" si="30"/>
        <v>0</v>
      </c>
      <c r="BY35" s="71">
        <f t="shared" si="30"/>
        <v>0</v>
      </c>
      <c r="BZ35" s="71">
        <f t="shared" si="30"/>
        <v>1994463.7837300259</v>
      </c>
      <c r="CA35" s="71">
        <f t="shared" si="30"/>
        <v>1994463.7837300259</v>
      </c>
      <c r="CB35" s="71">
        <f t="shared" si="30"/>
        <v>1994463.7837300259</v>
      </c>
      <c r="CC35" s="71">
        <f t="shared" si="30"/>
        <v>1994463.7837300259</v>
      </c>
      <c r="CD35" s="71">
        <f t="shared" si="30"/>
        <v>1994463.7837300259</v>
      </c>
      <c r="CE35" s="71">
        <f t="shared" si="30"/>
        <v>997231.89186501293</v>
      </c>
      <c r="CF35" s="71">
        <f t="shared" si="30"/>
        <v>0</v>
      </c>
      <c r="CG35" s="71">
        <f t="shared" si="30"/>
        <v>0</v>
      </c>
      <c r="CH35" s="71">
        <f t="shared" si="30"/>
        <v>0</v>
      </c>
      <c r="CI35" s="71">
        <f t="shared" si="30"/>
        <v>0</v>
      </c>
      <c r="CJ35" s="71">
        <f t="shared" si="30"/>
        <v>0</v>
      </c>
      <c r="CK35" s="71">
        <f t="shared" si="30"/>
        <v>0</v>
      </c>
      <c r="CL35" s="71">
        <f t="shared" si="30"/>
        <v>0</v>
      </c>
      <c r="CM35" s="71">
        <f t="shared" si="30"/>
        <v>0</v>
      </c>
      <c r="CN35" s="71">
        <f t="shared" si="31"/>
        <v>0</v>
      </c>
      <c r="CQ35" s="72">
        <f t="shared" si="32"/>
        <v>0</v>
      </c>
      <c r="CR35" s="72">
        <f t="shared" si="21"/>
        <v>0</v>
      </c>
      <c r="CS35" s="72">
        <f t="shared" si="21"/>
        <v>1570118.8573881052</v>
      </c>
      <c r="CT35" s="72">
        <f t="shared" si="21"/>
        <v>1570118.8573881052</v>
      </c>
      <c r="CU35" s="72">
        <f t="shared" si="21"/>
        <v>1570118.8573881052</v>
      </c>
      <c r="CV35" s="72">
        <f t="shared" si="21"/>
        <v>1570118.8573881052</v>
      </c>
      <c r="CW35" s="72">
        <f t="shared" si="21"/>
        <v>1570118.8573881052</v>
      </c>
      <c r="CX35" s="72">
        <f t="shared" si="21"/>
        <v>785059.42869405262</v>
      </c>
      <c r="CY35" s="72">
        <f t="shared" si="21"/>
        <v>0</v>
      </c>
      <c r="CZ35" s="72">
        <f t="shared" si="21"/>
        <v>0</v>
      </c>
      <c r="DA35" s="72">
        <f t="shared" si="21"/>
        <v>0</v>
      </c>
      <c r="DB35" s="72">
        <f t="shared" si="21"/>
        <v>0</v>
      </c>
      <c r="DC35" s="72">
        <f t="shared" si="21"/>
        <v>0</v>
      </c>
      <c r="DD35" s="72">
        <f t="shared" si="21"/>
        <v>0</v>
      </c>
      <c r="DE35" s="72">
        <f t="shared" si="21"/>
        <v>0</v>
      </c>
      <c r="DF35" s="72">
        <f t="shared" si="21"/>
        <v>0</v>
      </c>
      <c r="DG35" s="73"/>
      <c r="DI35" s="72">
        <f t="shared" si="22"/>
        <v>0</v>
      </c>
      <c r="DJ35" s="72">
        <f t="shared" si="22"/>
        <v>0</v>
      </c>
      <c r="DK35" s="72">
        <f t="shared" si="22"/>
        <v>234297.02372593849</v>
      </c>
      <c r="DL35" s="72">
        <f t="shared" si="22"/>
        <v>234297.02372593849</v>
      </c>
      <c r="DM35" s="72">
        <f t="shared" si="22"/>
        <v>234297.02372593849</v>
      </c>
      <c r="DN35" s="72">
        <f t="shared" si="22"/>
        <v>234297.02372593849</v>
      </c>
      <c r="DO35" s="72">
        <f t="shared" si="22"/>
        <v>234297.02372593849</v>
      </c>
      <c r="DP35" s="72">
        <f t="shared" si="22"/>
        <v>117148.51186296924</v>
      </c>
      <c r="DQ35" s="72">
        <f t="shared" si="22"/>
        <v>0</v>
      </c>
      <c r="DR35" s="72">
        <f t="shared" si="22"/>
        <v>0</v>
      </c>
      <c r="DS35" s="72">
        <f t="shared" si="22"/>
        <v>0</v>
      </c>
      <c r="DT35" s="72">
        <f t="shared" si="22"/>
        <v>0</v>
      </c>
      <c r="DU35" s="72">
        <f t="shared" si="22"/>
        <v>0</v>
      </c>
      <c r="DV35" s="72">
        <f t="shared" si="22"/>
        <v>0</v>
      </c>
      <c r="DW35" s="72">
        <f t="shared" si="22"/>
        <v>0</v>
      </c>
      <c r="DX35" s="72">
        <f t="shared" si="22"/>
        <v>0</v>
      </c>
      <c r="EA35" s="72">
        <f t="shared" si="33"/>
        <v>0</v>
      </c>
      <c r="EB35" s="72">
        <f t="shared" si="23"/>
        <v>0</v>
      </c>
      <c r="EC35" s="72">
        <f t="shared" si="23"/>
        <v>124210.40261598201</v>
      </c>
      <c r="ED35" s="72">
        <f t="shared" si="23"/>
        <v>124210.40261598201</v>
      </c>
      <c r="EE35" s="72">
        <f t="shared" si="23"/>
        <v>124210.40261598201</v>
      </c>
      <c r="EF35" s="72">
        <f t="shared" si="23"/>
        <v>124210.40261598201</v>
      </c>
      <c r="EG35" s="72">
        <f t="shared" si="23"/>
        <v>124210.40261598201</v>
      </c>
      <c r="EH35" s="72">
        <f t="shared" si="23"/>
        <v>62105.201307991003</v>
      </c>
      <c r="EI35" s="72">
        <f t="shared" si="23"/>
        <v>0</v>
      </c>
      <c r="EJ35" s="72">
        <f t="shared" si="23"/>
        <v>0</v>
      </c>
      <c r="EK35" s="72">
        <f t="shared" si="23"/>
        <v>0</v>
      </c>
      <c r="EL35" s="72">
        <f t="shared" si="23"/>
        <v>0</v>
      </c>
      <c r="EM35" s="72">
        <f t="shared" si="23"/>
        <v>0</v>
      </c>
      <c r="EN35" s="72">
        <f t="shared" si="23"/>
        <v>0</v>
      </c>
      <c r="EO35" s="72">
        <f t="shared" si="23"/>
        <v>0</v>
      </c>
      <c r="EP35" s="72">
        <f t="shared" si="23"/>
        <v>0</v>
      </c>
      <c r="ES35" s="72">
        <f t="shared" si="34"/>
        <v>0</v>
      </c>
      <c r="ET35" s="72">
        <f t="shared" si="24"/>
        <v>0</v>
      </c>
      <c r="EU35" s="72">
        <f t="shared" si="24"/>
        <v>65837.5</v>
      </c>
      <c r="EV35" s="72">
        <f t="shared" si="24"/>
        <v>65837.5</v>
      </c>
      <c r="EW35" s="72">
        <f t="shared" si="24"/>
        <v>65837.5</v>
      </c>
      <c r="EX35" s="72">
        <f t="shared" si="24"/>
        <v>65837.5</v>
      </c>
      <c r="EY35" s="72">
        <f t="shared" si="24"/>
        <v>65837.5</v>
      </c>
      <c r="EZ35" s="72">
        <f t="shared" si="24"/>
        <v>32918.75</v>
      </c>
      <c r="FA35" s="72">
        <f t="shared" si="24"/>
        <v>0</v>
      </c>
      <c r="FB35" s="72">
        <f t="shared" si="24"/>
        <v>0</v>
      </c>
      <c r="FC35" s="72">
        <f t="shared" si="24"/>
        <v>0</v>
      </c>
      <c r="FD35" s="72">
        <f t="shared" si="24"/>
        <v>0</v>
      </c>
      <c r="FE35" s="72">
        <f t="shared" si="24"/>
        <v>0</v>
      </c>
      <c r="FF35" s="72">
        <f t="shared" si="24"/>
        <v>0</v>
      </c>
      <c r="FG35" s="72">
        <f t="shared" si="24"/>
        <v>0</v>
      </c>
      <c r="FH35" s="72">
        <f t="shared" si="24"/>
        <v>0</v>
      </c>
      <c r="FK35" s="72">
        <f t="shared" si="25"/>
        <v>0</v>
      </c>
      <c r="FL35" s="72">
        <f t="shared" si="25"/>
        <v>0</v>
      </c>
      <c r="FM35" s="72">
        <f t="shared" si="25"/>
        <v>0</v>
      </c>
      <c r="FN35" s="72">
        <f t="shared" si="25"/>
        <v>0</v>
      </c>
      <c r="FO35" s="72">
        <f t="shared" si="25"/>
        <v>0</v>
      </c>
      <c r="FP35" s="72">
        <f t="shared" si="25"/>
        <v>0</v>
      </c>
      <c r="FQ35" s="72">
        <f t="shared" si="25"/>
        <v>0</v>
      </c>
      <c r="FR35" s="72">
        <f t="shared" si="25"/>
        <v>0</v>
      </c>
      <c r="FS35" s="72">
        <f t="shared" si="25"/>
        <v>0</v>
      </c>
      <c r="FT35" s="72">
        <f t="shared" si="25"/>
        <v>0</v>
      </c>
      <c r="FU35" s="72">
        <f t="shared" si="25"/>
        <v>0</v>
      </c>
      <c r="FV35" s="72">
        <f t="shared" si="25"/>
        <v>0</v>
      </c>
      <c r="FW35" s="72">
        <f t="shared" si="25"/>
        <v>0</v>
      </c>
      <c r="FX35" s="72">
        <f t="shared" si="25"/>
        <v>0</v>
      </c>
      <c r="FY35" s="72">
        <f t="shared" si="25"/>
        <v>0</v>
      </c>
      <c r="FZ35" s="72">
        <f t="shared" si="25"/>
        <v>0</v>
      </c>
    </row>
    <row r="36" spans="2:182" s="63" customFormat="1" x14ac:dyDescent="0.25">
      <c r="B36" s="59">
        <v>16</v>
      </c>
      <c r="C36" s="60" t="s">
        <v>30</v>
      </c>
      <c r="D36" s="61" t="s">
        <v>37</v>
      </c>
      <c r="E36" s="74" t="s">
        <v>134</v>
      </c>
      <c r="F36" s="74" t="s">
        <v>135</v>
      </c>
      <c r="H36" s="64">
        <v>44887</v>
      </c>
      <c r="I36" s="64">
        <v>44897</v>
      </c>
      <c r="J36" s="64">
        <v>44904</v>
      </c>
      <c r="K36" s="64">
        <v>44912</v>
      </c>
      <c r="L36" s="64">
        <v>44915</v>
      </c>
      <c r="M36" s="64">
        <v>44927</v>
      </c>
      <c r="N36" s="64">
        <v>45139</v>
      </c>
      <c r="O36" s="65">
        <v>7</v>
      </c>
      <c r="Q36" s="65">
        <v>0</v>
      </c>
      <c r="R36" s="65">
        <v>0.5</v>
      </c>
      <c r="S36" s="66">
        <v>1</v>
      </c>
      <c r="T36" s="66">
        <v>1</v>
      </c>
      <c r="U36" s="66">
        <v>1</v>
      </c>
      <c r="V36" s="66">
        <v>1</v>
      </c>
      <c r="W36" s="66">
        <v>1</v>
      </c>
      <c r="X36" s="66">
        <v>1</v>
      </c>
      <c r="Y36" s="66">
        <v>0.5</v>
      </c>
      <c r="Z36" s="66"/>
      <c r="AA36" s="66"/>
      <c r="AB36" s="66"/>
      <c r="AC36" s="65"/>
      <c r="AD36" s="65"/>
      <c r="AE36" s="65"/>
      <c r="AF36" s="65"/>
      <c r="AG36" s="65"/>
      <c r="AI36" s="65">
        <f t="shared" si="0"/>
        <v>7</v>
      </c>
      <c r="AK36" s="67">
        <v>3521357.7633679998</v>
      </c>
      <c r="AL36" s="67">
        <v>158333</v>
      </c>
      <c r="AM36" s="67">
        <v>0</v>
      </c>
      <c r="AN36" s="67">
        <v>0</v>
      </c>
      <c r="AO36" s="67">
        <f t="shared" si="1"/>
        <v>311973.96754400001</v>
      </c>
      <c r="AP36" s="67">
        <f t="shared" si="2"/>
        <v>190726.44304000001</v>
      </c>
      <c r="AQ36" s="67">
        <f t="shared" si="3"/>
        <v>22078.144580207998</v>
      </c>
      <c r="AR36" s="67">
        <f t="shared" si="4"/>
        <v>0</v>
      </c>
      <c r="AS36" s="67">
        <f t="shared" si="5"/>
        <v>167289.14810751192</v>
      </c>
      <c r="AT36" s="67">
        <f t="shared" si="26"/>
        <v>2987623.0600962797</v>
      </c>
      <c r="AU36" s="68"/>
      <c r="AV36" s="69">
        <f t="shared" si="27"/>
        <v>3521357.7633679998</v>
      </c>
      <c r="AW36" s="69">
        <f t="shared" si="6"/>
        <v>158333</v>
      </c>
      <c r="AX36" s="69">
        <f t="shared" si="6"/>
        <v>0</v>
      </c>
      <c r="AY36" s="69">
        <f t="shared" si="6"/>
        <v>0</v>
      </c>
      <c r="AZ36" s="67">
        <f t="shared" si="7"/>
        <v>88312.578320831992</v>
      </c>
      <c r="BA36" s="69">
        <f t="shared" si="8"/>
        <v>0</v>
      </c>
      <c r="BB36" s="69">
        <f t="shared" si="9"/>
        <v>25884.302984000002</v>
      </c>
      <c r="BC36" s="69">
        <f t="shared" si="10"/>
        <v>54220.803092800001</v>
      </c>
      <c r="BD36" s="69">
        <f t="shared" si="28"/>
        <v>214648.62786313333</v>
      </c>
      <c r="BE36" s="69">
        <f t="shared" si="11"/>
        <v>369742.56515364</v>
      </c>
      <c r="BF36" s="69">
        <f t="shared" si="12"/>
        <v>8873.8215636873647</v>
      </c>
      <c r="BG36" s="69">
        <f t="shared" si="13"/>
        <v>254800.2</v>
      </c>
      <c r="BH36" s="69">
        <f t="shared" si="14"/>
        <v>62500</v>
      </c>
      <c r="BI36" s="69">
        <f t="shared" si="15"/>
        <v>1500</v>
      </c>
      <c r="BJ36" s="69">
        <f t="shared" si="16"/>
        <v>0</v>
      </c>
      <c r="BK36" s="69">
        <f t="shared" si="17"/>
        <v>0</v>
      </c>
      <c r="BL36" s="69">
        <f t="shared" si="18"/>
        <v>0</v>
      </c>
      <c r="BM36" s="69"/>
      <c r="BN36" s="69">
        <f t="shared" si="29"/>
        <v>4760173.662346093</v>
      </c>
      <c r="BO36" s="70"/>
      <c r="BP36" s="71">
        <f t="shared" si="40"/>
        <v>3848108.4477656321</v>
      </c>
      <c r="BQ36" s="71">
        <f t="shared" si="41"/>
        <v>593265.01458046073</v>
      </c>
      <c r="BR36" s="71">
        <f t="shared" si="42"/>
        <v>254800.2</v>
      </c>
      <c r="BS36" s="71">
        <f t="shared" si="43"/>
        <v>64000</v>
      </c>
      <c r="BT36" s="71">
        <f t="shared" si="19"/>
        <v>0</v>
      </c>
      <c r="BU36" s="71">
        <f t="shared" si="44"/>
        <v>4760173.662346093</v>
      </c>
      <c r="BW36" s="68"/>
      <c r="BX36" s="71">
        <f t="shared" si="30"/>
        <v>0</v>
      </c>
      <c r="BY36" s="71">
        <f t="shared" si="30"/>
        <v>2380086.8311730465</v>
      </c>
      <c r="BZ36" s="71">
        <f t="shared" si="30"/>
        <v>4760173.662346093</v>
      </c>
      <c r="CA36" s="71">
        <f t="shared" si="30"/>
        <v>4760173.662346093</v>
      </c>
      <c r="CB36" s="71">
        <f t="shared" si="30"/>
        <v>4760173.662346093</v>
      </c>
      <c r="CC36" s="71">
        <f t="shared" si="30"/>
        <v>4760173.662346093</v>
      </c>
      <c r="CD36" s="71">
        <f t="shared" si="30"/>
        <v>4760173.662346093</v>
      </c>
      <c r="CE36" s="71">
        <f t="shared" si="30"/>
        <v>4760173.662346093</v>
      </c>
      <c r="CF36" s="71">
        <f t="shared" si="30"/>
        <v>2380086.8311730465</v>
      </c>
      <c r="CG36" s="71">
        <f t="shared" si="30"/>
        <v>0</v>
      </c>
      <c r="CH36" s="71">
        <f t="shared" si="30"/>
        <v>0</v>
      </c>
      <c r="CI36" s="71">
        <f t="shared" si="30"/>
        <v>0</v>
      </c>
      <c r="CJ36" s="71">
        <f t="shared" si="30"/>
        <v>0</v>
      </c>
      <c r="CK36" s="71">
        <f t="shared" si="30"/>
        <v>0</v>
      </c>
      <c r="CL36" s="71">
        <f t="shared" si="30"/>
        <v>0</v>
      </c>
      <c r="CM36" s="71">
        <f t="shared" si="30"/>
        <v>0</v>
      </c>
      <c r="CN36" s="71">
        <f t="shared" si="31"/>
        <v>0</v>
      </c>
      <c r="CQ36" s="72">
        <f t="shared" si="32"/>
        <v>0</v>
      </c>
      <c r="CR36" s="72">
        <f t="shared" si="21"/>
        <v>1924054.223882816</v>
      </c>
      <c r="CS36" s="72">
        <f t="shared" si="21"/>
        <v>3848108.4477656321</v>
      </c>
      <c r="CT36" s="72">
        <f t="shared" si="21"/>
        <v>3848108.4477656321</v>
      </c>
      <c r="CU36" s="72">
        <f t="shared" si="21"/>
        <v>3848108.4477656321</v>
      </c>
      <c r="CV36" s="72">
        <f t="shared" si="21"/>
        <v>3848108.4477656321</v>
      </c>
      <c r="CW36" s="72">
        <f t="shared" si="21"/>
        <v>3848108.4477656321</v>
      </c>
      <c r="CX36" s="72">
        <f t="shared" si="21"/>
        <v>3848108.4477656321</v>
      </c>
      <c r="CY36" s="72">
        <f t="shared" si="21"/>
        <v>1924054.223882816</v>
      </c>
      <c r="CZ36" s="72">
        <f t="shared" si="21"/>
        <v>0</v>
      </c>
      <c r="DA36" s="72">
        <f t="shared" si="21"/>
        <v>0</v>
      </c>
      <c r="DB36" s="72">
        <f t="shared" si="21"/>
        <v>0</v>
      </c>
      <c r="DC36" s="72">
        <f t="shared" si="21"/>
        <v>0</v>
      </c>
      <c r="DD36" s="72">
        <f t="shared" si="21"/>
        <v>0</v>
      </c>
      <c r="DE36" s="72">
        <f t="shared" si="21"/>
        <v>0</v>
      </c>
      <c r="DF36" s="72">
        <f t="shared" si="21"/>
        <v>0</v>
      </c>
      <c r="DG36" s="73"/>
      <c r="DI36" s="72">
        <f t="shared" si="22"/>
        <v>0</v>
      </c>
      <c r="DJ36" s="72">
        <f t="shared" si="22"/>
        <v>296632.50729023037</v>
      </c>
      <c r="DK36" s="72">
        <f t="shared" si="22"/>
        <v>593265.01458046073</v>
      </c>
      <c r="DL36" s="72">
        <f t="shared" si="22"/>
        <v>593265.01458046073</v>
      </c>
      <c r="DM36" s="72">
        <f t="shared" si="22"/>
        <v>593265.01458046073</v>
      </c>
      <c r="DN36" s="72">
        <f t="shared" si="22"/>
        <v>593265.01458046073</v>
      </c>
      <c r="DO36" s="72">
        <f t="shared" si="22"/>
        <v>593265.01458046073</v>
      </c>
      <c r="DP36" s="72">
        <f t="shared" si="22"/>
        <v>593265.01458046073</v>
      </c>
      <c r="DQ36" s="72">
        <f t="shared" si="22"/>
        <v>296632.50729023037</v>
      </c>
      <c r="DR36" s="72">
        <f t="shared" si="22"/>
        <v>0</v>
      </c>
      <c r="DS36" s="72">
        <f t="shared" si="22"/>
        <v>0</v>
      </c>
      <c r="DT36" s="72">
        <f t="shared" si="22"/>
        <v>0</v>
      </c>
      <c r="DU36" s="72">
        <f t="shared" si="22"/>
        <v>0</v>
      </c>
      <c r="DV36" s="72">
        <f t="shared" si="22"/>
        <v>0</v>
      </c>
      <c r="DW36" s="72">
        <f t="shared" si="22"/>
        <v>0</v>
      </c>
      <c r="DX36" s="72">
        <f t="shared" si="22"/>
        <v>0</v>
      </c>
      <c r="EA36" s="72">
        <f t="shared" si="33"/>
        <v>0</v>
      </c>
      <c r="EB36" s="72">
        <f t="shared" si="23"/>
        <v>127400.1</v>
      </c>
      <c r="EC36" s="72">
        <f t="shared" si="23"/>
        <v>254800.2</v>
      </c>
      <c r="ED36" s="72">
        <f t="shared" si="23"/>
        <v>254800.2</v>
      </c>
      <c r="EE36" s="72">
        <f t="shared" si="23"/>
        <v>254800.2</v>
      </c>
      <c r="EF36" s="72">
        <f t="shared" si="23"/>
        <v>254800.2</v>
      </c>
      <c r="EG36" s="72">
        <f t="shared" si="23"/>
        <v>254800.2</v>
      </c>
      <c r="EH36" s="72">
        <f t="shared" si="23"/>
        <v>254800.2</v>
      </c>
      <c r="EI36" s="72">
        <f t="shared" si="23"/>
        <v>127400.1</v>
      </c>
      <c r="EJ36" s="72">
        <f t="shared" si="23"/>
        <v>0</v>
      </c>
      <c r="EK36" s="72">
        <f t="shared" si="23"/>
        <v>0</v>
      </c>
      <c r="EL36" s="72">
        <f t="shared" si="23"/>
        <v>0</v>
      </c>
      <c r="EM36" s="72">
        <f t="shared" si="23"/>
        <v>0</v>
      </c>
      <c r="EN36" s="72">
        <f t="shared" si="23"/>
        <v>0</v>
      </c>
      <c r="EO36" s="72">
        <f t="shared" si="23"/>
        <v>0</v>
      </c>
      <c r="EP36" s="72">
        <f t="shared" si="23"/>
        <v>0</v>
      </c>
      <c r="ES36" s="72">
        <f t="shared" si="34"/>
        <v>0</v>
      </c>
      <c r="ET36" s="72">
        <f t="shared" si="24"/>
        <v>32000</v>
      </c>
      <c r="EU36" s="72">
        <f t="shared" si="24"/>
        <v>64000</v>
      </c>
      <c r="EV36" s="72">
        <f t="shared" si="24"/>
        <v>64000</v>
      </c>
      <c r="EW36" s="72">
        <f t="shared" si="24"/>
        <v>64000</v>
      </c>
      <c r="EX36" s="72">
        <f t="shared" si="24"/>
        <v>64000</v>
      </c>
      <c r="EY36" s="72">
        <f t="shared" si="24"/>
        <v>64000</v>
      </c>
      <c r="EZ36" s="72">
        <f t="shared" si="24"/>
        <v>64000</v>
      </c>
      <c r="FA36" s="72">
        <f t="shared" si="24"/>
        <v>32000</v>
      </c>
      <c r="FB36" s="72">
        <f t="shared" si="24"/>
        <v>0</v>
      </c>
      <c r="FC36" s="72">
        <f t="shared" si="24"/>
        <v>0</v>
      </c>
      <c r="FD36" s="72">
        <f t="shared" si="24"/>
        <v>0</v>
      </c>
      <c r="FE36" s="72">
        <f t="shared" si="24"/>
        <v>0</v>
      </c>
      <c r="FF36" s="72">
        <f t="shared" si="24"/>
        <v>0</v>
      </c>
      <c r="FG36" s="72">
        <f t="shared" si="24"/>
        <v>0</v>
      </c>
      <c r="FH36" s="72">
        <f t="shared" si="24"/>
        <v>0</v>
      </c>
      <c r="FK36" s="72">
        <f t="shared" si="25"/>
        <v>0</v>
      </c>
      <c r="FL36" s="72">
        <f t="shared" si="25"/>
        <v>0</v>
      </c>
      <c r="FM36" s="72">
        <f t="shared" si="25"/>
        <v>0</v>
      </c>
      <c r="FN36" s="72">
        <f t="shared" si="25"/>
        <v>0</v>
      </c>
      <c r="FO36" s="72">
        <f t="shared" si="25"/>
        <v>0</v>
      </c>
      <c r="FP36" s="72">
        <f t="shared" si="25"/>
        <v>0</v>
      </c>
      <c r="FQ36" s="72">
        <f t="shared" si="25"/>
        <v>0</v>
      </c>
      <c r="FR36" s="72">
        <f t="shared" si="25"/>
        <v>0</v>
      </c>
      <c r="FS36" s="72">
        <f t="shared" si="25"/>
        <v>0</v>
      </c>
      <c r="FT36" s="72">
        <f t="shared" si="25"/>
        <v>0</v>
      </c>
      <c r="FU36" s="72">
        <f t="shared" si="25"/>
        <v>0</v>
      </c>
      <c r="FV36" s="72">
        <f t="shared" si="25"/>
        <v>0</v>
      </c>
      <c r="FW36" s="72">
        <f t="shared" si="25"/>
        <v>0</v>
      </c>
      <c r="FX36" s="72">
        <f t="shared" si="25"/>
        <v>0</v>
      </c>
      <c r="FY36" s="72">
        <f t="shared" si="25"/>
        <v>0</v>
      </c>
      <c r="FZ36" s="72">
        <f t="shared" si="25"/>
        <v>0</v>
      </c>
    </row>
    <row r="37" spans="2:182" s="63" customFormat="1" x14ac:dyDescent="0.25">
      <c r="B37" s="59">
        <v>17</v>
      </c>
      <c r="C37" s="60" t="s">
        <v>30</v>
      </c>
      <c r="D37" s="61" t="s">
        <v>38</v>
      </c>
      <c r="E37" s="74" t="s">
        <v>136</v>
      </c>
      <c r="F37" s="74" t="s">
        <v>135</v>
      </c>
      <c r="H37" s="64">
        <v>44887</v>
      </c>
      <c r="I37" s="64">
        <v>44897</v>
      </c>
      <c r="J37" s="64">
        <v>44904</v>
      </c>
      <c r="K37" s="64">
        <v>44912</v>
      </c>
      <c r="L37" s="64">
        <v>44915</v>
      </c>
      <c r="M37" s="64">
        <v>44927</v>
      </c>
      <c r="N37" s="64">
        <v>45170</v>
      </c>
      <c r="O37" s="65">
        <v>8</v>
      </c>
      <c r="Q37" s="65">
        <v>0</v>
      </c>
      <c r="R37" s="65">
        <v>1</v>
      </c>
      <c r="S37" s="66">
        <v>1</v>
      </c>
      <c r="T37" s="66">
        <v>1</v>
      </c>
      <c r="U37" s="66">
        <v>1</v>
      </c>
      <c r="V37" s="66">
        <v>1</v>
      </c>
      <c r="W37" s="66">
        <v>1</v>
      </c>
      <c r="X37" s="66">
        <v>1</v>
      </c>
      <c r="Y37" s="66">
        <v>1</v>
      </c>
      <c r="Z37" s="66"/>
      <c r="AA37" s="66"/>
      <c r="AB37" s="66"/>
      <c r="AC37" s="65"/>
      <c r="AD37" s="65"/>
      <c r="AE37" s="65"/>
      <c r="AF37" s="65"/>
      <c r="AG37" s="65"/>
      <c r="AI37" s="65">
        <f t="shared" si="0"/>
        <v>8</v>
      </c>
      <c r="AK37" s="67">
        <v>2972771.7633679998</v>
      </c>
      <c r="AL37" s="67">
        <v>158333</v>
      </c>
      <c r="AM37" s="67">
        <v>0</v>
      </c>
      <c r="AN37" s="67">
        <v>0</v>
      </c>
      <c r="AO37" s="67">
        <f t="shared" si="1"/>
        <v>311973.96754400001</v>
      </c>
      <c r="AP37" s="67">
        <f t="shared" si="2"/>
        <v>190726.44304000001</v>
      </c>
      <c r="AQ37" s="67">
        <f t="shared" si="3"/>
        <v>18786.628580207998</v>
      </c>
      <c r="AR37" s="67">
        <f t="shared" si="4"/>
        <v>0</v>
      </c>
      <c r="AS37" s="67">
        <f t="shared" si="5"/>
        <v>108545.41793630336</v>
      </c>
      <c r="AT37" s="67">
        <f t="shared" si="26"/>
        <v>2501072.3062674883</v>
      </c>
      <c r="AU37" s="68"/>
      <c r="AV37" s="69">
        <f t="shared" si="27"/>
        <v>2972771.7633679998</v>
      </c>
      <c r="AW37" s="69">
        <f t="shared" si="6"/>
        <v>158333</v>
      </c>
      <c r="AX37" s="69">
        <f t="shared" si="6"/>
        <v>0</v>
      </c>
      <c r="AY37" s="69">
        <f t="shared" si="6"/>
        <v>0</v>
      </c>
      <c r="AZ37" s="67">
        <f t="shared" si="7"/>
        <v>75146.514320831993</v>
      </c>
      <c r="BA37" s="69">
        <f t="shared" si="8"/>
        <v>0</v>
      </c>
      <c r="BB37" s="69">
        <f t="shared" si="9"/>
        <v>25884.302984000002</v>
      </c>
      <c r="BC37" s="69">
        <f t="shared" si="10"/>
        <v>54220.803092800001</v>
      </c>
      <c r="BD37" s="69">
        <f t="shared" si="28"/>
        <v>182647.77786313332</v>
      </c>
      <c r="BE37" s="69">
        <f t="shared" si="11"/>
        <v>167218.41168945</v>
      </c>
      <c r="BF37" s="69">
        <f t="shared" si="12"/>
        <v>4013.2418805468042</v>
      </c>
      <c r="BG37" s="69">
        <f t="shared" si="13"/>
        <v>254800.2</v>
      </c>
      <c r="BH37" s="69">
        <f t="shared" si="14"/>
        <v>62500</v>
      </c>
      <c r="BI37" s="69">
        <f t="shared" si="15"/>
        <v>1500</v>
      </c>
      <c r="BJ37" s="69">
        <f t="shared" si="16"/>
        <v>0</v>
      </c>
      <c r="BK37" s="69">
        <f t="shared" si="17"/>
        <v>0</v>
      </c>
      <c r="BL37" s="69">
        <f t="shared" si="18"/>
        <v>0</v>
      </c>
      <c r="BM37" s="69"/>
      <c r="BN37" s="69">
        <f t="shared" si="29"/>
        <v>3959036.0151987625</v>
      </c>
      <c r="BO37" s="70"/>
      <c r="BP37" s="71">
        <f t="shared" si="40"/>
        <v>3286356.3837656323</v>
      </c>
      <c r="BQ37" s="71">
        <f t="shared" si="41"/>
        <v>353879.43143313011</v>
      </c>
      <c r="BR37" s="71">
        <f t="shared" si="42"/>
        <v>254800.2</v>
      </c>
      <c r="BS37" s="71">
        <f t="shared" si="43"/>
        <v>64000</v>
      </c>
      <c r="BT37" s="71">
        <f t="shared" si="19"/>
        <v>0</v>
      </c>
      <c r="BU37" s="71">
        <f t="shared" si="44"/>
        <v>3959036.0151987625</v>
      </c>
      <c r="BW37" s="68"/>
      <c r="BX37" s="71">
        <f t="shared" si="30"/>
        <v>0</v>
      </c>
      <c r="BY37" s="71">
        <f t="shared" si="30"/>
        <v>3959036.0151987625</v>
      </c>
      <c r="BZ37" s="71">
        <f t="shared" si="30"/>
        <v>3959036.0151987625</v>
      </c>
      <c r="CA37" s="71">
        <f t="shared" si="30"/>
        <v>3959036.0151987625</v>
      </c>
      <c r="CB37" s="71">
        <f t="shared" si="30"/>
        <v>3959036.0151987625</v>
      </c>
      <c r="CC37" s="71">
        <f t="shared" si="30"/>
        <v>3959036.0151987625</v>
      </c>
      <c r="CD37" s="71">
        <f t="shared" si="30"/>
        <v>3959036.0151987625</v>
      </c>
      <c r="CE37" s="71">
        <f t="shared" si="30"/>
        <v>3959036.0151987625</v>
      </c>
      <c r="CF37" s="71">
        <f t="shared" si="30"/>
        <v>3959036.0151987625</v>
      </c>
      <c r="CG37" s="71">
        <f t="shared" si="30"/>
        <v>0</v>
      </c>
      <c r="CH37" s="71">
        <f t="shared" si="30"/>
        <v>0</v>
      </c>
      <c r="CI37" s="71">
        <f t="shared" si="30"/>
        <v>0</v>
      </c>
      <c r="CJ37" s="71">
        <f t="shared" si="30"/>
        <v>0</v>
      </c>
      <c r="CK37" s="71">
        <f t="shared" si="30"/>
        <v>0</v>
      </c>
      <c r="CL37" s="71">
        <f t="shared" si="30"/>
        <v>0</v>
      </c>
      <c r="CM37" s="71">
        <f t="shared" ref="CM37:CM48" si="45">+AF37*$BN37</f>
        <v>0</v>
      </c>
      <c r="CN37" s="71">
        <f t="shared" si="31"/>
        <v>0</v>
      </c>
      <c r="CQ37" s="72">
        <f t="shared" si="32"/>
        <v>0</v>
      </c>
      <c r="CR37" s="72">
        <f t="shared" si="32"/>
        <v>3286356.3837656323</v>
      </c>
      <c r="CS37" s="72">
        <f t="shared" si="32"/>
        <v>3286356.3837656323</v>
      </c>
      <c r="CT37" s="72">
        <f t="shared" si="32"/>
        <v>3286356.3837656323</v>
      </c>
      <c r="CU37" s="72">
        <f t="shared" si="32"/>
        <v>3286356.3837656323</v>
      </c>
      <c r="CV37" s="72">
        <f t="shared" si="32"/>
        <v>3286356.3837656323</v>
      </c>
      <c r="CW37" s="72">
        <f t="shared" si="32"/>
        <v>3286356.3837656323</v>
      </c>
      <c r="CX37" s="72">
        <f t="shared" si="32"/>
        <v>3286356.3837656323</v>
      </c>
      <c r="CY37" s="72">
        <f t="shared" si="32"/>
        <v>3286356.3837656323</v>
      </c>
      <c r="CZ37" s="72">
        <f t="shared" si="32"/>
        <v>0</v>
      </c>
      <c r="DA37" s="72">
        <f t="shared" si="32"/>
        <v>0</v>
      </c>
      <c r="DB37" s="72">
        <f t="shared" si="32"/>
        <v>0</v>
      </c>
      <c r="DC37" s="72">
        <f t="shared" si="32"/>
        <v>0</v>
      </c>
      <c r="DD37" s="72">
        <f t="shared" si="32"/>
        <v>0</v>
      </c>
      <c r="DE37" s="72">
        <f t="shared" si="32"/>
        <v>0</v>
      </c>
      <c r="DF37" s="72">
        <f t="shared" si="32"/>
        <v>0</v>
      </c>
      <c r="DG37" s="73"/>
      <c r="DI37" s="72">
        <f t="shared" ref="DI37:DX52" si="46">+Q37*$BQ37</f>
        <v>0</v>
      </c>
      <c r="DJ37" s="72">
        <f t="shared" si="46"/>
        <v>353879.43143313011</v>
      </c>
      <c r="DK37" s="72">
        <f t="shared" si="46"/>
        <v>353879.43143313011</v>
      </c>
      <c r="DL37" s="72">
        <f t="shared" si="46"/>
        <v>353879.43143313011</v>
      </c>
      <c r="DM37" s="72">
        <f t="shared" si="46"/>
        <v>353879.43143313011</v>
      </c>
      <c r="DN37" s="72">
        <f t="shared" si="46"/>
        <v>353879.43143313011</v>
      </c>
      <c r="DO37" s="72">
        <f t="shared" si="46"/>
        <v>353879.43143313011</v>
      </c>
      <c r="DP37" s="72">
        <f t="shared" si="46"/>
        <v>353879.43143313011</v>
      </c>
      <c r="DQ37" s="72">
        <f t="shared" si="46"/>
        <v>353879.43143313011</v>
      </c>
      <c r="DR37" s="72">
        <f t="shared" si="46"/>
        <v>0</v>
      </c>
      <c r="DS37" s="72">
        <f t="shared" si="46"/>
        <v>0</v>
      </c>
      <c r="DT37" s="72">
        <f t="shared" si="46"/>
        <v>0</v>
      </c>
      <c r="DU37" s="72">
        <f t="shared" si="46"/>
        <v>0</v>
      </c>
      <c r="DV37" s="72">
        <f t="shared" si="46"/>
        <v>0</v>
      </c>
      <c r="DW37" s="72">
        <f t="shared" si="46"/>
        <v>0</v>
      </c>
      <c r="DX37" s="72">
        <f t="shared" si="46"/>
        <v>0</v>
      </c>
      <c r="EA37" s="72">
        <f t="shared" si="33"/>
        <v>0</v>
      </c>
      <c r="EB37" s="72">
        <f t="shared" si="33"/>
        <v>254800.2</v>
      </c>
      <c r="EC37" s="72">
        <f t="shared" si="33"/>
        <v>254800.2</v>
      </c>
      <c r="ED37" s="72">
        <f t="shared" si="33"/>
        <v>254800.2</v>
      </c>
      <c r="EE37" s="72">
        <f t="shared" si="33"/>
        <v>254800.2</v>
      </c>
      <c r="EF37" s="72">
        <f t="shared" si="33"/>
        <v>254800.2</v>
      </c>
      <c r="EG37" s="72">
        <f t="shared" si="33"/>
        <v>254800.2</v>
      </c>
      <c r="EH37" s="72">
        <f t="shared" si="33"/>
        <v>254800.2</v>
      </c>
      <c r="EI37" s="72">
        <f t="shared" si="33"/>
        <v>254800.2</v>
      </c>
      <c r="EJ37" s="72">
        <f t="shared" si="33"/>
        <v>0</v>
      </c>
      <c r="EK37" s="72">
        <f t="shared" si="33"/>
        <v>0</v>
      </c>
      <c r="EL37" s="72">
        <f t="shared" si="33"/>
        <v>0</v>
      </c>
      <c r="EM37" s="72">
        <f t="shared" si="33"/>
        <v>0</v>
      </c>
      <c r="EN37" s="72">
        <f t="shared" si="33"/>
        <v>0</v>
      </c>
      <c r="EO37" s="72">
        <f t="shared" si="33"/>
        <v>0</v>
      </c>
      <c r="EP37" s="72">
        <f t="shared" si="33"/>
        <v>0</v>
      </c>
      <c r="ES37" s="72">
        <f t="shared" si="34"/>
        <v>0</v>
      </c>
      <c r="ET37" s="72">
        <f t="shared" si="34"/>
        <v>64000</v>
      </c>
      <c r="EU37" s="72">
        <f t="shared" si="34"/>
        <v>64000</v>
      </c>
      <c r="EV37" s="72">
        <f t="shared" si="34"/>
        <v>64000</v>
      </c>
      <c r="EW37" s="72">
        <f t="shared" si="34"/>
        <v>64000</v>
      </c>
      <c r="EX37" s="72">
        <f t="shared" si="34"/>
        <v>64000</v>
      </c>
      <c r="EY37" s="72">
        <f t="shared" si="34"/>
        <v>64000</v>
      </c>
      <c r="EZ37" s="72">
        <f t="shared" si="34"/>
        <v>64000</v>
      </c>
      <c r="FA37" s="72">
        <f t="shared" si="34"/>
        <v>64000</v>
      </c>
      <c r="FB37" s="72">
        <f t="shared" si="34"/>
        <v>0</v>
      </c>
      <c r="FC37" s="72">
        <f t="shared" si="34"/>
        <v>0</v>
      </c>
      <c r="FD37" s="72">
        <f t="shared" si="34"/>
        <v>0</v>
      </c>
      <c r="FE37" s="72">
        <f t="shared" si="34"/>
        <v>0</v>
      </c>
      <c r="FF37" s="72">
        <f t="shared" si="34"/>
        <v>0</v>
      </c>
      <c r="FG37" s="72">
        <f t="shared" si="34"/>
        <v>0</v>
      </c>
      <c r="FH37" s="72">
        <f t="shared" si="34"/>
        <v>0</v>
      </c>
      <c r="FK37" s="72">
        <f t="shared" ref="FK37:FZ52" si="47">+Q37*$BT37</f>
        <v>0</v>
      </c>
      <c r="FL37" s="72">
        <f t="shared" si="47"/>
        <v>0</v>
      </c>
      <c r="FM37" s="72">
        <f t="shared" si="47"/>
        <v>0</v>
      </c>
      <c r="FN37" s="72">
        <f t="shared" si="47"/>
        <v>0</v>
      </c>
      <c r="FO37" s="72">
        <f t="shared" si="47"/>
        <v>0</v>
      </c>
      <c r="FP37" s="72">
        <f t="shared" si="47"/>
        <v>0</v>
      </c>
      <c r="FQ37" s="72">
        <f t="shared" si="47"/>
        <v>0</v>
      </c>
      <c r="FR37" s="72">
        <f t="shared" si="47"/>
        <v>0</v>
      </c>
      <c r="FS37" s="72">
        <f t="shared" si="47"/>
        <v>0</v>
      </c>
      <c r="FT37" s="72">
        <f t="shared" si="47"/>
        <v>0</v>
      </c>
      <c r="FU37" s="72">
        <f t="shared" si="47"/>
        <v>0</v>
      </c>
      <c r="FV37" s="72">
        <f t="shared" si="47"/>
        <v>0</v>
      </c>
      <c r="FW37" s="72">
        <f t="shared" si="47"/>
        <v>0</v>
      </c>
      <c r="FX37" s="72">
        <f t="shared" si="47"/>
        <v>0</v>
      </c>
      <c r="FY37" s="72">
        <f t="shared" si="47"/>
        <v>0</v>
      </c>
      <c r="FZ37" s="72">
        <f t="shared" si="47"/>
        <v>0</v>
      </c>
    </row>
    <row r="38" spans="2:182" s="63" customFormat="1" x14ac:dyDescent="0.25">
      <c r="B38" s="59">
        <v>18</v>
      </c>
      <c r="C38" s="60" t="s">
        <v>30</v>
      </c>
      <c r="D38" s="61" t="s">
        <v>38</v>
      </c>
      <c r="E38" s="74" t="s">
        <v>136</v>
      </c>
      <c r="F38" s="74" t="s">
        <v>135</v>
      </c>
      <c r="H38" s="64">
        <v>44887</v>
      </c>
      <c r="I38" s="64">
        <v>44897</v>
      </c>
      <c r="J38" s="64">
        <v>44904</v>
      </c>
      <c r="K38" s="64">
        <v>44912</v>
      </c>
      <c r="L38" s="64">
        <v>44915</v>
      </c>
      <c r="M38" s="64">
        <v>44927</v>
      </c>
      <c r="N38" s="64">
        <v>45108</v>
      </c>
      <c r="O38" s="65">
        <v>6</v>
      </c>
      <c r="Q38" s="65">
        <v>0</v>
      </c>
      <c r="R38" s="65">
        <v>0</v>
      </c>
      <c r="S38" s="66">
        <v>1</v>
      </c>
      <c r="T38" s="66">
        <v>1</v>
      </c>
      <c r="U38" s="66">
        <v>1</v>
      </c>
      <c r="V38" s="66">
        <v>1</v>
      </c>
      <c r="W38" s="66">
        <v>1</v>
      </c>
      <c r="X38" s="66">
        <v>1</v>
      </c>
      <c r="Y38" s="66">
        <v>0</v>
      </c>
      <c r="Z38" s="66"/>
      <c r="AA38" s="66"/>
      <c r="AB38" s="66"/>
      <c r="AC38" s="65"/>
      <c r="AD38" s="65"/>
      <c r="AE38" s="65"/>
      <c r="AF38" s="65"/>
      <c r="AG38" s="65"/>
      <c r="AI38" s="65">
        <f t="shared" si="0"/>
        <v>6</v>
      </c>
      <c r="AK38" s="67">
        <v>2972771.7633679998</v>
      </c>
      <c r="AL38" s="67">
        <v>158333</v>
      </c>
      <c r="AM38" s="67">
        <v>0</v>
      </c>
      <c r="AN38" s="67">
        <v>0</v>
      </c>
      <c r="AO38" s="67">
        <f t="shared" si="1"/>
        <v>311973.96754400001</v>
      </c>
      <c r="AP38" s="67">
        <f t="shared" si="2"/>
        <v>190726.44304000001</v>
      </c>
      <c r="AQ38" s="67">
        <f t="shared" si="3"/>
        <v>18786.628580207998</v>
      </c>
      <c r="AR38" s="67">
        <f t="shared" si="4"/>
        <v>0</v>
      </c>
      <c r="AS38" s="67">
        <f t="shared" si="5"/>
        <v>108545.41793630336</v>
      </c>
      <c r="AT38" s="67">
        <f t="shared" si="26"/>
        <v>2501072.3062674883</v>
      </c>
      <c r="AU38" s="68"/>
      <c r="AV38" s="69">
        <f t="shared" si="27"/>
        <v>2972771.7633679998</v>
      </c>
      <c r="AW38" s="69">
        <f t="shared" si="6"/>
        <v>158333</v>
      </c>
      <c r="AX38" s="69">
        <f t="shared" si="6"/>
        <v>0</v>
      </c>
      <c r="AY38" s="69">
        <f t="shared" si="6"/>
        <v>0</v>
      </c>
      <c r="AZ38" s="67">
        <f t="shared" si="7"/>
        <v>75146.514320831993</v>
      </c>
      <c r="BA38" s="69">
        <f t="shared" si="8"/>
        <v>0</v>
      </c>
      <c r="BB38" s="69">
        <f t="shared" si="9"/>
        <v>25884.302984000002</v>
      </c>
      <c r="BC38" s="69">
        <f t="shared" si="10"/>
        <v>54220.803092800001</v>
      </c>
      <c r="BD38" s="69">
        <f t="shared" si="28"/>
        <v>182647.77786313332</v>
      </c>
      <c r="BE38" s="69">
        <f t="shared" si="11"/>
        <v>167218.41168945</v>
      </c>
      <c r="BF38" s="69">
        <f t="shared" si="12"/>
        <v>4013.2418805468042</v>
      </c>
      <c r="BG38" s="69">
        <f t="shared" si="13"/>
        <v>254800.2</v>
      </c>
      <c r="BH38" s="69">
        <f t="shared" si="14"/>
        <v>62500</v>
      </c>
      <c r="BI38" s="69">
        <f t="shared" si="15"/>
        <v>1500</v>
      </c>
      <c r="BJ38" s="69">
        <f t="shared" si="16"/>
        <v>0</v>
      </c>
      <c r="BK38" s="69">
        <f t="shared" si="17"/>
        <v>0</v>
      </c>
      <c r="BL38" s="69">
        <f t="shared" si="18"/>
        <v>0</v>
      </c>
      <c r="BM38" s="69"/>
      <c r="BN38" s="69">
        <f t="shared" si="29"/>
        <v>3959036.0151987625</v>
      </c>
      <c r="BO38" s="70"/>
      <c r="BP38" s="71">
        <f t="shared" si="40"/>
        <v>3286356.3837656323</v>
      </c>
      <c r="BQ38" s="71">
        <f t="shared" si="41"/>
        <v>353879.43143313011</v>
      </c>
      <c r="BR38" s="71">
        <f t="shared" si="42"/>
        <v>254800.2</v>
      </c>
      <c r="BS38" s="71">
        <f t="shared" si="43"/>
        <v>64000</v>
      </c>
      <c r="BT38" s="71">
        <f t="shared" si="19"/>
        <v>0</v>
      </c>
      <c r="BU38" s="71">
        <f t="shared" si="44"/>
        <v>3959036.0151987625</v>
      </c>
      <c r="BW38" s="68"/>
      <c r="BX38" s="71">
        <f t="shared" ref="BX38:CM54" si="48">+Q38*$BN38</f>
        <v>0</v>
      </c>
      <c r="BY38" s="71">
        <f t="shared" si="48"/>
        <v>0</v>
      </c>
      <c r="BZ38" s="71">
        <f t="shared" si="48"/>
        <v>3959036.0151987625</v>
      </c>
      <c r="CA38" s="71">
        <f t="shared" si="48"/>
        <v>3959036.0151987625</v>
      </c>
      <c r="CB38" s="71">
        <f t="shared" si="48"/>
        <v>3959036.0151987625</v>
      </c>
      <c r="CC38" s="71">
        <f t="shared" si="48"/>
        <v>3959036.0151987625</v>
      </c>
      <c r="CD38" s="71">
        <f t="shared" si="48"/>
        <v>3959036.0151987625</v>
      </c>
      <c r="CE38" s="71">
        <f t="shared" si="48"/>
        <v>3959036.0151987625</v>
      </c>
      <c r="CF38" s="71">
        <f t="shared" si="48"/>
        <v>0</v>
      </c>
      <c r="CG38" s="71">
        <f t="shared" si="48"/>
        <v>0</v>
      </c>
      <c r="CH38" s="71">
        <f t="shared" si="48"/>
        <v>0</v>
      </c>
      <c r="CI38" s="71">
        <f t="shared" si="48"/>
        <v>0</v>
      </c>
      <c r="CJ38" s="71">
        <f t="shared" si="48"/>
        <v>0</v>
      </c>
      <c r="CK38" s="71">
        <f t="shared" si="48"/>
        <v>0</v>
      </c>
      <c r="CL38" s="71">
        <f t="shared" si="48"/>
        <v>0</v>
      </c>
      <c r="CM38" s="71">
        <f t="shared" si="45"/>
        <v>0</v>
      </c>
      <c r="CN38" s="71">
        <f t="shared" si="31"/>
        <v>0</v>
      </c>
      <c r="CQ38" s="72">
        <f t="shared" si="32"/>
        <v>0</v>
      </c>
      <c r="CR38" s="72">
        <f t="shared" si="32"/>
        <v>0</v>
      </c>
      <c r="CS38" s="72">
        <f t="shared" si="32"/>
        <v>3286356.3837656323</v>
      </c>
      <c r="CT38" s="72">
        <f t="shared" si="32"/>
        <v>3286356.3837656323</v>
      </c>
      <c r="CU38" s="72">
        <f t="shared" si="32"/>
        <v>3286356.3837656323</v>
      </c>
      <c r="CV38" s="72">
        <f t="shared" si="32"/>
        <v>3286356.3837656323</v>
      </c>
      <c r="CW38" s="72">
        <f t="shared" si="32"/>
        <v>3286356.3837656323</v>
      </c>
      <c r="CX38" s="72">
        <f t="shared" si="32"/>
        <v>3286356.3837656323</v>
      </c>
      <c r="CY38" s="72">
        <f t="shared" si="32"/>
        <v>0</v>
      </c>
      <c r="CZ38" s="72">
        <f t="shared" si="32"/>
        <v>0</v>
      </c>
      <c r="DA38" s="72">
        <f t="shared" si="32"/>
        <v>0</v>
      </c>
      <c r="DB38" s="72">
        <f t="shared" si="32"/>
        <v>0</v>
      </c>
      <c r="DC38" s="72">
        <f t="shared" si="32"/>
        <v>0</v>
      </c>
      <c r="DD38" s="72">
        <f t="shared" si="32"/>
        <v>0</v>
      </c>
      <c r="DE38" s="72">
        <f t="shared" si="32"/>
        <v>0</v>
      </c>
      <c r="DF38" s="72">
        <f t="shared" si="32"/>
        <v>0</v>
      </c>
      <c r="DG38" s="73"/>
      <c r="DI38" s="72">
        <f t="shared" si="46"/>
        <v>0</v>
      </c>
      <c r="DJ38" s="72">
        <f t="shared" si="46"/>
        <v>0</v>
      </c>
      <c r="DK38" s="72">
        <f t="shared" si="46"/>
        <v>353879.43143313011</v>
      </c>
      <c r="DL38" s="72">
        <f t="shared" si="46"/>
        <v>353879.43143313011</v>
      </c>
      <c r="DM38" s="72">
        <f t="shared" si="46"/>
        <v>353879.43143313011</v>
      </c>
      <c r="DN38" s="72">
        <f t="shared" si="46"/>
        <v>353879.43143313011</v>
      </c>
      <c r="DO38" s="72">
        <f t="shared" si="46"/>
        <v>353879.43143313011</v>
      </c>
      <c r="DP38" s="72">
        <f t="shared" si="46"/>
        <v>353879.43143313011</v>
      </c>
      <c r="DQ38" s="72">
        <f t="shared" si="46"/>
        <v>0</v>
      </c>
      <c r="DR38" s="72">
        <f t="shared" si="46"/>
        <v>0</v>
      </c>
      <c r="DS38" s="72">
        <f t="shared" si="46"/>
        <v>0</v>
      </c>
      <c r="DT38" s="72">
        <f t="shared" si="46"/>
        <v>0</v>
      </c>
      <c r="DU38" s="72">
        <f t="shared" si="46"/>
        <v>0</v>
      </c>
      <c r="DV38" s="72">
        <f t="shared" si="46"/>
        <v>0</v>
      </c>
      <c r="DW38" s="72">
        <f t="shared" si="46"/>
        <v>0</v>
      </c>
      <c r="DX38" s="72">
        <f t="shared" si="46"/>
        <v>0</v>
      </c>
      <c r="EA38" s="72">
        <f t="shared" si="33"/>
        <v>0</v>
      </c>
      <c r="EB38" s="72">
        <f t="shared" si="33"/>
        <v>0</v>
      </c>
      <c r="EC38" s="72">
        <f t="shared" si="33"/>
        <v>254800.2</v>
      </c>
      <c r="ED38" s="72">
        <f t="shared" si="33"/>
        <v>254800.2</v>
      </c>
      <c r="EE38" s="72">
        <f t="shared" si="33"/>
        <v>254800.2</v>
      </c>
      <c r="EF38" s="72">
        <f t="shared" si="33"/>
        <v>254800.2</v>
      </c>
      <c r="EG38" s="72">
        <f t="shared" si="33"/>
        <v>254800.2</v>
      </c>
      <c r="EH38" s="72">
        <f t="shared" si="33"/>
        <v>254800.2</v>
      </c>
      <c r="EI38" s="72">
        <f t="shared" si="33"/>
        <v>0</v>
      </c>
      <c r="EJ38" s="72">
        <f t="shared" si="33"/>
        <v>0</v>
      </c>
      <c r="EK38" s="72">
        <f t="shared" si="33"/>
        <v>0</v>
      </c>
      <c r="EL38" s="72">
        <f t="shared" si="33"/>
        <v>0</v>
      </c>
      <c r="EM38" s="72">
        <f t="shared" si="33"/>
        <v>0</v>
      </c>
      <c r="EN38" s="72">
        <f t="shared" si="33"/>
        <v>0</v>
      </c>
      <c r="EO38" s="72">
        <f t="shared" si="33"/>
        <v>0</v>
      </c>
      <c r="EP38" s="72">
        <f t="shared" si="33"/>
        <v>0</v>
      </c>
      <c r="ES38" s="72">
        <f t="shared" si="34"/>
        <v>0</v>
      </c>
      <c r="ET38" s="72">
        <f t="shared" si="34"/>
        <v>0</v>
      </c>
      <c r="EU38" s="72">
        <f t="shared" si="34"/>
        <v>64000</v>
      </c>
      <c r="EV38" s="72">
        <f t="shared" si="34"/>
        <v>64000</v>
      </c>
      <c r="EW38" s="72">
        <f t="shared" si="34"/>
        <v>64000</v>
      </c>
      <c r="EX38" s="72">
        <f t="shared" si="34"/>
        <v>64000</v>
      </c>
      <c r="EY38" s="72">
        <f t="shared" si="34"/>
        <v>64000</v>
      </c>
      <c r="EZ38" s="72">
        <f t="shared" si="34"/>
        <v>64000</v>
      </c>
      <c r="FA38" s="72">
        <f t="shared" si="34"/>
        <v>0</v>
      </c>
      <c r="FB38" s="72">
        <f t="shared" si="34"/>
        <v>0</v>
      </c>
      <c r="FC38" s="72">
        <f t="shared" si="34"/>
        <v>0</v>
      </c>
      <c r="FD38" s="72">
        <f t="shared" si="34"/>
        <v>0</v>
      </c>
      <c r="FE38" s="72">
        <f t="shared" si="34"/>
        <v>0</v>
      </c>
      <c r="FF38" s="72">
        <f t="shared" si="34"/>
        <v>0</v>
      </c>
      <c r="FG38" s="72">
        <f t="shared" si="34"/>
        <v>0</v>
      </c>
      <c r="FH38" s="72">
        <f t="shared" si="34"/>
        <v>0</v>
      </c>
      <c r="FK38" s="72">
        <f t="shared" si="47"/>
        <v>0</v>
      </c>
      <c r="FL38" s="72">
        <f t="shared" si="47"/>
        <v>0</v>
      </c>
      <c r="FM38" s="72">
        <f t="shared" si="47"/>
        <v>0</v>
      </c>
      <c r="FN38" s="72">
        <f t="shared" si="47"/>
        <v>0</v>
      </c>
      <c r="FO38" s="72">
        <f t="shared" si="47"/>
        <v>0</v>
      </c>
      <c r="FP38" s="72">
        <f t="shared" si="47"/>
        <v>0</v>
      </c>
      <c r="FQ38" s="72">
        <f t="shared" si="47"/>
        <v>0</v>
      </c>
      <c r="FR38" s="72">
        <f t="shared" si="47"/>
        <v>0</v>
      </c>
      <c r="FS38" s="72">
        <f t="shared" si="47"/>
        <v>0</v>
      </c>
      <c r="FT38" s="72">
        <f t="shared" si="47"/>
        <v>0</v>
      </c>
      <c r="FU38" s="72">
        <f t="shared" si="47"/>
        <v>0</v>
      </c>
      <c r="FV38" s="72">
        <f t="shared" si="47"/>
        <v>0</v>
      </c>
      <c r="FW38" s="72">
        <f t="shared" si="47"/>
        <v>0</v>
      </c>
      <c r="FX38" s="72">
        <f t="shared" si="47"/>
        <v>0</v>
      </c>
      <c r="FY38" s="72">
        <f t="shared" si="47"/>
        <v>0</v>
      </c>
      <c r="FZ38" s="72">
        <f t="shared" si="47"/>
        <v>0</v>
      </c>
    </row>
    <row r="39" spans="2:182" s="63" customFormat="1" x14ac:dyDescent="0.25">
      <c r="B39" s="59">
        <v>19</v>
      </c>
      <c r="C39" s="60" t="s">
        <v>30</v>
      </c>
      <c r="D39" s="61" t="s">
        <v>8</v>
      </c>
      <c r="E39" s="62" t="s">
        <v>136</v>
      </c>
      <c r="F39" s="74" t="s">
        <v>135</v>
      </c>
      <c r="H39" s="64">
        <v>44887</v>
      </c>
      <c r="I39" s="64">
        <v>44897</v>
      </c>
      <c r="J39" s="64">
        <v>44904</v>
      </c>
      <c r="K39" s="64">
        <v>44912</v>
      </c>
      <c r="L39" s="64">
        <v>44915</v>
      </c>
      <c r="M39" s="64">
        <v>44927</v>
      </c>
      <c r="N39" s="64">
        <v>45170</v>
      </c>
      <c r="O39" s="65">
        <v>8.5</v>
      </c>
      <c r="Q39" s="65">
        <v>0.5</v>
      </c>
      <c r="R39" s="65">
        <v>1</v>
      </c>
      <c r="S39" s="66">
        <v>1</v>
      </c>
      <c r="T39" s="66">
        <v>1</v>
      </c>
      <c r="U39" s="66">
        <v>1</v>
      </c>
      <c r="V39" s="66">
        <v>1</v>
      </c>
      <c r="W39" s="66">
        <v>1</v>
      </c>
      <c r="X39" s="66">
        <v>1</v>
      </c>
      <c r="Y39" s="66">
        <v>1</v>
      </c>
      <c r="Z39" s="66"/>
      <c r="AA39" s="66"/>
      <c r="AB39" s="66"/>
      <c r="AC39" s="65"/>
      <c r="AD39" s="65"/>
      <c r="AE39" s="65"/>
      <c r="AF39" s="65"/>
      <c r="AG39" s="65"/>
      <c r="AI39" s="65">
        <f t="shared" si="0"/>
        <v>8.5</v>
      </c>
      <c r="AK39" s="67">
        <v>1715392.3218884121</v>
      </c>
      <c r="AL39" s="67">
        <v>158333</v>
      </c>
      <c r="AM39" s="67">
        <v>0</v>
      </c>
      <c r="AN39" s="67">
        <v>0</v>
      </c>
      <c r="AO39" s="67">
        <f t="shared" si="1"/>
        <v>214541.5493562232</v>
      </c>
      <c r="AP39" s="67">
        <f t="shared" si="2"/>
        <v>131160.77253218886</v>
      </c>
      <c r="AQ39" s="67">
        <f t="shared" si="3"/>
        <v>11242.351931330473</v>
      </c>
      <c r="AR39" s="67">
        <f t="shared" si="4"/>
        <v>0</v>
      </c>
      <c r="AS39" s="67">
        <f t="shared" si="5"/>
        <v>29567.225922746777</v>
      </c>
      <c r="AT39" s="67">
        <f t="shared" si="26"/>
        <v>1487213.4221459229</v>
      </c>
      <c r="AU39" s="68"/>
      <c r="AV39" s="69">
        <f t="shared" si="27"/>
        <v>1715392.3218884121</v>
      </c>
      <c r="AW39" s="69">
        <f t="shared" si="6"/>
        <v>158333</v>
      </c>
      <c r="AX39" s="69">
        <f t="shared" si="6"/>
        <v>0</v>
      </c>
      <c r="AY39" s="69">
        <f t="shared" si="6"/>
        <v>0</v>
      </c>
      <c r="AZ39" s="67">
        <f t="shared" si="7"/>
        <v>44969.407725321893</v>
      </c>
      <c r="BA39" s="69">
        <f t="shared" si="8"/>
        <v>0</v>
      </c>
      <c r="BB39" s="69">
        <f t="shared" si="9"/>
        <v>17800.390557939914</v>
      </c>
      <c r="BC39" s="69">
        <f t="shared" si="10"/>
        <v>37287.133905579401</v>
      </c>
      <c r="BD39" s="69">
        <f t="shared" si="28"/>
        <v>109300.64377682404</v>
      </c>
      <c r="BE39" s="69">
        <f t="shared" si="11"/>
        <v>96490.818106223189</v>
      </c>
      <c r="BF39" s="69">
        <f t="shared" si="12"/>
        <v>5152.609686872318</v>
      </c>
      <c r="BG39" s="69">
        <f t="shared" si="13"/>
        <v>156143.77682403434</v>
      </c>
      <c r="BH39" s="69">
        <f t="shared" si="14"/>
        <v>62500</v>
      </c>
      <c r="BI39" s="69">
        <f t="shared" si="15"/>
        <v>3337.5</v>
      </c>
      <c r="BJ39" s="69">
        <f t="shared" si="16"/>
        <v>0</v>
      </c>
      <c r="BK39" s="69">
        <f t="shared" si="17"/>
        <v>0</v>
      </c>
      <c r="BL39" s="69">
        <f t="shared" si="18"/>
        <v>0</v>
      </c>
      <c r="BM39" s="69"/>
      <c r="BN39" s="69">
        <f t="shared" si="29"/>
        <v>2406707.6024712073</v>
      </c>
      <c r="BO39" s="70"/>
      <c r="BP39" s="71">
        <f>+SUM(AV39:BC39)</f>
        <v>1973782.2540772532</v>
      </c>
      <c r="BQ39" s="71">
        <f>+SUM(BD39:BF39)</f>
        <v>210944.07156991956</v>
      </c>
      <c r="BR39" s="71">
        <f>+SUM(BG39)</f>
        <v>156143.77682403434</v>
      </c>
      <c r="BS39" s="71">
        <f>+SUM(BH39:BI39)</f>
        <v>65837.5</v>
      </c>
      <c r="BT39" s="71">
        <f t="shared" si="19"/>
        <v>0</v>
      </c>
      <c r="BU39" s="71">
        <f>+SUM(BP39:BT39)</f>
        <v>2406707.6024712068</v>
      </c>
      <c r="BW39" s="68"/>
      <c r="BX39" s="71">
        <f t="shared" si="48"/>
        <v>1203353.8012356036</v>
      </c>
      <c r="BY39" s="71">
        <f t="shared" si="48"/>
        <v>2406707.6024712073</v>
      </c>
      <c r="BZ39" s="71">
        <f t="shared" si="48"/>
        <v>2406707.6024712073</v>
      </c>
      <c r="CA39" s="71">
        <f t="shared" si="48"/>
        <v>2406707.6024712073</v>
      </c>
      <c r="CB39" s="71">
        <f t="shared" si="48"/>
        <v>2406707.6024712073</v>
      </c>
      <c r="CC39" s="71">
        <f t="shared" si="48"/>
        <v>2406707.6024712073</v>
      </c>
      <c r="CD39" s="71">
        <f t="shared" si="48"/>
        <v>2406707.6024712073</v>
      </c>
      <c r="CE39" s="71">
        <f t="shared" si="48"/>
        <v>2406707.6024712073</v>
      </c>
      <c r="CF39" s="71">
        <f t="shared" si="48"/>
        <v>2406707.6024712073</v>
      </c>
      <c r="CG39" s="71">
        <f t="shared" si="48"/>
        <v>0</v>
      </c>
      <c r="CH39" s="71">
        <f t="shared" si="48"/>
        <v>0</v>
      </c>
      <c r="CI39" s="71">
        <f t="shared" si="48"/>
        <v>0</v>
      </c>
      <c r="CJ39" s="71">
        <f t="shared" si="48"/>
        <v>0</v>
      </c>
      <c r="CK39" s="71">
        <f t="shared" si="48"/>
        <v>0</v>
      </c>
      <c r="CL39" s="71">
        <f t="shared" si="48"/>
        <v>0</v>
      </c>
      <c r="CM39" s="71">
        <f t="shared" si="45"/>
        <v>0</v>
      </c>
      <c r="CN39" s="71">
        <f t="shared" si="31"/>
        <v>0</v>
      </c>
      <c r="CQ39" s="72">
        <f t="shared" si="32"/>
        <v>986891.12703862658</v>
      </c>
      <c r="CR39" s="72">
        <f t="shared" si="32"/>
        <v>1973782.2540772532</v>
      </c>
      <c r="CS39" s="72">
        <f t="shared" si="32"/>
        <v>1973782.2540772532</v>
      </c>
      <c r="CT39" s="72">
        <f t="shared" si="32"/>
        <v>1973782.2540772532</v>
      </c>
      <c r="CU39" s="72">
        <f t="shared" si="32"/>
        <v>1973782.2540772532</v>
      </c>
      <c r="CV39" s="72">
        <f t="shared" si="32"/>
        <v>1973782.2540772532</v>
      </c>
      <c r="CW39" s="72">
        <f t="shared" si="32"/>
        <v>1973782.2540772532</v>
      </c>
      <c r="CX39" s="72">
        <f t="shared" si="32"/>
        <v>1973782.2540772532</v>
      </c>
      <c r="CY39" s="72">
        <f t="shared" si="32"/>
        <v>1973782.2540772532</v>
      </c>
      <c r="CZ39" s="72">
        <f t="shared" si="32"/>
        <v>0</v>
      </c>
      <c r="DA39" s="72">
        <f t="shared" si="32"/>
        <v>0</v>
      </c>
      <c r="DB39" s="72">
        <f t="shared" si="32"/>
        <v>0</v>
      </c>
      <c r="DC39" s="72">
        <f t="shared" si="32"/>
        <v>0</v>
      </c>
      <c r="DD39" s="72">
        <f t="shared" si="32"/>
        <v>0</v>
      </c>
      <c r="DE39" s="72">
        <f t="shared" si="32"/>
        <v>0</v>
      </c>
      <c r="DF39" s="72">
        <f t="shared" si="32"/>
        <v>0</v>
      </c>
      <c r="DG39" s="73"/>
      <c r="DI39" s="72">
        <f t="shared" si="46"/>
        <v>105472.03578495978</v>
      </c>
      <c r="DJ39" s="72">
        <f t="shared" si="46"/>
        <v>210944.07156991956</v>
      </c>
      <c r="DK39" s="72">
        <f t="shared" si="46"/>
        <v>210944.07156991956</v>
      </c>
      <c r="DL39" s="72">
        <f t="shared" si="46"/>
        <v>210944.07156991956</v>
      </c>
      <c r="DM39" s="72">
        <f t="shared" si="46"/>
        <v>210944.07156991956</v>
      </c>
      <c r="DN39" s="72">
        <f t="shared" si="46"/>
        <v>210944.07156991956</v>
      </c>
      <c r="DO39" s="72">
        <f t="shared" si="46"/>
        <v>210944.07156991956</v>
      </c>
      <c r="DP39" s="72">
        <f t="shared" si="46"/>
        <v>210944.07156991956</v>
      </c>
      <c r="DQ39" s="72">
        <f t="shared" si="46"/>
        <v>210944.07156991956</v>
      </c>
      <c r="DR39" s="72">
        <f t="shared" si="46"/>
        <v>0</v>
      </c>
      <c r="DS39" s="72">
        <f t="shared" si="46"/>
        <v>0</v>
      </c>
      <c r="DT39" s="72">
        <f t="shared" si="46"/>
        <v>0</v>
      </c>
      <c r="DU39" s="72">
        <f t="shared" si="46"/>
        <v>0</v>
      </c>
      <c r="DV39" s="72">
        <f t="shared" si="46"/>
        <v>0</v>
      </c>
      <c r="DW39" s="72">
        <f t="shared" si="46"/>
        <v>0</v>
      </c>
      <c r="DX39" s="72">
        <f t="shared" si="46"/>
        <v>0</v>
      </c>
      <c r="EA39" s="72">
        <f t="shared" si="33"/>
        <v>78071.888412017172</v>
      </c>
      <c r="EB39" s="72">
        <f t="shared" si="33"/>
        <v>156143.77682403434</v>
      </c>
      <c r="EC39" s="72">
        <f t="shared" si="33"/>
        <v>156143.77682403434</v>
      </c>
      <c r="ED39" s="72">
        <f t="shared" si="33"/>
        <v>156143.77682403434</v>
      </c>
      <c r="EE39" s="72">
        <f t="shared" si="33"/>
        <v>156143.77682403434</v>
      </c>
      <c r="EF39" s="72">
        <f t="shared" si="33"/>
        <v>156143.77682403434</v>
      </c>
      <c r="EG39" s="72">
        <f t="shared" si="33"/>
        <v>156143.77682403434</v>
      </c>
      <c r="EH39" s="72">
        <f t="shared" si="33"/>
        <v>156143.77682403434</v>
      </c>
      <c r="EI39" s="72">
        <f t="shared" si="33"/>
        <v>156143.77682403434</v>
      </c>
      <c r="EJ39" s="72">
        <f t="shared" si="33"/>
        <v>0</v>
      </c>
      <c r="EK39" s="72">
        <f t="shared" si="33"/>
        <v>0</v>
      </c>
      <c r="EL39" s="72">
        <f t="shared" si="33"/>
        <v>0</v>
      </c>
      <c r="EM39" s="72">
        <f t="shared" si="33"/>
        <v>0</v>
      </c>
      <c r="EN39" s="72">
        <f t="shared" si="33"/>
        <v>0</v>
      </c>
      <c r="EO39" s="72">
        <f t="shared" si="33"/>
        <v>0</v>
      </c>
      <c r="EP39" s="72">
        <f t="shared" si="33"/>
        <v>0</v>
      </c>
      <c r="ES39" s="72">
        <f t="shared" si="34"/>
        <v>32918.75</v>
      </c>
      <c r="ET39" s="72">
        <f t="shared" si="34"/>
        <v>65837.5</v>
      </c>
      <c r="EU39" s="72">
        <f t="shared" si="34"/>
        <v>65837.5</v>
      </c>
      <c r="EV39" s="72">
        <f t="shared" si="34"/>
        <v>65837.5</v>
      </c>
      <c r="EW39" s="72">
        <f t="shared" si="34"/>
        <v>65837.5</v>
      </c>
      <c r="EX39" s="72">
        <f t="shared" si="34"/>
        <v>65837.5</v>
      </c>
      <c r="EY39" s="72">
        <f t="shared" si="34"/>
        <v>65837.5</v>
      </c>
      <c r="EZ39" s="72">
        <f t="shared" si="34"/>
        <v>65837.5</v>
      </c>
      <c r="FA39" s="72">
        <f t="shared" si="34"/>
        <v>65837.5</v>
      </c>
      <c r="FB39" s="72">
        <f t="shared" si="34"/>
        <v>0</v>
      </c>
      <c r="FC39" s="72">
        <f t="shared" si="34"/>
        <v>0</v>
      </c>
      <c r="FD39" s="72">
        <f t="shared" si="34"/>
        <v>0</v>
      </c>
      <c r="FE39" s="72">
        <f t="shared" si="34"/>
        <v>0</v>
      </c>
      <c r="FF39" s="72">
        <f t="shared" si="34"/>
        <v>0</v>
      </c>
      <c r="FG39" s="72">
        <f t="shared" si="34"/>
        <v>0</v>
      </c>
      <c r="FH39" s="72">
        <f t="shared" si="34"/>
        <v>0</v>
      </c>
      <c r="FK39" s="72">
        <f t="shared" si="47"/>
        <v>0</v>
      </c>
      <c r="FL39" s="72">
        <f t="shared" si="47"/>
        <v>0</v>
      </c>
      <c r="FM39" s="72">
        <f t="shared" si="47"/>
        <v>0</v>
      </c>
      <c r="FN39" s="72">
        <f t="shared" si="47"/>
        <v>0</v>
      </c>
      <c r="FO39" s="72">
        <f t="shared" si="47"/>
        <v>0</v>
      </c>
      <c r="FP39" s="72">
        <f t="shared" si="47"/>
        <v>0</v>
      </c>
      <c r="FQ39" s="72">
        <f t="shared" si="47"/>
        <v>0</v>
      </c>
      <c r="FR39" s="72">
        <f t="shared" si="47"/>
        <v>0</v>
      </c>
      <c r="FS39" s="72">
        <f t="shared" si="47"/>
        <v>0</v>
      </c>
      <c r="FT39" s="72">
        <f t="shared" si="47"/>
        <v>0</v>
      </c>
      <c r="FU39" s="72">
        <f t="shared" si="47"/>
        <v>0</v>
      </c>
      <c r="FV39" s="72">
        <f t="shared" si="47"/>
        <v>0</v>
      </c>
      <c r="FW39" s="72">
        <f t="shared" si="47"/>
        <v>0</v>
      </c>
      <c r="FX39" s="72">
        <f t="shared" si="47"/>
        <v>0</v>
      </c>
      <c r="FY39" s="72">
        <f t="shared" si="47"/>
        <v>0</v>
      </c>
      <c r="FZ39" s="72">
        <f t="shared" si="47"/>
        <v>0</v>
      </c>
    </row>
    <row r="40" spans="2:182" s="63" customFormat="1" x14ac:dyDescent="0.25">
      <c r="B40" s="59">
        <v>20</v>
      </c>
      <c r="C40" s="60" t="s">
        <v>30</v>
      </c>
      <c r="D40" s="61" t="s">
        <v>8</v>
      </c>
      <c r="E40" s="62" t="s">
        <v>136</v>
      </c>
      <c r="F40" s="62" t="s">
        <v>135</v>
      </c>
      <c r="H40" s="64">
        <v>44887</v>
      </c>
      <c r="I40" s="64">
        <v>44897</v>
      </c>
      <c r="J40" s="64">
        <v>44904</v>
      </c>
      <c r="K40" s="64">
        <v>44912</v>
      </c>
      <c r="L40" s="64">
        <v>44915</v>
      </c>
      <c r="M40" s="64">
        <v>44927</v>
      </c>
      <c r="N40" s="64">
        <v>45139</v>
      </c>
      <c r="O40" s="65">
        <v>7</v>
      </c>
      <c r="Q40" s="65">
        <v>0</v>
      </c>
      <c r="R40" s="65">
        <v>1</v>
      </c>
      <c r="S40" s="66">
        <v>1</v>
      </c>
      <c r="T40" s="66">
        <v>1</v>
      </c>
      <c r="U40" s="66">
        <v>1</v>
      </c>
      <c r="V40" s="66">
        <v>1</v>
      </c>
      <c r="W40" s="66">
        <v>1</v>
      </c>
      <c r="X40" s="66">
        <v>1</v>
      </c>
      <c r="Y40" s="66">
        <v>0</v>
      </c>
      <c r="Z40" s="66"/>
      <c r="AA40" s="66"/>
      <c r="AB40" s="66"/>
      <c r="AC40" s="65"/>
      <c r="AD40" s="65"/>
      <c r="AE40" s="65"/>
      <c r="AF40" s="65"/>
      <c r="AG40" s="65"/>
      <c r="AI40" s="65">
        <f t="shared" si="0"/>
        <v>7</v>
      </c>
      <c r="AK40" s="67">
        <v>1715392.3218884121</v>
      </c>
      <c r="AL40" s="67">
        <v>158333</v>
      </c>
      <c r="AM40" s="67">
        <v>0</v>
      </c>
      <c r="AN40" s="67">
        <v>0</v>
      </c>
      <c r="AO40" s="67">
        <f t="shared" si="1"/>
        <v>214541.5493562232</v>
      </c>
      <c r="AP40" s="67">
        <f t="shared" si="2"/>
        <v>131160.77253218886</v>
      </c>
      <c r="AQ40" s="67">
        <f t="shared" si="3"/>
        <v>11242.351931330473</v>
      </c>
      <c r="AR40" s="67">
        <f t="shared" si="4"/>
        <v>0</v>
      </c>
      <c r="AS40" s="67">
        <f t="shared" si="5"/>
        <v>29567.225922746777</v>
      </c>
      <c r="AT40" s="67">
        <f t="shared" si="26"/>
        <v>1487213.4221459229</v>
      </c>
      <c r="AU40" s="68"/>
      <c r="AV40" s="69">
        <f t="shared" si="27"/>
        <v>1715392.3218884121</v>
      </c>
      <c r="AW40" s="69">
        <f t="shared" si="6"/>
        <v>158333</v>
      </c>
      <c r="AX40" s="69">
        <f t="shared" si="6"/>
        <v>0</v>
      </c>
      <c r="AY40" s="69">
        <f t="shared" si="6"/>
        <v>0</v>
      </c>
      <c r="AZ40" s="67">
        <f t="shared" si="7"/>
        <v>44969.407725321893</v>
      </c>
      <c r="BA40" s="69">
        <f t="shared" si="8"/>
        <v>0</v>
      </c>
      <c r="BB40" s="69">
        <f t="shared" si="9"/>
        <v>17800.390557939914</v>
      </c>
      <c r="BC40" s="69">
        <f t="shared" si="10"/>
        <v>37287.133905579401</v>
      </c>
      <c r="BD40" s="69">
        <f t="shared" si="28"/>
        <v>109300.64377682404</v>
      </c>
      <c r="BE40" s="69">
        <f t="shared" si="11"/>
        <v>96490.818106223189</v>
      </c>
      <c r="BF40" s="69">
        <f t="shared" si="12"/>
        <v>5152.609686872318</v>
      </c>
      <c r="BG40" s="69">
        <f t="shared" si="13"/>
        <v>156143.77682403434</v>
      </c>
      <c r="BH40" s="69">
        <f t="shared" si="14"/>
        <v>62500</v>
      </c>
      <c r="BI40" s="69">
        <f t="shared" si="15"/>
        <v>3337.5</v>
      </c>
      <c r="BJ40" s="69">
        <f t="shared" si="16"/>
        <v>0</v>
      </c>
      <c r="BK40" s="69">
        <f t="shared" si="17"/>
        <v>0</v>
      </c>
      <c r="BL40" s="69">
        <f t="shared" si="18"/>
        <v>0</v>
      </c>
      <c r="BM40" s="69"/>
      <c r="BN40" s="69">
        <f t="shared" si="29"/>
        <v>2406707.6024712073</v>
      </c>
      <c r="BO40" s="70"/>
      <c r="BP40" s="71">
        <f t="shared" ref="BP40:BP46" si="49">+SUM(AV40:BC40)</f>
        <v>1973782.2540772532</v>
      </c>
      <c r="BQ40" s="71">
        <f t="shared" ref="BQ40:BQ46" si="50">+SUM(BD40:BF40)</f>
        <v>210944.07156991956</v>
      </c>
      <c r="BR40" s="71">
        <f t="shared" ref="BR40:BR46" si="51">+SUM(BG40)</f>
        <v>156143.77682403434</v>
      </c>
      <c r="BS40" s="71">
        <f t="shared" ref="BS40:BS46" si="52">+SUM(BH40:BI40)</f>
        <v>65837.5</v>
      </c>
      <c r="BT40" s="71">
        <f t="shared" si="19"/>
        <v>0</v>
      </c>
      <c r="BU40" s="71">
        <f t="shared" ref="BU40:BU46" si="53">+SUM(BP40:BT40)</f>
        <v>2406707.6024712068</v>
      </c>
      <c r="BW40" s="68"/>
      <c r="BX40" s="71">
        <f t="shared" si="48"/>
        <v>0</v>
      </c>
      <c r="BY40" s="71">
        <f t="shared" si="48"/>
        <v>2406707.6024712073</v>
      </c>
      <c r="BZ40" s="71">
        <f t="shared" si="48"/>
        <v>2406707.6024712073</v>
      </c>
      <c r="CA40" s="71">
        <f t="shared" si="48"/>
        <v>2406707.6024712073</v>
      </c>
      <c r="CB40" s="71">
        <f t="shared" si="48"/>
        <v>2406707.6024712073</v>
      </c>
      <c r="CC40" s="71">
        <f t="shared" si="48"/>
        <v>2406707.6024712073</v>
      </c>
      <c r="CD40" s="71">
        <f t="shared" si="48"/>
        <v>2406707.6024712073</v>
      </c>
      <c r="CE40" s="71">
        <f t="shared" si="48"/>
        <v>2406707.6024712073</v>
      </c>
      <c r="CF40" s="71">
        <f t="shared" si="48"/>
        <v>0</v>
      </c>
      <c r="CG40" s="71">
        <f t="shared" si="48"/>
        <v>0</v>
      </c>
      <c r="CH40" s="71">
        <f t="shared" si="48"/>
        <v>0</v>
      </c>
      <c r="CI40" s="71">
        <f t="shared" si="48"/>
        <v>0</v>
      </c>
      <c r="CJ40" s="71">
        <f t="shared" si="48"/>
        <v>0</v>
      </c>
      <c r="CK40" s="71">
        <f t="shared" si="48"/>
        <v>0</v>
      </c>
      <c r="CL40" s="71">
        <f t="shared" si="48"/>
        <v>0</v>
      </c>
      <c r="CM40" s="71">
        <f t="shared" si="45"/>
        <v>0</v>
      </c>
      <c r="CN40" s="71">
        <f t="shared" si="31"/>
        <v>0</v>
      </c>
      <c r="CQ40" s="72">
        <f t="shared" si="32"/>
        <v>0</v>
      </c>
      <c r="CR40" s="72">
        <f t="shared" si="32"/>
        <v>1973782.2540772532</v>
      </c>
      <c r="CS40" s="72">
        <f t="shared" si="32"/>
        <v>1973782.2540772532</v>
      </c>
      <c r="CT40" s="72">
        <f t="shared" si="32"/>
        <v>1973782.2540772532</v>
      </c>
      <c r="CU40" s="72">
        <f t="shared" si="32"/>
        <v>1973782.2540772532</v>
      </c>
      <c r="CV40" s="72">
        <f t="shared" si="32"/>
        <v>1973782.2540772532</v>
      </c>
      <c r="CW40" s="72">
        <f t="shared" si="32"/>
        <v>1973782.2540772532</v>
      </c>
      <c r="CX40" s="72">
        <f t="shared" si="32"/>
        <v>1973782.2540772532</v>
      </c>
      <c r="CY40" s="72">
        <f t="shared" si="32"/>
        <v>0</v>
      </c>
      <c r="CZ40" s="72">
        <f t="shared" si="32"/>
        <v>0</v>
      </c>
      <c r="DA40" s="72">
        <f t="shared" si="32"/>
        <v>0</v>
      </c>
      <c r="DB40" s="72">
        <f t="shared" si="32"/>
        <v>0</v>
      </c>
      <c r="DC40" s="72">
        <f t="shared" si="32"/>
        <v>0</v>
      </c>
      <c r="DD40" s="72">
        <f t="shared" si="32"/>
        <v>0</v>
      </c>
      <c r="DE40" s="72">
        <f t="shared" si="32"/>
        <v>0</v>
      </c>
      <c r="DF40" s="72">
        <f t="shared" si="32"/>
        <v>0</v>
      </c>
      <c r="DG40" s="73"/>
      <c r="DI40" s="72">
        <f t="shared" si="46"/>
        <v>0</v>
      </c>
      <c r="DJ40" s="72">
        <f t="shared" si="46"/>
        <v>210944.07156991956</v>
      </c>
      <c r="DK40" s="72">
        <f t="shared" si="46"/>
        <v>210944.07156991956</v>
      </c>
      <c r="DL40" s="72">
        <f t="shared" si="46"/>
        <v>210944.07156991956</v>
      </c>
      <c r="DM40" s="72">
        <f t="shared" si="46"/>
        <v>210944.07156991956</v>
      </c>
      <c r="DN40" s="72">
        <f t="shared" si="46"/>
        <v>210944.07156991956</v>
      </c>
      <c r="DO40" s="72">
        <f t="shared" si="46"/>
        <v>210944.07156991956</v>
      </c>
      <c r="DP40" s="72">
        <f t="shared" si="46"/>
        <v>210944.07156991956</v>
      </c>
      <c r="DQ40" s="72">
        <f t="shared" si="46"/>
        <v>0</v>
      </c>
      <c r="DR40" s="72">
        <f t="shared" si="46"/>
        <v>0</v>
      </c>
      <c r="DS40" s="72">
        <f t="shared" si="46"/>
        <v>0</v>
      </c>
      <c r="DT40" s="72">
        <f t="shared" si="46"/>
        <v>0</v>
      </c>
      <c r="DU40" s="72">
        <f t="shared" si="46"/>
        <v>0</v>
      </c>
      <c r="DV40" s="72">
        <f t="shared" si="46"/>
        <v>0</v>
      </c>
      <c r="DW40" s="72">
        <f t="shared" si="46"/>
        <v>0</v>
      </c>
      <c r="DX40" s="72">
        <f t="shared" si="46"/>
        <v>0</v>
      </c>
      <c r="EA40" s="72">
        <f t="shared" si="33"/>
        <v>0</v>
      </c>
      <c r="EB40" s="72">
        <f t="shared" si="33"/>
        <v>156143.77682403434</v>
      </c>
      <c r="EC40" s="72">
        <f t="shared" si="33"/>
        <v>156143.77682403434</v>
      </c>
      <c r="ED40" s="72">
        <f t="shared" si="33"/>
        <v>156143.77682403434</v>
      </c>
      <c r="EE40" s="72">
        <f t="shared" si="33"/>
        <v>156143.77682403434</v>
      </c>
      <c r="EF40" s="72">
        <f t="shared" si="33"/>
        <v>156143.77682403434</v>
      </c>
      <c r="EG40" s="72">
        <f t="shared" si="33"/>
        <v>156143.77682403434</v>
      </c>
      <c r="EH40" s="72">
        <f t="shared" si="33"/>
        <v>156143.77682403434</v>
      </c>
      <c r="EI40" s="72">
        <f t="shared" si="33"/>
        <v>0</v>
      </c>
      <c r="EJ40" s="72">
        <f t="shared" si="33"/>
        <v>0</v>
      </c>
      <c r="EK40" s="72">
        <f t="shared" si="33"/>
        <v>0</v>
      </c>
      <c r="EL40" s="72">
        <f t="shared" si="33"/>
        <v>0</v>
      </c>
      <c r="EM40" s="72">
        <f t="shared" si="33"/>
        <v>0</v>
      </c>
      <c r="EN40" s="72">
        <f t="shared" si="33"/>
        <v>0</v>
      </c>
      <c r="EO40" s="72">
        <f t="shared" si="33"/>
        <v>0</v>
      </c>
      <c r="EP40" s="72">
        <f t="shared" si="33"/>
        <v>0</v>
      </c>
      <c r="ES40" s="72">
        <f t="shared" si="34"/>
        <v>0</v>
      </c>
      <c r="ET40" s="72">
        <f t="shared" si="34"/>
        <v>65837.5</v>
      </c>
      <c r="EU40" s="72">
        <f t="shared" si="34"/>
        <v>65837.5</v>
      </c>
      <c r="EV40" s="72">
        <f t="shared" si="34"/>
        <v>65837.5</v>
      </c>
      <c r="EW40" s="72">
        <f t="shared" si="34"/>
        <v>65837.5</v>
      </c>
      <c r="EX40" s="72">
        <f t="shared" si="34"/>
        <v>65837.5</v>
      </c>
      <c r="EY40" s="72">
        <f t="shared" si="34"/>
        <v>65837.5</v>
      </c>
      <c r="EZ40" s="72">
        <f t="shared" si="34"/>
        <v>65837.5</v>
      </c>
      <c r="FA40" s="72">
        <f t="shared" si="34"/>
        <v>0</v>
      </c>
      <c r="FB40" s="72">
        <f t="shared" si="34"/>
        <v>0</v>
      </c>
      <c r="FC40" s="72">
        <f t="shared" si="34"/>
        <v>0</v>
      </c>
      <c r="FD40" s="72">
        <f t="shared" si="34"/>
        <v>0</v>
      </c>
      <c r="FE40" s="72">
        <f t="shared" si="34"/>
        <v>0</v>
      </c>
      <c r="FF40" s="72">
        <f t="shared" si="34"/>
        <v>0</v>
      </c>
      <c r="FG40" s="72">
        <f t="shared" si="34"/>
        <v>0</v>
      </c>
      <c r="FH40" s="72">
        <f t="shared" si="34"/>
        <v>0</v>
      </c>
      <c r="FK40" s="72">
        <f t="shared" si="47"/>
        <v>0</v>
      </c>
      <c r="FL40" s="72">
        <f t="shared" si="47"/>
        <v>0</v>
      </c>
      <c r="FM40" s="72">
        <f t="shared" si="47"/>
        <v>0</v>
      </c>
      <c r="FN40" s="72">
        <f t="shared" si="47"/>
        <v>0</v>
      </c>
      <c r="FO40" s="72">
        <f t="shared" si="47"/>
        <v>0</v>
      </c>
      <c r="FP40" s="72">
        <f t="shared" si="47"/>
        <v>0</v>
      </c>
      <c r="FQ40" s="72">
        <f t="shared" si="47"/>
        <v>0</v>
      </c>
      <c r="FR40" s="72">
        <f t="shared" si="47"/>
        <v>0</v>
      </c>
      <c r="FS40" s="72">
        <f t="shared" si="47"/>
        <v>0</v>
      </c>
      <c r="FT40" s="72">
        <f t="shared" si="47"/>
        <v>0</v>
      </c>
      <c r="FU40" s="72">
        <f t="shared" si="47"/>
        <v>0</v>
      </c>
      <c r="FV40" s="72">
        <f t="shared" si="47"/>
        <v>0</v>
      </c>
      <c r="FW40" s="72">
        <f t="shared" si="47"/>
        <v>0</v>
      </c>
      <c r="FX40" s="72">
        <f t="shared" si="47"/>
        <v>0</v>
      </c>
      <c r="FY40" s="72">
        <f t="shared" si="47"/>
        <v>0</v>
      </c>
      <c r="FZ40" s="72">
        <f t="shared" si="47"/>
        <v>0</v>
      </c>
    </row>
    <row r="41" spans="2:182" s="63" customFormat="1" x14ac:dyDescent="0.25">
      <c r="B41" s="59">
        <v>21</v>
      </c>
      <c r="C41" s="60" t="s">
        <v>30</v>
      </c>
      <c r="D41" s="61" t="s">
        <v>39</v>
      </c>
      <c r="E41" s="62" t="s">
        <v>136</v>
      </c>
      <c r="F41" s="62" t="s">
        <v>135</v>
      </c>
      <c r="H41" s="64">
        <v>44887</v>
      </c>
      <c r="I41" s="64">
        <v>44897</v>
      </c>
      <c r="J41" s="64">
        <v>44904</v>
      </c>
      <c r="K41" s="64">
        <v>44912</v>
      </c>
      <c r="L41" s="64">
        <v>44915</v>
      </c>
      <c r="M41" s="64">
        <v>44927</v>
      </c>
      <c r="N41" s="64">
        <v>45139</v>
      </c>
      <c r="O41" s="65">
        <v>7</v>
      </c>
      <c r="Q41" s="65">
        <v>0</v>
      </c>
      <c r="R41" s="65">
        <v>0</v>
      </c>
      <c r="S41" s="66">
        <v>1</v>
      </c>
      <c r="T41" s="66">
        <v>1</v>
      </c>
      <c r="U41" s="66">
        <v>1</v>
      </c>
      <c r="V41" s="66">
        <v>1</v>
      </c>
      <c r="W41" s="66">
        <v>1</v>
      </c>
      <c r="X41" s="66">
        <v>1</v>
      </c>
      <c r="Y41" s="66">
        <v>1</v>
      </c>
      <c r="Z41" s="66"/>
      <c r="AA41" s="66"/>
      <c r="AB41" s="66"/>
      <c r="AC41" s="65"/>
      <c r="AD41" s="65"/>
      <c r="AE41" s="65"/>
      <c r="AF41" s="65"/>
      <c r="AG41" s="65"/>
      <c r="AI41" s="65">
        <f t="shared" si="0"/>
        <v>7</v>
      </c>
      <c r="AK41" s="67">
        <v>2165329.7835683632</v>
      </c>
      <c r="AL41" s="67">
        <v>158333</v>
      </c>
      <c r="AM41" s="67">
        <v>0</v>
      </c>
      <c r="AN41" s="67">
        <v>0</v>
      </c>
      <c r="AO41" s="67">
        <f t="shared" si="1"/>
        <v>266059.38871857757</v>
      </c>
      <c r="AP41" s="67">
        <f t="shared" si="2"/>
        <v>162656.39484978543</v>
      </c>
      <c r="AQ41" s="67">
        <f t="shared" si="3"/>
        <v>13941.97670141018</v>
      </c>
      <c r="AR41" s="67">
        <f t="shared" si="4"/>
        <v>0</v>
      </c>
      <c r="AS41" s="67">
        <f t="shared" si="5"/>
        <v>50256.401863887208</v>
      </c>
      <c r="AT41" s="67">
        <f t="shared" si="26"/>
        <v>1830748.6214347028</v>
      </c>
      <c r="AU41" s="68"/>
      <c r="AV41" s="69">
        <f t="shared" si="27"/>
        <v>2165329.7835683632</v>
      </c>
      <c r="AW41" s="69">
        <f t="shared" si="6"/>
        <v>158333</v>
      </c>
      <c r="AX41" s="69">
        <f t="shared" si="6"/>
        <v>0</v>
      </c>
      <c r="AY41" s="69">
        <f t="shared" si="6"/>
        <v>0</v>
      </c>
      <c r="AZ41" s="67">
        <f t="shared" si="7"/>
        <v>55767.90680564072</v>
      </c>
      <c r="BA41" s="69">
        <f t="shared" si="8"/>
        <v>0</v>
      </c>
      <c r="BB41" s="69">
        <f t="shared" si="9"/>
        <v>22074.79644389945</v>
      </c>
      <c r="BC41" s="69">
        <f t="shared" si="10"/>
        <v>46240.889393010431</v>
      </c>
      <c r="BD41" s="69">
        <f t="shared" si="28"/>
        <v>135546.99570815451</v>
      </c>
      <c r="BE41" s="69">
        <f t="shared" si="11"/>
        <v>121799.80032572044</v>
      </c>
      <c r="BF41" s="69">
        <f t="shared" si="12"/>
        <v>6504.1093373934709</v>
      </c>
      <c r="BG41" s="69">
        <f t="shared" si="13"/>
        <v>193638.56529736362</v>
      </c>
      <c r="BH41" s="69">
        <f t="shared" si="14"/>
        <v>62500</v>
      </c>
      <c r="BI41" s="69">
        <f t="shared" si="15"/>
        <v>3337.5</v>
      </c>
      <c r="BJ41" s="69">
        <f t="shared" si="16"/>
        <v>0</v>
      </c>
      <c r="BK41" s="69">
        <f t="shared" si="17"/>
        <v>0</v>
      </c>
      <c r="BL41" s="69">
        <f t="shared" si="18"/>
        <v>0</v>
      </c>
      <c r="BM41" s="69"/>
      <c r="BN41" s="69">
        <f t="shared" si="29"/>
        <v>2971073.3468795465</v>
      </c>
      <c r="BO41" s="70"/>
      <c r="BP41" s="71">
        <f t="shared" si="49"/>
        <v>2447746.376210914</v>
      </c>
      <c r="BQ41" s="71">
        <f t="shared" si="50"/>
        <v>263850.90537126845</v>
      </c>
      <c r="BR41" s="71">
        <f t="shared" si="51"/>
        <v>193638.56529736362</v>
      </c>
      <c r="BS41" s="71">
        <f t="shared" si="52"/>
        <v>65837.5</v>
      </c>
      <c r="BT41" s="71">
        <f t="shared" si="19"/>
        <v>0</v>
      </c>
      <c r="BU41" s="71">
        <f t="shared" si="53"/>
        <v>2971073.3468795461</v>
      </c>
      <c r="BW41" s="68"/>
      <c r="BX41" s="71">
        <f t="shared" si="48"/>
        <v>0</v>
      </c>
      <c r="BY41" s="71">
        <f t="shared" si="48"/>
        <v>0</v>
      </c>
      <c r="BZ41" s="71">
        <f t="shared" si="48"/>
        <v>2971073.3468795465</v>
      </c>
      <c r="CA41" s="71">
        <f t="shared" si="48"/>
        <v>2971073.3468795465</v>
      </c>
      <c r="CB41" s="71">
        <f t="shared" si="48"/>
        <v>2971073.3468795465</v>
      </c>
      <c r="CC41" s="71">
        <f t="shared" si="48"/>
        <v>2971073.3468795465</v>
      </c>
      <c r="CD41" s="71">
        <f t="shared" si="48"/>
        <v>2971073.3468795465</v>
      </c>
      <c r="CE41" s="71">
        <f t="shared" si="48"/>
        <v>2971073.3468795465</v>
      </c>
      <c r="CF41" s="71">
        <f t="shared" si="48"/>
        <v>2971073.3468795465</v>
      </c>
      <c r="CG41" s="71">
        <f t="shared" si="48"/>
        <v>0</v>
      </c>
      <c r="CH41" s="71">
        <f t="shared" si="48"/>
        <v>0</v>
      </c>
      <c r="CI41" s="71">
        <f t="shared" si="48"/>
        <v>0</v>
      </c>
      <c r="CJ41" s="71">
        <f t="shared" si="48"/>
        <v>0</v>
      </c>
      <c r="CK41" s="71">
        <f t="shared" si="48"/>
        <v>0</v>
      </c>
      <c r="CL41" s="71">
        <f t="shared" si="48"/>
        <v>0</v>
      </c>
      <c r="CM41" s="71">
        <f t="shared" si="45"/>
        <v>0</v>
      </c>
      <c r="CN41" s="71">
        <f t="shared" si="31"/>
        <v>0</v>
      </c>
      <c r="CQ41" s="72">
        <f t="shared" si="32"/>
        <v>0</v>
      </c>
      <c r="CR41" s="72">
        <f t="shared" si="32"/>
        <v>0</v>
      </c>
      <c r="CS41" s="72">
        <f t="shared" si="32"/>
        <v>2447746.376210914</v>
      </c>
      <c r="CT41" s="72">
        <f t="shared" si="32"/>
        <v>2447746.376210914</v>
      </c>
      <c r="CU41" s="72">
        <f t="shared" si="32"/>
        <v>2447746.376210914</v>
      </c>
      <c r="CV41" s="72">
        <f t="shared" si="32"/>
        <v>2447746.376210914</v>
      </c>
      <c r="CW41" s="72">
        <f t="shared" si="32"/>
        <v>2447746.376210914</v>
      </c>
      <c r="CX41" s="72">
        <f t="shared" si="32"/>
        <v>2447746.376210914</v>
      </c>
      <c r="CY41" s="72">
        <f t="shared" si="32"/>
        <v>2447746.376210914</v>
      </c>
      <c r="CZ41" s="72">
        <f t="shared" si="32"/>
        <v>0</v>
      </c>
      <c r="DA41" s="72">
        <f t="shared" si="32"/>
        <v>0</v>
      </c>
      <c r="DB41" s="72">
        <f t="shared" si="32"/>
        <v>0</v>
      </c>
      <c r="DC41" s="72">
        <f t="shared" si="32"/>
        <v>0</v>
      </c>
      <c r="DD41" s="72">
        <f t="shared" si="32"/>
        <v>0</v>
      </c>
      <c r="DE41" s="72">
        <f t="shared" si="32"/>
        <v>0</v>
      </c>
      <c r="DF41" s="72">
        <f t="shared" si="32"/>
        <v>0</v>
      </c>
      <c r="DG41" s="73"/>
      <c r="DI41" s="72">
        <f t="shared" si="46"/>
        <v>0</v>
      </c>
      <c r="DJ41" s="72">
        <f t="shared" si="46"/>
        <v>0</v>
      </c>
      <c r="DK41" s="72">
        <f t="shared" si="46"/>
        <v>263850.90537126845</v>
      </c>
      <c r="DL41" s="72">
        <f t="shared" si="46"/>
        <v>263850.90537126845</v>
      </c>
      <c r="DM41" s="72">
        <f t="shared" si="46"/>
        <v>263850.90537126845</v>
      </c>
      <c r="DN41" s="72">
        <f t="shared" si="46"/>
        <v>263850.90537126845</v>
      </c>
      <c r="DO41" s="72">
        <f t="shared" si="46"/>
        <v>263850.90537126845</v>
      </c>
      <c r="DP41" s="72">
        <f t="shared" si="46"/>
        <v>263850.90537126845</v>
      </c>
      <c r="DQ41" s="72">
        <f t="shared" si="46"/>
        <v>263850.90537126845</v>
      </c>
      <c r="DR41" s="72">
        <f t="shared" si="46"/>
        <v>0</v>
      </c>
      <c r="DS41" s="72">
        <f t="shared" si="46"/>
        <v>0</v>
      </c>
      <c r="DT41" s="72">
        <f t="shared" si="46"/>
        <v>0</v>
      </c>
      <c r="DU41" s="72">
        <f t="shared" si="46"/>
        <v>0</v>
      </c>
      <c r="DV41" s="72">
        <f t="shared" si="46"/>
        <v>0</v>
      </c>
      <c r="DW41" s="72">
        <f t="shared" si="46"/>
        <v>0</v>
      </c>
      <c r="DX41" s="72">
        <f t="shared" si="46"/>
        <v>0</v>
      </c>
      <c r="EA41" s="72">
        <f t="shared" si="33"/>
        <v>0</v>
      </c>
      <c r="EB41" s="72">
        <f t="shared" si="33"/>
        <v>0</v>
      </c>
      <c r="EC41" s="72">
        <f t="shared" si="33"/>
        <v>193638.56529736362</v>
      </c>
      <c r="ED41" s="72">
        <f t="shared" si="33"/>
        <v>193638.56529736362</v>
      </c>
      <c r="EE41" s="72">
        <f t="shared" si="33"/>
        <v>193638.56529736362</v>
      </c>
      <c r="EF41" s="72">
        <f t="shared" si="33"/>
        <v>193638.56529736362</v>
      </c>
      <c r="EG41" s="72">
        <f t="shared" si="33"/>
        <v>193638.56529736362</v>
      </c>
      <c r="EH41" s="72">
        <f t="shared" si="33"/>
        <v>193638.56529736362</v>
      </c>
      <c r="EI41" s="72">
        <f t="shared" si="33"/>
        <v>193638.56529736362</v>
      </c>
      <c r="EJ41" s="72">
        <f t="shared" si="33"/>
        <v>0</v>
      </c>
      <c r="EK41" s="72">
        <f t="shared" si="33"/>
        <v>0</v>
      </c>
      <c r="EL41" s="72">
        <f t="shared" si="33"/>
        <v>0</v>
      </c>
      <c r="EM41" s="72">
        <f t="shared" si="33"/>
        <v>0</v>
      </c>
      <c r="EN41" s="72">
        <f t="shared" si="33"/>
        <v>0</v>
      </c>
      <c r="EO41" s="72">
        <f t="shared" si="33"/>
        <v>0</v>
      </c>
      <c r="EP41" s="72">
        <f t="shared" si="33"/>
        <v>0</v>
      </c>
      <c r="ES41" s="72">
        <f t="shared" si="34"/>
        <v>0</v>
      </c>
      <c r="ET41" s="72">
        <f t="shared" si="34"/>
        <v>0</v>
      </c>
      <c r="EU41" s="72">
        <f t="shared" si="34"/>
        <v>65837.5</v>
      </c>
      <c r="EV41" s="72">
        <f t="shared" si="34"/>
        <v>65837.5</v>
      </c>
      <c r="EW41" s="72">
        <f t="shared" si="34"/>
        <v>65837.5</v>
      </c>
      <c r="EX41" s="72">
        <f t="shared" si="34"/>
        <v>65837.5</v>
      </c>
      <c r="EY41" s="72">
        <f t="shared" si="34"/>
        <v>65837.5</v>
      </c>
      <c r="EZ41" s="72">
        <f t="shared" si="34"/>
        <v>65837.5</v>
      </c>
      <c r="FA41" s="72">
        <f t="shared" si="34"/>
        <v>65837.5</v>
      </c>
      <c r="FB41" s="72">
        <f t="shared" si="34"/>
        <v>0</v>
      </c>
      <c r="FC41" s="72">
        <f t="shared" si="34"/>
        <v>0</v>
      </c>
      <c r="FD41" s="72">
        <f t="shared" si="34"/>
        <v>0</v>
      </c>
      <c r="FE41" s="72">
        <f t="shared" si="34"/>
        <v>0</v>
      </c>
      <c r="FF41" s="72">
        <f t="shared" si="34"/>
        <v>0</v>
      </c>
      <c r="FG41" s="72">
        <f t="shared" si="34"/>
        <v>0</v>
      </c>
      <c r="FH41" s="72">
        <f t="shared" si="34"/>
        <v>0</v>
      </c>
      <c r="FK41" s="72">
        <f t="shared" si="47"/>
        <v>0</v>
      </c>
      <c r="FL41" s="72">
        <f t="shared" si="47"/>
        <v>0</v>
      </c>
      <c r="FM41" s="72">
        <f t="shared" si="47"/>
        <v>0</v>
      </c>
      <c r="FN41" s="72">
        <f t="shared" si="47"/>
        <v>0</v>
      </c>
      <c r="FO41" s="72">
        <f t="shared" si="47"/>
        <v>0</v>
      </c>
      <c r="FP41" s="72">
        <f t="shared" si="47"/>
        <v>0</v>
      </c>
      <c r="FQ41" s="72">
        <f t="shared" si="47"/>
        <v>0</v>
      </c>
      <c r="FR41" s="72">
        <f t="shared" si="47"/>
        <v>0</v>
      </c>
      <c r="FS41" s="72">
        <f t="shared" si="47"/>
        <v>0</v>
      </c>
      <c r="FT41" s="72">
        <f t="shared" si="47"/>
        <v>0</v>
      </c>
      <c r="FU41" s="72">
        <f t="shared" si="47"/>
        <v>0</v>
      </c>
      <c r="FV41" s="72">
        <f t="shared" si="47"/>
        <v>0</v>
      </c>
      <c r="FW41" s="72">
        <f t="shared" si="47"/>
        <v>0</v>
      </c>
      <c r="FX41" s="72">
        <f t="shared" si="47"/>
        <v>0</v>
      </c>
      <c r="FY41" s="72">
        <f t="shared" si="47"/>
        <v>0</v>
      </c>
      <c r="FZ41" s="72">
        <f t="shared" si="47"/>
        <v>0</v>
      </c>
    </row>
    <row r="42" spans="2:182" s="63" customFormat="1" x14ac:dyDescent="0.25">
      <c r="B42" s="59">
        <v>22</v>
      </c>
      <c r="C42" s="60" t="s">
        <v>30</v>
      </c>
      <c r="D42" s="61" t="s">
        <v>39</v>
      </c>
      <c r="E42" s="74" t="s">
        <v>136</v>
      </c>
      <c r="F42" s="74" t="s">
        <v>135</v>
      </c>
      <c r="H42" s="64">
        <v>44887</v>
      </c>
      <c r="I42" s="64">
        <v>44897</v>
      </c>
      <c r="J42" s="64">
        <v>44904</v>
      </c>
      <c r="K42" s="64">
        <v>44912</v>
      </c>
      <c r="L42" s="64">
        <v>44915</v>
      </c>
      <c r="M42" s="64">
        <v>44927</v>
      </c>
      <c r="N42" s="64">
        <v>45108</v>
      </c>
      <c r="O42" s="65">
        <v>6</v>
      </c>
      <c r="Q42" s="65">
        <v>0</v>
      </c>
      <c r="R42" s="65">
        <v>0</v>
      </c>
      <c r="S42" s="66">
        <v>1</v>
      </c>
      <c r="T42" s="66">
        <v>1</v>
      </c>
      <c r="U42" s="66">
        <v>1</v>
      </c>
      <c r="V42" s="66">
        <v>1</v>
      </c>
      <c r="W42" s="66">
        <v>1</v>
      </c>
      <c r="X42" s="66">
        <v>1</v>
      </c>
      <c r="Y42" s="66">
        <v>0</v>
      </c>
      <c r="Z42" s="66"/>
      <c r="AA42" s="66"/>
      <c r="AB42" s="66"/>
      <c r="AC42" s="65"/>
      <c r="AD42" s="65"/>
      <c r="AE42" s="65"/>
      <c r="AF42" s="65"/>
      <c r="AG42" s="65"/>
      <c r="AI42" s="65">
        <f t="shared" si="0"/>
        <v>6</v>
      </c>
      <c r="AK42" s="67">
        <v>2165329.7835683632</v>
      </c>
      <c r="AL42" s="67">
        <v>158333</v>
      </c>
      <c r="AM42" s="67">
        <v>0</v>
      </c>
      <c r="AN42" s="67">
        <v>0</v>
      </c>
      <c r="AO42" s="67">
        <f t="shared" si="1"/>
        <v>266059.38871857757</v>
      </c>
      <c r="AP42" s="67">
        <f t="shared" si="2"/>
        <v>162656.39484978543</v>
      </c>
      <c r="AQ42" s="67">
        <f t="shared" si="3"/>
        <v>13941.97670141018</v>
      </c>
      <c r="AR42" s="67">
        <f t="shared" si="4"/>
        <v>0</v>
      </c>
      <c r="AS42" s="67">
        <f t="shared" si="5"/>
        <v>50256.401863887208</v>
      </c>
      <c r="AT42" s="67">
        <f t="shared" si="26"/>
        <v>1830748.6214347028</v>
      </c>
      <c r="AU42" s="68"/>
      <c r="AV42" s="69">
        <f t="shared" si="27"/>
        <v>2165329.7835683632</v>
      </c>
      <c r="AW42" s="69">
        <f t="shared" si="6"/>
        <v>158333</v>
      </c>
      <c r="AX42" s="69">
        <f t="shared" si="6"/>
        <v>0</v>
      </c>
      <c r="AY42" s="69">
        <f t="shared" si="6"/>
        <v>0</v>
      </c>
      <c r="AZ42" s="67">
        <f t="shared" si="7"/>
        <v>55767.90680564072</v>
      </c>
      <c r="BA42" s="69">
        <f t="shared" si="8"/>
        <v>0</v>
      </c>
      <c r="BB42" s="69">
        <f t="shared" si="9"/>
        <v>22074.79644389945</v>
      </c>
      <c r="BC42" s="69">
        <f t="shared" si="10"/>
        <v>46240.889393010431</v>
      </c>
      <c r="BD42" s="69">
        <f t="shared" si="28"/>
        <v>135546.99570815451</v>
      </c>
      <c r="BE42" s="69">
        <f t="shared" si="11"/>
        <v>121799.80032572044</v>
      </c>
      <c r="BF42" s="69">
        <f t="shared" si="12"/>
        <v>6504.1093373934709</v>
      </c>
      <c r="BG42" s="69">
        <f t="shared" si="13"/>
        <v>193638.56529736362</v>
      </c>
      <c r="BH42" s="69">
        <f t="shared" si="14"/>
        <v>62500</v>
      </c>
      <c r="BI42" s="69">
        <f t="shared" si="15"/>
        <v>3337.5</v>
      </c>
      <c r="BJ42" s="69">
        <f t="shared" si="16"/>
        <v>0</v>
      </c>
      <c r="BK42" s="69">
        <f t="shared" si="17"/>
        <v>0</v>
      </c>
      <c r="BL42" s="69">
        <f t="shared" si="18"/>
        <v>0</v>
      </c>
      <c r="BM42" s="69"/>
      <c r="BN42" s="69">
        <f t="shared" si="29"/>
        <v>2971073.3468795465</v>
      </c>
      <c r="BO42" s="70"/>
      <c r="BP42" s="71">
        <f t="shared" si="49"/>
        <v>2447746.376210914</v>
      </c>
      <c r="BQ42" s="71">
        <f t="shared" si="50"/>
        <v>263850.90537126845</v>
      </c>
      <c r="BR42" s="71">
        <f t="shared" si="51"/>
        <v>193638.56529736362</v>
      </c>
      <c r="BS42" s="71">
        <f t="shared" si="52"/>
        <v>65837.5</v>
      </c>
      <c r="BT42" s="71">
        <f t="shared" si="19"/>
        <v>0</v>
      </c>
      <c r="BU42" s="71">
        <f t="shared" si="53"/>
        <v>2971073.3468795461</v>
      </c>
      <c r="BW42" s="68"/>
      <c r="BX42" s="71">
        <f t="shared" si="48"/>
        <v>0</v>
      </c>
      <c r="BY42" s="71">
        <f t="shared" si="48"/>
        <v>0</v>
      </c>
      <c r="BZ42" s="71">
        <f t="shared" si="48"/>
        <v>2971073.3468795465</v>
      </c>
      <c r="CA42" s="71">
        <f t="shared" si="48"/>
        <v>2971073.3468795465</v>
      </c>
      <c r="CB42" s="71">
        <f t="shared" si="48"/>
        <v>2971073.3468795465</v>
      </c>
      <c r="CC42" s="71">
        <f t="shared" si="48"/>
        <v>2971073.3468795465</v>
      </c>
      <c r="CD42" s="71">
        <f t="shared" si="48"/>
        <v>2971073.3468795465</v>
      </c>
      <c r="CE42" s="71">
        <f t="shared" si="48"/>
        <v>2971073.3468795465</v>
      </c>
      <c r="CF42" s="71">
        <f t="shared" si="48"/>
        <v>0</v>
      </c>
      <c r="CG42" s="71">
        <f t="shared" si="48"/>
        <v>0</v>
      </c>
      <c r="CH42" s="71">
        <f t="shared" si="48"/>
        <v>0</v>
      </c>
      <c r="CI42" s="71">
        <f t="shared" si="48"/>
        <v>0</v>
      </c>
      <c r="CJ42" s="71">
        <f t="shared" si="48"/>
        <v>0</v>
      </c>
      <c r="CK42" s="71">
        <f t="shared" si="48"/>
        <v>0</v>
      </c>
      <c r="CL42" s="71">
        <f t="shared" si="48"/>
        <v>0</v>
      </c>
      <c r="CM42" s="71">
        <f t="shared" si="45"/>
        <v>0</v>
      </c>
      <c r="CN42" s="71">
        <f t="shared" si="31"/>
        <v>0</v>
      </c>
      <c r="CQ42" s="72">
        <f t="shared" si="32"/>
        <v>0</v>
      </c>
      <c r="CR42" s="72">
        <f t="shared" si="32"/>
        <v>0</v>
      </c>
      <c r="CS42" s="72">
        <f t="shared" si="32"/>
        <v>2447746.376210914</v>
      </c>
      <c r="CT42" s="72">
        <f t="shared" si="32"/>
        <v>2447746.376210914</v>
      </c>
      <c r="CU42" s="72">
        <f t="shared" si="32"/>
        <v>2447746.376210914</v>
      </c>
      <c r="CV42" s="72">
        <f t="shared" si="32"/>
        <v>2447746.376210914</v>
      </c>
      <c r="CW42" s="72">
        <f t="shared" si="32"/>
        <v>2447746.376210914</v>
      </c>
      <c r="CX42" s="72">
        <f t="shared" si="32"/>
        <v>2447746.376210914</v>
      </c>
      <c r="CY42" s="72">
        <f t="shared" si="32"/>
        <v>0</v>
      </c>
      <c r="CZ42" s="72">
        <f t="shared" si="32"/>
        <v>0</v>
      </c>
      <c r="DA42" s="72">
        <f t="shared" si="32"/>
        <v>0</v>
      </c>
      <c r="DB42" s="72">
        <f t="shared" si="32"/>
        <v>0</v>
      </c>
      <c r="DC42" s="72">
        <f t="shared" si="32"/>
        <v>0</v>
      </c>
      <c r="DD42" s="72">
        <f t="shared" si="32"/>
        <v>0</v>
      </c>
      <c r="DE42" s="72">
        <f t="shared" si="32"/>
        <v>0</v>
      </c>
      <c r="DF42" s="72">
        <f t="shared" si="32"/>
        <v>0</v>
      </c>
      <c r="DG42" s="73"/>
      <c r="DI42" s="72">
        <f t="shared" si="46"/>
        <v>0</v>
      </c>
      <c r="DJ42" s="72">
        <f t="shared" si="46"/>
        <v>0</v>
      </c>
      <c r="DK42" s="72">
        <f t="shared" si="46"/>
        <v>263850.90537126845</v>
      </c>
      <c r="DL42" s="72">
        <f t="shared" si="46"/>
        <v>263850.90537126845</v>
      </c>
      <c r="DM42" s="72">
        <f t="shared" si="46"/>
        <v>263850.90537126845</v>
      </c>
      <c r="DN42" s="72">
        <f t="shared" si="46"/>
        <v>263850.90537126845</v>
      </c>
      <c r="DO42" s="72">
        <f t="shared" si="46"/>
        <v>263850.90537126845</v>
      </c>
      <c r="DP42" s="72">
        <f t="shared" si="46"/>
        <v>263850.90537126845</v>
      </c>
      <c r="DQ42" s="72">
        <f t="shared" si="46"/>
        <v>0</v>
      </c>
      <c r="DR42" s="72">
        <f t="shared" si="46"/>
        <v>0</v>
      </c>
      <c r="DS42" s="72">
        <f t="shared" si="46"/>
        <v>0</v>
      </c>
      <c r="DT42" s="72">
        <f t="shared" si="46"/>
        <v>0</v>
      </c>
      <c r="DU42" s="72">
        <f t="shared" si="46"/>
        <v>0</v>
      </c>
      <c r="DV42" s="72">
        <f t="shared" si="46"/>
        <v>0</v>
      </c>
      <c r="DW42" s="72">
        <f t="shared" si="46"/>
        <v>0</v>
      </c>
      <c r="DX42" s="72">
        <f t="shared" si="46"/>
        <v>0</v>
      </c>
      <c r="EA42" s="72">
        <f t="shared" si="33"/>
        <v>0</v>
      </c>
      <c r="EB42" s="72">
        <f t="shared" si="33"/>
        <v>0</v>
      </c>
      <c r="EC42" s="72">
        <f t="shared" si="33"/>
        <v>193638.56529736362</v>
      </c>
      <c r="ED42" s="72">
        <f t="shared" si="33"/>
        <v>193638.56529736362</v>
      </c>
      <c r="EE42" s="72">
        <f t="shared" si="33"/>
        <v>193638.56529736362</v>
      </c>
      <c r="EF42" s="72">
        <f t="shared" si="33"/>
        <v>193638.56529736362</v>
      </c>
      <c r="EG42" s="72">
        <f t="shared" si="33"/>
        <v>193638.56529736362</v>
      </c>
      <c r="EH42" s="72">
        <f t="shared" si="33"/>
        <v>193638.56529736362</v>
      </c>
      <c r="EI42" s="72">
        <f t="shared" si="33"/>
        <v>0</v>
      </c>
      <c r="EJ42" s="72">
        <f t="shared" si="33"/>
        <v>0</v>
      </c>
      <c r="EK42" s="72">
        <f t="shared" si="33"/>
        <v>0</v>
      </c>
      <c r="EL42" s="72">
        <f t="shared" si="33"/>
        <v>0</v>
      </c>
      <c r="EM42" s="72">
        <f t="shared" si="33"/>
        <v>0</v>
      </c>
      <c r="EN42" s="72">
        <f t="shared" si="33"/>
        <v>0</v>
      </c>
      <c r="EO42" s="72">
        <f t="shared" si="33"/>
        <v>0</v>
      </c>
      <c r="EP42" s="72">
        <f t="shared" si="33"/>
        <v>0</v>
      </c>
      <c r="ES42" s="72">
        <f t="shared" si="34"/>
        <v>0</v>
      </c>
      <c r="ET42" s="72">
        <f t="shared" si="34"/>
        <v>0</v>
      </c>
      <c r="EU42" s="72">
        <f t="shared" si="34"/>
        <v>65837.5</v>
      </c>
      <c r="EV42" s="72">
        <f t="shared" si="34"/>
        <v>65837.5</v>
      </c>
      <c r="EW42" s="72">
        <f t="shared" si="34"/>
        <v>65837.5</v>
      </c>
      <c r="EX42" s="72">
        <f t="shared" si="34"/>
        <v>65837.5</v>
      </c>
      <c r="EY42" s="72">
        <f t="shared" si="34"/>
        <v>65837.5</v>
      </c>
      <c r="EZ42" s="72">
        <f t="shared" si="34"/>
        <v>65837.5</v>
      </c>
      <c r="FA42" s="72">
        <f t="shared" si="34"/>
        <v>0</v>
      </c>
      <c r="FB42" s="72">
        <f t="shared" si="34"/>
        <v>0</v>
      </c>
      <c r="FC42" s="72">
        <f t="shared" si="34"/>
        <v>0</v>
      </c>
      <c r="FD42" s="72">
        <f t="shared" si="34"/>
        <v>0</v>
      </c>
      <c r="FE42" s="72">
        <f t="shared" si="34"/>
        <v>0</v>
      </c>
      <c r="FF42" s="72">
        <f t="shared" si="34"/>
        <v>0</v>
      </c>
      <c r="FG42" s="72">
        <f t="shared" si="34"/>
        <v>0</v>
      </c>
      <c r="FH42" s="72">
        <f t="shared" si="34"/>
        <v>0</v>
      </c>
      <c r="FK42" s="72">
        <f t="shared" si="47"/>
        <v>0</v>
      </c>
      <c r="FL42" s="72">
        <f t="shared" si="47"/>
        <v>0</v>
      </c>
      <c r="FM42" s="72">
        <f t="shared" si="47"/>
        <v>0</v>
      </c>
      <c r="FN42" s="72">
        <f t="shared" si="47"/>
        <v>0</v>
      </c>
      <c r="FO42" s="72">
        <f t="shared" si="47"/>
        <v>0</v>
      </c>
      <c r="FP42" s="72">
        <f t="shared" si="47"/>
        <v>0</v>
      </c>
      <c r="FQ42" s="72">
        <f t="shared" si="47"/>
        <v>0</v>
      </c>
      <c r="FR42" s="72">
        <f t="shared" si="47"/>
        <v>0</v>
      </c>
      <c r="FS42" s="72">
        <f t="shared" si="47"/>
        <v>0</v>
      </c>
      <c r="FT42" s="72">
        <f t="shared" si="47"/>
        <v>0</v>
      </c>
      <c r="FU42" s="72">
        <f t="shared" si="47"/>
        <v>0</v>
      </c>
      <c r="FV42" s="72">
        <f t="shared" si="47"/>
        <v>0</v>
      </c>
      <c r="FW42" s="72">
        <f t="shared" si="47"/>
        <v>0</v>
      </c>
      <c r="FX42" s="72">
        <f t="shared" si="47"/>
        <v>0</v>
      </c>
      <c r="FY42" s="72">
        <f t="shared" si="47"/>
        <v>0</v>
      </c>
      <c r="FZ42" s="72">
        <f t="shared" si="47"/>
        <v>0</v>
      </c>
    </row>
    <row r="43" spans="2:182" s="63" customFormat="1" x14ac:dyDescent="0.25">
      <c r="B43" s="59">
        <v>23</v>
      </c>
      <c r="C43" s="60" t="s">
        <v>30</v>
      </c>
      <c r="D43" s="61" t="s">
        <v>40</v>
      </c>
      <c r="E43" s="74" t="s">
        <v>134</v>
      </c>
      <c r="F43" s="74" t="s">
        <v>135</v>
      </c>
      <c r="H43" s="64">
        <v>44887</v>
      </c>
      <c r="I43" s="64">
        <v>44897</v>
      </c>
      <c r="J43" s="64">
        <v>44904</v>
      </c>
      <c r="K43" s="64">
        <v>44912</v>
      </c>
      <c r="L43" s="64">
        <v>44915</v>
      </c>
      <c r="M43" s="64">
        <v>44927</v>
      </c>
      <c r="N43" s="64">
        <v>45078</v>
      </c>
      <c r="O43" s="65">
        <v>5.5</v>
      </c>
      <c r="Q43" s="65">
        <v>0</v>
      </c>
      <c r="R43" s="65">
        <v>0</v>
      </c>
      <c r="S43" s="66">
        <v>1</v>
      </c>
      <c r="T43" s="66">
        <v>1</v>
      </c>
      <c r="U43" s="66">
        <v>1</v>
      </c>
      <c r="V43" s="66">
        <v>1</v>
      </c>
      <c r="W43" s="66">
        <v>1</v>
      </c>
      <c r="X43" s="66">
        <v>0.5</v>
      </c>
      <c r="Y43" s="66">
        <v>0</v>
      </c>
      <c r="Z43" s="66"/>
      <c r="AA43" s="66"/>
      <c r="AB43" s="66"/>
      <c r="AC43" s="65"/>
      <c r="AD43" s="65"/>
      <c r="AE43" s="65"/>
      <c r="AF43" s="65"/>
      <c r="AG43" s="65"/>
      <c r="AI43" s="65">
        <f t="shared" si="0"/>
        <v>5.5</v>
      </c>
      <c r="AK43" s="67">
        <v>1332191.8313917841</v>
      </c>
      <c r="AL43" s="67">
        <v>158333</v>
      </c>
      <c r="AM43" s="67">
        <v>0</v>
      </c>
      <c r="AN43" s="67">
        <v>0</v>
      </c>
      <c r="AO43" s="67">
        <f t="shared" si="1"/>
        <v>170665.0931943593</v>
      </c>
      <c r="AP43" s="67">
        <f t="shared" si="2"/>
        <v>104336.7381974249</v>
      </c>
      <c r="AQ43" s="67">
        <f t="shared" si="3"/>
        <v>8943.1489883507056</v>
      </c>
      <c r="AR43" s="67">
        <f t="shared" si="4"/>
        <v>0</v>
      </c>
      <c r="AS43" s="67">
        <f t="shared" si="5"/>
        <v>17159.194040465965</v>
      </c>
      <c r="AT43" s="67">
        <f t="shared" si="26"/>
        <v>1189420.6569711831</v>
      </c>
      <c r="AU43" s="68"/>
      <c r="AV43" s="69">
        <f t="shared" si="27"/>
        <v>1332191.8313917841</v>
      </c>
      <c r="AW43" s="69">
        <f t="shared" si="6"/>
        <v>158333</v>
      </c>
      <c r="AX43" s="69">
        <f t="shared" si="6"/>
        <v>0</v>
      </c>
      <c r="AY43" s="69">
        <f t="shared" si="6"/>
        <v>0</v>
      </c>
      <c r="AZ43" s="67">
        <f t="shared" si="7"/>
        <v>35772.595953402822</v>
      </c>
      <c r="BA43" s="69">
        <f t="shared" si="8"/>
        <v>0</v>
      </c>
      <c r="BB43" s="69">
        <f t="shared" si="9"/>
        <v>14159.985898221948</v>
      </c>
      <c r="BC43" s="69">
        <f t="shared" si="10"/>
        <v>29661.444144696507</v>
      </c>
      <c r="BD43" s="69">
        <f t="shared" si="28"/>
        <v>86947.2818311874</v>
      </c>
      <c r="BE43" s="69">
        <f t="shared" si="11"/>
        <v>139880.14229613735</v>
      </c>
      <c r="BF43" s="69">
        <f t="shared" si="12"/>
        <v>7469.5995986137295</v>
      </c>
      <c r="BG43" s="69">
        <f t="shared" si="13"/>
        <v>124210.40261598201</v>
      </c>
      <c r="BH43" s="69">
        <f t="shared" si="14"/>
        <v>62500</v>
      </c>
      <c r="BI43" s="69">
        <f t="shared" si="15"/>
        <v>3337.5</v>
      </c>
      <c r="BJ43" s="69">
        <f t="shared" si="16"/>
        <v>0</v>
      </c>
      <c r="BK43" s="69">
        <f t="shared" si="17"/>
        <v>0</v>
      </c>
      <c r="BL43" s="69">
        <f t="shared" si="18"/>
        <v>0</v>
      </c>
      <c r="BM43" s="69"/>
      <c r="BN43" s="69">
        <f t="shared" si="29"/>
        <v>1994463.7837300259</v>
      </c>
      <c r="BO43" s="70"/>
      <c r="BP43" s="71">
        <f t="shared" si="49"/>
        <v>1570118.8573881052</v>
      </c>
      <c r="BQ43" s="71">
        <f t="shared" si="50"/>
        <v>234297.02372593849</v>
      </c>
      <c r="BR43" s="71">
        <f t="shared" si="51"/>
        <v>124210.40261598201</v>
      </c>
      <c r="BS43" s="71">
        <f t="shared" si="52"/>
        <v>65837.5</v>
      </c>
      <c r="BT43" s="71">
        <f t="shared" si="19"/>
        <v>0</v>
      </c>
      <c r="BU43" s="71">
        <f t="shared" si="53"/>
        <v>1994463.7837300259</v>
      </c>
      <c r="BW43" s="68"/>
      <c r="BX43" s="71">
        <f t="shared" si="48"/>
        <v>0</v>
      </c>
      <c r="BY43" s="71">
        <f t="shared" si="48"/>
        <v>0</v>
      </c>
      <c r="BZ43" s="71">
        <f t="shared" si="48"/>
        <v>1994463.7837300259</v>
      </c>
      <c r="CA43" s="71">
        <f t="shared" si="48"/>
        <v>1994463.7837300259</v>
      </c>
      <c r="CB43" s="71">
        <f t="shared" si="48"/>
        <v>1994463.7837300259</v>
      </c>
      <c r="CC43" s="71">
        <f t="shared" si="48"/>
        <v>1994463.7837300259</v>
      </c>
      <c r="CD43" s="71">
        <f t="shared" si="48"/>
        <v>1994463.7837300259</v>
      </c>
      <c r="CE43" s="71">
        <f t="shared" si="48"/>
        <v>997231.89186501293</v>
      </c>
      <c r="CF43" s="71">
        <f t="shared" si="48"/>
        <v>0</v>
      </c>
      <c r="CG43" s="71">
        <f t="shared" si="48"/>
        <v>0</v>
      </c>
      <c r="CH43" s="71">
        <f t="shared" si="48"/>
        <v>0</v>
      </c>
      <c r="CI43" s="71">
        <f t="shared" si="48"/>
        <v>0</v>
      </c>
      <c r="CJ43" s="71">
        <f t="shared" si="48"/>
        <v>0</v>
      </c>
      <c r="CK43" s="71">
        <f t="shared" si="48"/>
        <v>0</v>
      </c>
      <c r="CL43" s="71">
        <f t="shared" si="48"/>
        <v>0</v>
      </c>
      <c r="CM43" s="71">
        <f t="shared" si="45"/>
        <v>0</v>
      </c>
      <c r="CN43" s="71">
        <f t="shared" si="31"/>
        <v>0</v>
      </c>
      <c r="CQ43" s="72">
        <f t="shared" si="32"/>
        <v>0</v>
      </c>
      <c r="CR43" s="72">
        <f t="shared" si="32"/>
        <v>0</v>
      </c>
      <c r="CS43" s="72">
        <f t="shared" si="32"/>
        <v>1570118.8573881052</v>
      </c>
      <c r="CT43" s="72">
        <f t="shared" si="32"/>
        <v>1570118.8573881052</v>
      </c>
      <c r="CU43" s="72">
        <f t="shared" si="32"/>
        <v>1570118.8573881052</v>
      </c>
      <c r="CV43" s="72">
        <f t="shared" si="32"/>
        <v>1570118.8573881052</v>
      </c>
      <c r="CW43" s="72">
        <f t="shared" si="32"/>
        <v>1570118.8573881052</v>
      </c>
      <c r="CX43" s="72">
        <f t="shared" si="32"/>
        <v>785059.42869405262</v>
      </c>
      <c r="CY43" s="72">
        <f t="shared" si="32"/>
        <v>0</v>
      </c>
      <c r="CZ43" s="72">
        <f t="shared" si="32"/>
        <v>0</v>
      </c>
      <c r="DA43" s="72">
        <f t="shared" si="32"/>
        <v>0</v>
      </c>
      <c r="DB43" s="72">
        <f t="shared" si="32"/>
        <v>0</v>
      </c>
      <c r="DC43" s="72">
        <f t="shared" si="32"/>
        <v>0</v>
      </c>
      <c r="DD43" s="72">
        <f t="shared" si="32"/>
        <v>0</v>
      </c>
      <c r="DE43" s="72">
        <f t="shared" si="32"/>
        <v>0</v>
      </c>
      <c r="DF43" s="72">
        <f t="shared" si="32"/>
        <v>0</v>
      </c>
      <c r="DG43" s="73"/>
      <c r="DI43" s="72">
        <f t="shared" si="46"/>
        <v>0</v>
      </c>
      <c r="DJ43" s="72">
        <f t="shared" si="46"/>
        <v>0</v>
      </c>
      <c r="DK43" s="72">
        <f t="shared" si="46"/>
        <v>234297.02372593849</v>
      </c>
      <c r="DL43" s="72">
        <f t="shared" si="46"/>
        <v>234297.02372593849</v>
      </c>
      <c r="DM43" s="72">
        <f t="shared" si="46"/>
        <v>234297.02372593849</v>
      </c>
      <c r="DN43" s="72">
        <f t="shared" si="46"/>
        <v>234297.02372593849</v>
      </c>
      <c r="DO43" s="72">
        <f t="shared" si="46"/>
        <v>234297.02372593849</v>
      </c>
      <c r="DP43" s="72">
        <f t="shared" si="46"/>
        <v>117148.51186296924</v>
      </c>
      <c r="DQ43" s="72">
        <f t="shared" si="46"/>
        <v>0</v>
      </c>
      <c r="DR43" s="72">
        <f t="shared" si="46"/>
        <v>0</v>
      </c>
      <c r="DS43" s="72">
        <f t="shared" si="46"/>
        <v>0</v>
      </c>
      <c r="DT43" s="72">
        <f t="shared" si="46"/>
        <v>0</v>
      </c>
      <c r="DU43" s="72">
        <f t="shared" si="46"/>
        <v>0</v>
      </c>
      <c r="DV43" s="72">
        <f t="shared" si="46"/>
        <v>0</v>
      </c>
      <c r="DW43" s="72">
        <f t="shared" si="46"/>
        <v>0</v>
      </c>
      <c r="DX43" s="72">
        <f t="shared" si="46"/>
        <v>0</v>
      </c>
      <c r="EA43" s="72">
        <f t="shared" si="33"/>
        <v>0</v>
      </c>
      <c r="EB43" s="72">
        <f t="shared" si="33"/>
        <v>0</v>
      </c>
      <c r="EC43" s="72">
        <f t="shared" si="33"/>
        <v>124210.40261598201</v>
      </c>
      <c r="ED43" s="72">
        <f t="shared" si="33"/>
        <v>124210.40261598201</v>
      </c>
      <c r="EE43" s="72">
        <f t="shared" si="33"/>
        <v>124210.40261598201</v>
      </c>
      <c r="EF43" s="72">
        <f t="shared" si="33"/>
        <v>124210.40261598201</v>
      </c>
      <c r="EG43" s="72">
        <f t="shared" si="33"/>
        <v>124210.40261598201</v>
      </c>
      <c r="EH43" s="72">
        <f t="shared" si="33"/>
        <v>62105.201307991003</v>
      </c>
      <c r="EI43" s="72">
        <f t="shared" si="33"/>
        <v>0</v>
      </c>
      <c r="EJ43" s="72">
        <f t="shared" si="33"/>
        <v>0</v>
      </c>
      <c r="EK43" s="72">
        <f t="shared" si="33"/>
        <v>0</v>
      </c>
      <c r="EL43" s="72">
        <f t="shared" si="33"/>
        <v>0</v>
      </c>
      <c r="EM43" s="72">
        <f t="shared" si="33"/>
        <v>0</v>
      </c>
      <c r="EN43" s="72">
        <f t="shared" si="33"/>
        <v>0</v>
      </c>
      <c r="EO43" s="72">
        <f t="shared" si="33"/>
        <v>0</v>
      </c>
      <c r="EP43" s="72">
        <f t="shared" si="33"/>
        <v>0</v>
      </c>
      <c r="ES43" s="72">
        <f t="shared" si="34"/>
        <v>0</v>
      </c>
      <c r="ET43" s="72">
        <f t="shared" si="34"/>
        <v>0</v>
      </c>
      <c r="EU43" s="72">
        <f t="shared" si="34"/>
        <v>65837.5</v>
      </c>
      <c r="EV43" s="72">
        <f t="shared" si="34"/>
        <v>65837.5</v>
      </c>
      <c r="EW43" s="72">
        <f t="shared" si="34"/>
        <v>65837.5</v>
      </c>
      <c r="EX43" s="72">
        <f t="shared" si="34"/>
        <v>65837.5</v>
      </c>
      <c r="EY43" s="72">
        <f t="shared" si="34"/>
        <v>65837.5</v>
      </c>
      <c r="EZ43" s="72">
        <f t="shared" si="34"/>
        <v>32918.75</v>
      </c>
      <c r="FA43" s="72">
        <f t="shared" si="34"/>
        <v>0</v>
      </c>
      <c r="FB43" s="72">
        <f t="shared" si="34"/>
        <v>0</v>
      </c>
      <c r="FC43" s="72">
        <f t="shared" si="34"/>
        <v>0</v>
      </c>
      <c r="FD43" s="72">
        <f t="shared" si="34"/>
        <v>0</v>
      </c>
      <c r="FE43" s="72">
        <f t="shared" si="34"/>
        <v>0</v>
      </c>
      <c r="FF43" s="72">
        <f t="shared" si="34"/>
        <v>0</v>
      </c>
      <c r="FG43" s="72">
        <f t="shared" si="34"/>
        <v>0</v>
      </c>
      <c r="FH43" s="72">
        <f t="shared" si="34"/>
        <v>0</v>
      </c>
      <c r="FK43" s="72">
        <f t="shared" si="47"/>
        <v>0</v>
      </c>
      <c r="FL43" s="72">
        <f t="shared" si="47"/>
        <v>0</v>
      </c>
      <c r="FM43" s="72">
        <f t="shared" si="47"/>
        <v>0</v>
      </c>
      <c r="FN43" s="72">
        <f t="shared" si="47"/>
        <v>0</v>
      </c>
      <c r="FO43" s="72">
        <f t="shared" si="47"/>
        <v>0</v>
      </c>
      <c r="FP43" s="72">
        <f t="shared" si="47"/>
        <v>0</v>
      </c>
      <c r="FQ43" s="72">
        <f t="shared" si="47"/>
        <v>0</v>
      </c>
      <c r="FR43" s="72">
        <f t="shared" si="47"/>
        <v>0</v>
      </c>
      <c r="FS43" s="72">
        <f t="shared" si="47"/>
        <v>0</v>
      </c>
      <c r="FT43" s="72">
        <f t="shared" si="47"/>
        <v>0</v>
      </c>
      <c r="FU43" s="72">
        <f t="shared" si="47"/>
        <v>0</v>
      </c>
      <c r="FV43" s="72">
        <f t="shared" si="47"/>
        <v>0</v>
      </c>
      <c r="FW43" s="72">
        <f t="shared" si="47"/>
        <v>0</v>
      </c>
      <c r="FX43" s="72">
        <f t="shared" si="47"/>
        <v>0</v>
      </c>
      <c r="FY43" s="72">
        <f t="shared" si="47"/>
        <v>0</v>
      </c>
      <c r="FZ43" s="72">
        <f t="shared" si="47"/>
        <v>0</v>
      </c>
    </row>
    <row r="44" spans="2:182" s="63" customFormat="1" x14ac:dyDescent="0.25">
      <c r="B44" s="59">
        <v>24</v>
      </c>
      <c r="C44" s="60" t="s">
        <v>30</v>
      </c>
      <c r="D44" s="61" t="s">
        <v>41</v>
      </c>
      <c r="E44" s="74" t="s">
        <v>134</v>
      </c>
      <c r="F44" s="74" t="s">
        <v>135</v>
      </c>
      <c r="H44" s="64">
        <v>44887</v>
      </c>
      <c r="I44" s="64">
        <v>44897</v>
      </c>
      <c r="J44" s="64">
        <v>44904</v>
      </c>
      <c r="K44" s="64">
        <v>44912</v>
      </c>
      <c r="L44" s="64">
        <v>44915</v>
      </c>
      <c r="M44" s="64">
        <v>44927</v>
      </c>
      <c r="N44" s="64">
        <v>45170</v>
      </c>
      <c r="O44" s="65">
        <v>8</v>
      </c>
      <c r="Q44" s="65">
        <v>0.5</v>
      </c>
      <c r="R44" s="65">
        <v>1</v>
      </c>
      <c r="S44" s="66">
        <v>1</v>
      </c>
      <c r="T44" s="66">
        <v>1</v>
      </c>
      <c r="U44" s="66">
        <v>1</v>
      </c>
      <c r="V44" s="66">
        <v>1</v>
      </c>
      <c r="W44" s="66">
        <v>1</v>
      </c>
      <c r="X44" s="66">
        <v>1</v>
      </c>
      <c r="Y44" s="66">
        <v>0.5</v>
      </c>
      <c r="Z44" s="66"/>
      <c r="AA44" s="66"/>
      <c r="AB44" s="66"/>
      <c r="AC44" s="65"/>
      <c r="AD44" s="65"/>
      <c r="AE44" s="65"/>
      <c r="AF44" s="65"/>
      <c r="AG44" s="65"/>
      <c r="AI44" s="65">
        <f t="shared" si="0"/>
        <v>8</v>
      </c>
      <c r="AK44" s="67">
        <v>2972771.7633679998</v>
      </c>
      <c r="AL44" s="67">
        <v>158333</v>
      </c>
      <c r="AM44" s="67">
        <v>0</v>
      </c>
      <c r="AN44" s="67">
        <v>0</v>
      </c>
      <c r="AO44" s="67">
        <f t="shared" si="1"/>
        <v>311973.96754400001</v>
      </c>
      <c r="AP44" s="67">
        <f t="shared" si="2"/>
        <v>190726.44304000001</v>
      </c>
      <c r="AQ44" s="67">
        <f t="shared" si="3"/>
        <v>18786.628580207998</v>
      </c>
      <c r="AR44" s="67">
        <f t="shared" si="4"/>
        <v>0</v>
      </c>
      <c r="AS44" s="67">
        <f t="shared" si="5"/>
        <v>108545.41793630336</v>
      </c>
      <c r="AT44" s="67">
        <f t="shared" si="26"/>
        <v>2501072.3062674883</v>
      </c>
      <c r="AU44" s="68"/>
      <c r="AV44" s="69">
        <f t="shared" si="27"/>
        <v>2972771.7633679998</v>
      </c>
      <c r="AW44" s="69">
        <f t="shared" si="6"/>
        <v>158333</v>
      </c>
      <c r="AX44" s="69">
        <f t="shared" si="6"/>
        <v>0</v>
      </c>
      <c r="AY44" s="69">
        <f t="shared" si="6"/>
        <v>0</v>
      </c>
      <c r="AZ44" s="67">
        <f t="shared" si="7"/>
        <v>75146.514320831993</v>
      </c>
      <c r="BA44" s="69">
        <f t="shared" si="8"/>
        <v>0</v>
      </c>
      <c r="BB44" s="69">
        <f t="shared" si="9"/>
        <v>25884.302984000002</v>
      </c>
      <c r="BC44" s="69">
        <f t="shared" si="10"/>
        <v>54220.803092800001</v>
      </c>
      <c r="BD44" s="69">
        <f t="shared" si="28"/>
        <v>182647.77786313332</v>
      </c>
      <c r="BE44" s="69">
        <f t="shared" si="11"/>
        <v>312141.03515363997</v>
      </c>
      <c r="BF44" s="69">
        <f t="shared" si="12"/>
        <v>7491.3848436873668</v>
      </c>
      <c r="BG44" s="69">
        <f t="shared" si="13"/>
        <v>254800.2</v>
      </c>
      <c r="BH44" s="69">
        <f t="shared" si="14"/>
        <v>62500</v>
      </c>
      <c r="BI44" s="69">
        <f t="shared" si="15"/>
        <v>1500</v>
      </c>
      <c r="BJ44" s="69">
        <f t="shared" si="16"/>
        <v>0</v>
      </c>
      <c r="BK44" s="69">
        <f t="shared" si="17"/>
        <v>0</v>
      </c>
      <c r="BL44" s="69">
        <f t="shared" si="18"/>
        <v>0</v>
      </c>
      <c r="BM44" s="69"/>
      <c r="BN44" s="69">
        <f t="shared" si="29"/>
        <v>4107436.7816260932</v>
      </c>
      <c r="BO44" s="70"/>
      <c r="BP44" s="71">
        <f t="shared" si="49"/>
        <v>3286356.3837656323</v>
      </c>
      <c r="BQ44" s="71">
        <f t="shared" si="50"/>
        <v>502280.19786046067</v>
      </c>
      <c r="BR44" s="71">
        <f t="shared" si="51"/>
        <v>254800.2</v>
      </c>
      <c r="BS44" s="71">
        <f t="shared" si="52"/>
        <v>64000</v>
      </c>
      <c r="BT44" s="71">
        <f t="shared" si="19"/>
        <v>0</v>
      </c>
      <c r="BU44" s="71">
        <f t="shared" si="53"/>
        <v>4107436.7816260932</v>
      </c>
      <c r="BW44" s="68"/>
      <c r="BX44" s="71">
        <f t="shared" si="48"/>
        <v>2053718.3908130466</v>
      </c>
      <c r="BY44" s="71">
        <f t="shared" si="48"/>
        <v>4107436.7816260932</v>
      </c>
      <c r="BZ44" s="71">
        <f t="shared" si="48"/>
        <v>4107436.7816260932</v>
      </c>
      <c r="CA44" s="71">
        <f t="shared" si="48"/>
        <v>4107436.7816260932</v>
      </c>
      <c r="CB44" s="71">
        <f t="shared" si="48"/>
        <v>4107436.7816260932</v>
      </c>
      <c r="CC44" s="71">
        <f t="shared" si="48"/>
        <v>4107436.7816260932</v>
      </c>
      <c r="CD44" s="71">
        <f t="shared" si="48"/>
        <v>4107436.7816260932</v>
      </c>
      <c r="CE44" s="71">
        <f t="shared" si="48"/>
        <v>4107436.7816260932</v>
      </c>
      <c r="CF44" s="71">
        <f t="shared" si="48"/>
        <v>2053718.3908130466</v>
      </c>
      <c r="CG44" s="71">
        <f t="shared" si="48"/>
        <v>0</v>
      </c>
      <c r="CH44" s="71">
        <f t="shared" si="48"/>
        <v>0</v>
      </c>
      <c r="CI44" s="71">
        <f t="shared" si="48"/>
        <v>0</v>
      </c>
      <c r="CJ44" s="71">
        <f t="shared" si="48"/>
        <v>0</v>
      </c>
      <c r="CK44" s="71">
        <f t="shared" si="48"/>
        <v>0</v>
      </c>
      <c r="CL44" s="71">
        <f t="shared" si="48"/>
        <v>0</v>
      </c>
      <c r="CM44" s="71">
        <f t="shared" si="45"/>
        <v>0</v>
      </c>
      <c r="CN44" s="71">
        <f t="shared" si="31"/>
        <v>0</v>
      </c>
      <c r="CQ44" s="72">
        <f t="shared" si="32"/>
        <v>1643178.1918828161</v>
      </c>
      <c r="CR44" s="72">
        <f t="shared" si="32"/>
        <v>3286356.3837656323</v>
      </c>
      <c r="CS44" s="72">
        <f t="shared" si="32"/>
        <v>3286356.3837656323</v>
      </c>
      <c r="CT44" s="72">
        <f t="shared" si="32"/>
        <v>3286356.3837656323</v>
      </c>
      <c r="CU44" s="72">
        <f t="shared" si="32"/>
        <v>3286356.3837656323</v>
      </c>
      <c r="CV44" s="72">
        <f t="shared" si="32"/>
        <v>3286356.3837656323</v>
      </c>
      <c r="CW44" s="72">
        <f t="shared" si="32"/>
        <v>3286356.3837656323</v>
      </c>
      <c r="CX44" s="72">
        <f t="shared" si="32"/>
        <v>3286356.3837656323</v>
      </c>
      <c r="CY44" s="72">
        <f t="shared" si="32"/>
        <v>1643178.1918828161</v>
      </c>
      <c r="CZ44" s="72">
        <f t="shared" si="32"/>
        <v>0</v>
      </c>
      <c r="DA44" s="72">
        <f t="shared" si="32"/>
        <v>0</v>
      </c>
      <c r="DB44" s="72">
        <f t="shared" si="32"/>
        <v>0</v>
      </c>
      <c r="DC44" s="72">
        <f t="shared" si="32"/>
        <v>0</v>
      </c>
      <c r="DD44" s="72">
        <f t="shared" si="32"/>
        <v>0</v>
      </c>
      <c r="DE44" s="72">
        <f t="shared" si="32"/>
        <v>0</v>
      </c>
      <c r="DF44" s="72">
        <f t="shared" si="32"/>
        <v>0</v>
      </c>
      <c r="DG44" s="73"/>
      <c r="DI44" s="72">
        <f t="shared" si="46"/>
        <v>251140.09893023034</v>
      </c>
      <c r="DJ44" s="72">
        <f t="shared" si="46"/>
        <v>502280.19786046067</v>
      </c>
      <c r="DK44" s="72">
        <f t="shared" si="46"/>
        <v>502280.19786046067</v>
      </c>
      <c r="DL44" s="72">
        <f t="shared" si="46"/>
        <v>502280.19786046067</v>
      </c>
      <c r="DM44" s="72">
        <f t="shared" si="46"/>
        <v>502280.19786046067</v>
      </c>
      <c r="DN44" s="72">
        <f t="shared" si="46"/>
        <v>502280.19786046067</v>
      </c>
      <c r="DO44" s="72">
        <f t="shared" si="46"/>
        <v>502280.19786046067</v>
      </c>
      <c r="DP44" s="72">
        <f t="shared" si="46"/>
        <v>502280.19786046067</v>
      </c>
      <c r="DQ44" s="72">
        <f t="shared" si="46"/>
        <v>251140.09893023034</v>
      </c>
      <c r="DR44" s="72">
        <f t="shared" si="46"/>
        <v>0</v>
      </c>
      <c r="DS44" s="72">
        <f t="shared" si="46"/>
        <v>0</v>
      </c>
      <c r="DT44" s="72">
        <f t="shared" si="46"/>
        <v>0</v>
      </c>
      <c r="DU44" s="72">
        <f t="shared" si="46"/>
        <v>0</v>
      </c>
      <c r="DV44" s="72">
        <f t="shared" si="46"/>
        <v>0</v>
      </c>
      <c r="DW44" s="72">
        <f t="shared" si="46"/>
        <v>0</v>
      </c>
      <c r="DX44" s="72">
        <f t="shared" si="46"/>
        <v>0</v>
      </c>
      <c r="EA44" s="72">
        <f t="shared" si="33"/>
        <v>127400.1</v>
      </c>
      <c r="EB44" s="72">
        <f t="shared" si="33"/>
        <v>254800.2</v>
      </c>
      <c r="EC44" s="72">
        <f t="shared" si="33"/>
        <v>254800.2</v>
      </c>
      <c r="ED44" s="72">
        <f t="shared" si="33"/>
        <v>254800.2</v>
      </c>
      <c r="EE44" s="72">
        <f t="shared" si="33"/>
        <v>254800.2</v>
      </c>
      <c r="EF44" s="72">
        <f t="shared" si="33"/>
        <v>254800.2</v>
      </c>
      <c r="EG44" s="72">
        <f t="shared" si="33"/>
        <v>254800.2</v>
      </c>
      <c r="EH44" s="72">
        <f t="shared" si="33"/>
        <v>254800.2</v>
      </c>
      <c r="EI44" s="72">
        <f t="shared" si="33"/>
        <v>127400.1</v>
      </c>
      <c r="EJ44" s="72">
        <f t="shared" si="33"/>
        <v>0</v>
      </c>
      <c r="EK44" s="72">
        <f t="shared" si="33"/>
        <v>0</v>
      </c>
      <c r="EL44" s="72">
        <f t="shared" si="33"/>
        <v>0</v>
      </c>
      <c r="EM44" s="72">
        <f t="shared" si="33"/>
        <v>0</v>
      </c>
      <c r="EN44" s="72">
        <f t="shared" si="33"/>
        <v>0</v>
      </c>
      <c r="EO44" s="72">
        <f t="shared" si="33"/>
        <v>0</v>
      </c>
      <c r="EP44" s="72">
        <f t="shared" si="33"/>
        <v>0</v>
      </c>
      <c r="ES44" s="72">
        <f t="shared" si="34"/>
        <v>32000</v>
      </c>
      <c r="ET44" s="72">
        <f t="shared" si="34"/>
        <v>64000</v>
      </c>
      <c r="EU44" s="72">
        <f t="shared" si="34"/>
        <v>64000</v>
      </c>
      <c r="EV44" s="72">
        <f t="shared" si="34"/>
        <v>64000</v>
      </c>
      <c r="EW44" s="72">
        <f t="shared" si="34"/>
        <v>64000</v>
      </c>
      <c r="EX44" s="72">
        <f t="shared" si="34"/>
        <v>64000</v>
      </c>
      <c r="EY44" s="72">
        <f t="shared" si="34"/>
        <v>64000</v>
      </c>
      <c r="EZ44" s="72">
        <f t="shared" si="34"/>
        <v>64000</v>
      </c>
      <c r="FA44" s="72">
        <f t="shared" si="34"/>
        <v>32000</v>
      </c>
      <c r="FB44" s="72">
        <f t="shared" si="34"/>
        <v>0</v>
      </c>
      <c r="FC44" s="72">
        <f t="shared" si="34"/>
        <v>0</v>
      </c>
      <c r="FD44" s="72">
        <f t="shared" si="34"/>
        <v>0</v>
      </c>
      <c r="FE44" s="72">
        <f t="shared" si="34"/>
        <v>0</v>
      </c>
      <c r="FF44" s="72">
        <f t="shared" si="34"/>
        <v>0</v>
      </c>
      <c r="FG44" s="72">
        <f t="shared" si="34"/>
        <v>0</v>
      </c>
      <c r="FH44" s="72">
        <f t="shared" si="34"/>
        <v>0</v>
      </c>
      <c r="FK44" s="72">
        <f t="shared" si="47"/>
        <v>0</v>
      </c>
      <c r="FL44" s="72">
        <f t="shared" si="47"/>
        <v>0</v>
      </c>
      <c r="FM44" s="72">
        <f t="shared" si="47"/>
        <v>0</v>
      </c>
      <c r="FN44" s="72">
        <f t="shared" si="47"/>
        <v>0</v>
      </c>
      <c r="FO44" s="72">
        <f t="shared" si="47"/>
        <v>0</v>
      </c>
      <c r="FP44" s="72">
        <f t="shared" si="47"/>
        <v>0</v>
      </c>
      <c r="FQ44" s="72">
        <f t="shared" si="47"/>
        <v>0</v>
      </c>
      <c r="FR44" s="72">
        <f t="shared" si="47"/>
        <v>0</v>
      </c>
      <c r="FS44" s="72">
        <f t="shared" si="47"/>
        <v>0</v>
      </c>
      <c r="FT44" s="72">
        <f t="shared" si="47"/>
        <v>0</v>
      </c>
      <c r="FU44" s="72">
        <f t="shared" si="47"/>
        <v>0</v>
      </c>
      <c r="FV44" s="72">
        <f t="shared" si="47"/>
        <v>0</v>
      </c>
      <c r="FW44" s="72">
        <f t="shared" si="47"/>
        <v>0</v>
      </c>
      <c r="FX44" s="72">
        <f t="shared" si="47"/>
        <v>0</v>
      </c>
      <c r="FY44" s="72">
        <f t="shared" si="47"/>
        <v>0</v>
      </c>
      <c r="FZ44" s="72">
        <f t="shared" si="47"/>
        <v>0</v>
      </c>
    </row>
    <row r="45" spans="2:182" s="63" customFormat="1" x14ac:dyDescent="0.25">
      <c r="B45" s="59">
        <v>25</v>
      </c>
      <c r="C45" s="60" t="s">
        <v>30</v>
      </c>
      <c r="D45" s="61" t="s">
        <v>9</v>
      </c>
      <c r="E45" s="74" t="s">
        <v>136</v>
      </c>
      <c r="F45" s="74" t="s">
        <v>135</v>
      </c>
      <c r="H45" s="64">
        <v>44887</v>
      </c>
      <c r="I45" s="64">
        <v>44897</v>
      </c>
      <c r="J45" s="64">
        <v>44904</v>
      </c>
      <c r="K45" s="64">
        <v>44912</v>
      </c>
      <c r="L45" s="64">
        <v>44915</v>
      </c>
      <c r="M45" s="64">
        <v>44927</v>
      </c>
      <c r="N45" s="64">
        <v>45139</v>
      </c>
      <c r="O45" s="65">
        <v>7.5</v>
      </c>
      <c r="Q45" s="65">
        <v>0</v>
      </c>
      <c r="R45" s="65">
        <v>0.5</v>
      </c>
      <c r="S45" s="66">
        <v>1</v>
      </c>
      <c r="T45" s="66">
        <v>1</v>
      </c>
      <c r="U45" s="66">
        <v>1</v>
      </c>
      <c r="V45" s="66">
        <v>1</v>
      </c>
      <c r="W45" s="66">
        <v>1</v>
      </c>
      <c r="X45" s="66">
        <v>1</v>
      </c>
      <c r="Y45" s="66">
        <v>1</v>
      </c>
      <c r="Z45" s="66"/>
      <c r="AA45" s="66"/>
      <c r="AB45" s="66"/>
      <c r="AC45" s="65"/>
      <c r="AD45" s="65"/>
      <c r="AE45" s="65"/>
      <c r="AF45" s="65"/>
      <c r="AG45" s="65"/>
      <c r="AI45" s="65">
        <f t="shared" si="0"/>
        <v>7.5</v>
      </c>
      <c r="AK45" s="67">
        <v>2972771.7633679998</v>
      </c>
      <c r="AL45" s="67">
        <v>158333</v>
      </c>
      <c r="AM45" s="67">
        <v>0</v>
      </c>
      <c r="AN45" s="67">
        <v>0</v>
      </c>
      <c r="AO45" s="67">
        <f t="shared" si="1"/>
        <v>311973.96754400001</v>
      </c>
      <c r="AP45" s="67">
        <f t="shared" si="2"/>
        <v>190726.44304000001</v>
      </c>
      <c r="AQ45" s="67">
        <f t="shared" si="3"/>
        <v>18786.628580207998</v>
      </c>
      <c r="AR45" s="67">
        <f t="shared" si="4"/>
        <v>0</v>
      </c>
      <c r="AS45" s="67">
        <f t="shared" si="5"/>
        <v>108545.41793630336</v>
      </c>
      <c r="AT45" s="67">
        <f t="shared" si="26"/>
        <v>2501072.3062674883</v>
      </c>
      <c r="AU45" s="68"/>
      <c r="AV45" s="69">
        <f t="shared" si="27"/>
        <v>2972771.7633679998</v>
      </c>
      <c r="AW45" s="69">
        <f t="shared" si="6"/>
        <v>158333</v>
      </c>
      <c r="AX45" s="69">
        <f t="shared" si="6"/>
        <v>0</v>
      </c>
      <c r="AY45" s="69">
        <f t="shared" si="6"/>
        <v>0</v>
      </c>
      <c r="AZ45" s="67">
        <f t="shared" si="7"/>
        <v>75146.514320831993</v>
      </c>
      <c r="BA45" s="69">
        <f t="shared" si="8"/>
        <v>0</v>
      </c>
      <c r="BB45" s="69">
        <f t="shared" si="9"/>
        <v>25884.302984000002</v>
      </c>
      <c r="BC45" s="69">
        <f t="shared" si="10"/>
        <v>54220.803092800001</v>
      </c>
      <c r="BD45" s="69">
        <f t="shared" si="28"/>
        <v>182647.77786313332</v>
      </c>
      <c r="BE45" s="69">
        <f t="shared" si="11"/>
        <v>167218.41168945</v>
      </c>
      <c r="BF45" s="69">
        <f t="shared" si="12"/>
        <v>4013.2418805468042</v>
      </c>
      <c r="BG45" s="69">
        <f t="shared" si="13"/>
        <v>254800.2</v>
      </c>
      <c r="BH45" s="69">
        <f t="shared" si="14"/>
        <v>62500</v>
      </c>
      <c r="BI45" s="69">
        <f t="shared" si="15"/>
        <v>1500</v>
      </c>
      <c r="BJ45" s="69">
        <f t="shared" si="16"/>
        <v>0</v>
      </c>
      <c r="BK45" s="69">
        <f t="shared" si="17"/>
        <v>0</v>
      </c>
      <c r="BL45" s="69">
        <f t="shared" si="18"/>
        <v>0</v>
      </c>
      <c r="BM45" s="69"/>
      <c r="BN45" s="69">
        <f t="shared" si="29"/>
        <v>3959036.0151987625</v>
      </c>
      <c r="BO45" s="70"/>
      <c r="BP45" s="71">
        <f t="shared" si="49"/>
        <v>3286356.3837656323</v>
      </c>
      <c r="BQ45" s="71">
        <f t="shared" si="50"/>
        <v>353879.43143313011</v>
      </c>
      <c r="BR45" s="71">
        <f t="shared" si="51"/>
        <v>254800.2</v>
      </c>
      <c r="BS45" s="71">
        <f t="shared" si="52"/>
        <v>64000</v>
      </c>
      <c r="BT45" s="71">
        <f t="shared" si="19"/>
        <v>0</v>
      </c>
      <c r="BU45" s="71">
        <f t="shared" si="53"/>
        <v>3959036.0151987625</v>
      </c>
      <c r="BW45" s="68"/>
      <c r="BX45" s="71">
        <f t="shared" si="48"/>
        <v>0</v>
      </c>
      <c r="BY45" s="71">
        <f t="shared" si="48"/>
        <v>1979518.0075993813</v>
      </c>
      <c r="BZ45" s="71">
        <f t="shared" si="48"/>
        <v>3959036.0151987625</v>
      </c>
      <c r="CA45" s="71">
        <f t="shared" si="48"/>
        <v>3959036.0151987625</v>
      </c>
      <c r="CB45" s="71">
        <f t="shared" si="48"/>
        <v>3959036.0151987625</v>
      </c>
      <c r="CC45" s="71">
        <f t="shared" si="48"/>
        <v>3959036.0151987625</v>
      </c>
      <c r="CD45" s="71">
        <f t="shared" si="48"/>
        <v>3959036.0151987625</v>
      </c>
      <c r="CE45" s="71">
        <f t="shared" si="48"/>
        <v>3959036.0151987625</v>
      </c>
      <c r="CF45" s="71">
        <f t="shared" si="48"/>
        <v>3959036.0151987625</v>
      </c>
      <c r="CG45" s="71">
        <f t="shared" si="48"/>
        <v>0</v>
      </c>
      <c r="CH45" s="71">
        <f t="shared" si="48"/>
        <v>0</v>
      </c>
      <c r="CI45" s="71">
        <f t="shared" si="48"/>
        <v>0</v>
      </c>
      <c r="CJ45" s="71">
        <f t="shared" si="48"/>
        <v>0</v>
      </c>
      <c r="CK45" s="71">
        <f t="shared" si="48"/>
        <v>0</v>
      </c>
      <c r="CL45" s="71">
        <f t="shared" si="48"/>
        <v>0</v>
      </c>
      <c r="CM45" s="71">
        <f t="shared" si="45"/>
        <v>0</v>
      </c>
      <c r="CN45" s="71">
        <f t="shared" si="31"/>
        <v>0</v>
      </c>
      <c r="CQ45" s="72">
        <f t="shared" si="32"/>
        <v>0</v>
      </c>
      <c r="CR45" s="72">
        <f t="shared" si="32"/>
        <v>1643178.1918828161</v>
      </c>
      <c r="CS45" s="72">
        <f t="shared" si="32"/>
        <v>3286356.3837656323</v>
      </c>
      <c r="CT45" s="72">
        <f t="shared" si="32"/>
        <v>3286356.3837656323</v>
      </c>
      <c r="CU45" s="72">
        <f t="shared" si="32"/>
        <v>3286356.3837656323</v>
      </c>
      <c r="CV45" s="72">
        <f t="shared" si="32"/>
        <v>3286356.3837656323</v>
      </c>
      <c r="CW45" s="72">
        <f t="shared" si="32"/>
        <v>3286356.3837656323</v>
      </c>
      <c r="CX45" s="72">
        <f t="shared" si="32"/>
        <v>3286356.3837656323</v>
      </c>
      <c r="CY45" s="72">
        <f t="shared" si="32"/>
        <v>3286356.3837656323</v>
      </c>
      <c r="CZ45" s="72">
        <f t="shared" si="32"/>
        <v>0</v>
      </c>
      <c r="DA45" s="72">
        <f t="shared" si="32"/>
        <v>0</v>
      </c>
      <c r="DB45" s="72">
        <f t="shared" si="32"/>
        <v>0</v>
      </c>
      <c r="DC45" s="72">
        <f t="shared" si="32"/>
        <v>0</v>
      </c>
      <c r="DD45" s="72">
        <f t="shared" si="32"/>
        <v>0</v>
      </c>
      <c r="DE45" s="72">
        <f t="shared" si="32"/>
        <v>0</v>
      </c>
      <c r="DF45" s="72">
        <f t="shared" si="32"/>
        <v>0</v>
      </c>
      <c r="DG45" s="73"/>
      <c r="DI45" s="72">
        <f t="shared" si="46"/>
        <v>0</v>
      </c>
      <c r="DJ45" s="72">
        <f t="shared" si="46"/>
        <v>176939.71571656506</v>
      </c>
      <c r="DK45" s="72">
        <f t="shared" si="46"/>
        <v>353879.43143313011</v>
      </c>
      <c r="DL45" s="72">
        <f t="shared" si="46"/>
        <v>353879.43143313011</v>
      </c>
      <c r="DM45" s="72">
        <f t="shared" si="46"/>
        <v>353879.43143313011</v>
      </c>
      <c r="DN45" s="72">
        <f t="shared" si="46"/>
        <v>353879.43143313011</v>
      </c>
      <c r="DO45" s="72">
        <f t="shared" si="46"/>
        <v>353879.43143313011</v>
      </c>
      <c r="DP45" s="72">
        <f t="shared" si="46"/>
        <v>353879.43143313011</v>
      </c>
      <c r="DQ45" s="72">
        <f t="shared" si="46"/>
        <v>353879.43143313011</v>
      </c>
      <c r="DR45" s="72">
        <f t="shared" si="46"/>
        <v>0</v>
      </c>
      <c r="DS45" s="72">
        <f t="shared" si="46"/>
        <v>0</v>
      </c>
      <c r="DT45" s="72">
        <f t="shared" si="46"/>
        <v>0</v>
      </c>
      <c r="DU45" s="72">
        <f t="shared" si="46"/>
        <v>0</v>
      </c>
      <c r="DV45" s="72">
        <f t="shared" si="46"/>
        <v>0</v>
      </c>
      <c r="DW45" s="72">
        <f t="shared" si="46"/>
        <v>0</v>
      </c>
      <c r="DX45" s="72">
        <f t="shared" si="46"/>
        <v>0</v>
      </c>
      <c r="EA45" s="72">
        <f t="shared" si="33"/>
        <v>0</v>
      </c>
      <c r="EB45" s="72">
        <f t="shared" si="33"/>
        <v>127400.1</v>
      </c>
      <c r="EC45" s="72">
        <f t="shared" si="33"/>
        <v>254800.2</v>
      </c>
      <c r="ED45" s="72">
        <f t="shared" si="33"/>
        <v>254800.2</v>
      </c>
      <c r="EE45" s="72">
        <f t="shared" si="33"/>
        <v>254800.2</v>
      </c>
      <c r="EF45" s="72">
        <f t="shared" si="33"/>
        <v>254800.2</v>
      </c>
      <c r="EG45" s="72">
        <f t="shared" si="33"/>
        <v>254800.2</v>
      </c>
      <c r="EH45" s="72">
        <f t="shared" si="33"/>
        <v>254800.2</v>
      </c>
      <c r="EI45" s="72">
        <f t="shared" si="33"/>
        <v>254800.2</v>
      </c>
      <c r="EJ45" s="72">
        <f t="shared" si="33"/>
        <v>0</v>
      </c>
      <c r="EK45" s="72">
        <f t="shared" si="33"/>
        <v>0</v>
      </c>
      <c r="EL45" s="72">
        <f t="shared" si="33"/>
        <v>0</v>
      </c>
      <c r="EM45" s="72">
        <f t="shared" si="33"/>
        <v>0</v>
      </c>
      <c r="EN45" s="72">
        <f t="shared" si="33"/>
        <v>0</v>
      </c>
      <c r="EO45" s="72">
        <f t="shared" si="33"/>
        <v>0</v>
      </c>
      <c r="EP45" s="72">
        <f t="shared" si="33"/>
        <v>0</v>
      </c>
      <c r="ES45" s="72">
        <f t="shared" si="34"/>
        <v>0</v>
      </c>
      <c r="ET45" s="72">
        <f t="shared" si="34"/>
        <v>32000</v>
      </c>
      <c r="EU45" s="72">
        <f t="shared" si="34"/>
        <v>64000</v>
      </c>
      <c r="EV45" s="72">
        <f t="shared" si="34"/>
        <v>64000</v>
      </c>
      <c r="EW45" s="72">
        <f t="shared" si="34"/>
        <v>64000</v>
      </c>
      <c r="EX45" s="72">
        <f t="shared" si="34"/>
        <v>64000</v>
      </c>
      <c r="EY45" s="72">
        <f t="shared" si="34"/>
        <v>64000</v>
      </c>
      <c r="EZ45" s="72">
        <f t="shared" si="34"/>
        <v>64000</v>
      </c>
      <c r="FA45" s="72">
        <f t="shared" si="34"/>
        <v>64000</v>
      </c>
      <c r="FB45" s="72">
        <f t="shared" si="34"/>
        <v>0</v>
      </c>
      <c r="FC45" s="72">
        <f t="shared" si="34"/>
        <v>0</v>
      </c>
      <c r="FD45" s="72">
        <f t="shared" si="34"/>
        <v>0</v>
      </c>
      <c r="FE45" s="72">
        <f t="shared" si="34"/>
        <v>0</v>
      </c>
      <c r="FF45" s="72">
        <f t="shared" si="34"/>
        <v>0</v>
      </c>
      <c r="FG45" s="72">
        <f t="shared" si="34"/>
        <v>0</v>
      </c>
      <c r="FH45" s="72">
        <f t="shared" si="34"/>
        <v>0</v>
      </c>
      <c r="FK45" s="72">
        <f t="shared" si="47"/>
        <v>0</v>
      </c>
      <c r="FL45" s="72">
        <f t="shared" si="47"/>
        <v>0</v>
      </c>
      <c r="FM45" s="72">
        <f t="shared" si="47"/>
        <v>0</v>
      </c>
      <c r="FN45" s="72">
        <f t="shared" si="47"/>
        <v>0</v>
      </c>
      <c r="FO45" s="72">
        <f t="shared" si="47"/>
        <v>0</v>
      </c>
      <c r="FP45" s="72">
        <f t="shared" si="47"/>
        <v>0</v>
      </c>
      <c r="FQ45" s="72">
        <f t="shared" si="47"/>
        <v>0</v>
      </c>
      <c r="FR45" s="72">
        <f t="shared" si="47"/>
        <v>0</v>
      </c>
      <c r="FS45" s="72">
        <f t="shared" si="47"/>
        <v>0</v>
      </c>
      <c r="FT45" s="72">
        <f t="shared" si="47"/>
        <v>0</v>
      </c>
      <c r="FU45" s="72">
        <f t="shared" si="47"/>
        <v>0</v>
      </c>
      <c r="FV45" s="72">
        <f t="shared" si="47"/>
        <v>0</v>
      </c>
      <c r="FW45" s="72">
        <f t="shared" si="47"/>
        <v>0</v>
      </c>
      <c r="FX45" s="72">
        <f t="shared" si="47"/>
        <v>0</v>
      </c>
      <c r="FY45" s="72">
        <f t="shared" si="47"/>
        <v>0</v>
      </c>
      <c r="FZ45" s="72">
        <f t="shared" si="47"/>
        <v>0</v>
      </c>
    </row>
    <row r="46" spans="2:182" s="63" customFormat="1" x14ac:dyDescent="0.25">
      <c r="B46" s="59">
        <v>26</v>
      </c>
      <c r="C46" s="60" t="s">
        <v>30</v>
      </c>
      <c r="D46" s="61" t="s">
        <v>9</v>
      </c>
      <c r="E46" s="74" t="s">
        <v>136</v>
      </c>
      <c r="F46" s="74" t="s">
        <v>135</v>
      </c>
      <c r="H46" s="64">
        <v>44887</v>
      </c>
      <c r="I46" s="64">
        <v>44897</v>
      </c>
      <c r="J46" s="64">
        <v>44904</v>
      </c>
      <c r="K46" s="64">
        <v>44912</v>
      </c>
      <c r="L46" s="64">
        <v>44915</v>
      </c>
      <c r="M46" s="64">
        <v>44927</v>
      </c>
      <c r="N46" s="64">
        <v>45108</v>
      </c>
      <c r="O46" s="65">
        <v>6</v>
      </c>
      <c r="Q46" s="65">
        <v>0</v>
      </c>
      <c r="R46" s="65">
        <v>0</v>
      </c>
      <c r="S46" s="66">
        <v>1</v>
      </c>
      <c r="T46" s="66">
        <v>1</v>
      </c>
      <c r="U46" s="66">
        <v>1</v>
      </c>
      <c r="V46" s="66">
        <v>1</v>
      </c>
      <c r="W46" s="66">
        <v>1</v>
      </c>
      <c r="X46" s="66">
        <v>1</v>
      </c>
      <c r="Y46" s="66">
        <v>0</v>
      </c>
      <c r="Z46" s="66"/>
      <c r="AA46" s="66"/>
      <c r="AB46" s="66"/>
      <c r="AC46" s="65"/>
      <c r="AD46" s="65"/>
      <c r="AE46" s="65"/>
      <c r="AF46" s="65"/>
      <c r="AG46" s="65"/>
      <c r="AI46" s="65">
        <f t="shared" si="0"/>
        <v>6</v>
      </c>
      <c r="AK46" s="67">
        <v>2972771.7633679998</v>
      </c>
      <c r="AL46" s="67">
        <v>158333</v>
      </c>
      <c r="AM46" s="67">
        <v>0</v>
      </c>
      <c r="AN46" s="67">
        <v>0</v>
      </c>
      <c r="AO46" s="67">
        <f t="shared" si="1"/>
        <v>311973.96754400001</v>
      </c>
      <c r="AP46" s="67">
        <f t="shared" si="2"/>
        <v>190726.44304000001</v>
      </c>
      <c r="AQ46" s="67">
        <f t="shared" si="3"/>
        <v>18786.628580207998</v>
      </c>
      <c r="AR46" s="67">
        <f t="shared" si="4"/>
        <v>0</v>
      </c>
      <c r="AS46" s="67">
        <f t="shared" si="5"/>
        <v>108545.41793630336</v>
      </c>
      <c r="AT46" s="67">
        <f t="shared" si="26"/>
        <v>2501072.3062674883</v>
      </c>
      <c r="AU46" s="68"/>
      <c r="AV46" s="69">
        <f t="shared" si="27"/>
        <v>2972771.7633679998</v>
      </c>
      <c r="AW46" s="69">
        <f t="shared" si="6"/>
        <v>158333</v>
      </c>
      <c r="AX46" s="69">
        <f t="shared" si="6"/>
        <v>0</v>
      </c>
      <c r="AY46" s="69">
        <f t="shared" si="6"/>
        <v>0</v>
      </c>
      <c r="AZ46" s="67">
        <f t="shared" si="7"/>
        <v>75146.514320831993</v>
      </c>
      <c r="BA46" s="69">
        <f t="shared" si="8"/>
        <v>0</v>
      </c>
      <c r="BB46" s="69">
        <f t="shared" si="9"/>
        <v>25884.302984000002</v>
      </c>
      <c r="BC46" s="69">
        <f t="shared" si="10"/>
        <v>54220.803092800001</v>
      </c>
      <c r="BD46" s="69">
        <f t="shared" si="28"/>
        <v>182647.77786313332</v>
      </c>
      <c r="BE46" s="69">
        <f t="shared" si="11"/>
        <v>167218.41168945</v>
      </c>
      <c r="BF46" s="69">
        <f t="shared" si="12"/>
        <v>4013.2418805468042</v>
      </c>
      <c r="BG46" s="69">
        <f t="shared" si="13"/>
        <v>254800.2</v>
      </c>
      <c r="BH46" s="69">
        <f t="shared" si="14"/>
        <v>62500</v>
      </c>
      <c r="BI46" s="69">
        <f t="shared" si="15"/>
        <v>1500</v>
      </c>
      <c r="BJ46" s="69">
        <f t="shared" si="16"/>
        <v>0</v>
      </c>
      <c r="BK46" s="69">
        <f t="shared" si="17"/>
        <v>0</v>
      </c>
      <c r="BL46" s="69">
        <f t="shared" si="18"/>
        <v>0</v>
      </c>
      <c r="BM46" s="69"/>
      <c r="BN46" s="69">
        <f t="shared" si="29"/>
        <v>3959036.0151987625</v>
      </c>
      <c r="BO46" s="70"/>
      <c r="BP46" s="71">
        <f t="shared" si="49"/>
        <v>3286356.3837656323</v>
      </c>
      <c r="BQ46" s="71">
        <f t="shared" si="50"/>
        <v>353879.43143313011</v>
      </c>
      <c r="BR46" s="71">
        <f t="shared" si="51"/>
        <v>254800.2</v>
      </c>
      <c r="BS46" s="71">
        <f t="shared" si="52"/>
        <v>64000</v>
      </c>
      <c r="BT46" s="71">
        <f t="shared" si="19"/>
        <v>0</v>
      </c>
      <c r="BU46" s="71">
        <f t="shared" si="53"/>
        <v>3959036.0151987625</v>
      </c>
      <c r="BW46" s="68"/>
      <c r="BX46" s="71">
        <f t="shared" si="48"/>
        <v>0</v>
      </c>
      <c r="BY46" s="71">
        <f t="shared" si="48"/>
        <v>0</v>
      </c>
      <c r="BZ46" s="71">
        <f t="shared" si="48"/>
        <v>3959036.0151987625</v>
      </c>
      <c r="CA46" s="71">
        <f t="shared" si="48"/>
        <v>3959036.0151987625</v>
      </c>
      <c r="CB46" s="71">
        <f t="shared" si="48"/>
        <v>3959036.0151987625</v>
      </c>
      <c r="CC46" s="71">
        <f t="shared" si="48"/>
        <v>3959036.0151987625</v>
      </c>
      <c r="CD46" s="71">
        <f t="shared" si="48"/>
        <v>3959036.0151987625</v>
      </c>
      <c r="CE46" s="71">
        <f t="shared" si="48"/>
        <v>3959036.0151987625</v>
      </c>
      <c r="CF46" s="71">
        <f t="shared" si="48"/>
        <v>0</v>
      </c>
      <c r="CG46" s="71">
        <f t="shared" si="48"/>
        <v>0</v>
      </c>
      <c r="CH46" s="71">
        <f t="shared" si="48"/>
        <v>0</v>
      </c>
      <c r="CI46" s="71">
        <f t="shared" si="48"/>
        <v>0</v>
      </c>
      <c r="CJ46" s="71">
        <f t="shared" si="48"/>
        <v>0</v>
      </c>
      <c r="CK46" s="71">
        <f t="shared" si="48"/>
        <v>0</v>
      </c>
      <c r="CL46" s="71">
        <f t="shared" si="48"/>
        <v>0</v>
      </c>
      <c r="CM46" s="71">
        <f t="shared" si="45"/>
        <v>0</v>
      </c>
      <c r="CN46" s="71">
        <f t="shared" si="31"/>
        <v>0</v>
      </c>
      <c r="CQ46" s="72">
        <f t="shared" si="32"/>
        <v>0</v>
      </c>
      <c r="CR46" s="72">
        <f t="shared" si="32"/>
        <v>0</v>
      </c>
      <c r="CS46" s="72">
        <f t="shared" si="32"/>
        <v>3286356.3837656323</v>
      </c>
      <c r="CT46" s="72">
        <f t="shared" si="32"/>
        <v>3286356.3837656323</v>
      </c>
      <c r="CU46" s="72">
        <f t="shared" si="32"/>
        <v>3286356.3837656323</v>
      </c>
      <c r="CV46" s="72">
        <f t="shared" si="32"/>
        <v>3286356.3837656323</v>
      </c>
      <c r="CW46" s="72">
        <f t="shared" si="32"/>
        <v>3286356.3837656323</v>
      </c>
      <c r="CX46" s="72">
        <f t="shared" si="32"/>
        <v>3286356.3837656323</v>
      </c>
      <c r="CY46" s="72">
        <f t="shared" si="32"/>
        <v>0</v>
      </c>
      <c r="CZ46" s="72">
        <f t="shared" si="32"/>
        <v>0</v>
      </c>
      <c r="DA46" s="72">
        <f t="shared" si="32"/>
        <v>0</v>
      </c>
      <c r="DB46" s="72">
        <f t="shared" si="32"/>
        <v>0</v>
      </c>
      <c r="DC46" s="72">
        <f t="shared" si="32"/>
        <v>0</v>
      </c>
      <c r="DD46" s="72">
        <f t="shared" si="32"/>
        <v>0</v>
      </c>
      <c r="DE46" s="72">
        <f t="shared" si="32"/>
        <v>0</v>
      </c>
      <c r="DF46" s="72">
        <f t="shared" si="32"/>
        <v>0</v>
      </c>
      <c r="DG46" s="73"/>
      <c r="DI46" s="72">
        <f t="shared" si="46"/>
        <v>0</v>
      </c>
      <c r="DJ46" s="72">
        <f t="shared" si="46"/>
        <v>0</v>
      </c>
      <c r="DK46" s="72">
        <f t="shared" si="46"/>
        <v>353879.43143313011</v>
      </c>
      <c r="DL46" s="72">
        <f t="shared" si="46"/>
        <v>353879.43143313011</v>
      </c>
      <c r="DM46" s="72">
        <f t="shared" si="46"/>
        <v>353879.43143313011</v>
      </c>
      <c r="DN46" s="72">
        <f t="shared" si="46"/>
        <v>353879.43143313011</v>
      </c>
      <c r="DO46" s="72">
        <f t="shared" si="46"/>
        <v>353879.43143313011</v>
      </c>
      <c r="DP46" s="72">
        <f t="shared" si="46"/>
        <v>353879.43143313011</v>
      </c>
      <c r="DQ46" s="72">
        <f t="shared" si="46"/>
        <v>0</v>
      </c>
      <c r="DR46" s="72">
        <f t="shared" si="46"/>
        <v>0</v>
      </c>
      <c r="DS46" s="72">
        <f t="shared" si="46"/>
        <v>0</v>
      </c>
      <c r="DT46" s="72">
        <f t="shared" si="46"/>
        <v>0</v>
      </c>
      <c r="DU46" s="72">
        <f t="shared" si="46"/>
        <v>0</v>
      </c>
      <c r="DV46" s="72">
        <f t="shared" si="46"/>
        <v>0</v>
      </c>
      <c r="DW46" s="72">
        <f t="shared" si="46"/>
        <v>0</v>
      </c>
      <c r="DX46" s="72">
        <f t="shared" si="46"/>
        <v>0</v>
      </c>
      <c r="EA46" s="72">
        <f t="shared" si="33"/>
        <v>0</v>
      </c>
      <c r="EB46" s="72">
        <f t="shared" si="33"/>
        <v>0</v>
      </c>
      <c r="EC46" s="72">
        <f t="shared" si="33"/>
        <v>254800.2</v>
      </c>
      <c r="ED46" s="72">
        <f t="shared" si="33"/>
        <v>254800.2</v>
      </c>
      <c r="EE46" s="72">
        <f t="shared" si="33"/>
        <v>254800.2</v>
      </c>
      <c r="EF46" s="72">
        <f t="shared" si="33"/>
        <v>254800.2</v>
      </c>
      <c r="EG46" s="72">
        <f t="shared" si="33"/>
        <v>254800.2</v>
      </c>
      <c r="EH46" s="72">
        <f t="shared" si="33"/>
        <v>254800.2</v>
      </c>
      <c r="EI46" s="72">
        <f t="shared" si="33"/>
        <v>0</v>
      </c>
      <c r="EJ46" s="72">
        <f t="shared" si="33"/>
        <v>0</v>
      </c>
      <c r="EK46" s="72">
        <f t="shared" si="33"/>
        <v>0</v>
      </c>
      <c r="EL46" s="72">
        <f t="shared" si="33"/>
        <v>0</v>
      </c>
      <c r="EM46" s="72">
        <f t="shared" si="33"/>
        <v>0</v>
      </c>
      <c r="EN46" s="72">
        <f t="shared" si="33"/>
        <v>0</v>
      </c>
      <c r="EO46" s="72">
        <f t="shared" si="33"/>
        <v>0</v>
      </c>
      <c r="EP46" s="72">
        <f t="shared" si="33"/>
        <v>0</v>
      </c>
      <c r="ES46" s="72">
        <f t="shared" si="34"/>
        <v>0</v>
      </c>
      <c r="ET46" s="72">
        <f t="shared" si="34"/>
        <v>0</v>
      </c>
      <c r="EU46" s="72">
        <f t="shared" si="34"/>
        <v>64000</v>
      </c>
      <c r="EV46" s="72">
        <f t="shared" si="34"/>
        <v>64000</v>
      </c>
      <c r="EW46" s="72">
        <f t="shared" si="34"/>
        <v>64000</v>
      </c>
      <c r="EX46" s="72">
        <f t="shared" si="34"/>
        <v>64000</v>
      </c>
      <c r="EY46" s="72">
        <f t="shared" si="34"/>
        <v>64000</v>
      </c>
      <c r="EZ46" s="72">
        <f t="shared" si="34"/>
        <v>64000</v>
      </c>
      <c r="FA46" s="72">
        <f t="shared" si="34"/>
        <v>0</v>
      </c>
      <c r="FB46" s="72">
        <f t="shared" si="34"/>
        <v>0</v>
      </c>
      <c r="FC46" s="72">
        <f t="shared" si="34"/>
        <v>0</v>
      </c>
      <c r="FD46" s="72">
        <f t="shared" si="34"/>
        <v>0</v>
      </c>
      <c r="FE46" s="72">
        <f t="shared" si="34"/>
        <v>0</v>
      </c>
      <c r="FF46" s="72">
        <f t="shared" si="34"/>
        <v>0</v>
      </c>
      <c r="FG46" s="72">
        <f t="shared" si="34"/>
        <v>0</v>
      </c>
      <c r="FH46" s="72">
        <f t="shared" si="34"/>
        <v>0</v>
      </c>
      <c r="FK46" s="72">
        <f t="shared" si="47"/>
        <v>0</v>
      </c>
      <c r="FL46" s="72">
        <f t="shared" si="47"/>
        <v>0</v>
      </c>
      <c r="FM46" s="72">
        <f t="shared" si="47"/>
        <v>0</v>
      </c>
      <c r="FN46" s="72">
        <f t="shared" si="47"/>
        <v>0</v>
      </c>
      <c r="FO46" s="72">
        <f t="shared" si="47"/>
        <v>0</v>
      </c>
      <c r="FP46" s="72">
        <f t="shared" si="47"/>
        <v>0</v>
      </c>
      <c r="FQ46" s="72">
        <f t="shared" si="47"/>
        <v>0</v>
      </c>
      <c r="FR46" s="72">
        <f t="shared" si="47"/>
        <v>0</v>
      </c>
      <c r="FS46" s="72">
        <f t="shared" si="47"/>
        <v>0</v>
      </c>
      <c r="FT46" s="72">
        <f t="shared" si="47"/>
        <v>0</v>
      </c>
      <c r="FU46" s="72">
        <f t="shared" si="47"/>
        <v>0</v>
      </c>
      <c r="FV46" s="72">
        <f t="shared" si="47"/>
        <v>0</v>
      </c>
      <c r="FW46" s="72">
        <f t="shared" si="47"/>
        <v>0</v>
      </c>
      <c r="FX46" s="72">
        <f t="shared" si="47"/>
        <v>0</v>
      </c>
      <c r="FY46" s="72">
        <f t="shared" si="47"/>
        <v>0</v>
      </c>
      <c r="FZ46" s="72">
        <f t="shared" si="47"/>
        <v>0</v>
      </c>
    </row>
    <row r="47" spans="2:182" s="63" customFormat="1" x14ac:dyDescent="0.25">
      <c r="B47" s="59">
        <v>27</v>
      </c>
      <c r="C47" s="60" t="s">
        <v>30</v>
      </c>
      <c r="D47" s="61" t="s">
        <v>42</v>
      </c>
      <c r="E47" s="62" t="s">
        <v>136</v>
      </c>
      <c r="F47" s="74" t="s">
        <v>137</v>
      </c>
      <c r="H47" s="64">
        <v>44887</v>
      </c>
      <c r="I47" s="64">
        <v>44897</v>
      </c>
      <c r="J47" s="64">
        <v>44904</v>
      </c>
      <c r="K47" s="64">
        <v>44912</v>
      </c>
      <c r="L47" s="64">
        <v>44915</v>
      </c>
      <c r="M47" s="64">
        <v>44927</v>
      </c>
      <c r="N47" s="64">
        <v>44986</v>
      </c>
      <c r="O47" s="65">
        <v>2</v>
      </c>
      <c r="Q47" s="65">
        <v>0</v>
      </c>
      <c r="R47" s="65">
        <v>0</v>
      </c>
      <c r="S47" s="66">
        <v>0</v>
      </c>
      <c r="T47" s="66">
        <v>0</v>
      </c>
      <c r="U47" s="66">
        <v>0</v>
      </c>
      <c r="V47" s="66">
        <v>0</v>
      </c>
      <c r="W47" s="66">
        <v>0</v>
      </c>
      <c r="X47" s="66">
        <v>1</v>
      </c>
      <c r="Y47" s="66">
        <v>1</v>
      </c>
      <c r="Z47" s="66"/>
      <c r="AA47" s="66"/>
      <c r="AB47" s="66"/>
      <c r="AC47" s="65"/>
      <c r="AD47" s="65"/>
      <c r="AE47" s="65"/>
      <c r="AF47" s="65"/>
      <c r="AG47" s="65"/>
      <c r="AI47" s="65">
        <f t="shared" si="0"/>
        <v>2</v>
      </c>
      <c r="AK47" s="67">
        <v>1085728.6299999999</v>
      </c>
      <c r="AL47" s="67">
        <v>158333</v>
      </c>
      <c r="AM47" s="67">
        <v>0</v>
      </c>
      <c r="AN47" s="67">
        <v>55000</v>
      </c>
      <c r="AO47" s="67">
        <f t="shared" si="1"/>
        <v>142445.05663499999</v>
      </c>
      <c r="AP47" s="67">
        <f t="shared" si="2"/>
        <v>87084.314100000003</v>
      </c>
      <c r="AQ47" s="67">
        <f t="shared" si="3"/>
        <v>7464.3697799999991</v>
      </c>
      <c r="AR47" s="67">
        <f t="shared" si="4"/>
        <v>0</v>
      </c>
      <c r="AS47" s="67">
        <f t="shared" si="5"/>
        <v>9178.7155793999955</v>
      </c>
      <c r="AT47" s="67">
        <f t="shared" si="26"/>
        <v>1052889.1739055999</v>
      </c>
      <c r="AU47" s="68"/>
      <c r="AV47" s="69">
        <f t="shared" si="27"/>
        <v>1085728.6299999999</v>
      </c>
      <c r="AW47" s="69">
        <f t="shared" si="6"/>
        <v>158333</v>
      </c>
      <c r="AX47" s="69">
        <f t="shared" si="6"/>
        <v>0</v>
      </c>
      <c r="AY47" s="69">
        <f t="shared" si="6"/>
        <v>55000</v>
      </c>
      <c r="AZ47" s="67">
        <f t="shared" si="7"/>
        <v>29857.479119999996</v>
      </c>
      <c r="BA47" s="69">
        <f t="shared" si="8"/>
        <v>0</v>
      </c>
      <c r="BB47" s="69">
        <f t="shared" si="9"/>
        <v>11818.585484999998</v>
      </c>
      <c r="BC47" s="69">
        <f t="shared" si="10"/>
        <v>24756.826437</v>
      </c>
      <c r="BD47" s="69">
        <f t="shared" si="28"/>
        <v>72570.261749999991</v>
      </c>
      <c r="BE47" s="69">
        <f t="shared" si="11"/>
        <v>61072.235437499992</v>
      </c>
      <c r="BF47" s="69">
        <f t="shared" si="12"/>
        <v>3261.2573723625046</v>
      </c>
      <c r="BG47" s="69">
        <f t="shared" si="13"/>
        <v>108255.13583333332</v>
      </c>
      <c r="BH47" s="69">
        <f t="shared" si="14"/>
        <v>62500</v>
      </c>
      <c r="BI47" s="69">
        <f t="shared" si="15"/>
        <v>3337.5</v>
      </c>
      <c r="BJ47" s="69">
        <f t="shared" si="16"/>
        <v>0</v>
      </c>
      <c r="BK47" s="69">
        <f t="shared" si="17"/>
        <v>0</v>
      </c>
      <c r="BL47" s="69">
        <f t="shared" si="18"/>
        <v>0</v>
      </c>
      <c r="BM47" s="69"/>
      <c r="BN47" s="69">
        <f t="shared" si="29"/>
        <v>1676490.9114351957</v>
      </c>
      <c r="BO47" s="70"/>
      <c r="BP47" s="71">
        <f>+SUM(AV47:BC47)</f>
        <v>1365494.5210419998</v>
      </c>
      <c r="BQ47" s="71">
        <f>+SUM(BD47:BF47)</f>
        <v>136903.75455986249</v>
      </c>
      <c r="BR47" s="71">
        <f>+SUM(BG47)</f>
        <v>108255.13583333332</v>
      </c>
      <c r="BS47" s="71">
        <f>+SUM(BH47:BI47)</f>
        <v>65837.5</v>
      </c>
      <c r="BT47" s="71">
        <f t="shared" si="19"/>
        <v>0</v>
      </c>
      <c r="BU47" s="71">
        <f>+SUM(BP47:BT47)</f>
        <v>1676490.9114351955</v>
      </c>
      <c r="BW47" s="68"/>
      <c r="BX47" s="71">
        <f t="shared" si="48"/>
        <v>0</v>
      </c>
      <c r="BY47" s="71">
        <f t="shared" si="48"/>
        <v>0</v>
      </c>
      <c r="BZ47" s="71">
        <f t="shared" si="48"/>
        <v>0</v>
      </c>
      <c r="CA47" s="71">
        <f t="shared" si="48"/>
        <v>0</v>
      </c>
      <c r="CB47" s="71">
        <f t="shared" si="48"/>
        <v>0</v>
      </c>
      <c r="CC47" s="71">
        <f t="shared" si="48"/>
        <v>0</v>
      </c>
      <c r="CD47" s="71">
        <f t="shared" si="48"/>
        <v>0</v>
      </c>
      <c r="CE47" s="71">
        <f t="shared" si="48"/>
        <v>1676490.9114351957</v>
      </c>
      <c r="CF47" s="71">
        <f t="shared" si="48"/>
        <v>1676490.9114351957</v>
      </c>
      <c r="CG47" s="71">
        <f t="shared" si="48"/>
        <v>0</v>
      </c>
      <c r="CH47" s="71">
        <f t="shared" si="48"/>
        <v>0</v>
      </c>
      <c r="CI47" s="71">
        <f t="shared" si="48"/>
        <v>0</v>
      </c>
      <c r="CJ47" s="71">
        <f t="shared" si="48"/>
        <v>0</v>
      </c>
      <c r="CK47" s="71">
        <f t="shared" si="48"/>
        <v>0</v>
      </c>
      <c r="CL47" s="71">
        <f t="shared" si="48"/>
        <v>0</v>
      </c>
      <c r="CM47" s="71">
        <f t="shared" si="45"/>
        <v>0</v>
      </c>
      <c r="CN47" s="71">
        <f t="shared" si="31"/>
        <v>0</v>
      </c>
      <c r="CQ47" s="72">
        <f t="shared" si="32"/>
        <v>0</v>
      </c>
      <c r="CR47" s="72">
        <f t="shared" si="32"/>
        <v>0</v>
      </c>
      <c r="CS47" s="72">
        <f t="shared" si="32"/>
        <v>0</v>
      </c>
      <c r="CT47" s="72">
        <f t="shared" si="32"/>
        <v>0</v>
      </c>
      <c r="CU47" s="72">
        <f t="shared" si="32"/>
        <v>0</v>
      </c>
      <c r="CV47" s="72">
        <f t="shared" si="32"/>
        <v>0</v>
      </c>
      <c r="CW47" s="72">
        <f t="shared" si="32"/>
        <v>0</v>
      </c>
      <c r="CX47" s="72">
        <f t="shared" si="32"/>
        <v>1365494.5210419998</v>
      </c>
      <c r="CY47" s="72">
        <f t="shared" si="32"/>
        <v>1365494.5210419998</v>
      </c>
      <c r="CZ47" s="72">
        <f t="shared" si="32"/>
        <v>0</v>
      </c>
      <c r="DA47" s="72">
        <f t="shared" si="32"/>
        <v>0</v>
      </c>
      <c r="DB47" s="72">
        <f t="shared" si="32"/>
        <v>0</v>
      </c>
      <c r="DC47" s="72">
        <f t="shared" si="32"/>
        <v>0</v>
      </c>
      <c r="DD47" s="72">
        <f t="shared" si="32"/>
        <v>0</v>
      </c>
      <c r="DE47" s="72">
        <f t="shared" si="32"/>
        <v>0</v>
      </c>
      <c r="DF47" s="72">
        <f t="shared" si="32"/>
        <v>0</v>
      </c>
      <c r="DG47" s="73"/>
      <c r="DI47" s="72">
        <f t="shared" si="46"/>
        <v>0</v>
      </c>
      <c r="DJ47" s="72">
        <f t="shared" si="46"/>
        <v>0</v>
      </c>
      <c r="DK47" s="72">
        <f t="shared" si="46"/>
        <v>0</v>
      </c>
      <c r="DL47" s="72">
        <f t="shared" si="46"/>
        <v>0</v>
      </c>
      <c r="DM47" s="72">
        <f t="shared" si="46"/>
        <v>0</v>
      </c>
      <c r="DN47" s="72">
        <f t="shared" si="46"/>
        <v>0</v>
      </c>
      <c r="DO47" s="72">
        <f t="shared" si="46"/>
        <v>0</v>
      </c>
      <c r="DP47" s="72">
        <f t="shared" si="46"/>
        <v>136903.75455986249</v>
      </c>
      <c r="DQ47" s="72">
        <f t="shared" si="46"/>
        <v>136903.75455986249</v>
      </c>
      <c r="DR47" s="72">
        <f t="shared" si="46"/>
        <v>0</v>
      </c>
      <c r="DS47" s="72">
        <f t="shared" si="46"/>
        <v>0</v>
      </c>
      <c r="DT47" s="72">
        <f t="shared" si="46"/>
        <v>0</v>
      </c>
      <c r="DU47" s="72">
        <f t="shared" si="46"/>
        <v>0</v>
      </c>
      <c r="DV47" s="72">
        <f t="shared" si="46"/>
        <v>0</v>
      </c>
      <c r="DW47" s="72">
        <f t="shared" si="46"/>
        <v>0</v>
      </c>
      <c r="DX47" s="72">
        <f t="shared" si="46"/>
        <v>0</v>
      </c>
      <c r="EA47" s="72">
        <f t="shared" si="33"/>
        <v>0</v>
      </c>
      <c r="EB47" s="72">
        <f t="shared" si="33"/>
        <v>0</v>
      </c>
      <c r="EC47" s="72">
        <f t="shared" si="33"/>
        <v>0</v>
      </c>
      <c r="ED47" s="72">
        <f t="shared" si="33"/>
        <v>0</v>
      </c>
      <c r="EE47" s="72">
        <f t="shared" si="33"/>
        <v>0</v>
      </c>
      <c r="EF47" s="72">
        <f t="shared" si="33"/>
        <v>0</v>
      </c>
      <c r="EG47" s="72">
        <f t="shared" si="33"/>
        <v>0</v>
      </c>
      <c r="EH47" s="72">
        <f t="shared" si="33"/>
        <v>108255.13583333332</v>
      </c>
      <c r="EI47" s="72">
        <f t="shared" si="33"/>
        <v>108255.13583333332</v>
      </c>
      <c r="EJ47" s="72">
        <f t="shared" si="33"/>
        <v>0</v>
      </c>
      <c r="EK47" s="72">
        <f t="shared" si="33"/>
        <v>0</v>
      </c>
      <c r="EL47" s="72">
        <f t="shared" si="33"/>
        <v>0</v>
      </c>
      <c r="EM47" s="72">
        <f t="shared" si="33"/>
        <v>0</v>
      </c>
      <c r="EN47" s="72">
        <f t="shared" si="33"/>
        <v>0</v>
      </c>
      <c r="EO47" s="72">
        <f t="shared" si="33"/>
        <v>0</v>
      </c>
      <c r="EP47" s="72">
        <f t="shared" si="33"/>
        <v>0</v>
      </c>
      <c r="ES47" s="72">
        <f t="shared" si="34"/>
        <v>0</v>
      </c>
      <c r="ET47" s="72">
        <f t="shared" si="34"/>
        <v>0</v>
      </c>
      <c r="EU47" s="72">
        <f t="shared" si="34"/>
        <v>0</v>
      </c>
      <c r="EV47" s="72">
        <f t="shared" si="34"/>
        <v>0</v>
      </c>
      <c r="EW47" s="72">
        <f t="shared" si="34"/>
        <v>0</v>
      </c>
      <c r="EX47" s="72">
        <f t="shared" si="34"/>
        <v>0</v>
      </c>
      <c r="EY47" s="72">
        <f t="shared" si="34"/>
        <v>0</v>
      </c>
      <c r="EZ47" s="72">
        <f t="shared" si="34"/>
        <v>65837.5</v>
      </c>
      <c r="FA47" s="72">
        <f t="shared" si="34"/>
        <v>65837.5</v>
      </c>
      <c r="FB47" s="72">
        <f t="shared" si="34"/>
        <v>0</v>
      </c>
      <c r="FC47" s="72">
        <f t="shared" si="34"/>
        <v>0</v>
      </c>
      <c r="FD47" s="72">
        <f t="shared" si="34"/>
        <v>0</v>
      </c>
      <c r="FE47" s="72">
        <f t="shared" si="34"/>
        <v>0</v>
      </c>
      <c r="FF47" s="72">
        <f t="shared" si="34"/>
        <v>0</v>
      </c>
      <c r="FG47" s="72">
        <f t="shared" si="34"/>
        <v>0</v>
      </c>
      <c r="FH47" s="72">
        <f t="shared" si="34"/>
        <v>0</v>
      </c>
      <c r="FK47" s="72">
        <f t="shared" si="47"/>
        <v>0</v>
      </c>
      <c r="FL47" s="72">
        <f t="shared" si="47"/>
        <v>0</v>
      </c>
      <c r="FM47" s="72">
        <f t="shared" si="47"/>
        <v>0</v>
      </c>
      <c r="FN47" s="72">
        <f t="shared" si="47"/>
        <v>0</v>
      </c>
      <c r="FO47" s="72">
        <f t="shared" si="47"/>
        <v>0</v>
      </c>
      <c r="FP47" s="72">
        <f t="shared" si="47"/>
        <v>0</v>
      </c>
      <c r="FQ47" s="72">
        <f t="shared" si="47"/>
        <v>0</v>
      </c>
      <c r="FR47" s="72">
        <f t="shared" si="47"/>
        <v>0</v>
      </c>
      <c r="FS47" s="72">
        <f t="shared" si="47"/>
        <v>0</v>
      </c>
      <c r="FT47" s="72">
        <f t="shared" si="47"/>
        <v>0</v>
      </c>
      <c r="FU47" s="72">
        <f t="shared" si="47"/>
        <v>0</v>
      </c>
      <c r="FV47" s="72">
        <f t="shared" si="47"/>
        <v>0</v>
      </c>
      <c r="FW47" s="72">
        <f t="shared" si="47"/>
        <v>0</v>
      </c>
      <c r="FX47" s="72">
        <f t="shared" si="47"/>
        <v>0</v>
      </c>
      <c r="FY47" s="72">
        <f t="shared" si="47"/>
        <v>0</v>
      </c>
      <c r="FZ47" s="72">
        <f t="shared" si="47"/>
        <v>0</v>
      </c>
    </row>
    <row r="48" spans="2:182" s="63" customFormat="1" x14ac:dyDescent="0.25">
      <c r="B48" s="59">
        <v>28</v>
      </c>
      <c r="C48" s="60" t="s">
        <v>30</v>
      </c>
      <c r="D48" s="61" t="s">
        <v>42</v>
      </c>
      <c r="E48" s="62" t="s">
        <v>136</v>
      </c>
      <c r="F48" s="62" t="s">
        <v>137</v>
      </c>
      <c r="H48" s="64">
        <v>44887</v>
      </c>
      <c r="I48" s="64">
        <v>44897</v>
      </c>
      <c r="J48" s="64">
        <v>44904</v>
      </c>
      <c r="K48" s="64">
        <v>44912</v>
      </c>
      <c r="L48" s="64">
        <v>44915</v>
      </c>
      <c r="M48" s="64">
        <v>44927</v>
      </c>
      <c r="N48" s="64">
        <v>44986</v>
      </c>
      <c r="O48" s="65">
        <v>2</v>
      </c>
      <c r="Q48" s="65">
        <v>0</v>
      </c>
      <c r="R48" s="65">
        <v>0</v>
      </c>
      <c r="S48" s="66">
        <v>0</v>
      </c>
      <c r="T48" s="66">
        <v>0</v>
      </c>
      <c r="U48" s="66">
        <v>0</v>
      </c>
      <c r="V48" s="66">
        <v>0</v>
      </c>
      <c r="W48" s="66">
        <v>0</v>
      </c>
      <c r="X48" s="66">
        <v>1</v>
      </c>
      <c r="Y48" s="66">
        <v>1</v>
      </c>
      <c r="Z48" s="66"/>
      <c r="AA48" s="66"/>
      <c r="AB48" s="66"/>
      <c r="AC48" s="65"/>
      <c r="AD48" s="65"/>
      <c r="AE48" s="65"/>
      <c r="AF48" s="65"/>
      <c r="AG48" s="65"/>
      <c r="AI48" s="65">
        <f t="shared" si="0"/>
        <v>2</v>
      </c>
      <c r="AK48" s="67">
        <v>1085728.6299999999</v>
      </c>
      <c r="AL48" s="67">
        <v>158333</v>
      </c>
      <c r="AM48" s="67">
        <v>0</v>
      </c>
      <c r="AN48" s="67">
        <v>55000</v>
      </c>
      <c r="AO48" s="67">
        <f t="shared" si="1"/>
        <v>142445.05663499999</v>
      </c>
      <c r="AP48" s="67">
        <f t="shared" si="2"/>
        <v>87084.314100000003</v>
      </c>
      <c r="AQ48" s="67">
        <f t="shared" si="3"/>
        <v>7464.3697799999991</v>
      </c>
      <c r="AR48" s="67">
        <f t="shared" si="4"/>
        <v>0</v>
      </c>
      <c r="AS48" s="67">
        <f t="shared" si="5"/>
        <v>9178.7155793999955</v>
      </c>
      <c r="AT48" s="67">
        <f t="shared" si="26"/>
        <v>1052889.1739055999</v>
      </c>
      <c r="AU48" s="68"/>
      <c r="AV48" s="69">
        <f t="shared" si="27"/>
        <v>1085728.6299999999</v>
      </c>
      <c r="AW48" s="69">
        <f t="shared" si="6"/>
        <v>158333</v>
      </c>
      <c r="AX48" s="69">
        <f t="shared" si="6"/>
        <v>0</v>
      </c>
      <c r="AY48" s="69">
        <f t="shared" si="6"/>
        <v>55000</v>
      </c>
      <c r="AZ48" s="67">
        <f t="shared" si="7"/>
        <v>29857.479119999996</v>
      </c>
      <c r="BA48" s="69">
        <f t="shared" si="8"/>
        <v>0</v>
      </c>
      <c r="BB48" s="69">
        <f t="shared" si="9"/>
        <v>11818.585484999998</v>
      </c>
      <c r="BC48" s="69">
        <f t="shared" si="10"/>
        <v>24756.826437</v>
      </c>
      <c r="BD48" s="69">
        <f t="shared" si="28"/>
        <v>72570.261749999991</v>
      </c>
      <c r="BE48" s="69">
        <f t="shared" si="11"/>
        <v>61072.235437499992</v>
      </c>
      <c r="BF48" s="69">
        <f t="shared" si="12"/>
        <v>3261.2573723625046</v>
      </c>
      <c r="BG48" s="69">
        <f t="shared" si="13"/>
        <v>108255.13583333332</v>
      </c>
      <c r="BH48" s="69">
        <f t="shared" si="14"/>
        <v>62500</v>
      </c>
      <c r="BI48" s="69">
        <f t="shared" si="15"/>
        <v>3337.5</v>
      </c>
      <c r="BJ48" s="69">
        <f t="shared" si="16"/>
        <v>0</v>
      </c>
      <c r="BK48" s="69">
        <f t="shared" si="17"/>
        <v>0</v>
      </c>
      <c r="BL48" s="69">
        <f t="shared" si="18"/>
        <v>0</v>
      </c>
      <c r="BM48" s="69"/>
      <c r="BN48" s="69">
        <f t="shared" si="29"/>
        <v>1676490.9114351957</v>
      </c>
      <c r="BO48" s="70"/>
      <c r="BP48" s="71">
        <f t="shared" ref="BP48:BP54" si="54">+SUM(AV48:BC48)</f>
        <v>1365494.5210419998</v>
      </c>
      <c r="BQ48" s="71">
        <f t="shared" ref="BQ48:BQ54" si="55">+SUM(BD48:BF48)</f>
        <v>136903.75455986249</v>
      </c>
      <c r="BR48" s="71">
        <f t="shared" ref="BR48:BR54" si="56">+SUM(BG48)</f>
        <v>108255.13583333332</v>
      </c>
      <c r="BS48" s="71">
        <f t="shared" ref="BS48:BS54" si="57">+SUM(BH48:BI48)</f>
        <v>65837.5</v>
      </c>
      <c r="BT48" s="71">
        <f t="shared" si="19"/>
        <v>0</v>
      </c>
      <c r="BU48" s="71">
        <f t="shared" ref="BU48:BU54" si="58">+SUM(BP48:BT48)</f>
        <v>1676490.9114351955</v>
      </c>
      <c r="BW48" s="68"/>
      <c r="BX48" s="71">
        <f t="shared" si="48"/>
        <v>0</v>
      </c>
      <c r="BY48" s="71">
        <f t="shared" si="48"/>
        <v>0</v>
      </c>
      <c r="BZ48" s="71">
        <f t="shared" si="48"/>
        <v>0</v>
      </c>
      <c r="CA48" s="71">
        <f t="shared" si="48"/>
        <v>0</v>
      </c>
      <c r="CB48" s="71">
        <f t="shared" si="48"/>
        <v>0</v>
      </c>
      <c r="CC48" s="71">
        <f t="shared" si="48"/>
        <v>0</v>
      </c>
      <c r="CD48" s="71">
        <f t="shared" si="48"/>
        <v>0</v>
      </c>
      <c r="CE48" s="71">
        <f t="shared" si="48"/>
        <v>1676490.9114351957</v>
      </c>
      <c r="CF48" s="71">
        <f t="shared" si="48"/>
        <v>1676490.9114351957</v>
      </c>
      <c r="CG48" s="71">
        <f t="shared" si="48"/>
        <v>0</v>
      </c>
      <c r="CH48" s="71">
        <f t="shared" si="48"/>
        <v>0</v>
      </c>
      <c r="CI48" s="71">
        <f t="shared" si="48"/>
        <v>0</v>
      </c>
      <c r="CJ48" s="71">
        <f t="shared" si="48"/>
        <v>0</v>
      </c>
      <c r="CK48" s="71">
        <f t="shared" si="48"/>
        <v>0</v>
      </c>
      <c r="CL48" s="71">
        <f t="shared" si="48"/>
        <v>0</v>
      </c>
      <c r="CM48" s="71">
        <f t="shared" si="45"/>
        <v>0</v>
      </c>
      <c r="CN48" s="71">
        <f t="shared" si="31"/>
        <v>0</v>
      </c>
      <c r="CQ48" s="72">
        <f t="shared" si="32"/>
        <v>0</v>
      </c>
      <c r="CR48" s="72">
        <f t="shared" si="32"/>
        <v>0</v>
      </c>
      <c r="CS48" s="72">
        <f t="shared" si="32"/>
        <v>0</v>
      </c>
      <c r="CT48" s="72">
        <f t="shared" si="32"/>
        <v>0</v>
      </c>
      <c r="CU48" s="72">
        <f t="shared" si="32"/>
        <v>0</v>
      </c>
      <c r="CV48" s="72">
        <f t="shared" si="32"/>
        <v>0</v>
      </c>
      <c r="CW48" s="72">
        <f t="shared" si="32"/>
        <v>0</v>
      </c>
      <c r="CX48" s="72">
        <f t="shared" si="32"/>
        <v>1365494.5210419998</v>
      </c>
      <c r="CY48" s="72">
        <f t="shared" si="32"/>
        <v>1365494.5210419998</v>
      </c>
      <c r="CZ48" s="72">
        <f t="shared" si="32"/>
        <v>0</v>
      </c>
      <c r="DA48" s="72">
        <f t="shared" si="32"/>
        <v>0</v>
      </c>
      <c r="DB48" s="72">
        <f t="shared" si="32"/>
        <v>0</v>
      </c>
      <c r="DC48" s="72">
        <f t="shared" si="32"/>
        <v>0</v>
      </c>
      <c r="DD48" s="72">
        <f t="shared" si="32"/>
        <v>0</v>
      </c>
      <c r="DE48" s="72">
        <f t="shared" si="32"/>
        <v>0</v>
      </c>
      <c r="DF48" s="72">
        <f t="shared" si="32"/>
        <v>0</v>
      </c>
      <c r="DG48" s="73"/>
      <c r="DI48" s="72">
        <f t="shared" si="46"/>
        <v>0</v>
      </c>
      <c r="DJ48" s="72">
        <f t="shared" si="46"/>
        <v>0</v>
      </c>
      <c r="DK48" s="72">
        <f t="shared" si="46"/>
        <v>0</v>
      </c>
      <c r="DL48" s="72">
        <f t="shared" si="46"/>
        <v>0</v>
      </c>
      <c r="DM48" s="72">
        <f t="shared" si="46"/>
        <v>0</v>
      </c>
      <c r="DN48" s="72">
        <f t="shared" si="46"/>
        <v>0</v>
      </c>
      <c r="DO48" s="72">
        <f t="shared" si="46"/>
        <v>0</v>
      </c>
      <c r="DP48" s="72">
        <f t="shared" si="46"/>
        <v>136903.75455986249</v>
      </c>
      <c r="DQ48" s="72">
        <f t="shared" si="46"/>
        <v>136903.75455986249</v>
      </c>
      <c r="DR48" s="72">
        <f t="shared" si="46"/>
        <v>0</v>
      </c>
      <c r="DS48" s="72">
        <f t="shared" si="46"/>
        <v>0</v>
      </c>
      <c r="DT48" s="72">
        <f t="shared" si="46"/>
        <v>0</v>
      </c>
      <c r="DU48" s="72">
        <f t="shared" si="46"/>
        <v>0</v>
      </c>
      <c r="DV48" s="72">
        <f t="shared" si="46"/>
        <v>0</v>
      </c>
      <c r="DW48" s="72">
        <f t="shared" si="46"/>
        <v>0</v>
      </c>
      <c r="DX48" s="72">
        <f t="shared" si="46"/>
        <v>0</v>
      </c>
      <c r="EA48" s="72">
        <f t="shared" si="33"/>
        <v>0</v>
      </c>
      <c r="EB48" s="72">
        <f t="shared" si="33"/>
        <v>0</v>
      </c>
      <c r="EC48" s="72">
        <f t="shared" si="33"/>
        <v>0</v>
      </c>
      <c r="ED48" s="72">
        <f t="shared" si="33"/>
        <v>0</v>
      </c>
      <c r="EE48" s="72">
        <f t="shared" si="33"/>
        <v>0</v>
      </c>
      <c r="EF48" s="72">
        <f t="shared" si="33"/>
        <v>0</v>
      </c>
      <c r="EG48" s="72">
        <f t="shared" si="33"/>
        <v>0</v>
      </c>
      <c r="EH48" s="72">
        <f t="shared" si="33"/>
        <v>108255.13583333332</v>
      </c>
      <c r="EI48" s="72">
        <f t="shared" si="33"/>
        <v>108255.13583333332</v>
      </c>
      <c r="EJ48" s="72">
        <f t="shared" si="33"/>
        <v>0</v>
      </c>
      <c r="EK48" s="72">
        <f t="shared" si="33"/>
        <v>0</v>
      </c>
      <c r="EL48" s="72">
        <f t="shared" si="33"/>
        <v>0</v>
      </c>
      <c r="EM48" s="72">
        <f t="shared" si="33"/>
        <v>0</v>
      </c>
      <c r="EN48" s="72">
        <f t="shared" si="33"/>
        <v>0</v>
      </c>
      <c r="EO48" s="72">
        <f t="shared" si="33"/>
        <v>0</v>
      </c>
      <c r="EP48" s="72">
        <f t="shared" si="33"/>
        <v>0</v>
      </c>
      <c r="ES48" s="72">
        <f t="shared" si="34"/>
        <v>0</v>
      </c>
      <c r="ET48" s="72">
        <f t="shared" si="34"/>
        <v>0</v>
      </c>
      <c r="EU48" s="72">
        <f t="shared" si="34"/>
        <v>0</v>
      </c>
      <c r="EV48" s="72">
        <f t="shared" si="34"/>
        <v>0</v>
      </c>
      <c r="EW48" s="72">
        <f t="shared" si="34"/>
        <v>0</v>
      </c>
      <c r="EX48" s="72">
        <f t="shared" si="34"/>
        <v>0</v>
      </c>
      <c r="EY48" s="72">
        <f t="shared" si="34"/>
        <v>0</v>
      </c>
      <c r="EZ48" s="72">
        <f t="shared" si="34"/>
        <v>65837.5</v>
      </c>
      <c r="FA48" s="72">
        <f t="shared" si="34"/>
        <v>65837.5</v>
      </c>
      <c r="FB48" s="72">
        <f t="shared" si="34"/>
        <v>0</v>
      </c>
      <c r="FC48" s="72">
        <f t="shared" si="34"/>
        <v>0</v>
      </c>
      <c r="FD48" s="72">
        <f t="shared" si="34"/>
        <v>0</v>
      </c>
      <c r="FE48" s="72">
        <f t="shared" si="34"/>
        <v>0</v>
      </c>
      <c r="FF48" s="72">
        <f t="shared" si="34"/>
        <v>0</v>
      </c>
      <c r="FG48" s="72">
        <f t="shared" si="34"/>
        <v>0</v>
      </c>
      <c r="FH48" s="72">
        <f t="shared" si="34"/>
        <v>0</v>
      </c>
      <c r="FK48" s="72">
        <f t="shared" si="47"/>
        <v>0</v>
      </c>
      <c r="FL48" s="72">
        <f t="shared" si="47"/>
        <v>0</v>
      </c>
      <c r="FM48" s="72">
        <f t="shared" si="47"/>
        <v>0</v>
      </c>
      <c r="FN48" s="72">
        <f t="shared" si="47"/>
        <v>0</v>
      </c>
      <c r="FO48" s="72">
        <f t="shared" si="47"/>
        <v>0</v>
      </c>
      <c r="FP48" s="72">
        <f t="shared" si="47"/>
        <v>0</v>
      </c>
      <c r="FQ48" s="72">
        <f t="shared" si="47"/>
        <v>0</v>
      </c>
      <c r="FR48" s="72">
        <f t="shared" si="47"/>
        <v>0</v>
      </c>
      <c r="FS48" s="72">
        <f t="shared" si="47"/>
        <v>0</v>
      </c>
      <c r="FT48" s="72">
        <f t="shared" si="47"/>
        <v>0</v>
      </c>
      <c r="FU48" s="72">
        <f t="shared" si="47"/>
        <v>0</v>
      </c>
      <c r="FV48" s="72">
        <f t="shared" si="47"/>
        <v>0</v>
      </c>
      <c r="FW48" s="72">
        <f t="shared" si="47"/>
        <v>0</v>
      </c>
      <c r="FX48" s="72">
        <f t="shared" si="47"/>
        <v>0</v>
      </c>
      <c r="FY48" s="72">
        <f t="shared" si="47"/>
        <v>0</v>
      </c>
      <c r="FZ48" s="72">
        <f t="shared" si="47"/>
        <v>0</v>
      </c>
    </row>
    <row r="49" spans="2:182" s="63" customFormat="1" x14ac:dyDescent="0.25">
      <c r="B49" s="59">
        <v>29</v>
      </c>
      <c r="C49" s="60" t="s">
        <v>30</v>
      </c>
      <c r="D49" s="61" t="s">
        <v>43</v>
      </c>
      <c r="E49" s="62" t="s">
        <v>136</v>
      </c>
      <c r="F49" s="62" t="s">
        <v>137</v>
      </c>
      <c r="H49" s="64">
        <v>44887</v>
      </c>
      <c r="I49" s="64">
        <v>44897</v>
      </c>
      <c r="J49" s="64">
        <v>44904</v>
      </c>
      <c r="K49" s="64">
        <v>44912</v>
      </c>
      <c r="L49" s="64">
        <v>44915</v>
      </c>
      <c r="M49" s="64">
        <v>44927</v>
      </c>
      <c r="N49" s="64">
        <v>45047</v>
      </c>
      <c r="O49" s="65">
        <v>4.1333333333333204</v>
      </c>
      <c r="Q49" s="65">
        <v>0</v>
      </c>
      <c r="R49" s="65">
        <v>0</v>
      </c>
      <c r="S49" s="66">
        <v>0</v>
      </c>
      <c r="T49" s="66">
        <v>0.13333333333332043</v>
      </c>
      <c r="U49" s="66">
        <v>1</v>
      </c>
      <c r="V49" s="66">
        <v>1</v>
      </c>
      <c r="W49" s="66">
        <v>1</v>
      </c>
      <c r="X49" s="66">
        <v>1</v>
      </c>
      <c r="Y49" s="66">
        <v>0</v>
      </c>
      <c r="Z49" s="66"/>
      <c r="AA49" s="66"/>
      <c r="AB49" s="66"/>
      <c r="AC49" s="65"/>
      <c r="AD49" s="65"/>
      <c r="AE49" s="65"/>
      <c r="AF49" s="65"/>
      <c r="AG49" s="65"/>
      <c r="AI49" s="65">
        <f t="shared" si="0"/>
        <v>4.1333333333333204</v>
      </c>
      <c r="AK49" s="67">
        <v>1085728.6299999999</v>
      </c>
      <c r="AL49" s="67">
        <v>158333</v>
      </c>
      <c r="AM49" s="67">
        <v>0</v>
      </c>
      <c r="AN49" s="67">
        <v>55000</v>
      </c>
      <c r="AO49" s="67">
        <f t="shared" si="1"/>
        <v>142445.05663499999</v>
      </c>
      <c r="AP49" s="67">
        <f t="shared" si="2"/>
        <v>87084.314100000003</v>
      </c>
      <c r="AQ49" s="67">
        <f t="shared" si="3"/>
        <v>7464.3697799999991</v>
      </c>
      <c r="AR49" s="67">
        <f t="shared" si="4"/>
        <v>0</v>
      </c>
      <c r="AS49" s="67">
        <f t="shared" si="5"/>
        <v>9178.7155793999955</v>
      </c>
      <c r="AT49" s="67">
        <f t="shared" si="26"/>
        <v>1052889.1739055999</v>
      </c>
      <c r="AU49" s="68"/>
      <c r="AV49" s="69">
        <f t="shared" si="27"/>
        <v>1085728.6299999999</v>
      </c>
      <c r="AW49" s="69">
        <f t="shared" si="6"/>
        <v>158333</v>
      </c>
      <c r="AX49" s="69">
        <f t="shared" si="6"/>
        <v>0</v>
      </c>
      <c r="AY49" s="69">
        <f t="shared" si="6"/>
        <v>55000</v>
      </c>
      <c r="AZ49" s="67">
        <f t="shared" si="7"/>
        <v>29857.479119999996</v>
      </c>
      <c r="BA49" s="69">
        <f t="shared" si="8"/>
        <v>0</v>
      </c>
      <c r="BB49" s="69">
        <f t="shared" si="9"/>
        <v>11818.585484999998</v>
      </c>
      <c r="BC49" s="69">
        <f t="shared" si="10"/>
        <v>24756.826437</v>
      </c>
      <c r="BD49" s="69">
        <f t="shared" si="28"/>
        <v>72570.261749999991</v>
      </c>
      <c r="BE49" s="69">
        <f t="shared" si="11"/>
        <v>61072.235437499992</v>
      </c>
      <c r="BF49" s="69">
        <f t="shared" si="12"/>
        <v>3261.2573723625046</v>
      </c>
      <c r="BG49" s="69">
        <f t="shared" si="13"/>
        <v>108255.13583333332</v>
      </c>
      <c r="BH49" s="69">
        <f t="shared" si="14"/>
        <v>62500</v>
      </c>
      <c r="BI49" s="69">
        <f t="shared" si="15"/>
        <v>3337.5</v>
      </c>
      <c r="BJ49" s="69">
        <f t="shared" si="16"/>
        <v>0</v>
      </c>
      <c r="BK49" s="69">
        <f t="shared" si="17"/>
        <v>0</v>
      </c>
      <c r="BL49" s="69">
        <f t="shared" si="18"/>
        <v>0</v>
      </c>
      <c r="BM49" s="69"/>
      <c r="BN49" s="69">
        <f t="shared" si="29"/>
        <v>1676490.9114351957</v>
      </c>
      <c r="BO49" s="70"/>
      <c r="BP49" s="71">
        <f t="shared" si="54"/>
        <v>1365494.5210419998</v>
      </c>
      <c r="BQ49" s="71">
        <f t="shared" si="55"/>
        <v>136903.75455986249</v>
      </c>
      <c r="BR49" s="71">
        <f t="shared" si="56"/>
        <v>108255.13583333332</v>
      </c>
      <c r="BS49" s="71">
        <f t="shared" si="57"/>
        <v>65837.5</v>
      </c>
      <c r="BT49" s="71">
        <f t="shared" si="19"/>
        <v>0</v>
      </c>
      <c r="BU49" s="71">
        <f t="shared" si="58"/>
        <v>1676490.9114351955</v>
      </c>
      <c r="BW49" s="68"/>
      <c r="BX49" s="71">
        <f t="shared" si="48"/>
        <v>0</v>
      </c>
      <c r="BY49" s="71">
        <f t="shared" si="48"/>
        <v>0</v>
      </c>
      <c r="BZ49" s="71">
        <f t="shared" si="48"/>
        <v>0</v>
      </c>
      <c r="CA49" s="71">
        <f t="shared" si="48"/>
        <v>223532.12152467112</v>
      </c>
      <c r="CB49" s="71">
        <f t="shared" si="48"/>
        <v>1676490.9114351957</v>
      </c>
      <c r="CC49" s="71">
        <f t="shared" si="48"/>
        <v>1676490.9114351957</v>
      </c>
      <c r="CD49" s="71">
        <f t="shared" si="48"/>
        <v>1676490.9114351957</v>
      </c>
      <c r="CE49" s="71">
        <f t="shared" si="48"/>
        <v>1676490.9114351957</v>
      </c>
      <c r="CF49" s="71">
        <f t="shared" si="48"/>
        <v>0</v>
      </c>
      <c r="CG49" s="71">
        <f t="shared" si="48"/>
        <v>0</v>
      </c>
      <c r="CH49" s="71">
        <f t="shared" si="48"/>
        <v>0</v>
      </c>
      <c r="CI49" s="71">
        <f t="shared" si="48"/>
        <v>0</v>
      </c>
      <c r="CJ49" s="71">
        <f t="shared" si="48"/>
        <v>0</v>
      </c>
      <c r="CK49" s="71">
        <f t="shared" si="48"/>
        <v>0</v>
      </c>
      <c r="CL49" s="71">
        <f t="shared" si="48"/>
        <v>0</v>
      </c>
      <c r="CM49" s="71">
        <f t="shared" si="48"/>
        <v>0</v>
      </c>
      <c r="CN49" s="71">
        <f t="shared" si="31"/>
        <v>0</v>
      </c>
      <c r="CQ49" s="72">
        <f t="shared" si="32"/>
        <v>0</v>
      </c>
      <c r="CR49" s="72">
        <f t="shared" si="32"/>
        <v>0</v>
      </c>
      <c r="CS49" s="72">
        <f t="shared" si="32"/>
        <v>0</v>
      </c>
      <c r="CT49" s="72">
        <f t="shared" si="32"/>
        <v>182065.93613891568</v>
      </c>
      <c r="CU49" s="72">
        <f t="shared" si="32"/>
        <v>1365494.5210419998</v>
      </c>
      <c r="CV49" s="72">
        <f t="shared" si="32"/>
        <v>1365494.5210419998</v>
      </c>
      <c r="CW49" s="72">
        <f t="shared" si="32"/>
        <v>1365494.5210419998</v>
      </c>
      <c r="CX49" s="72">
        <f t="shared" si="32"/>
        <v>1365494.5210419998</v>
      </c>
      <c r="CY49" s="72">
        <f t="shared" si="32"/>
        <v>0</v>
      </c>
      <c r="CZ49" s="72">
        <f t="shared" si="32"/>
        <v>0</v>
      </c>
      <c r="DA49" s="72">
        <f t="shared" si="32"/>
        <v>0</v>
      </c>
      <c r="DB49" s="72">
        <f t="shared" si="32"/>
        <v>0</v>
      </c>
      <c r="DC49" s="72">
        <f t="shared" si="32"/>
        <v>0</v>
      </c>
      <c r="DD49" s="72">
        <f t="shared" si="32"/>
        <v>0</v>
      </c>
      <c r="DE49" s="72">
        <f t="shared" si="32"/>
        <v>0</v>
      </c>
      <c r="DF49" s="72">
        <f t="shared" si="32"/>
        <v>0</v>
      </c>
      <c r="DG49" s="73"/>
      <c r="DI49" s="72">
        <f t="shared" si="46"/>
        <v>0</v>
      </c>
      <c r="DJ49" s="72">
        <f t="shared" si="46"/>
        <v>0</v>
      </c>
      <c r="DK49" s="72">
        <f t="shared" si="46"/>
        <v>0</v>
      </c>
      <c r="DL49" s="72">
        <f t="shared" si="46"/>
        <v>18253.833941313231</v>
      </c>
      <c r="DM49" s="72">
        <f t="shared" si="46"/>
        <v>136903.75455986249</v>
      </c>
      <c r="DN49" s="72">
        <f t="shared" si="46"/>
        <v>136903.75455986249</v>
      </c>
      <c r="DO49" s="72">
        <f t="shared" si="46"/>
        <v>136903.75455986249</v>
      </c>
      <c r="DP49" s="72">
        <f t="shared" si="46"/>
        <v>136903.75455986249</v>
      </c>
      <c r="DQ49" s="72">
        <f t="shared" si="46"/>
        <v>0</v>
      </c>
      <c r="DR49" s="72">
        <f t="shared" si="46"/>
        <v>0</v>
      </c>
      <c r="DS49" s="72">
        <f t="shared" si="46"/>
        <v>0</v>
      </c>
      <c r="DT49" s="72">
        <f t="shared" si="46"/>
        <v>0</v>
      </c>
      <c r="DU49" s="72">
        <f t="shared" si="46"/>
        <v>0</v>
      </c>
      <c r="DV49" s="72">
        <f t="shared" si="46"/>
        <v>0</v>
      </c>
      <c r="DW49" s="72">
        <f t="shared" si="46"/>
        <v>0</v>
      </c>
      <c r="DX49" s="72">
        <f t="shared" si="46"/>
        <v>0</v>
      </c>
      <c r="EA49" s="72">
        <f t="shared" si="33"/>
        <v>0</v>
      </c>
      <c r="EB49" s="72">
        <f t="shared" si="33"/>
        <v>0</v>
      </c>
      <c r="EC49" s="72">
        <f t="shared" si="33"/>
        <v>0</v>
      </c>
      <c r="ED49" s="72">
        <f t="shared" si="33"/>
        <v>14434.018111109712</v>
      </c>
      <c r="EE49" s="72">
        <f t="shared" si="33"/>
        <v>108255.13583333332</v>
      </c>
      <c r="EF49" s="72">
        <f t="shared" si="33"/>
        <v>108255.13583333332</v>
      </c>
      <c r="EG49" s="72">
        <f t="shared" si="33"/>
        <v>108255.13583333332</v>
      </c>
      <c r="EH49" s="72">
        <f t="shared" si="33"/>
        <v>108255.13583333332</v>
      </c>
      <c r="EI49" s="72">
        <f t="shared" si="33"/>
        <v>0</v>
      </c>
      <c r="EJ49" s="72">
        <f t="shared" si="33"/>
        <v>0</v>
      </c>
      <c r="EK49" s="72">
        <f t="shared" si="33"/>
        <v>0</v>
      </c>
      <c r="EL49" s="72">
        <f t="shared" si="33"/>
        <v>0</v>
      </c>
      <c r="EM49" s="72">
        <f t="shared" si="33"/>
        <v>0</v>
      </c>
      <c r="EN49" s="72">
        <f t="shared" si="33"/>
        <v>0</v>
      </c>
      <c r="EO49" s="72">
        <f t="shared" si="33"/>
        <v>0</v>
      </c>
      <c r="EP49" s="72">
        <f t="shared" si="33"/>
        <v>0</v>
      </c>
      <c r="ES49" s="72">
        <f t="shared" si="34"/>
        <v>0</v>
      </c>
      <c r="ET49" s="72">
        <f t="shared" si="34"/>
        <v>0</v>
      </c>
      <c r="EU49" s="72">
        <f t="shared" si="34"/>
        <v>0</v>
      </c>
      <c r="EV49" s="72">
        <f t="shared" si="34"/>
        <v>8778.3333333324827</v>
      </c>
      <c r="EW49" s="72">
        <f t="shared" si="34"/>
        <v>65837.5</v>
      </c>
      <c r="EX49" s="72">
        <f t="shared" si="34"/>
        <v>65837.5</v>
      </c>
      <c r="EY49" s="72">
        <f t="shared" si="34"/>
        <v>65837.5</v>
      </c>
      <c r="EZ49" s="72">
        <f t="shared" si="34"/>
        <v>65837.5</v>
      </c>
      <c r="FA49" s="72">
        <f t="shared" si="34"/>
        <v>0</v>
      </c>
      <c r="FB49" s="72">
        <f t="shared" si="34"/>
        <v>0</v>
      </c>
      <c r="FC49" s="72">
        <f t="shared" si="34"/>
        <v>0</v>
      </c>
      <c r="FD49" s="72">
        <f t="shared" si="34"/>
        <v>0</v>
      </c>
      <c r="FE49" s="72">
        <f t="shared" si="34"/>
        <v>0</v>
      </c>
      <c r="FF49" s="72">
        <f t="shared" si="34"/>
        <v>0</v>
      </c>
      <c r="FG49" s="72">
        <f t="shared" si="34"/>
        <v>0</v>
      </c>
      <c r="FH49" s="72">
        <f t="shared" si="34"/>
        <v>0</v>
      </c>
      <c r="FK49" s="72">
        <f t="shared" si="47"/>
        <v>0</v>
      </c>
      <c r="FL49" s="72">
        <f t="shared" si="47"/>
        <v>0</v>
      </c>
      <c r="FM49" s="72">
        <f t="shared" si="47"/>
        <v>0</v>
      </c>
      <c r="FN49" s="72">
        <f t="shared" si="47"/>
        <v>0</v>
      </c>
      <c r="FO49" s="72">
        <f t="shared" si="47"/>
        <v>0</v>
      </c>
      <c r="FP49" s="72">
        <f t="shared" si="47"/>
        <v>0</v>
      </c>
      <c r="FQ49" s="72">
        <f t="shared" si="47"/>
        <v>0</v>
      </c>
      <c r="FR49" s="72">
        <f t="shared" si="47"/>
        <v>0</v>
      </c>
      <c r="FS49" s="72">
        <f t="shared" si="47"/>
        <v>0</v>
      </c>
      <c r="FT49" s="72">
        <f t="shared" si="47"/>
        <v>0</v>
      </c>
      <c r="FU49" s="72">
        <f t="shared" si="47"/>
        <v>0</v>
      </c>
      <c r="FV49" s="72">
        <f t="shared" si="47"/>
        <v>0</v>
      </c>
      <c r="FW49" s="72">
        <f t="shared" si="47"/>
        <v>0</v>
      </c>
      <c r="FX49" s="72">
        <f t="shared" si="47"/>
        <v>0</v>
      </c>
      <c r="FY49" s="72">
        <f t="shared" si="47"/>
        <v>0</v>
      </c>
      <c r="FZ49" s="72">
        <f t="shared" si="47"/>
        <v>0</v>
      </c>
    </row>
    <row r="50" spans="2:182" s="63" customFormat="1" x14ac:dyDescent="0.25">
      <c r="B50" s="59">
        <v>30</v>
      </c>
      <c r="C50" s="60" t="s">
        <v>30</v>
      </c>
      <c r="D50" s="61" t="s">
        <v>43</v>
      </c>
      <c r="E50" s="74" t="s">
        <v>136</v>
      </c>
      <c r="F50" s="74" t="s">
        <v>137</v>
      </c>
      <c r="H50" s="64">
        <v>44887</v>
      </c>
      <c r="I50" s="64">
        <v>44897</v>
      </c>
      <c r="J50" s="64">
        <v>44904</v>
      </c>
      <c r="K50" s="64">
        <v>44912</v>
      </c>
      <c r="L50" s="64">
        <v>44915</v>
      </c>
      <c r="M50" s="64">
        <v>44927</v>
      </c>
      <c r="N50" s="64">
        <v>45047</v>
      </c>
      <c r="O50" s="65">
        <v>4</v>
      </c>
      <c r="Q50" s="65">
        <v>0</v>
      </c>
      <c r="R50" s="65">
        <v>0</v>
      </c>
      <c r="S50" s="66">
        <v>0</v>
      </c>
      <c r="T50" s="66">
        <v>0</v>
      </c>
      <c r="U50" s="66">
        <v>1</v>
      </c>
      <c r="V50" s="66">
        <v>1</v>
      </c>
      <c r="W50" s="66">
        <v>1</v>
      </c>
      <c r="X50" s="66">
        <v>1</v>
      </c>
      <c r="Y50" s="66">
        <v>0</v>
      </c>
      <c r="Z50" s="66"/>
      <c r="AA50" s="66"/>
      <c r="AB50" s="66"/>
      <c r="AC50" s="65"/>
      <c r="AD50" s="65"/>
      <c r="AE50" s="65"/>
      <c r="AF50" s="65"/>
      <c r="AG50" s="65"/>
      <c r="AI50" s="65">
        <f t="shared" si="0"/>
        <v>4</v>
      </c>
      <c r="AK50" s="67">
        <v>1085728.6299999999</v>
      </c>
      <c r="AL50" s="67">
        <v>158333</v>
      </c>
      <c r="AM50" s="67">
        <v>0</v>
      </c>
      <c r="AN50" s="67">
        <v>55000</v>
      </c>
      <c r="AO50" s="67">
        <f t="shared" si="1"/>
        <v>142445.05663499999</v>
      </c>
      <c r="AP50" s="67">
        <f t="shared" si="2"/>
        <v>87084.314100000003</v>
      </c>
      <c r="AQ50" s="67">
        <f t="shared" si="3"/>
        <v>7464.3697799999991</v>
      </c>
      <c r="AR50" s="67">
        <f t="shared" si="4"/>
        <v>0</v>
      </c>
      <c r="AS50" s="67">
        <f t="shared" si="5"/>
        <v>9178.7155793999955</v>
      </c>
      <c r="AT50" s="67">
        <f t="shared" si="26"/>
        <v>1052889.1739055999</v>
      </c>
      <c r="AU50" s="68"/>
      <c r="AV50" s="69">
        <f t="shared" si="27"/>
        <v>1085728.6299999999</v>
      </c>
      <c r="AW50" s="69">
        <f t="shared" si="6"/>
        <v>158333</v>
      </c>
      <c r="AX50" s="69">
        <f t="shared" si="6"/>
        <v>0</v>
      </c>
      <c r="AY50" s="69">
        <f t="shared" si="6"/>
        <v>55000</v>
      </c>
      <c r="AZ50" s="67">
        <f t="shared" si="7"/>
        <v>29857.479119999996</v>
      </c>
      <c r="BA50" s="69">
        <f t="shared" si="8"/>
        <v>0</v>
      </c>
      <c r="BB50" s="69">
        <f t="shared" si="9"/>
        <v>11818.585484999998</v>
      </c>
      <c r="BC50" s="69">
        <f t="shared" si="10"/>
        <v>24756.826437</v>
      </c>
      <c r="BD50" s="69">
        <f t="shared" si="28"/>
        <v>72570.261749999991</v>
      </c>
      <c r="BE50" s="69">
        <f t="shared" si="11"/>
        <v>61072.235437499992</v>
      </c>
      <c r="BF50" s="69">
        <f t="shared" si="12"/>
        <v>3261.2573723625046</v>
      </c>
      <c r="BG50" s="69">
        <f t="shared" si="13"/>
        <v>108255.13583333332</v>
      </c>
      <c r="BH50" s="69">
        <f t="shared" si="14"/>
        <v>62500</v>
      </c>
      <c r="BI50" s="69">
        <f t="shared" si="15"/>
        <v>3337.5</v>
      </c>
      <c r="BJ50" s="69">
        <f t="shared" si="16"/>
        <v>0</v>
      </c>
      <c r="BK50" s="69">
        <f t="shared" si="17"/>
        <v>0</v>
      </c>
      <c r="BL50" s="69">
        <f t="shared" si="18"/>
        <v>0</v>
      </c>
      <c r="BM50" s="69"/>
      <c r="BN50" s="69">
        <f t="shared" si="29"/>
        <v>1676490.9114351957</v>
      </c>
      <c r="BO50" s="70"/>
      <c r="BP50" s="71">
        <f t="shared" si="54"/>
        <v>1365494.5210419998</v>
      </c>
      <c r="BQ50" s="71">
        <f t="shared" si="55"/>
        <v>136903.75455986249</v>
      </c>
      <c r="BR50" s="71">
        <f t="shared" si="56"/>
        <v>108255.13583333332</v>
      </c>
      <c r="BS50" s="71">
        <f t="shared" si="57"/>
        <v>65837.5</v>
      </c>
      <c r="BT50" s="71">
        <f t="shared" si="19"/>
        <v>0</v>
      </c>
      <c r="BU50" s="71">
        <f t="shared" si="58"/>
        <v>1676490.9114351955</v>
      </c>
      <c r="BW50" s="68"/>
      <c r="BX50" s="71">
        <f t="shared" si="48"/>
        <v>0</v>
      </c>
      <c r="BY50" s="71">
        <f t="shared" si="48"/>
        <v>0</v>
      </c>
      <c r="BZ50" s="71">
        <f t="shared" si="48"/>
        <v>0</v>
      </c>
      <c r="CA50" s="71">
        <f t="shared" si="48"/>
        <v>0</v>
      </c>
      <c r="CB50" s="71">
        <f t="shared" si="48"/>
        <v>1676490.9114351957</v>
      </c>
      <c r="CC50" s="71">
        <f t="shared" si="48"/>
        <v>1676490.9114351957</v>
      </c>
      <c r="CD50" s="71">
        <f t="shared" si="48"/>
        <v>1676490.9114351957</v>
      </c>
      <c r="CE50" s="71">
        <f t="shared" si="48"/>
        <v>1676490.9114351957</v>
      </c>
      <c r="CF50" s="71">
        <f t="shared" si="48"/>
        <v>0</v>
      </c>
      <c r="CG50" s="71">
        <f t="shared" si="48"/>
        <v>0</v>
      </c>
      <c r="CH50" s="71">
        <f t="shared" si="48"/>
        <v>0</v>
      </c>
      <c r="CI50" s="71">
        <f t="shared" si="48"/>
        <v>0</v>
      </c>
      <c r="CJ50" s="71">
        <f t="shared" si="48"/>
        <v>0</v>
      </c>
      <c r="CK50" s="71">
        <f t="shared" si="48"/>
        <v>0</v>
      </c>
      <c r="CL50" s="71">
        <f t="shared" si="48"/>
        <v>0</v>
      </c>
      <c r="CM50" s="71">
        <f t="shared" si="48"/>
        <v>0</v>
      </c>
      <c r="CN50" s="71">
        <f t="shared" si="31"/>
        <v>0</v>
      </c>
      <c r="CQ50" s="72">
        <f t="shared" si="32"/>
        <v>0</v>
      </c>
      <c r="CR50" s="72">
        <f t="shared" si="32"/>
        <v>0</v>
      </c>
      <c r="CS50" s="72">
        <f t="shared" si="32"/>
        <v>0</v>
      </c>
      <c r="CT50" s="72">
        <f t="shared" si="32"/>
        <v>0</v>
      </c>
      <c r="CU50" s="72">
        <f t="shared" si="32"/>
        <v>1365494.5210419998</v>
      </c>
      <c r="CV50" s="72">
        <f t="shared" si="32"/>
        <v>1365494.5210419998</v>
      </c>
      <c r="CW50" s="72">
        <f t="shared" si="32"/>
        <v>1365494.5210419998</v>
      </c>
      <c r="CX50" s="72">
        <f t="shared" si="32"/>
        <v>1365494.5210419998</v>
      </c>
      <c r="CY50" s="72">
        <f t="shared" si="32"/>
        <v>0</v>
      </c>
      <c r="CZ50" s="72">
        <f t="shared" si="32"/>
        <v>0</v>
      </c>
      <c r="DA50" s="72">
        <f t="shared" si="32"/>
        <v>0</v>
      </c>
      <c r="DB50" s="72">
        <f t="shared" si="32"/>
        <v>0</v>
      </c>
      <c r="DC50" s="72">
        <f t="shared" si="32"/>
        <v>0</v>
      </c>
      <c r="DD50" s="72">
        <f t="shared" si="32"/>
        <v>0</v>
      </c>
      <c r="DE50" s="72">
        <f t="shared" si="32"/>
        <v>0</v>
      </c>
      <c r="DF50" s="72">
        <f t="shared" si="32"/>
        <v>0</v>
      </c>
      <c r="DG50" s="73"/>
      <c r="DI50" s="72">
        <f t="shared" si="46"/>
        <v>0</v>
      </c>
      <c r="DJ50" s="72">
        <f t="shared" si="46"/>
        <v>0</v>
      </c>
      <c r="DK50" s="72">
        <f t="shared" si="46"/>
        <v>0</v>
      </c>
      <c r="DL50" s="72">
        <f t="shared" si="46"/>
        <v>0</v>
      </c>
      <c r="DM50" s="72">
        <f t="shared" si="46"/>
        <v>136903.75455986249</v>
      </c>
      <c r="DN50" s="72">
        <f t="shared" si="46"/>
        <v>136903.75455986249</v>
      </c>
      <c r="DO50" s="72">
        <f t="shared" si="46"/>
        <v>136903.75455986249</v>
      </c>
      <c r="DP50" s="72">
        <f t="shared" si="46"/>
        <v>136903.75455986249</v>
      </c>
      <c r="DQ50" s="72">
        <f t="shared" si="46"/>
        <v>0</v>
      </c>
      <c r="DR50" s="72">
        <f t="shared" si="46"/>
        <v>0</v>
      </c>
      <c r="DS50" s="72">
        <f t="shared" si="46"/>
        <v>0</v>
      </c>
      <c r="DT50" s="72">
        <f t="shared" si="46"/>
        <v>0</v>
      </c>
      <c r="DU50" s="72">
        <f t="shared" si="46"/>
        <v>0</v>
      </c>
      <c r="DV50" s="72">
        <f t="shared" si="46"/>
        <v>0</v>
      </c>
      <c r="DW50" s="72">
        <f t="shared" si="46"/>
        <v>0</v>
      </c>
      <c r="DX50" s="72">
        <f t="shared" si="46"/>
        <v>0</v>
      </c>
      <c r="EA50" s="72">
        <f t="shared" si="33"/>
        <v>0</v>
      </c>
      <c r="EB50" s="72">
        <f t="shared" si="33"/>
        <v>0</v>
      </c>
      <c r="EC50" s="72">
        <f t="shared" si="33"/>
        <v>0</v>
      </c>
      <c r="ED50" s="72">
        <f t="shared" si="33"/>
        <v>0</v>
      </c>
      <c r="EE50" s="72">
        <f t="shared" si="33"/>
        <v>108255.13583333332</v>
      </c>
      <c r="EF50" s="72">
        <f t="shared" si="33"/>
        <v>108255.13583333332</v>
      </c>
      <c r="EG50" s="72">
        <f t="shared" si="33"/>
        <v>108255.13583333332</v>
      </c>
      <c r="EH50" s="72">
        <f t="shared" si="33"/>
        <v>108255.13583333332</v>
      </c>
      <c r="EI50" s="72">
        <f t="shared" si="33"/>
        <v>0</v>
      </c>
      <c r="EJ50" s="72">
        <f t="shared" si="33"/>
        <v>0</v>
      </c>
      <c r="EK50" s="72">
        <f t="shared" si="33"/>
        <v>0</v>
      </c>
      <c r="EL50" s="72">
        <f t="shared" si="33"/>
        <v>0</v>
      </c>
      <c r="EM50" s="72">
        <f t="shared" si="33"/>
        <v>0</v>
      </c>
      <c r="EN50" s="72">
        <f t="shared" si="33"/>
        <v>0</v>
      </c>
      <c r="EO50" s="72">
        <f t="shared" si="33"/>
        <v>0</v>
      </c>
      <c r="EP50" s="72">
        <f t="shared" si="33"/>
        <v>0</v>
      </c>
      <c r="ES50" s="72">
        <f t="shared" si="34"/>
        <v>0</v>
      </c>
      <c r="ET50" s="72">
        <f t="shared" si="34"/>
        <v>0</v>
      </c>
      <c r="EU50" s="72">
        <f t="shared" si="34"/>
        <v>0</v>
      </c>
      <c r="EV50" s="72">
        <f t="shared" si="34"/>
        <v>0</v>
      </c>
      <c r="EW50" s="72">
        <f t="shared" si="34"/>
        <v>65837.5</v>
      </c>
      <c r="EX50" s="72">
        <f t="shared" si="34"/>
        <v>65837.5</v>
      </c>
      <c r="EY50" s="72">
        <f t="shared" si="34"/>
        <v>65837.5</v>
      </c>
      <c r="EZ50" s="72">
        <f t="shared" si="34"/>
        <v>65837.5</v>
      </c>
      <c r="FA50" s="72">
        <f t="shared" si="34"/>
        <v>0</v>
      </c>
      <c r="FB50" s="72">
        <f t="shared" si="34"/>
        <v>0</v>
      </c>
      <c r="FC50" s="72">
        <f t="shared" si="34"/>
        <v>0</v>
      </c>
      <c r="FD50" s="72">
        <f t="shared" si="34"/>
        <v>0</v>
      </c>
      <c r="FE50" s="72">
        <f t="shared" si="34"/>
        <v>0</v>
      </c>
      <c r="FF50" s="72">
        <f t="shared" si="34"/>
        <v>0</v>
      </c>
      <c r="FG50" s="72">
        <f t="shared" si="34"/>
        <v>0</v>
      </c>
      <c r="FH50" s="72">
        <f t="shared" si="34"/>
        <v>0</v>
      </c>
      <c r="FK50" s="72">
        <f t="shared" si="47"/>
        <v>0</v>
      </c>
      <c r="FL50" s="72">
        <f t="shared" si="47"/>
        <v>0</v>
      </c>
      <c r="FM50" s="72">
        <f t="shared" si="47"/>
        <v>0</v>
      </c>
      <c r="FN50" s="72">
        <f t="shared" si="47"/>
        <v>0</v>
      </c>
      <c r="FO50" s="72">
        <f t="shared" si="47"/>
        <v>0</v>
      </c>
      <c r="FP50" s="72">
        <f t="shared" si="47"/>
        <v>0</v>
      </c>
      <c r="FQ50" s="72">
        <f t="shared" si="47"/>
        <v>0</v>
      </c>
      <c r="FR50" s="72">
        <f t="shared" si="47"/>
        <v>0</v>
      </c>
      <c r="FS50" s="72">
        <f t="shared" si="47"/>
        <v>0</v>
      </c>
      <c r="FT50" s="72">
        <f t="shared" si="47"/>
        <v>0</v>
      </c>
      <c r="FU50" s="72">
        <f t="shared" si="47"/>
        <v>0</v>
      </c>
      <c r="FV50" s="72">
        <f t="shared" si="47"/>
        <v>0</v>
      </c>
      <c r="FW50" s="72">
        <f t="shared" si="47"/>
        <v>0</v>
      </c>
      <c r="FX50" s="72">
        <f t="shared" si="47"/>
        <v>0</v>
      </c>
      <c r="FY50" s="72">
        <f t="shared" si="47"/>
        <v>0</v>
      </c>
      <c r="FZ50" s="72">
        <f t="shared" si="47"/>
        <v>0</v>
      </c>
    </row>
    <row r="51" spans="2:182" s="63" customFormat="1" x14ac:dyDescent="0.25">
      <c r="B51" s="59">
        <v>31</v>
      </c>
      <c r="C51" s="60" t="s">
        <v>30</v>
      </c>
      <c r="D51" s="61" t="s">
        <v>43</v>
      </c>
      <c r="E51" s="74" t="s">
        <v>136</v>
      </c>
      <c r="F51" s="74" t="s">
        <v>137</v>
      </c>
      <c r="H51" s="64">
        <v>44887</v>
      </c>
      <c r="I51" s="64">
        <v>44897</v>
      </c>
      <c r="J51" s="64">
        <v>44904</v>
      </c>
      <c r="K51" s="64">
        <v>44912</v>
      </c>
      <c r="L51" s="64">
        <v>44915</v>
      </c>
      <c r="M51" s="64">
        <v>44927</v>
      </c>
      <c r="N51" s="64">
        <v>45047</v>
      </c>
      <c r="O51" s="65">
        <v>4</v>
      </c>
      <c r="Q51" s="65">
        <v>0</v>
      </c>
      <c r="R51" s="65">
        <v>0</v>
      </c>
      <c r="S51" s="66">
        <v>0</v>
      </c>
      <c r="T51" s="66">
        <v>0</v>
      </c>
      <c r="U51" s="66">
        <v>1</v>
      </c>
      <c r="V51" s="66">
        <v>1</v>
      </c>
      <c r="W51" s="66">
        <v>1</v>
      </c>
      <c r="X51" s="66">
        <v>1</v>
      </c>
      <c r="Y51" s="66">
        <v>0</v>
      </c>
      <c r="Z51" s="66"/>
      <c r="AA51" s="66"/>
      <c r="AB51" s="66"/>
      <c r="AC51" s="65"/>
      <c r="AD51" s="65"/>
      <c r="AE51" s="65"/>
      <c r="AF51" s="65"/>
      <c r="AG51" s="65"/>
      <c r="AI51" s="65">
        <f t="shared" si="0"/>
        <v>4</v>
      </c>
      <c r="AK51" s="67">
        <v>1085728.6299999999</v>
      </c>
      <c r="AL51" s="67">
        <v>158333</v>
      </c>
      <c r="AM51" s="67">
        <v>0</v>
      </c>
      <c r="AN51" s="67">
        <v>55000</v>
      </c>
      <c r="AO51" s="67">
        <f t="shared" si="1"/>
        <v>142445.05663499999</v>
      </c>
      <c r="AP51" s="67">
        <f t="shared" si="2"/>
        <v>87084.314100000003</v>
      </c>
      <c r="AQ51" s="67">
        <f t="shared" si="3"/>
        <v>7464.3697799999991</v>
      </c>
      <c r="AR51" s="67">
        <f t="shared" si="4"/>
        <v>0</v>
      </c>
      <c r="AS51" s="67">
        <f t="shared" si="5"/>
        <v>9178.7155793999955</v>
      </c>
      <c r="AT51" s="67">
        <f t="shared" si="26"/>
        <v>1052889.1739055999</v>
      </c>
      <c r="AU51" s="68"/>
      <c r="AV51" s="69">
        <f t="shared" si="27"/>
        <v>1085728.6299999999</v>
      </c>
      <c r="AW51" s="69">
        <f t="shared" si="6"/>
        <v>158333</v>
      </c>
      <c r="AX51" s="69">
        <f t="shared" si="6"/>
        <v>0</v>
      </c>
      <c r="AY51" s="69">
        <f t="shared" si="6"/>
        <v>55000</v>
      </c>
      <c r="AZ51" s="67">
        <f t="shared" si="7"/>
        <v>29857.479119999996</v>
      </c>
      <c r="BA51" s="69">
        <f t="shared" si="8"/>
        <v>0</v>
      </c>
      <c r="BB51" s="69">
        <f t="shared" si="9"/>
        <v>11818.585484999998</v>
      </c>
      <c r="BC51" s="69">
        <f t="shared" si="10"/>
        <v>24756.826437</v>
      </c>
      <c r="BD51" s="69">
        <f t="shared" si="28"/>
        <v>72570.261749999991</v>
      </c>
      <c r="BE51" s="69">
        <f t="shared" si="11"/>
        <v>61072.235437499992</v>
      </c>
      <c r="BF51" s="69">
        <f t="shared" si="12"/>
        <v>3261.2573723625046</v>
      </c>
      <c r="BG51" s="69">
        <f t="shared" si="13"/>
        <v>108255.13583333332</v>
      </c>
      <c r="BH51" s="69">
        <f t="shared" si="14"/>
        <v>62500</v>
      </c>
      <c r="BI51" s="69">
        <f t="shared" si="15"/>
        <v>3337.5</v>
      </c>
      <c r="BJ51" s="69">
        <f t="shared" si="16"/>
        <v>0</v>
      </c>
      <c r="BK51" s="69">
        <f t="shared" si="17"/>
        <v>0</v>
      </c>
      <c r="BL51" s="69">
        <f t="shared" si="18"/>
        <v>0</v>
      </c>
      <c r="BM51" s="69"/>
      <c r="BN51" s="69">
        <f t="shared" si="29"/>
        <v>1676490.9114351957</v>
      </c>
      <c r="BO51" s="70"/>
      <c r="BP51" s="71">
        <f t="shared" si="54"/>
        <v>1365494.5210419998</v>
      </c>
      <c r="BQ51" s="71">
        <f t="shared" si="55"/>
        <v>136903.75455986249</v>
      </c>
      <c r="BR51" s="71">
        <f t="shared" si="56"/>
        <v>108255.13583333332</v>
      </c>
      <c r="BS51" s="71">
        <f t="shared" si="57"/>
        <v>65837.5</v>
      </c>
      <c r="BT51" s="71">
        <f t="shared" si="19"/>
        <v>0</v>
      </c>
      <c r="BU51" s="71">
        <f t="shared" si="58"/>
        <v>1676490.9114351955</v>
      </c>
      <c r="BW51" s="68"/>
      <c r="BX51" s="71">
        <f t="shared" si="48"/>
        <v>0</v>
      </c>
      <c r="BY51" s="71">
        <f t="shared" si="48"/>
        <v>0</v>
      </c>
      <c r="BZ51" s="71">
        <f t="shared" si="48"/>
        <v>0</v>
      </c>
      <c r="CA51" s="71">
        <f t="shared" si="48"/>
        <v>0</v>
      </c>
      <c r="CB51" s="71">
        <f t="shared" si="48"/>
        <v>1676490.9114351957</v>
      </c>
      <c r="CC51" s="71">
        <f t="shared" si="48"/>
        <v>1676490.9114351957</v>
      </c>
      <c r="CD51" s="71">
        <f t="shared" si="48"/>
        <v>1676490.9114351957</v>
      </c>
      <c r="CE51" s="71">
        <f t="shared" si="48"/>
        <v>1676490.9114351957</v>
      </c>
      <c r="CF51" s="71">
        <f t="shared" si="48"/>
        <v>0</v>
      </c>
      <c r="CG51" s="71">
        <f t="shared" si="48"/>
        <v>0</v>
      </c>
      <c r="CH51" s="71">
        <f t="shared" si="48"/>
        <v>0</v>
      </c>
      <c r="CI51" s="71">
        <f t="shared" si="48"/>
        <v>0</v>
      </c>
      <c r="CJ51" s="71">
        <f t="shared" si="48"/>
        <v>0</v>
      </c>
      <c r="CK51" s="71">
        <f t="shared" si="48"/>
        <v>0</v>
      </c>
      <c r="CL51" s="71">
        <f t="shared" si="48"/>
        <v>0</v>
      </c>
      <c r="CM51" s="71">
        <f t="shared" si="48"/>
        <v>0</v>
      </c>
      <c r="CN51" s="71">
        <f t="shared" si="31"/>
        <v>0</v>
      </c>
      <c r="CQ51" s="72">
        <f t="shared" si="32"/>
        <v>0</v>
      </c>
      <c r="CR51" s="72">
        <f t="shared" si="32"/>
        <v>0</v>
      </c>
      <c r="CS51" s="72">
        <f t="shared" si="32"/>
        <v>0</v>
      </c>
      <c r="CT51" s="72">
        <f t="shared" si="32"/>
        <v>0</v>
      </c>
      <c r="CU51" s="72">
        <f t="shared" si="32"/>
        <v>1365494.5210419998</v>
      </c>
      <c r="CV51" s="72">
        <f t="shared" si="32"/>
        <v>1365494.5210419998</v>
      </c>
      <c r="CW51" s="72">
        <f t="shared" si="32"/>
        <v>1365494.5210419998</v>
      </c>
      <c r="CX51" s="72">
        <f t="shared" si="32"/>
        <v>1365494.5210419998</v>
      </c>
      <c r="CY51" s="72">
        <f t="shared" si="32"/>
        <v>0</v>
      </c>
      <c r="CZ51" s="72">
        <f t="shared" si="32"/>
        <v>0</v>
      </c>
      <c r="DA51" s="72">
        <f t="shared" si="32"/>
        <v>0</v>
      </c>
      <c r="DB51" s="72">
        <f t="shared" si="32"/>
        <v>0</v>
      </c>
      <c r="DC51" s="72">
        <f t="shared" si="32"/>
        <v>0</v>
      </c>
      <c r="DD51" s="72">
        <f t="shared" si="32"/>
        <v>0</v>
      </c>
      <c r="DE51" s="72">
        <f t="shared" si="32"/>
        <v>0</v>
      </c>
      <c r="DF51" s="72">
        <f t="shared" si="32"/>
        <v>0</v>
      </c>
      <c r="DG51" s="73"/>
      <c r="DI51" s="72">
        <f t="shared" si="46"/>
        <v>0</v>
      </c>
      <c r="DJ51" s="72">
        <f t="shared" si="46"/>
        <v>0</v>
      </c>
      <c r="DK51" s="72">
        <f t="shared" si="46"/>
        <v>0</v>
      </c>
      <c r="DL51" s="72">
        <f t="shared" si="46"/>
        <v>0</v>
      </c>
      <c r="DM51" s="72">
        <f t="shared" si="46"/>
        <v>136903.75455986249</v>
      </c>
      <c r="DN51" s="72">
        <f t="shared" si="46"/>
        <v>136903.75455986249</v>
      </c>
      <c r="DO51" s="72">
        <f t="shared" si="46"/>
        <v>136903.75455986249</v>
      </c>
      <c r="DP51" s="72">
        <f t="shared" si="46"/>
        <v>136903.75455986249</v>
      </c>
      <c r="DQ51" s="72">
        <f t="shared" si="46"/>
        <v>0</v>
      </c>
      <c r="DR51" s="72">
        <f t="shared" si="46"/>
        <v>0</v>
      </c>
      <c r="DS51" s="72">
        <f t="shared" si="46"/>
        <v>0</v>
      </c>
      <c r="DT51" s="72">
        <f t="shared" si="46"/>
        <v>0</v>
      </c>
      <c r="DU51" s="72">
        <f t="shared" si="46"/>
        <v>0</v>
      </c>
      <c r="DV51" s="72">
        <f t="shared" si="46"/>
        <v>0</v>
      </c>
      <c r="DW51" s="72">
        <f t="shared" si="46"/>
        <v>0</v>
      </c>
      <c r="DX51" s="72">
        <f t="shared" si="46"/>
        <v>0</v>
      </c>
      <c r="EA51" s="72">
        <f t="shared" si="33"/>
        <v>0</v>
      </c>
      <c r="EB51" s="72">
        <f t="shared" si="33"/>
        <v>0</v>
      </c>
      <c r="EC51" s="72">
        <f t="shared" si="33"/>
        <v>0</v>
      </c>
      <c r="ED51" s="72">
        <f t="shared" si="33"/>
        <v>0</v>
      </c>
      <c r="EE51" s="72">
        <f t="shared" si="33"/>
        <v>108255.13583333332</v>
      </c>
      <c r="EF51" s="72">
        <f t="shared" si="33"/>
        <v>108255.13583333332</v>
      </c>
      <c r="EG51" s="72">
        <f t="shared" si="33"/>
        <v>108255.13583333332</v>
      </c>
      <c r="EH51" s="72">
        <f t="shared" si="33"/>
        <v>108255.13583333332</v>
      </c>
      <c r="EI51" s="72">
        <f t="shared" si="33"/>
        <v>0</v>
      </c>
      <c r="EJ51" s="72">
        <f t="shared" si="33"/>
        <v>0</v>
      </c>
      <c r="EK51" s="72">
        <f t="shared" si="33"/>
        <v>0</v>
      </c>
      <c r="EL51" s="72">
        <f t="shared" si="33"/>
        <v>0</v>
      </c>
      <c r="EM51" s="72">
        <f t="shared" si="33"/>
        <v>0</v>
      </c>
      <c r="EN51" s="72">
        <f t="shared" si="33"/>
        <v>0</v>
      </c>
      <c r="EO51" s="72">
        <f t="shared" si="33"/>
        <v>0</v>
      </c>
      <c r="EP51" s="72">
        <f t="shared" si="33"/>
        <v>0</v>
      </c>
      <c r="ES51" s="72">
        <f t="shared" si="34"/>
        <v>0</v>
      </c>
      <c r="ET51" s="72">
        <f t="shared" si="34"/>
        <v>0</v>
      </c>
      <c r="EU51" s="72">
        <f t="shared" si="34"/>
        <v>0</v>
      </c>
      <c r="EV51" s="72">
        <f t="shared" si="34"/>
        <v>0</v>
      </c>
      <c r="EW51" s="72">
        <f t="shared" si="34"/>
        <v>65837.5</v>
      </c>
      <c r="EX51" s="72">
        <f t="shared" si="34"/>
        <v>65837.5</v>
      </c>
      <c r="EY51" s="72">
        <f t="shared" si="34"/>
        <v>65837.5</v>
      </c>
      <c r="EZ51" s="72">
        <f t="shared" si="34"/>
        <v>65837.5</v>
      </c>
      <c r="FA51" s="72">
        <f t="shared" si="34"/>
        <v>0</v>
      </c>
      <c r="FB51" s="72">
        <f t="shared" si="34"/>
        <v>0</v>
      </c>
      <c r="FC51" s="72">
        <f t="shared" si="34"/>
        <v>0</v>
      </c>
      <c r="FD51" s="72">
        <f t="shared" si="34"/>
        <v>0</v>
      </c>
      <c r="FE51" s="72">
        <f t="shared" si="34"/>
        <v>0</v>
      </c>
      <c r="FF51" s="72">
        <f t="shared" si="34"/>
        <v>0</v>
      </c>
      <c r="FG51" s="72">
        <f t="shared" si="34"/>
        <v>0</v>
      </c>
      <c r="FH51" s="72">
        <f t="shared" si="34"/>
        <v>0</v>
      </c>
      <c r="FK51" s="72">
        <f t="shared" si="47"/>
        <v>0</v>
      </c>
      <c r="FL51" s="72">
        <f t="shared" si="47"/>
        <v>0</v>
      </c>
      <c r="FM51" s="72">
        <f t="shared" si="47"/>
        <v>0</v>
      </c>
      <c r="FN51" s="72">
        <f t="shared" si="47"/>
        <v>0</v>
      </c>
      <c r="FO51" s="72">
        <f t="shared" si="47"/>
        <v>0</v>
      </c>
      <c r="FP51" s="72">
        <f t="shared" si="47"/>
        <v>0</v>
      </c>
      <c r="FQ51" s="72">
        <f t="shared" si="47"/>
        <v>0</v>
      </c>
      <c r="FR51" s="72">
        <f t="shared" si="47"/>
        <v>0</v>
      </c>
      <c r="FS51" s="72">
        <f t="shared" si="47"/>
        <v>0</v>
      </c>
      <c r="FT51" s="72">
        <f t="shared" si="47"/>
        <v>0</v>
      </c>
      <c r="FU51" s="72">
        <f t="shared" si="47"/>
        <v>0</v>
      </c>
      <c r="FV51" s="72">
        <f t="shared" si="47"/>
        <v>0</v>
      </c>
      <c r="FW51" s="72">
        <f t="shared" si="47"/>
        <v>0</v>
      </c>
      <c r="FX51" s="72">
        <f t="shared" si="47"/>
        <v>0</v>
      </c>
      <c r="FY51" s="72">
        <f t="shared" si="47"/>
        <v>0</v>
      </c>
      <c r="FZ51" s="72">
        <f t="shared" si="47"/>
        <v>0</v>
      </c>
    </row>
    <row r="52" spans="2:182" s="63" customFormat="1" x14ac:dyDescent="0.25">
      <c r="B52" s="59">
        <v>32</v>
      </c>
      <c r="C52" s="60" t="s">
        <v>30</v>
      </c>
      <c r="D52" s="61" t="s">
        <v>43</v>
      </c>
      <c r="E52" s="74" t="s">
        <v>136</v>
      </c>
      <c r="F52" s="74" t="s">
        <v>137</v>
      </c>
      <c r="H52" s="64">
        <v>44887</v>
      </c>
      <c r="I52" s="64">
        <v>44897</v>
      </c>
      <c r="J52" s="64">
        <v>44904</v>
      </c>
      <c r="K52" s="64">
        <v>44912</v>
      </c>
      <c r="L52" s="64">
        <v>44915</v>
      </c>
      <c r="M52" s="64">
        <v>44927</v>
      </c>
      <c r="N52" s="64">
        <v>45017</v>
      </c>
      <c r="O52" s="65">
        <v>3.4666666666666792</v>
      </c>
      <c r="Q52" s="65">
        <v>0</v>
      </c>
      <c r="R52" s="65">
        <v>0</v>
      </c>
      <c r="S52" s="66">
        <v>0</v>
      </c>
      <c r="T52" s="66">
        <v>0</v>
      </c>
      <c r="U52" s="66">
        <v>1</v>
      </c>
      <c r="V52" s="66">
        <v>1</v>
      </c>
      <c r="W52" s="66">
        <v>1</v>
      </c>
      <c r="X52" s="66">
        <v>0.46666666666667922</v>
      </c>
      <c r="Y52" s="66">
        <v>0</v>
      </c>
      <c r="Z52" s="66"/>
      <c r="AA52" s="66"/>
      <c r="AB52" s="66"/>
      <c r="AC52" s="65"/>
      <c r="AD52" s="65"/>
      <c r="AE52" s="65"/>
      <c r="AF52" s="65"/>
      <c r="AG52" s="65"/>
      <c r="AI52" s="65">
        <f t="shared" si="0"/>
        <v>3.4666666666666792</v>
      </c>
      <c r="AK52" s="67">
        <v>1085728.6299999999</v>
      </c>
      <c r="AL52" s="67">
        <v>158333</v>
      </c>
      <c r="AM52" s="67">
        <v>0</v>
      </c>
      <c r="AN52" s="67">
        <v>55000</v>
      </c>
      <c r="AO52" s="67">
        <f t="shared" si="1"/>
        <v>142445.05663499999</v>
      </c>
      <c r="AP52" s="67">
        <f t="shared" si="2"/>
        <v>87084.314100000003</v>
      </c>
      <c r="AQ52" s="67">
        <f t="shared" si="3"/>
        <v>7464.3697799999991</v>
      </c>
      <c r="AR52" s="67">
        <f t="shared" si="4"/>
        <v>0</v>
      </c>
      <c r="AS52" s="67">
        <f t="shared" si="5"/>
        <v>9178.7155793999955</v>
      </c>
      <c r="AT52" s="67">
        <f t="shared" si="26"/>
        <v>1052889.1739055999</v>
      </c>
      <c r="AU52" s="68"/>
      <c r="AV52" s="69">
        <f t="shared" si="27"/>
        <v>1085728.6299999999</v>
      </c>
      <c r="AW52" s="69">
        <f t="shared" si="6"/>
        <v>158333</v>
      </c>
      <c r="AX52" s="69">
        <f t="shared" si="6"/>
        <v>0</v>
      </c>
      <c r="AY52" s="69">
        <f t="shared" si="6"/>
        <v>55000</v>
      </c>
      <c r="AZ52" s="67">
        <f t="shared" si="7"/>
        <v>29857.479119999996</v>
      </c>
      <c r="BA52" s="69">
        <f t="shared" si="8"/>
        <v>0</v>
      </c>
      <c r="BB52" s="69">
        <f t="shared" si="9"/>
        <v>11818.585484999998</v>
      </c>
      <c r="BC52" s="69">
        <f t="shared" si="10"/>
        <v>24756.826437</v>
      </c>
      <c r="BD52" s="69">
        <f t="shared" si="28"/>
        <v>72570.261749999991</v>
      </c>
      <c r="BE52" s="69">
        <f t="shared" si="11"/>
        <v>61072.235437499992</v>
      </c>
      <c r="BF52" s="69">
        <f t="shared" si="12"/>
        <v>3261.2573723625046</v>
      </c>
      <c r="BG52" s="69">
        <f t="shared" si="13"/>
        <v>108255.13583333332</v>
      </c>
      <c r="BH52" s="69">
        <f t="shared" si="14"/>
        <v>62500</v>
      </c>
      <c r="BI52" s="69">
        <f t="shared" si="15"/>
        <v>3337.5</v>
      </c>
      <c r="BJ52" s="69">
        <f t="shared" si="16"/>
        <v>0</v>
      </c>
      <c r="BK52" s="69">
        <f t="shared" si="17"/>
        <v>0</v>
      </c>
      <c r="BL52" s="69">
        <f t="shared" si="18"/>
        <v>0</v>
      </c>
      <c r="BM52" s="69"/>
      <c r="BN52" s="69">
        <f t="shared" si="29"/>
        <v>1676490.9114351957</v>
      </c>
      <c r="BO52" s="70"/>
      <c r="BP52" s="71">
        <f t="shared" si="54"/>
        <v>1365494.5210419998</v>
      </c>
      <c r="BQ52" s="71">
        <f t="shared" si="55"/>
        <v>136903.75455986249</v>
      </c>
      <c r="BR52" s="71">
        <f t="shared" si="56"/>
        <v>108255.13583333332</v>
      </c>
      <c r="BS52" s="71">
        <f t="shared" si="57"/>
        <v>65837.5</v>
      </c>
      <c r="BT52" s="71">
        <f t="shared" si="19"/>
        <v>0</v>
      </c>
      <c r="BU52" s="71">
        <f t="shared" si="58"/>
        <v>1676490.9114351955</v>
      </c>
      <c r="BW52" s="68"/>
      <c r="BX52" s="71">
        <f t="shared" si="48"/>
        <v>0</v>
      </c>
      <c r="BY52" s="71">
        <f t="shared" si="48"/>
        <v>0</v>
      </c>
      <c r="BZ52" s="71">
        <f t="shared" si="48"/>
        <v>0</v>
      </c>
      <c r="CA52" s="71">
        <f t="shared" si="48"/>
        <v>0</v>
      </c>
      <c r="CB52" s="71">
        <f t="shared" si="48"/>
        <v>1676490.9114351957</v>
      </c>
      <c r="CC52" s="71">
        <f t="shared" si="48"/>
        <v>1676490.9114351957</v>
      </c>
      <c r="CD52" s="71">
        <f t="shared" si="48"/>
        <v>1676490.9114351957</v>
      </c>
      <c r="CE52" s="71">
        <f t="shared" si="48"/>
        <v>782362.42533644568</v>
      </c>
      <c r="CF52" s="71">
        <f t="shared" si="48"/>
        <v>0</v>
      </c>
      <c r="CG52" s="71">
        <f t="shared" si="48"/>
        <v>0</v>
      </c>
      <c r="CH52" s="71">
        <f t="shared" si="48"/>
        <v>0</v>
      </c>
      <c r="CI52" s="71">
        <f t="shared" si="48"/>
        <v>0</v>
      </c>
      <c r="CJ52" s="71">
        <f t="shared" si="48"/>
        <v>0</v>
      </c>
      <c r="CK52" s="71">
        <f t="shared" si="48"/>
        <v>0</v>
      </c>
      <c r="CL52" s="71">
        <f t="shared" si="48"/>
        <v>0</v>
      </c>
      <c r="CM52" s="71">
        <f t="shared" si="48"/>
        <v>0</v>
      </c>
      <c r="CN52" s="71">
        <f t="shared" si="31"/>
        <v>0</v>
      </c>
      <c r="CQ52" s="72">
        <f t="shared" ref="CQ52:DF67" si="59">+Q52*$BP52</f>
        <v>0</v>
      </c>
      <c r="CR52" s="72">
        <f t="shared" si="59"/>
        <v>0</v>
      </c>
      <c r="CS52" s="72">
        <f t="shared" si="59"/>
        <v>0</v>
      </c>
      <c r="CT52" s="72">
        <f t="shared" si="59"/>
        <v>0</v>
      </c>
      <c r="CU52" s="72">
        <f t="shared" si="59"/>
        <v>1365494.5210419998</v>
      </c>
      <c r="CV52" s="72">
        <f t="shared" si="59"/>
        <v>1365494.5210419998</v>
      </c>
      <c r="CW52" s="72">
        <f t="shared" si="59"/>
        <v>1365494.5210419998</v>
      </c>
      <c r="CX52" s="72">
        <f t="shared" si="59"/>
        <v>637230.77648628375</v>
      </c>
      <c r="CY52" s="72">
        <f t="shared" si="59"/>
        <v>0</v>
      </c>
      <c r="CZ52" s="72">
        <f t="shared" si="59"/>
        <v>0</v>
      </c>
      <c r="DA52" s="72">
        <f t="shared" si="59"/>
        <v>0</v>
      </c>
      <c r="DB52" s="72">
        <f t="shared" si="59"/>
        <v>0</v>
      </c>
      <c r="DC52" s="72">
        <f t="shared" si="59"/>
        <v>0</v>
      </c>
      <c r="DD52" s="72">
        <f t="shared" si="59"/>
        <v>0</v>
      </c>
      <c r="DE52" s="72">
        <f t="shared" si="59"/>
        <v>0</v>
      </c>
      <c r="DF52" s="72">
        <f t="shared" si="59"/>
        <v>0</v>
      </c>
      <c r="DG52" s="73"/>
      <c r="DI52" s="72">
        <f t="shared" si="46"/>
        <v>0</v>
      </c>
      <c r="DJ52" s="72">
        <f t="shared" si="46"/>
        <v>0</v>
      </c>
      <c r="DK52" s="72">
        <f t="shared" si="46"/>
        <v>0</v>
      </c>
      <c r="DL52" s="72">
        <f t="shared" si="46"/>
        <v>0</v>
      </c>
      <c r="DM52" s="72">
        <f t="shared" si="46"/>
        <v>136903.75455986249</v>
      </c>
      <c r="DN52" s="72">
        <f t="shared" si="46"/>
        <v>136903.75455986249</v>
      </c>
      <c r="DO52" s="72">
        <f t="shared" si="46"/>
        <v>136903.75455986249</v>
      </c>
      <c r="DP52" s="72">
        <f t="shared" si="46"/>
        <v>63888.418794604215</v>
      </c>
      <c r="DQ52" s="72">
        <f t="shared" si="46"/>
        <v>0</v>
      </c>
      <c r="DR52" s="72">
        <f t="shared" si="46"/>
        <v>0</v>
      </c>
      <c r="DS52" s="72">
        <f t="shared" si="46"/>
        <v>0</v>
      </c>
      <c r="DT52" s="72">
        <f t="shared" si="46"/>
        <v>0</v>
      </c>
      <c r="DU52" s="72">
        <f t="shared" si="46"/>
        <v>0</v>
      </c>
      <c r="DV52" s="72">
        <f t="shared" si="46"/>
        <v>0</v>
      </c>
      <c r="DW52" s="72">
        <f t="shared" si="46"/>
        <v>0</v>
      </c>
      <c r="DX52" s="72">
        <f t="shared" ref="DI52:DX67" si="60">+AF52*$BQ52</f>
        <v>0</v>
      </c>
      <c r="EA52" s="72">
        <f t="shared" ref="EA52:EP67" si="61">+Q52*$BR52</f>
        <v>0</v>
      </c>
      <c r="EB52" s="72">
        <f t="shared" si="61"/>
        <v>0</v>
      </c>
      <c r="EC52" s="72">
        <f t="shared" si="61"/>
        <v>0</v>
      </c>
      <c r="ED52" s="72">
        <f t="shared" si="61"/>
        <v>0</v>
      </c>
      <c r="EE52" s="72">
        <f t="shared" si="61"/>
        <v>108255.13583333332</v>
      </c>
      <c r="EF52" s="72">
        <f t="shared" si="61"/>
        <v>108255.13583333332</v>
      </c>
      <c r="EG52" s="72">
        <f t="shared" si="61"/>
        <v>108255.13583333332</v>
      </c>
      <c r="EH52" s="72">
        <f t="shared" si="61"/>
        <v>50519.063388890245</v>
      </c>
      <c r="EI52" s="72">
        <f t="shared" si="61"/>
        <v>0</v>
      </c>
      <c r="EJ52" s="72">
        <f t="shared" si="61"/>
        <v>0</v>
      </c>
      <c r="EK52" s="72">
        <f t="shared" si="61"/>
        <v>0</v>
      </c>
      <c r="EL52" s="72">
        <f t="shared" si="61"/>
        <v>0</v>
      </c>
      <c r="EM52" s="72">
        <f t="shared" si="61"/>
        <v>0</v>
      </c>
      <c r="EN52" s="72">
        <f t="shared" si="61"/>
        <v>0</v>
      </c>
      <c r="EO52" s="72">
        <f t="shared" si="61"/>
        <v>0</v>
      </c>
      <c r="EP52" s="72">
        <f t="shared" si="61"/>
        <v>0</v>
      </c>
      <c r="ES52" s="72">
        <f t="shared" ref="ES52:FH67" si="62">+Q52*$BS52</f>
        <v>0</v>
      </c>
      <c r="ET52" s="72">
        <f t="shared" si="62"/>
        <v>0</v>
      </c>
      <c r="EU52" s="72">
        <f t="shared" si="62"/>
        <v>0</v>
      </c>
      <c r="EV52" s="72">
        <f t="shared" si="62"/>
        <v>0</v>
      </c>
      <c r="EW52" s="72">
        <f t="shared" si="62"/>
        <v>65837.5</v>
      </c>
      <c r="EX52" s="72">
        <f t="shared" si="62"/>
        <v>65837.5</v>
      </c>
      <c r="EY52" s="72">
        <f t="shared" si="62"/>
        <v>65837.5</v>
      </c>
      <c r="EZ52" s="72">
        <f t="shared" si="62"/>
        <v>30724.166666667494</v>
      </c>
      <c r="FA52" s="72">
        <f t="shared" si="62"/>
        <v>0</v>
      </c>
      <c r="FB52" s="72">
        <f t="shared" si="62"/>
        <v>0</v>
      </c>
      <c r="FC52" s="72">
        <f t="shared" si="62"/>
        <v>0</v>
      </c>
      <c r="FD52" s="72">
        <f t="shared" si="62"/>
        <v>0</v>
      </c>
      <c r="FE52" s="72">
        <f t="shared" si="62"/>
        <v>0</v>
      </c>
      <c r="FF52" s="72">
        <f t="shared" si="62"/>
        <v>0</v>
      </c>
      <c r="FG52" s="72">
        <f t="shared" si="62"/>
        <v>0</v>
      </c>
      <c r="FH52" s="72">
        <f t="shared" si="62"/>
        <v>0</v>
      </c>
      <c r="FK52" s="72">
        <f t="shared" si="47"/>
        <v>0</v>
      </c>
      <c r="FL52" s="72">
        <f t="shared" si="47"/>
        <v>0</v>
      </c>
      <c r="FM52" s="72">
        <f t="shared" si="47"/>
        <v>0</v>
      </c>
      <c r="FN52" s="72">
        <f t="shared" si="47"/>
        <v>0</v>
      </c>
      <c r="FO52" s="72">
        <f t="shared" si="47"/>
        <v>0</v>
      </c>
      <c r="FP52" s="72">
        <f t="shared" si="47"/>
        <v>0</v>
      </c>
      <c r="FQ52" s="72">
        <f t="shared" si="47"/>
        <v>0</v>
      </c>
      <c r="FR52" s="72">
        <f t="shared" si="47"/>
        <v>0</v>
      </c>
      <c r="FS52" s="72">
        <f t="shared" si="47"/>
        <v>0</v>
      </c>
      <c r="FT52" s="72">
        <f t="shared" si="47"/>
        <v>0</v>
      </c>
      <c r="FU52" s="72">
        <f t="shared" si="47"/>
        <v>0</v>
      </c>
      <c r="FV52" s="72">
        <f t="shared" si="47"/>
        <v>0</v>
      </c>
      <c r="FW52" s="72">
        <f t="shared" si="47"/>
        <v>0</v>
      </c>
      <c r="FX52" s="72">
        <f t="shared" si="47"/>
        <v>0</v>
      </c>
      <c r="FY52" s="72">
        <f t="shared" si="47"/>
        <v>0</v>
      </c>
      <c r="FZ52" s="72">
        <f t="shared" ref="FK52:FZ67" si="63">+AF52*$BT52</f>
        <v>0</v>
      </c>
    </row>
    <row r="53" spans="2:182" s="63" customFormat="1" x14ac:dyDescent="0.25">
      <c r="B53" s="59">
        <v>33</v>
      </c>
      <c r="C53" s="60" t="s">
        <v>30</v>
      </c>
      <c r="D53" s="61" t="s">
        <v>44</v>
      </c>
      <c r="E53" s="74" t="s">
        <v>136</v>
      </c>
      <c r="F53" s="74" t="s">
        <v>137</v>
      </c>
      <c r="H53" s="64">
        <v>44887</v>
      </c>
      <c r="I53" s="64">
        <v>44897</v>
      </c>
      <c r="J53" s="64">
        <v>44904</v>
      </c>
      <c r="K53" s="64">
        <v>44912</v>
      </c>
      <c r="L53" s="64">
        <v>44915</v>
      </c>
      <c r="M53" s="64">
        <v>44927</v>
      </c>
      <c r="N53" s="64">
        <v>45047</v>
      </c>
      <c r="O53" s="65">
        <v>4</v>
      </c>
      <c r="Q53" s="65">
        <v>0</v>
      </c>
      <c r="R53" s="65">
        <v>0</v>
      </c>
      <c r="S53" s="66">
        <v>1</v>
      </c>
      <c r="T53" s="66">
        <v>1</v>
      </c>
      <c r="U53" s="66">
        <v>1</v>
      </c>
      <c r="V53" s="66">
        <v>1</v>
      </c>
      <c r="W53" s="66">
        <v>0</v>
      </c>
      <c r="X53" s="66">
        <v>0</v>
      </c>
      <c r="Y53" s="66">
        <v>0</v>
      </c>
      <c r="Z53" s="66"/>
      <c r="AA53" s="66"/>
      <c r="AB53" s="66"/>
      <c r="AC53" s="65"/>
      <c r="AD53" s="65"/>
      <c r="AE53" s="65"/>
      <c r="AF53" s="65"/>
      <c r="AG53" s="65"/>
      <c r="AI53" s="65">
        <f t="shared" si="0"/>
        <v>4</v>
      </c>
      <c r="AK53" s="67">
        <v>1085728.6299999999</v>
      </c>
      <c r="AL53" s="67">
        <v>158333</v>
      </c>
      <c r="AM53" s="67">
        <v>0</v>
      </c>
      <c r="AN53" s="67">
        <v>55000</v>
      </c>
      <c r="AO53" s="67">
        <f t="shared" ref="AO53:AO72" si="64">IF(AK53=0,0,Max_AFP*(IF(AK53+AL53+AM53&gt;Max_CotObl,Max_CotObl,AK53+AL53+AM53)+AM53))</f>
        <v>142445.05663499999</v>
      </c>
      <c r="AP53" s="67">
        <f t="shared" ref="AP53:AP72" si="65">IF(AL53=0,0,Salud*(IF(AK53+AL53+AM53&gt;Max_CotObl,Max_CotObl,AK53+AL53+AM53)+AM53))</f>
        <v>87084.314100000003</v>
      </c>
      <c r="AQ53" s="67">
        <f t="shared" ref="AQ53:AQ72" si="66">IF(AK53=0,0,SegC_Trab*(IF(AK53+AL53+AM53&gt;Max_SegCes,Max_SegCes,AK53+AL53+AM53)))</f>
        <v>7464.3697799999991</v>
      </c>
      <c r="AR53" s="67">
        <f t="shared" ref="AR53:AR72" si="67">IF(AK53=0,0,Trab_Pesado*(IF(AK53+AL53+AM53&gt;Max_CotObl,Max_CotObl,AK53+AL53+AM53)))</f>
        <v>0</v>
      </c>
      <c r="AS53" s="67">
        <f t="shared" ref="AS53:AS84" si="68">IF(AK53=0,0,IF(AK53="","",VLOOKUP(IF((AK53+AL53+AM53-AO53-AP53-AQ53)/UTM&lt;=$D$220,"Tramo1",IF((AK53+AL53+AM53-AO53-AP53-AQ53)/UTM&lt;=$D$221,"Tramo2",IF((AK53+AL53+AM53-AO53-AP53-AQ53)/UTM&lt;=$D$222,"Tramo3",IF((AK53+AL53+AM53-AO53-AP53-AQ53)/UTM&lt;=$D$223,"Tramo4",IF((AK53+AL53+AM53-AO53-AP53-AQ53)/UTM&lt;=$D$224,"Tramo5",IF((AK53+AL53+AM53-AO53-AP53-AQ53)/UTM&lt;=$D$225,"Tramo6",IF((AK53+AL53+AM53-AO53-AP53-AQ53)/UTM&lt;=$D$226,"Tramo7",0))))))),$B$220:$G$226,4,FALSE)*(AK53+AL53+AM53-AO53-AP53-AQ53)))-IF(AK53=0,0,IF(AK53="","",VLOOKUP(IF((AK53+AL53+AM53-AO53-AP53-AQ53)/UTM&lt;=$D$220,"Tramo1",IF((AK53+AL53+AM53-AO53-AP53-AQ53)/UTM&lt;=$D$221,"Tramo2",IF((AK53+AL53+AM53-AO53-AP53-AQ53)/UTM&lt;=$D$222,"Tramo3",IF((AK53+AL53+AM53-AO53-AP53-AQ53)/UTM&lt;=$D$223,"Tramo4",IF((AK53+AL53+AM53-AO53-AP53-AQ53)/UTM&lt;=$D$224,"Tramo5",IF((AK53+AL53+AM53-AO53-AP53-AQ53)/UTM&lt;=$D$225,"Tramo6",IF((AK53+AL53+AM53-AO53-AP53-AQ53)/UTM&lt;=$D$226,"Tramo7",0))))))),$B$220:$G$226,6,FALSE)))</f>
        <v>9178.7155793999955</v>
      </c>
      <c r="AT53" s="67">
        <f t="shared" si="26"/>
        <v>1052889.1739055999</v>
      </c>
      <c r="AU53" s="68"/>
      <c r="AV53" s="69">
        <f t="shared" si="27"/>
        <v>1085728.6299999999</v>
      </c>
      <c r="AW53" s="69">
        <f t="shared" si="6"/>
        <v>158333</v>
      </c>
      <c r="AX53" s="69">
        <f t="shared" si="6"/>
        <v>0</v>
      </c>
      <c r="AY53" s="69">
        <f t="shared" si="6"/>
        <v>55000</v>
      </c>
      <c r="AZ53" s="67">
        <f t="shared" ref="AZ53:AZ72" si="69">IF(AK53=0,0,SegC_Emp*(IF(AK53+AL53+AM53&gt;Max_SegCes,Max_SegCes,AK53+AL53+AM53)))</f>
        <v>29857.479119999996</v>
      </c>
      <c r="BA53" s="69">
        <f t="shared" ref="BA53:BA72" si="70">IF(AK53=0,0,Trab_Pesado*(IF(AK53+AL53+AM53&gt;Max_CotObl,Max_CotObl,AK53+AL53+AM53)))</f>
        <v>0</v>
      </c>
      <c r="BB53" s="69">
        <f t="shared" ref="BB53:BB72" si="71">IF(AK53=0,0,ATEP*(IF(AK53+AL53+AM53&gt;Max_CotObl,Max_CotObl,AK53+AL53+AM53)))</f>
        <v>11818.585484999998</v>
      </c>
      <c r="BC53" s="69">
        <f t="shared" ref="BC53:BC72" si="72">IF(AK53=0,0,SIS*(IF(AK53+AL53+AM53&gt;Max_CotObl,Max_CotObl,AK53+AL53+AM53)))</f>
        <v>24756.826437</v>
      </c>
      <c r="BD53" s="69">
        <f t="shared" si="28"/>
        <v>72570.261749999991</v>
      </c>
      <c r="BE53" s="69">
        <f t="shared" ref="BE53:BE84" si="73">IF(AK53=0,0,(AK53)*(VLOOKUP(E53,$C$244:$N$254,10,FALSE))*($E$240*$E$239)/Plazo_meses/IF(OR(E53="4X4",E53="7X7",E53="10X10",E53="14X14",E53="15X15"),2,1))</f>
        <v>61072.235437499992</v>
      </c>
      <c r="BF53" s="69">
        <f t="shared" ref="BF53:BF84" si="74">IF(AK53=0,0,-AZ53+SegC_Emp*IF(BE53+IF(AK53+AL53+AM53&gt;Max_SegCes,Max_SegCes,AK53+AL53+AM53)&gt;Max_SegCes,Max_SegCes,BE53+IF(AK53+AL53+AM53&gt;Max_SegCes,Max_SegCes,AK53+AL53+AM53)))+IF(AK53=0,0,-BB53+ATEP*IF(BE53+IF(AK53+AL53+AM53&gt;Max_CotObl,Max_CotObl,AK53+AL53+AM53)&gt;Max_CotObl,Max_CotObl,BE53+IF(AK53+AL53+AM53&gt;Max_CotObl,Max_CotObl,AK53+AL53+AM53)))+IF(AK53=0,0,-BC53+SIS*IF(BE53+IF(AK53+AL53+AM53&gt;Max_CotObl,Max_CotObl,AK53+AL53+AM53)&gt;Max_CotObl,Max_CotObl,BE53+IF(AK53+AL53+AM53&gt;Max_CotObl,Max_CotObl,AK53+AL53+AM53)))</f>
        <v>3261.2573723625046</v>
      </c>
      <c r="BG53" s="69">
        <f t="shared" ref="BG53:BG72" si="75">IF(AK53=0,0,(IF(AK53+AL53+AM53+AN53&gt;Max_IAS,Max_IAS,AK53+AL53+AM53+AN53)/30)*2.5)</f>
        <v>108255.13583333332</v>
      </c>
      <c r="BH53" s="69">
        <f t="shared" ref="BH53:BH72" si="76">IF(AV53=0,0,(Cant_Aguinaldo*Valor_Aguinaldo/Plazo_meses))</f>
        <v>62500</v>
      </c>
      <c r="BI53" s="69">
        <f t="shared" ref="BI53:BI72" si="77">IF(AK53=0,0,-AZ53+SegC_Emp*IF(Valor_Aguinaldo+IF(AK53+AL53+AM53&gt;Max_SegCes,Max_SegCes,AK53+AL53+AM53)&gt;Max_SegCes,Max_SegCes,Valor_Aguinaldo+IF(AK53+AL53+AM53&gt;Max_SegCes,Max_SegCes,AK53+AL53+AM53)))/Plazo_meses*Cant_Aguinaldo+IF(AK53=0,0,-BB53+ATEP*IF(Valor_Aguinaldo+IF(AK53+AL53+AM53&gt;Max_CotObl,Max_CotObl,AK53+AL53+AM53)&gt;Max_CotObl,Max_CotObl,Valor_Aguinaldo+IF(AK53+AL53+AM53&gt;Max_CotObl,Max_CotObl,AK53+AL53+AM53)))/Plazo_meses*Cant_Aguinaldo+IF(AK53=0,0,-BC53+SIS*IF(Valor_Aguinaldo+IF(AK53+AL53+AM53&gt;Max_CotObl,Max_CotObl,AK53+AL53+AM53)&gt;Max_CotObl,Max_CotObl,Valor_Aguinaldo+IF(AK53+AL53+AM53&gt;Max_CotObl,Max_CotObl,AK53+AL53+AM53)))/Plazo_meses*Cant_Aguinaldo</f>
        <v>3337.5</v>
      </c>
      <c r="BJ53" s="69">
        <f t="shared" si="16"/>
        <v>0</v>
      </c>
      <c r="BK53" s="69">
        <f t="shared" ref="BK53:BK84" si="78">IF(AK53=0,0,(-AZ53+SegC_Emp*IF(BJ53*4+IF(AK53+AL53+AM53&gt;Max_SegCes,Max_SegCes,AK53+AL53+AM53)&gt;Max_SegCes,Max_SegCes,BJ53*4+IF(AK53+AL53+AM53&gt;Max_SegCes,Max_SegCes,AK53+AL53+AM53)))/12*3)</f>
        <v>0</v>
      </c>
      <c r="BL53" s="69">
        <f t="shared" si="18"/>
        <v>0</v>
      </c>
      <c r="BM53" s="69"/>
      <c r="BN53" s="69">
        <f t="shared" si="29"/>
        <v>1676490.9114351957</v>
      </c>
      <c r="BO53" s="70"/>
      <c r="BP53" s="71">
        <f t="shared" si="54"/>
        <v>1365494.5210419998</v>
      </c>
      <c r="BQ53" s="71">
        <f t="shared" si="55"/>
        <v>136903.75455986249</v>
      </c>
      <c r="BR53" s="71">
        <f t="shared" si="56"/>
        <v>108255.13583333332</v>
      </c>
      <c r="BS53" s="71">
        <f t="shared" si="57"/>
        <v>65837.5</v>
      </c>
      <c r="BT53" s="71">
        <f t="shared" ref="BT53:BT70" si="79">+SUM(BJ53:BM53)</f>
        <v>0</v>
      </c>
      <c r="BU53" s="71">
        <f t="shared" si="58"/>
        <v>1676490.9114351955</v>
      </c>
      <c r="BW53" s="68"/>
      <c r="BX53" s="71">
        <f t="shared" si="48"/>
        <v>0</v>
      </c>
      <c r="BY53" s="71">
        <f t="shared" si="48"/>
        <v>0</v>
      </c>
      <c r="BZ53" s="71">
        <f t="shared" si="48"/>
        <v>1676490.9114351957</v>
      </c>
      <c r="CA53" s="71">
        <f t="shared" si="48"/>
        <v>1676490.9114351957</v>
      </c>
      <c r="CB53" s="71">
        <f t="shared" si="48"/>
        <v>1676490.9114351957</v>
      </c>
      <c r="CC53" s="71">
        <f t="shared" si="48"/>
        <v>1676490.9114351957</v>
      </c>
      <c r="CD53" s="71">
        <f t="shared" si="48"/>
        <v>0</v>
      </c>
      <c r="CE53" s="71">
        <f t="shared" si="48"/>
        <v>0</v>
      </c>
      <c r="CF53" s="71">
        <f t="shared" si="48"/>
        <v>0</v>
      </c>
      <c r="CG53" s="71">
        <f t="shared" si="48"/>
        <v>0</v>
      </c>
      <c r="CH53" s="71">
        <f t="shared" si="48"/>
        <v>0</v>
      </c>
      <c r="CI53" s="71">
        <f t="shared" si="48"/>
        <v>0</v>
      </c>
      <c r="CJ53" s="71">
        <f t="shared" si="48"/>
        <v>0</v>
      </c>
      <c r="CK53" s="71">
        <f t="shared" si="48"/>
        <v>0</v>
      </c>
      <c r="CL53" s="71">
        <f t="shared" si="48"/>
        <v>0</v>
      </c>
      <c r="CM53" s="71">
        <f t="shared" si="48"/>
        <v>0</v>
      </c>
      <c r="CN53" s="71">
        <f t="shared" si="31"/>
        <v>0</v>
      </c>
      <c r="CQ53" s="72">
        <f t="shared" si="59"/>
        <v>0</v>
      </c>
      <c r="CR53" s="72">
        <f t="shared" si="59"/>
        <v>0</v>
      </c>
      <c r="CS53" s="72">
        <f t="shared" si="59"/>
        <v>1365494.5210419998</v>
      </c>
      <c r="CT53" s="72">
        <f t="shared" si="59"/>
        <v>1365494.5210419998</v>
      </c>
      <c r="CU53" s="72">
        <f t="shared" si="59"/>
        <v>1365494.5210419998</v>
      </c>
      <c r="CV53" s="72">
        <f t="shared" si="59"/>
        <v>1365494.5210419998</v>
      </c>
      <c r="CW53" s="72">
        <f t="shared" si="59"/>
        <v>0</v>
      </c>
      <c r="CX53" s="72">
        <f t="shared" si="59"/>
        <v>0</v>
      </c>
      <c r="CY53" s="72">
        <f t="shared" si="59"/>
        <v>0</v>
      </c>
      <c r="CZ53" s="72">
        <f t="shared" si="59"/>
        <v>0</v>
      </c>
      <c r="DA53" s="72">
        <f t="shared" si="59"/>
        <v>0</v>
      </c>
      <c r="DB53" s="72">
        <f t="shared" si="59"/>
        <v>0</v>
      </c>
      <c r="DC53" s="72">
        <f t="shared" si="59"/>
        <v>0</v>
      </c>
      <c r="DD53" s="72">
        <f t="shared" si="59"/>
        <v>0</v>
      </c>
      <c r="DE53" s="72">
        <f t="shared" si="59"/>
        <v>0</v>
      </c>
      <c r="DF53" s="72">
        <f t="shared" si="59"/>
        <v>0</v>
      </c>
      <c r="DG53" s="73"/>
      <c r="DI53" s="72">
        <f t="shared" si="60"/>
        <v>0</v>
      </c>
      <c r="DJ53" s="72">
        <f t="shared" si="60"/>
        <v>0</v>
      </c>
      <c r="DK53" s="72">
        <f t="shared" si="60"/>
        <v>136903.75455986249</v>
      </c>
      <c r="DL53" s="72">
        <f t="shared" si="60"/>
        <v>136903.75455986249</v>
      </c>
      <c r="DM53" s="72">
        <f t="shared" si="60"/>
        <v>136903.75455986249</v>
      </c>
      <c r="DN53" s="72">
        <f t="shared" si="60"/>
        <v>136903.75455986249</v>
      </c>
      <c r="DO53" s="72">
        <f t="shared" si="60"/>
        <v>0</v>
      </c>
      <c r="DP53" s="72">
        <f t="shared" si="60"/>
        <v>0</v>
      </c>
      <c r="DQ53" s="72">
        <f t="shared" si="60"/>
        <v>0</v>
      </c>
      <c r="DR53" s="72">
        <f t="shared" si="60"/>
        <v>0</v>
      </c>
      <c r="DS53" s="72">
        <f t="shared" si="60"/>
        <v>0</v>
      </c>
      <c r="DT53" s="72">
        <f t="shared" si="60"/>
        <v>0</v>
      </c>
      <c r="DU53" s="72">
        <f t="shared" si="60"/>
        <v>0</v>
      </c>
      <c r="DV53" s="72">
        <f t="shared" si="60"/>
        <v>0</v>
      </c>
      <c r="DW53" s="72">
        <f t="shared" si="60"/>
        <v>0</v>
      </c>
      <c r="DX53" s="72">
        <f t="shared" si="60"/>
        <v>0</v>
      </c>
      <c r="EA53" s="72">
        <f t="shared" si="61"/>
        <v>0</v>
      </c>
      <c r="EB53" s="72">
        <f t="shared" si="61"/>
        <v>0</v>
      </c>
      <c r="EC53" s="72">
        <f t="shared" si="61"/>
        <v>108255.13583333332</v>
      </c>
      <c r="ED53" s="72">
        <f t="shared" si="61"/>
        <v>108255.13583333332</v>
      </c>
      <c r="EE53" s="72">
        <f t="shared" si="61"/>
        <v>108255.13583333332</v>
      </c>
      <c r="EF53" s="72">
        <f t="shared" si="61"/>
        <v>108255.13583333332</v>
      </c>
      <c r="EG53" s="72">
        <f t="shared" si="61"/>
        <v>0</v>
      </c>
      <c r="EH53" s="72">
        <f t="shared" si="61"/>
        <v>0</v>
      </c>
      <c r="EI53" s="72">
        <f t="shared" si="61"/>
        <v>0</v>
      </c>
      <c r="EJ53" s="72">
        <f t="shared" si="61"/>
        <v>0</v>
      </c>
      <c r="EK53" s="72">
        <f t="shared" si="61"/>
        <v>0</v>
      </c>
      <c r="EL53" s="72">
        <f t="shared" si="61"/>
        <v>0</v>
      </c>
      <c r="EM53" s="72">
        <f t="shared" si="61"/>
        <v>0</v>
      </c>
      <c r="EN53" s="72">
        <f t="shared" si="61"/>
        <v>0</v>
      </c>
      <c r="EO53" s="72">
        <f t="shared" si="61"/>
        <v>0</v>
      </c>
      <c r="EP53" s="72">
        <f t="shared" si="61"/>
        <v>0</v>
      </c>
      <c r="ES53" s="72">
        <f t="shared" si="62"/>
        <v>0</v>
      </c>
      <c r="ET53" s="72">
        <f t="shared" si="62"/>
        <v>0</v>
      </c>
      <c r="EU53" s="72">
        <f t="shared" si="62"/>
        <v>65837.5</v>
      </c>
      <c r="EV53" s="72">
        <f t="shared" si="62"/>
        <v>65837.5</v>
      </c>
      <c r="EW53" s="72">
        <f t="shared" si="62"/>
        <v>65837.5</v>
      </c>
      <c r="EX53" s="72">
        <f t="shared" si="62"/>
        <v>65837.5</v>
      </c>
      <c r="EY53" s="72">
        <f t="shared" si="62"/>
        <v>0</v>
      </c>
      <c r="EZ53" s="72">
        <f t="shared" si="62"/>
        <v>0</v>
      </c>
      <c r="FA53" s="72">
        <f t="shared" si="62"/>
        <v>0</v>
      </c>
      <c r="FB53" s="72">
        <f t="shared" si="62"/>
        <v>0</v>
      </c>
      <c r="FC53" s="72">
        <f t="shared" si="62"/>
        <v>0</v>
      </c>
      <c r="FD53" s="72">
        <f t="shared" si="62"/>
        <v>0</v>
      </c>
      <c r="FE53" s="72">
        <f t="shared" si="62"/>
        <v>0</v>
      </c>
      <c r="FF53" s="72">
        <f t="shared" si="62"/>
        <v>0</v>
      </c>
      <c r="FG53" s="72">
        <f t="shared" si="62"/>
        <v>0</v>
      </c>
      <c r="FH53" s="72">
        <f t="shared" si="62"/>
        <v>0</v>
      </c>
      <c r="FK53" s="72">
        <f t="shared" si="63"/>
        <v>0</v>
      </c>
      <c r="FL53" s="72">
        <f t="shared" si="63"/>
        <v>0</v>
      </c>
      <c r="FM53" s="72">
        <f t="shared" si="63"/>
        <v>0</v>
      </c>
      <c r="FN53" s="72">
        <f t="shared" si="63"/>
        <v>0</v>
      </c>
      <c r="FO53" s="72">
        <f t="shared" si="63"/>
        <v>0</v>
      </c>
      <c r="FP53" s="72">
        <f t="shared" si="63"/>
        <v>0</v>
      </c>
      <c r="FQ53" s="72">
        <f t="shared" si="63"/>
        <v>0</v>
      </c>
      <c r="FR53" s="72">
        <f t="shared" si="63"/>
        <v>0</v>
      </c>
      <c r="FS53" s="72">
        <f t="shared" si="63"/>
        <v>0</v>
      </c>
      <c r="FT53" s="72">
        <f t="shared" si="63"/>
        <v>0</v>
      </c>
      <c r="FU53" s="72">
        <f t="shared" si="63"/>
        <v>0</v>
      </c>
      <c r="FV53" s="72">
        <f t="shared" si="63"/>
        <v>0</v>
      </c>
      <c r="FW53" s="72">
        <f t="shared" si="63"/>
        <v>0</v>
      </c>
      <c r="FX53" s="72">
        <f t="shared" si="63"/>
        <v>0</v>
      </c>
      <c r="FY53" s="72">
        <f t="shared" si="63"/>
        <v>0</v>
      </c>
      <c r="FZ53" s="72">
        <f t="shared" si="63"/>
        <v>0</v>
      </c>
    </row>
    <row r="54" spans="2:182" s="63" customFormat="1" x14ac:dyDescent="0.25">
      <c r="B54" s="59">
        <v>34</v>
      </c>
      <c r="C54" s="60" t="s">
        <v>30</v>
      </c>
      <c r="D54" s="61" t="s">
        <v>44</v>
      </c>
      <c r="E54" s="74" t="s">
        <v>136</v>
      </c>
      <c r="F54" s="74" t="s">
        <v>137</v>
      </c>
      <c r="H54" s="64">
        <v>44887</v>
      </c>
      <c r="I54" s="64">
        <v>44897</v>
      </c>
      <c r="J54" s="64">
        <v>44904</v>
      </c>
      <c r="K54" s="64">
        <v>44912</v>
      </c>
      <c r="L54" s="64">
        <v>44915</v>
      </c>
      <c r="M54" s="64">
        <v>44927</v>
      </c>
      <c r="N54" s="64">
        <v>45017</v>
      </c>
      <c r="O54" s="65">
        <v>3</v>
      </c>
      <c r="Q54" s="65">
        <v>0</v>
      </c>
      <c r="R54" s="65">
        <v>0</v>
      </c>
      <c r="S54" s="66">
        <v>1</v>
      </c>
      <c r="T54" s="66">
        <v>1</v>
      </c>
      <c r="U54" s="66">
        <v>1</v>
      </c>
      <c r="V54" s="66">
        <v>0</v>
      </c>
      <c r="W54" s="66">
        <v>0</v>
      </c>
      <c r="X54" s="66">
        <v>0</v>
      </c>
      <c r="Y54" s="66">
        <v>0</v>
      </c>
      <c r="Z54" s="66"/>
      <c r="AA54" s="66"/>
      <c r="AB54" s="66"/>
      <c r="AC54" s="65"/>
      <c r="AD54" s="65"/>
      <c r="AE54" s="65"/>
      <c r="AF54" s="65"/>
      <c r="AG54" s="65"/>
      <c r="AI54" s="65">
        <f t="shared" si="0"/>
        <v>3</v>
      </c>
      <c r="AK54" s="67">
        <v>1085728.6299999999</v>
      </c>
      <c r="AL54" s="67">
        <v>158333</v>
      </c>
      <c r="AM54" s="67">
        <v>0</v>
      </c>
      <c r="AN54" s="67">
        <v>55000</v>
      </c>
      <c r="AO54" s="67">
        <f t="shared" si="64"/>
        <v>142445.05663499999</v>
      </c>
      <c r="AP54" s="67">
        <f t="shared" si="65"/>
        <v>87084.314100000003</v>
      </c>
      <c r="AQ54" s="67">
        <f t="shared" si="66"/>
        <v>7464.3697799999991</v>
      </c>
      <c r="AR54" s="67">
        <f t="shared" si="67"/>
        <v>0</v>
      </c>
      <c r="AS54" s="67">
        <f t="shared" si="68"/>
        <v>9178.7155793999955</v>
      </c>
      <c r="AT54" s="67">
        <f t="shared" si="26"/>
        <v>1052889.1739055999</v>
      </c>
      <c r="AU54" s="68"/>
      <c r="AV54" s="69">
        <f t="shared" si="27"/>
        <v>1085728.6299999999</v>
      </c>
      <c r="AW54" s="69">
        <f t="shared" si="6"/>
        <v>158333</v>
      </c>
      <c r="AX54" s="69">
        <f t="shared" si="6"/>
        <v>0</v>
      </c>
      <c r="AY54" s="69">
        <f t="shared" si="6"/>
        <v>55000</v>
      </c>
      <c r="AZ54" s="67">
        <f t="shared" si="69"/>
        <v>29857.479119999996</v>
      </c>
      <c r="BA54" s="69">
        <f t="shared" si="70"/>
        <v>0</v>
      </c>
      <c r="BB54" s="69">
        <f t="shared" si="71"/>
        <v>11818.585484999998</v>
      </c>
      <c r="BC54" s="69">
        <f t="shared" si="72"/>
        <v>24756.826437</v>
      </c>
      <c r="BD54" s="69">
        <f t="shared" si="28"/>
        <v>72570.261749999991</v>
      </c>
      <c r="BE54" s="69">
        <f t="shared" si="73"/>
        <v>61072.235437499992</v>
      </c>
      <c r="BF54" s="69">
        <f t="shared" si="74"/>
        <v>3261.2573723625046</v>
      </c>
      <c r="BG54" s="69">
        <f t="shared" si="75"/>
        <v>108255.13583333332</v>
      </c>
      <c r="BH54" s="69">
        <f t="shared" si="76"/>
        <v>62500</v>
      </c>
      <c r="BI54" s="69">
        <f t="shared" si="77"/>
        <v>3337.5</v>
      </c>
      <c r="BJ54" s="69">
        <f t="shared" si="16"/>
        <v>0</v>
      </c>
      <c r="BK54" s="69">
        <f t="shared" si="78"/>
        <v>0</v>
      </c>
      <c r="BL54" s="69">
        <f t="shared" si="18"/>
        <v>0</v>
      </c>
      <c r="BM54" s="69"/>
      <c r="BN54" s="69">
        <f t="shared" si="29"/>
        <v>1676490.9114351957</v>
      </c>
      <c r="BO54" s="70"/>
      <c r="BP54" s="71">
        <f t="shared" si="54"/>
        <v>1365494.5210419998</v>
      </c>
      <c r="BQ54" s="71">
        <f t="shared" si="55"/>
        <v>136903.75455986249</v>
      </c>
      <c r="BR54" s="71">
        <f t="shared" si="56"/>
        <v>108255.13583333332</v>
      </c>
      <c r="BS54" s="71">
        <f t="shared" si="57"/>
        <v>65837.5</v>
      </c>
      <c r="BT54" s="71">
        <f t="shared" si="79"/>
        <v>0</v>
      </c>
      <c r="BU54" s="71">
        <f t="shared" si="58"/>
        <v>1676490.9114351955</v>
      </c>
      <c r="BW54" s="68"/>
      <c r="BX54" s="71">
        <f t="shared" si="48"/>
        <v>0</v>
      </c>
      <c r="BY54" s="71">
        <f t="shared" si="48"/>
        <v>0</v>
      </c>
      <c r="BZ54" s="71">
        <f t="shared" si="48"/>
        <v>1676490.9114351957</v>
      </c>
      <c r="CA54" s="71">
        <f t="shared" si="48"/>
        <v>1676490.9114351957</v>
      </c>
      <c r="CB54" s="71">
        <f t="shared" si="48"/>
        <v>1676490.9114351957</v>
      </c>
      <c r="CC54" s="71">
        <f t="shared" si="48"/>
        <v>0</v>
      </c>
      <c r="CD54" s="71">
        <f t="shared" si="48"/>
        <v>0</v>
      </c>
      <c r="CE54" s="71">
        <f t="shared" si="48"/>
        <v>0</v>
      </c>
      <c r="CF54" s="71">
        <f t="shared" si="48"/>
        <v>0</v>
      </c>
      <c r="CG54" s="71">
        <f t="shared" si="48"/>
        <v>0</v>
      </c>
      <c r="CH54" s="71">
        <f t="shared" ref="BX54:CM69" si="80">+AA54*$BN54</f>
        <v>0</v>
      </c>
      <c r="CI54" s="71">
        <f t="shared" si="80"/>
        <v>0</v>
      </c>
      <c r="CJ54" s="71">
        <f t="shared" si="80"/>
        <v>0</v>
      </c>
      <c r="CK54" s="71">
        <f t="shared" si="80"/>
        <v>0</v>
      </c>
      <c r="CL54" s="71">
        <f t="shared" si="80"/>
        <v>0</v>
      </c>
      <c r="CM54" s="71">
        <f t="shared" si="80"/>
        <v>0</v>
      </c>
      <c r="CN54" s="71">
        <f t="shared" ref="CN54:CN70" si="81">+AG54*$BN54</f>
        <v>0</v>
      </c>
      <c r="CQ54" s="72">
        <f t="shared" si="59"/>
        <v>0</v>
      </c>
      <c r="CR54" s="72">
        <f t="shared" si="59"/>
        <v>0</v>
      </c>
      <c r="CS54" s="72">
        <f t="shared" si="59"/>
        <v>1365494.5210419998</v>
      </c>
      <c r="CT54" s="72">
        <f t="shared" si="59"/>
        <v>1365494.5210419998</v>
      </c>
      <c r="CU54" s="72">
        <f t="shared" si="59"/>
        <v>1365494.5210419998</v>
      </c>
      <c r="CV54" s="72">
        <f t="shared" si="59"/>
        <v>0</v>
      </c>
      <c r="CW54" s="72">
        <f t="shared" si="59"/>
        <v>0</v>
      </c>
      <c r="CX54" s="72">
        <f t="shared" si="59"/>
        <v>0</v>
      </c>
      <c r="CY54" s="72">
        <f t="shared" si="59"/>
        <v>0</v>
      </c>
      <c r="CZ54" s="72">
        <f t="shared" si="59"/>
        <v>0</v>
      </c>
      <c r="DA54" s="72">
        <f t="shared" si="59"/>
        <v>0</v>
      </c>
      <c r="DB54" s="72">
        <f t="shared" si="59"/>
        <v>0</v>
      </c>
      <c r="DC54" s="72">
        <f t="shared" si="59"/>
        <v>0</v>
      </c>
      <c r="DD54" s="72">
        <f t="shared" si="59"/>
        <v>0</v>
      </c>
      <c r="DE54" s="72">
        <f t="shared" si="59"/>
        <v>0</v>
      </c>
      <c r="DF54" s="72">
        <f t="shared" si="59"/>
        <v>0</v>
      </c>
      <c r="DG54" s="73"/>
      <c r="DI54" s="72">
        <f t="shared" si="60"/>
        <v>0</v>
      </c>
      <c r="DJ54" s="72">
        <f t="shared" si="60"/>
        <v>0</v>
      </c>
      <c r="DK54" s="72">
        <f t="shared" si="60"/>
        <v>136903.75455986249</v>
      </c>
      <c r="DL54" s="72">
        <f t="shared" si="60"/>
        <v>136903.75455986249</v>
      </c>
      <c r="DM54" s="72">
        <f t="shared" si="60"/>
        <v>136903.75455986249</v>
      </c>
      <c r="DN54" s="72">
        <f t="shared" si="60"/>
        <v>0</v>
      </c>
      <c r="DO54" s="72">
        <f t="shared" si="60"/>
        <v>0</v>
      </c>
      <c r="DP54" s="72">
        <f t="shared" si="60"/>
        <v>0</v>
      </c>
      <c r="DQ54" s="72">
        <f t="shared" si="60"/>
        <v>0</v>
      </c>
      <c r="DR54" s="72">
        <f t="shared" si="60"/>
        <v>0</v>
      </c>
      <c r="DS54" s="72">
        <f t="shared" si="60"/>
        <v>0</v>
      </c>
      <c r="DT54" s="72">
        <f t="shared" si="60"/>
        <v>0</v>
      </c>
      <c r="DU54" s="72">
        <f t="shared" si="60"/>
        <v>0</v>
      </c>
      <c r="DV54" s="72">
        <f t="shared" si="60"/>
        <v>0</v>
      </c>
      <c r="DW54" s="72">
        <f t="shared" si="60"/>
        <v>0</v>
      </c>
      <c r="DX54" s="72">
        <f t="shared" si="60"/>
        <v>0</v>
      </c>
      <c r="EA54" s="72">
        <f t="shared" si="61"/>
        <v>0</v>
      </c>
      <c r="EB54" s="72">
        <f t="shared" si="61"/>
        <v>0</v>
      </c>
      <c r="EC54" s="72">
        <f t="shared" si="61"/>
        <v>108255.13583333332</v>
      </c>
      <c r="ED54" s="72">
        <f t="shared" si="61"/>
        <v>108255.13583333332</v>
      </c>
      <c r="EE54" s="72">
        <f t="shared" si="61"/>
        <v>108255.13583333332</v>
      </c>
      <c r="EF54" s="72">
        <f t="shared" si="61"/>
        <v>0</v>
      </c>
      <c r="EG54" s="72">
        <f t="shared" si="61"/>
        <v>0</v>
      </c>
      <c r="EH54" s="72">
        <f t="shared" si="61"/>
        <v>0</v>
      </c>
      <c r="EI54" s="72">
        <f t="shared" si="61"/>
        <v>0</v>
      </c>
      <c r="EJ54" s="72">
        <f t="shared" si="61"/>
        <v>0</v>
      </c>
      <c r="EK54" s="72">
        <f t="shared" si="61"/>
        <v>0</v>
      </c>
      <c r="EL54" s="72">
        <f t="shared" si="61"/>
        <v>0</v>
      </c>
      <c r="EM54" s="72">
        <f t="shared" si="61"/>
        <v>0</v>
      </c>
      <c r="EN54" s="72">
        <f t="shared" si="61"/>
        <v>0</v>
      </c>
      <c r="EO54" s="72">
        <f t="shared" si="61"/>
        <v>0</v>
      </c>
      <c r="EP54" s="72">
        <f t="shared" si="61"/>
        <v>0</v>
      </c>
      <c r="ES54" s="72">
        <f t="shared" si="62"/>
        <v>0</v>
      </c>
      <c r="ET54" s="72">
        <f t="shared" si="62"/>
        <v>0</v>
      </c>
      <c r="EU54" s="72">
        <f t="shared" si="62"/>
        <v>65837.5</v>
      </c>
      <c r="EV54" s="72">
        <f t="shared" si="62"/>
        <v>65837.5</v>
      </c>
      <c r="EW54" s="72">
        <f t="shared" si="62"/>
        <v>65837.5</v>
      </c>
      <c r="EX54" s="72">
        <f t="shared" si="62"/>
        <v>0</v>
      </c>
      <c r="EY54" s="72">
        <f t="shared" si="62"/>
        <v>0</v>
      </c>
      <c r="EZ54" s="72">
        <f t="shared" si="62"/>
        <v>0</v>
      </c>
      <c r="FA54" s="72">
        <f t="shared" si="62"/>
        <v>0</v>
      </c>
      <c r="FB54" s="72">
        <f t="shared" si="62"/>
        <v>0</v>
      </c>
      <c r="FC54" s="72">
        <f t="shared" si="62"/>
        <v>0</v>
      </c>
      <c r="FD54" s="72">
        <f t="shared" si="62"/>
        <v>0</v>
      </c>
      <c r="FE54" s="72">
        <f t="shared" si="62"/>
        <v>0</v>
      </c>
      <c r="FF54" s="72">
        <f t="shared" si="62"/>
        <v>0</v>
      </c>
      <c r="FG54" s="72">
        <f t="shared" si="62"/>
        <v>0</v>
      </c>
      <c r="FH54" s="72">
        <f t="shared" si="62"/>
        <v>0</v>
      </c>
      <c r="FK54" s="72">
        <f t="shared" si="63"/>
        <v>0</v>
      </c>
      <c r="FL54" s="72">
        <f t="shared" si="63"/>
        <v>0</v>
      </c>
      <c r="FM54" s="72">
        <f t="shared" si="63"/>
        <v>0</v>
      </c>
      <c r="FN54" s="72">
        <f t="shared" si="63"/>
        <v>0</v>
      </c>
      <c r="FO54" s="72">
        <f t="shared" si="63"/>
        <v>0</v>
      </c>
      <c r="FP54" s="72">
        <f t="shared" si="63"/>
        <v>0</v>
      </c>
      <c r="FQ54" s="72">
        <f t="shared" si="63"/>
        <v>0</v>
      </c>
      <c r="FR54" s="72">
        <f t="shared" si="63"/>
        <v>0</v>
      </c>
      <c r="FS54" s="72">
        <f t="shared" si="63"/>
        <v>0</v>
      </c>
      <c r="FT54" s="72">
        <f t="shared" si="63"/>
        <v>0</v>
      </c>
      <c r="FU54" s="72">
        <f t="shared" si="63"/>
        <v>0</v>
      </c>
      <c r="FV54" s="72">
        <f t="shared" si="63"/>
        <v>0</v>
      </c>
      <c r="FW54" s="72">
        <f t="shared" si="63"/>
        <v>0</v>
      </c>
      <c r="FX54" s="72">
        <f t="shared" si="63"/>
        <v>0</v>
      </c>
      <c r="FY54" s="72">
        <f t="shared" si="63"/>
        <v>0</v>
      </c>
      <c r="FZ54" s="72">
        <f t="shared" si="63"/>
        <v>0</v>
      </c>
    </row>
    <row r="55" spans="2:182" s="63" customFormat="1" x14ac:dyDescent="0.25">
      <c r="B55" s="59">
        <v>35</v>
      </c>
      <c r="C55" s="60" t="s">
        <v>30</v>
      </c>
      <c r="D55" s="61" t="s">
        <v>44</v>
      </c>
      <c r="E55" s="62" t="s">
        <v>136</v>
      </c>
      <c r="F55" s="74" t="s">
        <v>137</v>
      </c>
      <c r="H55" s="64">
        <v>44887</v>
      </c>
      <c r="I55" s="64">
        <v>44897</v>
      </c>
      <c r="J55" s="64">
        <v>44904</v>
      </c>
      <c r="K55" s="64">
        <v>44912</v>
      </c>
      <c r="L55" s="64">
        <v>44915</v>
      </c>
      <c r="M55" s="64">
        <v>44927</v>
      </c>
      <c r="N55" s="64">
        <v>44958</v>
      </c>
      <c r="O55" s="65">
        <v>1</v>
      </c>
      <c r="Q55" s="65">
        <v>0</v>
      </c>
      <c r="R55" s="65">
        <v>0</v>
      </c>
      <c r="S55" s="66">
        <v>0</v>
      </c>
      <c r="T55" s="66">
        <v>1</v>
      </c>
      <c r="U55" s="66">
        <v>0</v>
      </c>
      <c r="V55" s="66">
        <v>0</v>
      </c>
      <c r="W55" s="66">
        <v>0</v>
      </c>
      <c r="X55" s="66">
        <v>0</v>
      </c>
      <c r="Y55" s="66">
        <v>0</v>
      </c>
      <c r="Z55" s="66"/>
      <c r="AA55" s="66"/>
      <c r="AB55" s="66"/>
      <c r="AC55" s="65"/>
      <c r="AD55" s="65"/>
      <c r="AE55" s="65"/>
      <c r="AF55" s="65"/>
      <c r="AG55" s="65"/>
      <c r="AI55" s="65">
        <f t="shared" si="0"/>
        <v>1</v>
      </c>
      <c r="AK55" s="67">
        <v>1085728.6299999999</v>
      </c>
      <c r="AL55" s="67">
        <v>158333</v>
      </c>
      <c r="AM55" s="67">
        <v>0</v>
      </c>
      <c r="AN55" s="67">
        <v>55000</v>
      </c>
      <c r="AO55" s="67">
        <f t="shared" si="64"/>
        <v>142445.05663499999</v>
      </c>
      <c r="AP55" s="67">
        <f t="shared" si="65"/>
        <v>87084.314100000003</v>
      </c>
      <c r="AQ55" s="67">
        <f t="shared" si="66"/>
        <v>7464.3697799999991</v>
      </c>
      <c r="AR55" s="67">
        <f t="shared" si="67"/>
        <v>0</v>
      </c>
      <c r="AS55" s="67">
        <f t="shared" si="68"/>
        <v>9178.7155793999955</v>
      </c>
      <c r="AT55" s="67">
        <f t="shared" si="26"/>
        <v>1052889.1739055999</v>
      </c>
      <c r="AU55" s="68"/>
      <c r="AV55" s="69">
        <f t="shared" si="27"/>
        <v>1085728.6299999999</v>
      </c>
      <c r="AW55" s="69">
        <f t="shared" si="6"/>
        <v>158333</v>
      </c>
      <c r="AX55" s="69">
        <f t="shared" si="6"/>
        <v>0</v>
      </c>
      <c r="AY55" s="69">
        <f t="shared" si="6"/>
        <v>55000</v>
      </c>
      <c r="AZ55" s="67">
        <f t="shared" si="69"/>
        <v>29857.479119999996</v>
      </c>
      <c r="BA55" s="69">
        <f t="shared" si="70"/>
        <v>0</v>
      </c>
      <c r="BB55" s="69">
        <f t="shared" si="71"/>
        <v>11818.585484999998</v>
      </c>
      <c r="BC55" s="69">
        <f t="shared" si="72"/>
        <v>24756.826437</v>
      </c>
      <c r="BD55" s="69">
        <f t="shared" si="28"/>
        <v>72570.261749999991</v>
      </c>
      <c r="BE55" s="69">
        <f t="shared" si="73"/>
        <v>61072.235437499992</v>
      </c>
      <c r="BF55" s="69">
        <f t="shared" si="74"/>
        <v>3261.2573723625046</v>
      </c>
      <c r="BG55" s="69">
        <f t="shared" si="75"/>
        <v>108255.13583333332</v>
      </c>
      <c r="BH55" s="69">
        <f t="shared" si="76"/>
        <v>62500</v>
      </c>
      <c r="BI55" s="69">
        <f t="shared" si="77"/>
        <v>3337.5</v>
      </c>
      <c r="BJ55" s="69">
        <f t="shared" si="16"/>
        <v>0</v>
      </c>
      <c r="BK55" s="69">
        <f t="shared" si="78"/>
        <v>0</v>
      </c>
      <c r="BL55" s="69">
        <f t="shared" si="18"/>
        <v>0</v>
      </c>
      <c r="BM55" s="69"/>
      <c r="BN55" s="69">
        <f t="shared" si="29"/>
        <v>1676490.9114351957</v>
      </c>
      <c r="BO55" s="70"/>
      <c r="BP55" s="71">
        <f>+SUM(AV55:BC55)</f>
        <v>1365494.5210419998</v>
      </c>
      <c r="BQ55" s="71">
        <f>+SUM(BD55:BF55)</f>
        <v>136903.75455986249</v>
      </c>
      <c r="BR55" s="71">
        <f>+SUM(BG55)</f>
        <v>108255.13583333332</v>
      </c>
      <c r="BS55" s="71">
        <f>+SUM(BH55:BI55)</f>
        <v>65837.5</v>
      </c>
      <c r="BT55" s="71">
        <f t="shared" si="79"/>
        <v>0</v>
      </c>
      <c r="BU55" s="71">
        <f>+SUM(BP55:BT55)</f>
        <v>1676490.9114351955</v>
      </c>
      <c r="BW55" s="68"/>
      <c r="BX55" s="71">
        <f t="shared" si="80"/>
        <v>0</v>
      </c>
      <c r="BY55" s="71">
        <f t="shared" si="80"/>
        <v>0</v>
      </c>
      <c r="BZ55" s="71">
        <f t="shared" si="80"/>
        <v>0</v>
      </c>
      <c r="CA55" s="71">
        <f t="shared" si="80"/>
        <v>1676490.9114351957</v>
      </c>
      <c r="CB55" s="71">
        <f t="shared" si="80"/>
        <v>0</v>
      </c>
      <c r="CC55" s="71">
        <f t="shared" si="80"/>
        <v>0</v>
      </c>
      <c r="CD55" s="71">
        <f t="shared" si="80"/>
        <v>0</v>
      </c>
      <c r="CE55" s="71">
        <f t="shared" si="80"/>
        <v>0</v>
      </c>
      <c r="CF55" s="71">
        <f t="shared" si="80"/>
        <v>0</v>
      </c>
      <c r="CG55" s="71">
        <f t="shared" si="80"/>
        <v>0</v>
      </c>
      <c r="CH55" s="71">
        <f t="shared" si="80"/>
        <v>0</v>
      </c>
      <c r="CI55" s="71">
        <f t="shared" si="80"/>
        <v>0</v>
      </c>
      <c r="CJ55" s="71">
        <f t="shared" si="80"/>
        <v>0</v>
      </c>
      <c r="CK55" s="71">
        <f t="shared" si="80"/>
        <v>0</v>
      </c>
      <c r="CL55" s="71">
        <f t="shared" si="80"/>
        <v>0</v>
      </c>
      <c r="CM55" s="71">
        <f t="shared" si="80"/>
        <v>0</v>
      </c>
      <c r="CN55" s="71">
        <f t="shared" si="81"/>
        <v>0</v>
      </c>
      <c r="CQ55" s="72">
        <f t="shared" si="59"/>
        <v>0</v>
      </c>
      <c r="CR55" s="72">
        <f t="shared" si="59"/>
        <v>0</v>
      </c>
      <c r="CS55" s="72">
        <f t="shared" si="59"/>
        <v>0</v>
      </c>
      <c r="CT55" s="72">
        <f t="shared" si="59"/>
        <v>1365494.5210419998</v>
      </c>
      <c r="CU55" s="72">
        <f t="shared" si="59"/>
        <v>0</v>
      </c>
      <c r="CV55" s="72">
        <f t="shared" si="59"/>
        <v>0</v>
      </c>
      <c r="CW55" s="72">
        <f t="shared" si="59"/>
        <v>0</v>
      </c>
      <c r="CX55" s="72">
        <f t="shared" si="59"/>
        <v>0</v>
      </c>
      <c r="CY55" s="72">
        <f t="shared" si="59"/>
        <v>0</v>
      </c>
      <c r="CZ55" s="72">
        <f t="shared" si="59"/>
        <v>0</v>
      </c>
      <c r="DA55" s="72">
        <f t="shared" si="59"/>
        <v>0</v>
      </c>
      <c r="DB55" s="72">
        <f t="shared" si="59"/>
        <v>0</v>
      </c>
      <c r="DC55" s="72">
        <f t="shared" si="59"/>
        <v>0</v>
      </c>
      <c r="DD55" s="72">
        <f t="shared" si="59"/>
        <v>0</v>
      </c>
      <c r="DE55" s="72">
        <f t="shared" si="59"/>
        <v>0</v>
      </c>
      <c r="DF55" s="72">
        <f t="shared" si="59"/>
        <v>0</v>
      </c>
      <c r="DG55" s="73"/>
      <c r="DI55" s="72">
        <f t="shared" si="60"/>
        <v>0</v>
      </c>
      <c r="DJ55" s="72">
        <f t="shared" si="60"/>
        <v>0</v>
      </c>
      <c r="DK55" s="72">
        <f t="shared" si="60"/>
        <v>0</v>
      </c>
      <c r="DL55" s="72">
        <f t="shared" si="60"/>
        <v>136903.75455986249</v>
      </c>
      <c r="DM55" s="72">
        <f t="shared" si="60"/>
        <v>0</v>
      </c>
      <c r="DN55" s="72">
        <f t="shared" si="60"/>
        <v>0</v>
      </c>
      <c r="DO55" s="72">
        <f t="shared" si="60"/>
        <v>0</v>
      </c>
      <c r="DP55" s="72">
        <f t="shared" si="60"/>
        <v>0</v>
      </c>
      <c r="DQ55" s="72">
        <f t="shared" si="60"/>
        <v>0</v>
      </c>
      <c r="DR55" s="72">
        <f t="shared" si="60"/>
        <v>0</v>
      </c>
      <c r="DS55" s="72">
        <f t="shared" si="60"/>
        <v>0</v>
      </c>
      <c r="DT55" s="72">
        <f t="shared" si="60"/>
        <v>0</v>
      </c>
      <c r="DU55" s="72">
        <f t="shared" si="60"/>
        <v>0</v>
      </c>
      <c r="DV55" s="72">
        <f t="shared" si="60"/>
        <v>0</v>
      </c>
      <c r="DW55" s="72">
        <f t="shared" si="60"/>
        <v>0</v>
      </c>
      <c r="DX55" s="72">
        <f t="shared" si="60"/>
        <v>0</v>
      </c>
      <c r="EA55" s="72">
        <f t="shared" si="61"/>
        <v>0</v>
      </c>
      <c r="EB55" s="72">
        <f t="shared" si="61"/>
        <v>0</v>
      </c>
      <c r="EC55" s="72">
        <f t="shared" si="61"/>
        <v>0</v>
      </c>
      <c r="ED55" s="72">
        <f t="shared" si="61"/>
        <v>108255.13583333332</v>
      </c>
      <c r="EE55" s="72">
        <f t="shared" si="61"/>
        <v>0</v>
      </c>
      <c r="EF55" s="72">
        <f t="shared" si="61"/>
        <v>0</v>
      </c>
      <c r="EG55" s="72">
        <f t="shared" si="61"/>
        <v>0</v>
      </c>
      <c r="EH55" s="72">
        <f t="shared" si="61"/>
        <v>0</v>
      </c>
      <c r="EI55" s="72">
        <f t="shared" si="61"/>
        <v>0</v>
      </c>
      <c r="EJ55" s="72">
        <f t="shared" si="61"/>
        <v>0</v>
      </c>
      <c r="EK55" s="72">
        <f t="shared" si="61"/>
        <v>0</v>
      </c>
      <c r="EL55" s="72">
        <f t="shared" si="61"/>
        <v>0</v>
      </c>
      <c r="EM55" s="72">
        <f t="shared" si="61"/>
        <v>0</v>
      </c>
      <c r="EN55" s="72">
        <f t="shared" si="61"/>
        <v>0</v>
      </c>
      <c r="EO55" s="72">
        <f t="shared" si="61"/>
        <v>0</v>
      </c>
      <c r="EP55" s="72">
        <f t="shared" si="61"/>
        <v>0</v>
      </c>
      <c r="ES55" s="72">
        <f t="shared" si="62"/>
        <v>0</v>
      </c>
      <c r="ET55" s="72">
        <f t="shared" si="62"/>
        <v>0</v>
      </c>
      <c r="EU55" s="72">
        <f t="shared" si="62"/>
        <v>0</v>
      </c>
      <c r="EV55" s="72">
        <f t="shared" si="62"/>
        <v>65837.5</v>
      </c>
      <c r="EW55" s="72">
        <f t="shared" si="62"/>
        <v>0</v>
      </c>
      <c r="EX55" s="72">
        <f t="shared" si="62"/>
        <v>0</v>
      </c>
      <c r="EY55" s="72">
        <f t="shared" si="62"/>
        <v>0</v>
      </c>
      <c r="EZ55" s="72">
        <f t="shared" si="62"/>
        <v>0</v>
      </c>
      <c r="FA55" s="72">
        <f t="shared" si="62"/>
        <v>0</v>
      </c>
      <c r="FB55" s="72">
        <f t="shared" si="62"/>
        <v>0</v>
      </c>
      <c r="FC55" s="72">
        <f t="shared" si="62"/>
        <v>0</v>
      </c>
      <c r="FD55" s="72">
        <f t="shared" si="62"/>
        <v>0</v>
      </c>
      <c r="FE55" s="72">
        <f t="shared" si="62"/>
        <v>0</v>
      </c>
      <c r="FF55" s="72">
        <f t="shared" si="62"/>
        <v>0</v>
      </c>
      <c r="FG55" s="72">
        <f t="shared" si="62"/>
        <v>0</v>
      </c>
      <c r="FH55" s="72">
        <f t="shared" si="62"/>
        <v>0</v>
      </c>
      <c r="FK55" s="72">
        <f t="shared" si="63"/>
        <v>0</v>
      </c>
      <c r="FL55" s="72">
        <f t="shared" si="63"/>
        <v>0</v>
      </c>
      <c r="FM55" s="72">
        <f t="shared" si="63"/>
        <v>0</v>
      </c>
      <c r="FN55" s="72">
        <f t="shared" si="63"/>
        <v>0</v>
      </c>
      <c r="FO55" s="72">
        <f t="shared" si="63"/>
        <v>0</v>
      </c>
      <c r="FP55" s="72">
        <f t="shared" si="63"/>
        <v>0</v>
      </c>
      <c r="FQ55" s="72">
        <f t="shared" si="63"/>
        <v>0</v>
      </c>
      <c r="FR55" s="72">
        <f t="shared" si="63"/>
        <v>0</v>
      </c>
      <c r="FS55" s="72">
        <f t="shared" si="63"/>
        <v>0</v>
      </c>
      <c r="FT55" s="72">
        <f t="shared" si="63"/>
        <v>0</v>
      </c>
      <c r="FU55" s="72">
        <f t="shared" si="63"/>
        <v>0</v>
      </c>
      <c r="FV55" s="72">
        <f t="shared" si="63"/>
        <v>0</v>
      </c>
      <c r="FW55" s="72">
        <f t="shared" si="63"/>
        <v>0</v>
      </c>
      <c r="FX55" s="72">
        <f t="shared" si="63"/>
        <v>0</v>
      </c>
      <c r="FY55" s="72">
        <f t="shared" si="63"/>
        <v>0</v>
      </c>
      <c r="FZ55" s="72">
        <f t="shared" si="63"/>
        <v>0</v>
      </c>
    </row>
    <row r="56" spans="2:182" s="63" customFormat="1" x14ac:dyDescent="0.25">
      <c r="B56" s="59">
        <v>36</v>
      </c>
      <c r="C56" s="60" t="s">
        <v>30</v>
      </c>
      <c r="D56" s="61" t="s">
        <v>44</v>
      </c>
      <c r="E56" s="62" t="s">
        <v>136</v>
      </c>
      <c r="F56" s="62" t="s">
        <v>137</v>
      </c>
      <c r="H56" s="64">
        <v>44887</v>
      </c>
      <c r="I56" s="64">
        <v>44897</v>
      </c>
      <c r="J56" s="64">
        <v>44904</v>
      </c>
      <c r="K56" s="64">
        <v>44912</v>
      </c>
      <c r="L56" s="64">
        <v>44915</v>
      </c>
      <c r="M56" s="64">
        <v>44927</v>
      </c>
      <c r="N56" s="64">
        <v>44958</v>
      </c>
      <c r="O56" s="65">
        <v>1</v>
      </c>
      <c r="Q56" s="65">
        <v>0</v>
      </c>
      <c r="R56" s="65">
        <v>0</v>
      </c>
      <c r="S56" s="66">
        <v>0</v>
      </c>
      <c r="T56" s="66">
        <v>1</v>
      </c>
      <c r="U56" s="66">
        <v>0</v>
      </c>
      <c r="V56" s="66">
        <v>0</v>
      </c>
      <c r="W56" s="66">
        <v>0</v>
      </c>
      <c r="X56" s="66">
        <v>0</v>
      </c>
      <c r="Y56" s="66">
        <v>0</v>
      </c>
      <c r="Z56" s="66"/>
      <c r="AA56" s="66"/>
      <c r="AB56" s="66"/>
      <c r="AC56" s="65"/>
      <c r="AD56" s="65"/>
      <c r="AE56" s="65"/>
      <c r="AF56" s="65"/>
      <c r="AG56" s="65"/>
      <c r="AI56" s="65">
        <f t="shared" si="0"/>
        <v>1</v>
      </c>
      <c r="AK56" s="67">
        <v>1085728.6299999999</v>
      </c>
      <c r="AL56" s="67">
        <v>158333</v>
      </c>
      <c r="AM56" s="67">
        <v>0</v>
      </c>
      <c r="AN56" s="67">
        <v>55000</v>
      </c>
      <c r="AO56" s="67">
        <f t="shared" si="64"/>
        <v>142445.05663499999</v>
      </c>
      <c r="AP56" s="67">
        <f t="shared" si="65"/>
        <v>87084.314100000003</v>
      </c>
      <c r="AQ56" s="67">
        <f t="shared" si="66"/>
        <v>7464.3697799999991</v>
      </c>
      <c r="AR56" s="67">
        <f t="shared" si="67"/>
        <v>0</v>
      </c>
      <c r="AS56" s="67">
        <f t="shared" si="68"/>
        <v>9178.7155793999955</v>
      </c>
      <c r="AT56" s="67">
        <f t="shared" si="26"/>
        <v>1052889.1739055999</v>
      </c>
      <c r="AU56" s="68"/>
      <c r="AV56" s="69">
        <f t="shared" si="27"/>
        <v>1085728.6299999999</v>
      </c>
      <c r="AW56" s="69">
        <f t="shared" si="6"/>
        <v>158333</v>
      </c>
      <c r="AX56" s="69">
        <f t="shared" si="6"/>
        <v>0</v>
      </c>
      <c r="AY56" s="69">
        <f t="shared" si="6"/>
        <v>55000</v>
      </c>
      <c r="AZ56" s="67">
        <f t="shared" si="69"/>
        <v>29857.479119999996</v>
      </c>
      <c r="BA56" s="69">
        <f t="shared" si="70"/>
        <v>0</v>
      </c>
      <c r="BB56" s="69">
        <f t="shared" si="71"/>
        <v>11818.585484999998</v>
      </c>
      <c r="BC56" s="69">
        <f t="shared" si="72"/>
        <v>24756.826437</v>
      </c>
      <c r="BD56" s="69">
        <f t="shared" si="28"/>
        <v>72570.261749999991</v>
      </c>
      <c r="BE56" s="69">
        <f t="shared" si="73"/>
        <v>61072.235437499992</v>
      </c>
      <c r="BF56" s="69">
        <f t="shared" si="74"/>
        <v>3261.2573723625046</v>
      </c>
      <c r="BG56" s="69">
        <f t="shared" si="75"/>
        <v>108255.13583333332</v>
      </c>
      <c r="BH56" s="69">
        <f t="shared" si="76"/>
        <v>62500</v>
      </c>
      <c r="BI56" s="69">
        <f t="shared" si="77"/>
        <v>3337.5</v>
      </c>
      <c r="BJ56" s="69">
        <f t="shared" si="16"/>
        <v>0</v>
      </c>
      <c r="BK56" s="69">
        <f t="shared" si="78"/>
        <v>0</v>
      </c>
      <c r="BL56" s="69">
        <f t="shared" si="18"/>
        <v>0</v>
      </c>
      <c r="BM56" s="69"/>
      <c r="BN56" s="69">
        <f t="shared" si="29"/>
        <v>1676490.9114351957</v>
      </c>
      <c r="BO56" s="70"/>
      <c r="BP56" s="71">
        <f t="shared" ref="BP56:BP62" si="82">+SUM(AV56:BC56)</f>
        <v>1365494.5210419998</v>
      </c>
      <c r="BQ56" s="71">
        <f t="shared" ref="BQ56:BQ62" si="83">+SUM(BD56:BF56)</f>
        <v>136903.75455986249</v>
      </c>
      <c r="BR56" s="71">
        <f t="shared" ref="BR56:BR62" si="84">+SUM(BG56)</f>
        <v>108255.13583333332</v>
      </c>
      <c r="BS56" s="71">
        <f t="shared" ref="BS56:BS62" si="85">+SUM(BH56:BI56)</f>
        <v>65837.5</v>
      </c>
      <c r="BT56" s="71">
        <f t="shared" si="79"/>
        <v>0</v>
      </c>
      <c r="BU56" s="71">
        <f t="shared" ref="BU56:BU62" si="86">+SUM(BP56:BT56)</f>
        <v>1676490.9114351955</v>
      </c>
      <c r="BW56" s="68"/>
      <c r="BX56" s="71">
        <f t="shared" si="80"/>
        <v>0</v>
      </c>
      <c r="BY56" s="71">
        <f t="shared" si="80"/>
        <v>0</v>
      </c>
      <c r="BZ56" s="71">
        <f t="shared" si="80"/>
        <v>0</v>
      </c>
      <c r="CA56" s="71">
        <f t="shared" si="80"/>
        <v>1676490.9114351957</v>
      </c>
      <c r="CB56" s="71">
        <f t="shared" si="80"/>
        <v>0</v>
      </c>
      <c r="CC56" s="71">
        <f t="shared" si="80"/>
        <v>0</v>
      </c>
      <c r="CD56" s="71">
        <f t="shared" si="80"/>
        <v>0</v>
      </c>
      <c r="CE56" s="71">
        <f t="shared" si="80"/>
        <v>0</v>
      </c>
      <c r="CF56" s="71">
        <f t="shared" si="80"/>
        <v>0</v>
      </c>
      <c r="CG56" s="71">
        <f t="shared" si="80"/>
        <v>0</v>
      </c>
      <c r="CH56" s="71">
        <f t="shared" si="80"/>
        <v>0</v>
      </c>
      <c r="CI56" s="71">
        <f t="shared" si="80"/>
        <v>0</v>
      </c>
      <c r="CJ56" s="71">
        <f t="shared" si="80"/>
        <v>0</v>
      </c>
      <c r="CK56" s="71">
        <f t="shared" si="80"/>
        <v>0</v>
      </c>
      <c r="CL56" s="71">
        <f t="shared" si="80"/>
        <v>0</v>
      </c>
      <c r="CM56" s="71">
        <f t="shared" si="80"/>
        <v>0</v>
      </c>
      <c r="CN56" s="71">
        <f t="shared" si="81"/>
        <v>0</v>
      </c>
      <c r="CQ56" s="72">
        <f t="shared" si="59"/>
        <v>0</v>
      </c>
      <c r="CR56" s="72">
        <f t="shared" si="59"/>
        <v>0</v>
      </c>
      <c r="CS56" s="72">
        <f t="shared" si="59"/>
        <v>0</v>
      </c>
      <c r="CT56" s="72">
        <f t="shared" si="59"/>
        <v>1365494.5210419998</v>
      </c>
      <c r="CU56" s="72">
        <f t="shared" si="59"/>
        <v>0</v>
      </c>
      <c r="CV56" s="72">
        <f t="shared" si="59"/>
        <v>0</v>
      </c>
      <c r="CW56" s="72">
        <f t="shared" si="59"/>
        <v>0</v>
      </c>
      <c r="CX56" s="72">
        <f t="shared" si="59"/>
        <v>0</v>
      </c>
      <c r="CY56" s="72">
        <f t="shared" si="59"/>
        <v>0</v>
      </c>
      <c r="CZ56" s="72">
        <f t="shared" si="59"/>
        <v>0</v>
      </c>
      <c r="DA56" s="72">
        <f t="shared" si="59"/>
        <v>0</v>
      </c>
      <c r="DB56" s="72">
        <f t="shared" si="59"/>
        <v>0</v>
      </c>
      <c r="DC56" s="72">
        <f t="shared" si="59"/>
        <v>0</v>
      </c>
      <c r="DD56" s="72">
        <f t="shared" si="59"/>
        <v>0</v>
      </c>
      <c r="DE56" s="72">
        <f t="shared" si="59"/>
        <v>0</v>
      </c>
      <c r="DF56" s="72">
        <f t="shared" si="59"/>
        <v>0</v>
      </c>
      <c r="DG56" s="73"/>
      <c r="DI56" s="72">
        <f t="shared" si="60"/>
        <v>0</v>
      </c>
      <c r="DJ56" s="72">
        <f t="shared" si="60"/>
        <v>0</v>
      </c>
      <c r="DK56" s="72">
        <f t="shared" si="60"/>
        <v>0</v>
      </c>
      <c r="DL56" s="72">
        <f t="shared" si="60"/>
        <v>136903.75455986249</v>
      </c>
      <c r="DM56" s="72">
        <f t="shared" si="60"/>
        <v>0</v>
      </c>
      <c r="DN56" s="72">
        <f t="shared" si="60"/>
        <v>0</v>
      </c>
      <c r="DO56" s="72">
        <f t="shared" si="60"/>
        <v>0</v>
      </c>
      <c r="DP56" s="72">
        <f t="shared" si="60"/>
        <v>0</v>
      </c>
      <c r="DQ56" s="72">
        <f t="shared" si="60"/>
        <v>0</v>
      </c>
      <c r="DR56" s="72">
        <f t="shared" si="60"/>
        <v>0</v>
      </c>
      <c r="DS56" s="72">
        <f t="shared" si="60"/>
        <v>0</v>
      </c>
      <c r="DT56" s="72">
        <f t="shared" si="60"/>
        <v>0</v>
      </c>
      <c r="DU56" s="72">
        <f t="shared" si="60"/>
        <v>0</v>
      </c>
      <c r="DV56" s="72">
        <f t="shared" si="60"/>
        <v>0</v>
      </c>
      <c r="DW56" s="72">
        <f t="shared" si="60"/>
        <v>0</v>
      </c>
      <c r="DX56" s="72">
        <f t="shared" si="60"/>
        <v>0</v>
      </c>
      <c r="EA56" s="72">
        <f t="shared" si="61"/>
        <v>0</v>
      </c>
      <c r="EB56" s="72">
        <f t="shared" si="61"/>
        <v>0</v>
      </c>
      <c r="EC56" s="72">
        <f t="shared" si="61"/>
        <v>0</v>
      </c>
      <c r="ED56" s="72">
        <f t="shared" si="61"/>
        <v>108255.13583333332</v>
      </c>
      <c r="EE56" s="72">
        <f t="shared" si="61"/>
        <v>0</v>
      </c>
      <c r="EF56" s="72">
        <f t="shared" si="61"/>
        <v>0</v>
      </c>
      <c r="EG56" s="72">
        <f t="shared" si="61"/>
        <v>0</v>
      </c>
      <c r="EH56" s="72">
        <f t="shared" si="61"/>
        <v>0</v>
      </c>
      <c r="EI56" s="72">
        <f t="shared" si="61"/>
        <v>0</v>
      </c>
      <c r="EJ56" s="72">
        <f t="shared" si="61"/>
        <v>0</v>
      </c>
      <c r="EK56" s="72">
        <f t="shared" si="61"/>
        <v>0</v>
      </c>
      <c r="EL56" s="72">
        <f t="shared" si="61"/>
        <v>0</v>
      </c>
      <c r="EM56" s="72">
        <f t="shared" si="61"/>
        <v>0</v>
      </c>
      <c r="EN56" s="72">
        <f t="shared" si="61"/>
        <v>0</v>
      </c>
      <c r="EO56" s="72">
        <f t="shared" si="61"/>
        <v>0</v>
      </c>
      <c r="EP56" s="72">
        <f t="shared" si="61"/>
        <v>0</v>
      </c>
      <c r="ES56" s="72">
        <f t="shared" si="62"/>
        <v>0</v>
      </c>
      <c r="ET56" s="72">
        <f t="shared" si="62"/>
        <v>0</v>
      </c>
      <c r="EU56" s="72">
        <f t="shared" si="62"/>
        <v>0</v>
      </c>
      <c r="EV56" s="72">
        <f t="shared" si="62"/>
        <v>65837.5</v>
      </c>
      <c r="EW56" s="72">
        <f t="shared" si="62"/>
        <v>0</v>
      </c>
      <c r="EX56" s="72">
        <f t="shared" si="62"/>
        <v>0</v>
      </c>
      <c r="EY56" s="72">
        <f t="shared" si="62"/>
        <v>0</v>
      </c>
      <c r="EZ56" s="72">
        <f t="shared" si="62"/>
        <v>0</v>
      </c>
      <c r="FA56" s="72">
        <f t="shared" si="62"/>
        <v>0</v>
      </c>
      <c r="FB56" s="72">
        <f t="shared" si="62"/>
        <v>0</v>
      </c>
      <c r="FC56" s="72">
        <f t="shared" si="62"/>
        <v>0</v>
      </c>
      <c r="FD56" s="72">
        <f t="shared" si="62"/>
        <v>0</v>
      </c>
      <c r="FE56" s="72">
        <f t="shared" si="62"/>
        <v>0</v>
      </c>
      <c r="FF56" s="72">
        <f t="shared" si="62"/>
        <v>0</v>
      </c>
      <c r="FG56" s="72">
        <f t="shared" si="62"/>
        <v>0</v>
      </c>
      <c r="FH56" s="72">
        <f t="shared" si="62"/>
        <v>0</v>
      </c>
      <c r="FK56" s="72">
        <f t="shared" si="63"/>
        <v>0</v>
      </c>
      <c r="FL56" s="72">
        <f t="shared" si="63"/>
        <v>0</v>
      </c>
      <c r="FM56" s="72">
        <f t="shared" si="63"/>
        <v>0</v>
      </c>
      <c r="FN56" s="72">
        <f t="shared" si="63"/>
        <v>0</v>
      </c>
      <c r="FO56" s="72">
        <f t="shared" si="63"/>
        <v>0</v>
      </c>
      <c r="FP56" s="72">
        <f t="shared" si="63"/>
        <v>0</v>
      </c>
      <c r="FQ56" s="72">
        <f t="shared" si="63"/>
        <v>0</v>
      </c>
      <c r="FR56" s="72">
        <f t="shared" si="63"/>
        <v>0</v>
      </c>
      <c r="FS56" s="72">
        <f t="shared" si="63"/>
        <v>0</v>
      </c>
      <c r="FT56" s="72">
        <f t="shared" si="63"/>
        <v>0</v>
      </c>
      <c r="FU56" s="72">
        <f t="shared" si="63"/>
        <v>0</v>
      </c>
      <c r="FV56" s="72">
        <f t="shared" si="63"/>
        <v>0</v>
      </c>
      <c r="FW56" s="72">
        <f t="shared" si="63"/>
        <v>0</v>
      </c>
      <c r="FX56" s="72">
        <f t="shared" si="63"/>
        <v>0</v>
      </c>
      <c r="FY56" s="72">
        <f t="shared" si="63"/>
        <v>0</v>
      </c>
      <c r="FZ56" s="72">
        <f t="shared" si="63"/>
        <v>0</v>
      </c>
    </row>
    <row r="57" spans="2:182" s="63" customFormat="1" x14ac:dyDescent="0.25">
      <c r="B57" s="59">
        <v>37</v>
      </c>
      <c r="C57" s="60" t="s">
        <v>30</v>
      </c>
      <c r="D57" s="61" t="s">
        <v>45</v>
      </c>
      <c r="E57" s="62" t="s">
        <v>136</v>
      </c>
      <c r="F57" s="62" t="s">
        <v>137</v>
      </c>
      <c r="H57" s="64">
        <v>44887</v>
      </c>
      <c r="I57" s="64">
        <v>44897</v>
      </c>
      <c r="J57" s="64">
        <v>44904</v>
      </c>
      <c r="K57" s="64">
        <v>44912</v>
      </c>
      <c r="L57" s="64">
        <v>44915</v>
      </c>
      <c r="M57" s="64">
        <v>44927</v>
      </c>
      <c r="N57" s="64">
        <v>45108</v>
      </c>
      <c r="O57" s="65">
        <v>6</v>
      </c>
      <c r="Q57" s="65">
        <v>0</v>
      </c>
      <c r="R57" s="65">
        <v>0</v>
      </c>
      <c r="S57" s="66">
        <v>1</v>
      </c>
      <c r="T57" s="66">
        <v>1</v>
      </c>
      <c r="U57" s="66">
        <v>1</v>
      </c>
      <c r="V57" s="66">
        <v>1</v>
      </c>
      <c r="W57" s="66">
        <v>1</v>
      </c>
      <c r="X57" s="66">
        <v>1</v>
      </c>
      <c r="Y57" s="66">
        <v>0</v>
      </c>
      <c r="Z57" s="66"/>
      <c r="AA57" s="66"/>
      <c r="AB57" s="66"/>
      <c r="AC57" s="65"/>
      <c r="AD57" s="65"/>
      <c r="AE57" s="65"/>
      <c r="AF57" s="65"/>
      <c r="AG57" s="65"/>
      <c r="AI57" s="65">
        <f t="shared" si="0"/>
        <v>6</v>
      </c>
      <c r="AK57" s="67">
        <v>1085728.6299999999</v>
      </c>
      <c r="AL57" s="67">
        <v>158333</v>
      </c>
      <c r="AM57" s="67">
        <v>0</v>
      </c>
      <c r="AN57" s="67">
        <v>55000</v>
      </c>
      <c r="AO57" s="67">
        <f t="shared" si="64"/>
        <v>142445.05663499999</v>
      </c>
      <c r="AP57" s="67">
        <f t="shared" si="65"/>
        <v>87084.314100000003</v>
      </c>
      <c r="AQ57" s="67">
        <f t="shared" si="66"/>
        <v>7464.3697799999991</v>
      </c>
      <c r="AR57" s="67">
        <f t="shared" si="67"/>
        <v>0</v>
      </c>
      <c r="AS57" s="67">
        <f t="shared" si="68"/>
        <v>9178.7155793999955</v>
      </c>
      <c r="AT57" s="67">
        <f t="shared" si="26"/>
        <v>1052889.1739055999</v>
      </c>
      <c r="AU57" s="68"/>
      <c r="AV57" s="69">
        <f t="shared" si="27"/>
        <v>1085728.6299999999</v>
      </c>
      <c r="AW57" s="69">
        <f t="shared" si="6"/>
        <v>158333</v>
      </c>
      <c r="AX57" s="69">
        <f t="shared" si="6"/>
        <v>0</v>
      </c>
      <c r="AY57" s="69">
        <f t="shared" si="6"/>
        <v>55000</v>
      </c>
      <c r="AZ57" s="67">
        <f t="shared" si="69"/>
        <v>29857.479119999996</v>
      </c>
      <c r="BA57" s="69">
        <f t="shared" si="70"/>
        <v>0</v>
      </c>
      <c r="BB57" s="69">
        <f t="shared" si="71"/>
        <v>11818.585484999998</v>
      </c>
      <c r="BC57" s="69">
        <f t="shared" si="72"/>
        <v>24756.826437</v>
      </c>
      <c r="BD57" s="69">
        <f t="shared" si="28"/>
        <v>72570.261749999991</v>
      </c>
      <c r="BE57" s="69">
        <f t="shared" si="73"/>
        <v>61072.235437499992</v>
      </c>
      <c r="BF57" s="69">
        <f t="shared" si="74"/>
        <v>3261.2573723625046</v>
      </c>
      <c r="BG57" s="69">
        <f t="shared" si="75"/>
        <v>108255.13583333332</v>
      </c>
      <c r="BH57" s="69">
        <f t="shared" si="76"/>
        <v>62500</v>
      </c>
      <c r="BI57" s="69">
        <f t="shared" si="77"/>
        <v>3337.5</v>
      </c>
      <c r="BJ57" s="69">
        <f t="shared" si="16"/>
        <v>0</v>
      </c>
      <c r="BK57" s="69">
        <f t="shared" si="78"/>
        <v>0</v>
      </c>
      <c r="BL57" s="69">
        <f t="shared" si="18"/>
        <v>0</v>
      </c>
      <c r="BM57" s="69"/>
      <c r="BN57" s="69">
        <f t="shared" si="29"/>
        <v>1676490.9114351957</v>
      </c>
      <c r="BO57" s="70"/>
      <c r="BP57" s="71">
        <f t="shared" si="82"/>
        <v>1365494.5210419998</v>
      </c>
      <c r="BQ57" s="71">
        <f t="shared" si="83"/>
        <v>136903.75455986249</v>
      </c>
      <c r="BR57" s="71">
        <f t="shared" si="84"/>
        <v>108255.13583333332</v>
      </c>
      <c r="BS57" s="71">
        <f t="shared" si="85"/>
        <v>65837.5</v>
      </c>
      <c r="BT57" s="71">
        <f t="shared" si="79"/>
        <v>0</v>
      </c>
      <c r="BU57" s="71">
        <f t="shared" si="86"/>
        <v>1676490.9114351955</v>
      </c>
      <c r="BW57" s="68"/>
      <c r="BX57" s="71">
        <f t="shared" si="80"/>
        <v>0</v>
      </c>
      <c r="BY57" s="71">
        <f t="shared" si="80"/>
        <v>0</v>
      </c>
      <c r="BZ57" s="71">
        <f t="shared" si="80"/>
        <v>1676490.9114351957</v>
      </c>
      <c r="CA57" s="71">
        <f t="shared" si="80"/>
        <v>1676490.9114351957</v>
      </c>
      <c r="CB57" s="71">
        <f t="shared" si="80"/>
        <v>1676490.9114351957</v>
      </c>
      <c r="CC57" s="71">
        <f t="shared" si="80"/>
        <v>1676490.9114351957</v>
      </c>
      <c r="CD57" s="71">
        <f t="shared" si="80"/>
        <v>1676490.9114351957</v>
      </c>
      <c r="CE57" s="71">
        <f t="shared" si="80"/>
        <v>1676490.9114351957</v>
      </c>
      <c r="CF57" s="71">
        <f t="shared" si="80"/>
        <v>0</v>
      </c>
      <c r="CG57" s="71">
        <f t="shared" si="80"/>
        <v>0</v>
      </c>
      <c r="CH57" s="71">
        <f t="shared" si="80"/>
        <v>0</v>
      </c>
      <c r="CI57" s="71">
        <f t="shared" si="80"/>
        <v>0</v>
      </c>
      <c r="CJ57" s="71">
        <f t="shared" si="80"/>
        <v>0</v>
      </c>
      <c r="CK57" s="71">
        <f t="shared" si="80"/>
        <v>0</v>
      </c>
      <c r="CL57" s="71">
        <f t="shared" si="80"/>
        <v>0</v>
      </c>
      <c r="CM57" s="71">
        <f t="shared" si="80"/>
        <v>0</v>
      </c>
      <c r="CN57" s="71">
        <f t="shared" si="81"/>
        <v>0</v>
      </c>
      <c r="CQ57" s="72">
        <f t="shared" si="59"/>
        <v>0</v>
      </c>
      <c r="CR57" s="72">
        <f t="shared" si="59"/>
        <v>0</v>
      </c>
      <c r="CS57" s="72">
        <f t="shared" si="59"/>
        <v>1365494.5210419998</v>
      </c>
      <c r="CT57" s="72">
        <f t="shared" si="59"/>
        <v>1365494.5210419998</v>
      </c>
      <c r="CU57" s="72">
        <f t="shared" si="59"/>
        <v>1365494.5210419998</v>
      </c>
      <c r="CV57" s="72">
        <f t="shared" si="59"/>
        <v>1365494.5210419998</v>
      </c>
      <c r="CW57" s="72">
        <f t="shared" si="59"/>
        <v>1365494.5210419998</v>
      </c>
      <c r="CX57" s="72">
        <f t="shared" si="59"/>
        <v>1365494.5210419998</v>
      </c>
      <c r="CY57" s="72">
        <f t="shared" si="59"/>
        <v>0</v>
      </c>
      <c r="CZ57" s="72">
        <f t="shared" si="59"/>
        <v>0</v>
      </c>
      <c r="DA57" s="72">
        <f t="shared" si="59"/>
        <v>0</v>
      </c>
      <c r="DB57" s="72">
        <f t="shared" si="59"/>
        <v>0</v>
      </c>
      <c r="DC57" s="72">
        <f t="shared" si="59"/>
        <v>0</v>
      </c>
      <c r="DD57" s="72">
        <f t="shared" si="59"/>
        <v>0</v>
      </c>
      <c r="DE57" s="72">
        <f t="shared" si="59"/>
        <v>0</v>
      </c>
      <c r="DF57" s="72">
        <f t="shared" si="59"/>
        <v>0</v>
      </c>
      <c r="DG57" s="73"/>
      <c r="DI57" s="72">
        <f t="shared" si="60"/>
        <v>0</v>
      </c>
      <c r="DJ57" s="72">
        <f t="shared" si="60"/>
        <v>0</v>
      </c>
      <c r="DK57" s="72">
        <f t="shared" si="60"/>
        <v>136903.75455986249</v>
      </c>
      <c r="DL57" s="72">
        <f t="shared" si="60"/>
        <v>136903.75455986249</v>
      </c>
      <c r="DM57" s="72">
        <f t="shared" si="60"/>
        <v>136903.75455986249</v>
      </c>
      <c r="DN57" s="72">
        <f t="shared" si="60"/>
        <v>136903.75455986249</v>
      </c>
      <c r="DO57" s="72">
        <f t="shared" si="60"/>
        <v>136903.75455986249</v>
      </c>
      <c r="DP57" s="72">
        <f t="shared" si="60"/>
        <v>136903.75455986249</v>
      </c>
      <c r="DQ57" s="72">
        <f t="shared" si="60"/>
        <v>0</v>
      </c>
      <c r="DR57" s="72">
        <f t="shared" si="60"/>
        <v>0</v>
      </c>
      <c r="DS57" s="72">
        <f t="shared" si="60"/>
        <v>0</v>
      </c>
      <c r="DT57" s="72">
        <f t="shared" si="60"/>
        <v>0</v>
      </c>
      <c r="DU57" s="72">
        <f t="shared" si="60"/>
        <v>0</v>
      </c>
      <c r="DV57" s="72">
        <f t="shared" si="60"/>
        <v>0</v>
      </c>
      <c r="DW57" s="72">
        <f t="shared" si="60"/>
        <v>0</v>
      </c>
      <c r="DX57" s="72">
        <f t="shared" si="60"/>
        <v>0</v>
      </c>
      <c r="EA57" s="72">
        <f t="shared" si="61"/>
        <v>0</v>
      </c>
      <c r="EB57" s="72">
        <f t="shared" si="61"/>
        <v>0</v>
      </c>
      <c r="EC57" s="72">
        <f t="shared" si="61"/>
        <v>108255.13583333332</v>
      </c>
      <c r="ED57" s="72">
        <f t="shared" si="61"/>
        <v>108255.13583333332</v>
      </c>
      <c r="EE57" s="72">
        <f t="shared" si="61"/>
        <v>108255.13583333332</v>
      </c>
      <c r="EF57" s="72">
        <f t="shared" si="61"/>
        <v>108255.13583333332</v>
      </c>
      <c r="EG57" s="72">
        <f t="shared" si="61"/>
        <v>108255.13583333332</v>
      </c>
      <c r="EH57" s="72">
        <f t="shared" si="61"/>
        <v>108255.13583333332</v>
      </c>
      <c r="EI57" s="72">
        <f t="shared" si="61"/>
        <v>0</v>
      </c>
      <c r="EJ57" s="72">
        <f t="shared" si="61"/>
        <v>0</v>
      </c>
      <c r="EK57" s="72">
        <f t="shared" si="61"/>
        <v>0</v>
      </c>
      <c r="EL57" s="72">
        <f t="shared" si="61"/>
        <v>0</v>
      </c>
      <c r="EM57" s="72">
        <f t="shared" si="61"/>
        <v>0</v>
      </c>
      <c r="EN57" s="72">
        <f t="shared" si="61"/>
        <v>0</v>
      </c>
      <c r="EO57" s="72">
        <f t="shared" si="61"/>
        <v>0</v>
      </c>
      <c r="EP57" s="72">
        <f t="shared" si="61"/>
        <v>0</v>
      </c>
      <c r="ES57" s="72">
        <f t="shared" si="62"/>
        <v>0</v>
      </c>
      <c r="ET57" s="72">
        <f t="shared" si="62"/>
        <v>0</v>
      </c>
      <c r="EU57" s="72">
        <f t="shared" si="62"/>
        <v>65837.5</v>
      </c>
      <c r="EV57" s="72">
        <f t="shared" si="62"/>
        <v>65837.5</v>
      </c>
      <c r="EW57" s="72">
        <f t="shared" si="62"/>
        <v>65837.5</v>
      </c>
      <c r="EX57" s="72">
        <f t="shared" si="62"/>
        <v>65837.5</v>
      </c>
      <c r="EY57" s="72">
        <f t="shared" si="62"/>
        <v>65837.5</v>
      </c>
      <c r="EZ57" s="72">
        <f t="shared" si="62"/>
        <v>65837.5</v>
      </c>
      <c r="FA57" s="72">
        <f t="shared" si="62"/>
        <v>0</v>
      </c>
      <c r="FB57" s="72">
        <f t="shared" si="62"/>
        <v>0</v>
      </c>
      <c r="FC57" s="72">
        <f t="shared" si="62"/>
        <v>0</v>
      </c>
      <c r="FD57" s="72">
        <f t="shared" si="62"/>
        <v>0</v>
      </c>
      <c r="FE57" s="72">
        <f t="shared" si="62"/>
        <v>0</v>
      </c>
      <c r="FF57" s="72">
        <f t="shared" si="62"/>
        <v>0</v>
      </c>
      <c r="FG57" s="72">
        <f t="shared" si="62"/>
        <v>0</v>
      </c>
      <c r="FH57" s="72">
        <f t="shared" si="62"/>
        <v>0</v>
      </c>
      <c r="FK57" s="72">
        <f t="shared" si="63"/>
        <v>0</v>
      </c>
      <c r="FL57" s="72">
        <f t="shared" si="63"/>
        <v>0</v>
      </c>
      <c r="FM57" s="72">
        <f t="shared" si="63"/>
        <v>0</v>
      </c>
      <c r="FN57" s="72">
        <f t="shared" si="63"/>
        <v>0</v>
      </c>
      <c r="FO57" s="72">
        <f t="shared" si="63"/>
        <v>0</v>
      </c>
      <c r="FP57" s="72">
        <f t="shared" si="63"/>
        <v>0</v>
      </c>
      <c r="FQ57" s="72">
        <f t="shared" si="63"/>
        <v>0</v>
      </c>
      <c r="FR57" s="72">
        <f t="shared" si="63"/>
        <v>0</v>
      </c>
      <c r="FS57" s="72">
        <f t="shared" si="63"/>
        <v>0</v>
      </c>
      <c r="FT57" s="72">
        <f t="shared" si="63"/>
        <v>0</v>
      </c>
      <c r="FU57" s="72">
        <f t="shared" si="63"/>
        <v>0</v>
      </c>
      <c r="FV57" s="72">
        <f t="shared" si="63"/>
        <v>0</v>
      </c>
      <c r="FW57" s="72">
        <f t="shared" si="63"/>
        <v>0</v>
      </c>
      <c r="FX57" s="72">
        <f t="shared" si="63"/>
        <v>0</v>
      </c>
      <c r="FY57" s="72">
        <f t="shared" si="63"/>
        <v>0</v>
      </c>
      <c r="FZ57" s="72">
        <f t="shared" si="63"/>
        <v>0</v>
      </c>
    </row>
    <row r="58" spans="2:182" s="63" customFormat="1" x14ac:dyDescent="0.25">
      <c r="B58" s="59">
        <v>38</v>
      </c>
      <c r="C58" s="60" t="s">
        <v>30</v>
      </c>
      <c r="D58" s="61" t="s">
        <v>45</v>
      </c>
      <c r="E58" s="74" t="s">
        <v>136</v>
      </c>
      <c r="F58" s="74" t="s">
        <v>137</v>
      </c>
      <c r="H58" s="64">
        <v>44887</v>
      </c>
      <c r="I58" s="64">
        <v>44897</v>
      </c>
      <c r="J58" s="64">
        <v>44904</v>
      </c>
      <c r="K58" s="64">
        <v>44912</v>
      </c>
      <c r="L58" s="64">
        <v>44915</v>
      </c>
      <c r="M58" s="64">
        <v>44927</v>
      </c>
      <c r="N58" s="64">
        <v>45108</v>
      </c>
      <c r="O58" s="65">
        <v>6</v>
      </c>
      <c r="Q58" s="65">
        <v>0</v>
      </c>
      <c r="R58" s="65">
        <v>0</v>
      </c>
      <c r="S58" s="66">
        <v>1</v>
      </c>
      <c r="T58" s="66">
        <v>1</v>
      </c>
      <c r="U58" s="66">
        <v>1</v>
      </c>
      <c r="V58" s="66">
        <v>1</v>
      </c>
      <c r="W58" s="66">
        <v>1</v>
      </c>
      <c r="X58" s="66">
        <v>1</v>
      </c>
      <c r="Y58" s="66">
        <v>0</v>
      </c>
      <c r="Z58" s="66"/>
      <c r="AA58" s="66"/>
      <c r="AB58" s="66"/>
      <c r="AC58" s="65"/>
      <c r="AD58" s="65"/>
      <c r="AE58" s="65"/>
      <c r="AF58" s="65"/>
      <c r="AG58" s="65"/>
      <c r="AI58" s="65">
        <f t="shared" si="0"/>
        <v>6</v>
      </c>
      <c r="AK58" s="67">
        <v>1085728.6299999999</v>
      </c>
      <c r="AL58" s="67">
        <v>158333</v>
      </c>
      <c r="AM58" s="67">
        <v>0</v>
      </c>
      <c r="AN58" s="67">
        <v>55000</v>
      </c>
      <c r="AO58" s="67">
        <f t="shared" si="64"/>
        <v>142445.05663499999</v>
      </c>
      <c r="AP58" s="67">
        <f t="shared" si="65"/>
        <v>87084.314100000003</v>
      </c>
      <c r="AQ58" s="67">
        <f t="shared" si="66"/>
        <v>7464.3697799999991</v>
      </c>
      <c r="AR58" s="67">
        <f t="shared" si="67"/>
        <v>0</v>
      </c>
      <c r="AS58" s="67">
        <f t="shared" si="68"/>
        <v>9178.7155793999955</v>
      </c>
      <c r="AT58" s="67">
        <f t="shared" si="26"/>
        <v>1052889.1739055999</v>
      </c>
      <c r="AU58" s="68"/>
      <c r="AV58" s="69">
        <f t="shared" si="27"/>
        <v>1085728.6299999999</v>
      </c>
      <c r="AW58" s="69">
        <f t="shared" si="6"/>
        <v>158333</v>
      </c>
      <c r="AX58" s="69">
        <f t="shared" si="6"/>
        <v>0</v>
      </c>
      <c r="AY58" s="69">
        <f t="shared" si="6"/>
        <v>55000</v>
      </c>
      <c r="AZ58" s="67">
        <f t="shared" si="69"/>
        <v>29857.479119999996</v>
      </c>
      <c r="BA58" s="69">
        <f t="shared" si="70"/>
        <v>0</v>
      </c>
      <c r="BB58" s="69">
        <f t="shared" si="71"/>
        <v>11818.585484999998</v>
      </c>
      <c r="BC58" s="69">
        <f t="shared" si="72"/>
        <v>24756.826437</v>
      </c>
      <c r="BD58" s="69">
        <f t="shared" si="28"/>
        <v>72570.261749999991</v>
      </c>
      <c r="BE58" s="69">
        <f t="shared" si="73"/>
        <v>61072.235437499992</v>
      </c>
      <c r="BF58" s="69">
        <f t="shared" si="74"/>
        <v>3261.2573723625046</v>
      </c>
      <c r="BG58" s="69">
        <f t="shared" si="75"/>
        <v>108255.13583333332</v>
      </c>
      <c r="BH58" s="69">
        <f t="shared" si="76"/>
        <v>62500</v>
      </c>
      <c r="BI58" s="69">
        <f t="shared" si="77"/>
        <v>3337.5</v>
      </c>
      <c r="BJ58" s="69">
        <f t="shared" si="16"/>
        <v>0</v>
      </c>
      <c r="BK58" s="69">
        <f t="shared" si="78"/>
        <v>0</v>
      </c>
      <c r="BL58" s="69">
        <f t="shared" si="18"/>
        <v>0</v>
      </c>
      <c r="BM58" s="69"/>
      <c r="BN58" s="69">
        <f t="shared" si="29"/>
        <v>1676490.9114351957</v>
      </c>
      <c r="BO58" s="70"/>
      <c r="BP58" s="71">
        <f t="shared" si="82"/>
        <v>1365494.5210419998</v>
      </c>
      <c r="BQ58" s="71">
        <f t="shared" si="83"/>
        <v>136903.75455986249</v>
      </c>
      <c r="BR58" s="71">
        <f t="shared" si="84"/>
        <v>108255.13583333332</v>
      </c>
      <c r="BS58" s="71">
        <f t="shared" si="85"/>
        <v>65837.5</v>
      </c>
      <c r="BT58" s="71">
        <f t="shared" si="79"/>
        <v>0</v>
      </c>
      <c r="BU58" s="71">
        <f t="shared" si="86"/>
        <v>1676490.9114351955</v>
      </c>
      <c r="BW58" s="68"/>
      <c r="BX58" s="71">
        <f t="shared" si="80"/>
        <v>0</v>
      </c>
      <c r="BY58" s="71">
        <f t="shared" si="80"/>
        <v>0</v>
      </c>
      <c r="BZ58" s="71">
        <f t="shared" si="80"/>
        <v>1676490.9114351957</v>
      </c>
      <c r="CA58" s="71">
        <f t="shared" si="80"/>
        <v>1676490.9114351957</v>
      </c>
      <c r="CB58" s="71">
        <f t="shared" si="80"/>
        <v>1676490.9114351957</v>
      </c>
      <c r="CC58" s="71">
        <f t="shared" si="80"/>
        <v>1676490.9114351957</v>
      </c>
      <c r="CD58" s="71">
        <f t="shared" si="80"/>
        <v>1676490.9114351957</v>
      </c>
      <c r="CE58" s="71">
        <f t="shared" si="80"/>
        <v>1676490.9114351957</v>
      </c>
      <c r="CF58" s="71">
        <f t="shared" si="80"/>
        <v>0</v>
      </c>
      <c r="CG58" s="71">
        <f t="shared" si="80"/>
        <v>0</v>
      </c>
      <c r="CH58" s="71">
        <f t="shared" si="80"/>
        <v>0</v>
      </c>
      <c r="CI58" s="71">
        <f t="shared" si="80"/>
        <v>0</v>
      </c>
      <c r="CJ58" s="71">
        <f t="shared" si="80"/>
        <v>0</v>
      </c>
      <c r="CK58" s="71">
        <f t="shared" si="80"/>
        <v>0</v>
      </c>
      <c r="CL58" s="71">
        <f t="shared" si="80"/>
        <v>0</v>
      </c>
      <c r="CM58" s="71">
        <f t="shared" si="80"/>
        <v>0</v>
      </c>
      <c r="CN58" s="71">
        <f t="shared" si="81"/>
        <v>0</v>
      </c>
      <c r="CQ58" s="72">
        <f t="shared" si="59"/>
        <v>0</v>
      </c>
      <c r="CR58" s="72">
        <f t="shared" si="59"/>
        <v>0</v>
      </c>
      <c r="CS58" s="72">
        <f t="shared" si="59"/>
        <v>1365494.5210419998</v>
      </c>
      <c r="CT58" s="72">
        <f t="shared" si="59"/>
        <v>1365494.5210419998</v>
      </c>
      <c r="CU58" s="72">
        <f t="shared" si="59"/>
        <v>1365494.5210419998</v>
      </c>
      <c r="CV58" s="72">
        <f t="shared" si="59"/>
        <v>1365494.5210419998</v>
      </c>
      <c r="CW58" s="72">
        <f t="shared" si="59"/>
        <v>1365494.5210419998</v>
      </c>
      <c r="CX58" s="72">
        <f t="shared" si="59"/>
        <v>1365494.5210419998</v>
      </c>
      <c r="CY58" s="72">
        <f t="shared" si="59"/>
        <v>0</v>
      </c>
      <c r="CZ58" s="72">
        <f t="shared" si="59"/>
        <v>0</v>
      </c>
      <c r="DA58" s="72">
        <f t="shared" si="59"/>
        <v>0</v>
      </c>
      <c r="DB58" s="72">
        <f t="shared" si="59"/>
        <v>0</v>
      </c>
      <c r="DC58" s="72">
        <f t="shared" si="59"/>
        <v>0</v>
      </c>
      <c r="DD58" s="72">
        <f t="shared" si="59"/>
        <v>0</v>
      </c>
      <c r="DE58" s="72">
        <f t="shared" si="59"/>
        <v>0</v>
      </c>
      <c r="DF58" s="72">
        <f t="shared" si="59"/>
        <v>0</v>
      </c>
      <c r="DG58" s="73"/>
      <c r="DI58" s="72">
        <f t="shared" si="60"/>
        <v>0</v>
      </c>
      <c r="DJ58" s="72">
        <f t="shared" si="60"/>
        <v>0</v>
      </c>
      <c r="DK58" s="72">
        <f t="shared" si="60"/>
        <v>136903.75455986249</v>
      </c>
      <c r="DL58" s="72">
        <f t="shared" si="60"/>
        <v>136903.75455986249</v>
      </c>
      <c r="DM58" s="72">
        <f t="shared" si="60"/>
        <v>136903.75455986249</v>
      </c>
      <c r="DN58" s="72">
        <f t="shared" si="60"/>
        <v>136903.75455986249</v>
      </c>
      <c r="DO58" s="72">
        <f t="shared" si="60"/>
        <v>136903.75455986249</v>
      </c>
      <c r="DP58" s="72">
        <f t="shared" si="60"/>
        <v>136903.75455986249</v>
      </c>
      <c r="DQ58" s="72">
        <f t="shared" si="60"/>
        <v>0</v>
      </c>
      <c r="DR58" s="72">
        <f t="shared" si="60"/>
        <v>0</v>
      </c>
      <c r="DS58" s="72">
        <f t="shared" si="60"/>
        <v>0</v>
      </c>
      <c r="DT58" s="72">
        <f t="shared" si="60"/>
        <v>0</v>
      </c>
      <c r="DU58" s="72">
        <f t="shared" si="60"/>
        <v>0</v>
      </c>
      <c r="DV58" s="72">
        <f t="shared" si="60"/>
        <v>0</v>
      </c>
      <c r="DW58" s="72">
        <f t="shared" si="60"/>
        <v>0</v>
      </c>
      <c r="DX58" s="72">
        <f t="shared" si="60"/>
        <v>0</v>
      </c>
      <c r="EA58" s="72">
        <f t="shared" si="61"/>
        <v>0</v>
      </c>
      <c r="EB58" s="72">
        <f t="shared" si="61"/>
        <v>0</v>
      </c>
      <c r="EC58" s="72">
        <f t="shared" si="61"/>
        <v>108255.13583333332</v>
      </c>
      <c r="ED58" s="72">
        <f t="shared" si="61"/>
        <v>108255.13583333332</v>
      </c>
      <c r="EE58" s="72">
        <f t="shared" si="61"/>
        <v>108255.13583333332</v>
      </c>
      <c r="EF58" s="72">
        <f t="shared" si="61"/>
        <v>108255.13583333332</v>
      </c>
      <c r="EG58" s="72">
        <f t="shared" si="61"/>
        <v>108255.13583333332</v>
      </c>
      <c r="EH58" s="72">
        <f t="shared" si="61"/>
        <v>108255.13583333332</v>
      </c>
      <c r="EI58" s="72">
        <f t="shared" si="61"/>
        <v>0</v>
      </c>
      <c r="EJ58" s="72">
        <f t="shared" si="61"/>
        <v>0</v>
      </c>
      <c r="EK58" s="72">
        <f t="shared" si="61"/>
        <v>0</v>
      </c>
      <c r="EL58" s="72">
        <f t="shared" si="61"/>
        <v>0</v>
      </c>
      <c r="EM58" s="72">
        <f t="shared" si="61"/>
        <v>0</v>
      </c>
      <c r="EN58" s="72">
        <f t="shared" si="61"/>
        <v>0</v>
      </c>
      <c r="EO58" s="72">
        <f t="shared" si="61"/>
        <v>0</v>
      </c>
      <c r="EP58" s="72">
        <f t="shared" si="61"/>
        <v>0</v>
      </c>
      <c r="ES58" s="72">
        <f t="shared" si="62"/>
        <v>0</v>
      </c>
      <c r="ET58" s="72">
        <f t="shared" si="62"/>
        <v>0</v>
      </c>
      <c r="EU58" s="72">
        <f t="shared" si="62"/>
        <v>65837.5</v>
      </c>
      <c r="EV58" s="72">
        <f t="shared" si="62"/>
        <v>65837.5</v>
      </c>
      <c r="EW58" s="72">
        <f t="shared" si="62"/>
        <v>65837.5</v>
      </c>
      <c r="EX58" s="72">
        <f t="shared" si="62"/>
        <v>65837.5</v>
      </c>
      <c r="EY58" s="72">
        <f t="shared" si="62"/>
        <v>65837.5</v>
      </c>
      <c r="EZ58" s="72">
        <f t="shared" si="62"/>
        <v>65837.5</v>
      </c>
      <c r="FA58" s="72">
        <f t="shared" si="62"/>
        <v>0</v>
      </c>
      <c r="FB58" s="72">
        <f t="shared" si="62"/>
        <v>0</v>
      </c>
      <c r="FC58" s="72">
        <f t="shared" si="62"/>
        <v>0</v>
      </c>
      <c r="FD58" s="72">
        <f t="shared" si="62"/>
        <v>0</v>
      </c>
      <c r="FE58" s="72">
        <f t="shared" si="62"/>
        <v>0</v>
      </c>
      <c r="FF58" s="72">
        <f t="shared" si="62"/>
        <v>0</v>
      </c>
      <c r="FG58" s="72">
        <f t="shared" si="62"/>
        <v>0</v>
      </c>
      <c r="FH58" s="72">
        <f t="shared" si="62"/>
        <v>0</v>
      </c>
      <c r="FK58" s="72">
        <f t="shared" si="63"/>
        <v>0</v>
      </c>
      <c r="FL58" s="72">
        <f t="shared" si="63"/>
        <v>0</v>
      </c>
      <c r="FM58" s="72">
        <f t="shared" si="63"/>
        <v>0</v>
      </c>
      <c r="FN58" s="72">
        <f t="shared" si="63"/>
        <v>0</v>
      </c>
      <c r="FO58" s="72">
        <f t="shared" si="63"/>
        <v>0</v>
      </c>
      <c r="FP58" s="72">
        <f t="shared" si="63"/>
        <v>0</v>
      </c>
      <c r="FQ58" s="72">
        <f t="shared" si="63"/>
        <v>0</v>
      </c>
      <c r="FR58" s="72">
        <f t="shared" si="63"/>
        <v>0</v>
      </c>
      <c r="FS58" s="72">
        <f t="shared" si="63"/>
        <v>0</v>
      </c>
      <c r="FT58" s="72">
        <f t="shared" si="63"/>
        <v>0</v>
      </c>
      <c r="FU58" s="72">
        <f t="shared" si="63"/>
        <v>0</v>
      </c>
      <c r="FV58" s="72">
        <f t="shared" si="63"/>
        <v>0</v>
      </c>
      <c r="FW58" s="72">
        <f t="shared" si="63"/>
        <v>0</v>
      </c>
      <c r="FX58" s="72">
        <f t="shared" si="63"/>
        <v>0</v>
      </c>
      <c r="FY58" s="72">
        <f t="shared" si="63"/>
        <v>0</v>
      </c>
      <c r="FZ58" s="72">
        <f t="shared" si="63"/>
        <v>0</v>
      </c>
    </row>
    <row r="59" spans="2:182" s="63" customFormat="1" x14ac:dyDescent="0.25">
      <c r="B59" s="59">
        <v>39</v>
      </c>
      <c r="C59" s="60" t="s">
        <v>30</v>
      </c>
      <c r="D59" s="61" t="s">
        <v>45</v>
      </c>
      <c r="E59" s="74" t="s">
        <v>136</v>
      </c>
      <c r="F59" s="74" t="s">
        <v>137</v>
      </c>
      <c r="H59" s="64">
        <v>44887</v>
      </c>
      <c r="I59" s="64">
        <v>44897</v>
      </c>
      <c r="J59" s="64">
        <v>44904</v>
      </c>
      <c r="K59" s="64">
        <v>44912</v>
      </c>
      <c r="L59" s="64">
        <v>44915</v>
      </c>
      <c r="M59" s="64">
        <v>44927</v>
      </c>
      <c r="N59" s="64">
        <v>45078</v>
      </c>
      <c r="O59" s="65">
        <v>5.8000000000000007</v>
      </c>
      <c r="Q59" s="65">
        <v>0</v>
      </c>
      <c r="R59" s="65">
        <v>0</v>
      </c>
      <c r="S59" s="66">
        <v>1</v>
      </c>
      <c r="T59" s="66">
        <v>1</v>
      </c>
      <c r="U59" s="66">
        <v>1</v>
      </c>
      <c r="V59" s="66">
        <v>1</v>
      </c>
      <c r="W59" s="66">
        <v>1</v>
      </c>
      <c r="X59" s="66">
        <v>0.80000000000000071</v>
      </c>
      <c r="Y59" s="66">
        <v>0</v>
      </c>
      <c r="Z59" s="66"/>
      <c r="AA59" s="66"/>
      <c r="AB59" s="66"/>
      <c r="AC59" s="65"/>
      <c r="AD59" s="65"/>
      <c r="AE59" s="65"/>
      <c r="AF59" s="65"/>
      <c r="AG59" s="65"/>
      <c r="AI59" s="65">
        <f t="shared" si="0"/>
        <v>5.8000000000000007</v>
      </c>
      <c r="AK59" s="67">
        <v>1085728.6299999999</v>
      </c>
      <c r="AL59" s="67">
        <v>158333</v>
      </c>
      <c r="AM59" s="67">
        <v>0</v>
      </c>
      <c r="AN59" s="67">
        <v>55000</v>
      </c>
      <c r="AO59" s="67">
        <f t="shared" si="64"/>
        <v>142445.05663499999</v>
      </c>
      <c r="AP59" s="67">
        <f t="shared" si="65"/>
        <v>87084.314100000003</v>
      </c>
      <c r="AQ59" s="67">
        <f t="shared" si="66"/>
        <v>7464.3697799999991</v>
      </c>
      <c r="AR59" s="67">
        <f t="shared" si="67"/>
        <v>0</v>
      </c>
      <c r="AS59" s="67">
        <f t="shared" si="68"/>
        <v>9178.7155793999955</v>
      </c>
      <c r="AT59" s="67">
        <f t="shared" si="26"/>
        <v>1052889.1739055999</v>
      </c>
      <c r="AU59" s="68"/>
      <c r="AV59" s="69">
        <f t="shared" si="27"/>
        <v>1085728.6299999999</v>
      </c>
      <c r="AW59" s="69">
        <f t="shared" si="6"/>
        <v>158333</v>
      </c>
      <c r="AX59" s="69">
        <f t="shared" si="6"/>
        <v>0</v>
      </c>
      <c r="AY59" s="69">
        <f t="shared" si="6"/>
        <v>55000</v>
      </c>
      <c r="AZ59" s="67">
        <f t="shared" si="69"/>
        <v>29857.479119999996</v>
      </c>
      <c r="BA59" s="69">
        <f t="shared" si="70"/>
        <v>0</v>
      </c>
      <c r="BB59" s="69">
        <f t="shared" si="71"/>
        <v>11818.585484999998</v>
      </c>
      <c r="BC59" s="69">
        <f t="shared" si="72"/>
        <v>24756.826437</v>
      </c>
      <c r="BD59" s="69">
        <f t="shared" si="28"/>
        <v>72570.261749999991</v>
      </c>
      <c r="BE59" s="69">
        <f t="shared" si="73"/>
        <v>61072.235437499992</v>
      </c>
      <c r="BF59" s="69">
        <f t="shared" si="74"/>
        <v>3261.2573723625046</v>
      </c>
      <c r="BG59" s="69">
        <f t="shared" si="75"/>
        <v>108255.13583333332</v>
      </c>
      <c r="BH59" s="69">
        <f t="shared" si="76"/>
        <v>62500</v>
      </c>
      <c r="BI59" s="69">
        <f t="shared" si="77"/>
        <v>3337.5</v>
      </c>
      <c r="BJ59" s="69">
        <f t="shared" si="16"/>
        <v>0</v>
      </c>
      <c r="BK59" s="69">
        <f t="shared" si="78"/>
        <v>0</v>
      </c>
      <c r="BL59" s="69">
        <f t="shared" si="18"/>
        <v>0</v>
      </c>
      <c r="BM59" s="69"/>
      <c r="BN59" s="69">
        <f t="shared" si="29"/>
        <v>1676490.9114351957</v>
      </c>
      <c r="BO59" s="70"/>
      <c r="BP59" s="71">
        <f t="shared" si="82"/>
        <v>1365494.5210419998</v>
      </c>
      <c r="BQ59" s="71">
        <f t="shared" si="83"/>
        <v>136903.75455986249</v>
      </c>
      <c r="BR59" s="71">
        <f t="shared" si="84"/>
        <v>108255.13583333332</v>
      </c>
      <c r="BS59" s="71">
        <f t="shared" si="85"/>
        <v>65837.5</v>
      </c>
      <c r="BT59" s="71">
        <f t="shared" si="79"/>
        <v>0</v>
      </c>
      <c r="BU59" s="71">
        <f t="shared" si="86"/>
        <v>1676490.9114351955</v>
      </c>
      <c r="BW59" s="68"/>
      <c r="BX59" s="71">
        <f t="shared" si="80"/>
        <v>0</v>
      </c>
      <c r="BY59" s="71">
        <f t="shared" si="80"/>
        <v>0</v>
      </c>
      <c r="BZ59" s="71">
        <f t="shared" si="80"/>
        <v>1676490.9114351957</v>
      </c>
      <c r="CA59" s="71">
        <f t="shared" si="80"/>
        <v>1676490.9114351957</v>
      </c>
      <c r="CB59" s="71">
        <f t="shared" si="80"/>
        <v>1676490.9114351957</v>
      </c>
      <c r="CC59" s="71">
        <f t="shared" si="80"/>
        <v>1676490.9114351957</v>
      </c>
      <c r="CD59" s="71">
        <f t="shared" si="80"/>
        <v>1676490.9114351957</v>
      </c>
      <c r="CE59" s="71">
        <f t="shared" si="80"/>
        <v>1341192.7291481579</v>
      </c>
      <c r="CF59" s="71">
        <f t="shared" si="80"/>
        <v>0</v>
      </c>
      <c r="CG59" s="71">
        <f t="shared" si="80"/>
        <v>0</v>
      </c>
      <c r="CH59" s="71">
        <f t="shared" si="80"/>
        <v>0</v>
      </c>
      <c r="CI59" s="71">
        <f t="shared" si="80"/>
        <v>0</v>
      </c>
      <c r="CJ59" s="71">
        <f t="shared" si="80"/>
        <v>0</v>
      </c>
      <c r="CK59" s="71">
        <f t="shared" si="80"/>
        <v>0</v>
      </c>
      <c r="CL59" s="71">
        <f t="shared" si="80"/>
        <v>0</v>
      </c>
      <c r="CM59" s="71">
        <f t="shared" si="80"/>
        <v>0</v>
      </c>
      <c r="CN59" s="71">
        <f t="shared" si="81"/>
        <v>0</v>
      </c>
      <c r="CQ59" s="72">
        <f t="shared" si="59"/>
        <v>0</v>
      </c>
      <c r="CR59" s="72">
        <f t="shared" si="59"/>
        <v>0</v>
      </c>
      <c r="CS59" s="72">
        <f t="shared" si="59"/>
        <v>1365494.5210419998</v>
      </c>
      <c r="CT59" s="72">
        <f t="shared" si="59"/>
        <v>1365494.5210419998</v>
      </c>
      <c r="CU59" s="72">
        <f t="shared" si="59"/>
        <v>1365494.5210419998</v>
      </c>
      <c r="CV59" s="72">
        <f t="shared" si="59"/>
        <v>1365494.5210419998</v>
      </c>
      <c r="CW59" s="72">
        <f t="shared" si="59"/>
        <v>1365494.5210419998</v>
      </c>
      <c r="CX59" s="72">
        <f t="shared" si="59"/>
        <v>1092395.6168336009</v>
      </c>
      <c r="CY59" s="72">
        <f t="shared" si="59"/>
        <v>0</v>
      </c>
      <c r="CZ59" s="72">
        <f t="shared" si="59"/>
        <v>0</v>
      </c>
      <c r="DA59" s="72">
        <f t="shared" si="59"/>
        <v>0</v>
      </c>
      <c r="DB59" s="72">
        <f t="shared" si="59"/>
        <v>0</v>
      </c>
      <c r="DC59" s="72">
        <f t="shared" si="59"/>
        <v>0</v>
      </c>
      <c r="DD59" s="72">
        <f t="shared" si="59"/>
        <v>0</v>
      </c>
      <c r="DE59" s="72">
        <f t="shared" si="59"/>
        <v>0</v>
      </c>
      <c r="DF59" s="72">
        <f t="shared" si="59"/>
        <v>0</v>
      </c>
      <c r="DG59" s="73"/>
      <c r="DI59" s="72">
        <f t="shared" si="60"/>
        <v>0</v>
      </c>
      <c r="DJ59" s="72">
        <f t="shared" si="60"/>
        <v>0</v>
      </c>
      <c r="DK59" s="72">
        <f t="shared" si="60"/>
        <v>136903.75455986249</v>
      </c>
      <c r="DL59" s="72">
        <f t="shared" si="60"/>
        <v>136903.75455986249</v>
      </c>
      <c r="DM59" s="72">
        <f t="shared" si="60"/>
        <v>136903.75455986249</v>
      </c>
      <c r="DN59" s="72">
        <f t="shared" si="60"/>
        <v>136903.75455986249</v>
      </c>
      <c r="DO59" s="72">
        <f t="shared" si="60"/>
        <v>136903.75455986249</v>
      </c>
      <c r="DP59" s="72">
        <f t="shared" si="60"/>
        <v>109523.00364789009</v>
      </c>
      <c r="DQ59" s="72">
        <f t="shared" si="60"/>
        <v>0</v>
      </c>
      <c r="DR59" s="72">
        <f t="shared" si="60"/>
        <v>0</v>
      </c>
      <c r="DS59" s="72">
        <f t="shared" si="60"/>
        <v>0</v>
      </c>
      <c r="DT59" s="72">
        <f t="shared" si="60"/>
        <v>0</v>
      </c>
      <c r="DU59" s="72">
        <f t="shared" si="60"/>
        <v>0</v>
      </c>
      <c r="DV59" s="72">
        <f t="shared" si="60"/>
        <v>0</v>
      </c>
      <c r="DW59" s="72">
        <f t="shared" si="60"/>
        <v>0</v>
      </c>
      <c r="DX59" s="72">
        <f t="shared" si="60"/>
        <v>0</v>
      </c>
      <c r="EA59" s="72">
        <f t="shared" si="61"/>
        <v>0</v>
      </c>
      <c r="EB59" s="72">
        <f t="shared" si="61"/>
        <v>0</v>
      </c>
      <c r="EC59" s="72">
        <f t="shared" si="61"/>
        <v>108255.13583333332</v>
      </c>
      <c r="ED59" s="72">
        <f t="shared" si="61"/>
        <v>108255.13583333332</v>
      </c>
      <c r="EE59" s="72">
        <f t="shared" si="61"/>
        <v>108255.13583333332</v>
      </c>
      <c r="EF59" s="72">
        <f t="shared" si="61"/>
        <v>108255.13583333332</v>
      </c>
      <c r="EG59" s="72">
        <f t="shared" si="61"/>
        <v>108255.13583333332</v>
      </c>
      <c r="EH59" s="72">
        <f t="shared" si="61"/>
        <v>86604.108666666725</v>
      </c>
      <c r="EI59" s="72">
        <f t="shared" si="61"/>
        <v>0</v>
      </c>
      <c r="EJ59" s="72">
        <f t="shared" si="61"/>
        <v>0</v>
      </c>
      <c r="EK59" s="72">
        <f t="shared" si="61"/>
        <v>0</v>
      </c>
      <c r="EL59" s="72">
        <f t="shared" si="61"/>
        <v>0</v>
      </c>
      <c r="EM59" s="72">
        <f t="shared" si="61"/>
        <v>0</v>
      </c>
      <c r="EN59" s="72">
        <f t="shared" si="61"/>
        <v>0</v>
      </c>
      <c r="EO59" s="72">
        <f t="shared" si="61"/>
        <v>0</v>
      </c>
      <c r="EP59" s="72">
        <f t="shared" si="61"/>
        <v>0</v>
      </c>
      <c r="ES59" s="72">
        <f t="shared" si="62"/>
        <v>0</v>
      </c>
      <c r="ET59" s="72">
        <f t="shared" si="62"/>
        <v>0</v>
      </c>
      <c r="EU59" s="72">
        <f t="shared" si="62"/>
        <v>65837.5</v>
      </c>
      <c r="EV59" s="72">
        <f t="shared" si="62"/>
        <v>65837.5</v>
      </c>
      <c r="EW59" s="72">
        <f t="shared" si="62"/>
        <v>65837.5</v>
      </c>
      <c r="EX59" s="72">
        <f t="shared" si="62"/>
        <v>65837.5</v>
      </c>
      <c r="EY59" s="72">
        <f t="shared" si="62"/>
        <v>65837.5</v>
      </c>
      <c r="EZ59" s="72">
        <f t="shared" si="62"/>
        <v>52670.000000000044</v>
      </c>
      <c r="FA59" s="72">
        <f t="shared" si="62"/>
        <v>0</v>
      </c>
      <c r="FB59" s="72">
        <f t="shared" si="62"/>
        <v>0</v>
      </c>
      <c r="FC59" s="72">
        <f t="shared" si="62"/>
        <v>0</v>
      </c>
      <c r="FD59" s="72">
        <f t="shared" si="62"/>
        <v>0</v>
      </c>
      <c r="FE59" s="72">
        <f t="shared" si="62"/>
        <v>0</v>
      </c>
      <c r="FF59" s="72">
        <f t="shared" si="62"/>
        <v>0</v>
      </c>
      <c r="FG59" s="72">
        <f t="shared" si="62"/>
        <v>0</v>
      </c>
      <c r="FH59" s="72">
        <f t="shared" si="62"/>
        <v>0</v>
      </c>
      <c r="FK59" s="72">
        <f t="shared" si="63"/>
        <v>0</v>
      </c>
      <c r="FL59" s="72">
        <f t="shared" si="63"/>
        <v>0</v>
      </c>
      <c r="FM59" s="72">
        <f t="shared" si="63"/>
        <v>0</v>
      </c>
      <c r="FN59" s="72">
        <f t="shared" si="63"/>
        <v>0</v>
      </c>
      <c r="FO59" s="72">
        <f t="shared" si="63"/>
        <v>0</v>
      </c>
      <c r="FP59" s="72">
        <f t="shared" si="63"/>
        <v>0</v>
      </c>
      <c r="FQ59" s="72">
        <f t="shared" si="63"/>
        <v>0</v>
      </c>
      <c r="FR59" s="72">
        <f t="shared" si="63"/>
        <v>0</v>
      </c>
      <c r="FS59" s="72">
        <f t="shared" si="63"/>
        <v>0</v>
      </c>
      <c r="FT59" s="72">
        <f t="shared" si="63"/>
        <v>0</v>
      </c>
      <c r="FU59" s="72">
        <f t="shared" si="63"/>
        <v>0</v>
      </c>
      <c r="FV59" s="72">
        <f t="shared" si="63"/>
        <v>0</v>
      </c>
      <c r="FW59" s="72">
        <f t="shared" si="63"/>
        <v>0</v>
      </c>
      <c r="FX59" s="72">
        <f t="shared" si="63"/>
        <v>0</v>
      </c>
      <c r="FY59" s="72">
        <f t="shared" si="63"/>
        <v>0</v>
      </c>
      <c r="FZ59" s="72">
        <f t="shared" si="63"/>
        <v>0</v>
      </c>
    </row>
    <row r="60" spans="2:182" s="63" customFormat="1" x14ac:dyDescent="0.25">
      <c r="B60" s="59">
        <v>40</v>
      </c>
      <c r="C60" s="60" t="s">
        <v>30</v>
      </c>
      <c r="D60" s="61" t="s">
        <v>45</v>
      </c>
      <c r="E60" s="74" t="s">
        <v>136</v>
      </c>
      <c r="F60" s="74" t="s">
        <v>137</v>
      </c>
      <c r="H60" s="64">
        <v>44887</v>
      </c>
      <c r="I60" s="64">
        <v>44897</v>
      </c>
      <c r="J60" s="64">
        <v>44904</v>
      </c>
      <c r="K60" s="64">
        <v>44912</v>
      </c>
      <c r="L60" s="64">
        <v>44915</v>
      </c>
      <c r="M60" s="64">
        <v>44927</v>
      </c>
      <c r="N60" s="64">
        <v>45047</v>
      </c>
      <c r="O60" s="65">
        <v>4.0666666666666806</v>
      </c>
      <c r="Q60" s="65">
        <v>0</v>
      </c>
      <c r="R60" s="65">
        <v>0</v>
      </c>
      <c r="S60" s="66">
        <v>6.6666666666680641E-2</v>
      </c>
      <c r="T60" s="66">
        <v>1</v>
      </c>
      <c r="U60" s="66">
        <v>1</v>
      </c>
      <c r="V60" s="66">
        <v>1</v>
      </c>
      <c r="W60" s="66">
        <v>1</v>
      </c>
      <c r="X60" s="66">
        <v>0</v>
      </c>
      <c r="Y60" s="66">
        <v>0</v>
      </c>
      <c r="Z60" s="66"/>
      <c r="AA60" s="66"/>
      <c r="AB60" s="66"/>
      <c r="AC60" s="65"/>
      <c r="AD60" s="65"/>
      <c r="AE60" s="65"/>
      <c r="AF60" s="65"/>
      <c r="AG60" s="65"/>
      <c r="AI60" s="65">
        <f t="shared" si="0"/>
        <v>4.0666666666666806</v>
      </c>
      <c r="AK60" s="67">
        <v>1085728.6299999999</v>
      </c>
      <c r="AL60" s="67">
        <v>158333</v>
      </c>
      <c r="AM60" s="67">
        <v>0</v>
      </c>
      <c r="AN60" s="67">
        <v>55000</v>
      </c>
      <c r="AO60" s="67">
        <f t="shared" si="64"/>
        <v>142445.05663499999</v>
      </c>
      <c r="AP60" s="67">
        <f t="shared" si="65"/>
        <v>87084.314100000003</v>
      </c>
      <c r="AQ60" s="67">
        <f t="shared" si="66"/>
        <v>7464.3697799999991</v>
      </c>
      <c r="AR60" s="67">
        <f t="shared" si="67"/>
        <v>0</v>
      </c>
      <c r="AS60" s="67">
        <f t="shared" si="68"/>
        <v>9178.7155793999955</v>
      </c>
      <c r="AT60" s="67">
        <f t="shared" si="26"/>
        <v>1052889.1739055999</v>
      </c>
      <c r="AU60" s="68"/>
      <c r="AV60" s="69">
        <f t="shared" si="27"/>
        <v>1085728.6299999999</v>
      </c>
      <c r="AW60" s="69">
        <f t="shared" si="6"/>
        <v>158333</v>
      </c>
      <c r="AX60" s="69">
        <f t="shared" si="6"/>
        <v>0</v>
      </c>
      <c r="AY60" s="69">
        <f t="shared" si="6"/>
        <v>55000</v>
      </c>
      <c r="AZ60" s="67">
        <f t="shared" si="69"/>
        <v>29857.479119999996</v>
      </c>
      <c r="BA60" s="69">
        <f t="shared" si="70"/>
        <v>0</v>
      </c>
      <c r="BB60" s="69">
        <f t="shared" si="71"/>
        <v>11818.585484999998</v>
      </c>
      <c r="BC60" s="69">
        <f t="shared" si="72"/>
        <v>24756.826437</v>
      </c>
      <c r="BD60" s="69">
        <f t="shared" si="28"/>
        <v>72570.261749999991</v>
      </c>
      <c r="BE60" s="69">
        <f t="shared" si="73"/>
        <v>61072.235437499992</v>
      </c>
      <c r="BF60" s="69">
        <f t="shared" si="74"/>
        <v>3261.2573723625046</v>
      </c>
      <c r="BG60" s="69">
        <f t="shared" si="75"/>
        <v>108255.13583333332</v>
      </c>
      <c r="BH60" s="69">
        <f t="shared" si="76"/>
        <v>62500</v>
      </c>
      <c r="BI60" s="69">
        <f t="shared" si="77"/>
        <v>3337.5</v>
      </c>
      <c r="BJ60" s="69">
        <f t="shared" si="16"/>
        <v>0</v>
      </c>
      <c r="BK60" s="69">
        <f t="shared" si="78"/>
        <v>0</v>
      </c>
      <c r="BL60" s="69">
        <f t="shared" si="18"/>
        <v>0</v>
      </c>
      <c r="BM60" s="69"/>
      <c r="BN60" s="69">
        <f t="shared" si="29"/>
        <v>1676490.9114351957</v>
      </c>
      <c r="BO60" s="70"/>
      <c r="BP60" s="71">
        <f t="shared" si="82"/>
        <v>1365494.5210419998</v>
      </c>
      <c r="BQ60" s="71">
        <f t="shared" si="83"/>
        <v>136903.75455986249</v>
      </c>
      <c r="BR60" s="71">
        <f t="shared" si="84"/>
        <v>108255.13583333332</v>
      </c>
      <c r="BS60" s="71">
        <f t="shared" si="85"/>
        <v>65837.5</v>
      </c>
      <c r="BT60" s="71">
        <f t="shared" si="79"/>
        <v>0</v>
      </c>
      <c r="BU60" s="71">
        <f t="shared" si="86"/>
        <v>1676490.9114351955</v>
      </c>
      <c r="BW60" s="68"/>
      <c r="BX60" s="71">
        <f t="shared" si="80"/>
        <v>0</v>
      </c>
      <c r="BY60" s="71">
        <f t="shared" si="80"/>
        <v>0</v>
      </c>
      <c r="BZ60" s="71">
        <f t="shared" si="80"/>
        <v>111766.0607623698</v>
      </c>
      <c r="CA60" s="71">
        <f t="shared" si="80"/>
        <v>1676490.9114351957</v>
      </c>
      <c r="CB60" s="71">
        <f t="shared" si="80"/>
        <v>1676490.9114351957</v>
      </c>
      <c r="CC60" s="71">
        <f t="shared" si="80"/>
        <v>1676490.9114351957</v>
      </c>
      <c r="CD60" s="71">
        <f t="shared" si="80"/>
        <v>1676490.9114351957</v>
      </c>
      <c r="CE60" s="71">
        <f t="shared" si="80"/>
        <v>0</v>
      </c>
      <c r="CF60" s="71">
        <f t="shared" si="80"/>
        <v>0</v>
      </c>
      <c r="CG60" s="71">
        <f t="shared" si="80"/>
        <v>0</v>
      </c>
      <c r="CH60" s="71">
        <f t="shared" si="80"/>
        <v>0</v>
      </c>
      <c r="CI60" s="71">
        <f t="shared" si="80"/>
        <v>0</v>
      </c>
      <c r="CJ60" s="71">
        <f t="shared" si="80"/>
        <v>0</v>
      </c>
      <c r="CK60" s="71">
        <f t="shared" si="80"/>
        <v>0</v>
      </c>
      <c r="CL60" s="71">
        <f t="shared" si="80"/>
        <v>0</v>
      </c>
      <c r="CM60" s="71">
        <f t="shared" si="80"/>
        <v>0</v>
      </c>
      <c r="CN60" s="71">
        <f t="shared" si="81"/>
        <v>0</v>
      </c>
      <c r="CQ60" s="72">
        <f t="shared" si="59"/>
        <v>0</v>
      </c>
      <c r="CR60" s="72">
        <f t="shared" si="59"/>
        <v>0</v>
      </c>
      <c r="CS60" s="72">
        <f t="shared" si="59"/>
        <v>91032.968069485738</v>
      </c>
      <c r="CT60" s="72">
        <f t="shared" si="59"/>
        <v>1365494.5210419998</v>
      </c>
      <c r="CU60" s="72">
        <f t="shared" si="59"/>
        <v>1365494.5210419998</v>
      </c>
      <c r="CV60" s="72">
        <f t="shared" si="59"/>
        <v>1365494.5210419998</v>
      </c>
      <c r="CW60" s="72">
        <f t="shared" si="59"/>
        <v>1365494.5210419998</v>
      </c>
      <c r="CX60" s="72">
        <f t="shared" si="59"/>
        <v>0</v>
      </c>
      <c r="CY60" s="72">
        <f t="shared" si="59"/>
        <v>0</v>
      </c>
      <c r="CZ60" s="72">
        <f t="shared" si="59"/>
        <v>0</v>
      </c>
      <c r="DA60" s="72">
        <f t="shared" si="59"/>
        <v>0</v>
      </c>
      <c r="DB60" s="72">
        <f t="shared" si="59"/>
        <v>0</v>
      </c>
      <c r="DC60" s="72">
        <f t="shared" si="59"/>
        <v>0</v>
      </c>
      <c r="DD60" s="72">
        <f t="shared" si="59"/>
        <v>0</v>
      </c>
      <c r="DE60" s="72">
        <f t="shared" si="59"/>
        <v>0</v>
      </c>
      <c r="DF60" s="72">
        <f t="shared" si="59"/>
        <v>0</v>
      </c>
      <c r="DG60" s="73"/>
      <c r="DI60" s="72">
        <f t="shared" si="60"/>
        <v>0</v>
      </c>
      <c r="DJ60" s="72">
        <f t="shared" si="60"/>
        <v>0</v>
      </c>
      <c r="DK60" s="72">
        <f t="shared" si="60"/>
        <v>9126.916970659413</v>
      </c>
      <c r="DL60" s="72">
        <f t="shared" si="60"/>
        <v>136903.75455986249</v>
      </c>
      <c r="DM60" s="72">
        <f t="shared" si="60"/>
        <v>136903.75455986249</v>
      </c>
      <c r="DN60" s="72">
        <f t="shared" si="60"/>
        <v>136903.75455986249</v>
      </c>
      <c r="DO60" s="72">
        <f t="shared" si="60"/>
        <v>136903.75455986249</v>
      </c>
      <c r="DP60" s="72">
        <f t="shared" si="60"/>
        <v>0</v>
      </c>
      <c r="DQ60" s="72">
        <f t="shared" si="60"/>
        <v>0</v>
      </c>
      <c r="DR60" s="72">
        <f t="shared" si="60"/>
        <v>0</v>
      </c>
      <c r="DS60" s="72">
        <f t="shared" si="60"/>
        <v>0</v>
      </c>
      <c r="DT60" s="72">
        <f t="shared" si="60"/>
        <v>0</v>
      </c>
      <c r="DU60" s="72">
        <f t="shared" si="60"/>
        <v>0</v>
      </c>
      <c r="DV60" s="72">
        <f t="shared" si="60"/>
        <v>0</v>
      </c>
      <c r="DW60" s="72">
        <f t="shared" si="60"/>
        <v>0</v>
      </c>
      <c r="DX60" s="72">
        <f t="shared" si="60"/>
        <v>0</v>
      </c>
      <c r="EA60" s="72">
        <f t="shared" si="61"/>
        <v>0</v>
      </c>
      <c r="EB60" s="72">
        <f t="shared" si="61"/>
        <v>0</v>
      </c>
      <c r="EC60" s="72">
        <f t="shared" si="61"/>
        <v>7217.0090555570678</v>
      </c>
      <c r="ED60" s="72">
        <f t="shared" si="61"/>
        <v>108255.13583333332</v>
      </c>
      <c r="EE60" s="72">
        <f t="shared" si="61"/>
        <v>108255.13583333332</v>
      </c>
      <c r="EF60" s="72">
        <f t="shared" si="61"/>
        <v>108255.13583333332</v>
      </c>
      <c r="EG60" s="72">
        <f t="shared" si="61"/>
        <v>108255.13583333332</v>
      </c>
      <c r="EH60" s="72">
        <f t="shared" si="61"/>
        <v>0</v>
      </c>
      <c r="EI60" s="72">
        <f t="shared" si="61"/>
        <v>0</v>
      </c>
      <c r="EJ60" s="72">
        <f t="shared" si="61"/>
        <v>0</v>
      </c>
      <c r="EK60" s="72">
        <f t="shared" si="61"/>
        <v>0</v>
      </c>
      <c r="EL60" s="72">
        <f t="shared" si="61"/>
        <v>0</v>
      </c>
      <c r="EM60" s="72">
        <f t="shared" si="61"/>
        <v>0</v>
      </c>
      <c r="EN60" s="72">
        <f t="shared" si="61"/>
        <v>0</v>
      </c>
      <c r="EO60" s="72">
        <f t="shared" si="61"/>
        <v>0</v>
      </c>
      <c r="EP60" s="72">
        <f t="shared" si="61"/>
        <v>0</v>
      </c>
      <c r="ES60" s="72">
        <f t="shared" si="62"/>
        <v>0</v>
      </c>
      <c r="ET60" s="72">
        <f t="shared" si="62"/>
        <v>0</v>
      </c>
      <c r="EU60" s="72">
        <f t="shared" si="62"/>
        <v>4389.1666666675865</v>
      </c>
      <c r="EV60" s="72">
        <f t="shared" si="62"/>
        <v>65837.5</v>
      </c>
      <c r="EW60" s="72">
        <f t="shared" si="62"/>
        <v>65837.5</v>
      </c>
      <c r="EX60" s="72">
        <f t="shared" si="62"/>
        <v>65837.5</v>
      </c>
      <c r="EY60" s="72">
        <f t="shared" si="62"/>
        <v>65837.5</v>
      </c>
      <c r="EZ60" s="72">
        <f t="shared" si="62"/>
        <v>0</v>
      </c>
      <c r="FA60" s="72">
        <f t="shared" si="62"/>
        <v>0</v>
      </c>
      <c r="FB60" s="72">
        <f t="shared" si="62"/>
        <v>0</v>
      </c>
      <c r="FC60" s="72">
        <f t="shared" si="62"/>
        <v>0</v>
      </c>
      <c r="FD60" s="72">
        <f t="shared" si="62"/>
        <v>0</v>
      </c>
      <c r="FE60" s="72">
        <f t="shared" si="62"/>
        <v>0</v>
      </c>
      <c r="FF60" s="72">
        <f t="shared" si="62"/>
        <v>0</v>
      </c>
      <c r="FG60" s="72">
        <f t="shared" si="62"/>
        <v>0</v>
      </c>
      <c r="FH60" s="72">
        <f t="shared" si="62"/>
        <v>0</v>
      </c>
      <c r="FK60" s="72">
        <f t="shared" si="63"/>
        <v>0</v>
      </c>
      <c r="FL60" s="72">
        <f t="shared" si="63"/>
        <v>0</v>
      </c>
      <c r="FM60" s="72">
        <f t="shared" si="63"/>
        <v>0</v>
      </c>
      <c r="FN60" s="72">
        <f t="shared" si="63"/>
        <v>0</v>
      </c>
      <c r="FO60" s="72">
        <f t="shared" si="63"/>
        <v>0</v>
      </c>
      <c r="FP60" s="72">
        <f t="shared" si="63"/>
        <v>0</v>
      </c>
      <c r="FQ60" s="72">
        <f t="shared" si="63"/>
        <v>0</v>
      </c>
      <c r="FR60" s="72">
        <f t="shared" si="63"/>
        <v>0</v>
      </c>
      <c r="FS60" s="72">
        <f t="shared" si="63"/>
        <v>0</v>
      </c>
      <c r="FT60" s="72">
        <f t="shared" si="63"/>
        <v>0</v>
      </c>
      <c r="FU60" s="72">
        <f t="shared" si="63"/>
        <v>0</v>
      </c>
      <c r="FV60" s="72">
        <f t="shared" si="63"/>
        <v>0</v>
      </c>
      <c r="FW60" s="72">
        <f t="shared" si="63"/>
        <v>0</v>
      </c>
      <c r="FX60" s="72">
        <f t="shared" si="63"/>
        <v>0</v>
      </c>
      <c r="FY60" s="72">
        <f t="shared" si="63"/>
        <v>0</v>
      </c>
      <c r="FZ60" s="72">
        <f t="shared" si="63"/>
        <v>0</v>
      </c>
    </row>
    <row r="61" spans="2:182" s="63" customFormat="1" x14ac:dyDescent="0.25">
      <c r="B61" s="59">
        <v>41</v>
      </c>
      <c r="C61" s="60" t="s">
        <v>30</v>
      </c>
      <c r="D61" s="61" t="s">
        <v>10</v>
      </c>
      <c r="E61" s="74" t="s">
        <v>136</v>
      </c>
      <c r="F61" s="74" t="s">
        <v>137</v>
      </c>
      <c r="H61" s="64">
        <v>44887</v>
      </c>
      <c r="I61" s="64">
        <v>44897</v>
      </c>
      <c r="J61" s="64">
        <v>44904</v>
      </c>
      <c r="K61" s="64">
        <v>44912</v>
      </c>
      <c r="L61" s="64">
        <v>44915</v>
      </c>
      <c r="M61" s="64">
        <v>44927</v>
      </c>
      <c r="N61" s="64">
        <v>45017</v>
      </c>
      <c r="O61" s="65">
        <v>3.5333333333333599</v>
      </c>
      <c r="Q61" s="65">
        <v>0</v>
      </c>
      <c r="R61" s="65">
        <v>0</v>
      </c>
      <c r="S61" s="66">
        <v>0</v>
      </c>
      <c r="T61" s="66">
        <v>0</v>
      </c>
      <c r="U61" s="66">
        <v>0.53333333333335986</v>
      </c>
      <c r="V61" s="66">
        <v>1</v>
      </c>
      <c r="W61" s="66">
        <v>1</v>
      </c>
      <c r="X61" s="66">
        <v>1</v>
      </c>
      <c r="Y61" s="66">
        <v>0</v>
      </c>
      <c r="Z61" s="66"/>
      <c r="AA61" s="66"/>
      <c r="AB61" s="66"/>
      <c r="AC61" s="65"/>
      <c r="AD61" s="65"/>
      <c r="AE61" s="65"/>
      <c r="AF61" s="65"/>
      <c r="AG61" s="65"/>
      <c r="AI61" s="65">
        <f t="shared" si="0"/>
        <v>3.5333333333333599</v>
      </c>
      <c r="AK61" s="67">
        <v>1085728.6299999999</v>
      </c>
      <c r="AL61" s="67">
        <v>158333</v>
      </c>
      <c r="AM61" s="67">
        <v>0</v>
      </c>
      <c r="AN61" s="67">
        <v>55000</v>
      </c>
      <c r="AO61" s="67">
        <f t="shared" si="64"/>
        <v>142445.05663499999</v>
      </c>
      <c r="AP61" s="67">
        <f t="shared" si="65"/>
        <v>87084.314100000003</v>
      </c>
      <c r="AQ61" s="67">
        <f t="shared" si="66"/>
        <v>7464.3697799999991</v>
      </c>
      <c r="AR61" s="67">
        <f t="shared" si="67"/>
        <v>0</v>
      </c>
      <c r="AS61" s="67">
        <f t="shared" si="68"/>
        <v>9178.7155793999955</v>
      </c>
      <c r="AT61" s="67">
        <f t="shared" si="26"/>
        <v>1052889.1739055999</v>
      </c>
      <c r="AU61" s="68"/>
      <c r="AV61" s="69">
        <f t="shared" si="27"/>
        <v>1085728.6299999999</v>
      </c>
      <c r="AW61" s="69">
        <f t="shared" si="6"/>
        <v>158333</v>
      </c>
      <c r="AX61" s="69">
        <f t="shared" si="6"/>
        <v>0</v>
      </c>
      <c r="AY61" s="69">
        <f t="shared" si="6"/>
        <v>55000</v>
      </c>
      <c r="AZ61" s="67">
        <f t="shared" si="69"/>
        <v>29857.479119999996</v>
      </c>
      <c r="BA61" s="69">
        <f t="shared" si="70"/>
        <v>0</v>
      </c>
      <c r="BB61" s="69">
        <f t="shared" si="71"/>
        <v>11818.585484999998</v>
      </c>
      <c r="BC61" s="69">
        <f t="shared" si="72"/>
        <v>24756.826437</v>
      </c>
      <c r="BD61" s="69">
        <f t="shared" si="28"/>
        <v>72570.261749999991</v>
      </c>
      <c r="BE61" s="69">
        <f t="shared" si="73"/>
        <v>61072.235437499992</v>
      </c>
      <c r="BF61" s="69">
        <f t="shared" si="74"/>
        <v>3261.2573723625046</v>
      </c>
      <c r="BG61" s="69">
        <f t="shared" si="75"/>
        <v>108255.13583333332</v>
      </c>
      <c r="BH61" s="69">
        <f t="shared" si="76"/>
        <v>62500</v>
      </c>
      <c r="BI61" s="69">
        <f t="shared" si="77"/>
        <v>3337.5</v>
      </c>
      <c r="BJ61" s="69">
        <f t="shared" si="16"/>
        <v>0</v>
      </c>
      <c r="BK61" s="69">
        <f t="shared" si="78"/>
        <v>0</v>
      </c>
      <c r="BL61" s="69">
        <f t="shared" si="18"/>
        <v>0</v>
      </c>
      <c r="BM61" s="69"/>
      <c r="BN61" s="69">
        <f t="shared" si="29"/>
        <v>1676490.9114351957</v>
      </c>
      <c r="BO61" s="70"/>
      <c r="BP61" s="71">
        <f t="shared" si="82"/>
        <v>1365494.5210419998</v>
      </c>
      <c r="BQ61" s="71">
        <f t="shared" si="83"/>
        <v>136903.75455986249</v>
      </c>
      <c r="BR61" s="71">
        <f t="shared" si="84"/>
        <v>108255.13583333332</v>
      </c>
      <c r="BS61" s="71">
        <f t="shared" si="85"/>
        <v>65837.5</v>
      </c>
      <c r="BT61" s="71">
        <f t="shared" si="79"/>
        <v>0</v>
      </c>
      <c r="BU61" s="71">
        <f t="shared" si="86"/>
        <v>1676490.9114351955</v>
      </c>
      <c r="BW61" s="68"/>
      <c r="BX61" s="71">
        <f t="shared" si="80"/>
        <v>0</v>
      </c>
      <c r="BY61" s="71">
        <f t="shared" si="80"/>
        <v>0</v>
      </c>
      <c r="BZ61" s="71">
        <f t="shared" si="80"/>
        <v>0</v>
      </c>
      <c r="CA61" s="71">
        <f t="shared" si="80"/>
        <v>0</v>
      </c>
      <c r="CB61" s="71">
        <f t="shared" si="80"/>
        <v>894128.48609881557</v>
      </c>
      <c r="CC61" s="71">
        <f t="shared" si="80"/>
        <v>1676490.9114351957</v>
      </c>
      <c r="CD61" s="71">
        <f t="shared" si="80"/>
        <v>1676490.9114351957</v>
      </c>
      <c r="CE61" s="71">
        <f t="shared" si="80"/>
        <v>1676490.9114351957</v>
      </c>
      <c r="CF61" s="71">
        <f t="shared" si="80"/>
        <v>0</v>
      </c>
      <c r="CG61" s="71">
        <f t="shared" si="80"/>
        <v>0</v>
      </c>
      <c r="CH61" s="71">
        <f t="shared" si="80"/>
        <v>0</v>
      </c>
      <c r="CI61" s="71">
        <f t="shared" si="80"/>
        <v>0</v>
      </c>
      <c r="CJ61" s="71">
        <f t="shared" si="80"/>
        <v>0</v>
      </c>
      <c r="CK61" s="71">
        <f t="shared" si="80"/>
        <v>0</v>
      </c>
      <c r="CL61" s="71">
        <f t="shared" si="80"/>
        <v>0</v>
      </c>
      <c r="CM61" s="71">
        <f t="shared" si="80"/>
        <v>0</v>
      </c>
      <c r="CN61" s="71">
        <f t="shared" si="81"/>
        <v>0</v>
      </c>
      <c r="CQ61" s="72">
        <f t="shared" si="59"/>
        <v>0</v>
      </c>
      <c r="CR61" s="72">
        <f t="shared" si="59"/>
        <v>0</v>
      </c>
      <c r="CS61" s="72">
        <f t="shared" si="59"/>
        <v>0</v>
      </c>
      <c r="CT61" s="72">
        <f t="shared" si="59"/>
        <v>0</v>
      </c>
      <c r="CU61" s="72">
        <f t="shared" si="59"/>
        <v>728263.74455576949</v>
      </c>
      <c r="CV61" s="72">
        <f t="shared" si="59"/>
        <v>1365494.5210419998</v>
      </c>
      <c r="CW61" s="72">
        <f t="shared" si="59"/>
        <v>1365494.5210419998</v>
      </c>
      <c r="CX61" s="72">
        <f t="shared" si="59"/>
        <v>1365494.5210419998</v>
      </c>
      <c r="CY61" s="72">
        <f t="shared" si="59"/>
        <v>0</v>
      </c>
      <c r="CZ61" s="72">
        <f t="shared" si="59"/>
        <v>0</v>
      </c>
      <c r="DA61" s="72">
        <f t="shared" si="59"/>
        <v>0</v>
      </c>
      <c r="DB61" s="72">
        <f t="shared" si="59"/>
        <v>0</v>
      </c>
      <c r="DC61" s="72">
        <f t="shared" si="59"/>
        <v>0</v>
      </c>
      <c r="DD61" s="72">
        <f t="shared" si="59"/>
        <v>0</v>
      </c>
      <c r="DE61" s="72">
        <f t="shared" si="59"/>
        <v>0</v>
      </c>
      <c r="DF61" s="72">
        <f t="shared" si="59"/>
        <v>0</v>
      </c>
      <c r="DG61" s="73"/>
      <c r="DI61" s="72">
        <f t="shared" si="60"/>
        <v>0</v>
      </c>
      <c r="DJ61" s="72">
        <f t="shared" si="60"/>
        <v>0</v>
      </c>
      <c r="DK61" s="72">
        <f t="shared" si="60"/>
        <v>0</v>
      </c>
      <c r="DL61" s="72">
        <f t="shared" si="60"/>
        <v>0</v>
      </c>
      <c r="DM61" s="72">
        <f t="shared" si="60"/>
        <v>73015.335765263619</v>
      </c>
      <c r="DN61" s="72">
        <f t="shared" si="60"/>
        <v>136903.75455986249</v>
      </c>
      <c r="DO61" s="72">
        <f t="shared" si="60"/>
        <v>136903.75455986249</v>
      </c>
      <c r="DP61" s="72">
        <f t="shared" si="60"/>
        <v>136903.75455986249</v>
      </c>
      <c r="DQ61" s="72">
        <f t="shared" si="60"/>
        <v>0</v>
      </c>
      <c r="DR61" s="72">
        <f t="shared" si="60"/>
        <v>0</v>
      </c>
      <c r="DS61" s="72">
        <f t="shared" si="60"/>
        <v>0</v>
      </c>
      <c r="DT61" s="72">
        <f t="shared" si="60"/>
        <v>0</v>
      </c>
      <c r="DU61" s="72">
        <f t="shared" si="60"/>
        <v>0</v>
      </c>
      <c r="DV61" s="72">
        <f t="shared" si="60"/>
        <v>0</v>
      </c>
      <c r="DW61" s="72">
        <f t="shared" si="60"/>
        <v>0</v>
      </c>
      <c r="DX61" s="72">
        <f t="shared" si="60"/>
        <v>0</v>
      </c>
      <c r="EA61" s="72">
        <f t="shared" si="61"/>
        <v>0</v>
      </c>
      <c r="EB61" s="72">
        <f t="shared" si="61"/>
        <v>0</v>
      </c>
      <c r="EC61" s="72">
        <f t="shared" si="61"/>
        <v>0</v>
      </c>
      <c r="ED61" s="72">
        <f t="shared" si="61"/>
        <v>0</v>
      </c>
      <c r="EE61" s="72">
        <f t="shared" si="61"/>
        <v>57736.072444447309</v>
      </c>
      <c r="EF61" s="72">
        <f t="shared" si="61"/>
        <v>108255.13583333332</v>
      </c>
      <c r="EG61" s="72">
        <f t="shared" si="61"/>
        <v>108255.13583333332</v>
      </c>
      <c r="EH61" s="72">
        <f t="shared" si="61"/>
        <v>108255.13583333332</v>
      </c>
      <c r="EI61" s="72">
        <f t="shared" si="61"/>
        <v>0</v>
      </c>
      <c r="EJ61" s="72">
        <f t="shared" si="61"/>
        <v>0</v>
      </c>
      <c r="EK61" s="72">
        <f t="shared" si="61"/>
        <v>0</v>
      </c>
      <c r="EL61" s="72">
        <f t="shared" si="61"/>
        <v>0</v>
      </c>
      <c r="EM61" s="72">
        <f t="shared" si="61"/>
        <v>0</v>
      </c>
      <c r="EN61" s="72">
        <f t="shared" si="61"/>
        <v>0</v>
      </c>
      <c r="EO61" s="72">
        <f t="shared" si="61"/>
        <v>0</v>
      </c>
      <c r="EP61" s="72">
        <f t="shared" si="61"/>
        <v>0</v>
      </c>
      <c r="ES61" s="72">
        <f t="shared" si="62"/>
        <v>0</v>
      </c>
      <c r="ET61" s="72">
        <f t="shared" si="62"/>
        <v>0</v>
      </c>
      <c r="EU61" s="72">
        <f t="shared" si="62"/>
        <v>0</v>
      </c>
      <c r="EV61" s="72">
        <f t="shared" si="62"/>
        <v>0</v>
      </c>
      <c r="EW61" s="72">
        <f t="shared" si="62"/>
        <v>35113.333333335082</v>
      </c>
      <c r="EX61" s="72">
        <f t="shared" si="62"/>
        <v>65837.5</v>
      </c>
      <c r="EY61" s="72">
        <f t="shared" si="62"/>
        <v>65837.5</v>
      </c>
      <c r="EZ61" s="72">
        <f t="shared" si="62"/>
        <v>65837.5</v>
      </c>
      <c r="FA61" s="72">
        <f t="shared" si="62"/>
        <v>0</v>
      </c>
      <c r="FB61" s="72">
        <f t="shared" si="62"/>
        <v>0</v>
      </c>
      <c r="FC61" s="72">
        <f t="shared" si="62"/>
        <v>0</v>
      </c>
      <c r="FD61" s="72">
        <f t="shared" si="62"/>
        <v>0</v>
      </c>
      <c r="FE61" s="72">
        <f t="shared" si="62"/>
        <v>0</v>
      </c>
      <c r="FF61" s="72">
        <f t="shared" si="62"/>
        <v>0</v>
      </c>
      <c r="FG61" s="72">
        <f t="shared" si="62"/>
        <v>0</v>
      </c>
      <c r="FH61" s="72">
        <f t="shared" si="62"/>
        <v>0</v>
      </c>
      <c r="FK61" s="72">
        <f t="shared" si="63"/>
        <v>0</v>
      </c>
      <c r="FL61" s="72">
        <f t="shared" si="63"/>
        <v>0</v>
      </c>
      <c r="FM61" s="72">
        <f t="shared" si="63"/>
        <v>0</v>
      </c>
      <c r="FN61" s="72">
        <f t="shared" si="63"/>
        <v>0</v>
      </c>
      <c r="FO61" s="72">
        <f t="shared" si="63"/>
        <v>0</v>
      </c>
      <c r="FP61" s="72">
        <f t="shared" si="63"/>
        <v>0</v>
      </c>
      <c r="FQ61" s="72">
        <f t="shared" si="63"/>
        <v>0</v>
      </c>
      <c r="FR61" s="72">
        <f t="shared" si="63"/>
        <v>0</v>
      </c>
      <c r="FS61" s="72">
        <f t="shared" si="63"/>
        <v>0</v>
      </c>
      <c r="FT61" s="72">
        <f t="shared" si="63"/>
        <v>0</v>
      </c>
      <c r="FU61" s="72">
        <f t="shared" si="63"/>
        <v>0</v>
      </c>
      <c r="FV61" s="72">
        <f t="shared" si="63"/>
        <v>0</v>
      </c>
      <c r="FW61" s="72">
        <f t="shared" si="63"/>
        <v>0</v>
      </c>
      <c r="FX61" s="72">
        <f t="shared" si="63"/>
        <v>0</v>
      </c>
      <c r="FY61" s="72">
        <f t="shared" si="63"/>
        <v>0</v>
      </c>
      <c r="FZ61" s="72">
        <f t="shared" si="63"/>
        <v>0</v>
      </c>
    </row>
    <row r="62" spans="2:182" s="63" customFormat="1" x14ac:dyDescent="0.25">
      <c r="B62" s="59">
        <v>42</v>
      </c>
      <c r="C62" s="60" t="s">
        <v>30</v>
      </c>
      <c r="D62" s="61" t="s">
        <v>10</v>
      </c>
      <c r="E62" s="74" t="s">
        <v>136</v>
      </c>
      <c r="F62" s="74" t="s">
        <v>137</v>
      </c>
      <c r="H62" s="64">
        <v>44887</v>
      </c>
      <c r="I62" s="64">
        <v>44897</v>
      </c>
      <c r="J62" s="64">
        <v>44904</v>
      </c>
      <c r="K62" s="64">
        <v>44912</v>
      </c>
      <c r="L62" s="64">
        <v>44915</v>
      </c>
      <c r="M62" s="64">
        <v>44927</v>
      </c>
      <c r="N62" s="64">
        <v>45017</v>
      </c>
      <c r="O62" s="65">
        <v>3</v>
      </c>
      <c r="Q62" s="65">
        <v>0</v>
      </c>
      <c r="R62" s="65">
        <v>0</v>
      </c>
      <c r="S62" s="66">
        <v>0</v>
      </c>
      <c r="T62" s="66">
        <v>0</v>
      </c>
      <c r="U62" s="66">
        <v>0</v>
      </c>
      <c r="V62" s="66">
        <v>1</v>
      </c>
      <c r="W62" s="66">
        <v>1</v>
      </c>
      <c r="X62" s="66">
        <v>1</v>
      </c>
      <c r="Y62" s="66">
        <v>0</v>
      </c>
      <c r="Z62" s="66"/>
      <c r="AA62" s="66"/>
      <c r="AB62" s="66"/>
      <c r="AC62" s="65"/>
      <c r="AD62" s="65"/>
      <c r="AE62" s="65"/>
      <c r="AF62" s="65"/>
      <c r="AG62" s="65"/>
      <c r="AI62" s="65">
        <f t="shared" si="0"/>
        <v>3</v>
      </c>
      <c r="AK62" s="67">
        <v>1085728.6299999999</v>
      </c>
      <c r="AL62" s="67">
        <v>158333</v>
      </c>
      <c r="AM62" s="67">
        <v>0</v>
      </c>
      <c r="AN62" s="67">
        <v>55000</v>
      </c>
      <c r="AO62" s="67">
        <f t="shared" si="64"/>
        <v>142445.05663499999</v>
      </c>
      <c r="AP62" s="67">
        <f t="shared" si="65"/>
        <v>87084.314100000003</v>
      </c>
      <c r="AQ62" s="67">
        <f t="shared" si="66"/>
        <v>7464.3697799999991</v>
      </c>
      <c r="AR62" s="67">
        <f t="shared" si="67"/>
        <v>0</v>
      </c>
      <c r="AS62" s="67">
        <f t="shared" si="68"/>
        <v>9178.7155793999955</v>
      </c>
      <c r="AT62" s="67">
        <f t="shared" si="26"/>
        <v>1052889.1739055999</v>
      </c>
      <c r="AU62" s="68"/>
      <c r="AV62" s="69">
        <f t="shared" si="27"/>
        <v>1085728.6299999999</v>
      </c>
      <c r="AW62" s="69">
        <f t="shared" si="6"/>
        <v>158333</v>
      </c>
      <c r="AX62" s="69">
        <f t="shared" si="6"/>
        <v>0</v>
      </c>
      <c r="AY62" s="69">
        <f t="shared" si="6"/>
        <v>55000</v>
      </c>
      <c r="AZ62" s="67">
        <f t="shared" si="69"/>
        <v>29857.479119999996</v>
      </c>
      <c r="BA62" s="69">
        <f t="shared" si="70"/>
        <v>0</v>
      </c>
      <c r="BB62" s="69">
        <f t="shared" si="71"/>
        <v>11818.585484999998</v>
      </c>
      <c r="BC62" s="69">
        <f t="shared" si="72"/>
        <v>24756.826437</v>
      </c>
      <c r="BD62" s="69">
        <f t="shared" si="28"/>
        <v>72570.261749999991</v>
      </c>
      <c r="BE62" s="69">
        <f t="shared" si="73"/>
        <v>61072.235437499992</v>
      </c>
      <c r="BF62" s="69">
        <f t="shared" si="74"/>
        <v>3261.2573723625046</v>
      </c>
      <c r="BG62" s="69">
        <f t="shared" si="75"/>
        <v>108255.13583333332</v>
      </c>
      <c r="BH62" s="69">
        <f t="shared" si="76"/>
        <v>62500</v>
      </c>
      <c r="BI62" s="69">
        <f t="shared" si="77"/>
        <v>3337.5</v>
      </c>
      <c r="BJ62" s="69">
        <f t="shared" si="16"/>
        <v>0</v>
      </c>
      <c r="BK62" s="69">
        <f t="shared" si="78"/>
        <v>0</v>
      </c>
      <c r="BL62" s="69">
        <f t="shared" si="18"/>
        <v>0</v>
      </c>
      <c r="BM62" s="69"/>
      <c r="BN62" s="69">
        <f t="shared" si="29"/>
        <v>1676490.9114351957</v>
      </c>
      <c r="BO62" s="70"/>
      <c r="BP62" s="71">
        <f t="shared" si="82"/>
        <v>1365494.5210419998</v>
      </c>
      <c r="BQ62" s="71">
        <f t="shared" si="83"/>
        <v>136903.75455986249</v>
      </c>
      <c r="BR62" s="71">
        <f t="shared" si="84"/>
        <v>108255.13583333332</v>
      </c>
      <c r="BS62" s="71">
        <f t="shared" si="85"/>
        <v>65837.5</v>
      </c>
      <c r="BT62" s="71">
        <f t="shared" si="79"/>
        <v>0</v>
      </c>
      <c r="BU62" s="71">
        <f t="shared" si="86"/>
        <v>1676490.9114351955</v>
      </c>
      <c r="BW62" s="68"/>
      <c r="BX62" s="71">
        <f t="shared" si="80"/>
        <v>0</v>
      </c>
      <c r="BY62" s="71">
        <f t="shared" si="80"/>
        <v>0</v>
      </c>
      <c r="BZ62" s="71">
        <f t="shared" si="80"/>
        <v>0</v>
      </c>
      <c r="CA62" s="71">
        <f t="shared" si="80"/>
        <v>0</v>
      </c>
      <c r="CB62" s="71">
        <f t="shared" si="80"/>
        <v>0</v>
      </c>
      <c r="CC62" s="71">
        <f t="shared" si="80"/>
        <v>1676490.9114351957</v>
      </c>
      <c r="CD62" s="71">
        <f t="shared" si="80"/>
        <v>1676490.9114351957</v>
      </c>
      <c r="CE62" s="71">
        <f t="shared" si="80"/>
        <v>1676490.9114351957</v>
      </c>
      <c r="CF62" s="71">
        <f t="shared" si="80"/>
        <v>0</v>
      </c>
      <c r="CG62" s="71">
        <f t="shared" si="80"/>
        <v>0</v>
      </c>
      <c r="CH62" s="71">
        <f t="shared" si="80"/>
        <v>0</v>
      </c>
      <c r="CI62" s="71">
        <f t="shared" si="80"/>
        <v>0</v>
      </c>
      <c r="CJ62" s="71">
        <f t="shared" si="80"/>
        <v>0</v>
      </c>
      <c r="CK62" s="71">
        <f t="shared" si="80"/>
        <v>0</v>
      </c>
      <c r="CL62" s="71">
        <f t="shared" si="80"/>
        <v>0</v>
      </c>
      <c r="CM62" s="71">
        <f t="shared" si="80"/>
        <v>0</v>
      </c>
      <c r="CN62" s="71">
        <f t="shared" si="81"/>
        <v>0</v>
      </c>
      <c r="CQ62" s="72">
        <f t="shared" si="59"/>
        <v>0</v>
      </c>
      <c r="CR62" s="72">
        <f t="shared" si="59"/>
        <v>0</v>
      </c>
      <c r="CS62" s="72">
        <f t="shared" si="59"/>
        <v>0</v>
      </c>
      <c r="CT62" s="72">
        <f t="shared" si="59"/>
        <v>0</v>
      </c>
      <c r="CU62" s="72">
        <f t="shared" si="59"/>
        <v>0</v>
      </c>
      <c r="CV62" s="72">
        <f t="shared" si="59"/>
        <v>1365494.5210419998</v>
      </c>
      <c r="CW62" s="72">
        <f t="shared" si="59"/>
        <v>1365494.5210419998</v>
      </c>
      <c r="CX62" s="72">
        <f t="shared" si="59"/>
        <v>1365494.5210419998</v>
      </c>
      <c r="CY62" s="72">
        <f t="shared" si="59"/>
        <v>0</v>
      </c>
      <c r="CZ62" s="72">
        <f t="shared" si="59"/>
        <v>0</v>
      </c>
      <c r="DA62" s="72">
        <f t="shared" si="59"/>
        <v>0</v>
      </c>
      <c r="DB62" s="72">
        <f t="shared" si="59"/>
        <v>0</v>
      </c>
      <c r="DC62" s="72">
        <f t="shared" si="59"/>
        <v>0</v>
      </c>
      <c r="DD62" s="72">
        <f t="shared" si="59"/>
        <v>0</v>
      </c>
      <c r="DE62" s="72">
        <f t="shared" si="59"/>
        <v>0</v>
      </c>
      <c r="DF62" s="72">
        <f t="shared" si="59"/>
        <v>0</v>
      </c>
      <c r="DG62" s="73"/>
      <c r="DI62" s="72">
        <f t="shared" si="60"/>
        <v>0</v>
      </c>
      <c r="DJ62" s="72">
        <f t="shared" si="60"/>
        <v>0</v>
      </c>
      <c r="DK62" s="72">
        <f t="shared" si="60"/>
        <v>0</v>
      </c>
      <c r="DL62" s="72">
        <f t="shared" si="60"/>
        <v>0</v>
      </c>
      <c r="DM62" s="72">
        <f t="shared" si="60"/>
        <v>0</v>
      </c>
      <c r="DN62" s="72">
        <f t="shared" si="60"/>
        <v>136903.75455986249</v>
      </c>
      <c r="DO62" s="72">
        <f t="shared" si="60"/>
        <v>136903.75455986249</v>
      </c>
      <c r="DP62" s="72">
        <f t="shared" si="60"/>
        <v>136903.75455986249</v>
      </c>
      <c r="DQ62" s="72">
        <f t="shared" si="60"/>
        <v>0</v>
      </c>
      <c r="DR62" s="72">
        <f t="shared" si="60"/>
        <v>0</v>
      </c>
      <c r="DS62" s="72">
        <f t="shared" si="60"/>
        <v>0</v>
      </c>
      <c r="DT62" s="72">
        <f t="shared" si="60"/>
        <v>0</v>
      </c>
      <c r="DU62" s="72">
        <f t="shared" si="60"/>
        <v>0</v>
      </c>
      <c r="DV62" s="72">
        <f t="shared" si="60"/>
        <v>0</v>
      </c>
      <c r="DW62" s="72">
        <f t="shared" si="60"/>
        <v>0</v>
      </c>
      <c r="DX62" s="72">
        <f t="shared" si="60"/>
        <v>0</v>
      </c>
      <c r="EA62" s="72">
        <f t="shared" si="61"/>
        <v>0</v>
      </c>
      <c r="EB62" s="72">
        <f t="shared" si="61"/>
        <v>0</v>
      </c>
      <c r="EC62" s="72">
        <f t="shared" si="61"/>
        <v>0</v>
      </c>
      <c r="ED62" s="72">
        <f t="shared" si="61"/>
        <v>0</v>
      </c>
      <c r="EE62" s="72">
        <f t="shared" si="61"/>
        <v>0</v>
      </c>
      <c r="EF62" s="72">
        <f t="shared" si="61"/>
        <v>108255.13583333332</v>
      </c>
      <c r="EG62" s="72">
        <f t="shared" si="61"/>
        <v>108255.13583333332</v>
      </c>
      <c r="EH62" s="72">
        <f t="shared" si="61"/>
        <v>108255.13583333332</v>
      </c>
      <c r="EI62" s="72">
        <f t="shared" si="61"/>
        <v>0</v>
      </c>
      <c r="EJ62" s="72">
        <f t="shared" si="61"/>
        <v>0</v>
      </c>
      <c r="EK62" s="72">
        <f t="shared" si="61"/>
        <v>0</v>
      </c>
      <c r="EL62" s="72">
        <f t="shared" si="61"/>
        <v>0</v>
      </c>
      <c r="EM62" s="72">
        <f t="shared" si="61"/>
        <v>0</v>
      </c>
      <c r="EN62" s="72">
        <f t="shared" si="61"/>
        <v>0</v>
      </c>
      <c r="EO62" s="72">
        <f t="shared" si="61"/>
        <v>0</v>
      </c>
      <c r="EP62" s="72">
        <f t="shared" si="61"/>
        <v>0</v>
      </c>
      <c r="ES62" s="72">
        <f t="shared" si="62"/>
        <v>0</v>
      </c>
      <c r="ET62" s="72">
        <f t="shared" si="62"/>
        <v>0</v>
      </c>
      <c r="EU62" s="72">
        <f t="shared" si="62"/>
        <v>0</v>
      </c>
      <c r="EV62" s="72">
        <f t="shared" si="62"/>
        <v>0</v>
      </c>
      <c r="EW62" s="72">
        <f t="shared" si="62"/>
        <v>0</v>
      </c>
      <c r="EX62" s="72">
        <f t="shared" si="62"/>
        <v>65837.5</v>
      </c>
      <c r="EY62" s="72">
        <f t="shared" si="62"/>
        <v>65837.5</v>
      </c>
      <c r="EZ62" s="72">
        <f t="shared" si="62"/>
        <v>65837.5</v>
      </c>
      <c r="FA62" s="72">
        <f t="shared" si="62"/>
        <v>0</v>
      </c>
      <c r="FB62" s="72">
        <f t="shared" si="62"/>
        <v>0</v>
      </c>
      <c r="FC62" s="72">
        <f t="shared" si="62"/>
        <v>0</v>
      </c>
      <c r="FD62" s="72">
        <f t="shared" si="62"/>
        <v>0</v>
      </c>
      <c r="FE62" s="72">
        <f t="shared" si="62"/>
        <v>0</v>
      </c>
      <c r="FF62" s="72">
        <f t="shared" si="62"/>
        <v>0</v>
      </c>
      <c r="FG62" s="72">
        <f t="shared" si="62"/>
        <v>0</v>
      </c>
      <c r="FH62" s="72">
        <f t="shared" si="62"/>
        <v>0</v>
      </c>
      <c r="FK62" s="72">
        <f t="shared" si="63"/>
        <v>0</v>
      </c>
      <c r="FL62" s="72">
        <f t="shared" si="63"/>
        <v>0</v>
      </c>
      <c r="FM62" s="72">
        <f t="shared" si="63"/>
        <v>0</v>
      </c>
      <c r="FN62" s="72">
        <f t="shared" si="63"/>
        <v>0</v>
      </c>
      <c r="FO62" s="72">
        <f t="shared" si="63"/>
        <v>0</v>
      </c>
      <c r="FP62" s="72">
        <f t="shared" si="63"/>
        <v>0</v>
      </c>
      <c r="FQ62" s="72">
        <f t="shared" si="63"/>
        <v>0</v>
      </c>
      <c r="FR62" s="72">
        <f t="shared" si="63"/>
        <v>0</v>
      </c>
      <c r="FS62" s="72">
        <f t="shared" si="63"/>
        <v>0</v>
      </c>
      <c r="FT62" s="72">
        <f t="shared" si="63"/>
        <v>0</v>
      </c>
      <c r="FU62" s="72">
        <f t="shared" si="63"/>
        <v>0</v>
      </c>
      <c r="FV62" s="72">
        <f t="shared" si="63"/>
        <v>0</v>
      </c>
      <c r="FW62" s="72">
        <f t="shared" si="63"/>
        <v>0</v>
      </c>
      <c r="FX62" s="72">
        <f t="shared" si="63"/>
        <v>0</v>
      </c>
      <c r="FY62" s="72">
        <f t="shared" si="63"/>
        <v>0</v>
      </c>
      <c r="FZ62" s="72">
        <f t="shared" si="63"/>
        <v>0</v>
      </c>
    </row>
    <row r="63" spans="2:182" s="63" customFormat="1" x14ac:dyDescent="0.25">
      <c r="B63" s="59">
        <v>43</v>
      </c>
      <c r="C63" s="60" t="s">
        <v>30</v>
      </c>
      <c r="D63" s="61" t="s">
        <v>10</v>
      </c>
      <c r="E63" s="62" t="s">
        <v>136</v>
      </c>
      <c r="F63" s="74" t="s">
        <v>137</v>
      </c>
      <c r="H63" s="64">
        <v>44887</v>
      </c>
      <c r="I63" s="64">
        <v>44897</v>
      </c>
      <c r="J63" s="64">
        <v>44904</v>
      </c>
      <c r="K63" s="64">
        <v>44912</v>
      </c>
      <c r="L63" s="64">
        <v>44915</v>
      </c>
      <c r="M63" s="64">
        <v>44927</v>
      </c>
      <c r="N63" s="64">
        <v>45017</v>
      </c>
      <c r="O63" s="65">
        <v>3</v>
      </c>
      <c r="Q63" s="65">
        <v>0</v>
      </c>
      <c r="R63" s="65">
        <v>0</v>
      </c>
      <c r="S63" s="66">
        <v>0</v>
      </c>
      <c r="T63" s="66">
        <v>0</v>
      </c>
      <c r="U63" s="66">
        <v>0</v>
      </c>
      <c r="V63" s="66">
        <v>1</v>
      </c>
      <c r="W63" s="66">
        <v>1</v>
      </c>
      <c r="X63" s="66">
        <v>1</v>
      </c>
      <c r="Y63" s="66">
        <v>0</v>
      </c>
      <c r="Z63" s="66"/>
      <c r="AA63" s="66"/>
      <c r="AB63" s="66"/>
      <c r="AC63" s="65"/>
      <c r="AD63" s="65"/>
      <c r="AE63" s="65"/>
      <c r="AF63" s="65"/>
      <c r="AG63" s="65"/>
      <c r="AI63" s="65">
        <f t="shared" si="0"/>
        <v>3</v>
      </c>
      <c r="AK63" s="67">
        <v>1085728.6299999999</v>
      </c>
      <c r="AL63" s="67">
        <v>158333</v>
      </c>
      <c r="AM63" s="67">
        <v>0</v>
      </c>
      <c r="AN63" s="67">
        <v>55000</v>
      </c>
      <c r="AO63" s="67">
        <f t="shared" si="64"/>
        <v>142445.05663499999</v>
      </c>
      <c r="AP63" s="67">
        <f t="shared" si="65"/>
        <v>87084.314100000003</v>
      </c>
      <c r="AQ63" s="67">
        <f t="shared" si="66"/>
        <v>7464.3697799999991</v>
      </c>
      <c r="AR63" s="67">
        <f t="shared" si="67"/>
        <v>0</v>
      </c>
      <c r="AS63" s="67">
        <f t="shared" si="68"/>
        <v>9178.7155793999955</v>
      </c>
      <c r="AT63" s="67">
        <f t="shared" si="26"/>
        <v>1052889.1739055999</v>
      </c>
      <c r="AU63" s="68"/>
      <c r="AV63" s="69">
        <f t="shared" si="27"/>
        <v>1085728.6299999999</v>
      </c>
      <c r="AW63" s="69">
        <f t="shared" si="6"/>
        <v>158333</v>
      </c>
      <c r="AX63" s="69">
        <f t="shared" si="6"/>
        <v>0</v>
      </c>
      <c r="AY63" s="69">
        <f t="shared" si="6"/>
        <v>55000</v>
      </c>
      <c r="AZ63" s="67">
        <f t="shared" si="69"/>
        <v>29857.479119999996</v>
      </c>
      <c r="BA63" s="69">
        <f t="shared" si="70"/>
        <v>0</v>
      </c>
      <c r="BB63" s="69">
        <f t="shared" si="71"/>
        <v>11818.585484999998</v>
      </c>
      <c r="BC63" s="69">
        <f t="shared" si="72"/>
        <v>24756.826437</v>
      </c>
      <c r="BD63" s="69">
        <f t="shared" si="28"/>
        <v>72570.261749999991</v>
      </c>
      <c r="BE63" s="69">
        <f t="shared" si="73"/>
        <v>61072.235437499992</v>
      </c>
      <c r="BF63" s="69">
        <f t="shared" si="74"/>
        <v>3261.2573723625046</v>
      </c>
      <c r="BG63" s="69">
        <f t="shared" si="75"/>
        <v>108255.13583333332</v>
      </c>
      <c r="BH63" s="69">
        <f t="shared" si="76"/>
        <v>62500</v>
      </c>
      <c r="BI63" s="69">
        <f t="shared" si="77"/>
        <v>3337.5</v>
      </c>
      <c r="BJ63" s="69">
        <f t="shared" si="16"/>
        <v>0</v>
      </c>
      <c r="BK63" s="69">
        <f t="shared" si="78"/>
        <v>0</v>
      </c>
      <c r="BL63" s="69">
        <f t="shared" si="18"/>
        <v>0</v>
      </c>
      <c r="BM63" s="69"/>
      <c r="BN63" s="69">
        <f t="shared" si="29"/>
        <v>1676490.9114351957</v>
      </c>
      <c r="BO63" s="70"/>
      <c r="BP63" s="71">
        <f>+SUM(AV63:BC63)</f>
        <v>1365494.5210419998</v>
      </c>
      <c r="BQ63" s="71">
        <f>+SUM(BD63:BF63)</f>
        <v>136903.75455986249</v>
      </c>
      <c r="BR63" s="71">
        <f>+SUM(BG63)</f>
        <v>108255.13583333332</v>
      </c>
      <c r="BS63" s="71">
        <f>+SUM(BH63:BI63)</f>
        <v>65837.5</v>
      </c>
      <c r="BT63" s="71">
        <f t="shared" si="79"/>
        <v>0</v>
      </c>
      <c r="BU63" s="71">
        <f>+SUM(BP63:BT63)</f>
        <v>1676490.9114351955</v>
      </c>
      <c r="BW63" s="68"/>
      <c r="BX63" s="71">
        <f t="shared" si="80"/>
        <v>0</v>
      </c>
      <c r="BY63" s="71">
        <f t="shared" si="80"/>
        <v>0</v>
      </c>
      <c r="BZ63" s="71">
        <f t="shared" si="80"/>
        <v>0</v>
      </c>
      <c r="CA63" s="71">
        <f t="shared" si="80"/>
        <v>0</v>
      </c>
      <c r="CB63" s="71">
        <f t="shared" si="80"/>
        <v>0</v>
      </c>
      <c r="CC63" s="71">
        <f t="shared" si="80"/>
        <v>1676490.9114351957</v>
      </c>
      <c r="CD63" s="71">
        <f t="shared" si="80"/>
        <v>1676490.9114351957</v>
      </c>
      <c r="CE63" s="71">
        <f t="shared" si="80"/>
        <v>1676490.9114351957</v>
      </c>
      <c r="CF63" s="71">
        <f t="shared" si="80"/>
        <v>0</v>
      </c>
      <c r="CG63" s="71">
        <f t="shared" si="80"/>
        <v>0</v>
      </c>
      <c r="CH63" s="71">
        <f t="shared" si="80"/>
        <v>0</v>
      </c>
      <c r="CI63" s="71">
        <f t="shared" si="80"/>
        <v>0</v>
      </c>
      <c r="CJ63" s="71">
        <f t="shared" si="80"/>
        <v>0</v>
      </c>
      <c r="CK63" s="71">
        <f t="shared" si="80"/>
        <v>0</v>
      </c>
      <c r="CL63" s="71">
        <f t="shared" si="80"/>
        <v>0</v>
      </c>
      <c r="CM63" s="71">
        <f t="shared" si="80"/>
        <v>0</v>
      </c>
      <c r="CN63" s="71">
        <f t="shared" si="81"/>
        <v>0</v>
      </c>
      <c r="CQ63" s="72">
        <f t="shared" si="59"/>
        <v>0</v>
      </c>
      <c r="CR63" s="72">
        <f t="shared" si="59"/>
        <v>0</v>
      </c>
      <c r="CS63" s="72">
        <f t="shared" si="59"/>
        <v>0</v>
      </c>
      <c r="CT63" s="72">
        <f t="shared" si="59"/>
        <v>0</v>
      </c>
      <c r="CU63" s="72">
        <f t="shared" si="59"/>
        <v>0</v>
      </c>
      <c r="CV63" s="72">
        <f t="shared" si="59"/>
        <v>1365494.5210419998</v>
      </c>
      <c r="CW63" s="72">
        <f t="shared" si="59"/>
        <v>1365494.5210419998</v>
      </c>
      <c r="CX63" s="72">
        <f t="shared" si="59"/>
        <v>1365494.5210419998</v>
      </c>
      <c r="CY63" s="72">
        <f t="shared" si="59"/>
        <v>0</v>
      </c>
      <c r="CZ63" s="72">
        <f t="shared" si="59"/>
        <v>0</v>
      </c>
      <c r="DA63" s="72">
        <f t="shared" si="59"/>
        <v>0</v>
      </c>
      <c r="DB63" s="72">
        <f t="shared" si="59"/>
        <v>0</v>
      </c>
      <c r="DC63" s="72">
        <f t="shared" si="59"/>
        <v>0</v>
      </c>
      <c r="DD63" s="72">
        <f t="shared" si="59"/>
        <v>0</v>
      </c>
      <c r="DE63" s="72">
        <f t="shared" si="59"/>
        <v>0</v>
      </c>
      <c r="DF63" s="72">
        <f t="shared" si="59"/>
        <v>0</v>
      </c>
      <c r="DG63" s="73"/>
      <c r="DI63" s="72">
        <f t="shared" si="60"/>
        <v>0</v>
      </c>
      <c r="DJ63" s="72">
        <f t="shared" si="60"/>
        <v>0</v>
      </c>
      <c r="DK63" s="72">
        <f t="shared" si="60"/>
        <v>0</v>
      </c>
      <c r="DL63" s="72">
        <f t="shared" si="60"/>
        <v>0</v>
      </c>
      <c r="DM63" s="72">
        <f t="shared" si="60"/>
        <v>0</v>
      </c>
      <c r="DN63" s="72">
        <f t="shared" si="60"/>
        <v>136903.75455986249</v>
      </c>
      <c r="DO63" s="72">
        <f t="shared" si="60"/>
        <v>136903.75455986249</v>
      </c>
      <c r="DP63" s="72">
        <f t="shared" si="60"/>
        <v>136903.75455986249</v>
      </c>
      <c r="DQ63" s="72">
        <f t="shared" si="60"/>
        <v>0</v>
      </c>
      <c r="DR63" s="72">
        <f t="shared" si="60"/>
        <v>0</v>
      </c>
      <c r="DS63" s="72">
        <f t="shared" si="60"/>
        <v>0</v>
      </c>
      <c r="DT63" s="72">
        <f t="shared" si="60"/>
        <v>0</v>
      </c>
      <c r="DU63" s="72">
        <f t="shared" si="60"/>
        <v>0</v>
      </c>
      <c r="DV63" s="72">
        <f t="shared" si="60"/>
        <v>0</v>
      </c>
      <c r="DW63" s="72">
        <f t="shared" si="60"/>
        <v>0</v>
      </c>
      <c r="DX63" s="72">
        <f t="shared" si="60"/>
        <v>0</v>
      </c>
      <c r="EA63" s="72">
        <f t="shared" si="61"/>
        <v>0</v>
      </c>
      <c r="EB63" s="72">
        <f t="shared" si="61"/>
        <v>0</v>
      </c>
      <c r="EC63" s="72">
        <f t="shared" si="61"/>
        <v>0</v>
      </c>
      <c r="ED63" s="72">
        <f t="shared" si="61"/>
        <v>0</v>
      </c>
      <c r="EE63" s="72">
        <f t="shared" si="61"/>
        <v>0</v>
      </c>
      <c r="EF63" s="72">
        <f t="shared" si="61"/>
        <v>108255.13583333332</v>
      </c>
      <c r="EG63" s="72">
        <f t="shared" si="61"/>
        <v>108255.13583333332</v>
      </c>
      <c r="EH63" s="72">
        <f t="shared" si="61"/>
        <v>108255.13583333332</v>
      </c>
      <c r="EI63" s="72">
        <f t="shared" si="61"/>
        <v>0</v>
      </c>
      <c r="EJ63" s="72">
        <f t="shared" si="61"/>
        <v>0</v>
      </c>
      <c r="EK63" s="72">
        <f t="shared" si="61"/>
        <v>0</v>
      </c>
      <c r="EL63" s="72">
        <f t="shared" si="61"/>
        <v>0</v>
      </c>
      <c r="EM63" s="72">
        <f t="shared" si="61"/>
        <v>0</v>
      </c>
      <c r="EN63" s="72">
        <f t="shared" si="61"/>
        <v>0</v>
      </c>
      <c r="EO63" s="72">
        <f t="shared" si="61"/>
        <v>0</v>
      </c>
      <c r="EP63" s="72">
        <f t="shared" si="61"/>
        <v>0</v>
      </c>
      <c r="ES63" s="72">
        <f t="shared" si="62"/>
        <v>0</v>
      </c>
      <c r="ET63" s="72">
        <f t="shared" si="62"/>
        <v>0</v>
      </c>
      <c r="EU63" s="72">
        <f t="shared" si="62"/>
        <v>0</v>
      </c>
      <c r="EV63" s="72">
        <f t="shared" si="62"/>
        <v>0</v>
      </c>
      <c r="EW63" s="72">
        <f t="shared" si="62"/>
        <v>0</v>
      </c>
      <c r="EX63" s="72">
        <f t="shared" si="62"/>
        <v>65837.5</v>
      </c>
      <c r="EY63" s="72">
        <f t="shared" si="62"/>
        <v>65837.5</v>
      </c>
      <c r="EZ63" s="72">
        <f t="shared" si="62"/>
        <v>65837.5</v>
      </c>
      <c r="FA63" s="72">
        <f t="shared" si="62"/>
        <v>0</v>
      </c>
      <c r="FB63" s="72">
        <f t="shared" si="62"/>
        <v>0</v>
      </c>
      <c r="FC63" s="72">
        <f t="shared" si="62"/>
        <v>0</v>
      </c>
      <c r="FD63" s="72">
        <f t="shared" si="62"/>
        <v>0</v>
      </c>
      <c r="FE63" s="72">
        <f t="shared" si="62"/>
        <v>0</v>
      </c>
      <c r="FF63" s="72">
        <f t="shared" si="62"/>
        <v>0</v>
      </c>
      <c r="FG63" s="72">
        <f t="shared" si="62"/>
        <v>0</v>
      </c>
      <c r="FH63" s="72">
        <f t="shared" si="62"/>
        <v>0</v>
      </c>
      <c r="FK63" s="72">
        <f t="shared" si="63"/>
        <v>0</v>
      </c>
      <c r="FL63" s="72">
        <f t="shared" si="63"/>
        <v>0</v>
      </c>
      <c r="FM63" s="72">
        <f t="shared" si="63"/>
        <v>0</v>
      </c>
      <c r="FN63" s="72">
        <f t="shared" si="63"/>
        <v>0</v>
      </c>
      <c r="FO63" s="72">
        <f t="shared" si="63"/>
        <v>0</v>
      </c>
      <c r="FP63" s="72">
        <f t="shared" si="63"/>
        <v>0</v>
      </c>
      <c r="FQ63" s="72">
        <f t="shared" si="63"/>
        <v>0</v>
      </c>
      <c r="FR63" s="72">
        <f t="shared" si="63"/>
        <v>0</v>
      </c>
      <c r="FS63" s="72">
        <f t="shared" si="63"/>
        <v>0</v>
      </c>
      <c r="FT63" s="72">
        <f t="shared" si="63"/>
        <v>0</v>
      </c>
      <c r="FU63" s="72">
        <f t="shared" si="63"/>
        <v>0</v>
      </c>
      <c r="FV63" s="72">
        <f t="shared" si="63"/>
        <v>0</v>
      </c>
      <c r="FW63" s="72">
        <f t="shared" si="63"/>
        <v>0</v>
      </c>
      <c r="FX63" s="72">
        <f t="shared" si="63"/>
        <v>0</v>
      </c>
      <c r="FY63" s="72">
        <f t="shared" si="63"/>
        <v>0</v>
      </c>
      <c r="FZ63" s="72">
        <f t="shared" si="63"/>
        <v>0</v>
      </c>
    </row>
    <row r="64" spans="2:182" s="63" customFormat="1" x14ac:dyDescent="0.25">
      <c r="B64" s="59">
        <v>44</v>
      </c>
      <c r="C64" s="60" t="s">
        <v>30</v>
      </c>
      <c r="D64" s="61" t="s">
        <v>10</v>
      </c>
      <c r="E64" s="62" t="s">
        <v>136</v>
      </c>
      <c r="F64" s="62" t="s">
        <v>137</v>
      </c>
      <c r="H64" s="64">
        <v>44887</v>
      </c>
      <c r="I64" s="64">
        <v>44897</v>
      </c>
      <c r="J64" s="64">
        <v>44904</v>
      </c>
      <c r="K64" s="64">
        <v>44912</v>
      </c>
      <c r="L64" s="64">
        <v>44915</v>
      </c>
      <c r="M64" s="64">
        <v>44927</v>
      </c>
      <c r="N64" s="64">
        <v>45017</v>
      </c>
      <c r="O64" s="65">
        <v>3</v>
      </c>
      <c r="Q64" s="65">
        <v>0</v>
      </c>
      <c r="R64" s="65">
        <v>0</v>
      </c>
      <c r="S64" s="66">
        <v>0</v>
      </c>
      <c r="T64" s="66">
        <v>0</v>
      </c>
      <c r="U64" s="66">
        <v>0</v>
      </c>
      <c r="V64" s="66">
        <v>1</v>
      </c>
      <c r="W64" s="66">
        <v>1</v>
      </c>
      <c r="X64" s="66">
        <v>1</v>
      </c>
      <c r="Y64" s="66">
        <v>0</v>
      </c>
      <c r="Z64" s="66"/>
      <c r="AA64" s="66"/>
      <c r="AB64" s="66"/>
      <c r="AC64" s="65"/>
      <c r="AD64" s="65"/>
      <c r="AE64" s="65"/>
      <c r="AF64" s="65"/>
      <c r="AG64" s="65"/>
      <c r="AI64" s="65">
        <f t="shared" si="0"/>
        <v>3</v>
      </c>
      <c r="AK64" s="67">
        <v>1085728.6299999999</v>
      </c>
      <c r="AL64" s="67">
        <v>158333</v>
      </c>
      <c r="AM64" s="67">
        <v>0</v>
      </c>
      <c r="AN64" s="67">
        <v>55000</v>
      </c>
      <c r="AO64" s="67">
        <f t="shared" si="64"/>
        <v>142445.05663499999</v>
      </c>
      <c r="AP64" s="67">
        <f t="shared" si="65"/>
        <v>87084.314100000003</v>
      </c>
      <c r="AQ64" s="67">
        <f t="shared" si="66"/>
        <v>7464.3697799999991</v>
      </c>
      <c r="AR64" s="67">
        <f t="shared" si="67"/>
        <v>0</v>
      </c>
      <c r="AS64" s="67">
        <f t="shared" si="68"/>
        <v>9178.7155793999955</v>
      </c>
      <c r="AT64" s="67">
        <f t="shared" si="26"/>
        <v>1052889.1739055999</v>
      </c>
      <c r="AU64" s="68"/>
      <c r="AV64" s="69">
        <f t="shared" si="27"/>
        <v>1085728.6299999999</v>
      </c>
      <c r="AW64" s="69">
        <f t="shared" si="6"/>
        <v>158333</v>
      </c>
      <c r="AX64" s="69">
        <f t="shared" si="6"/>
        <v>0</v>
      </c>
      <c r="AY64" s="69">
        <f t="shared" si="6"/>
        <v>55000</v>
      </c>
      <c r="AZ64" s="67">
        <f t="shared" si="69"/>
        <v>29857.479119999996</v>
      </c>
      <c r="BA64" s="69">
        <f t="shared" si="70"/>
        <v>0</v>
      </c>
      <c r="BB64" s="69">
        <f t="shared" si="71"/>
        <v>11818.585484999998</v>
      </c>
      <c r="BC64" s="69">
        <f t="shared" si="72"/>
        <v>24756.826437</v>
      </c>
      <c r="BD64" s="69">
        <f t="shared" si="28"/>
        <v>72570.261749999991</v>
      </c>
      <c r="BE64" s="69">
        <f t="shared" si="73"/>
        <v>61072.235437499992</v>
      </c>
      <c r="BF64" s="69">
        <f t="shared" si="74"/>
        <v>3261.2573723625046</v>
      </c>
      <c r="BG64" s="69">
        <f t="shared" si="75"/>
        <v>108255.13583333332</v>
      </c>
      <c r="BH64" s="69">
        <f t="shared" si="76"/>
        <v>62500</v>
      </c>
      <c r="BI64" s="69">
        <f t="shared" si="77"/>
        <v>3337.5</v>
      </c>
      <c r="BJ64" s="69">
        <f t="shared" si="16"/>
        <v>0</v>
      </c>
      <c r="BK64" s="69">
        <f t="shared" si="78"/>
        <v>0</v>
      </c>
      <c r="BL64" s="69">
        <f t="shared" si="18"/>
        <v>0</v>
      </c>
      <c r="BM64" s="69"/>
      <c r="BN64" s="69">
        <f t="shared" si="29"/>
        <v>1676490.9114351957</v>
      </c>
      <c r="BO64" s="70"/>
      <c r="BP64" s="71">
        <f t="shared" ref="BP64:BP70" si="87">+SUM(AV64:BC64)</f>
        <v>1365494.5210419998</v>
      </c>
      <c r="BQ64" s="71">
        <f t="shared" ref="BQ64:BQ70" si="88">+SUM(BD64:BF64)</f>
        <v>136903.75455986249</v>
      </c>
      <c r="BR64" s="71">
        <f t="shared" ref="BR64:BR70" si="89">+SUM(BG64)</f>
        <v>108255.13583333332</v>
      </c>
      <c r="BS64" s="71">
        <f t="shared" ref="BS64:BS70" si="90">+SUM(BH64:BI64)</f>
        <v>65837.5</v>
      </c>
      <c r="BT64" s="71">
        <f t="shared" si="79"/>
        <v>0</v>
      </c>
      <c r="BU64" s="71">
        <f t="shared" ref="BU64:BU70" si="91">+SUM(BP64:BT64)</f>
        <v>1676490.9114351955</v>
      </c>
      <c r="BW64" s="68"/>
      <c r="BX64" s="71">
        <f t="shared" si="80"/>
        <v>0</v>
      </c>
      <c r="BY64" s="71">
        <f t="shared" si="80"/>
        <v>0</v>
      </c>
      <c r="BZ64" s="71">
        <f t="shared" si="80"/>
        <v>0</v>
      </c>
      <c r="CA64" s="71">
        <f t="shared" si="80"/>
        <v>0</v>
      </c>
      <c r="CB64" s="71">
        <f t="shared" si="80"/>
        <v>0</v>
      </c>
      <c r="CC64" s="71">
        <f t="shared" si="80"/>
        <v>1676490.9114351957</v>
      </c>
      <c r="CD64" s="71">
        <f t="shared" si="80"/>
        <v>1676490.9114351957</v>
      </c>
      <c r="CE64" s="71">
        <f t="shared" si="80"/>
        <v>1676490.9114351957</v>
      </c>
      <c r="CF64" s="71">
        <f t="shared" si="80"/>
        <v>0</v>
      </c>
      <c r="CG64" s="71">
        <f t="shared" si="80"/>
        <v>0</v>
      </c>
      <c r="CH64" s="71">
        <f t="shared" si="80"/>
        <v>0</v>
      </c>
      <c r="CI64" s="71">
        <f t="shared" si="80"/>
        <v>0</v>
      </c>
      <c r="CJ64" s="71">
        <f t="shared" si="80"/>
        <v>0</v>
      </c>
      <c r="CK64" s="71">
        <f t="shared" si="80"/>
        <v>0</v>
      </c>
      <c r="CL64" s="71">
        <f t="shared" si="80"/>
        <v>0</v>
      </c>
      <c r="CM64" s="71">
        <f t="shared" si="80"/>
        <v>0</v>
      </c>
      <c r="CN64" s="71">
        <f t="shared" si="81"/>
        <v>0</v>
      </c>
      <c r="CQ64" s="72">
        <f t="shared" si="59"/>
        <v>0</v>
      </c>
      <c r="CR64" s="72">
        <f t="shared" si="59"/>
        <v>0</v>
      </c>
      <c r="CS64" s="72">
        <f t="shared" si="59"/>
        <v>0</v>
      </c>
      <c r="CT64" s="72">
        <f t="shared" si="59"/>
        <v>0</v>
      </c>
      <c r="CU64" s="72">
        <f t="shared" si="59"/>
        <v>0</v>
      </c>
      <c r="CV64" s="72">
        <f t="shared" si="59"/>
        <v>1365494.5210419998</v>
      </c>
      <c r="CW64" s="72">
        <f t="shared" si="59"/>
        <v>1365494.5210419998</v>
      </c>
      <c r="CX64" s="72">
        <f t="shared" si="59"/>
        <v>1365494.5210419998</v>
      </c>
      <c r="CY64" s="72">
        <f t="shared" si="59"/>
        <v>0</v>
      </c>
      <c r="CZ64" s="72">
        <f t="shared" si="59"/>
        <v>0</v>
      </c>
      <c r="DA64" s="72">
        <f t="shared" si="59"/>
        <v>0</v>
      </c>
      <c r="DB64" s="72">
        <f t="shared" si="59"/>
        <v>0</v>
      </c>
      <c r="DC64" s="72">
        <f t="shared" si="59"/>
        <v>0</v>
      </c>
      <c r="DD64" s="72">
        <f t="shared" si="59"/>
        <v>0</v>
      </c>
      <c r="DE64" s="72">
        <f t="shared" si="59"/>
        <v>0</v>
      </c>
      <c r="DF64" s="72">
        <f t="shared" si="59"/>
        <v>0</v>
      </c>
      <c r="DG64" s="73"/>
      <c r="DI64" s="72">
        <f t="shared" si="60"/>
        <v>0</v>
      </c>
      <c r="DJ64" s="72">
        <f t="shared" si="60"/>
        <v>0</v>
      </c>
      <c r="DK64" s="72">
        <f t="shared" si="60"/>
        <v>0</v>
      </c>
      <c r="DL64" s="72">
        <f t="shared" si="60"/>
        <v>0</v>
      </c>
      <c r="DM64" s="72">
        <f t="shared" si="60"/>
        <v>0</v>
      </c>
      <c r="DN64" s="72">
        <f t="shared" si="60"/>
        <v>136903.75455986249</v>
      </c>
      <c r="DO64" s="72">
        <f t="shared" si="60"/>
        <v>136903.75455986249</v>
      </c>
      <c r="DP64" s="72">
        <f t="shared" si="60"/>
        <v>136903.75455986249</v>
      </c>
      <c r="DQ64" s="72">
        <f t="shared" si="60"/>
        <v>0</v>
      </c>
      <c r="DR64" s="72">
        <f t="shared" si="60"/>
        <v>0</v>
      </c>
      <c r="DS64" s="72">
        <f t="shared" si="60"/>
        <v>0</v>
      </c>
      <c r="DT64" s="72">
        <f t="shared" si="60"/>
        <v>0</v>
      </c>
      <c r="DU64" s="72">
        <f t="shared" si="60"/>
        <v>0</v>
      </c>
      <c r="DV64" s="72">
        <f t="shared" si="60"/>
        <v>0</v>
      </c>
      <c r="DW64" s="72">
        <f t="shared" si="60"/>
        <v>0</v>
      </c>
      <c r="DX64" s="72">
        <f t="shared" si="60"/>
        <v>0</v>
      </c>
      <c r="EA64" s="72">
        <f t="shared" si="61"/>
        <v>0</v>
      </c>
      <c r="EB64" s="72">
        <f t="shared" si="61"/>
        <v>0</v>
      </c>
      <c r="EC64" s="72">
        <f t="shared" si="61"/>
        <v>0</v>
      </c>
      <c r="ED64" s="72">
        <f t="shared" si="61"/>
        <v>0</v>
      </c>
      <c r="EE64" s="72">
        <f t="shared" si="61"/>
        <v>0</v>
      </c>
      <c r="EF64" s="72">
        <f t="shared" si="61"/>
        <v>108255.13583333332</v>
      </c>
      <c r="EG64" s="72">
        <f t="shared" si="61"/>
        <v>108255.13583333332</v>
      </c>
      <c r="EH64" s="72">
        <f t="shared" si="61"/>
        <v>108255.13583333332</v>
      </c>
      <c r="EI64" s="72">
        <f t="shared" si="61"/>
        <v>0</v>
      </c>
      <c r="EJ64" s="72">
        <f t="shared" si="61"/>
        <v>0</v>
      </c>
      <c r="EK64" s="72">
        <f t="shared" si="61"/>
        <v>0</v>
      </c>
      <c r="EL64" s="72">
        <f t="shared" si="61"/>
        <v>0</v>
      </c>
      <c r="EM64" s="72">
        <f t="shared" si="61"/>
        <v>0</v>
      </c>
      <c r="EN64" s="72">
        <f t="shared" si="61"/>
        <v>0</v>
      </c>
      <c r="EO64" s="72">
        <f t="shared" si="61"/>
        <v>0</v>
      </c>
      <c r="EP64" s="72">
        <f t="shared" si="61"/>
        <v>0</v>
      </c>
      <c r="ES64" s="72">
        <f t="shared" si="62"/>
        <v>0</v>
      </c>
      <c r="ET64" s="72">
        <f t="shared" si="62"/>
        <v>0</v>
      </c>
      <c r="EU64" s="72">
        <f t="shared" si="62"/>
        <v>0</v>
      </c>
      <c r="EV64" s="72">
        <f t="shared" si="62"/>
        <v>0</v>
      </c>
      <c r="EW64" s="72">
        <f t="shared" si="62"/>
        <v>0</v>
      </c>
      <c r="EX64" s="72">
        <f t="shared" si="62"/>
        <v>65837.5</v>
      </c>
      <c r="EY64" s="72">
        <f t="shared" si="62"/>
        <v>65837.5</v>
      </c>
      <c r="EZ64" s="72">
        <f t="shared" si="62"/>
        <v>65837.5</v>
      </c>
      <c r="FA64" s="72">
        <f t="shared" si="62"/>
        <v>0</v>
      </c>
      <c r="FB64" s="72">
        <f t="shared" si="62"/>
        <v>0</v>
      </c>
      <c r="FC64" s="72">
        <f t="shared" si="62"/>
        <v>0</v>
      </c>
      <c r="FD64" s="72">
        <f t="shared" si="62"/>
        <v>0</v>
      </c>
      <c r="FE64" s="72">
        <f t="shared" si="62"/>
        <v>0</v>
      </c>
      <c r="FF64" s="72">
        <f t="shared" si="62"/>
        <v>0</v>
      </c>
      <c r="FG64" s="72">
        <f t="shared" si="62"/>
        <v>0</v>
      </c>
      <c r="FH64" s="72">
        <f t="shared" si="62"/>
        <v>0</v>
      </c>
      <c r="FK64" s="72">
        <f t="shared" si="63"/>
        <v>0</v>
      </c>
      <c r="FL64" s="72">
        <f t="shared" si="63"/>
        <v>0</v>
      </c>
      <c r="FM64" s="72">
        <f t="shared" si="63"/>
        <v>0</v>
      </c>
      <c r="FN64" s="72">
        <f t="shared" si="63"/>
        <v>0</v>
      </c>
      <c r="FO64" s="72">
        <f t="shared" si="63"/>
        <v>0</v>
      </c>
      <c r="FP64" s="72">
        <f t="shared" si="63"/>
        <v>0</v>
      </c>
      <c r="FQ64" s="72">
        <f t="shared" si="63"/>
        <v>0</v>
      </c>
      <c r="FR64" s="72">
        <f t="shared" si="63"/>
        <v>0</v>
      </c>
      <c r="FS64" s="72">
        <f t="shared" si="63"/>
        <v>0</v>
      </c>
      <c r="FT64" s="72">
        <f t="shared" si="63"/>
        <v>0</v>
      </c>
      <c r="FU64" s="72">
        <f t="shared" si="63"/>
        <v>0</v>
      </c>
      <c r="FV64" s="72">
        <f t="shared" si="63"/>
        <v>0</v>
      </c>
      <c r="FW64" s="72">
        <f t="shared" si="63"/>
        <v>0</v>
      </c>
      <c r="FX64" s="72">
        <f t="shared" si="63"/>
        <v>0</v>
      </c>
      <c r="FY64" s="72">
        <f t="shared" si="63"/>
        <v>0</v>
      </c>
      <c r="FZ64" s="72">
        <f t="shared" si="63"/>
        <v>0</v>
      </c>
    </row>
    <row r="65" spans="2:182" s="63" customFormat="1" x14ac:dyDescent="0.25">
      <c r="B65" s="59">
        <v>45</v>
      </c>
      <c r="C65" s="60" t="s">
        <v>30</v>
      </c>
      <c r="D65" s="61" t="s">
        <v>10</v>
      </c>
      <c r="E65" s="62" t="s">
        <v>136</v>
      </c>
      <c r="F65" s="62" t="s">
        <v>137</v>
      </c>
      <c r="H65" s="64">
        <v>44887</v>
      </c>
      <c r="I65" s="64">
        <v>44897</v>
      </c>
      <c r="J65" s="64">
        <v>44904</v>
      </c>
      <c r="K65" s="64">
        <v>44912</v>
      </c>
      <c r="L65" s="64">
        <v>44915</v>
      </c>
      <c r="M65" s="64">
        <v>44927</v>
      </c>
      <c r="N65" s="64">
        <v>45017</v>
      </c>
      <c r="O65" s="65">
        <v>3</v>
      </c>
      <c r="Q65" s="65">
        <v>0</v>
      </c>
      <c r="R65" s="65">
        <v>0</v>
      </c>
      <c r="S65" s="66">
        <v>0</v>
      </c>
      <c r="T65" s="66">
        <v>0</v>
      </c>
      <c r="U65" s="66">
        <v>0</v>
      </c>
      <c r="V65" s="66">
        <v>1</v>
      </c>
      <c r="W65" s="66">
        <v>1</v>
      </c>
      <c r="X65" s="66">
        <v>1</v>
      </c>
      <c r="Y65" s="66">
        <v>0</v>
      </c>
      <c r="Z65" s="66"/>
      <c r="AA65" s="66"/>
      <c r="AB65" s="66"/>
      <c r="AC65" s="65"/>
      <c r="AD65" s="65"/>
      <c r="AE65" s="65"/>
      <c r="AF65" s="65"/>
      <c r="AG65" s="65"/>
      <c r="AI65" s="65">
        <f t="shared" si="0"/>
        <v>3</v>
      </c>
      <c r="AK65" s="67">
        <v>1085728.6299999999</v>
      </c>
      <c r="AL65" s="67">
        <v>158333</v>
      </c>
      <c r="AM65" s="67">
        <v>0</v>
      </c>
      <c r="AN65" s="67">
        <v>55000</v>
      </c>
      <c r="AO65" s="67">
        <f t="shared" si="64"/>
        <v>142445.05663499999</v>
      </c>
      <c r="AP65" s="67">
        <f t="shared" si="65"/>
        <v>87084.314100000003</v>
      </c>
      <c r="AQ65" s="67">
        <f t="shared" si="66"/>
        <v>7464.3697799999991</v>
      </c>
      <c r="AR65" s="67">
        <f t="shared" si="67"/>
        <v>0</v>
      </c>
      <c r="AS65" s="67">
        <f t="shared" si="68"/>
        <v>9178.7155793999955</v>
      </c>
      <c r="AT65" s="67">
        <f t="shared" si="26"/>
        <v>1052889.1739055999</v>
      </c>
      <c r="AU65" s="68"/>
      <c r="AV65" s="69">
        <f t="shared" si="27"/>
        <v>1085728.6299999999</v>
      </c>
      <c r="AW65" s="69">
        <f t="shared" si="6"/>
        <v>158333</v>
      </c>
      <c r="AX65" s="69">
        <f t="shared" si="6"/>
        <v>0</v>
      </c>
      <c r="AY65" s="69">
        <f t="shared" si="6"/>
        <v>55000</v>
      </c>
      <c r="AZ65" s="67">
        <f t="shared" si="69"/>
        <v>29857.479119999996</v>
      </c>
      <c r="BA65" s="69">
        <f t="shared" si="70"/>
        <v>0</v>
      </c>
      <c r="BB65" s="69">
        <f t="shared" si="71"/>
        <v>11818.585484999998</v>
      </c>
      <c r="BC65" s="69">
        <f t="shared" si="72"/>
        <v>24756.826437</v>
      </c>
      <c r="BD65" s="69">
        <f t="shared" si="28"/>
        <v>72570.261749999991</v>
      </c>
      <c r="BE65" s="69">
        <f t="shared" si="73"/>
        <v>61072.235437499992</v>
      </c>
      <c r="BF65" s="69">
        <f t="shared" si="74"/>
        <v>3261.2573723625046</v>
      </c>
      <c r="BG65" s="69">
        <f t="shared" si="75"/>
        <v>108255.13583333332</v>
      </c>
      <c r="BH65" s="69">
        <f t="shared" si="76"/>
        <v>62500</v>
      </c>
      <c r="BI65" s="69">
        <f t="shared" si="77"/>
        <v>3337.5</v>
      </c>
      <c r="BJ65" s="69">
        <f t="shared" si="16"/>
        <v>0</v>
      </c>
      <c r="BK65" s="69">
        <f t="shared" si="78"/>
        <v>0</v>
      </c>
      <c r="BL65" s="69">
        <f t="shared" si="18"/>
        <v>0</v>
      </c>
      <c r="BM65" s="69"/>
      <c r="BN65" s="69">
        <f t="shared" si="29"/>
        <v>1676490.9114351957</v>
      </c>
      <c r="BO65" s="70"/>
      <c r="BP65" s="71">
        <f t="shared" si="87"/>
        <v>1365494.5210419998</v>
      </c>
      <c r="BQ65" s="71">
        <f t="shared" si="88"/>
        <v>136903.75455986249</v>
      </c>
      <c r="BR65" s="71">
        <f t="shared" si="89"/>
        <v>108255.13583333332</v>
      </c>
      <c r="BS65" s="71">
        <f t="shared" si="90"/>
        <v>65837.5</v>
      </c>
      <c r="BT65" s="71">
        <f t="shared" si="79"/>
        <v>0</v>
      </c>
      <c r="BU65" s="71">
        <f t="shared" si="91"/>
        <v>1676490.9114351955</v>
      </c>
      <c r="BW65" s="68"/>
      <c r="BX65" s="71">
        <f t="shared" si="80"/>
        <v>0</v>
      </c>
      <c r="BY65" s="71">
        <f t="shared" si="80"/>
        <v>0</v>
      </c>
      <c r="BZ65" s="71">
        <f t="shared" si="80"/>
        <v>0</v>
      </c>
      <c r="CA65" s="71">
        <f t="shared" si="80"/>
        <v>0</v>
      </c>
      <c r="CB65" s="71">
        <f t="shared" si="80"/>
        <v>0</v>
      </c>
      <c r="CC65" s="71">
        <f t="shared" si="80"/>
        <v>1676490.9114351957</v>
      </c>
      <c r="CD65" s="71">
        <f t="shared" si="80"/>
        <v>1676490.9114351957</v>
      </c>
      <c r="CE65" s="71">
        <f t="shared" si="80"/>
        <v>1676490.9114351957</v>
      </c>
      <c r="CF65" s="71">
        <f t="shared" si="80"/>
        <v>0</v>
      </c>
      <c r="CG65" s="71">
        <f t="shared" si="80"/>
        <v>0</v>
      </c>
      <c r="CH65" s="71">
        <f t="shared" si="80"/>
        <v>0</v>
      </c>
      <c r="CI65" s="71">
        <f t="shared" si="80"/>
        <v>0</v>
      </c>
      <c r="CJ65" s="71">
        <f t="shared" si="80"/>
        <v>0</v>
      </c>
      <c r="CK65" s="71">
        <f t="shared" si="80"/>
        <v>0</v>
      </c>
      <c r="CL65" s="71">
        <f t="shared" si="80"/>
        <v>0</v>
      </c>
      <c r="CM65" s="71">
        <f t="shared" si="80"/>
        <v>0</v>
      </c>
      <c r="CN65" s="71">
        <f t="shared" si="81"/>
        <v>0</v>
      </c>
      <c r="CQ65" s="72">
        <f t="shared" si="59"/>
        <v>0</v>
      </c>
      <c r="CR65" s="72">
        <f t="shared" si="59"/>
        <v>0</v>
      </c>
      <c r="CS65" s="72">
        <f t="shared" si="59"/>
        <v>0</v>
      </c>
      <c r="CT65" s="72">
        <f t="shared" si="59"/>
        <v>0</v>
      </c>
      <c r="CU65" s="72">
        <f t="shared" si="59"/>
        <v>0</v>
      </c>
      <c r="CV65" s="72">
        <f t="shared" si="59"/>
        <v>1365494.5210419998</v>
      </c>
      <c r="CW65" s="72">
        <f t="shared" si="59"/>
        <v>1365494.5210419998</v>
      </c>
      <c r="CX65" s="72">
        <f t="shared" si="59"/>
        <v>1365494.5210419998</v>
      </c>
      <c r="CY65" s="72">
        <f t="shared" si="59"/>
        <v>0</v>
      </c>
      <c r="CZ65" s="72">
        <f t="shared" si="59"/>
        <v>0</v>
      </c>
      <c r="DA65" s="72">
        <f t="shared" si="59"/>
        <v>0</v>
      </c>
      <c r="DB65" s="72">
        <f t="shared" si="59"/>
        <v>0</v>
      </c>
      <c r="DC65" s="72">
        <f t="shared" si="59"/>
        <v>0</v>
      </c>
      <c r="DD65" s="72">
        <f t="shared" si="59"/>
        <v>0</v>
      </c>
      <c r="DE65" s="72">
        <f t="shared" si="59"/>
        <v>0</v>
      </c>
      <c r="DF65" s="72">
        <f t="shared" si="59"/>
        <v>0</v>
      </c>
      <c r="DG65" s="73"/>
      <c r="DI65" s="72">
        <f t="shared" si="60"/>
        <v>0</v>
      </c>
      <c r="DJ65" s="72">
        <f t="shared" si="60"/>
        <v>0</v>
      </c>
      <c r="DK65" s="72">
        <f t="shared" si="60"/>
        <v>0</v>
      </c>
      <c r="DL65" s="72">
        <f t="shared" si="60"/>
        <v>0</v>
      </c>
      <c r="DM65" s="72">
        <f t="shared" si="60"/>
        <v>0</v>
      </c>
      <c r="DN65" s="72">
        <f t="shared" si="60"/>
        <v>136903.75455986249</v>
      </c>
      <c r="DO65" s="72">
        <f t="shared" si="60"/>
        <v>136903.75455986249</v>
      </c>
      <c r="DP65" s="72">
        <f t="shared" si="60"/>
        <v>136903.75455986249</v>
      </c>
      <c r="DQ65" s="72">
        <f t="shared" si="60"/>
        <v>0</v>
      </c>
      <c r="DR65" s="72">
        <f t="shared" si="60"/>
        <v>0</v>
      </c>
      <c r="DS65" s="72">
        <f t="shared" si="60"/>
        <v>0</v>
      </c>
      <c r="DT65" s="72">
        <f t="shared" si="60"/>
        <v>0</v>
      </c>
      <c r="DU65" s="72">
        <f t="shared" si="60"/>
        <v>0</v>
      </c>
      <c r="DV65" s="72">
        <f t="shared" si="60"/>
        <v>0</v>
      </c>
      <c r="DW65" s="72">
        <f t="shared" si="60"/>
        <v>0</v>
      </c>
      <c r="DX65" s="72">
        <f t="shared" si="60"/>
        <v>0</v>
      </c>
      <c r="EA65" s="72">
        <f t="shared" si="61"/>
        <v>0</v>
      </c>
      <c r="EB65" s="72">
        <f t="shared" si="61"/>
        <v>0</v>
      </c>
      <c r="EC65" s="72">
        <f t="shared" si="61"/>
        <v>0</v>
      </c>
      <c r="ED65" s="72">
        <f t="shared" si="61"/>
        <v>0</v>
      </c>
      <c r="EE65" s="72">
        <f t="shared" si="61"/>
        <v>0</v>
      </c>
      <c r="EF65" s="72">
        <f t="shared" si="61"/>
        <v>108255.13583333332</v>
      </c>
      <c r="EG65" s="72">
        <f t="shared" si="61"/>
        <v>108255.13583333332</v>
      </c>
      <c r="EH65" s="72">
        <f t="shared" si="61"/>
        <v>108255.13583333332</v>
      </c>
      <c r="EI65" s="72">
        <f t="shared" si="61"/>
        <v>0</v>
      </c>
      <c r="EJ65" s="72">
        <f t="shared" si="61"/>
        <v>0</v>
      </c>
      <c r="EK65" s="72">
        <f t="shared" si="61"/>
        <v>0</v>
      </c>
      <c r="EL65" s="72">
        <f t="shared" si="61"/>
        <v>0</v>
      </c>
      <c r="EM65" s="72">
        <f t="shared" si="61"/>
        <v>0</v>
      </c>
      <c r="EN65" s="72">
        <f t="shared" si="61"/>
        <v>0</v>
      </c>
      <c r="EO65" s="72">
        <f t="shared" si="61"/>
        <v>0</v>
      </c>
      <c r="EP65" s="72">
        <f t="shared" si="61"/>
        <v>0</v>
      </c>
      <c r="ES65" s="72">
        <f t="shared" si="62"/>
        <v>0</v>
      </c>
      <c r="ET65" s="72">
        <f t="shared" si="62"/>
        <v>0</v>
      </c>
      <c r="EU65" s="72">
        <f t="shared" si="62"/>
        <v>0</v>
      </c>
      <c r="EV65" s="72">
        <f t="shared" si="62"/>
        <v>0</v>
      </c>
      <c r="EW65" s="72">
        <f t="shared" si="62"/>
        <v>0</v>
      </c>
      <c r="EX65" s="72">
        <f t="shared" si="62"/>
        <v>65837.5</v>
      </c>
      <c r="EY65" s="72">
        <f t="shared" si="62"/>
        <v>65837.5</v>
      </c>
      <c r="EZ65" s="72">
        <f t="shared" si="62"/>
        <v>65837.5</v>
      </c>
      <c r="FA65" s="72">
        <f t="shared" si="62"/>
        <v>0</v>
      </c>
      <c r="FB65" s="72">
        <f t="shared" si="62"/>
        <v>0</v>
      </c>
      <c r="FC65" s="72">
        <f t="shared" si="62"/>
        <v>0</v>
      </c>
      <c r="FD65" s="72">
        <f t="shared" si="62"/>
        <v>0</v>
      </c>
      <c r="FE65" s="72">
        <f t="shared" si="62"/>
        <v>0</v>
      </c>
      <c r="FF65" s="72">
        <f t="shared" si="62"/>
        <v>0</v>
      </c>
      <c r="FG65" s="72">
        <f t="shared" si="62"/>
        <v>0</v>
      </c>
      <c r="FH65" s="72">
        <f t="shared" si="62"/>
        <v>0</v>
      </c>
      <c r="FK65" s="72">
        <f t="shared" si="63"/>
        <v>0</v>
      </c>
      <c r="FL65" s="72">
        <f t="shared" si="63"/>
        <v>0</v>
      </c>
      <c r="FM65" s="72">
        <f t="shared" si="63"/>
        <v>0</v>
      </c>
      <c r="FN65" s="72">
        <f t="shared" si="63"/>
        <v>0</v>
      </c>
      <c r="FO65" s="72">
        <f t="shared" si="63"/>
        <v>0</v>
      </c>
      <c r="FP65" s="72">
        <f t="shared" si="63"/>
        <v>0</v>
      </c>
      <c r="FQ65" s="72">
        <f t="shared" si="63"/>
        <v>0</v>
      </c>
      <c r="FR65" s="72">
        <f t="shared" si="63"/>
        <v>0</v>
      </c>
      <c r="FS65" s="72">
        <f t="shared" si="63"/>
        <v>0</v>
      </c>
      <c r="FT65" s="72">
        <f t="shared" si="63"/>
        <v>0</v>
      </c>
      <c r="FU65" s="72">
        <f t="shared" si="63"/>
        <v>0</v>
      </c>
      <c r="FV65" s="72">
        <f t="shared" si="63"/>
        <v>0</v>
      </c>
      <c r="FW65" s="72">
        <f t="shared" si="63"/>
        <v>0</v>
      </c>
      <c r="FX65" s="72">
        <f t="shared" si="63"/>
        <v>0</v>
      </c>
      <c r="FY65" s="72">
        <f t="shared" si="63"/>
        <v>0</v>
      </c>
      <c r="FZ65" s="72">
        <f t="shared" si="63"/>
        <v>0</v>
      </c>
    </row>
    <row r="66" spans="2:182" s="63" customFormat="1" x14ac:dyDescent="0.25">
      <c r="B66" s="59">
        <v>46</v>
      </c>
      <c r="C66" s="60" t="s">
        <v>30</v>
      </c>
      <c r="D66" s="61" t="s">
        <v>10</v>
      </c>
      <c r="E66" s="74" t="s">
        <v>136</v>
      </c>
      <c r="F66" s="74" t="s">
        <v>137</v>
      </c>
      <c r="H66" s="64">
        <v>44887</v>
      </c>
      <c r="I66" s="64">
        <v>44897</v>
      </c>
      <c r="J66" s="64">
        <v>44904</v>
      </c>
      <c r="K66" s="64">
        <v>44912</v>
      </c>
      <c r="L66" s="64">
        <v>44915</v>
      </c>
      <c r="M66" s="64">
        <v>44927</v>
      </c>
      <c r="N66" s="64">
        <v>45017</v>
      </c>
      <c r="O66" s="65">
        <v>3</v>
      </c>
      <c r="Q66" s="65">
        <v>0</v>
      </c>
      <c r="R66" s="65">
        <v>0</v>
      </c>
      <c r="S66" s="66">
        <v>0</v>
      </c>
      <c r="T66" s="66">
        <v>0</v>
      </c>
      <c r="U66" s="66">
        <v>0</v>
      </c>
      <c r="V66" s="66">
        <v>1</v>
      </c>
      <c r="W66" s="66">
        <v>1</v>
      </c>
      <c r="X66" s="66">
        <v>1</v>
      </c>
      <c r="Y66" s="66">
        <v>0</v>
      </c>
      <c r="Z66" s="66"/>
      <c r="AA66" s="66"/>
      <c r="AB66" s="66"/>
      <c r="AC66" s="65"/>
      <c r="AD66" s="65"/>
      <c r="AE66" s="65"/>
      <c r="AF66" s="65"/>
      <c r="AG66" s="65"/>
      <c r="AI66" s="65">
        <f t="shared" si="0"/>
        <v>3</v>
      </c>
      <c r="AK66" s="67">
        <v>1085728.6299999999</v>
      </c>
      <c r="AL66" s="67">
        <v>158333</v>
      </c>
      <c r="AM66" s="67">
        <v>0</v>
      </c>
      <c r="AN66" s="67">
        <v>55000</v>
      </c>
      <c r="AO66" s="67">
        <f t="shared" si="64"/>
        <v>142445.05663499999</v>
      </c>
      <c r="AP66" s="67">
        <f t="shared" si="65"/>
        <v>87084.314100000003</v>
      </c>
      <c r="AQ66" s="67">
        <f t="shared" si="66"/>
        <v>7464.3697799999991</v>
      </c>
      <c r="AR66" s="67">
        <f t="shared" si="67"/>
        <v>0</v>
      </c>
      <c r="AS66" s="67">
        <f t="shared" si="68"/>
        <v>9178.7155793999955</v>
      </c>
      <c r="AT66" s="67">
        <f t="shared" si="26"/>
        <v>1052889.1739055999</v>
      </c>
      <c r="AU66" s="68"/>
      <c r="AV66" s="69">
        <f t="shared" si="27"/>
        <v>1085728.6299999999</v>
      </c>
      <c r="AW66" s="69">
        <f t="shared" si="6"/>
        <v>158333</v>
      </c>
      <c r="AX66" s="69">
        <f t="shared" si="6"/>
        <v>0</v>
      </c>
      <c r="AY66" s="69">
        <f t="shared" si="6"/>
        <v>55000</v>
      </c>
      <c r="AZ66" s="67">
        <f t="shared" si="69"/>
        <v>29857.479119999996</v>
      </c>
      <c r="BA66" s="69">
        <f t="shared" si="70"/>
        <v>0</v>
      </c>
      <c r="BB66" s="69">
        <f t="shared" si="71"/>
        <v>11818.585484999998</v>
      </c>
      <c r="BC66" s="69">
        <f t="shared" si="72"/>
        <v>24756.826437</v>
      </c>
      <c r="BD66" s="69">
        <f t="shared" si="28"/>
        <v>72570.261749999991</v>
      </c>
      <c r="BE66" s="69">
        <f t="shared" si="73"/>
        <v>61072.235437499992</v>
      </c>
      <c r="BF66" s="69">
        <f t="shared" si="74"/>
        <v>3261.2573723625046</v>
      </c>
      <c r="BG66" s="69">
        <f t="shared" si="75"/>
        <v>108255.13583333332</v>
      </c>
      <c r="BH66" s="69">
        <f t="shared" si="76"/>
        <v>62500</v>
      </c>
      <c r="BI66" s="69">
        <f t="shared" si="77"/>
        <v>3337.5</v>
      </c>
      <c r="BJ66" s="69">
        <f t="shared" si="16"/>
        <v>0</v>
      </c>
      <c r="BK66" s="69">
        <f t="shared" si="78"/>
        <v>0</v>
      </c>
      <c r="BL66" s="69">
        <f t="shared" si="18"/>
        <v>0</v>
      </c>
      <c r="BM66" s="69"/>
      <c r="BN66" s="69">
        <f t="shared" si="29"/>
        <v>1676490.9114351957</v>
      </c>
      <c r="BO66" s="70"/>
      <c r="BP66" s="71">
        <f t="shared" si="87"/>
        <v>1365494.5210419998</v>
      </c>
      <c r="BQ66" s="71">
        <f t="shared" si="88"/>
        <v>136903.75455986249</v>
      </c>
      <c r="BR66" s="71">
        <f t="shared" si="89"/>
        <v>108255.13583333332</v>
      </c>
      <c r="BS66" s="71">
        <f t="shared" si="90"/>
        <v>65837.5</v>
      </c>
      <c r="BT66" s="71">
        <f t="shared" si="79"/>
        <v>0</v>
      </c>
      <c r="BU66" s="71">
        <f t="shared" si="91"/>
        <v>1676490.9114351955</v>
      </c>
      <c r="BW66" s="68"/>
      <c r="BX66" s="71">
        <f t="shared" si="80"/>
        <v>0</v>
      </c>
      <c r="BY66" s="71">
        <f t="shared" si="80"/>
        <v>0</v>
      </c>
      <c r="BZ66" s="71">
        <f t="shared" si="80"/>
        <v>0</v>
      </c>
      <c r="CA66" s="71">
        <f t="shared" si="80"/>
        <v>0</v>
      </c>
      <c r="CB66" s="71">
        <f t="shared" si="80"/>
        <v>0</v>
      </c>
      <c r="CC66" s="71">
        <f t="shared" si="80"/>
        <v>1676490.9114351957</v>
      </c>
      <c r="CD66" s="71">
        <f t="shared" si="80"/>
        <v>1676490.9114351957</v>
      </c>
      <c r="CE66" s="71">
        <f t="shared" si="80"/>
        <v>1676490.9114351957</v>
      </c>
      <c r="CF66" s="71">
        <f t="shared" si="80"/>
        <v>0</v>
      </c>
      <c r="CG66" s="71">
        <f t="shared" si="80"/>
        <v>0</v>
      </c>
      <c r="CH66" s="71">
        <f t="shared" si="80"/>
        <v>0</v>
      </c>
      <c r="CI66" s="71">
        <f t="shared" si="80"/>
        <v>0</v>
      </c>
      <c r="CJ66" s="71">
        <f t="shared" si="80"/>
        <v>0</v>
      </c>
      <c r="CK66" s="71">
        <f t="shared" si="80"/>
        <v>0</v>
      </c>
      <c r="CL66" s="71">
        <f t="shared" si="80"/>
        <v>0</v>
      </c>
      <c r="CM66" s="71">
        <f t="shared" si="80"/>
        <v>0</v>
      </c>
      <c r="CN66" s="71">
        <f t="shared" si="81"/>
        <v>0</v>
      </c>
      <c r="CQ66" s="72">
        <f t="shared" si="59"/>
        <v>0</v>
      </c>
      <c r="CR66" s="72">
        <f t="shared" si="59"/>
        <v>0</v>
      </c>
      <c r="CS66" s="72">
        <f t="shared" si="59"/>
        <v>0</v>
      </c>
      <c r="CT66" s="72">
        <f t="shared" si="59"/>
        <v>0</v>
      </c>
      <c r="CU66" s="72">
        <f t="shared" si="59"/>
        <v>0</v>
      </c>
      <c r="CV66" s="72">
        <f t="shared" si="59"/>
        <v>1365494.5210419998</v>
      </c>
      <c r="CW66" s="72">
        <f t="shared" si="59"/>
        <v>1365494.5210419998</v>
      </c>
      <c r="CX66" s="72">
        <f t="shared" si="59"/>
        <v>1365494.5210419998</v>
      </c>
      <c r="CY66" s="72">
        <f t="shared" si="59"/>
        <v>0</v>
      </c>
      <c r="CZ66" s="72">
        <f t="shared" si="59"/>
        <v>0</v>
      </c>
      <c r="DA66" s="72">
        <f t="shared" si="59"/>
        <v>0</v>
      </c>
      <c r="DB66" s="72">
        <f t="shared" si="59"/>
        <v>0</v>
      </c>
      <c r="DC66" s="72">
        <f t="shared" si="59"/>
        <v>0</v>
      </c>
      <c r="DD66" s="72">
        <f t="shared" si="59"/>
        <v>0</v>
      </c>
      <c r="DE66" s="72">
        <f t="shared" si="59"/>
        <v>0</v>
      </c>
      <c r="DF66" s="72">
        <f t="shared" si="59"/>
        <v>0</v>
      </c>
      <c r="DG66" s="73"/>
      <c r="DI66" s="72">
        <f t="shared" si="60"/>
        <v>0</v>
      </c>
      <c r="DJ66" s="72">
        <f t="shared" si="60"/>
        <v>0</v>
      </c>
      <c r="DK66" s="72">
        <f t="shared" si="60"/>
        <v>0</v>
      </c>
      <c r="DL66" s="72">
        <f t="shared" si="60"/>
        <v>0</v>
      </c>
      <c r="DM66" s="72">
        <f t="shared" si="60"/>
        <v>0</v>
      </c>
      <c r="DN66" s="72">
        <f t="shared" si="60"/>
        <v>136903.75455986249</v>
      </c>
      <c r="DO66" s="72">
        <f t="shared" si="60"/>
        <v>136903.75455986249</v>
      </c>
      <c r="DP66" s="72">
        <f t="shared" si="60"/>
        <v>136903.75455986249</v>
      </c>
      <c r="DQ66" s="72">
        <f t="shared" si="60"/>
        <v>0</v>
      </c>
      <c r="DR66" s="72">
        <f t="shared" si="60"/>
        <v>0</v>
      </c>
      <c r="DS66" s="72">
        <f t="shared" si="60"/>
        <v>0</v>
      </c>
      <c r="DT66" s="72">
        <f t="shared" si="60"/>
        <v>0</v>
      </c>
      <c r="DU66" s="72">
        <f t="shared" si="60"/>
        <v>0</v>
      </c>
      <c r="DV66" s="72">
        <f t="shared" si="60"/>
        <v>0</v>
      </c>
      <c r="DW66" s="72">
        <f t="shared" si="60"/>
        <v>0</v>
      </c>
      <c r="DX66" s="72">
        <f t="shared" si="60"/>
        <v>0</v>
      </c>
      <c r="EA66" s="72">
        <f t="shared" si="61"/>
        <v>0</v>
      </c>
      <c r="EB66" s="72">
        <f t="shared" si="61"/>
        <v>0</v>
      </c>
      <c r="EC66" s="72">
        <f t="shared" si="61"/>
        <v>0</v>
      </c>
      <c r="ED66" s="72">
        <f t="shared" si="61"/>
        <v>0</v>
      </c>
      <c r="EE66" s="72">
        <f t="shared" si="61"/>
        <v>0</v>
      </c>
      <c r="EF66" s="72">
        <f t="shared" si="61"/>
        <v>108255.13583333332</v>
      </c>
      <c r="EG66" s="72">
        <f t="shared" si="61"/>
        <v>108255.13583333332</v>
      </c>
      <c r="EH66" s="72">
        <f t="shared" si="61"/>
        <v>108255.13583333332</v>
      </c>
      <c r="EI66" s="72">
        <f t="shared" si="61"/>
        <v>0</v>
      </c>
      <c r="EJ66" s="72">
        <f t="shared" si="61"/>
        <v>0</v>
      </c>
      <c r="EK66" s="72">
        <f t="shared" si="61"/>
        <v>0</v>
      </c>
      <c r="EL66" s="72">
        <f t="shared" si="61"/>
        <v>0</v>
      </c>
      <c r="EM66" s="72">
        <f t="shared" si="61"/>
        <v>0</v>
      </c>
      <c r="EN66" s="72">
        <f t="shared" si="61"/>
        <v>0</v>
      </c>
      <c r="EO66" s="72">
        <f t="shared" si="61"/>
        <v>0</v>
      </c>
      <c r="EP66" s="72">
        <f t="shared" si="61"/>
        <v>0</v>
      </c>
      <c r="ES66" s="72">
        <f t="shared" si="62"/>
        <v>0</v>
      </c>
      <c r="ET66" s="72">
        <f t="shared" si="62"/>
        <v>0</v>
      </c>
      <c r="EU66" s="72">
        <f t="shared" si="62"/>
        <v>0</v>
      </c>
      <c r="EV66" s="72">
        <f t="shared" si="62"/>
        <v>0</v>
      </c>
      <c r="EW66" s="72">
        <f t="shared" si="62"/>
        <v>0</v>
      </c>
      <c r="EX66" s="72">
        <f t="shared" si="62"/>
        <v>65837.5</v>
      </c>
      <c r="EY66" s="72">
        <f t="shared" si="62"/>
        <v>65837.5</v>
      </c>
      <c r="EZ66" s="72">
        <f t="shared" si="62"/>
        <v>65837.5</v>
      </c>
      <c r="FA66" s="72">
        <f t="shared" si="62"/>
        <v>0</v>
      </c>
      <c r="FB66" s="72">
        <f t="shared" si="62"/>
        <v>0</v>
      </c>
      <c r="FC66" s="72">
        <f t="shared" si="62"/>
        <v>0</v>
      </c>
      <c r="FD66" s="72">
        <f t="shared" si="62"/>
        <v>0</v>
      </c>
      <c r="FE66" s="72">
        <f t="shared" si="62"/>
        <v>0</v>
      </c>
      <c r="FF66" s="72">
        <f t="shared" si="62"/>
        <v>0</v>
      </c>
      <c r="FG66" s="72">
        <f t="shared" si="62"/>
        <v>0</v>
      </c>
      <c r="FH66" s="72">
        <f t="shared" si="62"/>
        <v>0</v>
      </c>
      <c r="FK66" s="72">
        <f t="shared" si="63"/>
        <v>0</v>
      </c>
      <c r="FL66" s="72">
        <f t="shared" si="63"/>
        <v>0</v>
      </c>
      <c r="FM66" s="72">
        <f t="shared" si="63"/>
        <v>0</v>
      </c>
      <c r="FN66" s="72">
        <f t="shared" si="63"/>
        <v>0</v>
      </c>
      <c r="FO66" s="72">
        <f t="shared" si="63"/>
        <v>0</v>
      </c>
      <c r="FP66" s="72">
        <f t="shared" si="63"/>
        <v>0</v>
      </c>
      <c r="FQ66" s="72">
        <f t="shared" si="63"/>
        <v>0</v>
      </c>
      <c r="FR66" s="72">
        <f t="shared" si="63"/>
        <v>0</v>
      </c>
      <c r="FS66" s="72">
        <f t="shared" si="63"/>
        <v>0</v>
      </c>
      <c r="FT66" s="72">
        <f t="shared" si="63"/>
        <v>0</v>
      </c>
      <c r="FU66" s="72">
        <f t="shared" si="63"/>
        <v>0</v>
      </c>
      <c r="FV66" s="72">
        <f t="shared" si="63"/>
        <v>0</v>
      </c>
      <c r="FW66" s="72">
        <f t="shared" si="63"/>
        <v>0</v>
      </c>
      <c r="FX66" s="72">
        <f t="shared" si="63"/>
        <v>0</v>
      </c>
      <c r="FY66" s="72">
        <f t="shared" si="63"/>
        <v>0</v>
      </c>
      <c r="FZ66" s="72">
        <f t="shared" si="63"/>
        <v>0</v>
      </c>
    </row>
    <row r="67" spans="2:182" s="63" customFormat="1" x14ac:dyDescent="0.25">
      <c r="B67" s="59">
        <v>47</v>
      </c>
      <c r="C67" s="60" t="s">
        <v>30</v>
      </c>
      <c r="D67" s="61" t="s">
        <v>10</v>
      </c>
      <c r="E67" s="74" t="s">
        <v>136</v>
      </c>
      <c r="F67" s="74" t="s">
        <v>137</v>
      </c>
      <c r="H67" s="64">
        <v>44887</v>
      </c>
      <c r="I67" s="64">
        <v>44897</v>
      </c>
      <c r="J67" s="64">
        <v>44904</v>
      </c>
      <c r="K67" s="64">
        <v>44912</v>
      </c>
      <c r="L67" s="64">
        <v>44915</v>
      </c>
      <c r="M67" s="64">
        <v>44927</v>
      </c>
      <c r="N67" s="64">
        <v>45017</v>
      </c>
      <c r="O67" s="65">
        <v>3</v>
      </c>
      <c r="Q67" s="65">
        <v>0</v>
      </c>
      <c r="R67" s="65">
        <v>0</v>
      </c>
      <c r="S67" s="66">
        <v>0</v>
      </c>
      <c r="T67" s="66">
        <v>0</v>
      </c>
      <c r="U67" s="66">
        <v>0</v>
      </c>
      <c r="V67" s="66">
        <v>1</v>
      </c>
      <c r="W67" s="66">
        <v>1</v>
      </c>
      <c r="X67" s="66">
        <v>1</v>
      </c>
      <c r="Y67" s="66">
        <v>0</v>
      </c>
      <c r="Z67" s="66"/>
      <c r="AA67" s="66"/>
      <c r="AB67" s="66"/>
      <c r="AC67" s="65"/>
      <c r="AD67" s="65"/>
      <c r="AE67" s="65"/>
      <c r="AF67" s="65"/>
      <c r="AG67" s="65"/>
      <c r="AI67" s="65">
        <f t="shared" si="0"/>
        <v>3</v>
      </c>
      <c r="AK67" s="67">
        <v>1085728.6299999999</v>
      </c>
      <c r="AL67" s="67">
        <v>158333</v>
      </c>
      <c r="AM67" s="67">
        <v>0</v>
      </c>
      <c r="AN67" s="67">
        <v>55000</v>
      </c>
      <c r="AO67" s="67">
        <f t="shared" si="64"/>
        <v>142445.05663499999</v>
      </c>
      <c r="AP67" s="67">
        <f t="shared" si="65"/>
        <v>87084.314100000003</v>
      </c>
      <c r="AQ67" s="67">
        <f t="shared" si="66"/>
        <v>7464.3697799999991</v>
      </c>
      <c r="AR67" s="67">
        <f t="shared" si="67"/>
        <v>0</v>
      </c>
      <c r="AS67" s="67">
        <f t="shared" si="68"/>
        <v>9178.7155793999955</v>
      </c>
      <c r="AT67" s="67">
        <f t="shared" si="26"/>
        <v>1052889.1739055999</v>
      </c>
      <c r="AU67" s="68"/>
      <c r="AV67" s="69">
        <f t="shared" si="27"/>
        <v>1085728.6299999999</v>
      </c>
      <c r="AW67" s="69">
        <f t="shared" si="6"/>
        <v>158333</v>
      </c>
      <c r="AX67" s="69">
        <f t="shared" si="6"/>
        <v>0</v>
      </c>
      <c r="AY67" s="69">
        <f t="shared" si="6"/>
        <v>55000</v>
      </c>
      <c r="AZ67" s="67">
        <f t="shared" si="69"/>
        <v>29857.479119999996</v>
      </c>
      <c r="BA67" s="69">
        <f t="shared" si="70"/>
        <v>0</v>
      </c>
      <c r="BB67" s="69">
        <f t="shared" si="71"/>
        <v>11818.585484999998</v>
      </c>
      <c r="BC67" s="69">
        <f t="shared" si="72"/>
        <v>24756.826437</v>
      </c>
      <c r="BD67" s="69">
        <f t="shared" si="28"/>
        <v>72570.261749999991</v>
      </c>
      <c r="BE67" s="69">
        <f t="shared" si="73"/>
        <v>61072.235437499992</v>
      </c>
      <c r="BF67" s="69">
        <f t="shared" si="74"/>
        <v>3261.2573723625046</v>
      </c>
      <c r="BG67" s="69">
        <f t="shared" si="75"/>
        <v>108255.13583333332</v>
      </c>
      <c r="BH67" s="69">
        <f t="shared" si="76"/>
        <v>62500</v>
      </c>
      <c r="BI67" s="69">
        <f t="shared" si="77"/>
        <v>3337.5</v>
      </c>
      <c r="BJ67" s="69">
        <f t="shared" si="16"/>
        <v>0</v>
      </c>
      <c r="BK67" s="69">
        <f t="shared" si="78"/>
        <v>0</v>
      </c>
      <c r="BL67" s="69">
        <f t="shared" si="18"/>
        <v>0</v>
      </c>
      <c r="BM67" s="69"/>
      <c r="BN67" s="69">
        <f t="shared" si="29"/>
        <v>1676490.9114351957</v>
      </c>
      <c r="BO67" s="70"/>
      <c r="BP67" s="71">
        <f t="shared" si="87"/>
        <v>1365494.5210419998</v>
      </c>
      <c r="BQ67" s="71">
        <f t="shared" si="88"/>
        <v>136903.75455986249</v>
      </c>
      <c r="BR67" s="71">
        <f t="shared" si="89"/>
        <v>108255.13583333332</v>
      </c>
      <c r="BS67" s="71">
        <f t="shared" si="90"/>
        <v>65837.5</v>
      </c>
      <c r="BT67" s="71">
        <f t="shared" si="79"/>
        <v>0</v>
      </c>
      <c r="BU67" s="71">
        <f t="shared" si="91"/>
        <v>1676490.9114351955</v>
      </c>
      <c r="BW67" s="68"/>
      <c r="BX67" s="71">
        <f t="shared" si="80"/>
        <v>0</v>
      </c>
      <c r="BY67" s="71">
        <f t="shared" si="80"/>
        <v>0</v>
      </c>
      <c r="BZ67" s="71">
        <f t="shared" si="80"/>
        <v>0</v>
      </c>
      <c r="CA67" s="71">
        <f t="shared" si="80"/>
        <v>0</v>
      </c>
      <c r="CB67" s="71">
        <f t="shared" si="80"/>
        <v>0</v>
      </c>
      <c r="CC67" s="71">
        <f t="shared" si="80"/>
        <v>1676490.9114351957</v>
      </c>
      <c r="CD67" s="71">
        <f t="shared" si="80"/>
        <v>1676490.9114351957</v>
      </c>
      <c r="CE67" s="71">
        <f t="shared" si="80"/>
        <v>1676490.9114351957</v>
      </c>
      <c r="CF67" s="71">
        <f t="shared" si="80"/>
        <v>0</v>
      </c>
      <c r="CG67" s="71">
        <f t="shared" si="80"/>
        <v>0</v>
      </c>
      <c r="CH67" s="71">
        <f t="shared" si="80"/>
        <v>0</v>
      </c>
      <c r="CI67" s="71">
        <f t="shared" si="80"/>
        <v>0</v>
      </c>
      <c r="CJ67" s="71">
        <f t="shared" si="80"/>
        <v>0</v>
      </c>
      <c r="CK67" s="71">
        <f t="shared" si="80"/>
        <v>0</v>
      </c>
      <c r="CL67" s="71">
        <f t="shared" si="80"/>
        <v>0</v>
      </c>
      <c r="CM67" s="71">
        <f t="shared" si="80"/>
        <v>0</v>
      </c>
      <c r="CN67" s="71">
        <f t="shared" si="81"/>
        <v>0</v>
      </c>
      <c r="CQ67" s="72">
        <f t="shared" si="59"/>
        <v>0</v>
      </c>
      <c r="CR67" s="72">
        <f t="shared" si="59"/>
        <v>0</v>
      </c>
      <c r="CS67" s="72">
        <f t="shared" si="59"/>
        <v>0</v>
      </c>
      <c r="CT67" s="72">
        <f t="shared" si="59"/>
        <v>0</v>
      </c>
      <c r="CU67" s="72">
        <f t="shared" si="59"/>
        <v>0</v>
      </c>
      <c r="CV67" s="72">
        <f t="shared" si="59"/>
        <v>1365494.5210419998</v>
      </c>
      <c r="CW67" s="72">
        <f t="shared" si="59"/>
        <v>1365494.5210419998</v>
      </c>
      <c r="CX67" s="72">
        <f t="shared" si="59"/>
        <v>1365494.5210419998</v>
      </c>
      <c r="CY67" s="72">
        <f t="shared" si="59"/>
        <v>0</v>
      </c>
      <c r="CZ67" s="72">
        <f t="shared" si="59"/>
        <v>0</v>
      </c>
      <c r="DA67" s="72">
        <f t="shared" si="59"/>
        <v>0</v>
      </c>
      <c r="DB67" s="72">
        <f t="shared" si="59"/>
        <v>0</v>
      </c>
      <c r="DC67" s="72">
        <f t="shared" si="59"/>
        <v>0</v>
      </c>
      <c r="DD67" s="72">
        <f t="shared" si="59"/>
        <v>0</v>
      </c>
      <c r="DE67" s="72">
        <f t="shared" si="59"/>
        <v>0</v>
      </c>
      <c r="DF67" s="72">
        <f t="shared" ref="DF67:DF130" si="92">+AF67*$BP67</f>
        <v>0</v>
      </c>
      <c r="DG67" s="73"/>
      <c r="DI67" s="72">
        <f t="shared" si="60"/>
        <v>0</v>
      </c>
      <c r="DJ67" s="72">
        <f t="shared" si="60"/>
        <v>0</v>
      </c>
      <c r="DK67" s="72">
        <f t="shared" si="60"/>
        <v>0</v>
      </c>
      <c r="DL67" s="72">
        <f t="shared" si="60"/>
        <v>0</v>
      </c>
      <c r="DM67" s="72">
        <f t="shared" si="60"/>
        <v>0</v>
      </c>
      <c r="DN67" s="72">
        <f t="shared" si="60"/>
        <v>136903.75455986249</v>
      </c>
      <c r="DO67" s="72">
        <f t="shared" si="60"/>
        <v>136903.75455986249</v>
      </c>
      <c r="DP67" s="72">
        <f t="shared" si="60"/>
        <v>136903.75455986249</v>
      </c>
      <c r="DQ67" s="72">
        <f t="shared" si="60"/>
        <v>0</v>
      </c>
      <c r="DR67" s="72">
        <f t="shared" si="60"/>
        <v>0</v>
      </c>
      <c r="DS67" s="72">
        <f t="shared" si="60"/>
        <v>0</v>
      </c>
      <c r="DT67" s="72">
        <f t="shared" si="60"/>
        <v>0</v>
      </c>
      <c r="DU67" s="72">
        <f t="shared" si="60"/>
        <v>0</v>
      </c>
      <c r="DV67" s="72">
        <f t="shared" si="60"/>
        <v>0</v>
      </c>
      <c r="DW67" s="72">
        <f t="shared" si="60"/>
        <v>0</v>
      </c>
      <c r="DX67" s="72">
        <f t="shared" si="60"/>
        <v>0</v>
      </c>
      <c r="EA67" s="72">
        <f t="shared" si="61"/>
        <v>0</v>
      </c>
      <c r="EB67" s="72">
        <f t="shared" si="61"/>
        <v>0</v>
      </c>
      <c r="EC67" s="72">
        <f t="shared" si="61"/>
        <v>0</v>
      </c>
      <c r="ED67" s="72">
        <f t="shared" si="61"/>
        <v>0</v>
      </c>
      <c r="EE67" s="72">
        <f t="shared" si="61"/>
        <v>0</v>
      </c>
      <c r="EF67" s="72">
        <f t="shared" si="61"/>
        <v>108255.13583333332</v>
      </c>
      <c r="EG67" s="72">
        <f t="shared" si="61"/>
        <v>108255.13583333332</v>
      </c>
      <c r="EH67" s="72">
        <f t="shared" si="61"/>
        <v>108255.13583333332</v>
      </c>
      <c r="EI67" s="72">
        <f t="shared" si="61"/>
        <v>0</v>
      </c>
      <c r="EJ67" s="72">
        <f t="shared" si="61"/>
        <v>0</v>
      </c>
      <c r="EK67" s="72">
        <f t="shared" si="61"/>
        <v>0</v>
      </c>
      <c r="EL67" s="72">
        <f t="shared" si="61"/>
        <v>0</v>
      </c>
      <c r="EM67" s="72">
        <f t="shared" si="61"/>
        <v>0</v>
      </c>
      <c r="EN67" s="72">
        <f t="shared" si="61"/>
        <v>0</v>
      </c>
      <c r="EO67" s="72">
        <f t="shared" si="61"/>
        <v>0</v>
      </c>
      <c r="EP67" s="72">
        <f t="shared" ref="EP67:EP130" si="93">+AF67*$BR67</f>
        <v>0</v>
      </c>
      <c r="ES67" s="72">
        <f t="shared" si="62"/>
        <v>0</v>
      </c>
      <c r="ET67" s="72">
        <f t="shared" si="62"/>
        <v>0</v>
      </c>
      <c r="EU67" s="72">
        <f t="shared" si="62"/>
        <v>0</v>
      </c>
      <c r="EV67" s="72">
        <f t="shared" si="62"/>
        <v>0</v>
      </c>
      <c r="EW67" s="72">
        <f t="shared" si="62"/>
        <v>0</v>
      </c>
      <c r="EX67" s="72">
        <f t="shared" si="62"/>
        <v>65837.5</v>
      </c>
      <c r="EY67" s="72">
        <f t="shared" si="62"/>
        <v>65837.5</v>
      </c>
      <c r="EZ67" s="72">
        <f t="shared" si="62"/>
        <v>65837.5</v>
      </c>
      <c r="FA67" s="72">
        <f t="shared" si="62"/>
        <v>0</v>
      </c>
      <c r="FB67" s="72">
        <f t="shared" si="62"/>
        <v>0</v>
      </c>
      <c r="FC67" s="72">
        <f t="shared" si="62"/>
        <v>0</v>
      </c>
      <c r="FD67" s="72">
        <f t="shared" si="62"/>
        <v>0</v>
      </c>
      <c r="FE67" s="72">
        <f t="shared" si="62"/>
        <v>0</v>
      </c>
      <c r="FF67" s="72">
        <f t="shared" si="62"/>
        <v>0</v>
      </c>
      <c r="FG67" s="72">
        <f t="shared" si="62"/>
        <v>0</v>
      </c>
      <c r="FH67" s="72">
        <f t="shared" ref="FH67:FH130" si="94">+AF67*$BS67</f>
        <v>0</v>
      </c>
      <c r="FK67" s="72">
        <f t="shared" si="63"/>
        <v>0</v>
      </c>
      <c r="FL67" s="72">
        <f t="shared" si="63"/>
        <v>0</v>
      </c>
      <c r="FM67" s="72">
        <f t="shared" si="63"/>
        <v>0</v>
      </c>
      <c r="FN67" s="72">
        <f t="shared" si="63"/>
        <v>0</v>
      </c>
      <c r="FO67" s="72">
        <f t="shared" si="63"/>
        <v>0</v>
      </c>
      <c r="FP67" s="72">
        <f t="shared" si="63"/>
        <v>0</v>
      </c>
      <c r="FQ67" s="72">
        <f t="shared" si="63"/>
        <v>0</v>
      </c>
      <c r="FR67" s="72">
        <f t="shared" si="63"/>
        <v>0</v>
      </c>
      <c r="FS67" s="72">
        <f t="shared" si="63"/>
        <v>0</v>
      </c>
      <c r="FT67" s="72">
        <f t="shared" si="63"/>
        <v>0</v>
      </c>
      <c r="FU67" s="72">
        <f t="shared" si="63"/>
        <v>0</v>
      </c>
      <c r="FV67" s="72">
        <f t="shared" si="63"/>
        <v>0</v>
      </c>
      <c r="FW67" s="72">
        <f t="shared" si="63"/>
        <v>0</v>
      </c>
      <c r="FX67" s="72">
        <f t="shared" si="63"/>
        <v>0</v>
      </c>
      <c r="FY67" s="72">
        <f t="shared" si="63"/>
        <v>0</v>
      </c>
      <c r="FZ67" s="72">
        <f t="shared" si="63"/>
        <v>0</v>
      </c>
    </row>
    <row r="68" spans="2:182" s="63" customFormat="1" x14ac:dyDescent="0.25">
      <c r="B68" s="59">
        <v>48</v>
      </c>
      <c r="C68" s="60" t="s">
        <v>30</v>
      </c>
      <c r="D68" s="61" t="s">
        <v>10</v>
      </c>
      <c r="E68" s="74" t="s">
        <v>136</v>
      </c>
      <c r="F68" s="74" t="s">
        <v>137</v>
      </c>
      <c r="H68" s="64">
        <v>44887</v>
      </c>
      <c r="I68" s="64">
        <v>44897</v>
      </c>
      <c r="J68" s="64">
        <v>44904</v>
      </c>
      <c r="K68" s="64">
        <v>44912</v>
      </c>
      <c r="L68" s="64">
        <v>44915</v>
      </c>
      <c r="M68" s="64">
        <v>44927</v>
      </c>
      <c r="N68" s="64">
        <v>44986</v>
      </c>
      <c r="O68" s="65">
        <v>2.7333333333333627</v>
      </c>
      <c r="Q68" s="65">
        <v>0</v>
      </c>
      <c r="R68" s="65">
        <v>0</v>
      </c>
      <c r="S68" s="66">
        <v>0</v>
      </c>
      <c r="T68" s="66">
        <v>0</v>
      </c>
      <c r="U68" s="66">
        <v>0</v>
      </c>
      <c r="V68" s="66">
        <v>1</v>
      </c>
      <c r="W68" s="66">
        <v>1</v>
      </c>
      <c r="X68" s="66">
        <v>0.7333333333333627</v>
      </c>
      <c r="Y68" s="66">
        <v>0</v>
      </c>
      <c r="Z68" s="66"/>
      <c r="AA68" s="66"/>
      <c r="AB68" s="66"/>
      <c r="AC68" s="65"/>
      <c r="AD68" s="65"/>
      <c r="AE68" s="65"/>
      <c r="AF68" s="65"/>
      <c r="AG68" s="65"/>
      <c r="AI68" s="65">
        <f t="shared" si="0"/>
        <v>2.7333333333333627</v>
      </c>
      <c r="AK68" s="67">
        <v>1085728.6299999999</v>
      </c>
      <c r="AL68" s="67">
        <v>158333</v>
      </c>
      <c r="AM68" s="67">
        <v>0</v>
      </c>
      <c r="AN68" s="67">
        <v>55000</v>
      </c>
      <c r="AO68" s="67">
        <f t="shared" si="64"/>
        <v>142445.05663499999</v>
      </c>
      <c r="AP68" s="67">
        <f t="shared" si="65"/>
        <v>87084.314100000003</v>
      </c>
      <c r="AQ68" s="67">
        <f t="shared" si="66"/>
        <v>7464.3697799999991</v>
      </c>
      <c r="AR68" s="67">
        <f t="shared" si="67"/>
        <v>0</v>
      </c>
      <c r="AS68" s="67">
        <f t="shared" si="68"/>
        <v>9178.7155793999955</v>
      </c>
      <c r="AT68" s="67">
        <f t="shared" si="26"/>
        <v>1052889.1739055999</v>
      </c>
      <c r="AU68" s="68"/>
      <c r="AV68" s="69">
        <f t="shared" si="27"/>
        <v>1085728.6299999999</v>
      </c>
      <c r="AW68" s="69">
        <f t="shared" si="6"/>
        <v>158333</v>
      </c>
      <c r="AX68" s="69">
        <f t="shared" si="6"/>
        <v>0</v>
      </c>
      <c r="AY68" s="69">
        <f t="shared" si="6"/>
        <v>55000</v>
      </c>
      <c r="AZ68" s="67">
        <f t="shared" si="69"/>
        <v>29857.479119999996</v>
      </c>
      <c r="BA68" s="69">
        <f t="shared" si="70"/>
        <v>0</v>
      </c>
      <c r="BB68" s="69">
        <f t="shared" si="71"/>
        <v>11818.585484999998</v>
      </c>
      <c r="BC68" s="69">
        <f t="shared" si="72"/>
        <v>24756.826437</v>
      </c>
      <c r="BD68" s="69">
        <f t="shared" si="28"/>
        <v>72570.261749999991</v>
      </c>
      <c r="BE68" s="69">
        <f t="shared" si="73"/>
        <v>61072.235437499992</v>
      </c>
      <c r="BF68" s="69">
        <f t="shared" si="74"/>
        <v>3261.2573723625046</v>
      </c>
      <c r="BG68" s="69">
        <f t="shared" si="75"/>
        <v>108255.13583333332</v>
      </c>
      <c r="BH68" s="69">
        <f t="shared" si="76"/>
        <v>62500</v>
      </c>
      <c r="BI68" s="69">
        <f t="shared" si="77"/>
        <v>3337.5</v>
      </c>
      <c r="BJ68" s="69">
        <f t="shared" si="16"/>
        <v>0</v>
      </c>
      <c r="BK68" s="69">
        <f t="shared" si="78"/>
        <v>0</v>
      </c>
      <c r="BL68" s="69">
        <f t="shared" si="18"/>
        <v>0</v>
      </c>
      <c r="BM68" s="69"/>
      <c r="BN68" s="69">
        <f t="shared" si="29"/>
        <v>1676490.9114351957</v>
      </c>
      <c r="BO68" s="70"/>
      <c r="BP68" s="71">
        <f t="shared" si="87"/>
        <v>1365494.5210419998</v>
      </c>
      <c r="BQ68" s="71">
        <f t="shared" si="88"/>
        <v>136903.75455986249</v>
      </c>
      <c r="BR68" s="71">
        <f t="shared" si="89"/>
        <v>108255.13583333332</v>
      </c>
      <c r="BS68" s="71">
        <f t="shared" si="90"/>
        <v>65837.5</v>
      </c>
      <c r="BT68" s="71">
        <f t="shared" si="79"/>
        <v>0</v>
      </c>
      <c r="BU68" s="71">
        <f t="shared" si="91"/>
        <v>1676490.9114351955</v>
      </c>
      <c r="BW68" s="68"/>
      <c r="BX68" s="71">
        <f t="shared" si="80"/>
        <v>0</v>
      </c>
      <c r="BY68" s="71">
        <f t="shared" si="80"/>
        <v>0</v>
      </c>
      <c r="BZ68" s="71">
        <f t="shared" si="80"/>
        <v>0</v>
      </c>
      <c r="CA68" s="71">
        <f t="shared" si="80"/>
        <v>0</v>
      </c>
      <c r="CB68" s="71">
        <f t="shared" si="80"/>
        <v>0</v>
      </c>
      <c r="CC68" s="71">
        <f t="shared" si="80"/>
        <v>1676490.9114351957</v>
      </c>
      <c r="CD68" s="71">
        <f t="shared" si="80"/>
        <v>1676490.9114351957</v>
      </c>
      <c r="CE68" s="71">
        <f t="shared" si="80"/>
        <v>1229426.6683858593</v>
      </c>
      <c r="CF68" s="71">
        <f t="shared" si="80"/>
        <v>0</v>
      </c>
      <c r="CG68" s="71">
        <f t="shared" si="80"/>
        <v>0</v>
      </c>
      <c r="CH68" s="71">
        <f t="shared" si="80"/>
        <v>0</v>
      </c>
      <c r="CI68" s="71">
        <f t="shared" si="80"/>
        <v>0</v>
      </c>
      <c r="CJ68" s="71">
        <f t="shared" si="80"/>
        <v>0</v>
      </c>
      <c r="CK68" s="71">
        <f t="shared" si="80"/>
        <v>0</v>
      </c>
      <c r="CL68" s="71">
        <f t="shared" si="80"/>
        <v>0</v>
      </c>
      <c r="CM68" s="71">
        <f t="shared" si="80"/>
        <v>0</v>
      </c>
      <c r="CN68" s="71">
        <f t="shared" si="81"/>
        <v>0</v>
      </c>
      <c r="CQ68" s="72">
        <f t="shared" ref="CQ68:DE84" si="95">+Q68*$BP68</f>
        <v>0</v>
      </c>
      <c r="CR68" s="72">
        <f t="shared" si="95"/>
        <v>0</v>
      </c>
      <c r="CS68" s="72">
        <f t="shared" si="95"/>
        <v>0</v>
      </c>
      <c r="CT68" s="72">
        <f t="shared" si="95"/>
        <v>0</v>
      </c>
      <c r="CU68" s="72">
        <f t="shared" si="95"/>
        <v>0</v>
      </c>
      <c r="CV68" s="72">
        <f t="shared" si="95"/>
        <v>1365494.5210419998</v>
      </c>
      <c r="CW68" s="72">
        <f t="shared" si="95"/>
        <v>1365494.5210419998</v>
      </c>
      <c r="CX68" s="72">
        <f t="shared" si="95"/>
        <v>1001362.6487641733</v>
      </c>
      <c r="CY68" s="72">
        <f t="shared" si="95"/>
        <v>0</v>
      </c>
      <c r="CZ68" s="72">
        <f t="shared" si="95"/>
        <v>0</v>
      </c>
      <c r="DA68" s="72">
        <f t="shared" si="95"/>
        <v>0</v>
      </c>
      <c r="DB68" s="72">
        <f t="shared" si="95"/>
        <v>0</v>
      </c>
      <c r="DC68" s="72">
        <f t="shared" si="95"/>
        <v>0</v>
      </c>
      <c r="DD68" s="72">
        <f t="shared" si="95"/>
        <v>0</v>
      </c>
      <c r="DE68" s="72">
        <f t="shared" si="95"/>
        <v>0</v>
      </c>
      <c r="DF68" s="72">
        <f t="shared" si="92"/>
        <v>0</v>
      </c>
      <c r="DG68" s="73"/>
      <c r="DI68" s="72">
        <f t="shared" ref="DI68:DX70" si="96">+Q68*$BQ68</f>
        <v>0</v>
      </c>
      <c r="DJ68" s="72">
        <f t="shared" si="96"/>
        <v>0</v>
      </c>
      <c r="DK68" s="72">
        <f t="shared" si="96"/>
        <v>0</v>
      </c>
      <c r="DL68" s="72">
        <f t="shared" si="96"/>
        <v>0</v>
      </c>
      <c r="DM68" s="72">
        <f t="shared" si="96"/>
        <v>0</v>
      </c>
      <c r="DN68" s="72">
        <f t="shared" si="96"/>
        <v>136903.75455986249</v>
      </c>
      <c r="DO68" s="72">
        <f t="shared" si="96"/>
        <v>136903.75455986249</v>
      </c>
      <c r="DP68" s="72">
        <f t="shared" si="96"/>
        <v>100396.08667723651</v>
      </c>
      <c r="DQ68" s="72">
        <f t="shared" si="96"/>
        <v>0</v>
      </c>
      <c r="DR68" s="72">
        <f t="shared" si="96"/>
        <v>0</v>
      </c>
      <c r="DS68" s="72">
        <f t="shared" si="96"/>
        <v>0</v>
      </c>
      <c r="DT68" s="72">
        <f t="shared" si="96"/>
        <v>0</v>
      </c>
      <c r="DU68" s="72">
        <f t="shared" si="96"/>
        <v>0</v>
      </c>
      <c r="DV68" s="72">
        <f t="shared" si="96"/>
        <v>0</v>
      </c>
      <c r="DW68" s="72">
        <f t="shared" si="96"/>
        <v>0</v>
      </c>
      <c r="DX68" s="72">
        <f t="shared" si="96"/>
        <v>0</v>
      </c>
      <c r="EA68" s="72">
        <f t="shared" ref="EA68:EO84" si="97">+Q68*$BR68</f>
        <v>0</v>
      </c>
      <c r="EB68" s="72">
        <f t="shared" si="97"/>
        <v>0</v>
      </c>
      <c r="EC68" s="72">
        <f t="shared" si="97"/>
        <v>0</v>
      </c>
      <c r="ED68" s="72">
        <f t="shared" si="97"/>
        <v>0</v>
      </c>
      <c r="EE68" s="72">
        <f t="shared" si="97"/>
        <v>0</v>
      </c>
      <c r="EF68" s="72">
        <f t="shared" si="97"/>
        <v>108255.13583333332</v>
      </c>
      <c r="EG68" s="72">
        <f t="shared" si="97"/>
        <v>108255.13583333332</v>
      </c>
      <c r="EH68" s="72">
        <f t="shared" si="97"/>
        <v>79387.099611114274</v>
      </c>
      <c r="EI68" s="72">
        <f t="shared" si="97"/>
        <v>0</v>
      </c>
      <c r="EJ68" s="72">
        <f t="shared" si="97"/>
        <v>0</v>
      </c>
      <c r="EK68" s="72">
        <f t="shared" si="97"/>
        <v>0</v>
      </c>
      <c r="EL68" s="72">
        <f t="shared" si="97"/>
        <v>0</v>
      </c>
      <c r="EM68" s="72">
        <f t="shared" si="97"/>
        <v>0</v>
      </c>
      <c r="EN68" s="72">
        <f t="shared" si="97"/>
        <v>0</v>
      </c>
      <c r="EO68" s="72">
        <f t="shared" si="97"/>
        <v>0</v>
      </c>
      <c r="EP68" s="72">
        <f t="shared" si="93"/>
        <v>0</v>
      </c>
      <c r="ES68" s="72">
        <f t="shared" ref="ES68:FG84" si="98">+Q68*$BS68</f>
        <v>0</v>
      </c>
      <c r="ET68" s="72">
        <f t="shared" si="98"/>
        <v>0</v>
      </c>
      <c r="EU68" s="72">
        <f t="shared" si="98"/>
        <v>0</v>
      </c>
      <c r="EV68" s="72">
        <f t="shared" si="98"/>
        <v>0</v>
      </c>
      <c r="EW68" s="72">
        <f t="shared" si="98"/>
        <v>0</v>
      </c>
      <c r="EX68" s="72">
        <f t="shared" si="98"/>
        <v>65837.5</v>
      </c>
      <c r="EY68" s="72">
        <f t="shared" si="98"/>
        <v>65837.5</v>
      </c>
      <c r="EZ68" s="72">
        <f t="shared" si="98"/>
        <v>48280.833333335264</v>
      </c>
      <c r="FA68" s="72">
        <f t="shared" si="98"/>
        <v>0</v>
      </c>
      <c r="FB68" s="72">
        <f t="shared" si="98"/>
        <v>0</v>
      </c>
      <c r="FC68" s="72">
        <f t="shared" si="98"/>
        <v>0</v>
      </c>
      <c r="FD68" s="72">
        <f t="shared" si="98"/>
        <v>0</v>
      </c>
      <c r="FE68" s="72">
        <f t="shared" si="98"/>
        <v>0</v>
      </c>
      <c r="FF68" s="72">
        <f t="shared" si="98"/>
        <v>0</v>
      </c>
      <c r="FG68" s="72">
        <f t="shared" si="98"/>
        <v>0</v>
      </c>
      <c r="FH68" s="72">
        <f t="shared" si="94"/>
        <v>0</v>
      </c>
      <c r="FK68" s="72">
        <f t="shared" ref="FK68:FZ83" si="99">+Q68*$BT68</f>
        <v>0</v>
      </c>
      <c r="FL68" s="72">
        <f t="shared" si="99"/>
        <v>0</v>
      </c>
      <c r="FM68" s="72">
        <f t="shared" si="99"/>
        <v>0</v>
      </c>
      <c r="FN68" s="72">
        <f t="shared" si="99"/>
        <v>0</v>
      </c>
      <c r="FO68" s="72">
        <f t="shared" si="99"/>
        <v>0</v>
      </c>
      <c r="FP68" s="72">
        <f t="shared" si="99"/>
        <v>0</v>
      </c>
      <c r="FQ68" s="72">
        <f t="shared" si="99"/>
        <v>0</v>
      </c>
      <c r="FR68" s="72">
        <f t="shared" si="99"/>
        <v>0</v>
      </c>
      <c r="FS68" s="72">
        <f t="shared" si="99"/>
        <v>0</v>
      </c>
      <c r="FT68" s="72">
        <f t="shared" si="99"/>
        <v>0</v>
      </c>
      <c r="FU68" s="72">
        <f t="shared" si="99"/>
        <v>0</v>
      </c>
      <c r="FV68" s="72">
        <f t="shared" si="99"/>
        <v>0</v>
      </c>
      <c r="FW68" s="72">
        <f t="shared" si="99"/>
        <v>0</v>
      </c>
      <c r="FX68" s="72">
        <f t="shared" si="99"/>
        <v>0</v>
      </c>
      <c r="FY68" s="72">
        <f t="shared" si="99"/>
        <v>0</v>
      </c>
      <c r="FZ68" s="72">
        <f t="shared" si="99"/>
        <v>0</v>
      </c>
    </row>
    <row r="69" spans="2:182" s="63" customFormat="1" x14ac:dyDescent="0.25">
      <c r="B69" s="59">
        <v>49</v>
      </c>
      <c r="C69" s="60" t="s">
        <v>30</v>
      </c>
      <c r="D69" s="61" t="s">
        <v>10</v>
      </c>
      <c r="E69" s="74" t="s">
        <v>138</v>
      </c>
      <c r="F69" s="74" t="s">
        <v>137</v>
      </c>
      <c r="H69" s="64">
        <v>44887</v>
      </c>
      <c r="I69" s="64">
        <v>44897</v>
      </c>
      <c r="J69" s="64">
        <v>44904</v>
      </c>
      <c r="K69" s="64">
        <v>44912</v>
      </c>
      <c r="L69" s="64">
        <v>44915</v>
      </c>
      <c r="M69" s="64">
        <v>44927</v>
      </c>
      <c r="N69" s="64">
        <v>45047</v>
      </c>
      <c r="O69" s="65">
        <v>4</v>
      </c>
      <c r="Q69" s="65">
        <v>0</v>
      </c>
      <c r="R69" s="65">
        <v>1</v>
      </c>
      <c r="S69" s="66">
        <v>1</v>
      </c>
      <c r="T69" s="66">
        <v>1</v>
      </c>
      <c r="U69" s="66">
        <v>1</v>
      </c>
      <c r="V69" s="66">
        <v>0</v>
      </c>
      <c r="W69" s="66">
        <v>0</v>
      </c>
      <c r="X69" s="66">
        <v>0</v>
      </c>
      <c r="Y69" s="66">
        <v>0</v>
      </c>
      <c r="Z69" s="66"/>
      <c r="AA69" s="66"/>
      <c r="AB69" s="66"/>
      <c r="AC69" s="65"/>
      <c r="AD69" s="65"/>
      <c r="AE69" s="65"/>
      <c r="AF69" s="65"/>
      <c r="AG69" s="65"/>
      <c r="AI69" s="65">
        <f t="shared" si="0"/>
        <v>4</v>
      </c>
      <c r="AK69" s="67">
        <v>1645138.4898835071</v>
      </c>
      <c r="AL69" s="67">
        <v>158333</v>
      </c>
      <c r="AM69" s="67">
        <v>0</v>
      </c>
      <c r="AN69" s="67">
        <v>55000</v>
      </c>
      <c r="AO69" s="67">
        <f t="shared" si="64"/>
        <v>206497.48559166156</v>
      </c>
      <c r="AP69" s="67">
        <f t="shared" si="65"/>
        <v>126243.00429184551</v>
      </c>
      <c r="AQ69" s="67">
        <f t="shared" si="66"/>
        <v>10820.828939301044</v>
      </c>
      <c r="AR69" s="67">
        <f t="shared" si="67"/>
        <v>0</v>
      </c>
      <c r="AS69" s="67">
        <f t="shared" si="68"/>
        <v>27292.406842427958</v>
      </c>
      <c r="AT69" s="67">
        <f t="shared" si="26"/>
        <v>1487617.764218271</v>
      </c>
      <c r="AU69" s="68"/>
      <c r="AV69" s="69">
        <f t="shared" si="27"/>
        <v>1645138.4898835071</v>
      </c>
      <c r="AW69" s="69">
        <f t="shared" si="6"/>
        <v>158333</v>
      </c>
      <c r="AX69" s="69">
        <f t="shared" si="6"/>
        <v>0</v>
      </c>
      <c r="AY69" s="69">
        <f t="shared" si="6"/>
        <v>55000</v>
      </c>
      <c r="AZ69" s="67">
        <f t="shared" si="69"/>
        <v>43283.315757204175</v>
      </c>
      <c r="BA69" s="69">
        <f t="shared" si="70"/>
        <v>0</v>
      </c>
      <c r="BB69" s="69">
        <f t="shared" si="71"/>
        <v>17132.979153893317</v>
      </c>
      <c r="BC69" s="69">
        <f t="shared" si="72"/>
        <v>35889.082648681797</v>
      </c>
      <c r="BD69" s="69">
        <f t="shared" si="28"/>
        <v>105202.50357653791</v>
      </c>
      <c r="BE69" s="69">
        <f t="shared" si="73"/>
        <v>172739.54143776826</v>
      </c>
      <c r="BF69" s="69">
        <f t="shared" si="74"/>
        <v>9224.2915127768247</v>
      </c>
      <c r="BG69" s="69">
        <f t="shared" si="75"/>
        <v>154872.62415695895</v>
      </c>
      <c r="BH69" s="69">
        <f t="shared" si="76"/>
        <v>62500</v>
      </c>
      <c r="BI69" s="69">
        <f t="shared" si="77"/>
        <v>3337.5</v>
      </c>
      <c r="BJ69" s="69">
        <f t="shared" si="16"/>
        <v>0</v>
      </c>
      <c r="BK69" s="69">
        <f t="shared" si="78"/>
        <v>0</v>
      </c>
      <c r="BL69" s="69">
        <f t="shared" si="18"/>
        <v>0</v>
      </c>
      <c r="BM69" s="69"/>
      <c r="BN69" s="69">
        <f t="shared" si="29"/>
        <v>2462653.3281273278</v>
      </c>
      <c r="BO69" s="70"/>
      <c r="BP69" s="71">
        <f t="shared" si="87"/>
        <v>1954776.8674432863</v>
      </c>
      <c r="BQ69" s="71">
        <f t="shared" si="88"/>
        <v>287166.33652708301</v>
      </c>
      <c r="BR69" s="71">
        <f t="shared" si="89"/>
        <v>154872.62415695895</v>
      </c>
      <c r="BS69" s="71">
        <f t="shared" si="90"/>
        <v>65837.5</v>
      </c>
      <c r="BT69" s="71">
        <f t="shared" si="79"/>
        <v>0</v>
      </c>
      <c r="BU69" s="71">
        <f t="shared" si="91"/>
        <v>2462653.3281273283</v>
      </c>
      <c r="BW69" s="68"/>
      <c r="BX69" s="71">
        <f t="shared" si="80"/>
        <v>0</v>
      </c>
      <c r="BY69" s="71">
        <f t="shared" si="80"/>
        <v>2462653.3281273278</v>
      </c>
      <c r="BZ69" s="71">
        <f t="shared" si="80"/>
        <v>2462653.3281273278</v>
      </c>
      <c r="CA69" s="71">
        <f t="shared" si="80"/>
        <v>2462653.3281273278</v>
      </c>
      <c r="CB69" s="71">
        <f t="shared" si="80"/>
        <v>2462653.3281273278</v>
      </c>
      <c r="CC69" s="71">
        <f t="shared" si="80"/>
        <v>0</v>
      </c>
      <c r="CD69" s="71">
        <f t="shared" si="80"/>
        <v>0</v>
      </c>
      <c r="CE69" s="71">
        <f t="shared" si="80"/>
        <v>0</v>
      </c>
      <c r="CF69" s="71">
        <f t="shared" si="80"/>
        <v>0</v>
      </c>
      <c r="CG69" s="71">
        <f t="shared" si="80"/>
        <v>0</v>
      </c>
      <c r="CH69" s="71">
        <f t="shared" si="80"/>
        <v>0</v>
      </c>
      <c r="CI69" s="71">
        <f t="shared" si="80"/>
        <v>0</v>
      </c>
      <c r="CJ69" s="71">
        <f t="shared" si="80"/>
        <v>0</v>
      </c>
      <c r="CK69" s="71">
        <f t="shared" si="80"/>
        <v>0</v>
      </c>
      <c r="CL69" s="71">
        <f t="shared" si="80"/>
        <v>0</v>
      </c>
      <c r="CM69" s="71">
        <f t="shared" si="80"/>
        <v>0</v>
      </c>
      <c r="CN69" s="71">
        <f t="shared" si="81"/>
        <v>0</v>
      </c>
      <c r="CQ69" s="72">
        <f t="shared" si="95"/>
        <v>0</v>
      </c>
      <c r="CR69" s="72">
        <f t="shared" si="95"/>
        <v>1954776.8674432863</v>
      </c>
      <c r="CS69" s="72">
        <f t="shared" si="95"/>
        <v>1954776.8674432863</v>
      </c>
      <c r="CT69" s="72">
        <f t="shared" si="95"/>
        <v>1954776.8674432863</v>
      </c>
      <c r="CU69" s="72">
        <f t="shared" si="95"/>
        <v>1954776.8674432863</v>
      </c>
      <c r="CV69" s="72">
        <f t="shared" si="95"/>
        <v>0</v>
      </c>
      <c r="CW69" s="72">
        <f t="shared" si="95"/>
        <v>0</v>
      </c>
      <c r="CX69" s="72">
        <f t="shared" si="95"/>
        <v>0</v>
      </c>
      <c r="CY69" s="72">
        <f t="shared" si="95"/>
        <v>0</v>
      </c>
      <c r="CZ69" s="72">
        <f t="shared" si="95"/>
        <v>0</v>
      </c>
      <c r="DA69" s="72">
        <f t="shared" si="95"/>
        <v>0</v>
      </c>
      <c r="DB69" s="72">
        <f t="shared" si="95"/>
        <v>0</v>
      </c>
      <c r="DC69" s="72">
        <f t="shared" si="95"/>
        <v>0</v>
      </c>
      <c r="DD69" s="72">
        <f t="shared" si="95"/>
        <v>0</v>
      </c>
      <c r="DE69" s="72">
        <f t="shared" si="95"/>
        <v>0</v>
      </c>
      <c r="DF69" s="72">
        <f t="shared" si="92"/>
        <v>0</v>
      </c>
      <c r="DG69" s="73"/>
      <c r="DI69" s="72">
        <f t="shared" si="96"/>
        <v>0</v>
      </c>
      <c r="DJ69" s="72">
        <f t="shared" si="96"/>
        <v>287166.33652708301</v>
      </c>
      <c r="DK69" s="72">
        <f t="shared" si="96"/>
        <v>287166.33652708301</v>
      </c>
      <c r="DL69" s="72">
        <f t="shared" si="96"/>
        <v>287166.33652708301</v>
      </c>
      <c r="DM69" s="72">
        <f t="shared" si="96"/>
        <v>287166.33652708301</v>
      </c>
      <c r="DN69" s="72">
        <f t="shared" si="96"/>
        <v>0</v>
      </c>
      <c r="DO69" s="72">
        <f t="shared" si="96"/>
        <v>0</v>
      </c>
      <c r="DP69" s="72">
        <f t="shared" si="96"/>
        <v>0</v>
      </c>
      <c r="DQ69" s="72">
        <f t="shared" si="96"/>
        <v>0</v>
      </c>
      <c r="DR69" s="72">
        <f t="shared" si="96"/>
        <v>0</v>
      </c>
      <c r="DS69" s="72">
        <f t="shared" si="96"/>
        <v>0</v>
      </c>
      <c r="DT69" s="72">
        <f t="shared" si="96"/>
        <v>0</v>
      </c>
      <c r="DU69" s="72">
        <f t="shared" si="96"/>
        <v>0</v>
      </c>
      <c r="DV69" s="72">
        <f t="shared" si="96"/>
        <v>0</v>
      </c>
      <c r="DW69" s="72">
        <f t="shared" si="96"/>
        <v>0</v>
      </c>
      <c r="DX69" s="72">
        <f t="shared" si="96"/>
        <v>0</v>
      </c>
      <c r="EA69" s="72">
        <f t="shared" si="97"/>
        <v>0</v>
      </c>
      <c r="EB69" s="72">
        <f t="shared" si="97"/>
        <v>154872.62415695895</v>
      </c>
      <c r="EC69" s="72">
        <f t="shared" si="97"/>
        <v>154872.62415695895</v>
      </c>
      <c r="ED69" s="72">
        <f t="shared" si="97"/>
        <v>154872.62415695895</v>
      </c>
      <c r="EE69" s="72">
        <f t="shared" si="97"/>
        <v>154872.62415695895</v>
      </c>
      <c r="EF69" s="72">
        <f t="shared" si="97"/>
        <v>0</v>
      </c>
      <c r="EG69" s="72">
        <f t="shared" si="97"/>
        <v>0</v>
      </c>
      <c r="EH69" s="72">
        <f t="shared" si="97"/>
        <v>0</v>
      </c>
      <c r="EI69" s="72">
        <f t="shared" si="97"/>
        <v>0</v>
      </c>
      <c r="EJ69" s="72">
        <f t="shared" si="97"/>
        <v>0</v>
      </c>
      <c r="EK69" s="72">
        <f t="shared" si="97"/>
        <v>0</v>
      </c>
      <c r="EL69" s="72">
        <f t="shared" si="97"/>
        <v>0</v>
      </c>
      <c r="EM69" s="72">
        <f t="shared" si="97"/>
        <v>0</v>
      </c>
      <c r="EN69" s="72">
        <f t="shared" si="97"/>
        <v>0</v>
      </c>
      <c r="EO69" s="72">
        <f t="shared" si="97"/>
        <v>0</v>
      </c>
      <c r="EP69" s="72">
        <f t="shared" si="93"/>
        <v>0</v>
      </c>
      <c r="ES69" s="72">
        <f t="shared" si="98"/>
        <v>0</v>
      </c>
      <c r="ET69" s="72">
        <f t="shared" si="98"/>
        <v>65837.5</v>
      </c>
      <c r="EU69" s="72">
        <f t="shared" si="98"/>
        <v>65837.5</v>
      </c>
      <c r="EV69" s="72">
        <f t="shared" si="98"/>
        <v>65837.5</v>
      </c>
      <c r="EW69" s="72">
        <f t="shared" si="98"/>
        <v>65837.5</v>
      </c>
      <c r="EX69" s="72">
        <f t="shared" si="98"/>
        <v>0</v>
      </c>
      <c r="EY69" s="72">
        <f t="shared" si="98"/>
        <v>0</v>
      </c>
      <c r="EZ69" s="72">
        <f t="shared" si="98"/>
        <v>0</v>
      </c>
      <c r="FA69" s="72">
        <f t="shared" si="98"/>
        <v>0</v>
      </c>
      <c r="FB69" s="72">
        <f t="shared" si="98"/>
        <v>0</v>
      </c>
      <c r="FC69" s="72">
        <f t="shared" si="98"/>
        <v>0</v>
      </c>
      <c r="FD69" s="72">
        <f t="shared" si="98"/>
        <v>0</v>
      </c>
      <c r="FE69" s="72">
        <f t="shared" si="98"/>
        <v>0</v>
      </c>
      <c r="FF69" s="72">
        <f t="shared" si="98"/>
        <v>0</v>
      </c>
      <c r="FG69" s="72">
        <f t="shared" si="98"/>
        <v>0</v>
      </c>
      <c r="FH69" s="72">
        <f t="shared" si="94"/>
        <v>0</v>
      </c>
      <c r="FK69" s="72">
        <f t="shared" si="99"/>
        <v>0</v>
      </c>
      <c r="FL69" s="72">
        <f t="shared" si="99"/>
        <v>0</v>
      </c>
      <c r="FM69" s="72">
        <f t="shared" si="99"/>
        <v>0</v>
      </c>
      <c r="FN69" s="72">
        <f t="shared" si="99"/>
        <v>0</v>
      </c>
      <c r="FO69" s="72">
        <f t="shared" si="99"/>
        <v>0</v>
      </c>
      <c r="FP69" s="72">
        <f t="shared" si="99"/>
        <v>0</v>
      </c>
      <c r="FQ69" s="72">
        <f t="shared" si="99"/>
        <v>0</v>
      </c>
      <c r="FR69" s="72">
        <f t="shared" si="99"/>
        <v>0</v>
      </c>
      <c r="FS69" s="72">
        <f t="shared" si="99"/>
        <v>0</v>
      </c>
      <c r="FT69" s="72">
        <f t="shared" si="99"/>
        <v>0</v>
      </c>
      <c r="FU69" s="72">
        <f t="shared" si="99"/>
        <v>0</v>
      </c>
      <c r="FV69" s="72">
        <f t="shared" si="99"/>
        <v>0</v>
      </c>
      <c r="FW69" s="72">
        <f t="shared" si="99"/>
        <v>0</v>
      </c>
      <c r="FX69" s="72">
        <f t="shared" si="99"/>
        <v>0</v>
      </c>
      <c r="FY69" s="72">
        <f t="shared" si="99"/>
        <v>0</v>
      </c>
      <c r="FZ69" s="72">
        <f t="shared" si="99"/>
        <v>0</v>
      </c>
    </row>
    <row r="70" spans="2:182" s="63" customFormat="1" x14ac:dyDescent="0.25">
      <c r="B70" s="59">
        <v>50</v>
      </c>
      <c r="C70" s="60" t="s">
        <v>30</v>
      </c>
      <c r="D70" s="61" t="s">
        <v>10</v>
      </c>
      <c r="E70" s="74" t="s">
        <v>138</v>
      </c>
      <c r="F70" s="74" t="s">
        <v>137</v>
      </c>
      <c r="H70" s="64">
        <v>44887</v>
      </c>
      <c r="I70" s="64">
        <v>44897</v>
      </c>
      <c r="J70" s="64">
        <v>44904</v>
      </c>
      <c r="K70" s="64">
        <v>44912</v>
      </c>
      <c r="L70" s="64">
        <v>44915</v>
      </c>
      <c r="M70" s="64">
        <v>44927</v>
      </c>
      <c r="N70" s="64">
        <v>45047</v>
      </c>
      <c r="O70" s="65">
        <v>4</v>
      </c>
      <c r="Q70" s="65">
        <v>0</v>
      </c>
      <c r="R70" s="65">
        <v>1</v>
      </c>
      <c r="S70" s="66">
        <v>1</v>
      </c>
      <c r="T70" s="66">
        <v>1</v>
      </c>
      <c r="U70" s="66">
        <v>1</v>
      </c>
      <c r="V70" s="66">
        <v>0</v>
      </c>
      <c r="W70" s="66">
        <v>0</v>
      </c>
      <c r="X70" s="66">
        <v>0</v>
      </c>
      <c r="Y70" s="66">
        <v>0</v>
      </c>
      <c r="Z70" s="66"/>
      <c r="AA70" s="66"/>
      <c r="AB70" s="66"/>
      <c r="AC70" s="65"/>
      <c r="AD70" s="65"/>
      <c r="AE70" s="65"/>
      <c r="AF70" s="65"/>
      <c r="AG70" s="65"/>
      <c r="AI70" s="65">
        <f t="shared" si="0"/>
        <v>4</v>
      </c>
      <c r="AK70" s="67">
        <v>1645138.4898835071</v>
      </c>
      <c r="AL70" s="67">
        <v>158333</v>
      </c>
      <c r="AM70" s="67">
        <v>0</v>
      </c>
      <c r="AN70" s="67">
        <v>55000</v>
      </c>
      <c r="AO70" s="67">
        <f t="shared" si="64"/>
        <v>206497.48559166156</v>
      </c>
      <c r="AP70" s="67">
        <f t="shared" si="65"/>
        <v>126243.00429184551</v>
      </c>
      <c r="AQ70" s="67">
        <f t="shared" si="66"/>
        <v>10820.828939301044</v>
      </c>
      <c r="AR70" s="67">
        <f t="shared" si="67"/>
        <v>0</v>
      </c>
      <c r="AS70" s="67">
        <f t="shared" si="68"/>
        <v>27292.406842427958</v>
      </c>
      <c r="AT70" s="67">
        <f t="shared" si="26"/>
        <v>1487617.764218271</v>
      </c>
      <c r="AU70" s="68"/>
      <c r="AV70" s="69">
        <f t="shared" si="27"/>
        <v>1645138.4898835071</v>
      </c>
      <c r="AW70" s="69">
        <f t="shared" si="6"/>
        <v>158333</v>
      </c>
      <c r="AX70" s="69">
        <f t="shared" si="6"/>
        <v>0</v>
      </c>
      <c r="AY70" s="69">
        <f t="shared" si="6"/>
        <v>55000</v>
      </c>
      <c r="AZ70" s="67">
        <f t="shared" si="69"/>
        <v>43283.315757204175</v>
      </c>
      <c r="BA70" s="69">
        <f t="shared" si="70"/>
        <v>0</v>
      </c>
      <c r="BB70" s="69">
        <f t="shared" si="71"/>
        <v>17132.979153893317</v>
      </c>
      <c r="BC70" s="69">
        <f t="shared" si="72"/>
        <v>35889.082648681797</v>
      </c>
      <c r="BD70" s="69">
        <f t="shared" si="28"/>
        <v>105202.50357653791</v>
      </c>
      <c r="BE70" s="69">
        <f t="shared" si="73"/>
        <v>172739.54143776826</v>
      </c>
      <c r="BF70" s="69">
        <f t="shared" si="74"/>
        <v>9224.2915127768247</v>
      </c>
      <c r="BG70" s="69">
        <f t="shared" si="75"/>
        <v>154872.62415695895</v>
      </c>
      <c r="BH70" s="69">
        <f t="shared" si="76"/>
        <v>62500</v>
      </c>
      <c r="BI70" s="69">
        <f t="shared" si="77"/>
        <v>3337.5</v>
      </c>
      <c r="BJ70" s="69">
        <f t="shared" si="16"/>
        <v>0</v>
      </c>
      <c r="BK70" s="69">
        <f t="shared" si="78"/>
        <v>0</v>
      </c>
      <c r="BL70" s="69">
        <f t="shared" si="18"/>
        <v>0</v>
      </c>
      <c r="BM70" s="69"/>
      <c r="BN70" s="69">
        <f t="shared" si="29"/>
        <v>2462653.3281273278</v>
      </c>
      <c r="BO70" s="70"/>
      <c r="BP70" s="71">
        <f t="shared" si="87"/>
        <v>1954776.8674432863</v>
      </c>
      <c r="BQ70" s="71">
        <f t="shared" si="88"/>
        <v>287166.33652708301</v>
      </c>
      <c r="BR70" s="71">
        <f t="shared" si="89"/>
        <v>154872.62415695895</v>
      </c>
      <c r="BS70" s="71">
        <f t="shared" si="90"/>
        <v>65837.5</v>
      </c>
      <c r="BT70" s="71">
        <f t="shared" si="79"/>
        <v>0</v>
      </c>
      <c r="BU70" s="71">
        <f t="shared" si="91"/>
        <v>2462653.3281273283</v>
      </c>
      <c r="BW70" s="68"/>
      <c r="BX70" s="71">
        <f t="shared" ref="BX70:CM70" si="100">+Q70*$BN70</f>
        <v>0</v>
      </c>
      <c r="BY70" s="71">
        <f t="shared" si="100"/>
        <v>2462653.3281273278</v>
      </c>
      <c r="BZ70" s="71">
        <f t="shared" si="100"/>
        <v>2462653.3281273278</v>
      </c>
      <c r="CA70" s="71">
        <f t="shared" si="100"/>
        <v>2462653.3281273278</v>
      </c>
      <c r="CB70" s="71">
        <f t="shared" si="100"/>
        <v>2462653.3281273278</v>
      </c>
      <c r="CC70" s="71">
        <f t="shared" si="100"/>
        <v>0</v>
      </c>
      <c r="CD70" s="71">
        <f t="shared" si="100"/>
        <v>0</v>
      </c>
      <c r="CE70" s="71">
        <f t="shared" si="100"/>
        <v>0</v>
      </c>
      <c r="CF70" s="71">
        <f t="shared" si="100"/>
        <v>0</v>
      </c>
      <c r="CG70" s="71">
        <f t="shared" si="100"/>
        <v>0</v>
      </c>
      <c r="CH70" s="71">
        <f t="shared" si="100"/>
        <v>0</v>
      </c>
      <c r="CI70" s="71">
        <f t="shared" si="100"/>
        <v>0</v>
      </c>
      <c r="CJ70" s="71">
        <f t="shared" si="100"/>
        <v>0</v>
      </c>
      <c r="CK70" s="71">
        <f t="shared" si="100"/>
        <v>0</v>
      </c>
      <c r="CL70" s="71">
        <f t="shared" si="100"/>
        <v>0</v>
      </c>
      <c r="CM70" s="71">
        <f t="shared" si="100"/>
        <v>0</v>
      </c>
      <c r="CN70" s="71">
        <f t="shared" si="81"/>
        <v>0</v>
      </c>
      <c r="CQ70" s="72">
        <f t="shared" si="95"/>
        <v>0</v>
      </c>
      <c r="CR70" s="72">
        <f t="shared" si="95"/>
        <v>1954776.8674432863</v>
      </c>
      <c r="CS70" s="72">
        <f t="shared" si="95"/>
        <v>1954776.8674432863</v>
      </c>
      <c r="CT70" s="72">
        <f t="shared" si="95"/>
        <v>1954776.8674432863</v>
      </c>
      <c r="CU70" s="72">
        <f t="shared" si="95"/>
        <v>1954776.8674432863</v>
      </c>
      <c r="CV70" s="72">
        <f t="shared" si="95"/>
        <v>0</v>
      </c>
      <c r="CW70" s="72">
        <f t="shared" si="95"/>
        <v>0</v>
      </c>
      <c r="CX70" s="72">
        <f t="shared" si="95"/>
        <v>0</v>
      </c>
      <c r="CY70" s="72">
        <f t="shared" si="95"/>
        <v>0</v>
      </c>
      <c r="CZ70" s="72">
        <f t="shared" si="95"/>
        <v>0</v>
      </c>
      <c r="DA70" s="72">
        <f t="shared" si="95"/>
        <v>0</v>
      </c>
      <c r="DB70" s="72">
        <f t="shared" si="95"/>
        <v>0</v>
      </c>
      <c r="DC70" s="72">
        <f t="shared" si="95"/>
        <v>0</v>
      </c>
      <c r="DD70" s="72">
        <f t="shared" si="95"/>
        <v>0</v>
      </c>
      <c r="DE70" s="72">
        <f t="shared" si="95"/>
        <v>0</v>
      </c>
      <c r="DF70" s="72">
        <f t="shared" si="92"/>
        <v>0</v>
      </c>
      <c r="DG70" s="73"/>
      <c r="DI70" s="72">
        <f t="shared" si="96"/>
        <v>0</v>
      </c>
      <c r="DJ70" s="72">
        <f t="shared" si="96"/>
        <v>287166.33652708301</v>
      </c>
      <c r="DK70" s="72">
        <f t="shared" si="96"/>
        <v>287166.33652708301</v>
      </c>
      <c r="DL70" s="72">
        <f t="shared" si="96"/>
        <v>287166.33652708301</v>
      </c>
      <c r="DM70" s="72">
        <f t="shared" si="96"/>
        <v>287166.33652708301</v>
      </c>
      <c r="DN70" s="72">
        <f t="shared" si="96"/>
        <v>0</v>
      </c>
      <c r="DO70" s="72">
        <f t="shared" si="96"/>
        <v>0</v>
      </c>
      <c r="DP70" s="72">
        <f t="shared" si="96"/>
        <v>0</v>
      </c>
      <c r="DQ70" s="72">
        <f t="shared" si="96"/>
        <v>0</v>
      </c>
      <c r="DR70" s="72">
        <f t="shared" si="96"/>
        <v>0</v>
      </c>
      <c r="DS70" s="72">
        <f t="shared" si="96"/>
        <v>0</v>
      </c>
      <c r="DT70" s="72">
        <f t="shared" si="96"/>
        <v>0</v>
      </c>
      <c r="DU70" s="72">
        <f t="shared" si="96"/>
        <v>0</v>
      </c>
      <c r="DV70" s="72">
        <f t="shared" si="96"/>
        <v>0</v>
      </c>
      <c r="DW70" s="72">
        <f t="shared" si="96"/>
        <v>0</v>
      </c>
      <c r="DX70" s="72">
        <f t="shared" si="96"/>
        <v>0</v>
      </c>
      <c r="EA70" s="72">
        <f t="shared" si="97"/>
        <v>0</v>
      </c>
      <c r="EB70" s="72">
        <f t="shared" si="97"/>
        <v>154872.62415695895</v>
      </c>
      <c r="EC70" s="72">
        <f t="shared" si="97"/>
        <v>154872.62415695895</v>
      </c>
      <c r="ED70" s="72">
        <f t="shared" si="97"/>
        <v>154872.62415695895</v>
      </c>
      <c r="EE70" s="72">
        <f t="shared" si="97"/>
        <v>154872.62415695895</v>
      </c>
      <c r="EF70" s="72">
        <f t="shared" si="97"/>
        <v>0</v>
      </c>
      <c r="EG70" s="72">
        <f t="shared" si="97"/>
        <v>0</v>
      </c>
      <c r="EH70" s="72">
        <f t="shared" si="97"/>
        <v>0</v>
      </c>
      <c r="EI70" s="72">
        <f t="shared" si="97"/>
        <v>0</v>
      </c>
      <c r="EJ70" s="72">
        <f t="shared" si="97"/>
        <v>0</v>
      </c>
      <c r="EK70" s="72">
        <f t="shared" si="97"/>
        <v>0</v>
      </c>
      <c r="EL70" s="72">
        <f t="shared" si="97"/>
        <v>0</v>
      </c>
      <c r="EM70" s="72">
        <f t="shared" si="97"/>
        <v>0</v>
      </c>
      <c r="EN70" s="72">
        <f t="shared" si="97"/>
        <v>0</v>
      </c>
      <c r="EO70" s="72">
        <f t="shared" si="97"/>
        <v>0</v>
      </c>
      <c r="EP70" s="72">
        <f t="shared" si="93"/>
        <v>0</v>
      </c>
      <c r="ES70" s="72">
        <f t="shared" si="98"/>
        <v>0</v>
      </c>
      <c r="ET70" s="72">
        <f t="shared" si="98"/>
        <v>65837.5</v>
      </c>
      <c r="EU70" s="72">
        <f t="shared" si="98"/>
        <v>65837.5</v>
      </c>
      <c r="EV70" s="72">
        <f t="shared" si="98"/>
        <v>65837.5</v>
      </c>
      <c r="EW70" s="72">
        <f t="shared" si="98"/>
        <v>65837.5</v>
      </c>
      <c r="EX70" s="72">
        <f t="shared" si="98"/>
        <v>0</v>
      </c>
      <c r="EY70" s="72">
        <f t="shared" si="98"/>
        <v>0</v>
      </c>
      <c r="EZ70" s="72">
        <f t="shared" si="98"/>
        <v>0</v>
      </c>
      <c r="FA70" s="72">
        <f t="shared" si="98"/>
        <v>0</v>
      </c>
      <c r="FB70" s="72">
        <f t="shared" si="98"/>
        <v>0</v>
      </c>
      <c r="FC70" s="72">
        <f t="shared" si="98"/>
        <v>0</v>
      </c>
      <c r="FD70" s="72">
        <f t="shared" si="98"/>
        <v>0</v>
      </c>
      <c r="FE70" s="72">
        <f t="shared" si="98"/>
        <v>0</v>
      </c>
      <c r="FF70" s="72">
        <f t="shared" si="98"/>
        <v>0</v>
      </c>
      <c r="FG70" s="72">
        <f t="shared" si="98"/>
        <v>0</v>
      </c>
      <c r="FH70" s="72">
        <f t="shared" si="94"/>
        <v>0</v>
      </c>
      <c r="FK70" s="72">
        <f t="shared" si="99"/>
        <v>0</v>
      </c>
      <c r="FL70" s="72">
        <f t="shared" si="99"/>
        <v>0</v>
      </c>
      <c r="FM70" s="72">
        <f t="shared" si="99"/>
        <v>0</v>
      </c>
      <c r="FN70" s="72">
        <f t="shared" si="99"/>
        <v>0</v>
      </c>
      <c r="FO70" s="72">
        <f t="shared" si="99"/>
        <v>0</v>
      </c>
      <c r="FP70" s="72">
        <f t="shared" si="99"/>
        <v>0</v>
      </c>
      <c r="FQ70" s="72">
        <f t="shared" si="99"/>
        <v>0</v>
      </c>
      <c r="FR70" s="72">
        <f t="shared" si="99"/>
        <v>0</v>
      </c>
      <c r="FS70" s="72">
        <f t="shared" si="99"/>
        <v>0</v>
      </c>
      <c r="FT70" s="72">
        <f t="shared" si="99"/>
        <v>0</v>
      </c>
      <c r="FU70" s="72">
        <f t="shared" si="99"/>
        <v>0</v>
      </c>
      <c r="FV70" s="72">
        <f t="shared" si="99"/>
        <v>0</v>
      </c>
      <c r="FW70" s="72">
        <f t="shared" si="99"/>
        <v>0</v>
      </c>
      <c r="FX70" s="72">
        <f t="shared" si="99"/>
        <v>0</v>
      </c>
      <c r="FY70" s="72">
        <f t="shared" si="99"/>
        <v>0</v>
      </c>
      <c r="FZ70" s="72">
        <f t="shared" si="99"/>
        <v>0</v>
      </c>
    </row>
    <row r="71" spans="2:182" s="63" customFormat="1" x14ac:dyDescent="0.25">
      <c r="B71" s="59">
        <v>51</v>
      </c>
      <c r="C71" s="60" t="s">
        <v>30</v>
      </c>
      <c r="D71" s="61" t="s">
        <v>10</v>
      </c>
      <c r="E71" s="74" t="s">
        <v>138</v>
      </c>
      <c r="F71" s="74" t="s">
        <v>137</v>
      </c>
      <c r="H71" s="64">
        <v>44887</v>
      </c>
      <c r="I71" s="64">
        <v>44897</v>
      </c>
      <c r="J71" s="64">
        <v>44904</v>
      </c>
      <c r="K71" s="64">
        <v>44912</v>
      </c>
      <c r="L71" s="64">
        <v>44915</v>
      </c>
      <c r="M71" s="64">
        <v>44927</v>
      </c>
      <c r="N71" s="64">
        <v>45047</v>
      </c>
      <c r="O71" s="65">
        <v>4</v>
      </c>
      <c r="Q71" s="65">
        <v>0</v>
      </c>
      <c r="R71" s="65">
        <v>1</v>
      </c>
      <c r="S71" s="66">
        <v>1</v>
      </c>
      <c r="T71" s="66">
        <v>1</v>
      </c>
      <c r="U71" s="66">
        <v>1</v>
      </c>
      <c r="V71" s="66">
        <v>0</v>
      </c>
      <c r="W71" s="66">
        <v>0</v>
      </c>
      <c r="X71" s="66">
        <v>0</v>
      </c>
      <c r="Y71" s="66">
        <v>0</v>
      </c>
      <c r="Z71" s="66"/>
      <c r="AA71" s="66"/>
      <c r="AB71" s="66"/>
      <c r="AC71" s="65"/>
      <c r="AD71" s="65"/>
      <c r="AE71" s="65"/>
      <c r="AF71" s="65"/>
      <c r="AG71" s="65"/>
      <c r="AI71" s="65">
        <f t="shared" si="0"/>
        <v>4</v>
      </c>
      <c r="AK71" s="67">
        <v>1645138.4898835071</v>
      </c>
      <c r="AL71" s="67">
        <v>158333</v>
      </c>
      <c r="AM71" s="67">
        <v>0</v>
      </c>
      <c r="AN71" s="67">
        <v>55000</v>
      </c>
      <c r="AO71" s="67">
        <f t="shared" si="64"/>
        <v>206497.48559166156</v>
      </c>
      <c r="AP71" s="67">
        <f t="shared" si="65"/>
        <v>126243.00429184551</v>
      </c>
      <c r="AQ71" s="67">
        <f t="shared" si="66"/>
        <v>10820.828939301044</v>
      </c>
      <c r="AR71" s="67">
        <f t="shared" si="67"/>
        <v>0</v>
      </c>
      <c r="AS71" s="67">
        <f t="shared" si="68"/>
        <v>27292.406842427958</v>
      </c>
      <c r="AT71" s="67">
        <f t="shared" si="26"/>
        <v>1487617.764218271</v>
      </c>
      <c r="AU71" s="68"/>
      <c r="AV71" s="69">
        <f t="shared" si="27"/>
        <v>1645138.4898835071</v>
      </c>
      <c r="AW71" s="69">
        <f t="shared" si="6"/>
        <v>158333</v>
      </c>
      <c r="AX71" s="69">
        <f t="shared" si="6"/>
        <v>0</v>
      </c>
      <c r="AY71" s="69">
        <f t="shared" si="6"/>
        <v>55000</v>
      </c>
      <c r="AZ71" s="67">
        <f t="shared" si="69"/>
        <v>43283.315757204175</v>
      </c>
      <c r="BA71" s="69">
        <f t="shared" si="70"/>
        <v>0</v>
      </c>
      <c r="BB71" s="69">
        <f t="shared" si="71"/>
        <v>17132.979153893317</v>
      </c>
      <c r="BC71" s="69">
        <f t="shared" si="72"/>
        <v>35889.082648681797</v>
      </c>
      <c r="BD71" s="69">
        <f t="shared" si="28"/>
        <v>105202.50357653791</v>
      </c>
      <c r="BE71" s="69">
        <f t="shared" si="73"/>
        <v>172739.54143776826</v>
      </c>
      <c r="BF71" s="69">
        <f t="shared" si="74"/>
        <v>9224.2915127768247</v>
      </c>
      <c r="BG71" s="69">
        <f t="shared" si="75"/>
        <v>154872.62415695895</v>
      </c>
      <c r="BH71" s="69">
        <f t="shared" si="76"/>
        <v>62500</v>
      </c>
      <c r="BI71" s="69">
        <f t="shared" si="77"/>
        <v>3337.5</v>
      </c>
      <c r="BJ71" s="69">
        <f t="shared" si="16"/>
        <v>0</v>
      </c>
      <c r="BK71" s="69">
        <f t="shared" si="78"/>
        <v>0</v>
      </c>
      <c r="BL71" s="69">
        <f t="shared" si="18"/>
        <v>0</v>
      </c>
      <c r="BM71" s="69"/>
      <c r="BN71" s="69">
        <f t="shared" si="29"/>
        <v>2462653.3281273278</v>
      </c>
      <c r="BO71" s="70"/>
      <c r="BP71" s="71"/>
      <c r="BQ71" s="71"/>
      <c r="BR71" s="71"/>
      <c r="BS71" s="71"/>
      <c r="BT71" s="71"/>
      <c r="BU71" s="71"/>
      <c r="BW71" s="68"/>
      <c r="BX71" s="71"/>
      <c r="BY71" s="71"/>
      <c r="BZ71" s="71"/>
      <c r="CA71" s="71"/>
      <c r="CB71" s="71"/>
      <c r="CC71" s="71"/>
      <c r="CD71" s="71"/>
      <c r="CE71" s="71"/>
      <c r="CF71" s="71"/>
      <c r="CG71" s="71"/>
      <c r="CH71" s="71"/>
      <c r="CI71" s="71"/>
      <c r="CJ71" s="71"/>
      <c r="CK71" s="71"/>
      <c r="CL71" s="71"/>
      <c r="CM71" s="71"/>
      <c r="CN71" s="71"/>
      <c r="CQ71" s="72">
        <f t="shared" si="95"/>
        <v>0</v>
      </c>
      <c r="CR71" s="72">
        <f t="shared" si="95"/>
        <v>0</v>
      </c>
      <c r="CS71" s="72">
        <f t="shared" si="95"/>
        <v>0</v>
      </c>
      <c r="CT71" s="72">
        <f t="shared" si="95"/>
        <v>0</v>
      </c>
      <c r="CU71" s="72">
        <f t="shared" si="95"/>
        <v>0</v>
      </c>
      <c r="CV71" s="72">
        <f t="shared" si="95"/>
        <v>0</v>
      </c>
      <c r="CW71" s="72">
        <f t="shared" si="95"/>
        <v>0</v>
      </c>
      <c r="CX71" s="72">
        <f t="shared" si="95"/>
        <v>0</v>
      </c>
      <c r="CY71" s="72">
        <f t="shared" si="95"/>
        <v>0</v>
      </c>
      <c r="CZ71" s="72">
        <f t="shared" si="95"/>
        <v>0</v>
      </c>
      <c r="DA71" s="72">
        <f t="shared" si="95"/>
        <v>0</v>
      </c>
      <c r="DB71" s="72">
        <f t="shared" si="95"/>
        <v>0</v>
      </c>
      <c r="DC71" s="72">
        <f t="shared" si="95"/>
        <v>0</v>
      </c>
      <c r="DD71" s="72">
        <f t="shared" si="95"/>
        <v>0</v>
      </c>
      <c r="DE71" s="72">
        <f t="shared" si="95"/>
        <v>0</v>
      </c>
      <c r="DF71" s="72">
        <f t="shared" si="92"/>
        <v>0</v>
      </c>
      <c r="DG71" s="73"/>
      <c r="DI71" s="72"/>
      <c r="DJ71" s="72"/>
      <c r="DK71" s="72"/>
      <c r="DL71" s="72"/>
      <c r="DM71" s="72"/>
      <c r="DN71" s="72"/>
      <c r="DO71" s="72"/>
      <c r="DP71" s="72"/>
      <c r="DQ71" s="72"/>
      <c r="DR71" s="72"/>
      <c r="DS71" s="72"/>
      <c r="DT71" s="72"/>
      <c r="DU71" s="72"/>
      <c r="DV71" s="72"/>
      <c r="DW71" s="72"/>
      <c r="DX71" s="72"/>
      <c r="EA71" s="72">
        <f t="shared" si="97"/>
        <v>0</v>
      </c>
      <c r="EB71" s="72">
        <f t="shared" si="97"/>
        <v>0</v>
      </c>
      <c r="EC71" s="72">
        <f t="shared" si="97"/>
        <v>0</v>
      </c>
      <c r="ED71" s="72">
        <f t="shared" si="97"/>
        <v>0</v>
      </c>
      <c r="EE71" s="72">
        <f t="shared" si="97"/>
        <v>0</v>
      </c>
      <c r="EF71" s="72">
        <f t="shared" si="97"/>
        <v>0</v>
      </c>
      <c r="EG71" s="72">
        <f t="shared" si="97"/>
        <v>0</v>
      </c>
      <c r="EH71" s="72">
        <f t="shared" si="97"/>
        <v>0</v>
      </c>
      <c r="EI71" s="72">
        <f t="shared" si="97"/>
        <v>0</v>
      </c>
      <c r="EJ71" s="72">
        <f t="shared" si="97"/>
        <v>0</v>
      </c>
      <c r="EK71" s="72">
        <f t="shared" si="97"/>
        <v>0</v>
      </c>
      <c r="EL71" s="72">
        <f t="shared" si="97"/>
        <v>0</v>
      </c>
      <c r="EM71" s="72">
        <f t="shared" si="97"/>
        <v>0</v>
      </c>
      <c r="EN71" s="72">
        <f t="shared" si="97"/>
        <v>0</v>
      </c>
      <c r="EO71" s="72">
        <f t="shared" si="97"/>
        <v>0</v>
      </c>
      <c r="EP71" s="72">
        <f t="shared" si="93"/>
        <v>0</v>
      </c>
      <c r="ES71" s="72">
        <f t="shared" si="98"/>
        <v>0</v>
      </c>
      <c r="ET71" s="72">
        <f t="shared" si="98"/>
        <v>0</v>
      </c>
      <c r="EU71" s="72">
        <f t="shared" si="98"/>
        <v>0</v>
      </c>
      <c r="EV71" s="72">
        <f t="shared" si="98"/>
        <v>0</v>
      </c>
      <c r="EW71" s="72">
        <f t="shared" si="98"/>
        <v>0</v>
      </c>
      <c r="EX71" s="72">
        <f t="shared" si="98"/>
        <v>0</v>
      </c>
      <c r="EY71" s="72">
        <f t="shared" si="98"/>
        <v>0</v>
      </c>
      <c r="EZ71" s="72">
        <f t="shared" si="98"/>
        <v>0</v>
      </c>
      <c r="FA71" s="72">
        <f t="shared" si="98"/>
        <v>0</v>
      </c>
      <c r="FB71" s="72">
        <f t="shared" si="98"/>
        <v>0</v>
      </c>
      <c r="FC71" s="72">
        <f t="shared" si="98"/>
        <v>0</v>
      </c>
      <c r="FD71" s="72">
        <f t="shared" si="98"/>
        <v>0</v>
      </c>
      <c r="FE71" s="72">
        <f t="shared" si="98"/>
        <v>0</v>
      </c>
      <c r="FF71" s="72">
        <f t="shared" si="98"/>
        <v>0</v>
      </c>
      <c r="FG71" s="72">
        <f t="shared" si="98"/>
        <v>0</v>
      </c>
      <c r="FH71" s="72">
        <f t="shared" si="94"/>
        <v>0</v>
      </c>
      <c r="FK71" s="72">
        <f t="shared" si="99"/>
        <v>0</v>
      </c>
      <c r="FL71" s="72">
        <f t="shared" si="99"/>
        <v>0</v>
      </c>
      <c r="FM71" s="72">
        <f t="shared" si="99"/>
        <v>0</v>
      </c>
      <c r="FN71" s="72">
        <f t="shared" si="99"/>
        <v>0</v>
      </c>
      <c r="FO71" s="72">
        <f t="shared" si="99"/>
        <v>0</v>
      </c>
      <c r="FP71" s="72">
        <f t="shared" si="99"/>
        <v>0</v>
      </c>
      <c r="FQ71" s="72">
        <f t="shared" si="99"/>
        <v>0</v>
      </c>
      <c r="FR71" s="72">
        <f t="shared" si="99"/>
        <v>0</v>
      </c>
      <c r="FS71" s="72">
        <f t="shared" si="99"/>
        <v>0</v>
      </c>
      <c r="FT71" s="72">
        <f t="shared" si="99"/>
        <v>0</v>
      </c>
      <c r="FU71" s="72">
        <f t="shared" si="99"/>
        <v>0</v>
      </c>
      <c r="FV71" s="72">
        <f t="shared" si="99"/>
        <v>0</v>
      </c>
      <c r="FW71" s="72">
        <f t="shared" si="99"/>
        <v>0</v>
      </c>
      <c r="FX71" s="72">
        <f t="shared" si="99"/>
        <v>0</v>
      </c>
      <c r="FY71" s="72">
        <f t="shared" si="99"/>
        <v>0</v>
      </c>
      <c r="FZ71" s="72">
        <f t="shared" si="99"/>
        <v>0</v>
      </c>
    </row>
    <row r="72" spans="2:182" s="63" customFormat="1" x14ac:dyDescent="0.25">
      <c r="B72" s="59">
        <v>52</v>
      </c>
      <c r="C72" s="60" t="s">
        <v>30</v>
      </c>
      <c r="D72" s="61" t="s">
        <v>10</v>
      </c>
      <c r="E72" s="74" t="s">
        <v>138</v>
      </c>
      <c r="F72" s="74" t="s">
        <v>137</v>
      </c>
      <c r="H72" s="64">
        <v>44887</v>
      </c>
      <c r="I72" s="64">
        <v>44897</v>
      </c>
      <c r="J72" s="64">
        <v>44904</v>
      </c>
      <c r="K72" s="64">
        <v>44912</v>
      </c>
      <c r="L72" s="64">
        <v>44915</v>
      </c>
      <c r="M72" s="64">
        <v>44927</v>
      </c>
      <c r="N72" s="64">
        <v>45047</v>
      </c>
      <c r="O72" s="65">
        <v>4</v>
      </c>
      <c r="Q72" s="65">
        <v>0</v>
      </c>
      <c r="R72" s="65">
        <v>1</v>
      </c>
      <c r="S72" s="66">
        <v>1</v>
      </c>
      <c r="T72" s="66">
        <v>1</v>
      </c>
      <c r="U72" s="66">
        <v>1</v>
      </c>
      <c r="V72" s="66">
        <v>0</v>
      </c>
      <c r="W72" s="66">
        <v>0</v>
      </c>
      <c r="X72" s="66">
        <v>0</v>
      </c>
      <c r="Y72" s="66">
        <v>0</v>
      </c>
      <c r="Z72" s="66"/>
      <c r="AA72" s="66"/>
      <c r="AB72" s="66"/>
      <c r="AC72" s="65"/>
      <c r="AD72" s="65"/>
      <c r="AE72" s="65"/>
      <c r="AF72" s="65"/>
      <c r="AG72" s="65"/>
      <c r="AI72" s="65">
        <f t="shared" si="0"/>
        <v>4</v>
      </c>
      <c r="AK72" s="67">
        <v>1645138.4898835071</v>
      </c>
      <c r="AL72" s="67">
        <v>158333</v>
      </c>
      <c r="AM72" s="67">
        <v>0</v>
      </c>
      <c r="AN72" s="67">
        <v>55000</v>
      </c>
      <c r="AO72" s="67">
        <f t="shared" si="64"/>
        <v>206497.48559166156</v>
      </c>
      <c r="AP72" s="67">
        <f t="shared" si="65"/>
        <v>126243.00429184551</v>
      </c>
      <c r="AQ72" s="67">
        <f t="shared" si="66"/>
        <v>10820.828939301044</v>
      </c>
      <c r="AR72" s="67">
        <f t="shared" si="67"/>
        <v>0</v>
      </c>
      <c r="AS72" s="67">
        <f t="shared" si="68"/>
        <v>27292.406842427958</v>
      </c>
      <c r="AT72" s="67">
        <f t="shared" si="26"/>
        <v>1487617.764218271</v>
      </c>
      <c r="AU72" s="68"/>
      <c r="AV72" s="69">
        <f t="shared" si="27"/>
        <v>1645138.4898835071</v>
      </c>
      <c r="AW72" s="69">
        <f t="shared" si="6"/>
        <v>158333</v>
      </c>
      <c r="AX72" s="69">
        <f t="shared" si="6"/>
        <v>0</v>
      </c>
      <c r="AY72" s="69">
        <f t="shared" si="6"/>
        <v>55000</v>
      </c>
      <c r="AZ72" s="67">
        <f t="shared" si="69"/>
        <v>43283.315757204175</v>
      </c>
      <c r="BA72" s="69">
        <f t="shared" si="70"/>
        <v>0</v>
      </c>
      <c r="BB72" s="69">
        <f t="shared" si="71"/>
        <v>17132.979153893317</v>
      </c>
      <c r="BC72" s="69">
        <f t="shared" si="72"/>
        <v>35889.082648681797</v>
      </c>
      <c r="BD72" s="69">
        <f t="shared" si="28"/>
        <v>105202.50357653791</v>
      </c>
      <c r="BE72" s="69">
        <f t="shared" si="73"/>
        <v>172739.54143776826</v>
      </c>
      <c r="BF72" s="69">
        <f t="shared" si="74"/>
        <v>9224.2915127768247</v>
      </c>
      <c r="BG72" s="69">
        <f t="shared" si="75"/>
        <v>154872.62415695895</v>
      </c>
      <c r="BH72" s="69">
        <f t="shared" si="76"/>
        <v>62500</v>
      </c>
      <c r="BI72" s="69">
        <f t="shared" si="77"/>
        <v>3337.5</v>
      </c>
      <c r="BJ72" s="69">
        <f t="shared" si="16"/>
        <v>0</v>
      </c>
      <c r="BK72" s="69">
        <f t="shared" si="78"/>
        <v>0</v>
      </c>
      <c r="BL72" s="69">
        <f t="shared" si="18"/>
        <v>0</v>
      </c>
      <c r="BM72" s="69"/>
      <c r="BN72" s="69">
        <f t="shared" si="29"/>
        <v>2462653.3281273278</v>
      </c>
      <c r="BO72" s="70"/>
      <c r="BP72" s="71"/>
      <c r="BQ72" s="71"/>
      <c r="BR72" s="71"/>
      <c r="BS72" s="71"/>
      <c r="BT72" s="71"/>
      <c r="BU72" s="71"/>
      <c r="BW72" s="68"/>
      <c r="BX72" s="71"/>
      <c r="BY72" s="71"/>
      <c r="BZ72" s="71"/>
      <c r="CA72" s="71"/>
      <c r="CB72" s="71"/>
      <c r="CC72" s="71"/>
      <c r="CD72" s="71"/>
      <c r="CE72" s="71"/>
      <c r="CF72" s="71"/>
      <c r="CG72" s="71"/>
      <c r="CH72" s="71"/>
      <c r="CI72" s="71"/>
      <c r="CJ72" s="71"/>
      <c r="CK72" s="71"/>
      <c r="CL72" s="71"/>
      <c r="CM72" s="71"/>
      <c r="CN72" s="71"/>
      <c r="CQ72" s="72">
        <f t="shared" si="95"/>
        <v>0</v>
      </c>
      <c r="CR72" s="72">
        <f t="shared" si="95"/>
        <v>0</v>
      </c>
      <c r="CS72" s="72">
        <f t="shared" si="95"/>
        <v>0</v>
      </c>
      <c r="CT72" s="72">
        <f t="shared" si="95"/>
        <v>0</v>
      </c>
      <c r="CU72" s="72">
        <f t="shared" si="95"/>
        <v>0</v>
      </c>
      <c r="CV72" s="72">
        <f t="shared" si="95"/>
        <v>0</v>
      </c>
      <c r="CW72" s="72">
        <f t="shared" si="95"/>
        <v>0</v>
      </c>
      <c r="CX72" s="72">
        <f t="shared" si="95"/>
        <v>0</v>
      </c>
      <c r="CY72" s="72">
        <f t="shared" si="95"/>
        <v>0</v>
      </c>
      <c r="CZ72" s="72">
        <f t="shared" si="95"/>
        <v>0</v>
      </c>
      <c r="DA72" s="72">
        <f t="shared" si="95"/>
        <v>0</v>
      </c>
      <c r="DB72" s="72">
        <f t="shared" si="95"/>
        <v>0</v>
      </c>
      <c r="DC72" s="72">
        <f t="shared" si="95"/>
        <v>0</v>
      </c>
      <c r="DD72" s="72">
        <f t="shared" si="95"/>
        <v>0</v>
      </c>
      <c r="DE72" s="72">
        <f t="shared" si="95"/>
        <v>0</v>
      </c>
      <c r="DF72" s="72">
        <f t="shared" si="92"/>
        <v>0</v>
      </c>
      <c r="DG72" s="73"/>
      <c r="DI72" s="72"/>
      <c r="DJ72" s="72"/>
      <c r="DK72" s="72"/>
      <c r="DL72" s="72"/>
      <c r="DM72" s="72"/>
      <c r="DN72" s="72"/>
      <c r="DO72" s="72"/>
      <c r="DP72" s="72"/>
      <c r="DQ72" s="72"/>
      <c r="DR72" s="72"/>
      <c r="DS72" s="72"/>
      <c r="DT72" s="72"/>
      <c r="DU72" s="72"/>
      <c r="DV72" s="72"/>
      <c r="DW72" s="72"/>
      <c r="DX72" s="72"/>
      <c r="EA72" s="72">
        <f t="shared" si="97"/>
        <v>0</v>
      </c>
      <c r="EB72" s="72">
        <f t="shared" si="97"/>
        <v>0</v>
      </c>
      <c r="EC72" s="72">
        <f t="shared" si="97"/>
        <v>0</v>
      </c>
      <c r="ED72" s="72">
        <f t="shared" si="97"/>
        <v>0</v>
      </c>
      <c r="EE72" s="72">
        <f t="shared" si="97"/>
        <v>0</v>
      </c>
      <c r="EF72" s="72">
        <f t="shared" si="97"/>
        <v>0</v>
      </c>
      <c r="EG72" s="72">
        <f t="shared" si="97"/>
        <v>0</v>
      </c>
      <c r="EH72" s="72">
        <f t="shared" si="97"/>
        <v>0</v>
      </c>
      <c r="EI72" s="72">
        <f t="shared" si="97"/>
        <v>0</v>
      </c>
      <c r="EJ72" s="72">
        <f t="shared" si="97"/>
        <v>0</v>
      </c>
      <c r="EK72" s="72">
        <f t="shared" si="97"/>
        <v>0</v>
      </c>
      <c r="EL72" s="72">
        <f t="shared" si="97"/>
        <v>0</v>
      </c>
      <c r="EM72" s="72">
        <f t="shared" si="97"/>
        <v>0</v>
      </c>
      <c r="EN72" s="72">
        <f t="shared" si="97"/>
        <v>0</v>
      </c>
      <c r="EO72" s="72">
        <f t="shared" si="97"/>
        <v>0</v>
      </c>
      <c r="EP72" s="72">
        <f t="shared" si="93"/>
        <v>0</v>
      </c>
      <c r="ES72" s="72">
        <f t="shared" si="98"/>
        <v>0</v>
      </c>
      <c r="ET72" s="72">
        <f t="shared" si="98"/>
        <v>0</v>
      </c>
      <c r="EU72" s="72">
        <f t="shared" si="98"/>
        <v>0</v>
      </c>
      <c r="EV72" s="72">
        <f t="shared" si="98"/>
        <v>0</v>
      </c>
      <c r="EW72" s="72">
        <f t="shared" si="98"/>
        <v>0</v>
      </c>
      <c r="EX72" s="72">
        <f t="shared" si="98"/>
        <v>0</v>
      </c>
      <c r="EY72" s="72">
        <f t="shared" si="98"/>
        <v>0</v>
      </c>
      <c r="EZ72" s="72">
        <f t="shared" si="98"/>
        <v>0</v>
      </c>
      <c r="FA72" s="72">
        <f t="shared" si="98"/>
        <v>0</v>
      </c>
      <c r="FB72" s="72">
        <f t="shared" si="98"/>
        <v>0</v>
      </c>
      <c r="FC72" s="72">
        <f t="shared" si="98"/>
        <v>0</v>
      </c>
      <c r="FD72" s="72">
        <f t="shared" si="98"/>
        <v>0</v>
      </c>
      <c r="FE72" s="72">
        <f t="shared" si="98"/>
        <v>0</v>
      </c>
      <c r="FF72" s="72">
        <f t="shared" si="98"/>
        <v>0</v>
      </c>
      <c r="FG72" s="72">
        <f t="shared" si="98"/>
        <v>0</v>
      </c>
      <c r="FH72" s="72">
        <f t="shared" si="94"/>
        <v>0</v>
      </c>
      <c r="FK72" s="72">
        <f t="shared" si="99"/>
        <v>0</v>
      </c>
      <c r="FL72" s="72">
        <f t="shared" si="99"/>
        <v>0</v>
      </c>
      <c r="FM72" s="72">
        <f t="shared" si="99"/>
        <v>0</v>
      </c>
      <c r="FN72" s="72">
        <f t="shared" si="99"/>
        <v>0</v>
      </c>
      <c r="FO72" s="72">
        <f t="shared" si="99"/>
        <v>0</v>
      </c>
      <c r="FP72" s="72">
        <f t="shared" si="99"/>
        <v>0</v>
      </c>
      <c r="FQ72" s="72">
        <f t="shared" si="99"/>
        <v>0</v>
      </c>
      <c r="FR72" s="72">
        <f t="shared" si="99"/>
        <v>0</v>
      </c>
      <c r="FS72" s="72">
        <f t="shared" si="99"/>
        <v>0</v>
      </c>
      <c r="FT72" s="72">
        <f t="shared" si="99"/>
        <v>0</v>
      </c>
      <c r="FU72" s="72">
        <f t="shared" si="99"/>
        <v>0</v>
      </c>
      <c r="FV72" s="72">
        <f t="shared" si="99"/>
        <v>0</v>
      </c>
      <c r="FW72" s="72">
        <f t="shared" si="99"/>
        <v>0</v>
      </c>
      <c r="FX72" s="72">
        <f t="shared" si="99"/>
        <v>0</v>
      </c>
      <c r="FY72" s="72">
        <f t="shared" si="99"/>
        <v>0</v>
      </c>
      <c r="FZ72" s="72">
        <f t="shared" si="99"/>
        <v>0</v>
      </c>
    </row>
    <row r="73" spans="2:182" s="63" customFormat="1" x14ac:dyDescent="0.25">
      <c r="B73" s="59">
        <v>53</v>
      </c>
      <c r="C73" s="60" t="s">
        <v>30</v>
      </c>
      <c r="D73" s="61" t="s">
        <v>10</v>
      </c>
      <c r="E73" s="62" t="s">
        <v>138</v>
      </c>
      <c r="F73" s="74" t="s">
        <v>137</v>
      </c>
      <c r="H73" s="64">
        <v>44887</v>
      </c>
      <c r="I73" s="64">
        <v>44897</v>
      </c>
      <c r="J73" s="64">
        <v>44904</v>
      </c>
      <c r="K73" s="64">
        <v>44912</v>
      </c>
      <c r="L73" s="64">
        <v>44915</v>
      </c>
      <c r="M73" s="64">
        <v>44927</v>
      </c>
      <c r="N73" s="64">
        <v>45047</v>
      </c>
      <c r="O73" s="65">
        <v>4</v>
      </c>
      <c r="Q73" s="65">
        <v>0</v>
      </c>
      <c r="R73" s="65">
        <v>1</v>
      </c>
      <c r="S73" s="66">
        <v>1</v>
      </c>
      <c r="T73" s="66">
        <v>1</v>
      </c>
      <c r="U73" s="66">
        <v>1</v>
      </c>
      <c r="V73" s="66">
        <v>0</v>
      </c>
      <c r="W73" s="66">
        <v>0</v>
      </c>
      <c r="X73" s="66">
        <v>0</v>
      </c>
      <c r="Y73" s="66">
        <v>0</v>
      </c>
      <c r="Z73" s="66"/>
      <c r="AA73" s="66"/>
      <c r="AB73" s="66"/>
      <c r="AC73" s="65"/>
      <c r="AD73" s="65"/>
      <c r="AE73" s="65"/>
      <c r="AF73" s="65"/>
      <c r="AG73" s="65"/>
      <c r="AI73" s="65">
        <f t="shared" si="0"/>
        <v>4</v>
      </c>
      <c r="AK73" s="67">
        <v>1645138.4898835071</v>
      </c>
      <c r="AL73" s="67">
        <v>158333</v>
      </c>
      <c r="AM73" s="67">
        <v>0</v>
      </c>
      <c r="AN73" s="67">
        <v>55000</v>
      </c>
      <c r="AO73" s="67">
        <f t="shared" ref="AO73:AO122" si="101">IF(AK73=0,0,Max_AFP*(IF(AK73+AL73+AM73&gt;Max_CotObl,Max_CotObl,AK73+AL73+AM73)+AM73))</f>
        <v>206497.48559166156</v>
      </c>
      <c r="AP73" s="67">
        <f t="shared" ref="AP73:AP122" si="102">IF(AL73=0,0,Salud*(IF(AK73+AL73+AM73&gt;Max_CotObl,Max_CotObl,AK73+AL73+AM73)+AM73))</f>
        <v>126243.00429184551</v>
      </c>
      <c r="AQ73" s="67">
        <f t="shared" ref="AQ73:AQ122" si="103">IF(AK73=0,0,SegC_Trab*(IF(AK73+AL73+AM73&gt;Max_SegCes,Max_SegCes,AK73+AL73+AM73)))</f>
        <v>10820.828939301044</v>
      </c>
      <c r="AR73" s="67">
        <f t="shared" ref="AR73:AR122" si="104">IF(AK73=0,0,Trab_Pesado*(IF(AK73+AL73+AM73&gt;Max_CotObl,Max_CotObl,AK73+AL73+AM73)))</f>
        <v>0</v>
      </c>
      <c r="AS73" s="67">
        <f t="shared" si="68"/>
        <v>27292.406842427958</v>
      </c>
      <c r="AT73" s="67">
        <f t="shared" si="26"/>
        <v>1487617.764218271</v>
      </c>
      <c r="AU73" s="68"/>
      <c r="AV73" s="69">
        <f t="shared" si="27"/>
        <v>1645138.4898835071</v>
      </c>
      <c r="AW73" s="69">
        <f t="shared" si="6"/>
        <v>158333</v>
      </c>
      <c r="AX73" s="69">
        <f t="shared" si="6"/>
        <v>0</v>
      </c>
      <c r="AY73" s="69">
        <f t="shared" si="6"/>
        <v>55000</v>
      </c>
      <c r="AZ73" s="67">
        <f t="shared" ref="AZ73:AZ122" si="105">IF(AK73=0,0,SegC_Emp*(IF(AK73+AL73+AM73&gt;Max_SegCes,Max_SegCes,AK73+AL73+AM73)))</f>
        <v>43283.315757204175</v>
      </c>
      <c r="BA73" s="69">
        <f t="shared" ref="BA73:BA122" si="106">IF(AK73=0,0,Trab_Pesado*(IF(AK73+AL73+AM73&gt;Max_CotObl,Max_CotObl,AK73+AL73+AM73)))</f>
        <v>0</v>
      </c>
      <c r="BB73" s="69">
        <f t="shared" ref="BB73:BB122" si="107">IF(AK73=0,0,ATEP*(IF(AK73+AL73+AM73&gt;Max_CotObl,Max_CotObl,AK73+AL73+AM73)))</f>
        <v>17132.979153893317</v>
      </c>
      <c r="BC73" s="69">
        <f t="shared" ref="BC73:BC122" si="108">IF(AK73=0,0,SIS*(IF(AK73+AL73+AM73&gt;Max_CotObl,Max_CotObl,AK73+AL73+AM73)))</f>
        <v>35889.082648681797</v>
      </c>
      <c r="BD73" s="69">
        <f t="shared" si="28"/>
        <v>105202.50357653791</v>
      </c>
      <c r="BE73" s="69">
        <f t="shared" si="73"/>
        <v>172739.54143776826</v>
      </c>
      <c r="BF73" s="69">
        <f t="shared" ref="BF73:BF122" si="109">IF(AK73=0,0,-AZ73+SegC_Emp*IF(BE73+IF(AK73+AL73+AM73&gt;Max_SegCes,Max_SegCes,AK73+AL73+AM73)&gt;Max_SegCes,Max_SegCes,BE73+IF(AK73+AL73+AM73&gt;Max_SegCes,Max_SegCes,AK73+AL73+AM73)))+IF(AK73=0,0,-BB73+ATEP*IF(BE73+IF(AK73+AL73+AM73&gt;Max_CotObl,Max_CotObl,AK73+AL73+AM73)&gt;Max_CotObl,Max_CotObl,BE73+IF(AK73+AL73+AM73&gt;Max_CotObl,Max_CotObl,AK73+AL73+AM73)))+IF(AK73=0,0,-BC73+SIS*IF(BE73+IF(AK73+AL73+AM73&gt;Max_CotObl,Max_CotObl,AK73+AL73+AM73)&gt;Max_CotObl,Max_CotObl,BE73+IF(AK73+AL73+AM73&gt;Max_CotObl,Max_CotObl,AK73+AL73+AM73)))</f>
        <v>9224.2915127768247</v>
      </c>
      <c r="BG73" s="69">
        <f t="shared" ref="BG73:BG122" si="110">IF(AK73=0,0,(IF(AK73+AL73+AM73+AN73&gt;Max_IAS,Max_IAS,AK73+AL73+AM73+AN73)/30)*2.5)</f>
        <v>154872.62415695895</v>
      </c>
      <c r="BH73" s="69">
        <f t="shared" ref="BH73:BH122" si="111">IF(AV73=0,0,(Cant_Aguinaldo*Valor_Aguinaldo/Plazo_meses))</f>
        <v>62500</v>
      </c>
      <c r="BI73" s="69">
        <f t="shared" ref="BI73:BI122" si="112">IF(AK73=0,0,-AZ73+SegC_Emp*IF(Valor_Aguinaldo+IF(AK73+AL73+AM73&gt;Max_SegCes,Max_SegCes,AK73+AL73+AM73)&gt;Max_SegCes,Max_SegCes,Valor_Aguinaldo+IF(AK73+AL73+AM73&gt;Max_SegCes,Max_SegCes,AK73+AL73+AM73)))/Plazo_meses*Cant_Aguinaldo+IF(AK73=0,0,-BB73+ATEP*IF(Valor_Aguinaldo+IF(AK73+AL73+AM73&gt;Max_CotObl,Max_CotObl,AK73+AL73+AM73)&gt;Max_CotObl,Max_CotObl,Valor_Aguinaldo+IF(AK73+AL73+AM73&gt;Max_CotObl,Max_CotObl,AK73+AL73+AM73)))/Plazo_meses*Cant_Aguinaldo+IF(AK73=0,0,-BC73+SIS*IF(Valor_Aguinaldo+IF(AK73+AL73+AM73&gt;Max_CotObl,Max_CotObl,AK73+AL73+AM73)&gt;Max_CotObl,Max_CotObl,Valor_Aguinaldo+IF(AK73+AL73+AM73&gt;Max_CotObl,Max_CotObl,AK73+AL73+AM73)))/Plazo_meses*Cant_Aguinaldo</f>
        <v>3337.5</v>
      </c>
      <c r="BJ73" s="69">
        <f t="shared" si="16"/>
        <v>0</v>
      </c>
      <c r="BK73" s="69">
        <f t="shared" ref="BK73:BK122" si="113">IF(AK73=0,0,(-AZ73+SegC_Emp*IF(BJ73*4+IF(AK73+AL73+AM73&gt;Max_SegCes,Max_SegCes,AK73+AL73+AM73)&gt;Max_SegCes,Max_SegCes,BJ73*4+IF(AK73+AL73+AM73&gt;Max_SegCes,Max_SegCes,AK73+AL73+AM73)))/12*3)</f>
        <v>0</v>
      </c>
      <c r="BL73" s="69">
        <f t="shared" si="18"/>
        <v>0</v>
      </c>
      <c r="BM73" s="69"/>
      <c r="BN73" s="69">
        <f t="shared" si="29"/>
        <v>2462653.3281273278</v>
      </c>
      <c r="BO73" s="70"/>
      <c r="BP73" s="71">
        <f>+SUM(AV73:BC73)</f>
        <v>1954776.8674432863</v>
      </c>
      <c r="BQ73" s="71">
        <f>+SUM(BD73:BF73)</f>
        <v>287166.33652708301</v>
      </c>
      <c r="BR73" s="71">
        <f>+SUM(BG73)</f>
        <v>154872.62415695895</v>
      </c>
      <c r="BS73" s="71">
        <f>+SUM(BH73:BI73)</f>
        <v>65837.5</v>
      </c>
      <c r="BT73" s="71">
        <f t="shared" ref="BT73:BT120" si="114">+SUM(BJ73:BM73)</f>
        <v>0</v>
      </c>
      <c r="BU73" s="71">
        <f>+SUM(BP73:BT73)</f>
        <v>2462653.3281273283</v>
      </c>
      <c r="BW73" s="68"/>
      <c r="BX73" s="71">
        <f t="shared" ref="BX73:CM88" si="115">+Q73*$BN73</f>
        <v>0</v>
      </c>
      <c r="BY73" s="71">
        <f t="shared" si="115"/>
        <v>2462653.3281273278</v>
      </c>
      <c r="BZ73" s="71">
        <f t="shared" si="115"/>
        <v>2462653.3281273278</v>
      </c>
      <c r="CA73" s="71">
        <f t="shared" si="115"/>
        <v>2462653.3281273278</v>
      </c>
      <c r="CB73" s="71">
        <f t="shared" si="115"/>
        <v>2462653.3281273278</v>
      </c>
      <c r="CC73" s="71">
        <f t="shared" si="115"/>
        <v>0</v>
      </c>
      <c r="CD73" s="71">
        <f t="shared" si="115"/>
        <v>0</v>
      </c>
      <c r="CE73" s="71">
        <f t="shared" si="115"/>
        <v>0</v>
      </c>
      <c r="CF73" s="71">
        <f t="shared" si="115"/>
        <v>0</v>
      </c>
      <c r="CG73" s="71">
        <f t="shared" si="115"/>
        <v>0</v>
      </c>
      <c r="CH73" s="71">
        <f t="shared" si="115"/>
        <v>0</v>
      </c>
      <c r="CI73" s="71">
        <f t="shared" si="115"/>
        <v>0</v>
      </c>
      <c r="CJ73" s="71">
        <f t="shared" si="115"/>
        <v>0</v>
      </c>
      <c r="CK73" s="71">
        <f t="shared" si="115"/>
        <v>0</v>
      </c>
      <c r="CL73" s="71">
        <f t="shared" si="115"/>
        <v>0</v>
      </c>
      <c r="CM73" s="71">
        <f t="shared" si="115"/>
        <v>0</v>
      </c>
      <c r="CN73" s="71">
        <f t="shared" ref="CN73:CN120" si="116">+AG73*$BN73</f>
        <v>0</v>
      </c>
      <c r="CQ73" s="72">
        <f t="shared" si="95"/>
        <v>0</v>
      </c>
      <c r="CR73" s="72">
        <f t="shared" si="95"/>
        <v>1954776.8674432863</v>
      </c>
      <c r="CS73" s="72">
        <f t="shared" si="95"/>
        <v>1954776.8674432863</v>
      </c>
      <c r="CT73" s="72">
        <f t="shared" si="95"/>
        <v>1954776.8674432863</v>
      </c>
      <c r="CU73" s="72">
        <f t="shared" si="95"/>
        <v>1954776.8674432863</v>
      </c>
      <c r="CV73" s="72">
        <f t="shared" si="95"/>
        <v>0</v>
      </c>
      <c r="CW73" s="72">
        <f t="shared" si="95"/>
        <v>0</v>
      </c>
      <c r="CX73" s="72">
        <f t="shared" si="95"/>
        <v>0</v>
      </c>
      <c r="CY73" s="72">
        <f t="shared" si="95"/>
        <v>0</v>
      </c>
      <c r="CZ73" s="72">
        <f t="shared" si="95"/>
        <v>0</v>
      </c>
      <c r="DA73" s="72">
        <f t="shared" si="95"/>
        <v>0</v>
      </c>
      <c r="DB73" s="72">
        <f t="shared" si="95"/>
        <v>0</v>
      </c>
      <c r="DC73" s="72">
        <f t="shared" si="95"/>
        <v>0</v>
      </c>
      <c r="DD73" s="72">
        <f t="shared" si="95"/>
        <v>0</v>
      </c>
      <c r="DE73" s="72">
        <f t="shared" si="95"/>
        <v>0</v>
      </c>
      <c r="DF73" s="72">
        <f t="shared" si="92"/>
        <v>0</v>
      </c>
      <c r="DG73" s="73"/>
      <c r="DI73" s="72">
        <f t="shared" ref="DI73:DX88" si="117">+Q73*$BQ73</f>
        <v>0</v>
      </c>
      <c r="DJ73" s="72">
        <f t="shared" si="117"/>
        <v>287166.33652708301</v>
      </c>
      <c r="DK73" s="72">
        <f t="shared" si="117"/>
        <v>287166.33652708301</v>
      </c>
      <c r="DL73" s="72">
        <f t="shared" si="117"/>
        <v>287166.33652708301</v>
      </c>
      <c r="DM73" s="72">
        <f t="shared" si="117"/>
        <v>287166.33652708301</v>
      </c>
      <c r="DN73" s="72">
        <f t="shared" si="117"/>
        <v>0</v>
      </c>
      <c r="DO73" s="72">
        <f t="shared" si="117"/>
        <v>0</v>
      </c>
      <c r="DP73" s="72">
        <f t="shared" si="117"/>
        <v>0</v>
      </c>
      <c r="DQ73" s="72">
        <f t="shared" si="117"/>
        <v>0</v>
      </c>
      <c r="DR73" s="72">
        <f t="shared" si="117"/>
        <v>0</v>
      </c>
      <c r="DS73" s="72">
        <f t="shared" si="117"/>
        <v>0</v>
      </c>
      <c r="DT73" s="72">
        <f t="shared" si="117"/>
        <v>0</v>
      </c>
      <c r="DU73" s="72">
        <f t="shared" si="117"/>
        <v>0</v>
      </c>
      <c r="DV73" s="72">
        <f t="shared" si="117"/>
        <v>0</v>
      </c>
      <c r="DW73" s="72">
        <f t="shared" si="117"/>
        <v>0</v>
      </c>
      <c r="DX73" s="72">
        <f t="shared" si="117"/>
        <v>0</v>
      </c>
      <c r="EA73" s="72">
        <f t="shared" si="97"/>
        <v>0</v>
      </c>
      <c r="EB73" s="72">
        <f t="shared" si="97"/>
        <v>154872.62415695895</v>
      </c>
      <c r="EC73" s="72">
        <f t="shared" si="97"/>
        <v>154872.62415695895</v>
      </c>
      <c r="ED73" s="72">
        <f t="shared" si="97"/>
        <v>154872.62415695895</v>
      </c>
      <c r="EE73" s="72">
        <f t="shared" si="97"/>
        <v>154872.62415695895</v>
      </c>
      <c r="EF73" s="72">
        <f t="shared" si="97"/>
        <v>0</v>
      </c>
      <c r="EG73" s="72">
        <f t="shared" si="97"/>
        <v>0</v>
      </c>
      <c r="EH73" s="72">
        <f t="shared" si="97"/>
        <v>0</v>
      </c>
      <c r="EI73" s="72">
        <f t="shared" si="97"/>
        <v>0</v>
      </c>
      <c r="EJ73" s="72">
        <f t="shared" si="97"/>
        <v>0</v>
      </c>
      <c r="EK73" s="72">
        <f t="shared" si="97"/>
        <v>0</v>
      </c>
      <c r="EL73" s="72">
        <f t="shared" si="97"/>
        <v>0</v>
      </c>
      <c r="EM73" s="72">
        <f t="shared" si="97"/>
        <v>0</v>
      </c>
      <c r="EN73" s="72">
        <f t="shared" si="97"/>
        <v>0</v>
      </c>
      <c r="EO73" s="72">
        <f t="shared" si="97"/>
        <v>0</v>
      </c>
      <c r="EP73" s="72">
        <f t="shared" si="93"/>
        <v>0</v>
      </c>
      <c r="ES73" s="72">
        <f t="shared" si="98"/>
        <v>0</v>
      </c>
      <c r="ET73" s="72">
        <f t="shared" si="98"/>
        <v>65837.5</v>
      </c>
      <c r="EU73" s="72">
        <f t="shared" si="98"/>
        <v>65837.5</v>
      </c>
      <c r="EV73" s="72">
        <f t="shared" si="98"/>
        <v>65837.5</v>
      </c>
      <c r="EW73" s="72">
        <f t="shared" si="98"/>
        <v>65837.5</v>
      </c>
      <c r="EX73" s="72">
        <f t="shared" si="98"/>
        <v>0</v>
      </c>
      <c r="EY73" s="72">
        <f t="shared" si="98"/>
        <v>0</v>
      </c>
      <c r="EZ73" s="72">
        <f t="shared" si="98"/>
        <v>0</v>
      </c>
      <c r="FA73" s="72">
        <f t="shared" si="98"/>
        <v>0</v>
      </c>
      <c r="FB73" s="72">
        <f t="shared" si="98"/>
        <v>0</v>
      </c>
      <c r="FC73" s="72">
        <f t="shared" si="98"/>
        <v>0</v>
      </c>
      <c r="FD73" s="72">
        <f t="shared" si="98"/>
        <v>0</v>
      </c>
      <c r="FE73" s="72">
        <f t="shared" si="98"/>
        <v>0</v>
      </c>
      <c r="FF73" s="72">
        <f t="shared" si="98"/>
        <v>0</v>
      </c>
      <c r="FG73" s="72">
        <f t="shared" si="98"/>
        <v>0</v>
      </c>
      <c r="FH73" s="72">
        <f t="shared" si="94"/>
        <v>0</v>
      </c>
      <c r="FK73" s="72">
        <f t="shared" si="99"/>
        <v>0</v>
      </c>
      <c r="FL73" s="72">
        <f t="shared" si="99"/>
        <v>0</v>
      </c>
      <c r="FM73" s="72">
        <f t="shared" si="99"/>
        <v>0</v>
      </c>
      <c r="FN73" s="72">
        <f t="shared" si="99"/>
        <v>0</v>
      </c>
      <c r="FO73" s="72">
        <f t="shared" si="99"/>
        <v>0</v>
      </c>
      <c r="FP73" s="72">
        <f t="shared" si="99"/>
        <v>0</v>
      </c>
      <c r="FQ73" s="72">
        <f t="shared" si="99"/>
        <v>0</v>
      </c>
      <c r="FR73" s="72">
        <f t="shared" si="99"/>
        <v>0</v>
      </c>
      <c r="FS73" s="72">
        <f t="shared" si="99"/>
        <v>0</v>
      </c>
      <c r="FT73" s="72">
        <f t="shared" si="99"/>
        <v>0</v>
      </c>
      <c r="FU73" s="72">
        <f t="shared" si="99"/>
        <v>0</v>
      </c>
      <c r="FV73" s="72">
        <f t="shared" si="99"/>
        <v>0</v>
      </c>
      <c r="FW73" s="72">
        <f t="shared" si="99"/>
        <v>0</v>
      </c>
      <c r="FX73" s="72">
        <f t="shared" si="99"/>
        <v>0</v>
      </c>
      <c r="FY73" s="72">
        <f t="shared" si="99"/>
        <v>0</v>
      </c>
      <c r="FZ73" s="72">
        <f t="shared" si="99"/>
        <v>0</v>
      </c>
    </row>
    <row r="74" spans="2:182" s="63" customFormat="1" x14ac:dyDescent="0.25">
      <c r="B74" s="59">
        <v>54</v>
      </c>
      <c r="C74" s="60" t="s">
        <v>30</v>
      </c>
      <c r="D74" s="61" t="s">
        <v>10</v>
      </c>
      <c r="E74" s="62" t="s">
        <v>138</v>
      </c>
      <c r="F74" s="62" t="s">
        <v>137</v>
      </c>
      <c r="H74" s="64">
        <v>44887</v>
      </c>
      <c r="I74" s="64">
        <v>44897</v>
      </c>
      <c r="J74" s="64">
        <v>44904</v>
      </c>
      <c r="K74" s="64">
        <v>44912</v>
      </c>
      <c r="L74" s="64">
        <v>44915</v>
      </c>
      <c r="M74" s="64">
        <v>44927</v>
      </c>
      <c r="N74" s="64">
        <v>45017</v>
      </c>
      <c r="O74" s="65">
        <v>3.3333333333333321</v>
      </c>
      <c r="Q74" s="65">
        <v>0</v>
      </c>
      <c r="R74" s="65">
        <v>1</v>
      </c>
      <c r="S74" s="66">
        <v>1</v>
      </c>
      <c r="T74" s="66">
        <v>1</v>
      </c>
      <c r="U74" s="66">
        <v>0.33333333333333215</v>
      </c>
      <c r="V74" s="66">
        <v>0</v>
      </c>
      <c r="W74" s="66">
        <v>0</v>
      </c>
      <c r="X74" s="66">
        <v>0</v>
      </c>
      <c r="Y74" s="66">
        <v>0</v>
      </c>
      <c r="Z74" s="66"/>
      <c r="AA74" s="66"/>
      <c r="AB74" s="66"/>
      <c r="AC74" s="65"/>
      <c r="AD74" s="65"/>
      <c r="AE74" s="65"/>
      <c r="AF74" s="65"/>
      <c r="AG74" s="65"/>
      <c r="AI74" s="65">
        <f t="shared" si="0"/>
        <v>3.3333333333333321</v>
      </c>
      <c r="AK74" s="67">
        <v>1645138.4898835071</v>
      </c>
      <c r="AL74" s="67">
        <v>158333</v>
      </c>
      <c r="AM74" s="67">
        <v>0</v>
      </c>
      <c r="AN74" s="67">
        <v>55000</v>
      </c>
      <c r="AO74" s="67">
        <f t="shared" si="101"/>
        <v>206497.48559166156</v>
      </c>
      <c r="AP74" s="67">
        <f t="shared" si="102"/>
        <v>126243.00429184551</v>
      </c>
      <c r="AQ74" s="67">
        <f t="shared" si="103"/>
        <v>10820.828939301044</v>
      </c>
      <c r="AR74" s="67">
        <f t="shared" si="104"/>
        <v>0</v>
      </c>
      <c r="AS74" s="67">
        <f t="shared" si="68"/>
        <v>27292.406842427958</v>
      </c>
      <c r="AT74" s="67">
        <f t="shared" si="26"/>
        <v>1487617.764218271</v>
      </c>
      <c r="AU74" s="68"/>
      <c r="AV74" s="69">
        <f t="shared" si="27"/>
        <v>1645138.4898835071</v>
      </c>
      <c r="AW74" s="69">
        <f t="shared" si="6"/>
        <v>158333</v>
      </c>
      <c r="AX74" s="69">
        <f t="shared" si="6"/>
        <v>0</v>
      </c>
      <c r="AY74" s="69">
        <f t="shared" si="6"/>
        <v>55000</v>
      </c>
      <c r="AZ74" s="67">
        <f t="shared" si="105"/>
        <v>43283.315757204175</v>
      </c>
      <c r="BA74" s="69">
        <f t="shared" si="106"/>
        <v>0</v>
      </c>
      <c r="BB74" s="69">
        <f t="shared" si="107"/>
        <v>17132.979153893317</v>
      </c>
      <c r="BC74" s="69">
        <f t="shared" si="108"/>
        <v>35889.082648681797</v>
      </c>
      <c r="BD74" s="69">
        <f t="shared" si="28"/>
        <v>105202.50357653791</v>
      </c>
      <c r="BE74" s="69">
        <f t="shared" si="73"/>
        <v>172739.54143776826</v>
      </c>
      <c r="BF74" s="69">
        <f t="shared" si="109"/>
        <v>9224.2915127768247</v>
      </c>
      <c r="BG74" s="69">
        <f t="shared" si="110"/>
        <v>154872.62415695895</v>
      </c>
      <c r="BH74" s="69">
        <f t="shared" si="111"/>
        <v>62500</v>
      </c>
      <c r="BI74" s="69">
        <f t="shared" si="112"/>
        <v>3337.5</v>
      </c>
      <c r="BJ74" s="69">
        <f t="shared" si="16"/>
        <v>0</v>
      </c>
      <c r="BK74" s="69">
        <f t="shared" si="113"/>
        <v>0</v>
      </c>
      <c r="BL74" s="69">
        <f t="shared" si="18"/>
        <v>0</v>
      </c>
      <c r="BM74" s="69"/>
      <c r="BN74" s="69">
        <f t="shared" si="29"/>
        <v>2462653.3281273278</v>
      </c>
      <c r="BO74" s="70"/>
      <c r="BP74" s="71">
        <f t="shared" ref="BP74:BP80" si="118">+SUM(AV74:BC74)</f>
        <v>1954776.8674432863</v>
      </c>
      <c r="BQ74" s="71">
        <f t="shared" ref="BQ74:BQ80" si="119">+SUM(BD74:BF74)</f>
        <v>287166.33652708301</v>
      </c>
      <c r="BR74" s="71">
        <f t="shared" ref="BR74:BR80" si="120">+SUM(BG74)</f>
        <v>154872.62415695895</v>
      </c>
      <c r="BS74" s="71">
        <f t="shared" ref="BS74:BS80" si="121">+SUM(BH74:BI74)</f>
        <v>65837.5</v>
      </c>
      <c r="BT74" s="71">
        <f t="shared" si="114"/>
        <v>0</v>
      </c>
      <c r="BU74" s="71">
        <f t="shared" ref="BU74:BU80" si="122">+SUM(BP74:BT74)</f>
        <v>2462653.3281273283</v>
      </c>
      <c r="BW74" s="68"/>
      <c r="BX74" s="71">
        <f t="shared" si="115"/>
        <v>0</v>
      </c>
      <c r="BY74" s="71">
        <f t="shared" si="115"/>
        <v>2462653.3281273278</v>
      </c>
      <c r="BZ74" s="71">
        <f t="shared" si="115"/>
        <v>2462653.3281273278</v>
      </c>
      <c r="CA74" s="71">
        <f t="shared" si="115"/>
        <v>2462653.3281273278</v>
      </c>
      <c r="CB74" s="71">
        <f t="shared" si="115"/>
        <v>820884.44270910637</v>
      </c>
      <c r="CC74" s="71">
        <f t="shared" si="115"/>
        <v>0</v>
      </c>
      <c r="CD74" s="71">
        <f t="shared" si="115"/>
        <v>0</v>
      </c>
      <c r="CE74" s="71">
        <f t="shared" si="115"/>
        <v>0</v>
      </c>
      <c r="CF74" s="71">
        <f t="shared" si="115"/>
        <v>0</v>
      </c>
      <c r="CG74" s="71">
        <f t="shared" si="115"/>
        <v>0</v>
      </c>
      <c r="CH74" s="71">
        <f t="shared" si="115"/>
        <v>0</v>
      </c>
      <c r="CI74" s="71">
        <f t="shared" si="115"/>
        <v>0</v>
      </c>
      <c r="CJ74" s="71">
        <f t="shared" si="115"/>
        <v>0</v>
      </c>
      <c r="CK74" s="71">
        <f t="shared" si="115"/>
        <v>0</v>
      </c>
      <c r="CL74" s="71">
        <f t="shared" si="115"/>
        <v>0</v>
      </c>
      <c r="CM74" s="71">
        <f t="shared" si="115"/>
        <v>0</v>
      </c>
      <c r="CN74" s="71">
        <f t="shared" si="116"/>
        <v>0</v>
      </c>
      <c r="CQ74" s="72">
        <f t="shared" si="95"/>
        <v>0</v>
      </c>
      <c r="CR74" s="72">
        <f t="shared" si="95"/>
        <v>1954776.8674432863</v>
      </c>
      <c r="CS74" s="72">
        <f t="shared" si="95"/>
        <v>1954776.8674432863</v>
      </c>
      <c r="CT74" s="72">
        <f t="shared" si="95"/>
        <v>1954776.8674432863</v>
      </c>
      <c r="CU74" s="72">
        <f t="shared" si="95"/>
        <v>651592.28914775979</v>
      </c>
      <c r="CV74" s="72">
        <f t="shared" si="95"/>
        <v>0</v>
      </c>
      <c r="CW74" s="72">
        <f t="shared" si="95"/>
        <v>0</v>
      </c>
      <c r="CX74" s="72">
        <f t="shared" si="95"/>
        <v>0</v>
      </c>
      <c r="CY74" s="72">
        <f t="shared" si="95"/>
        <v>0</v>
      </c>
      <c r="CZ74" s="72">
        <f t="shared" si="95"/>
        <v>0</v>
      </c>
      <c r="DA74" s="72">
        <f t="shared" si="95"/>
        <v>0</v>
      </c>
      <c r="DB74" s="72">
        <f t="shared" si="95"/>
        <v>0</v>
      </c>
      <c r="DC74" s="72">
        <f t="shared" si="95"/>
        <v>0</v>
      </c>
      <c r="DD74" s="72">
        <f t="shared" si="95"/>
        <v>0</v>
      </c>
      <c r="DE74" s="72">
        <f t="shared" si="95"/>
        <v>0</v>
      </c>
      <c r="DF74" s="72">
        <f t="shared" si="92"/>
        <v>0</v>
      </c>
      <c r="DG74" s="73"/>
      <c r="DI74" s="72">
        <f t="shared" si="117"/>
        <v>0</v>
      </c>
      <c r="DJ74" s="72">
        <f t="shared" si="117"/>
        <v>287166.33652708301</v>
      </c>
      <c r="DK74" s="72">
        <f t="shared" si="117"/>
        <v>287166.33652708301</v>
      </c>
      <c r="DL74" s="72">
        <f t="shared" si="117"/>
        <v>287166.33652708301</v>
      </c>
      <c r="DM74" s="72">
        <f t="shared" si="117"/>
        <v>95722.112175693997</v>
      </c>
      <c r="DN74" s="72">
        <f t="shared" si="117"/>
        <v>0</v>
      </c>
      <c r="DO74" s="72">
        <f t="shared" si="117"/>
        <v>0</v>
      </c>
      <c r="DP74" s="72">
        <f t="shared" si="117"/>
        <v>0</v>
      </c>
      <c r="DQ74" s="72">
        <f t="shared" si="117"/>
        <v>0</v>
      </c>
      <c r="DR74" s="72">
        <f t="shared" si="117"/>
        <v>0</v>
      </c>
      <c r="DS74" s="72">
        <f t="shared" si="117"/>
        <v>0</v>
      </c>
      <c r="DT74" s="72">
        <f t="shared" si="117"/>
        <v>0</v>
      </c>
      <c r="DU74" s="72">
        <f t="shared" si="117"/>
        <v>0</v>
      </c>
      <c r="DV74" s="72">
        <f t="shared" si="117"/>
        <v>0</v>
      </c>
      <c r="DW74" s="72">
        <f t="shared" si="117"/>
        <v>0</v>
      </c>
      <c r="DX74" s="72">
        <f t="shared" si="117"/>
        <v>0</v>
      </c>
      <c r="EA74" s="72">
        <f t="shared" si="97"/>
        <v>0</v>
      </c>
      <c r="EB74" s="72">
        <f t="shared" si="97"/>
        <v>154872.62415695895</v>
      </c>
      <c r="EC74" s="72">
        <f t="shared" si="97"/>
        <v>154872.62415695895</v>
      </c>
      <c r="ED74" s="72">
        <f t="shared" si="97"/>
        <v>154872.62415695895</v>
      </c>
      <c r="EE74" s="72">
        <f t="shared" si="97"/>
        <v>51624.208052319467</v>
      </c>
      <c r="EF74" s="72">
        <f t="shared" si="97"/>
        <v>0</v>
      </c>
      <c r="EG74" s="72">
        <f t="shared" si="97"/>
        <v>0</v>
      </c>
      <c r="EH74" s="72">
        <f t="shared" si="97"/>
        <v>0</v>
      </c>
      <c r="EI74" s="72">
        <f t="shared" si="97"/>
        <v>0</v>
      </c>
      <c r="EJ74" s="72">
        <f t="shared" si="97"/>
        <v>0</v>
      </c>
      <c r="EK74" s="72">
        <f t="shared" si="97"/>
        <v>0</v>
      </c>
      <c r="EL74" s="72">
        <f t="shared" si="97"/>
        <v>0</v>
      </c>
      <c r="EM74" s="72">
        <f t="shared" si="97"/>
        <v>0</v>
      </c>
      <c r="EN74" s="72">
        <f t="shared" si="97"/>
        <v>0</v>
      </c>
      <c r="EO74" s="72">
        <f t="shared" si="97"/>
        <v>0</v>
      </c>
      <c r="EP74" s="72">
        <f t="shared" si="93"/>
        <v>0</v>
      </c>
      <c r="ES74" s="72">
        <f t="shared" si="98"/>
        <v>0</v>
      </c>
      <c r="ET74" s="72">
        <f t="shared" si="98"/>
        <v>65837.5</v>
      </c>
      <c r="EU74" s="72">
        <f t="shared" si="98"/>
        <v>65837.5</v>
      </c>
      <c r="EV74" s="72">
        <f t="shared" si="98"/>
        <v>65837.5</v>
      </c>
      <c r="EW74" s="72">
        <f t="shared" si="98"/>
        <v>21945.833333333256</v>
      </c>
      <c r="EX74" s="72">
        <f t="shared" si="98"/>
        <v>0</v>
      </c>
      <c r="EY74" s="72">
        <f t="shared" si="98"/>
        <v>0</v>
      </c>
      <c r="EZ74" s="72">
        <f t="shared" si="98"/>
        <v>0</v>
      </c>
      <c r="FA74" s="72">
        <f t="shared" si="98"/>
        <v>0</v>
      </c>
      <c r="FB74" s="72">
        <f t="shared" si="98"/>
        <v>0</v>
      </c>
      <c r="FC74" s="72">
        <f t="shared" si="98"/>
        <v>0</v>
      </c>
      <c r="FD74" s="72">
        <f t="shared" si="98"/>
        <v>0</v>
      </c>
      <c r="FE74" s="72">
        <f t="shared" si="98"/>
        <v>0</v>
      </c>
      <c r="FF74" s="72">
        <f t="shared" si="98"/>
        <v>0</v>
      </c>
      <c r="FG74" s="72">
        <f t="shared" si="98"/>
        <v>0</v>
      </c>
      <c r="FH74" s="72">
        <f t="shared" si="94"/>
        <v>0</v>
      </c>
      <c r="FK74" s="72">
        <f t="shared" si="99"/>
        <v>0</v>
      </c>
      <c r="FL74" s="72">
        <f t="shared" si="99"/>
        <v>0</v>
      </c>
      <c r="FM74" s="72">
        <f t="shared" si="99"/>
        <v>0</v>
      </c>
      <c r="FN74" s="72">
        <f t="shared" si="99"/>
        <v>0</v>
      </c>
      <c r="FO74" s="72">
        <f t="shared" si="99"/>
        <v>0</v>
      </c>
      <c r="FP74" s="72">
        <f t="shared" si="99"/>
        <v>0</v>
      </c>
      <c r="FQ74" s="72">
        <f t="shared" si="99"/>
        <v>0</v>
      </c>
      <c r="FR74" s="72">
        <f t="shared" si="99"/>
        <v>0</v>
      </c>
      <c r="FS74" s="72">
        <f t="shared" si="99"/>
        <v>0</v>
      </c>
      <c r="FT74" s="72">
        <f t="shared" si="99"/>
        <v>0</v>
      </c>
      <c r="FU74" s="72">
        <f t="shared" si="99"/>
        <v>0</v>
      </c>
      <c r="FV74" s="72">
        <f t="shared" si="99"/>
        <v>0</v>
      </c>
      <c r="FW74" s="72">
        <f t="shared" si="99"/>
        <v>0</v>
      </c>
      <c r="FX74" s="72">
        <f t="shared" si="99"/>
        <v>0</v>
      </c>
      <c r="FY74" s="72">
        <f t="shared" si="99"/>
        <v>0</v>
      </c>
      <c r="FZ74" s="72">
        <f t="shared" si="99"/>
        <v>0</v>
      </c>
    </row>
    <row r="75" spans="2:182" s="63" customFormat="1" x14ac:dyDescent="0.25">
      <c r="B75" s="59">
        <v>55</v>
      </c>
      <c r="C75" s="60" t="s">
        <v>30</v>
      </c>
      <c r="D75" s="61" t="s">
        <v>10</v>
      </c>
      <c r="E75" s="62" t="s">
        <v>138</v>
      </c>
      <c r="F75" s="62" t="s">
        <v>137</v>
      </c>
      <c r="H75" s="64">
        <v>44887</v>
      </c>
      <c r="I75" s="64">
        <v>44897</v>
      </c>
      <c r="J75" s="64">
        <v>44904</v>
      </c>
      <c r="K75" s="64">
        <v>44912</v>
      </c>
      <c r="L75" s="64">
        <v>44915</v>
      </c>
      <c r="M75" s="64">
        <v>44927</v>
      </c>
      <c r="N75" s="64">
        <v>45017</v>
      </c>
      <c r="O75" s="65">
        <v>3</v>
      </c>
      <c r="Q75" s="65">
        <v>0</v>
      </c>
      <c r="R75" s="65">
        <v>1</v>
      </c>
      <c r="S75" s="66">
        <v>1</v>
      </c>
      <c r="T75" s="66">
        <v>1</v>
      </c>
      <c r="U75" s="66">
        <v>0</v>
      </c>
      <c r="V75" s="66">
        <v>0</v>
      </c>
      <c r="W75" s="66">
        <v>0</v>
      </c>
      <c r="X75" s="66">
        <v>0</v>
      </c>
      <c r="Y75" s="66">
        <v>0</v>
      </c>
      <c r="Z75" s="66"/>
      <c r="AA75" s="66"/>
      <c r="AB75" s="66"/>
      <c r="AC75" s="65"/>
      <c r="AD75" s="65"/>
      <c r="AE75" s="65"/>
      <c r="AF75" s="65"/>
      <c r="AG75" s="65"/>
      <c r="AI75" s="65">
        <f t="shared" si="0"/>
        <v>3</v>
      </c>
      <c r="AK75" s="67">
        <v>1645138.4898835071</v>
      </c>
      <c r="AL75" s="67">
        <v>158333</v>
      </c>
      <c r="AM75" s="67">
        <v>0</v>
      </c>
      <c r="AN75" s="67">
        <v>55000</v>
      </c>
      <c r="AO75" s="67">
        <f t="shared" si="101"/>
        <v>206497.48559166156</v>
      </c>
      <c r="AP75" s="67">
        <f t="shared" si="102"/>
        <v>126243.00429184551</v>
      </c>
      <c r="AQ75" s="67">
        <f t="shared" si="103"/>
        <v>10820.828939301044</v>
      </c>
      <c r="AR75" s="67">
        <f t="shared" si="104"/>
        <v>0</v>
      </c>
      <c r="AS75" s="67">
        <f t="shared" si="68"/>
        <v>27292.406842427958</v>
      </c>
      <c r="AT75" s="67">
        <f t="shared" si="26"/>
        <v>1487617.764218271</v>
      </c>
      <c r="AU75" s="68"/>
      <c r="AV75" s="69">
        <f t="shared" si="27"/>
        <v>1645138.4898835071</v>
      </c>
      <c r="AW75" s="69">
        <f t="shared" si="6"/>
        <v>158333</v>
      </c>
      <c r="AX75" s="69">
        <f t="shared" si="6"/>
        <v>0</v>
      </c>
      <c r="AY75" s="69">
        <f t="shared" si="6"/>
        <v>55000</v>
      </c>
      <c r="AZ75" s="67">
        <f t="shared" si="105"/>
        <v>43283.315757204175</v>
      </c>
      <c r="BA75" s="69">
        <f t="shared" si="106"/>
        <v>0</v>
      </c>
      <c r="BB75" s="69">
        <f t="shared" si="107"/>
        <v>17132.979153893317</v>
      </c>
      <c r="BC75" s="69">
        <f t="shared" si="108"/>
        <v>35889.082648681797</v>
      </c>
      <c r="BD75" s="69">
        <f t="shared" si="28"/>
        <v>105202.50357653791</v>
      </c>
      <c r="BE75" s="69">
        <f t="shared" si="73"/>
        <v>172739.54143776826</v>
      </c>
      <c r="BF75" s="69">
        <f t="shared" si="109"/>
        <v>9224.2915127768247</v>
      </c>
      <c r="BG75" s="69">
        <f t="shared" si="110"/>
        <v>154872.62415695895</v>
      </c>
      <c r="BH75" s="69">
        <f t="shared" si="111"/>
        <v>62500</v>
      </c>
      <c r="BI75" s="69">
        <f t="shared" si="112"/>
        <v>3337.5</v>
      </c>
      <c r="BJ75" s="69">
        <f t="shared" si="16"/>
        <v>0</v>
      </c>
      <c r="BK75" s="69">
        <f t="shared" si="113"/>
        <v>0</v>
      </c>
      <c r="BL75" s="69">
        <f t="shared" si="18"/>
        <v>0</v>
      </c>
      <c r="BM75" s="69"/>
      <c r="BN75" s="69">
        <f t="shared" si="29"/>
        <v>2462653.3281273278</v>
      </c>
      <c r="BO75" s="70"/>
      <c r="BP75" s="71">
        <f t="shared" si="118"/>
        <v>1954776.8674432863</v>
      </c>
      <c r="BQ75" s="71">
        <f t="shared" si="119"/>
        <v>287166.33652708301</v>
      </c>
      <c r="BR75" s="71">
        <f t="shared" si="120"/>
        <v>154872.62415695895</v>
      </c>
      <c r="BS75" s="71">
        <f t="shared" si="121"/>
        <v>65837.5</v>
      </c>
      <c r="BT75" s="71">
        <f t="shared" si="114"/>
        <v>0</v>
      </c>
      <c r="BU75" s="71">
        <f t="shared" si="122"/>
        <v>2462653.3281273283</v>
      </c>
      <c r="BW75" s="68"/>
      <c r="BX75" s="71">
        <f t="shared" si="115"/>
        <v>0</v>
      </c>
      <c r="BY75" s="71">
        <f t="shared" si="115"/>
        <v>2462653.3281273278</v>
      </c>
      <c r="BZ75" s="71">
        <f t="shared" si="115"/>
        <v>2462653.3281273278</v>
      </c>
      <c r="CA75" s="71">
        <f t="shared" si="115"/>
        <v>2462653.3281273278</v>
      </c>
      <c r="CB75" s="71">
        <f t="shared" si="115"/>
        <v>0</v>
      </c>
      <c r="CC75" s="71">
        <f t="shared" si="115"/>
        <v>0</v>
      </c>
      <c r="CD75" s="71">
        <f t="shared" si="115"/>
        <v>0</v>
      </c>
      <c r="CE75" s="71">
        <f t="shared" si="115"/>
        <v>0</v>
      </c>
      <c r="CF75" s="71">
        <f t="shared" si="115"/>
        <v>0</v>
      </c>
      <c r="CG75" s="71">
        <f t="shared" si="115"/>
        <v>0</v>
      </c>
      <c r="CH75" s="71">
        <f t="shared" si="115"/>
        <v>0</v>
      </c>
      <c r="CI75" s="71">
        <f t="shared" si="115"/>
        <v>0</v>
      </c>
      <c r="CJ75" s="71">
        <f t="shared" si="115"/>
        <v>0</v>
      </c>
      <c r="CK75" s="71">
        <f t="shared" si="115"/>
        <v>0</v>
      </c>
      <c r="CL75" s="71">
        <f t="shared" si="115"/>
        <v>0</v>
      </c>
      <c r="CM75" s="71">
        <f t="shared" si="115"/>
        <v>0</v>
      </c>
      <c r="CN75" s="71">
        <f t="shared" si="116"/>
        <v>0</v>
      </c>
      <c r="CQ75" s="72">
        <f t="shared" si="95"/>
        <v>0</v>
      </c>
      <c r="CR75" s="72">
        <f t="shared" si="95"/>
        <v>1954776.8674432863</v>
      </c>
      <c r="CS75" s="72">
        <f t="shared" si="95"/>
        <v>1954776.8674432863</v>
      </c>
      <c r="CT75" s="72">
        <f t="shared" si="95"/>
        <v>1954776.8674432863</v>
      </c>
      <c r="CU75" s="72">
        <f t="shared" si="95"/>
        <v>0</v>
      </c>
      <c r="CV75" s="72">
        <f t="shared" si="95"/>
        <v>0</v>
      </c>
      <c r="CW75" s="72">
        <f t="shared" si="95"/>
        <v>0</v>
      </c>
      <c r="CX75" s="72">
        <f t="shared" si="95"/>
        <v>0</v>
      </c>
      <c r="CY75" s="72">
        <f t="shared" si="95"/>
        <v>0</v>
      </c>
      <c r="CZ75" s="72">
        <f t="shared" si="95"/>
        <v>0</v>
      </c>
      <c r="DA75" s="72">
        <f t="shared" si="95"/>
        <v>0</v>
      </c>
      <c r="DB75" s="72">
        <f t="shared" si="95"/>
        <v>0</v>
      </c>
      <c r="DC75" s="72">
        <f t="shared" si="95"/>
        <v>0</v>
      </c>
      <c r="DD75" s="72">
        <f t="shared" si="95"/>
        <v>0</v>
      </c>
      <c r="DE75" s="72">
        <f t="shared" si="95"/>
        <v>0</v>
      </c>
      <c r="DF75" s="72">
        <f t="shared" si="92"/>
        <v>0</v>
      </c>
      <c r="DG75" s="73"/>
      <c r="DI75" s="72">
        <f t="shared" si="117"/>
        <v>0</v>
      </c>
      <c r="DJ75" s="72">
        <f t="shared" si="117"/>
        <v>287166.33652708301</v>
      </c>
      <c r="DK75" s="72">
        <f t="shared" si="117"/>
        <v>287166.33652708301</v>
      </c>
      <c r="DL75" s="72">
        <f t="shared" si="117"/>
        <v>287166.33652708301</v>
      </c>
      <c r="DM75" s="72">
        <f t="shared" si="117"/>
        <v>0</v>
      </c>
      <c r="DN75" s="72">
        <f t="shared" si="117"/>
        <v>0</v>
      </c>
      <c r="DO75" s="72">
        <f t="shared" si="117"/>
        <v>0</v>
      </c>
      <c r="DP75" s="72">
        <f t="shared" si="117"/>
        <v>0</v>
      </c>
      <c r="DQ75" s="72">
        <f t="shared" si="117"/>
        <v>0</v>
      </c>
      <c r="DR75" s="72">
        <f t="shared" si="117"/>
        <v>0</v>
      </c>
      <c r="DS75" s="72">
        <f t="shared" si="117"/>
        <v>0</v>
      </c>
      <c r="DT75" s="72">
        <f t="shared" si="117"/>
        <v>0</v>
      </c>
      <c r="DU75" s="72">
        <f t="shared" si="117"/>
        <v>0</v>
      </c>
      <c r="DV75" s="72">
        <f t="shared" si="117"/>
        <v>0</v>
      </c>
      <c r="DW75" s="72">
        <f t="shared" si="117"/>
        <v>0</v>
      </c>
      <c r="DX75" s="72">
        <f t="shared" si="117"/>
        <v>0</v>
      </c>
      <c r="EA75" s="72">
        <f t="shared" si="97"/>
        <v>0</v>
      </c>
      <c r="EB75" s="72">
        <f t="shared" si="97"/>
        <v>154872.62415695895</v>
      </c>
      <c r="EC75" s="72">
        <f t="shared" si="97"/>
        <v>154872.62415695895</v>
      </c>
      <c r="ED75" s="72">
        <f t="shared" si="97"/>
        <v>154872.62415695895</v>
      </c>
      <c r="EE75" s="72">
        <f t="shared" si="97"/>
        <v>0</v>
      </c>
      <c r="EF75" s="72">
        <f t="shared" si="97"/>
        <v>0</v>
      </c>
      <c r="EG75" s="72">
        <f t="shared" si="97"/>
        <v>0</v>
      </c>
      <c r="EH75" s="72">
        <f t="shared" si="97"/>
        <v>0</v>
      </c>
      <c r="EI75" s="72">
        <f t="shared" si="97"/>
        <v>0</v>
      </c>
      <c r="EJ75" s="72">
        <f t="shared" si="97"/>
        <v>0</v>
      </c>
      <c r="EK75" s="72">
        <f t="shared" si="97"/>
        <v>0</v>
      </c>
      <c r="EL75" s="72">
        <f t="shared" si="97"/>
        <v>0</v>
      </c>
      <c r="EM75" s="72">
        <f t="shared" si="97"/>
        <v>0</v>
      </c>
      <c r="EN75" s="72">
        <f t="shared" si="97"/>
        <v>0</v>
      </c>
      <c r="EO75" s="72">
        <f t="shared" si="97"/>
        <v>0</v>
      </c>
      <c r="EP75" s="72">
        <f t="shared" si="93"/>
        <v>0</v>
      </c>
      <c r="ES75" s="72">
        <f t="shared" si="98"/>
        <v>0</v>
      </c>
      <c r="ET75" s="72">
        <f t="shared" si="98"/>
        <v>65837.5</v>
      </c>
      <c r="EU75" s="72">
        <f t="shared" si="98"/>
        <v>65837.5</v>
      </c>
      <c r="EV75" s="72">
        <f t="shared" si="98"/>
        <v>65837.5</v>
      </c>
      <c r="EW75" s="72">
        <f t="shared" si="98"/>
        <v>0</v>
      </c>
      <c r="EX75" s="72">
        <f t="shared" si="98"/>
        <v>0</v>
      </c>
      <c r="EY75" s="72">
        <f t="shared" si="98"/>
        <v>0</v>
      </c>
      <c r="EZ75" s="72">
        <f t="shared" si="98"/>
        <v>0</v>
      </c>
      <c r="FA75" s="72">
        <f t="shared" si="98"/>
        <v>0</v>
      </c>
      <c r="FB75" s="72">
        <f t="shared" si="98"/>
        <v>0</v>
      </c>
      <c r="FC75" s="72">
        <f t="shared" si="98"/>
        <v>0</v>
      </c>
      <c r="FD75" s="72">
        <f t="shared" si="98"/>
        <v>0</v>
      </c>
      <c r="FE75" s="72">
        <f t="shared" si="98"/>
        <v>0</v>
      </c>
      <c r="FF75" s="72">
        <f t="shared" si="98"/>
        <v>0</v>
      </c>
      <c r="FG75" s="72">
        <f t="shared" si="98"/>
        <v>0</v>
      </c>
      <c r="FH75" s="72">
        <f t="shared" si="94"/>
        <v>0</v>
      </c>
      <c r="FK75" s="72">
        <f t="shared" si="99"/>
        <v>0</v>
      </c>
      <c r="FL75" s="72">
        <f t="shared" si="99"/>
        <v>0</v>
      </c>
      <c r="FM75" s="72">
        <f t="shared" si="99"/>
        <v>0</v>
      </c>
      <c r="FN75" s="72">
        <f t="shared" si="99"/>
        <v>0</v>
      </c>
      <c r="FO75" s="72">
        <f t="shared" si="99"/>
        <v>0</v>
      </c>
      <c r="FP75" s="72">
        <f t="shared" si="99"/>
        <v>0</v>
      </c>
      <c r="FQ75" s="72">
        <f t="shared" si="99"/>
        <v>0</v>
      </c>
      <c r="FR75" s="72">
        <f t="shared" si="99"/>
        <v>0</v>
      </c>
      <c r="FS75" s="72">
        <f t="shared" si="99"/>
        <v>0</v>
      </c>
      <c r="FT75" s="72">
        <f t="shared" si="99"/>
        <v>0</v>
      </c>
      <c r="FU75" s="72">
        <f t="shared" si="99"/>
        <v>0</v>
      </c>
      <c r="FV75" s="72">
        <f t="shared" si="99"/>
        <v>0</v>
      </c>
      <c r="FW75" s="72">
        <f t="shared" si="99"/>
        <v>0</v>
      </c>
      <c r="FX75" s="72">
        <f t="shared" si="99"/>
        <v>0</v>
      </c>
      <c r="FY75" s="72">
        <f t="shared" si="99"/>
        <v>0</v>
      </c>
      <c r="FZ75" s="72">
        <f t="shared" si="99"/>
        <v>0</v>
      </c>
    </row>
    <row r="76" spans="2:182" s="63" customFormat="1" x14ac:dyDescent="0.25">
      <c r="B76" s="59">
        <v>56</v>
      </c>
      <c r="C76" s="60" t="s">
        <v>30</v>
      </c>
      <c r="D76" s="61" t="s">
        <v>10</v>
      </c>
      <c r="E76" s="74" t="s">
        <v>138</v>
      </c>
      <c r="F76" s="74" t="s">
        <v>137</v>
      </c>
      <c r="H76" s="64">
        <v>44887</v>
      </c>
      <c r="I76" s="64">
        <v>44897</v>
      </c>
      <c r="J76" s="64">
        <v>44904</v>
      </c>
      <c r="K76" s="64">
        <v>44912</v>
      </c>
      <c r="L76" s="64">
        <v>44915</v>
      </c>
      <c r="M76" s="64">
        <v>44927</v>
      </c>
      <c r="N76" s="64">
        <v>45017</v>
      </c>
      <c r="O76" s="65">
        <v>3</v>
      </c>
      <c r="Q76" s="65">
        <v>0</v>
      </c>
      <c r="R76" s="65">
        <v>1</v>
      </c>
      <c r="S76" s="66">
        <v>1</v>
      </c>
      <c r="T76" s="66">
        <v>1</v>
      </c>
      <c r="U76" s="66">
        <v>0</v>
      </c>
      <c r="V76" s="66">
        <v>0</v>
      </c>
      <c r="W76" s="66">
        <v>0</v>
      </c>
      <c r="X76" s="66">
        <v>0</v>
      </c>
      <c r="Y76" s="66">
        <v>0</v>
      </c>
      <c r="Z76" s="66"/>
      <c r="AA76" s="66"/>
      <c r="AB76" s="66"/>
      <c r="AC76" s="65"/>
      <c r="AD76" s="65"/>
      <c r="AE76" s="65"/>
      <c r="AF76" s="65"/>
      <c r="AG76" s="65"/>
      <c r="AI76" s="65">
        <f t="shared" si="0"/>
        <v>3</v>
      </c>
      <c r="AK76" s="67">
        <v>1645138.4898835071</v>
      </c>
      <c r="AL76" s="67">
        <v>158333</v>
      </c>
      <c r="AM76" s="67">
        <v>0</v>
      </c>
      <c r="AN76" s="67">
        <v>55000</v>
      </c>
      <c r="AO76" s="67">
        <f t="shared" si="101"/>
        <v>206497.48559166156</v>
      </c>
      <c r="AP76" s="67">
        <f t="shared" si="102"/>
        <v>126243.00429184551</v>
      </c>
      <c r="AQ76" s="67">
        <f t="shared" si="103"/>
        <v>10820.828939301044</v>
      </c>
      <c r="AR76" s="67">
        <f t="shared" si="104"/>
        <v>0</v>
      </c>
      <c r="AS76" s="67">
        <f t="shared" si="68"/>
        <v>27292.406842427958</v>
      </c>
      <c r="AT76" s="67">
        <f t="shared" si="26"/>
        <v>1487617.764218271</v>
      </c>
      <c r="AU76" s="68"/>
      <c r="AV76" s="69">
        <f t="shared" si="27"/>
        <v>1645138.4898835071</v>
      </c>
      <c r="AW76" s="69">
        <f t="shared" si="6"/>
        <v>158333</v>
      </c>
      <c r="AX76" s="69">
        <f t="shared" si="6"/>
        <v>0</v>
      </c>
      <c r="AY76" s="69">
        <f t="shared" si="6"/>
        <v>55000</v>
      </c>
      <c r="AZ76" s="67">
        <f t="shared" si="105"/>
        <v>43283.315757204175</v>
      </c>
      <c r="BA76" s="69">
        <f t="shared" si="106"/>
        <v>0</v>
      </c>
      <c r="BB76" s="69">
        <f t="shared" si="107"/>
        <v>17132.979153893317</v>
      </c>
      <c r="BC76" s="69">
        <f t="shared" si="108"/>
        <v>35889.082648681797</v>
      </c>
      <c r="BD76" s="69">
        <f t="shared" si="28"/>
        <v>105202.50357653791</v>
      </c>
      <c r="BE76" s="69">
        <f t="shared" si="73"/>
        <v>172739.54143776826</v>
      </c>
      <c r="BF76" s="69">
        <f t="shared" si="109"/>
        <v>9224.2915127768247</v>
      </c>
      <c r="BG76" s="69">
        <f t="shared" si="110"/>
        <v>154872.62415695895</v>
      </c>
      <c r="BH76" s="69">
        <f t="shared" si="111"/>
        <v>62500</v>
      </c>
      <c r="BI76" s="69">
        <f t="shared" si="112"/>
        <v>3337.5</v>
      </c>
      <c r="BJ76" s="69">
        <f t="shared" si="16"/>
        <v>0</v>
      </c>
      <c r="BK76" s="69">
        <f t="shared" si="113"/>
        <v>0</v>
      </c>
      <c r="BL76" s="69">
        <f t="shared" si="18"/>
        <v>0</v>
      </c>
      <c r="BM76" s="69"/>
      <c r="BN76" s="69">
        <f t="shared" si="29"/>
        <v>2462653.3281273278</v>
      </c>
      <c r="BO76" s="70"/>
      <c r="BP76" s="71">
        <f t="shared" si="118"/>
        <v>1954776.8674432863</v>
      </c>
      <c r="BQ76" s="71">
        <f t="shared" si="119"/>
        <v>287166.33652708301</v>
      </c>
      <c r="BR76" s="71">
        <f t="shared" si="120"/>
        <v>154872.62415695895</v>
      </c>
      <c r="BS76" s="71">
        <f t="shared" si="121"/>
        <v>65837.5</v>
      </c>
      <c r="BT76" s="71">
        <f t="shared" si="114"/>
        <v>0</v>
      </c>
      <c r="BU76" s="71">
        <f t="shared" si="122"/>
        <v>2462653.3281273283</v>
      </c>
      <c r="BW76" s="68"/>
      <c r="BX76" s="71">
        <f t="shared" si="115"/>
        <v>0</v>
      </c>
      <c r="BY76" s="71">
        <f t="shared" si="115"/>
        <v>2462653.3281273278</v>
      </c>
      <c r="BZ76" s="71">
        <f t="shared" si="115"/>
        <v>2462653.3281273278</v>
      </c>
      <c r="CA76" s="71">
        <f t="shared" si="115"/>
        <v>2462653.3281273278</v>
      </c>
      <c r="CB76" s="71">
        <f t="shared" si="115"/>
        <v>0</v>
      </c>
      <c r="CC76" s="71">
        <f t="shared" si="115"/>
        <v>0</v>
      </c>
      <c r="CD76" s="71">
        <f t="shared" si="115"/>
        <v>0</v>
      </c>
      <c r="CE76" s="71">
        <f t="shared" si="115"/>
        <v>0</v>
      </c>
      <c r="CF76" s="71">
        <f t="shared" si="115"/>
        <v>0</v>
      </c>
      <c r="CG76" s="71">
        <f t="shared" si="115"/>
        <v>0</v>
      </c>
      <c r="CH76" s="71">
        <f t="shared" si="115"/>
        <v>0</v>
      </c>
      <c r="CI76" s="71">
        <f t="shared" si="115"/>
        <v>0</v>
      </c>
      <c r="CJ76" s="71">
        <f t="shared" si="115"/>
        <v>0</v>
      </c>
      <c r="CK76" s="71">
        <f t="shared" si="115"/>
        <v>0</v>
      </c>
      <c r="CL76" s="71">
        <f t="shared" si="115"/>
        <v>0</v>
      </c>
      <c r="CM76" s="71">
        <f t="shared" si="115"/>
        <v>0</v>
      </c>
      <c r="CN76" s="71">
        <f t="shared" si="116"/>
        <v>0</v>
      </c>
      <c r="CQ76" s="72">
        <f t="shared" si="95"/>
        <v>0</v>
      </c>
      <c r="CR76" s="72">
        <f t="shared" si="95"/>
        <v>1954776.8674432863</v>
      </c>
      <c r="CS76" s="72">
        <f t="shared" si="95"/>
        <v>1954776.8674432863</v>
      </c>
      <c r="CT76" s="72">
        <f t="shared" si="95"/>
        <v>1954776.8674432863</v>
      </c>
      <c r="CU76" s="72">
        <f t="shared" si="95"/>
        <v>0</v>
      </c>
      <c r="CV76" s="72">
        <f t="shared" si="95"/>
        <v>0</v>
      </c>
      <c r="CW76" s="72">
        <f t="shared" si="95"/>
        <v>0</v>
      </c>
      <c r="CX76" s="72">
        <f t="shared" si="95"/>
        <v>0</v>
      </c>
      <c r="CY76" s="72">
        <f t="shared" si="95"/>
        <v>0</v>
      </c>
      <c r="CZ76" s="72">
        <f t="shared" si="95"/>
        <v>0</v>
      </c>
      <c r="DA76" s="72">
        <f t="shared" si="95"/>
        <v>0</v>
      </c>
      <c r="DB76" s="72">
        <f t="shared" si="95"/>
        <v>0</v>
      </c>
      <c r="DC76" s="72">
        <f t="shared" si="95"/>
        <v>0</v>
      </c>
      <c r="DD76" s="72">
        <f t="shared" si="95"/>
        <v>0</v>
      </c>
      <c r="DE76" s="72">
        <f t="shared" si="95"/>
        <v>0</v>
      </c>
      <c r="DF76" s="72">
        <f t="shared" si="92"/>
        <v>0</v>
      </c>
      <c r="DG76" s="73"/>
      <c r="DI76" s="72">
        <f t="shared" si="117"/>
        <v>0</v>
      </c>
      <c r="DJ76" s="72">
        <f t="shared" si="117"/>
        <v>287166.33652708301</v>
      </c>
      <c r="DK76" s="72">
        <f t="shared" si="117"/>
        <v>287166.33652708301</v>
      </c>
      <c r="DL76" s="72">
        <f t="shared" si="117"/>
        <v>287166.33652708301</v>
      </c>
      <c r="DM76" s="72">
        <f t="shared" si="117"/>
        <v>0</v>
      </c>
      <c r="DN76" s="72">
        <f t="shared" si="117"/>
        <v>0</v>
      </c>
      <c r="DO76" s="72">
        <f t="shared" si="117"/>
        <v>0</v>
      </c>
      <c r="DP76" s="72">
        <f t="shared" si="117"/>
        <v>0</v>
      </c>
      <c r="DQ76" s="72">
        <f t="shared" si="117"/>
        <v>0</v>
      </c>
      <c r="DR76" s="72">
        <f t="shared" si="117"/>
        <v>0</v>
      </c>
      <c r="DS76" s="72">
        <f t="shared" si="117"/>
        <v>0</v>
      </c>
      <c r="DT76" s="72">
        <f t="shared" si="117"/>
        <v>0</v>
      </c>
      <c r="DU76" s="72">
        <f t="shared" si="117"/>
        <v>0</v>
      </c>
      <c r="DV76" s="72">
        <f t="shared" si="117"/>
        <v>0</v>
      </c>
      <c r="DW76" s="72">
        <f t="shared" si="117"/>
        <v>0</v>
      </c>
      <c r="DX76" s="72">
        <f t="shared" si="117"/>
        <v>0</v>
      </c>
      <c r="EA76" s="72">
        <f t="shared" si="97"/>
        <v>0</v>
      </c>
      <c r="EB76" s="72">
        <f t="shared" si="97"/>
        <v>154872.62415695895</v>
      </c>
      <c r="EC76" s="72">
        <f t="shared" si="97"/>
        <v>154872.62415695895</v>
      </c>
      <c r="ED76" s="72">
        <f t="shared" si="97"/>
        <v>154872.62415695895</v>
      </c>
      <c r="EE76" s="72">
        <f t="shared" si="97"/>
        <v>0</v>
      </c>
      <c r="EF76" s="72">
        <f t="shared" si="97"/>
        <v>0</v>
      </c>
      <c r="EG76" s="72">
        <f t="shared" si="97"/>
        <v>0</v>
      </c>
      <c r="EH76" s="72">
        <f t="shared" si="97"/>
        <v>0</v>
      </c>
      <c r="EI76" s="72">
        <f t="shared" si="97"/>
        <v>0</v>
      </c>
      <c r="EJ76" s="72">
        <f t="shared" si="97"/>
        <v>0</v>
      </c>
      <c r="EK76" s="72">
        <f t="shared" si="97"/>
        <v>0</v>
      </c>
      <c r="EL76" s="72">
        <f t="shared" si="97"/>
        <v>0</v>
      </c>
      <c r="EM76" s="72">
        <f t="shared" si="97"/>
        <v>0</v>
      </c>
      <c r="EN76" s="72">
        <f t="shared" si="97"/>
        <v>0</v>
      </c>
      <c r="EO76" s="72">
        <f t="shared" si="97"/>
        <v>0</v>
      </c>
      <c r="EP76" s="72">
        <f t="shared" si="93"/>
        <v>0</v>
      </c>
      <c r="ES76" s="72">
        <f t="shared" si="98"/>
        <v>0</v>
      </c>
      <c r="ET76" s="72">
        <f t="shared" si="98"/>
        <v>65837.5</v>
      </c>
      <c r="EU76" s="72">
        <f t="shared" si="98"/>
        <v>65837.5</v>
      </c>
      <c r="EV76" s="72">
        <f t="shared" si="98"/>
        <v>65837.5</v>
      </c>
      <c r="EW76" s="72">
        <f t="shared" si="98"/>
        <v>0</v>
      </c>
      <c r="EX76" s="72">
        <f t="shared" si="98"/>
        <v>0</v>
      </c>
      <c r="EY76" s="72">
        <f t="shared" si="98"/>
        <v>0</v>
      </c>
      <c r="EZ76" s="72">
        <f t="shared" si="98"/>
        <v>0</v>
      </c>
      <c r="FA76" s="72">
        <f t="shared" si="98"/>
        <v>0</v>
      </c>
      <c r="FB76" s="72">
        <f t="shared" si="98"/>
        <v>0</v>
      </c>
      <c r="FC76" s="72">
        <f t="shared" si="98"/>
        <v>0</v>
      </c>
      <c r="FD76" s="72">
        <f t="shared" si="98"/>
        <v>0</v>
      </c>
      <c r="FE76" s="72">
        <f t="shared" si="98"/>
        <v>0</v>
      </c>
      <c r="FF76" s="72">
        <f t="shared" si="98"/>
        <v>0</v>
      </c>
      <c r="FG76" s="72">
        <f t="shared" si="98"/>
        <v>0</v>
      </c>
      <c r="FH76" s="72">
        <f t="shared" si="94"/>
        <v>0</v>
      </c>
      <c r="FK76" s="72">
        <f t="shared" si="99"/>
        <v>0</v>
      </c>
      <c r="FL76" s="72">
        <f t="shared" si="99"/>
        <v>0</v>
      </c>
      <c r="FM76" s="72">
        <f t="shared" si="99"/>
        <v>0</v>
      </c>
      <c r="FN76" s="72">
        <f t="shared" si="99"/>
        <v>0</v>
      </c>
      <c r="FO76" s="72">
        <f t="shared" si="99"/>
        <v>0</v>
      </c>
      <c r="FP76" s="72">
        <f t="shared" si="99"/>
        <v>0</v>
      </c>
      <c r="FQ76" s="72">
        <f t="shared" si="99"/>
        <v>0</v>
      </c>
      <c r="FR76" s="72">
        <f t="shared" si="99"/>
        <v>0</v>
      </c>
      <c r="FS76" s="72">
        <f t="shared" si="99"/>
        <v>0</v>
      </c>
      <c r="FT76" s="72">
        <f t="shared" si="99"/>
        <v>0</v>
      </c>
      <c r="FU76" s="72">
        <f t="shared" si="99"/>
        <v>0</v>
      </c>
      <c r="FV76" s="72">
        <f t="shared" si="99"/>
        <v>0</v>
      </c>
      <c r="FW76" s="72">
        <f t="shared" si="99"/>
        <v>0</v>
      </c>
      <c r="FX76" s="72">
        <f t="shared" si="99"/>
        <v>0</v>
      </c>
      <c r="FY76" s="72">
        <f t="shared" si="99"/>
        <v>0</v>
      </c>
      <c r="FZ76" s="72">
        <f t="shared" si="99"/>
        <v>0</v>
      </c>
    </row>
    <row r="77" spans="2:182" s="63" customFormat="1" x14ac:dyDescent="0.25">
      <c r="B77" s="59">
        <v>57</v>
      </c>
      <c r="C77" s="60" t="s">
        <v>30</v>
      </c>
      <c r="D77" s="61" t="s">
        <v>10</v>
      </c>
      <c r="E77" s="74" t="s">
        <v>138</v>
      </c>
      <c r="F77" s="74" t="s">
        <v>137</v>
      </c>
      <c r="H77" s="64">
        <v>44887</v>
      </c>
      <c r="I77" s="64">
        <v>44897</v>
      </c>
      <c r="J77" s="64">
        <v>44904</v>
      </c>
      <c r="K77" s="64">
        <v>44912</v>
      </c>
      <c r="L77" s="64">
        <v>44915</v>
      </c>
      <c r="M77" s="64">
        <v>44927</v>
      </c>
      <c r="N77" s="64">
        <v>45017</v>
      </c>
      <c r="O77" s="65">
        <v>3</v>
      </c>
      <c r="Q77" s="65">
        <v>0</v>
      </c>
      <c r="R77" s="65">
        <v>1</v>
      </c>
      <c r="S77" s="66">
        <v>1</v>
      </c>
      <c r="T77" s="66">
        <v>1</v>
      </c>
      <c r="U77" s="66">
        <v>0</v>
      </c>
      <c r="V77" s="66">
        <v>0</v>
      </c>
      <c r="W77" s="66">
        <v>0</v>
      </c>
      <c r="X77" s="66">
        <v>0</v>
      </c>
      <c r="Y77" s="66">
        <v>0</v>
      </c>
      <c r="Z77" s="66"/>
      <c r="AA77" s="66"/>
      <c r="AB77" s="66"/>
      <c r="AC77" s="65"/>
      <c r="AD77" s="65"/>
      <c r="AE77" s="65"/>
      <c r="AF77" s="65"/>
      <c r="AG77" s="65"/>
      <c r="AI77" s="65">
        <f t="shared" si="0"/>
        <v>3</v>
      </c>
      <c r="AK77" s="67">
        <v>1645138.4898835071</v>
      </c>
      <c r="AL77" s="67">
        <v>158333</v>
      </c>
      <c r="AM77" s="67">
        <v>0</v>
      </c>
      <c r="AN77" s="67">
        <v>55000</v>
      </c>
      <c r="AO77" s="67">
        <f t="shared" si="101"/>
        <v>206497.48559166156</v>
      </c>
      <c r="AP77" s="67">
        <f t="shared" si="102"/>
        <v>126243.00429184551</v>
      </c>
      <c r="AQ77" s="67">
        <f t="shared" si="103"/>
        <v>10820.828939301044</v>
      </c>
      <c r="AR77" s="67">
        <f t="shared" si="104"/>
        <v>0</v>
      </c>
      <c r="AS77" s="67">
        <f t="shared" si="68"/>
        <v>27292.406842427958</v>
      </c>
      <c r="AT77" s="67">
        <f t="shared" si="26"/>
        <v>1487617.764218271</v>
      </c>
      <c r="AU77" s="68"/>
      <c r="AV77" s="69">
        <f t="shared" si="27"/>
        <v>1645138.4898835071</v>
      </c>
      <c r="AW77" s="69">
        <f t="shared" si="6"/>
        <v>158333</v>
      </c>
      <c r="AX77" s="69">
        <f t="shared" si="6"/>
        <v>0</v>
      </c>
      <c r="AY77" s="69">
        <f t="shared" si="6"/>
        <v>55000</v>
      </c>
      <c r="AZ77" s="67">
        <f t="shared" si="105"/>
        <v>43283.315757204175</v>
      </c>
      <c r="BA77" s="69">
        <f t="shared" si="106"/>
        <v>0</v>
      </c>
      <c r="BB77" s="69">
        <f t="shared" si="107"/>
        <v>17132.979153893317</v>
      </c>
      <c r="BC77" s="69">
        <f t="shared" si="108"/>
        <v>35889.082648681797</v>
      </c>
      <c r="BD77" s="69">
        <f t="shared" si="28"/>
        <v>105202.50357653791</v>
      </c>
      <c r="BE77" s="69">
        <f t="shared" si="73"/>
        <v>172739.54143776826</v>
      </c>
      <c r="BF77" s="69">
        <f t="shared" si="109"/>
        <v>9224.2915127768247</v>
      </c>
      <c r="BG77" s="69">
        <f t="shared" si="110"/>
        <v>154872.62415695895</v>
      </c>
      <c r="BH77" s="69">
        <f t="shared" si="111"/>
        <v>62500</v>
      </c>
      <c r="BI77" s="69">
        <f t="shared" si="112"/>
        <v>3337.5</v>
      </c>
      <c r="BJ77" s="69">
        <f t="shared" si="16"/>
        <v>0</v>
      </c>
      <c r="BK77" s="69">
        <f t="shared" si="113"/>
        <v>0</v>
      </c>
      <c r="BL77" s="69">
        <f t="shared" si="18"/>
        <v>0</v>
      </c>
      <c r="BM77" s="69"/>
      <c r="BN77" s="69">
        <f t="shared" si="29"/>
        <v>2462653.3281273278</v>
      </c>
      <c r="BO77" s="70"/>
      <c r="BP77" s="71">
        <f t="shared" si="118"/>
        <v>1954776.8674432863</v>
      </c>
      <c r="BQ77" s="71">
        <f t="shared" si="119"/>
        <v>287166.33652708301</v>
      </c>
      <c r="BR77" s="71">
        <f t="shared" si="120"/>
        <v>154872.62415695895</v>
      </c>
      <c r="BS77" s="71">
        <f t="shared" si="121"/>
        <v>65837.5</v>
      </c>
      <c r="BT77" s="71">
        <f t="shared" si="114"/>
        <v>0</v>
      </c>
      <c r="BU77" s="71">
        <f t="shared" si="122"/>
        <v>2462653.3281273283</v>
      </c>
      <c r="BW77" s="68"/>
      <c r="BX77" s="71">
        <f t="shared" si="115"/>
        <v>0</v>
      </c>
      <c r="BY77" s="71">
        <f t="shared" si="115"/>
        <v>2462653.3281273278</v>
      </c>
      <c r="BZ77" s="71">
        <f t="shared" si="115"/>
        <v>2462653.3281273278</v>
      </c>
      <c r="CA77" s="71">
        <f t="shared" si="115"/>
        <v>2462653.3281273278</v>
      </c>
      <c r="CB77" s="71">
        <f t="shared" si="115"/>
        <v>0</v>
      </c>
      <c r="CC77" s="71">
        <f t="shared" si="115"/>
        <v>0</v>
      </c>
      <c r="CD77" s="71">
        <f t="shared" si="115"/>
        <v>0</v>
      </c>
      <c r="CE77" s="71">
        <f t="shared" si="115"/>
        <v>0</v>
      </c>
      <c r="CF77" s="71">
        <f t="shared" si="115"/>
        <v>0</v>
      </c>
      <c r="CG77" s="71">
        <f t="shared" si="115"/>
        <v>0</v>
      </c>
      <c r="CH77" s="71">
        <f t="shared" si="115"/>
        <v>0</v>
      </c>
      <c r="CI77" s="71">
        <f t="shared" si="115"/>
        <v>0</v>
      </c>
      <c r="CJ77" s="71">
        <f t="shared" si="115"/>
        <v>0</v>
      </c>
      <c r="CK77" s="71">
        <f t="shared" si="115"/>
        <v>0</v>
      </c>
      <c r="CL77" s="71">
        <f t="shared" si="115"/>
        <v>0</v>
      </c>
      <c r="CM77" s="71">
        <f t="shared" si="115"/>
        <v>0</v>
      </c>
      <c r="CN77" s="71">
        <f t="shared" si="116"/>
        <v>0</v>
      </c>
      <c r="CQ77" s="72">
        <f t="shared" si="95"/>
        <v>0</v>
      </c>
      <c r="CR77" s="72">
        <f t="shared" si="95"/>
        <v>1954776.8674432863</v>
      </c>
      <c r="CS77" s="72">
        <f t="shared" si="95"/>
        <v>1954776.8674432863</v>
      </c>
      <c r="CT77" s="72">
        <f t="shared" si="95"/>
        <v>1954776.8674432863</v>
      </c>
      <c r="CU77" s="72">
        <f t="shared" si="95"/>
        <v>0</v>
      </c>
      <c r="CV77" s="72">
        <f t="shared" si="95"/>
        <v>0</v>
      </c>
      <c r="CW77" s="72">
        <f t="shared" si="95"/>
        <v>0</v>
      </c>
      <c r="CX77" s="72">
        <f t="shared" si="95"/>
        <v>0</v>
      </c>
      <c r="CY77" s="72">
        <f t="shared" si="95"/>
        <v>0</v>
      </c>
      <c r="CZ77" s="72">
        <f t="shared" si="95"/>
        <v>0</v>
      </c>
      <c r="DA77" s="72">
        <f t="shared" si="95"/>
        <v>0</v>
      </c>
      <c r="DB77" s="72">
        <f t="shared" si="95"/>
        <v>0</v>
      </c>
      <c r="DC77" s="72">
        <f t="shared" si="95"/>
        <v>0</v>
      </c>
      <c r="DD77" s="72">
        <f t="shared" si="95"/>
        <v>0</v>
      </c>
      <c r="DE77" s="72">
        <f t="shared" si="95"/>
        <v>0</v>
      </c>
      <c r="DF77" s="72">
        <f t="shared" si="92"/>
        <v>0</v>
      </c>
      <c r="DG77" s="73"/>
      <c r="DI77" s="72">
        <f t="shared" si="117"/>
        <v>0</v>
      </c>
      <c r="DJ77" s="72">
        <f t="shared" si="117"/>
        <v>287166.33652708301</v>
      </c>
      <c r="DK77" s="72">
        <f t="shared" si="117"/>
        <v>287166.33652708301</v>
      </c>
      <c r="DL77" s="72">
        <f t="shared" si="117"/>
        <v>287166.33652708301</v>
      </c>
      <c r="DM77" s="72">
        <f t="shared" si="117"/>
        <v>0</v>
      </c>
      <c r="DN77" s="72">
        <f t="shared" si="117"/>
        <v>0</v>
      </c>
      <c r="DO77" s="72">
        <f t="shared" si="117"/>
        <v>0</v>
      </c>
      <c r="DP77" s="72">
        <f t="shared" si="117"/>
        <v>0</v>
      </c>
      <c r="DQ77" s="72">
        <f t="shared" si="117"/>
        <v>0</v>
      </c>
      <c r="DR77" s="72">
        <f t="shared" si="117"/>
        <v>0</v>
      </c>
      <c r="DS77" s="72">
        <f t="shared" si="117"/>
        <v>0</v>
      </c>
      <c r="DT77" s="72">
        <f t="shared" si="117"/>
        <v>0</v>
      </c>
      <c r="DU77" s="72">
        <f t="shared" si="117"/>
        <v>0</v>
      </c>
      <c r="DV77" s="72">
        <f t="shared" si="117"/>
        <v>0</v>
      </c>
      <c r="DW77" s="72">
        <f t="shared" si="117"/>
        <v>0</v>
      </c>
      <c r="DX77" s="72">
        <f t="shared" si="117"/>
        <v>0</v>
      </c>
      <c r="EA77" s="72">
        <f t="shared" si="97"/>
        <v>0</v>
      </c>
      <c r="EB77" s="72">
        <f t="shared" si="97"/>
        <v>154872.62415695895</v>
      </c>
      <c r="EC77" s="72">
        <f t="shared" si="97"/>
        <v>154872.62415695895</v>
      </c>
      <c r="ED77" s="72">
        <f t="shared" si="97"/>
        <v>154872.62415695895</v>
      </c>
      <c r="EE77" s="72">
        <f t="shared" si="97"/>
        <v>0</v>
      </c>
      <c r="EF77" s="72">
        <f t="shared" si="97"/>
        <v>0</v>
      </c>
      <c r="EG77" s="72">
        <f t="shared" si="97"/>
        <v>0</v>
      </c>
      <c r="EH77" s="72">
        <f t="shared" si="97"/>
        <v>0</v>
      </c>
      <c r="EI77" s="72">
        <f t="shared" si="97"/>
        <v>0</v>
      </c>
      <c r="EJ77" s="72">
        <f t="shared" si="97"/>
        <v>0</v>
      </c>
      <c r="EK77" s="72">
        <f t="shared" si="97"/>
        <v>0</v>
      </c>
      <c r="EL77" s="72">
        <f t="shared" si="97"/>
        <v>0</v>
      </c>
      <c r="EM77" s="72">
        <f t="shared" si="97"/>
        <v>0</v>
      </c>
      <c r="EN77" s="72">
        <f t="shared" si="97"/>
        <v>0</v>
      </c>
      <c r="EO77" s="72">
        <f t="shared" si="97"/>
        <v>0</v>
      </c>
      <c r="EP77" s="72">
        <f t="shared" si="93"/>
        <v>0</v>
      </c>
      <c r="ES77" s="72">
        <f t="shared" si="98"/>
        <v>0</v>
      </c>
      <c r="ET77" s="72">
        <f t="shared" si="98"/>
        <v>65837.5</v>
      </c>
      <c r="EU77" s="72">
        <f t="shared" si="98"/>
        <v>65837.5</v>
      </c>
      <c r="EV77" s="72">
        <f t="shared" si="98"/>
        <v>65837.5</v>
      </c>
      <c r="EW77" s="72">
        <f t="shared" si="98"/>
        <v>0</v>
      </c>
      <c r="EX77" s="72">
        <f t="shared" si="98"/>
        <v>0</v>
      </c>
      <c r="EY77" s="72">
        <f t="shared" si="98"/>
        <v>0</v>
      </c>
      <c r="EZ77" s="72">
        <f t="shared" si="98"/>
        <v>0</v>
      </c>
      <c r="FA77" s="72">
        <f t="shared" si="98"/>
        <v>0</v>
      </c>
      <c r="FB77" s="72">
        <f t="shared" si="98"/>
        <v>0</v>
      </c>
      <c r="FC77" s="72">
        <f t="shared" si="98"/>
        <v>0</v>
      </c>
      <c r="FD77" s="72">
        <f t="shared" si="98"/>
        <v>0</v>
      </c>
      <c r="FE77" s="72">
        <f t="shared" si="98"/>
        <v>0</v>
      </c>
      <c r="FF77" s="72">
        <f t="shared" si="98"/>
        <v>0</v>
      </c>
      <c r="FG77" s="72">
        <f t="shared" si="98"/>
        <v>0</v>
      </c>
      <c r="FH77" s="72">
        <f t="shared" si="94"/>
        <v>0</v>
      </c>
      <c r="FK77" s="72">
        <f t="shared" si="99"/>
        <v>0</v>
      </c>
      <c r="FL77" s="72">
        <f t="shared" si="99"/>
        <v>0</v>
      </c>
      <c r="FM77" s="72">
        <f t="shared" si="99"/>
        <v>0</v>
      </c>
      <c r="FN77" s="72">
        <f t="shared" si="99"/>
        <v>0</v>
      </c>
      <c r="FO77" s="72">
        <f t="shared" si="99"/>
        <v>0</v>
      </c>
      <c r="FP77" s="72">
        <f t="shared" si="99"/>
        <v>0</v>
      </c>
      <c r="FQ77" s="72">
        <f t="shared" si="99"/>
        <v>0</v>
      </c>
      <c r="FR77" s="72">
        <f t="shared" si="99"/>
        <v>0</v>
      </c>
      <c r="FS77" s="72">
        <f t="shared" si="99"/>
        <v>0</v>
      </c>
      <c r="FT77" s="72">
        <f t="shared" si="99"/>
        <v>0</v>
      </c>
      <c r="FU77" s="72">
        <f t="shared" si="99"/>
        <v>0</v>
      </c>
      <c r="FV77" s="72">
        <f t="shared" si="99"/>
        <v>0</v>
      </c>
      <c r="FW77" s="72">
        <f t="shared" si="99"/>
        <v>0</v>
      </c>
      <c r="FX77" s="72">
        <f t="shared" si="99"/>
        <v>0</v>
      </c>
      <c r="FY77" s="72">
        <f t="shared" si="99"/>
        <v>0</v>
      </c>
      <c r="FZ77" s="72">
        <f t="shared" si="99"/>
        <v>0</v>
      </c>
    </row>
    <row r="78" spans="2:182" s="63" customFormat="1" x14ac:dyDescent="0.25">
      <c r="B78" s="59">
        <v>58</v>
      </c>
      <c r="C78" s="60" t="s">
        <v>30</v>
      </c>
      <c r="D78" s="61" t="s">
        <v>10</v>
      </c>
      <c r="E78" s="74" t="s">
        <v>138</v>
      </c>
      <c r="F78" s="74" t="s">
        <v>137</v>
      </c>
      <c r="H78" s="64">
        <v>44887</v>
      </c>
      <c r="I78" s="64">
        <v>44897</v>
      </c>
      <c r="J78" s="64">
        <v>44904</v>
      </c>
      <c r="K78" s="64">
        <v>44912</v>
      </c>
      <c r="L78" s="64">
        <v>44915</v>
      </c>
      <c r="M78" s="64">
        <v>44927</v>
      </c>
      <c r="N78" s="64">
        <v>45017</v>
      </c>
      <c r="O78" s="65">
        <v>3</v>
      </c>
      <c r="Q78" s="65">
        <v>0</v>
      </c>
      <c r="R78" s="65">
        <v>1</v>
      </c>
      <c r="S78" s="66">
        <v>1</v>
      </c>
      <c r="T78" s="66">
        <v>1</v>
      </c>
      <c r="U78" s="66">
        <v>0</v>
      </c>
      <c r="V78" s="66">
        <v>0</v>
      </c>
      <c r="W78" s="66">
        <v>0</v>
      </c>
      <c r="X78" s="66">
        <v>0</v>
      </c>
      <c r="Y78" s="66">
        <v>0</v>
      </c>
      <c r="Z78" s="66"/>
      <c r="AA78" s="66"/>
      <c r="AB78" s="66"/>
      <c r="AC78" s="65"/>
      <c r="AD78" s="65"/>
      <c r="AE78" s="65"/>
      <c r="AF78" s="65"/>
      <c r="AG78" s="65"/>
      <c r="AI78" s="65">
        <f t="shared" si="0"/>
        <v>3</v>
      </c>
      <c r="AK78" s="67">
        <v>1645138.4898835071</v>
      </c>
      <c r="AL78" s="67">
        <v>158333</v>
      </c>
      <c r="AM78" s="67">
        <v>0</v>
      </c>
      <c r="AN78" s="67">
        <v>55000</v>
      </c>
      <c r="AO78" s="67">
        <f t="shared" si="101"/>
        <v>206497.48559166156</v>
      </c>
      <c r="AP78" s="67">
        <f t="shared" si="102"/>
        <v>126243.00429184551</v>
      </c>
      <c r="AQ78" s="67">
        <f t="shared" si="103"/>
        <v>10820.828939301044</v>
      </c>
      <c r="AR78" s="67">
        <f t="shared" si="104"/>
        <v>0</v>
      </c>
      <c r="AS78" s="67">
        <f t="shared" si="68"/>
        <v>27292.406842427958</v>
      </c>
      <c r="AT78" s="67">
        <f t="shared" si="26"/>
        <v>1487617.764218271</v>
      </c>
      <c r="AU78" s="68"/>
      <c r="AV78" s="69">
        <f t="shared" si="27"/>
        <v>1645138.4898835071</v>
      </c>
      <c r="AW78" s="69">
        <f t="shared" si="6"/>
        <v>158333</v>
      </c>
      <c r="AX78" s="69">
        <f t="shared" si="6"/>
        <v>0</v>
      </c>
      <c r="AY78" s="69">
        <f t="shared" si="6"/>
        <v>55000</v>
      </c>
      <c r="AZ78" s="67">
        <f t="shared" si="105"/>
        <v>43283.315757204175</v>
      </c>
      <c r="BA78" s="69">
        <f t="shared" si="106"/>
        <v>0</v>
      </c>
      <c r="BB78" s="69">
        <f t="shared" si="107"/>
        <v>17132.979153893317</v>
      </c>
      <c r="BC78" s="69">
        <f t="shared" si="108"/>
        <v>35889.082648681797</v>
      </c>
      <c r="BD78" s="69">
        <f t="shared" si="28"/>
        <v>105202.50357653791</v>
      </c>
      <c r="BE78" s="69">
        <f t="shared" si="73"/>
        <v>172739.54143776826</v>
      </c>
      <c r="BF78" s="69">
        <f t="shared" si="109"/>
        <v>9224.2915127768247</v>
      </c>
      <c r="BG78" s="69">
        <f t="shared" si="110"/>
        <v>154872.62415695895</v>
      </c>
      <c r="BH78" s="69">
        <f t="shared" si="111"/>
        <v>62500</v>
      </c>
      <c r="BI78" s="69">
        <f t="shared" si="112"/>
        <v>3337.5</v>
      </c>
      <c r="BJ78" s="69">
        <f t="shared" si="16"/>
        <v>0</v>
      </c>
      <c r="BK78" s="69">
        <f t="shared" si="113"/>
        <v>0</v>
      </c>
      <c r="BL78" s="69">
        <f t="shared" si="18"/>
        <v>0</v>
      </c>
      <c r="BM78" s="69"/>
      <c r="BN78" s="69">
        <f t="shared" si="29"/>
        <v>2462653.3281273278</v>
      </c>
      <c r="BO78" s="70"/>
      <c r="BP78" s="71">
        <f t="shared" si="118"/>
        <v>1954776.8674432863</v>
      </c>
      <c r="BQ78" s="71">
        <f t="shared" si="119"/>
        <v>287166.33652708301</v>
      </c>
      <c r="BR78" s="71">
        <f t="shared" si="120"/>
        <v>154872.62415695895</v>
      </c>
      <c r="BS78" s="71">
        <f t="shared" si="121"/>
        <v>65837.5</v>
      </c>
      <c r="BT78" s="71">
        <f t="shared" si="114"/>
        <v>0</v>
      </c>
      <c r="BU78" s="71">
        <f t="shared" si="122"/>
        <v>2462653.3281273283</v>
      </c>
      <c r="BW78" s="68"/>
      <c r="BX78" s="71">
        <f t="shared" si="115"/>
        <v>0</v>
      </c>
      <c r="BY78" s="71">
        <f t="shared" si="115"/>
        <v>2462653.3281273278</v>
      </c>
      <c r="BZ78" s="71">
        <f t="shared" si="115"/>
        <v>2462653.3281273278</v>
      </c>
      <c r="CA78" s="71">
        <f t="shared" si="115"/>
        <v>2462653.3281273278</v>
      </c>
      <c r="CB78" s="71">
        <f t="shared" si="115"/>
        <v>0</v>
      </c>
      <c r="CC78" s="71">
        <f t="shared" si="115"/>
        <v>0</v>
      </c>
      <c r="CD78" s="71">
        <f t="shared" si="115"/>
        <v>0</v>
      </c>
      <c r="CE78" s="71">
        <f t="shared" si="115"/>
        <v>0</v>
      </c>
      <c r="CF78" s="71">
        <f t="shared" si="115"/>
        <v>0</v>
      </c>
      <c r="CG78" s="71">
        <f t="shared" si="115"/>
        <v>0</v>
      </c>
      <c r="CH78" s="71">
        <f t="shared" si="115"/>
        <v>0</v>
      </c>
      <c r="CI78" s="71">
        <f t="shared" si="115"/>
        <v>0</v>
      </c>
      <c r="CJ78" s="71">
        <f t="shared" si="115"/>
        <v>0</v>
      </c>
      <c r="CK78" s="71">
        <f t="shared" si="115"/>
        <v>0</v>
      </c>
      <c r="CL78" s="71">
        <f t="shared" si="115"/>
        <v>0</v>
      </c>
      <c r="CM78" s="71">
        <f t="shared" si="115"/>
        <v>0</v>
      </c>
      <c r="CN78" s="71">
        <f t="shared" si="116"/>
        <v>0</v>
      </c>
      <c r="CQ78" s="72">
        <f t="shared" si="95"/>
        <v>0</v>
      </c>
      <c r="CR78" s="72">
        <f t="shared" si="95"/>
        <v>1954776.8674432863</v>
      </c>
      <c r="CS78" s="72">
        <f t="shared" si="95"/>
        <v>1954776.8674432863</v>
      </c>
      <c r="CT78" s="72">
        <f t="shared" si="95"/>
        <v>1954776.8674432863</v>
      </c>
      <c r="CU78" s="72">
        <f t="shared" si="95"/>
        <v>0</v>
      </c>
      <c r="CV78" s="72">
        <f t="shared" si="95"/>
        <v>0</v>
      </c>
      <c r="CW78" s="72">
        <f t="shared" si="95"/>
        <v>0</v>
      </c>
      <c r="CX78" s="72">
        <f t="shared" si="95"/>
        <v>0</v>
      </c>
      <c r="CY78" s="72">
        <f t="shared" si="95"/>
        <v>0</v>
      </c>
      <c r="CZ78" s="72">
        <f t="shared" si="95"/>
        <v>0</v>
      </c>
      <c r="DA78" s="72">
        <f t="shared" si="95"/>
        <v>0</v>
      </c>
      <c r="DB78" s="72">
        <f t="shared" si="95"/>
        <v>0</v>
      </c>
      <c r="DC78" s="72">
        <f t="shared" si="95"/>
        <v>0</v>
      </c>
      <c r="DD78" s="72">
        <f t="shared" si="95"/>
        <v>0</v>
      </c>
      <c r="DE78" s="72">
        <f t="shared" si="95"/>
        <v>0</v>
      </c>
      <c r="DF78" s="72">
        <f t="shared" si="92"/>
        <v>0</v>
      </c>
      <c r="DG78" s="73"/>
      <c r="DI78" s="72">
        <f t="shared" si="117"/>
        <v>0</v>
      </c>
      <c r="DJ78" s="72">
        <f t="shared" si="117"/>
        <v>287166.33652708301</v>
      </c>
      <c r="DK78" s="72">
        <f t="shared" si="117"/>
        <v>287166.33652708301</v>
      </c>
      <c r="DL78" s="72">
        <f t="shared" si="117"/>
        <v>287166.33652708301</v>
      </c>
      <c r="DM78" s="72">
        <f t="shared" si="117"/>
        <v>0</v>
      </c>
      <c r="DN78" s="72">
        <f t="shared" si="117"/>
        <v>0</v>
      </c>
      <c r="DO78" s="72">
        <f t="shared" si="117"/>
        <v>0</v>
      </c>
      <c r="DP78" s="72">
        <f t="shared" si="117"/>
        <v>0</v>
      </c>
      <c r="DQ78" s="72">
        <f t="shared" si="117"/>
        <v>0</v>
      </c>
      <c r="DR78" s="72">
        <f t="shared" si="117"/>
        <v>0</v>
      </c>
      <c r="DS78" s="72">
        <f t="shared" si="117"/>
        <v>0</v>
      </c>
      <c r="DT78" s="72">
        <f t="shared" si="117"/>
        <v>0</v>
      </c>
      <c r="DU78" s="72">
        <f t="shared" si="117"/>
        <v>0</v>
      </c>
      <c r="DV78" s="72">
        <f t="shared" si="117"/>
        <v>0</v>
      </c>
      <c r="DW78" s="72">
        <f t="shared" si="117"/>
        <v>0</v>
      </c>
      <c r="DX78" s="72">
        <f t="shared" si="117"/>
        <v>0</v>
      </c>
      <c r="EA78" s="72">
        <f t="shared" si="97"/>
        <v>0</v>
      </c>
      <c r="EB78" s="72">
        <f t="shared" si="97"/>
        <v>154872.62415695895</v>
      </c>
      <c r="EC78" s="72">
        <f t="shared" si="97"/>
        <v>154872.62415695895</v>
      </c>
      <c r="ED78" s="72">
        <f t="shared" si="97"/>
        <v>154872.62415695895</v>
      </c>
      <c r="EE78" s="72">
        <f t="shared" si="97"/>
        <v>0</v>
      </c>
      <c r="EF78" s="72">
        <f t="shared" si="97"/>
        <v>0</v>
      </c>
      <c r="EG78" s="72">
        <f t="shared" si="97"/>
        <v>0</v>
      </c>
      <c r="EH78" s="72">
        <f t="shared" si="97"/>
        <v>0</v>
      </c>
      <c r="EI78" s="72">
        <f t="shared" si="97"/>
        <v>0</v>
      </c>
      <c r="EJ78" s="72">
        <f t="shared" si="97"/>
        <v>0</v>
      </c>
      <c r="EK78" s="72">
        <f t="shared" si="97"/>
        <v>0</v>
      </c>
      <c r="EL78" s="72">
        <f t="shared" si="97"/>
        <v>0</v>
      </c>
      <c r="EM78" s="72">
        <f t="shared" si="97"/>
        <v>0</v>
      </c>
      <c r="EN78" s="72">
        <f t="shared" si="97"/>
        <v>0</v>
      </c>
      <c r="EO78" s="72">
        <f t="shared" si="97"/>
        <v>0</v>
      </c>
      <c r="EP78" s="72">
        <f t="shared" si="93"/>
        <v>0</v>
      </c>
      <c r="ES78" s="72">
        <f t="shared" si="98"/>
        <v>0</v>
      </c>
      <c r="ET78" s="72">
        <f t="shared" si="98"/>
        <v>65837.5</v>
      </c>
      <c r="EU78" s="72">
        <f t="shared" si="98"/>
        <v>65837.5</v>
      </c>
      <c r="EV78" s="72">
        <f t="shared" si="98"/>
        <v>65837.5</v>
      </c>
      <c r="EW78" s="72">
        <f t="shared" si="98"/>
        <v>0</v>
      </c>
      <c r="EX78" s="72">
        <f t="shared" si="98"/>
        <v>0</v>
      </c>
      <c r="EY78" s="72">
        <f t="shared" si="98"/>
        <v>0</v>
      </c>
      <c r="EZ78" s="72">
        <f t="shared" si="98"/>
        <v>0</v>
      </c>
      <c r="FA78" s="72">
        <f t="shared" si="98"/>
        <v>0</v>
      </c>
      <c r="FB78" s="72">
        <f t="shared" si="98"/>
        <v>0</v>
      </c>
      <c r="FC78" s="72">
        <f t="shared" si="98"/>
        <v>0</v>
      </c>
      <c r="FD78" s="72">
        <f t="shared" si="98"/>
        <v>0</v>
      </c>
      <c r="FE78" s="72">
        <f t="shared" si="98"/>
        <v>0</v>
      </c>
      <c r="FF78" s="72">
        <f t="shared" si="98"/>
        <v>0</v>
      </c>
      <c r="FG78" s="72">
        <f t="shared" si="98"/>
        <v>0</v>
      </c>
      <c r="FH78" s="72">
        <f t="shared" si="94"/>
        <v>0</v>
      </c>
      <c r="FK78" s="72">
        <f t="shared" si="99"/>
        <v>0</v>
      </c>
      <c r="FL78" s="72">
        <f t="shared" si="99"/>
        <v>0</v>
      </c>
      <c r="FM78" s="72">
        <f t="shared" si="99"/>
        <v>0</v>
      </c>
      <c r="FN78" s="72">
        <f t="shared" si="99"/>
        <v>0</v>
      </c>
      <c r="FO78" s="72">
        <f t="shared" si="99"/>
        <v>0</v>
      </c>
      <c r="FP78" s="72">
        <f t="shared" si="99"/>
        <v>0</v>
      </c>
      <c r="FQ78" s="72">
        <f t="shared" si="99"/>
        <v>0</v>
      </c>
      <c r="FR78" s="72">
        <f t="shared" si="99"/>
        <v>0</v>
      </c>
      <c r="FS78" s="72">
        <f t="shared" si="99"/>
        <v>0</v>
      </c>
      <c r="FT78" s="72">
        <f t="shared" si="99"/>
        <v>0</v>
      </c>
      <c r="FU78" s="72">
        <f t="shared" si="99"/>
        <v>0</v>
      </c>
      <c r="FV78" s="72">
        <f t="shared" si="99"/>
        <v>0</v>
      </c>
      <c r="FW78" s="72">
        <f t="shared" si="99"/>
        <v>0</v>
      </c>
      <c r="FX78" s="72">
        <f t="shared" si="99"/>
        <v>0</v>
      </c>
      <c r="FY78" s="72">
        <f t="shared" si="99"/>
        <v>0</v>
      </c>
      <c r="FZ78" s="72">
        <f t="shared" si="99"/>
        <v>0</v>
      </c>
    </row>
    <row r="79" spans="2:182" s="63" customFormat="1" x14ac:dyDescent="0.25">
      <c r="B79" s="59">
        <v>59</v>
      </c>
      <c r="C79" s="60" t="s">
        <v>30</v>
      </c>
      <c r="D79" s="61" t="s">
        <v>46</v>
      </c>
      <c r="E79" s="74" t="s">
        <v>136</v>
      </c>
      <c r="F79" s="74" t="s">
        <v>137</v>
      </c>
      <c r="H79" s="64">
        <v>44887</v>
      </c>
      <c r="I79" s="64">
        <v>44897</v>
      </c>
      <c r="J79" s="64">
        <v>44904</v>
      </c>
      <c r="K79" s="64">
        <v>44912</v>
      </c>
      <c r="L79" s="64">
        <v>44915</v>
      </c>
      <c r="M79" s="64">
        <v>44927</v>
      </c>
      <c r="N79" s="64">
        <v>45017</v>
      </c>
      <c r="O79" s="65">
        <v>3</v>
      </c>
      <c r="Q79" s="65">
        <v>0</v>
      </c>
      <c r="R79" s="65">
        <v>1</v>
      </c>
      <c r="S79" s="66">
        <v>1</v>
      </c>
      <c r="T79" s="66">
        <v>1</v>
      </c>
      <c r="U79" s="66">
        <v>0</v>
      </c>
      <c r="V79" s="66">
        <v>0</v>
      </c>
      <c r="W79" s="66">
        <v>0</v>
      </c>
      <c r="X79" s="66">
        <v>0</v>
      </c>
      <c r="Y79" s="66">
        <v>0</v>
      </c>
      <c r="Z79" s="66"/>
      <c r="AA79" s="66"/>
      <c r="AB79" s="66"/>
      <c r="AC79" s="65"/>
      <c r="AD79" s="65"/>
      <c r="AE79" s="65"/>
      <c r="AF79" s="65"/>
      <c r="AG79" s="65"/>
      <c r="AI79" s="65">
        <f t="shared" si="0"/>
        <v>3</v>
      </c>
      <c r="AK79" s="67">
        <v>1085728.6299999999</v>
      </c>
      <c r="AL79" s="67">
        <v>158333</v>
      </c>
      <c r="AM79" s="67">
        <v>0</v>
      </c>
      <c r="AN79" s="67">
        <v>55000</v>
      </c>
      <c r="AO79" s="67">
        <f t="shared" si="101"/>
        <v>142445.05663499999</v>
      </c>
      <c r="AP79" s="67">
        <f t="shared" si="102"/>
        <v>87084.314100000003</v>
      </c>
      <c r="AQ79" s="67">
        <f t="shared" si="103"/>
        <v>7464.3697799999991</v>
      </c>
      <c r="AR79" s="67">
        <f t="shared" si="104"/>
        <v>0</v>
      </c>
      <c r="AS79" s="67">
        <f t="shared" si="68"/>
        <v>9178.7155793999955</v>
      </c>
      <c r="AT79" s="67">
        <f t="shared" si="26"/>
        <v>1052889.1739055999</v>
      </c>
      <c r="AU79" s="68"/>
      <c r="AV79" s="69">
        <f t="shared" si="27"/>
        <v>1085728.6299999999</v>
      </c>
      <c r="AW79" s="69">
        <f t="shared" si="6"/>
        <v>158333</v>
      </c>
      <c r="AX79" s="69">
        <f t="shared" si="6"/>
        <v>0</v>
      </c>
      <c r="AY79" s="69">
        <f t="shared" si="6"/>
        <v>55000</v>
      </c>
      <c r="AZ79" s="67">
        <f t="shared" si="105"/>
        <v>29857.479119999996</v>
      </c>
      <c r="BA79" s="69">
        <f t="shared" si="106"/>
        <v>0</v>
      </c>
      <c r="BB79" s="69">
        <f t="shared" si="107"/>
        <v>11818.585484999998</v>
      </c>
      <c r="BC79" s="69">
        <f t="shared" si="108"/>
        <v>24756.826437</v>
      </c>
      <c r="BD79" s="69">
        <f t="shared" si="28"/>
        <v>72570.261749999991</v>
      </c>
      <c r="BE79" s="69">
        <f t="shared" si="73"/>
        <v>61072.235437499992</v>
      </c>
      <c r="BF79" s="69">
        <f t="shared" si="109"/>
        <v>3261.2573723625046</v>
      </c>
      <c r="BG79" s="69">
        <f t="shared" si="110"/>
        <v>108255.13583333332</v>
      </c>
      <c r="BH79" s="69">
        <f t="shared" si="111"/>
        <v>62500</v>
      </c>
      <c r="BI79" s="69">
        <f t="shared" si="112"/>
        <v>3337.5</v>
      </c>
      <c r="BJ79" s="69">
        <f t="shared" si="16"/>
        <v>0</v>
      </c>
      <c r="BK79" s="69">
        <f t="shared" si="113"/>
        <v>0</v>
      </c>
      <c r="BL79" s="69">
        <f t="shared" si="18"/>
        <v>0</v>
      </c>
      <c r="BM79" s="69"/>
      <c r="BN79" s="69">
        <f t="shared" si="29"/>
        <v>1676490.9114351957</v>
      </c>
      <c r="BO79" s="70"/>
      <c r="BP79" s="71">
        <f t="shared" si="118"/>
        <v>1365494.5210419998</v>
      </c>
      <c r="BQ79" s="71">
        <f t="shared" si="119"/>
        <v>136903.75455986249</v>
      </c>
      <c r="BR79" s="71">
        <f t="shared" si="120"/>
        <v>108255.13583333332</v>
      </c>
      <c r="BS79" s="71">
        <f t="shared" si="121"/>
        <v>65837.5</v>
      </c>
      <c r="BT79" s="71">
        <f t="shared" si="114"/>
        <v>0</v>
      </c>
      <c r="BU79" s="71">
        <f t="shared" si="122"/>
        <v>1676490.9114351955</v>
      </c>
      <c r="BW79" s="68"/>
      <c r="BX79" s="71">
        <f t="shared" si="115"/>
        <v>0</v>
      </c>
      <c r="BY79" s="71">
        <f t="shared" si="115"/>
        <v>1676490.9114351957</v>
      </c>
      <c r="BZ79" s="71">
        <f t="shared" si="115"/>
        <v>1676490.9114351957</v>
      </c>
      <c r="CA79" s="71">
        <f t="shared" si="115"/>
        <v>1676490.9114351957</v>
      </c>
      <c r="CB79" s="71">
        <f t="shared" si="115"/>
        <v>0</v>
      </c>
      <c r="CC79" s="71">
        <f t="shared" si="115"/>
        <v>0</v>
      </c>
      <c r="CD79" s="71">
        <f t="shared" si="115"/>
        <v>0</v>
      </c>
      <c r="CE79" s="71">
        <f t="shared" si="115"/>
        <v>0</v>
      </c>
      <c r="CF79" s="71">
        <f t="shared" si="115"/>
        <v>0</v>
      </c>
      <c r="CG79" s="71">
        <f t="shared" si="115"/>
        <v>0</v>
      </c>
      <c r="CH79" s="71">
        <f t="shared" si="115"/>
        <v>0</v>
      </c>
      <c r="CI79" s="71">
        <f t="shared" si="115"/>
        <v>0</v>
      </c>
      <c r="CJ79" s="71">
        <f t="shared" si="115"/>
        <v>0</v>
      </c>
      <c r="CK79" s="71">
        <f t="shared" si="115"/>
        <v>0</v>
      </c>
      <c r="CL79" s="71">
        <f t="shared" si="115"/>
        <v>0</v>
      </c>
      <c r="CM79" s="71">
        <f t="shared" si="115"/>
        <v>0</v>
      </c>
      <c r="CN79" s="71">
        <f t="shared" si="116"/>
        <v>0</v>
      </c>
      <c r="CQ79" s="72">
        <f t="shared" si="95"/>
        <v>0</v>
      </c>
      <c r="CR79" s="72">
        <f t="shared" si="95"/>
        <v>1365494.5210419998</v>
      </c>
      <c r="CS79" s="72">
        <f t="shared" si="95"/>
        <v>1365494.5210419998</v>
      </c>
      <c r="CT79" s="72">
        <f t="shared" si="95"/>
        <v>1365494.5210419998</v>
      </c>
      <c r="CU79" s="72">
        <f t="shared" si="95"/>
        <v>0</v>
      </c>
      <c r="CV79" s="72">
        <f t="shared" si="95"/>
        <v>0</v>
      </c>
      <c r="CW79" s="72">
        <f t="shared" si="95"/>
        <v>0</v>
      </c>
      <c r="CX79" s="72">
        <f t="shared" si="95"/>
        <v>0</v>
      </c>
      <c r="CY79" s="72">
        <f t="shared" si="95"/>
        <v>0</v>
      </c>
      <c r="CZ79" s="72">
        <f t="shared" si="95"/>
        <v>0</v>
      </c>
      <c r="DA79" s="72">
        <f t="shared" si="95"/>
        <v>0</v>
      </c>
      <c r="DB79" s="72">
        <f t="shared" si="95"/>
        <v>0</v>
      </c>
      <c r="DC79" s="72">
        <f t="shared" si="95"/>
        <v>0</v>
      </c>
      <c r="DD79" s="72">
        <f t="shared" si="95"/>
        <v>0</v>
      </c>
      <c r="DE79" s="72">
        <f t="shared" si="95"/>
        <v>0</v>
      </c>
      <c r="DF79" s="72">
        <f t="shared" si="92"/>
        <v>0</v>
      </c>
      <c r="DG79" s="73"/>
      <c r="DI79" s="72">
        <f t="shared" si="117"/>
        <v>0</v>
      </c>
      <c r="DJ79" s="72">
        <f t="shared" si="117"/>
        <v>136903.75455986249</v>
      </c>
      <c r="DK79" s="72">
        <f t="shared" si="117"/>
        <v>136903.75455986249</v>
      </c>
      <c r="DL79" s="72">
        <f t="shared" si="117"/>
        <v>136903.75455986249</v>
      </c>
      <c r="DM79" s="72">
        <f t="shared" si="117"/>
        <v>0</v>
      </c>
      <c r="DN79" s="72">
        <f t="shared" si="117"/>
        <v>0</v>
      </c>
      <c r="DO79" s="72">
        <f t="shared" si="117"/>
        <v>0</v>
      </c>
      <c r="DP79" s="72">
        <f t="shared" si="117"/>
        <v>0</v>
      </c>
      <c r="DQ79" s="72">
        <f t="shared" si="117"/>
        <v>0</v>
      </c>
      <c r="DR79" s="72">
        <f t="shared" si="117"/>
        <v>0</v>
      </c>
      <c r="DS79" s="72">
        <f t="shared" si="117"/>
        <v>0</v>
      </c>
      <c r="DT79" s="72">
        <f t="shared" si="117"/>
        <v>0</v>
      </c>
      <c r="DU79" s="72">
        <f t="shared" si="117"/>
        <v>0</v>
      </c>
      <c r="DV79" s="72">
        <f t="shared" si="117"/>
        <v>0</v>
      </c>
      <c r="DW79" s="72">
        <f t="shared" si="117"/>
        <v>0</v>
      </c>
      <c r="DX79" s="72">
        <f t="shared" si="117"/>
        <v>0</v>
      </c>
      <c r="EA79" s="72">
        <f t="shared" si="97"/>
        <v>0</v>
      </c>
      <c r="EB79" s="72">
        <f t="shared" si="97"/>
        <v>108255.13583333332</v>
      </c>
      <c r="EC79" s="72">
        <f t="shared" si="97"/>
        <v>108255.13583333332</v>
      </c>
      <c r="ED79" s="72">
        <f t="shared" si="97"/>
        <v>108255.13583333332</v>
      </c>
      <c r="EE79" s="72">
        <f t="shared" si="97"/>
        <v>0</v>
      </c>
      <c r="EF79" s="72">
        <f t="shared" si="97"/>
        <v>0</v>
      </c>
      <c r="EG79" s="72">
        <f t="shared" si="97"/>
        <v>0</v>
      </c>
      <c r="EH79" s="72">
        <f t="shared" si="97"/>
        <v>0</v>
      </c>
      <c r="EI79" s="72">
        <f t="shared" si="97"/>
        <v>0</v>
      </c>
      <c r="EJ79" s="72">
        <f t="shared" si="97"/>
        <v>0</v>
      </c>
      <c r="EK79" s="72">
        <f t="shared" si="97"/>
        <v>0</v>
      </c>
      <c r="EL79" s="72">
        <f t="shared" si="97"/>
        <v>0</v>
      </c>
      <c r="EM79" s="72">
        <f t="shared" si="97"/>
        <v>0</v>
      </c>
      <c r="EN79" s="72">
        <f t="shared" si="97"/>
        <v>0</v>
      </c>
      <c r="EO79" s="72">
        <f t="shared" si="97"/>
        <v>0</v>
      </c>
      <c r="EP79" s="72">
        <f t="shared" si="93"/>
        <v>0</v>
      </c>
      <c r="ES79" s="72">
        <f t="shared" si="98"/>
        <v>0</v>
      </c>
      <c r="ET79" s="72">
        <f t="shared" si="98"/>
        <v>65837.5</v>
      </c>
      <c r="EU79" s="72">
        <f t="shared" si="98"/>
        <v>65837.5</v>
      </c>
      <c r="EV79" s="72">
        <f t="shared" si="98"/>
        <v>65837.5</v>
      </c>
      <c r="EW79" s="72">
        <f t="shared" si="98"/>
        <v>0</v>
      </c>
      <c r="EX79" s="72">
        <f t="shared" si="98"/>
        <v>0</v>
      </c>
      <c r="EY79" s="72">
        <f t="shared" si="98"/>
        <v>0</v>
      </c>
      <c r="EZ79" s="72">
        <f t="shared" si="98"/>
        <v>0</v>
      </c>
      <c r="FA79" s="72">
        <f t="shared" si="98"/>
        <v>0</v>
      </c>
      <c r="FB79" s="72">
        <f t="shared" si="98"/>
        <v>0</v>
      </c>
      <c r="FC79" s="72">
        <f t="shared" si="98"/>
        <v>0</v>
      </c>
      <c r="FD79" s="72">
        <f t="shared" si="98"/>
        <v>0</v>
      </c>
      <c r="FE79" s="72">
        <f t="shared" si="98"/>
        <v>0</v>
      </c>
      <c r="FF79" s="72">
        <f t="shared" si="98"/>
        <v>0</v>
      </c>
      <c r="FG79" s="72">
        <f t="shared" si="98"/>
        <v>0</v>
      </c>
      <c r="FH79" s="72">
        <f t="shared" si="94"/>
        <v>0</v>
      </c>
      <c r="FK79" s="72">
        <f t="shared" si="99"/>
        <v>0</v>
      </c>
      <c r="FL79" s="72">
        <f t="shared" si="99"/>
        <v>0</v>
      </c>
      <c r="FM79" s="72">
        <f t="shared" si="99"/>
        <v>0</v>
      </c>
      <c r="FN79" s="72">
        <f t="shared" si="99"/>
        <v>0</v>
      </c>
      <c r="FO79" s="72">
        <f t="shared" si="99"/>
        <v>0</v>
      </c>
      <c r="FP79" s="72">
        <f t="shared" si="99"/>
        <v>0</v>
      </c>
      <c r="FQ79" s="72">
        <f t="shared" si="99"/>
        <v>0</v>
      </c>
      <c r="FR79" s="72">
        <f t="shared" si="99"/>
        <v>0</v>
      </c>
      <c r="FS79" s="72">
        <f t="shared" si="99"/>
        <v>0</v>
      </c>
      <c r="FT79" s="72">
        <f t="shared" si="99"/>
        <v>0</v>
      </c>
      <c r="FU79" s="72">
        <f t="shared" si="99"/>
        <v>0</v>
      </c>
      <c r="FV79" s="72">
        <f t="shared" si="99"/>
        <v>0</v>
      </c>
      <c r="FW79" s="72">
        <f t="shared" si="99"/>
        <v>0</v>
      </c>
      <c r="FX79" s="72">
        <f t="shared" si="99"/>
        <v>0</v>
      </c>
      <c r="FY79" s="72">
        <f t="shared" si="99"/>
        <v>0</v>
      </c>
      <c r="FZ79" s="72">
        <f t="shared" si="99"/>
        <v>0</v>
      </c>
    </row>
    <row r="80" spans="2:182" s="63" customFormat="1" x14ac:dyDescent="0.25">
      <c r="B80" s="59">
        <v>60</v>
      </c>
      <c r="C80" s="60" t="s">
        <v>30</v>
      </c>
      <c r="D80" s="61" t="s">
        <v>46</v>
      </c>
      <c r="E80" s="74" t="s">
        <v>136</v>
      </c>
      <c r="F80" s="74" t="s">
        <v>137</v>
      </c>
      <c r="H80" s="64">
        <v>44887</v>
      </c>
      <c r="I80" s="64">
        <v>44897</v>
      </c>
      <c r="J80" s="64">
        <v>44904</v>
      </c>
      <c r="K80" s="64">
        <v>44912</v>
      </c>
      <c r="L80" s="64">
        <v>44915</v>
      </c>
      <c r="M80" s="64">
        <v>44927</v>
      </c>
      <c r="N80" s="64">
        <v>44958</v>
      </c>
      <c r="O80" s="65">
        <v>1</v>
      </c>
      <c r="Q80" s="65">
        <v>0</v>
      </c>
      <c r="R80" s="65">
        <v>0</v>
      </c>
      <c r="S80" s="66">
        <v>1</v>
      </c>
      <c r="T80" s="66">
        <v>0</v>
      </c>
      <c r="U80" s="66">
        <v>0</v>
      </c>
      <c r="V80" s="66">
        <v>0</v>
      </c>
      <c r="W80" s="66">
        <v>0</v>
      </c>
      <c r="X80" s="66">
        <v>0</v>
      </c>
      <c r="Y80" s="66">
        <v>0</v>
      </c>
      <c r="Z80" s="66"/>
      <c r="AA80" s="66"/>
      <c r="AB80" s="66"/>
      <c r="AC80" s="65"/>
      <c r="AD80" s="65"/>
      <c r="AE80" s="65"/>
      <c r="AF80" s="65"/>
      <c r="AG80" s="65"/>
      <c r="AI80" s="65">
        <f t="shared" si="0"/>
        <v>1</v>
      </c>
      <c r="AK80" s="67">
        <v>1085728.6299999999</v>
      </c>
      <c r="AL80" s="67">
        <v>158333</v>
      </c>
      <c r="AM80" s="67">
        <v>0</v>
      </c>
      <c r="AN80" s="67">
        <v>55000</v>
      </c>
      <c r="AO80" s="67">
        <f t="shared" si="101"/>
        <v>142445.05663499999</v>
      </c>
      <c r="AP80" s="67">
        <f t="shared" si="102"/>
        <v>87084.314100000003</v>
      </c>
      <c r="AQ80" s="67">
        <f t="shared" si="103"/>
        <v>7464.3697799999991</v>
      </c>
      <c r="AR80" s="67">
        <f t="shared" si="104"/>
        <v>0</v>
      </c>
      <c r="AS80" s="67">
        <f t="shared" si="68"/>
        <v>9178.7155793999955</v>
      </c>
      <c r="AT80" s="67">
        <f t="shared" si="26"/>
        <v>1052889.1739055999</v>
      </c>
      <c r="AU80" s="68"/>
      <c r="AV80" s="69">
        <f t="shared" si="27"/>
        <v>1085728.6299999999</v>
      </c>
      <c r="AW80" s="69">
        <f t="shared" si="6"/>
        <v>158333</v>
      </c>
      <c r="AX80" s="69">
        <f t="shared" si="6"/>
        <v>0</v>
      </c>
      <c r="AY80" s="69">
        <f t="shared" si="6"/>
        <v>55000</v>
      </c>
      <c r="AZ80" s="67">
        <f t="shared" si="105"/>
        <v>29857.479119999996</v>
      </c>
      <c r="BA80" s="69">
        <f t="shared" si="106"/>
        <v>0</v>
      </c>
      <c r="BB80" s="69">
        <f t="shared" si="107"/>
        <v>11818.585484999998</v>
      </c>
      <c r="BC80" s="69">
        <f t="shared" si="108"/>
        <v>24756.826437</v>
      </c>
      <c r="BD80" s="69">
        <f t="shared" si="28"/>
        <v>72570.261749999991</v>
      </c>
      <c r="BE80" s="69">
        <f t="shared" si="73"/>
        <v>61072.235437499992</v>
      </c>
      <c r="BF80" s="69">
        <f t="shared" si="109"/>
        <v>3261.2573723625046</v>
      </c>
      <c r="BG80" s="69">
        <f t="shared" si="110"/>
        <v>108255.13583333332</v>
      </c>
      <c r="BH80" s="69">
        <f t="shared" si="111"/>
        <v>62500</v>
      </c>
      <c r="BI80" s="69">
        <f t="shared" si="112"/>
        <v>3337.5</v>
      </c>
      <c r="BJ80" s="69">
        <f t="shared" si="16"/>
        <v>0</v>
      </c>
      <c r="BK80" s="69">
        <f t="shared" si="113"/>
        <v>0</v>
      </c>
      <c r="BL80" s="69">
        <f t="shared" si="18"/>
        <v>0</v>
      </c>
      <c r="BM80" s="69"/>
      <c r="BN80" s="69">
        <f t="shared" si="29"/>
        <v>1676490.9114351957</v>
      </c>
      <c r="BO80" s="70"/>
      <c r="BP80" s="71">
        <f t="shared" si="118"/>
        <v>1365494.5210419998</v>
      </c>
      <c r="BQ80" s="71">
        <f t="shared" si="119"/>
        <v>136903.75455986249</v>
      </c>
      <c r="BR80" s="71">
        <f t="shared" si="120"/>
        <v>108255.13583333332</v>
      </c>
      <c r="BS80" s="71">
        <f t="shared" si="121"/>
        <v>65837.5</v>
      </c>
      <c r="BT80" s="71">
        <f t="shared" si="114"/>
        <v>0</v>
      </c>
      <c r="BU80" s="71">
        <f t="shared" si="122"/>
        <v>1676490.9114351955</v>
      </c>
      <c r="BW80" s="68"/>
      <c r="BX80" s="71">
        <f t="shared" si="115"/>
        <v>0</v>
      </c>
      <c r="BY80" s="71">
        <f t="shared" si="115"/>
        <v>0</v>
      </c>
      <c r="BZ80" s="71">
        <f t="shared" si="115"/>
        <v>1676490.9114351957</v>
      </c>
      <c r="CA80" s="71">
        <f t="shared" si="115"/>
        <v>0</v>
      </c>
      <c r="CB80" s="71">
        <f t="shared" si="115"/>
        <v>0</v>
      </c>
      <c r="CC80" s="71">
        <f t="shared" si="115"/>
        <v>0</v>
      </c>
      <c r="CD80" s="71">
        <f t="shared" si="115"/>
        <v>0</v>
      </c>
      <c r="CE80" s="71">
        <f t="shared" si="115"/>
        <v>0</v>
      </c>
      <c r="CF80" s="71">
        <f t="shared" si="115"/>
        <v>0</v>
      </c>
      <c r="CG80" s="71">
        <f t="shared" si="115"/>
        <v>0</v>
      </c>
      <c r="CH80" s="71">
        <f t="shared" si="115"/>
        <v>0</v>
      </c>
      <c r="CI80" s="71">
        <f t="shared" si="115"/>
        <v>0</v>
      </c>
      <c r="CJ80" s="71">
        <f t="shared" si="115"/>
        <v>0</v>
      </c>
      <c r="CK80" s="71">
        <f t="shared" si="115"/>
        <v>0</v>
      </c>
      <c r="CL80" s="71">
        <f t="shared" si="115"/>
        <v>0</v>
      </c>
      <c r="CM80" s="71">
        <f t="shared" si="115"/>
        <v>0</v>
      </c>
      <c r="CN80" s="71">
        <f t="shared" si="116"/>
        <v>0</v>
      </c>
      <c r="CQ80" s="72">
        <f t="shared" si="95"/>
        <v>0</v>
      </c>
      <c r="CR80" s="72">
        <f t="shared" si="95"/>
        <v>0</v>
      </c>
      <c r="CS80" s="72">
        <f t="shared" si="95"/>
        <v>1365494.5210419998</v>
      </c>
      <c r="CT80" s="72">
        <f t="shared" si="95"/>
        <v>0</v>
      </c>
      <c r="CU80" s="72">
        <f t="shared" si="95"/>
        <v>0</v>
      </c>
      <c r="CV80" s="72">
        <f t="shared" si="95"/>
        <v>0</v>
      </c>
      <c r="CW80" s="72">
        <f t="shared" si="95"/>
        <v>0</v>
      </c>
      <c r="CX80" s="72">
        <f t="shared" si="95"/>
        <v>0</v>
      </c>
      <c r="CY80" s="72">
        <f t="shared" si="95"/>
        <v>0</v>
      </c>
      <c r="CZ80" s="72">
        <f t="shared" si="95"/>
        <v>0</v>
      </c>
      <c r="DA80" s="72">
        <f t="shared" si="95"/>
        <v>0</v>
      </c>
      <c r="DB80" s="72">
        <f t="shared" si="95"/>
        <v>0</v>
      </c>
      <c r="DC80" s="72">
        <f t="shared" si="95"/>
        <v>0</v>
      </c>
      <c r="DD80" s="72">
        <f t="shared" si="95"/>
        <v>0</v>
      </c>
      <c r="DE80" s="72">
        <f t="shared" si="95"/>
        <v>0</v>
      </c>
      <c r="DF80" s="72">
        <f t="shared" si="92"/>
        <v>0</v>
      </c>
      <c r="DG80" s="73"/>
      <c r="DI80" s="72">
        <f t="shared" si="117"/>
        <v>0</v>
      </c>
      <c r="DJ80" s="72">
        <f t="shared" si="117"/>
        <v>0</v>
      </c>
      <c r="DK80" s="72">
        <f t="shared" si="117"/>
        <v>136903.75455986249</v>
      </c>
      <c r="DL80" s="72">
        <f t="shared" si="117"/>
        <v>0</v>
      </c>
      <c r="DM80" s="72">
        <f t="shared" si="117"/>
        <v>0</v>
      </c>
      <c r="DN80" s="72">
        <f t="shared" si="117"/>
        <v>0</v>
      </c>
      <c r="DO80" s="72">
        <f t="shared" si="117"/>
        <v>0</v>
      </c>
      <c r="DP80" s="72">
        <f t="shared" si="117"/>
        <v>0</v>
      </c>
      <c r="DQ80" s="72">
        <f t="shared" si="117"/>
        <v>0</v>
      </c>
      <c r="DR80" s="72">
        <f t="shared" si="117"/>
        <v>0</v>
      </c>
      <c r="DS80" s="72">
        <f t="shared" si="117"/>
        <v>0</v>
      </c>
      <c r="DT80" s="72">
        <f t="shared" si="117"/>
        <v>0</v>
      </c>
      <c r="DU80" s="72">
        <f t="shared" si="117"/>
        <v>0</v>
      </c>
      <c r="DV80" s="72">
        <f t="shared" si="117"/>
        <v>0</v>
      </c>
      <c r="DW80" s="72">
        <f t="shared" si="117"/>
        <v>0</v>
      </c>
      <c r="DX80" s="72">
        <f t="shared" si="117"/>
        <v>0</v>
      </c>
      <c r="EA80" s="72">
        <f t="shared" si="97"/>
        <v>0</v>
      </c>
      <c r="EB80" s="72">
        <f t="shared" si="97"/>
        <v>0</v>
      </c>
      <c r="EC80" s="72">
        <f t="shared" si="97"/>
        <v>108255.13583333332</v>
      </c>
      <c r="ED80" s="72">
        <f t="shared" si="97"/>
        <v>0</v>
      </c>
      <c r="EE80" s="72">
        <f t="shared" si="97"/>
        <v>0</v>
      </c>
      <c r="EF80" s="72">
        <f t="shared" si="97"/>
        <v>0</v>
      </c>
      <c r="EG80" s="72">
        <f t="shared" si="97"/>
        <v>0</v>
      </c>
      <c r="EH80" s="72">
        <f t="shared" si="97"/>
        <v>0</v>
      </c>
      <c r="EI80" s="72">
        <f t="shared" si="97"/>
        <v>0</v>
      </c>
      <c r="EJ80" s="72">
        <f t="shared" si="97"/>
        <v>0</v>
      </c>
      <c r="EK80" s="72">
        <f t="shared" si="97"/>
        <v>0</v>
      </c>
      <c r="EL80" s="72">
        <f t="shared" si="97"/>
        <v>0</v>
      </c>
      <c r="EM80" s="72">
        <f t="shared" si="97"/>
        <v>0</v>
      </c>
      <c r="EN80" s="72">
        <f t="shared" si="97"/>
        <v>0</v>
      </c>
      <c r="EO80" s="72">
        <f t="shared" si="97"/>
        <v>0</v>
      </c>
      <c r="EP80" s="72">
        <f t="shared" si="93"/>
        <v>0</v>
      </c>
      <c r="ES80" s="72">
        <f t="shared" si="98"/>
        <v>0</v>
      </c>
      <c r="ET80" s="72">
        <f t="shared" si="98"/>
        <v>0</v>
      </c>
      <c r="EU80" s="72">
        <f t="shared" si="98"/>
        <v>65837.5</v>
      </c>
      <c r="EV80" s="72">
        <f t="shared" si="98"/>
        <v>0</v>
      </c>
      <c r="EW80" s="72">
        <f t="shared" si="98"/>
        <v>0</v>
      </c>
      <c r="EX80" s="72">
        <f t="shared" si="98"/>
        <v>0</v>
      </c>
      <c r="EY80" s="72">
        <f t="shared" si="98"/>
        <v>0</v>
      </c>
      <c r="EZ80" s="72">
        <f t="shared" si="98"/>
        <v>0</v>
      </c>
      <c r="FA80" s="72">
        <f t="shared" si="98"/>
        <v>0</v>
      </c>
      <c r="FB80" s="72">
        <f t="shared" si="98"/>
        <v>0</v>
      </c>
      <c r="FC80" s="72">
        <f t="shared" si="98"/>
        <v>0</v>
      </c>
      <c r="FD80" s="72">
        <f t="shared" si="98"/>
        <v>0</v>
      </c>
      <c r="FE80" s="72">
        <f t="shared" si="98"/>
        <v>0</v>
      </c>
      <c r="FF80" s="72">
        <f t="shared" si="98"/>
        <v>0</v>
      </c>
      <c r="FG80" s="72">
        <f t="shared" si="98"/>
        <v>0</v>
      </c>
      <c r="FH80" s="72">
        <f t="shared" si="94"/>
        <v>0</v>
      </c>
      <c r="FK80" s="72">
        <f t="shared" si="99"/>
        <v>0</v>
      </c>
      <c r="FL80" s="72">
        <f t="shared" si="99"/>
        <v>0</v>
      </c>
      <c r="FM80" s="72">
        <f t="shared" si="99"/>
        <v>0</v>
      </c>
      <c r="FN80" s="72">
        <f t="shared" si="99"/>
        <v>0</v>
      </c>
      <c r="FO80" s="72">
        <f t="shared" si="99"/>
        <v>0</v>
      </c>
      <c r="FP80" s="72">
        <f t="shared" si="99"/>
        <v>0</v>
      </c>
      <c r="FQ80" s="72">
        <f t="shared" si="99"/>
        <v>0</v>
      </c>
      <c r="FR80" s="72">
        <f t="shared" si="99"/>
        <v>0</v>
      </c>
      <c r="FS80" s="72">
        <f t="shared" si="99"/>
        <v>0</v>
      </c>
      <c r="FT80" s="72">
        <f t="shared" si="99"/>
        <v>0</v>
      </c>
      <c r="FU80" s="72">
        <f t="shared" si="99"/>
        <v>0</v>
      </c>
      <c r="FV80" s="72">
        <f t="shared" si="99"/>
        <v>0</v>
      </c>
      <c r="FW80" s="72">
        <f t="shared" si="99"/>
        <v>0</v>
      </c>
      <c r="FX80" s="72">
        <f t="shared" si="99"/>
        <v>0</v>
      </c>
      <c r="FY80" s="72">
        <f t="shared" si="99"/>
        <v>0</v>
      </c>
      <c r="FZ80" s="72">
        <f t="shared" si="99"/>
        <v>0</v>
      </c>
    </row>
    <row r="81" spans="2:182" s="63" customFormat="1" x14ac:dyDescent="0.25">
      <c r="B81" s="59">
        <v>61</v>
      </c>
      <c r="C81" s="60" t="s">
        <v>30</v>
      </c>
      <c r="D81" s="61" t="s">
        <v>11</v>
      </c>
      <c r="E81" s="62" t="s">
        <v>136</v>
      </c>
      <c r="F81" s="74" t="s">
        <v>137</v>
      </c>
      <c r="H81" s="64">
        <v>44887</v>
      </c>
      <c r="I81" s="64">
        <v>44897</v>
      </c>
      <c r="J81" s="64">
        <v>44904</v>
      </c>
      <c r="K81" s="64">
        <v>44912</v>
      </c>
      <c r="L81" s="64">
        <v>44915</v>
      </c>
      <c r="M81" s="64">
        <v>44927</v>
      </c>
      <c r="N81" s="64">
        <v>44986</v>
      </c>
      <c r="O81" s="65">
        <v>2</v>
      </c>
      <c r="Q81" s="65">
        <v>0</v>
      </c>
      <c r="R81" s="65">
        <v>0</v>
      </c>
      <c r="S81" s="66">
        <v>0</v>
      </c>
      <c r="T81" s="66">
        <v>0</v>
      </c>
      <c r="U81" s="66">
        <v>0</v>
      </c>
      <c r="V81" s="66">
        <v>0</v>
      </c>
      <c r="W81" s="66">
        <v>0</v>
      </c>
      <c r="X81" s="66">
        <v>1</v>
      </c>
      <c r="Y81" s="66">
        <v>1</v>
      </c>
      <c r="Z81" s="66"/>
      <c r="AA81" s="66"/>
      <c r="AB81" s="66"/>
      <c r="AC81" s="65"/>
      <c r="AD81" s="65"/>
      <c r="AE81" s="65"/>
      <c r="AF81" s="65"/>
      <c r="AG81" s="65"/>
      <c r="AI81" s="65">
        <f t="shared" si="0"/>
        <v>2</v>
      </c>
      <c r="AK81" s="67">
        <v>1085728.6299999999</v>
      </c>
      <c r="AL81" s="67">
        <v>158333</v>
      </c>
      <c r="AM81" s="67">
        <v>0</v>
      </c>
      <c r="AN81" s="67">
        <v>55000</v>
      </c>
      <c r="AO81" s="67">
        <f t="shared" si="101"/>
        <v>142445.05663499999</v>
      </c>
      <c r="AP81" s="67">
        <f t="shared" si="102"/>
        <v>87084.314100000003</v>
      </c>
      <c r="AQ81" s="67">
        <f t="shared" si="103"/>
        <v>7464.3697799999991</v>
      </c>
      <c r="AR81" s="67">
        <f t="shared" si="104"/>
        <v>0</v>
      </c>
      <c r="AS81" s="67">
        <f t="shared" si="68"/>
        <v>9178.7155793999955</v>
      </c>
      <c r="AT81" s="67">
        <f t="shared" si="26"/>
        <v>1052889.1739055999</v>
      </c>
      <c r="AU81" s="68"/>
      <c r="AV81" s="69">
        <f t="shared" si="27"/>
        <v>1085728.6299999999</v>
      </c>
      <c r="AW81" s="69">
        <f t="shared" si="6"/>
        <v>158333</v>
      </c>
      <c r="AX81" s="69">
        <f t="shared" si="6"/>
        <v>0</v>
      </c>
      <c r="AY81" s="69">
        <f t="shared" si="6"/>
        <v>55000</v>
      </c>
      <c r="AZ81" s="67">
        <f t="shared" si="105"/>
        <v>29857.479119999996</v>
      </c>
      <c r="BA81" s="69">
        <f t="shared" si="106"/>
        <v>0</v>
      </c>
      <c r="BB81" s="69">
        <f t="shared" si="107"/>
        <v>11818.585484999998</v>
      </c>
      <c r="BC81" s="69">
        <f t="shared" si="108"/>
        <v>24756.826437</v>
      </c>
      <c r="BD81" s="69">
        <f t="shared" si="28"/>
        <v>72570.261749999991</v>
      </c>
      <c r="BE81" s="69">
        <f t="shared" si="73"/>
        <v>61072.235437499992</v>
      </c>
      <c r="BF81" s="69">
        <f t="shared" si="109"/>
        <v>3261.2573723625046</v>
      </c>
      <c r="BG81" s="69">
        <f t="shared" si="110"/>
        <v>108255.13583333332</v>
      </c>
      <c r="BH81" s="69">
        <f t="shared" si="111"/>
        <v>62500</v>
      </c>
      <c r="BI81" s="69">
        <f t="shared" si="112"/>
        <v>3337.5</v>
      </c>
      <c r="BJ81" s="69">
        <f t="shared" si="16"/>
        <v>0</v>
      </c>
      <c r="BK81" s="69">
        <f t="shared" si="113"/>
        <v>0</v>
      </c>
      <c r="BL81" s="69">
        <f t="shared" si="18"/>
        <v>0</v>
      </c>
      <c r="BM81" s="69"/>
      <c r="BN81" s="69">
        <f t="shared" si="29"/>
        <v>1676490.9114351957</v>
      </c>
      <c r="BO81" s="70"/>
      <c r="BP81" s="71">
        <f>+SUM(AV81:BC81)</f>
        <v>1365494.5210419998</v>
      </c>
      <c r="BQ81" s="71">
        <f>+SUM(BD81:BF81)</f>
        <v>136903.75455986249</v>
      </c>
      <c r="BR81" s="71">
        <f>+SUM(BG81)</f>
        <v>108255.13583333332</v>
      </c>
      <c r="BS81" s="71">
        <f>+SUM(BH81:BI81)</f>
        <v>65837.5</v>
      </c>
      <c r="BT81" s="71">
        <f t="shared" si="114"/>
        <v>0</v>
      </c>
      <c r="BU81" s="71">
        <f>+SUM(BP81:BT81)</f>
        <v>1676490.9114351955</v>
      </c>
      <c r="BW81" s="68"/>
      <c r="BX81" s="71">
        <f t="shared" si="115"/>
        <v>0</v>
      </c>
      <c r="BY81" s="71">
        <f t="shared" si="115"/>
        <v>0</v>
      </c>
      <c r="BZ81" s="71">
        <f t="shared" si="115"/>
        <v>0</v>
      </c>
      <c r="CA81" s="71">
        <f t="shared" si="115"/>
        <v>0</v>
      </c>
      <c r="CB81" s="71">
        <f t="shared" si="115"/>
        <v>0</v>
      </c>
      <c r="CC81" s="71">
        <f t="shared" si="115"/>
        <v>0</v>
      </c>
      <c r="CD81" s="71">
        <f t="shared" si="115"/>
        <v>0</v>
      </c>
      <c r="CE81" s="71">
        <f t="shared" si="115"/>
        <v>1676490.9114351957</v>
      </c>
      <c r="CF81" s="71">
        <f t="shared" si="115"/>
        <v>1676490.9114351957</v>
      </c>
      <c r="CG81" s="71">
        <f t="shared" si="115"/>
        <v>0</v>
      </c>
      <c r="CH81" s="71">
        <f t="shared" si="115"/>
        <v>0</v>
      </c>
      <c r="CI81" s="71">
        <f t="shared" si="115"/>
        <v>0</v>
      </c>
      <c r="CJ81" s="71">
        <f t="shared" si="115"/>
        <v>0</v>
      </c>
      <c r="CK81" s="71">
        <f t="shared" si="115"/>
        <v>0</v>
      </c>
      <c r="CL81" s="71">
        <f t="shared" si="115"/>
        <v>0</v>
      </c>
      <c r="CM81" s="71">
        <f t="shared" si="115"/>
        <v>0</v>
      </c>
      <c r="CN81" s="71">
        <f t="shared" si="116"/>
        <v>0</v>
      </c>
      <c r="CQ81" s="72">
        <f t="shared" si="95"/>
        <v>0</v>
      </c>
      <c r="CR81" s="72">
        <f t="shared" si="95"/>
        <v>0</v>
      </c>
      <c r="CS81" s="72">
        <f t="shared" si="95"/>
        <v>0</v>
      </c>
      <c r="CT81" s="72">
        <f t="shared" si="95"/>
        <v>0</v>
      </c>
      <c r="CU81" s="72">
        <f t="shared" si="95"/>
        <v>0</v>
      </c>
      <c r="CV81" s="72">
        <f t="shared" si="95"/>
        <v>0</v>
      </c>
      <c r="CW81" s="72">
        <f t="shared" si="95"/>
        <v>0</v>
      </c>
      <c r="CX81" s="72">
        <f t="shared" si="95"/>
        <v>1365494.5210419998</v>
      </c>
      <c r="CY81" s="72">
        <f t="shared" si="95"/>
        <v>1365494.5210419998</v>
      </c>
      <c r="CZ81" s="72">
        <f t="shared" si="95"/>
        <v>0</v>
      </c>
      <c r="DA81" s="72">
        <f t="shared" si="95"/>
        <v>0</v>
      </c>
      <c r="DB81" s="72">
        <f t="shared" si="95"/>
        <v>0</v>
      </c>
      <c r="DC81" s="72">
        <f t="shared" si="95"/>
        <v>0</v>
      </c>
      <c r="DD81" s="72">
        <f t="shared" si="95"/>
        <v>0</v>
      </c>
      <c r="DE81" s="72">
        <f t="shared" si="95"/>
        <v>0</v>
      </c>
      <c r="DF81" s="72">
        <f t="shared" si="92"/>
        <v>0</v>
      </c>
      <c r="DG81" s="73"/>
      <c r="DI81" s="72">
        <f t="shared" si="117"/>
        <v>0</v>
      </c>
      <c r="DJ81" s="72">
        <f t="shared" si="117"/>
        <v>0</v>
      </c>
      <c r="DK81" s="72">
        <f t="shared" si="117"/>
        <v>0</v>
      </c>
      <c r="DL81" s="72">
        <f t="shared" si="117"/>
        <v>0</v>
      </c>
      <c r="DM81" s="72">
        <f t="shared" si="117"/>
        <v>0</v>
      </c>
      <c r="DN81" s="72">
        <f t="shared" si="117"/>
        <v>0</v>
      </c>
      <c r="DO81" s="72">
        <f t="shared" si="117"/>
        <v>0</v>
      </c>
      <c r="DP81" s="72">
        <f t="shared" si="117"/>
        <v>136903.75455986249</v>
      </c>
      <c r="DQ81" s="72">
        <f t="shared" si="117"/>
        <v>136903.75455986249</v>
      </c>
      <c r="DR81" s="72">
        <f t="shared" si="117"/>
        <v>0</v>
      </c>
      <c r="DS81" s="72">
        <f t="shared" si="117"/>
        <v>0</v>
      </c>
      <c r="DT81" s="72">
        <f t="shared" si="117"/>
        <v>0</v>
      </c>
      <c r="DU81" s="72">
        <f t="shared" si="117"/>
        <v>0</v>
      </c>
      <c r="DV81" s="72">
        <f t="shared" si="117"/>
        <v>0</v>
      </c>
      <c r="DW81" s="72">
        <f t="shared" si="117"/>
        <v>0</v>
      </c>
      <c r="DX81" s="72">
        <f t="shared" si="117"/>
        <v>0</v>
      </c>
      <c r="EA81" s="72">
        <f t="shared" si="97"/>
        <v>0</v>
      </c>
      <c r="EB81" s="72">
        <f t="shared" si="97"/>
        <v>0</v>
      </c>
      <c r="EC81" s="72">
        <f t="shared" si="97"/>
        <v>0</v>
      </c>
      <c r="ED81" s="72">
        <f t="shared" si="97"/>
        <v>0</v>
      </c>
      <c r="EE81" s="72">
        <f t="shared" si="97"/>
        <v>0</v>
      </c>
      <c r="EF81" s="72">
        <f t="shared" si="97"/>
        <v>0</v>
      </c>
      <c r="EG81" s="72">
        <f t="shared" si="97"/>
        <v>0</v>
      </c>
      <c r="EH81" s="72">
        <f t="shared" si="97"/>
        <v>108255.13583333332</v>
      </c>
      <c r="EI81" s="72">
        <f t="shared" si="97"/>
        <v>108255.13583333332</v>
      </c>
      <c r="EJ81" s="72">
        <f t="shared" si="97"/>
        <v>0</v>
      </c>
      <c r="EK81" s="72">
        <f t="shared" si="97"/>
        <v>0</v>
      </c>
      <c r="EL81" s="72">
        <f t="shared" si="97"/>
        <v>0</v>
      </c>
      <c r="EM81" s="72">
        <f t="shared" si="97"/>
        <v>0</v>
      </c>
      <c r="EN81" s="72">
        <f t="shared" si="97"/>
        <v>0</v>
      </c>
      <c r="EO81" s="72">
        <f t="shared" si="97"/>
        <v>0</v>
      </c>
      <c r="EP81" s="72">
        <f t="shared" si="93"/>
        <v>0</v>
      </c>
      <c r="ES81" s="72">
        <f t="shared" si="98"/>
        <v>0</v>
      </c>
      <c r="ET81" s="72">
        <f t="shared" si="98"/>
        <v>0</v>
      </c>
      <c r="EU81" s="72">
        <f t="shared" si="98"/>
        <v>0</v>
      </c>
      <c r="EV81" s="72">
        <f t="shared" si="98"/>
        <v>0</v>
      </c>
      <c r="EW81" s="72">
        <f t="shared" si="98"/>
        <v>0</v>
      </c>
      <c r="EX81" s="72">
        <f t="shared" si="98"/>
        <v>0</v>
      </c>
      <c r="EY81" s="72">
        <f t="shared" si="98"/>
        <v>0</v>
      </c>
      <c r="EZ81" s="72">
        <f t="shared" si="98"/>
        <v>65837.5</v>
      </c>
      <c r="FA81" s="72">
        <f t="shared" si="98"/>
        <v>65837.5</v>
      </c>
      <c r="FB81" s="72">
        <f t="shared" si="98"/>
        <v>0</v>
      </c>
      <c r="FC81" s="72">
        <f t="shared" si="98"/>
        <v>0</v>
      </c>
      <c r="FD81" s="72">
        <f t="shared" si="98"/>
        <v>0</v>
      </c>
      <c r="FE81" s="72">
        <f t="shared" si="98"/>
        <v>0</v>
      </c>
      <c r="FF81" s="72">
        <f t="shared" si="98"/>
        <v>0</v>
      </c>
      <c r="FG81" s="72">
        <f t="shared" si="98"/>
        <v>0</v>
      </c>
      <c r="FH81" s="72">
        <f t="shared" si="94"/>
        <v>0</v>
      </c>
      <c r="FK81" s="72">
        <f t="shared" si="99"/>
        <v>0</v>
      </c>
      <c r="FL81" s="72">
        <f t="shared" si="99"/>
        <v>0</v>
      </c>
      <c r="FM81" s="72">
        <f t="shared" si="99"/>
        <v>0</v>
      </c>
      <c r="FN81" s="72">
        <f t="shared" si="99"/>
        <v>0</v>
      </c>
      <c r="FO81" s="72">
        <f t="shared" si="99"/>
        <v>0</v>
      </c>
      <c r="FP81" s="72">
        <f t="shared" si="99"/>
        <v>0</v>
      </c>
      <c r="FQ81" s="72">
        <f t="shared" si="99"/>
        <v>0</v>
      </c>
      <c r="FR81" s="72">
        <f t="shared" si="99"/>
        <v>0</v>
      </c>
      <c r="FS81" s="72">
        <f t="shared" si="99"/>
        <v>0</v>
      </c>
      <c r="FT81" s="72">
        <f t="shared" si="99"/>
        <v>0</v>
      </c>
      <c r="FU81" s="72">
        <f t="shared" si="99"/>
        <v>0</v>
      </c>
      <c r="FV81" s="72">
        <f t="shared" si="99"/>
        <v>0</v>
      </c>
      <c r="FW81" s="72">
        <f t="shared" si="99"/>
        <v>0</v>
      </c>
      <c r="FX81" s="72">
        <f t="shared" si="99"/>
        <v>0</v>
      </c>
      <c r="FY81" s="72">
        <f t="shared" si="99"/>
        <v>0</v>
      </c>
      <c r="FZ81" s="72">
        <f t="shared" si="99"/>
        <v>0</v>
      </c>
    </row>
    <row r="82" spans="2:182" s="63" customFormat="1" x14ac:dyDescent="0.25">
      <c r="B82" s="59">
        <v>62</v>
      </c>
      <c r="C82" s="60" t="s">
        <v>30</v>
      </c>
      <c r="D82" s="61" t="s">
        <v>11</v>
      </c>
      <c r="E82" s="62" t="s">
        <v>136</v>
      </c>
      <c r="F82" s="62" t="s">
        <v>137</v>
      </c>
      <c r="H82" s="64">
        <v>44887</v>
      </c>
      <c r="I82" s="64">
        <v>44897</v>
      </c>
      <c r="J82" s="64">
        <v>44904</v>
      </c>
      <c r="K82" s="64">
        <v>44912</v>
      </c>
      <c r="L82" s="64">
        <v>44915</v>
      </c>
      <c r="M82" s="64">
        <v>44927</v>
      </c>
      <c r="N82" s="64">
        <v>44986</v>
      </c>
      <c r="O82" s="65">
        <v>2</v>
      </c>
      <c r="Q82" s="65">
        <v>0</v>
      </c>
      <c r="R82" s="65">
        <v>0</v>
      </c>
      <c r="S82" s="66">
        <v>0</v>
      </c>
      <c r="T82" s="66">
        <v>0</v>
      </c>
      <c r="U82" s="66">
        <v>0</v>
      </c>
      <c r="V82" s="66">
        <v>0</v>
      </c>
      <c r="W82" s="66">
        <v>0</v>
      </c>
      <c r="X82" s="66">
        <v>1</v>
      </c>
      <c r="Y82" s="66">
        <v>1</v>
      </c>
      <c r="Z82" s="66"/>
      <c r="AA82" s="66"/>
      <c r="AB82" s="66"/>
      <c r="AC82" s="65"/>
      <c r="AD82" s="65"/>
      <c r="AE82" s="65"/>
      <c r="AF82" s="65"/>
      <c r="AG82" s="65"/>
      <c r="AI82" s="65">
        <f t="shared" si="0"/>
        <v>2</v>
      </c>
      <c r="AK82" s="67">
        <v>1085728.6299999999</v>
      </c>
      <c r="AL82" s="67">
        <v>158333</v>
      </c>
      <c r="AM82" s="67">
        <v>0</v>
      </c>
      <c r="AN82" s="67">
        <v>55000</v>
      </c>
      <c r="AO82" s="67">
        <f t="shared" si="101"/>
        <v>142445.05663499999</v>
      </c>
      <c r="AP82" s="67">
        <f t="shared" si="102"/>
        <v>87084.314100000003</v>
      </c>
      <c r="AQ82" s="67">
        <f t="shared" si="103"/>
        <v>7464.3697799999991</v>
      </c>
      <c r="AR82" s="67">
        <f t="shared" si="104"/>
        <v>0</v>
      </c>
      <c r="AS82" s="67">
        <f t="shared" si="68"/>
        <v>9178.7155793999955</v>
      </c>
      <c r="AT82" s="67">
        <f t="shared" si="26"/>
        <v>1052889.1739055999</v>
      </c>
      <c r="AU82" s="68"/>
      <c r="AV82" s="69">
        <f t="shared" si="27"/>
        <v>1085728.6299999999</v>
      </c>
      <c r="AW82" s="69">
        <f t="shared" si="6"/>
        <v>158333</v>
      </c>
      <c r="AX82" s="69">
        <f t="shared" si="6"/>
        <v>0</v>
      </c>
      <c r="AY82" s="69">
        <f t="shared" si="6"/>
        <v>55000</v>
      </c>
      <c r="AZ82" s="67">
        <f t="shared" si="105"/>
        <v>29857.479119999996</v>
      </c>
      <c r="BA82" s="69">
        <f t="shared" si="106"/>
        <v>0</v>
      </c>
      <c r="BB82" s="69">
        <f t="shared" si="107"/>
        <v>11818.585484999998</v>
      </c>
      <c r="BC82" s="69">
        <f t="shared" si="108"/>
        <v>24756.826437</v>
      </c>
      <c r="BD82" s="69">
        <f t="shared" si="28"/>
        <v>72570.261749999991</v>
      </c>
      <c r="BE82" s="69">
        <f t="shared" si="73"/>
        <v>61072.235437499992</v>
      </c>
      <c r="BF82" s="69">
        <f t="shared" si="109"/>
        <v>3261.2573723625046</v>
      </c>
      <c r="BG82" s="69">
        <f t="shared" si="110"/>
        <v>108255.13583333332</v>
      </c>
      <c r="BH82" s="69">
        <f t="shared" si="111"/>
        <v>62500</v>
      </c>
      <c r="BI82" s="69">
        <f t="shared" si="112"/>
        <v>3337.5</v>
      </c>
      <c r="BJ82" s="69">
        <f t="shared" si="16"/>
        <v>0</v>
      </c>
      <c r="BK82" s="69">
        <f t="shared" si="113"/>
        <v>0</v>
      </c>
      <c r="BL82" s="69">
        <f t="shared" si="18"/>
        <v>0</v>
      </c>
      <c r="BM82" s="69"/>
      <c r="BN82" s="69">
        <f t="shared" si="29"/>
        <v>1676490.9114351957</v>
      </c>
      <c r="BO82" s="70"/>
      <c r="BP82" s="71">
        <f t="shared" ref="BP82:BP88" si="123">+SUM(AV82:BC82)</f>
        <v>1365494.5210419998</v>
      </c>
      <c r="BQ82" s="71">
        <f t="shared" ref="BQ82:BQ88" si="124">+SUM(BD82:BF82)</f>
        <v>136903.75455986249</v>
      </c>
      <c r="BR82" s="71">
        <f t="shared" ref="BR82:BR88" si="125">+SUM(BG82)</f>
        <v>108255.13583333332</v>
      </c>
      <c r="BS82" s="71">
        <f t="shared" ref="BS82:BS88" si="126">+SUM(BH82:BI82)</f>
        <v>65837.5</v>
      </c>
      <c r="BT82" s="71">
        <f t="shared" si="114"/>
        <v>0</v>
      </c>
      <c r="BU82" s="71">
        <f t="shared" ref="BU82:BU88" si="127">+SUM(BP82:BT82)</f>
        <v>1676490.9114351955</v>
      </c>
      <c r="BW82" s="68"/>
      <c r="BX82" s="71">
        <f t="shared" si="115"/>
        <v>0</v>
      </c>
      <c r="BY82" s="71">
        <f t="shared" si="115"/>
        <v>0</v>
      </c>
      <c r="BZ82" s="71">
        <f t="shared" si="115"/>
        <v>0</v>
      </c>
      <c r="CA82" s="71">
        <f t="shared" si="115"/>
        <v>0</v>
      </c>
      <c r="CB82" s="71">
        <f t="shared" si="115"/>
        <v>0</v>
      </c>
      <c r="CC82" s="71">
        <f t="shared" si="115"/>
        <v>0</v>
      </c>
      <c r="CD82" s="71">
        <f t="shared" si="115"/>
        <v>0</v>
      </c>
      <c r="CE82" s="71">
        <f t="shared" si="115"/>
        <v>1676490.9114351957</v>
      </c>
      <c r="CF82" s="71">
        <f t="shared" si="115"/>
        <v>1676490.9114351957</v>
      </c>
      <c r="CG82" s="71">
        <f t="shared" si="115"/>
        <v>0</v>
      </c>
      <c r="CH82" s="71">
        <f t="shared" si="115"/>
        <v>0</v>
      </c>
      <c r="CI82" s="71">
        <f t="shared" si="115"/>
        <v>0</v>
      </c>
      <c r="CJ82" s="71">
        <f t="shared" si="115"/>
        <v>0</v>
      </c>
      <c r="CK82" s="71">
        <f t="shared" si="115"/>
        <v>0</v>
      </c>
      <c r="CL82" s="71">
        <f t="shared" si="115"/>
        <v>0</v>
      </c>
      <c r="CM82" s="71">
        <f t="shared" si="115"/>
        <v>0</v>
      </c>
      <c r="CN82" s="71">
        <f t="shared" si="116"/>
        <v>0</v>
      </c>
      <c r="CQ82" s="72">
        <f t="shared" si="95"/>
        <v>0</v>
      </c>
      <c r="CR82" s="72">
        <f t="shared" si="95"/>
        <v>0</v>
      </c>
      <c r="CS82" s="72">
        <f t="shared" si="95"/>
        <v>0</v>
      </c>
      <c r="CT82" s="72">
        <f t="shared" si="95"/>
        <v>0</v>
      </c>
      <c r="CU82" s="72">
        <f t="shared" si="95"/>
        <v>0</v>
      </c>
      <c r="CV82" s="72">
        <f t="shared" si="95"/>
        <v>0</v>
      </c>
      <c r="CW82" s="72">
        <f t="shared" si="95"/>
        <v>0</v>
      </c>
      <c r="CX82" s="72">
        <f t="shared" si="95"/>
        <v>1365494.5210419998</v>
      </c>
      <c r="CY82" s="72">
        <f t="shared" si="95"/>
        <v>1365494.5210419998</v>
      </c>
      <c r="CZ82" s="72">
        <f t="shared" si="95"/>
        <v>0</v>
      </c>
      <c r="DA82" s="72">
        <f t="shared" si="95"/>
        <v>0</v>
      </c>
      <c r="DB82" s="72">
        <f t="shared" si="95"/>
        <v>0</v>
      </c>
      <c r="DC82" s="72">
        <f t="shared" si="95"/>
        <v>0</v>
      </c>
      <c r="DD82" s="72">
        <f t="shared" si="95"/>
        <v>0</v>
      </c>
      <c r="DE82" s="72">
        <f t="shared" si="95"/>
        <v>0</v>
      </c>
      <c r="DF82" s="72">
        <f t="shared" si="92"/>
        <v>0</v>
      </c>
      <c r="DG82" s="73"/>
      <c r="DI82" s="72">
        <f t="shared" si="117"/>
        <v>0</v>
      </c>
      <c r="DJ82" s="72">
        <f t="shared" si="117"/>
        <v>0</v>
      </c>
      <c r="DK82" s="72">
        <f t="shared" si="117"/>
        <v>0</v>
      </c>
      <c r="DL82" s="72">
        <f t="shared" si="117"/>
        <v>0</v>
      </c>
      <c r="DM82" s="72">
        <f t="shared" si="117"/>
        <v>0</v>
      </c>
      <c r="DN82" s="72">
        <f t="shared" si="117"/>
        <v>0</v>
      </c>
      <c r="DO82" s="72">
        <f t="shared" si="117"/>
        <v>0</v>
      </c>
      <c r="DP82" s="72">
        <f t="shared" si="117"/>
        <v>136903.75455986249</v>
      </c>
      <c r="DQ82" s="72">
        <f t="shared" si="117"/>
        <v>136903.75455986249</v>
      </c>
      <c r="DR82" s="72">
        <f t="shared" si="117"/>
        <v>0</v>
      </c>
      <c r="DS82" s="72">
        <f t="shared" si="117"/>
        <v>0</v>
      </c>
      <c r="DT82" s="72">
        <f t="shared" si="117"/>
        <v>0</v>
      </c>
      <c r="DU82" s="72">
        <f t="shared" si="117"/>
        <v>0</v>
      </c>
      <c r="DV82" s="72">
        <f t="shared" si="117"/>
        <v>0</v>
      </c>
      <c r="DW82" s="72">
        <f t="shared" si="117"/>
        <v>0</v>
      </c>
      <c r="DX82" s="72">
        <f t="shared" si="117"/>
        <v>0</v>
      </c>
      <c r="EA82" s="72">
        <f t="shared" si="97"/>
        <v>0</v>
      </c>
      <c r="EB82" s="72">
        <f t="shared" si="97"/>
        <v>0</v>
      </c>
      <c r="EC82" s="72">
        <f t="shared" si="97"/>
        <v>0</v>
      </c>
      <c r="ED82" s="72">
        <f t="shared" si="97"/>
        <v>0</v>
      </c>
      <c r="EE82" s="72">
        <f t="shared" si="97"/>
        <v>0</v>
      </c>
      <c r="EF82" s="72">
        <f t="shared" si="97"/>
        <v>0</v>
      </c>
      <c r="EG82" s="72">
        <f t="shared" si="97"/>
        <v>0</v>
      </c>
      <c r="EH82" s="72">
        <f t="shared" si="97"/>
        <v>108255.13583333332</v>
      </c>
      <c r="EI82" s="72">
        <f t="shared" si="97"/>
        <v>108255.13583333332</v>
      </c>
      <c r="EJ82" s="72">
        <f t="shared" si="97"/>
        <v>0</v>
      </c>
      <c r="EK82" s="72">
        <f t="shared" si="97"/>
        <v>0</v>
      </c>
      <c r="EL82" s="72">
        <f t="shared" si="97"/>
        <v>0</v>
      </c>
      <c r="EM82" s="72">
        <f t="shared" si="97"/>
        <v>0</v>
      </c>
      <c r="EN82" s="72">
        <f t="shared" si="97"/>
        <v>0</v>
      </c>
      <c r="EO82" s="72">
        <f t="shared" si="97"/>
        <v>0</v>
      </c>
      <c r="EP82" s="72">
        <f t="shared" si="93"/>
        <v>0</v>
      </c>
      <c r="ES82" s="72">
        <f t="shared" si="98"/>
        <v>0</v>
      </c>
      <c r="ET82" s="72">
        <f t="shared" si="98"/>
        <v>0</v>
      </c>
      <c r="EU82" s="72">
        <f t="shared" si="98"/>
        <v>0</v>
      </c>
      <c r="EV82" s="72">
        <f t="shared" si="98"/>
        <v>0</v>
      </c>
      <c r="EW82" s="72">
        <f t="shared" si="98"/>
        <v>0</v>
      </c>
      <c r="EX82" s="72">
        <f t="shared" si="98"/>
        <v>0</v>
      </c>
      <c r="EY82" s="72">
        <f t="shared" si="98"/>
        <v>0</v>
      </c>
      <c r="EZ82" s="72">
        <f t="shared" si="98"/>
        <v>65837.5</v>
      </c>
      <c r="FA82" s="72">
        <f t="shared" si="98"/>
        <v>65837.5</v>
      </c>
      <c r="FB82" s="72">
        <f t="shared" si="98"/>
        <v>0</v>
      </c>
      <c r="FC82" s="72">
        <f t="shared" si="98"/>
        <v>0</v>
      </c>
      <c r="FD82" s="72">
        <f t="shared" si="98"/>
        <v>0</v>
      </c>
      <c r="FE82" s="72">
        <f t="shared" si="98"/>
        <v>0</v>
      </c>
      <c r="FF82" s="72">
        <f t="shared" si="98"/>
        <v>0</v>
      </c>
      <c r="FG82" s="72">
        <f t="shared" si="98"/>
        <v>0</v>
      </c>
      <c r="FH82" s="72">
        <f t="shared" si="94"/>
        <v>0</v>
      </c>
      <c r="FK82" s="72">
        <f t="shared" si="99"/>
        <v>0</v>
      </c>
      <c r="FL82" s="72">
        <f t="shared" si="99"/>
        <v>0</v>
      </c>
      <c r="FM82" s="72">
        <f t="shared" si="99"/>
        <v>0</v>
      </c>
      <c r="FN82" s="72">
        <f t="shared" si="99"/>
        <v>0</v>
      </c>
      <c r="FO82" s="72">
        <f t="shared" si="99"/>
        <v>0</v>
      </c>
      <c r="FP82" s="72">
        <f t="shared" si="99"/>
        <v>0</v>
      </c>
      <c r="FQ82" s="72">
        <f t="shared" si="99"/>
        <v>0</v>
      </c>
      <c r="FR82" s="72">
        <f t="shared" si="99"/>
        <v>0</v>
      </c>
      <c r="FS82" s="72">
        <f t="shared" si="99"/>
        <v>0</v>
      </c>
      <c r="FT82" s="72">
        <f t="shared" si="99"/>
        <v>0</v>
      </c>
      <c r="FU82" s="72">
        <f t="shared" si="99"/>
        <v>0</v>
      </c>
      <c r="FV82" s="72">
        <f t="shared" si="99"/>
        <v>0</v>
      </c>
      <c r="FW82" s="72">
        <f t="shared" si="99"/>
        <v>0</v>
      </c>
      <c r="FX82" s="72">
        <f t="shared" si="99"/>
        <v>0</v>
      </c>
      <c r="FY82" s="72">
        <f t="shared" si="99"/>
        <v>0</v>
      </c>
      <c r="FZ82" s="72">
        <f t="shared" si="99"/>
        <v>0</v>
      </c>
    </row>
    <row r="83" spans="2:182" s="63" customFormat="1" x14ac:dyDescent="0.25">
      <c r="B83" s="59">
        <v>63</v>
      </c>
      <c r="C83" s="60" t="s">
        <v>30</v>
      </c>
      <c r="D83" s="61" t="s">
        <v>47</v>
      </c>
      <c r="E83" s="62" t="s">
        <v>136</v>
      </c>
      <c r="F83" s="62" t="s">
        <v>137</v>
      </c>
      <c r="H83" s="64">
        <v>44887</v>
      </c>
      <c r="I83" s="64">
        <v>44897</v>
      </c>
      <c r="J83" s="64">
        <v>44904</v>
      </c>
      <c r="K83" s="64">
        <v>44912</v>
      </c>
      <c r="L83" s="64">
        <v>44915</v>
      </c>
      <c r="M83" s="64">
        <v>44927</v>
      </c>
      <c r="N83" s="64">
        <v>44986</v>
      </c>
      <c r="O83" s="65">
        <v>2</v>
      </c>
      <c r="Q83" s="65">
        <v>0</v>
      </c>
      <c r="R83" s="65">
        <v>0</v>
      </c>
      <c r="S83" s="66">
        <v>0</v>
      </c>
      <c r="T83" s="66">
        <v>0</v>
      </c>
      <c r="U83" s="66">
        <v>0</v>
      </c>
      <c r="V83" s="66">
        <v>0</v>
      </c>
      <c r="W83" s="66">
        <v>0</v>
      </c>
      <c r="X83" s="66">
        <v>1</v>
      </c>
      <c r="Y83" s="66">
        <v>1</v>
      </c>
      <c r="Z83" s="66"/>
      <c r="AA83" s="66"/>
      <c r="AB83" s="66"/>
      <c r="AC83" s="65"/>
      <c r="AD83" s="65"/>
      <c r="AE83" s="65"/>
      <c r="AF83" s="65"/>
      <c r="AG83" s="65"/>
      <c r="AI83" s="65">
        <f t="shared" si="0"/>
        <v>2</v>
      </c>
      <c r="AK83" s="67">
        <v>973087.99</v>
      </c>
      <c r="AL83" s="67">
        <v>158333</v>
      </c>
      <c r="AM83" s="67">
        <v>0</v>
      </c>
      <c r="AN83" s="67">
        <v>55000</v>
      </c>
      <c r="AO83" s="67">
        <f t="shared" si="101"/>
        <v>129547.70335500001</v>
      </c>
      <c r="AP83" s="67">
        <f t="shared" si="102"/>
        <v>79199.469300000012</v>
      </c>
      <c r="AQ83" s="67">
        <f t="shared" si="103"/>
        <v>6788.5259400000004</v>
      </c>
      <c r="AR83" s="67">
        <f t="shared" si="104"/>
        <v>0</v>
      </c>
      <c r="AS83" s="67">
        <f t="shared" si="68"/>
        <v>5531.4116562000017</v>
      </c>
      <c r="AT83" s="67">
        <f t="shared" si="26"/>
        <v>965353.87974879995</v>
      </c>
      <c r="AU83" s="68"/>
      <c r="AV83" s="69">
        <f t="shared" si="27"/>
        <v>973087.99</v>
      </c>
      <c r="AW83" s="69">
        <f t="shared" si="6"/>
        <v>158333</v>
      </c>
      <c r="AX83" s="69">
        <f t="shared" si="6"/>
        <v>0</v>
      </c>
      <c r="AY83" s="69">
        <f t="shared" si="6"/>
        <v>55000</v>
      </c>
      <c r="AZ83" s="67">
        <f t="shared" si="105"/>
        <v>27154.103760000002</v>
      </c>
      <c r="BA83" s="69">
        <f t="shared" si="106"/>
        <v>0</v>
      </c>
      <c r="BB83" s="69">
        <f t="shared" si="107"/>
        <v>10748.499405</v>
      </c>
      <c r="BC83" s="69">
        <f t="shared" si="108"/>
        <v>22515.277701000003</v>
      </c>
      <c r="BD83" s="69">
        <f t="shared" si="28"/>
        <v>65999.557750000007</v>
      </c>
      <c r="BE83" s="69">
        <f t="shared" si="73"/>
        <v>54736.199437499999</v>
      </c>
      <c r="BF83" s="69">
        <f t="shared" si="109"/>
        <v>2922.9130499624935</v>
      </c>
      <c r="BG83" s="69">
        <f t="shared" si="110"/>
        <v>98868.415833333333</v>
      </c>
      <c r="BH83" s="69">
        <f t="shared" si="111"/>
        <v>62500</v>
      </c>
      <c r="BI83" s="69">
        <f t="shared" si="112"/>
        <v>3337.5</v>
      </c>
      <c r="BJ83" s="69">
        <f t="shared" si="16"/>
        <v>0</v>
      </c>
      <c r="BK83" s="69">
        <f t="shared" si="113"/>
        <v>0</v>
      </c>
      <c r="BL83" s="69">
        <f t="shared" si="18"/>
        <v>0</v>
      </c>
      <c r="BM83" s="69"/>
      <c r="BN83" s="69">
        <f t="shared" si="29"/>
        <v>1535203.4569367957</v>
      </c>
      <c r="BO83" s="70"/>
      <c r="BP83" s="71">
        <f t="shared" si="123"/>
        <v>1246838.870866</v>
      </c>
      <c r="BQ83" s="71">
        <f t="shared" si="124"/>
        <v>123658.6702374625</v>
      </c>
      <c r="BR83" s="71">
        <f t="shared" si="125"/>
        <v>98868.415833333333</v>
      </c>
      <c r="BS83" s="71">
        <f t="shared" si="126"/>
        <v>65837.5</v>
      </c>
      <c r="BT83" s="71">
        <f t="shared" si="114"/>
        <v>0</v>
      </c>
      <c r="BU83" s="71">
        <f t="shared" si="127"/>
        <v>1535203.4569367957</v>
      </c>
      <c r="BW83" s="68"/>
      <c r="BX83" s="71">
        <f t="shared" si="115"/>
        <v>0</v>
      </c>
      <c r="BY83" s="71">
        <f t="shared" si="115"/>
        <v>0</v>
      </c>
      <c r="BZ83" s="71">
        <f t="shared" si="115"/>
        <v>0</v>
      </c>
      <c r="CA83" s="71">
        <f t="shared" si="115"/>
        <v>0</v>
      </c>
      <c r="CB83" s="71">
        <f t="shared" si="115"/>
        <v>0</v>
      </c>
      <c r="CC83" s="71">
        <f t="shared" si="115"/>
        <v>0</v>
      </c>
      <c r="CD83" s="71">
        <f t="shared" si="115"/>
        <v>0</v>
      </c>
      <c r="CE83" s="71">
        <f t="shared" si="115"/>
        <v>1535203.4569367957</v>
      </c>
      <c r="CF83" s="71">
        <f t="shared" si="115"/>
        <v>1535203.4569367957</v>
      </c>
      <c r="CG83" s="71">
        <f t="shared" si="115"/>
        <v>0</v>
      </c>
      <c r="CH83" s="71">
        <f t="shared" si="115"/>
        <v>0</v>
      </c>
      <c r="CI83" s="71">
        <f t="shared" si="115"/>
        <v>0</v>
      </c>
      <c r="CJ83" s="71">
        <f t="shared" si="115"/>
        <v>0</v>
      </c>
      <c r="CK83" s="71">
        <f t="shared" si="115"/>
        <v>0</v>
      </c>
      <c r="CL83" s="71">
        <f t="shared" si="115"/>
        <v>0</v>
      </c>
      <c r="CM83" s="71">
        <f t="shared" si="115"/>
        <v>0</v>
      </c>
      <c r="CN83" s="71">
        <f t="shared" si="116"/>
        <v>0</v>
      </c>
      <c r="CQ83" s="72">
        <f t="shared" si="95"/>
        <v>0</v>
      </c>
      <c r="CR83" s="72">
        <f t="shared" si="95"/>
        <v>0</v>
      </c>
      <c r="CS83" s="72">
        <f t="shared" si="95"/>
        <v>0</v>
      </c>
      <c r="CT83" s="72">
        <f t="shared" si="95"/>
        <v>0</v>
      </c>
      <c r="CU83" s="72">
        <f t="shared" si="95"/>
        <v>0</v>
      </c>
      <c r="CV83" s="72">
        <f t="shared" si="95"/>
        <v>0</v>
      </c>
      <c r="CW83" s="72">
        <f t="shared" si="95"/>
        <v>0</v>
      </c>
      <c r="CX83" s="72">
        <f t="shared" si="95"/>
        <v>1246838.870866</v>
      </c>
      <c r="CY83" s="72">
        <f t="shared" si="95"/>
        <v>1246838.870866</v>
      </c>
      <c r="CZ83" s="72">
        <f t="shared" si="95"/>
        <v>0</v>
      </c>
      <c r="DA83" s="72">
        <f t="shared" si="95"/>
        <v>0</v>
      </c>
      <c r="DB83" s="72">
        <f t="shared" si="95"/>
        <v>0</v>
      </c>
      <c r="DC83" s="72">
        <f t="shared" si="95"/>
        <v>0</v>
      </c>
      <c r="DD83" s="72">
        <f t="shared" si="95"/>
        <v>0</v>
      </c>
      <c r="DE83" s="72">
        <f t="shared" si="95"/>
        <v>0</v>
      </c>
      <c r="DF83" s="72">
        <f t="shared" si="92"/>
        <v>0</v>
      </c>
      <c r="DG83" s="73"/>
      <c r="DI83" s="72">
        <f t="shared" si="117"/>
        <v>0</v>
      </c>
      <c r="DJ83" s="72">
        <f t="shared" si="117"/>
        <v>0</v>
      </c>
      <c r="DK83" s="72">
        <f t="shared" si="117"/>
        <v>0</v>
      </c>
      <c r="DL83" s="72">
        <f t="shared" si="117"/>
        <v>0</v>
      </c>
      <c r="DM83" s="72">
        <f t="shared" si="117"/>
        <v>0</v>
      </c>
      <c r="DN83" s="72">
        <f t="shared" si="117"/>
        <v>0</v>
      </c>
      <c r="DO83" s="72">
        <f t="shared" si="117"/>
        <v>0</v>
      </c>
      <c r="DP83" s="72">
        <f t="shared" si="117"/>
        <v>123658.6702374625</v>
      </c>
      <c r="DQ83" s="72">
        <f t="shared" si="117"/>
        <v>123658.6702374625</v>
      </c>
      <c r="DR83" s="72">
        <f t="shared" si="117"/>
        <v>0</v>
      </c>
      <c r="DS83" s="72">
        <f t="shared" si="117"/>
        <v>0</v>
      </c>
      <c r="DT83" s="72">
        <f t="shared" si="117"/>
        <v>0</v>
      </c>
      <c r="DU83" s="72">
        <f t="shared" si="117"/>
        <v>0</v>
      </c>
      <c r="DV83" s="72">
        <f t="shared" si="117"/>
        <v>0</v>
      </c>
      <c r="DW83" s="72">
        <f t="shared" si="117"/>
        <v>0</v>
      </c>
      <c r="DX83" s="72">
        <f t="shared" si="117"/>
        <v>0</v>
      </c>
      <c r="EA83" s="72">
        <f t="shared" si="97"/>
        <v>0</v>
      </c>
      <c r="EB83" s="72">
        <f t="shared" si="97"/>
        <v>0</v>
      </c>
      <c r="EC83" s="72">
        <f t="shared" si="97"/>
        <v>0</v>
      </c>
      <c r="ED83" s="72">
        <f t="shared" si="97"/>
        <v>0</v>
      </c>
      <c r="EE83" s="72">
        <f t="shared" si="97"/>
        <v>0</v>
      </c>
      <c r="EF83" s="72">
        <f t="shared" si="97"/>
        <v>0</v>
      </c>
      <c r="EG83" s="72">
        <f t="shared" si="97"/>
        <v>0</v>
      </c>
      <c r="EH83" s="72">
        <f t="shared" si="97"/>
        <v>98868.415833333333</v>
      </c>
      <c r="EI83" s="72">
        <f t="shared" si="97"/>
        <v>98868.415833333333</v>
      </c>
      <c r="EJ83" s="72">
        <f t="shared" si="97"/>
        <v>0</v>
      </c>
      <c r="EK83" s="72">
        <f t="shared" si="97"/>
        <v>0</v>
      </c>
      <c r="EL83" s="72">
        <f t="shared" si="97"/>
        <v>0</v>
      </c>
      <c r="EM83" s="72">
        <f t="shared" si="97"/>
        <v>0</v>
      </c>
      <c r="EN83" s="72">
        <f t="shared" si="97"/>
        <v>0</v>
      </c>
      <c r="EO83" s="72">
        <f t="shared" si="97"/>
        <v>0</v>
      </c>
      <c r="EP83" s="72">
        <f t="shared" si="93"/>
        <v>0</v>
      </c>
      <c r="ES83" s="72">
        <f t="shared" si="98"/>
        <v>0</v>
      </c>
      <c r="ET83" s="72">
        <f t="shared" si="98"/>
        <v>0</v>
      </c>
      <c r="EU83" s="72">
        <f t="shared" si="98"/>
        <v>0</v>
      </c>
      <c r="EV83" s="72">
        <f t="shared" si="98"/>
        <v>0</v>
      </c>
      <c r="EW83" s="72">
        <f t="shared" si="98"/>
        <v>0</v>
      </c>
      <c r="EX83" s="72">
        <f t="shared" si="98"/>
        <v>0</v>
      </c>
      <c r="EY83" s="72">
        <f t="shared" si="98"/>
        <v>0</v>
      </c>
      <c r="EZ83" s="72">
        <f t="shared" si="98"/>
        <v>65837.5</v>
      </c>
      <c r="FA83" s="72">
        <f t="shared" si="98"/>
        <v>65837.5</v>
      </c>
      <c r="FB83" s="72">
        <f t="shared" si="98"/>
        <v>0</v>
      </c>
      <c r="FC83" s="72">
        <f t="shared" si="98"/>
        <v>0</v>
      </c>
      <c r="FD83" s="72">
        <f t="shared" si="98"/>
        <v>0</v>
      </c>
      <c r="FE83" s="72">
        <f t="shared" si="98"/>
        <v>0</v>
      </c>
      <c r="FF83" s="72">
        <f t="shared" si="98"/>
        <v>0</v>
      </c>
      <c r="FG83" s="72">
        <f t="shared" si="98"/>
        <v>0</v>
      </c>
      <c r="FH83" s="72">
        <f t="shared" si="94"/>
        <v>0</v>
      </c>
      <c r="FK83" s="72">
        <f t="shared" si="99"/>
        <v>0</v>
      </c>
      <c r="FL83" s="72">
        <f t="shared" si="99"/>
        <v>0</v>
      </c>
      <c r="FM83" s="72">
        <f t="shared" si="99"/>
        <v>0</v>
      </c>
      <c r="FN83" s="72">
        <f t="shared" si="99"/>
        <v>0</v>
      </c>
      <c r="FO83" s="72">
        <f t="shared" si="99"/>
        <v>0</v>
      </c>
      <c r="FP83" s="72">
        <f t="shared" si="99"/>
        <v>0</v>
      </c>
      <c r="FQ83" s="72">
        <f t="shared" si="99"/>
        <v>0</v>
      </c>
      <c r="FR83" s="72">
        <f t="shared" si="99"/>
        <v>0</v>
      </c>
      <c r="FS83" s="72">
        <f t="shared" si="99"/>
        <v>0</v>
      </c>
      <c r="FT83" s="72">
        <f t="shared" si="99"/>
        <v>0</v>
      </c>
      <c r="FU83" s="72">
        <f t="shared" si="99"/>
        <v>0</v>
      </c>
      <c r="FV83" s="72">
        <f t="shared" si="99"/>
        <v>0</v>
      </c>
      <c r="FW83" s="72">
        <f t="shared" si="99"/>
        <v>0</v>
      </c>
      <c r="FX83" s="72">
        <f t="shared" si="99"/>
        <v>0</v>
      </c>
      <c r="FY83" s="72">
        <f t="shared" si="99"/>
        <v>0</v>
      </c>
      <c r="FZ83" s="72">
        <f t="shared" ref="FZ83:FZ97" si="128">+AF83*$BT83</f>
        <v>0</v>
      </c>
    </row>
    <row r="84" spans="2:182" s="63" customFormat="1" x14ac:dyDescent="0.25">
      <c r="B84" s="59">
        <v>64</v>
      </c>
      <c r="C84" s="60" t="s">
        <v>30</v>
      </c>
      <c r="D84" s="61" t="s">
        <v>47</v>
      </c>
      <c r="E84" s="74" t="s">
        <v>136</v>
      </c>
      <c r="F84" s="74" t="s">
        <v>137</v>
      </c>
      <c r="H84" s="64">
        <v>44887</v>
      </c>
      <c r="I84" s="64">
        <v>44897</v>
      </c>
      <c r="J84" s="64">
        <v>44904</v>
      </c>
      <c r="K84" s="64">
        <v>44912</v>
      </c>
      <c r="L84" s="64">
        <v>44915</v>
      </c>
      <c r="M84" s="64">
        <v>44927</v>
      </c>
      <c r="N84" s="64">
        <v>44986</v>
      </c>
      <c r="O84" s="65">
        <v>2</v>
      </c>
      <c r="Q84" s="65">
        <v>0</v>
      </c>
      <c r="R84" s="65">
        <v>0</v>
      </c>
      <c r="S84" s="66">
        <v>0</v>
      </c>
      <c r="T84" s="66">
        <v>0</v>
      </c>
      <c r="U84" s="66">
        <v>0</v>
      </c>
      <c r="V84" s="66">
        <v>0</v>
      </c>
      <c r="W84" s="66">
        <v>0</v>
      </c>
      <c r="X84" s="66">
        <v>1</v>
      </c>
      <c r="Y84" s="66">
        <v>1</v>
      </c>
      <c r="Z84" s="66"/>
      <c r="AA84" s="66"/>
      <c r="AB84" s="66"/>
      <c r="AC84" s="65"/>
      <c r="AD84" s="65"/>
      <c r="AE84" s="65"/>
      <c r="AF84" s="65"/>
      <c r="AG84" s="65"/>
      <c r="AI84" s="65">
        <f t="shared" si="0"/>
        <v>2</v>
      </c>
      <c r="AK84" s="67">
        <v>973087.99</v>
      </c>
      <c r="AL84" s="67">
        <v>158333</v>
      </c>
      <c r="AM84" s="67">
        <v>0</v>
      </c>
      <c r="AN84" s="67">
        <v>55000</v>
      </c>
      <c r="AO84" s="67">
        <f t="shared" si="101"/>
        <v>129547.70335500001</v>
      </c>
      <c r="AP84" s="67">
        <f t="shared" si="102"/>
        <v>79199.469300000012</v>
      </c>
      <c r="AQ84" s="67">
        <f t="shared" si="103"/>
        <v>6788.5259400000004</v>
      </c>
      <c r="AR84" s="67">
        <f t="shared" si="104"/>
        <v>0</v>
      </c>
      <c r="AS84" s="67">
        <f t="shared" si="68"/>
        <v>5531.4116562000017</v>
      </c>
      <c r="AT84" s="67">
        <f t="shared" si="26"/>
        <v>965353.87974879995</v>
      </c>
      <c r="AU84" s="68"/>
      <c r="AV84" s="69">
        <f t="shared" si="27"/>
        <v>973087.99</v>
      </c>
      <c r="AW84" s="69">
        <f t="shared" si="6"/>
        <v>158333</v>
      </c>
      <c r="AX84" s="69">
        <f t="shared" si="6"/>
        <v>0</v>
      </c>
      <c r="AY84" s="69">
        <f t="shared" si="6"/>
        <v>55000</v>
      </c>
      <c r="AZ84" s="67">
        <f t="shared" si="105"/>
        <v>27154.103760000002</v>
      </c>
      <c r="BA84" s="69">
        <f t="shared" si="106"/>
        <v>0</v>
      </c>
      <c r="BB84" s="69">
        <f t="shared" si="107"/>
        <v>10748.499405</v>
      </c>
      <c r="BC84" s="69">
        <f t="shared" si="108"/>
        <v>22515.277701000003</v>
      </c>
      <c r="BD84" s="69">
        <f t="shared" si="28"/>
        <v>65999.557750000007</v>
      </c>
      <c r="BE84" s="69">
        <f t="shared" si="73"/>
        <v>54736.199437499999</v>
      </c>
      <c r="BF84" s="69">
        <f t="shared" si="109"/>
        <v>2922.9130499624935</v>
      </c>
      <c r="BG84" s="69">
        <f t="shared" si="110"/>
        <v>98868.415833333333</v>
      </c>
      <c r="BH84" s="69">
        <f t="shared" si="111"/>
        <v>62500</v>
      </c>
      <c r="BI84" s="69">
        <f t="shared" si="112"/>
        <v>3337.5</v>
      </c>
      <c r="BJ84" s="69">
        <f t="shared" si="16"/>
        <v>0</v>
      </c>
      <c r="BK84" s="69">
        <f t="shared" si="113"/>
        <v>0</v>
      </c>
      <c r="BL84" s="69">
        <f t="shared" si="18"/>
        <v>0</v>
      </c>
      <c r="BM84" s="69"/>
      <c r="BN84" s="69">
        <f t="shared" si="29"/>
        <v>1535203.4569367957</v>
      </c>
      <c r="BO84" s="70"/>
      <c r="BP84" s="71">
        <f t="shared" si="123"/>
        <v>1246838.870866</v>
      </c>
      <c r="BQ84" s="71">
        <f t="shared" si="124"/>
        <v>123658.6702374625</v>
      </c>
      <c r="BR84" s="71">
        <f t="shared" si="125"/>
        <v>98868.415833333333</v>
      </c>
      <c r="BS84" s="71">
        <f t="shared" si="126"/>
        <v>65837.5</v>
      </c>
      <c r="BT84" s="71">
        <f t="shared" si="114"/>
        <v>0</v>
      </c>
      <c r="BU84" s="71">
        <f t="shared" si="127"/>
        <v>1535203.4569367957</v>
      </c>
      <c r="BW84" s="68"/>
      <c r="BX84" s="71">
        <f t="shared" si="115"/>
        <v>0</v>
      </c>
      <c r="BY84" s="71">
        <f t="shared" si="115"/>
        <v>0</v>
      </c>
      <c r="BZ84" s="71">
        <f t="shared" si="115"/>
        <v>0</v>
      </c>
      <c r="CA84" s="71">
        <f t="shared" si="115"/>
        <v>0</v>
      </c>
      <c r="CB84" s="71">
        <f t="shared" si="115"/>
        <v>0</v>
      </c>
      <c r="CC84" s="71">
        <f t="shared" si="115"/>
        <v>0</v>
      </c>
      <c r="CD84" s="71">
        <f t="shared" si="115"/>
        <v>0</v>
      </c>
      <c r="CE84" s="71">
        <f t="shared" si="115"/>
        <v>1535203.4569367957</v>
      </c>
      <c r="CF84" s="71">
        <f t="shared" si="115"/>
        <v>1535203.4569367957</v>
      </c>
      <c r="CG84" s="71">
        <f t="shared" si="115"/>
        <v>0</v>
      </c>
      <c r="CH84" s="71">
        <f t="shared" si="115"/>
        <v>0</v>
      </c>
      <c r="CI84" s="71">
        <f t="shared" si="115"/>
        <v>0</v>
      </c>
      <c r="CJ84" s="71">
        <f t="shared" si="115"/>
        <v>0</v>
      </c>
      <c r="CK84" s="71">
        <f t="shared" si="115"/>
        <v>0</v>
      </c>
      <c r="CL84" s="71">
        <f t="shared" si="115"/>
        <v>0</v>
      </c>
      <c r="CM84" s="71">
        <f t="shared" si="115"/>
        <v>0</v>
      </c>
      <c r="CN84" s="71">
        <f t="shared" si="116"/>
        <v>0</v>
      </c>
      <c r="CQ84" s="72">
        <f t="shared" si="95"/>
        <v>0</v>
      </c>
      <c r="CR84" s="72">
        <f t="shared" si="95"/>
        <v>0</v>
      </c>
      <c r="CS84" s="72">
        <f t="shared" si="95"/>
        <v>0</v>
      </c>
      <c r="CT84" s="72">
        <f t="shared" si="95"/>
        <v>0</v>
      </c>
      <c r="CU84" s="72">
        <f t="shared" si="95"/>
        <v>0</v>
      </c>
      <c r="CV84" s="72">
        <f t="shared" si="95"/>
        <v>0</v>
      </c>
      <c r="CW84" s="72">
        <f t="shared" si="95"/>
        <v>0</v>
      </c>
      <c r="CX84" s="72">
        <f t="shared" si="95"/>
        <v>1246838.870866</v>
      </c>
      <c r="CY84" s="72">
        <f t="shared" si="95"/>
        <v>1246838.870866</v>
      </c>
      <c r="CZ84" s="72">
        <f t="shared" si="95"/>
        <v>0</v>
      </c>
      <c r="DA84" s="72">
        <f t="shared" si="95"/>
        <v>0</v>
      </c>
      <c r="DB84" s="72">
        <f t="shared" si="95"/>
        <v>0</v>
      </c>
      <c r="DC84" s="72">
        <f t="shared" si="95"/>
        <v>0</v>
      </c>
      <c r="DD84" s="72">
        <f t="shared" si="95"/>
        <v>0</v>
      </c>
      <c r="DE84" s="72">
        <f t="shared" si="95"/>
        <v>0</v>
      </c>
      <c r="DF84" s="72">
        <f t="shared" si="92"/>
        <v>0</v>
      </c>
      <c r="DG84" s="73"/>
      <c r="DI84" s="72">
        <f t="shared" si="117"/>
        <v>0</v>
      </c>
      <c r="DJ84" s="72">
        <f t="shared" si="117"/>
        <v>0</v>
      </c>
      <c r="DK84" s="72">
        <f t="shared" si="117"/>
        <v>0</v>
      </c>
      <c r="DL84" s="72">
        <f t="shared" si="117"/>
        <v>0</v>
      </c>
      <c r="DM84" s="72">
        <f t="shared" si="117"/>
        <v>0</v>
      </c>
      <c r="DN84" s="72">
        <f t="shared" si="117"/>
        <v>0</v>
      </c>
      <c r="DO84" s="72">
        <f t="shared" si="117"/>
        <v>0</v>
      </c>
      <c r="DP84" s="72">
        <f t="shared" si="117"/>
        <v>123658.6702374625</v>
      </c>
      <c r="DQ84" s="72">
        <f t="shared" si="117"/>
        <v>123658.6702374625</v>
      </c>
      <c r="DR84" s="72">
        <f t="shared" si="117"/>
        <v>0</v>
      </c>
      <c r="DS84" s="72">
        <f t="shared" si="117"/>
        <v>0</v>
      </c>
      <c r="DT84" s="72">
        <f t="shared" si="117"/>
        <v>0</v>
      </c>
      <c r="DU84" s="72">
        <f t="shared" si="117"/>
        <v>0</v>
      </c>
      <c r="DV84" s="72">
        <f t="shared" si="117"/>
        <v>0</v>
      </c>
      <c r="DW84" s="72">
        <f t="shared" si="117"/>
        <v>0</v>
      </c>
      <c r="DX84" s="72">
        <f t="shared" si="117"/>
        <v>0</v>
      </c>
      <c r="EA84" s="72">
        <f t="shared" si="97"/>
        <v>0</v>
      </c>
      <c r="EB84" s="72">
        <f t="shared" si="97"/>
        <v>0</v>
      </c>
      <c r="EC84" s="72">
        <f t="shared" si="97"/>
        <v>0</v>
      </c>
      <c r="ED84" s="72">
        <f t="shared" si="97"/>
        <v>0</v>
      </c>
      <c r="EE84" s="72">
        <f t="shared" si="97"/>
        <v>0</v>
      </c>
      <c r="EF84" s="72">
        <f t="shared" si="97"/>
        <v>0</v>
      </c>
      <c r="EG84" s="72">
        <f t="shared" si="97"/>
        <v>0</v>
      </c>
      <c r="EH84" s="72">
        <f t="shared" si="97"/>
        <v>98868.415833333333</v>
      </c>
      <c r="EI84" s="72">
        <f t="shared" si="97"/>
        <v>98868.415833333333</v>
      </c>
      <c r="EJ84" s="72">
        <f t="shared" si="97"/>
        <v>0</v>
      </c>
      <c r="EK84" s="72">
        <f t="shared" si="97"/>
        <v>0</v>
      </c>
      <c r="EL84" s="72">
        <f t="shared" si="97"/>
        <v>0</v>
      </c>
      <c r="EM84" s="72">
        <f t="shared" si="97"/>
        <v>0</v>
      </c>
      <c r="EN84" s="72">
        <f t="shared" si="97"/>
        <v>0</v>
      </c>
      <c r="EO84" s="72">
        <f t="shared" si="97"/>
        <v>0</v>
      </c>
      <c r="EP84" s="72">
        <f t="shared" si="93"/>
        <v>0</v>
      </c>
      <c r="ES84" s="72">
        <f t="shared" si="98"/>
        <v>0</v>
      </c>
      <c r="ET84" s="72">
        <f t="shared" si="98"/>
        <v>0</v>
      </c>
      <c r="EU84" s="72">
        <f t="shared" si="98"/>
        <v>0</v>
      </c>
      <c r="EV84" s="72">
        <f t="shared" si="98"/>
        <v>0</v>
      </c>
      <c r="EW84" s="72">
        <f t="shared" si="98"/>
        <v>0</v>
      </c>
      <c r="EX84" s="72">
        <f t="shared" si="98"/>
        <v>0</v>
      </c>
      <c r="EY84" s="72">
        <f t="shared" si="98"/>
        <v>0</v>
      </c>
      <c r="EZ84" s="72">
        <f t="shared" si="98"/>
        <v>65837.5</v>
      </c>
      <c r="FA84" s="72">
        <f t="shared" si="98"/>
        <v>65837.5</v>
      </c>
      <c r="FB84" s="72">
        <f t="shared" si="98"/>
        <v>0</v>
      </c>
      <c r="FC84" s="72">
        <f t="shared" si="98"/>
        <v>0</v>
      </c>
      <c r="FD84" s="72">
        <f t="shared" si="98"/>
        <v>0</v>
      </c>
      <c r="FE84" s="72">
        <f t="shared" si="98"/>
        <v>0</v>
      </c>
      <c r="FF84" s="72">
        <f t="shared" si="98"/>
        <v>0</v>
      </c>
      <c r="FG84" s="72">
        <f t="shared" si="98"/>
        <v>0</v>
      </c>
      <c r="FH84" s="72">
        <f t="shared" si="94"/>
        <v>0</v>
      </c>
      <c r="FK84" s="72">
        <f t="shared" ref="FK84:FZ100" si="129">+Q84*$BT84</f>
        <v>0</v>
      </c>
      <c r="FL84" s="72">
        <f t="shared" si="129"/>
        <v>0</v>
      </c>
      <c r="FM84" s="72">
        <f t="shared" si="129"/>
        <v>0</v>
      </c>
      <c r="FN84" s="72">
        <f t="shared" si="129"/>
        <v>0</v>
      </c>
      <c r="FO84" s="72">
        <f t="shared" si="129"/>
        <v>0</v>
      </c>
      <c r="FP84" s="72">
        <f t="shared" si="129"/>
        <v>0</v>
      </c>
      <c r="FQ84" s="72">
        <f t="shared" si="129"/>
        <v>0</v>
      </c>
      <c r="FR84" s="72">
        <f t="shared" si="129"/>
        <v>0</v>
      </c>
      <c r="FS84" s="72">
        <f t="shared" si="129"/>
        <v>0</v>
      </c>
      <c r="FT84" s="72">
        <f t="shared" si="129"/>
        <v>0</v>
      </c>
      <c r="FU84" s="72">
        <f t="shared" si="129"/>
        <v>0</v>
      </c>
      <c r="FV84" s="72">
        <f t="shared" si="129"/>
        <v>0</v>
      </c>
      <c r="FW84" s="72">
        <f t="shared" si="129"/>
        <v>0</v>
      </c>
      <c r="FX84" s="72">
        <f t="shared" si="129"/>
        <v>0</v>
      </c>
      <c r="FY84" s="72">
        <f t="shared" si="129"/>
        <v>0</v>
      </c>
      <c r="FZ84" s="72">
        <f t="shared" si="128"/>
        <v>0</v>
      </c>
    </row>
    <row r="85" spans="2:182" s="63" customFormat="1" x14ac:dyDescent="0.25">
      <c r="B85" s="59">
        <v>65</v>
      </c>
      <c r="C85" s="60" t="s">
        <v>30</v>
      </c>
      <c r="D85" s="61" t="s">
        <v>47</v>
      </c>
      <c r="E85" s="74" t="s">
        <v>136</v>
      </c>
      <c r="F85" s="74" t="s">
        <v>137</v>
      </c>
      <c r="H85" s="64">
        <v>44887</v>
      </c>
      <c r="I85" s="64">
        <v>44897</v>
      </c>
      <c r="J85" s="64">
        <v>44904</v>
      </c>
      <c r="K85" s="64">
        <v>44912</v>
      </c>
      <c r="L85" s="64">
        <v>44915</v>
      </c>
      <c r="M85" s="64">
        <v>44927</v>
      </c>
      <c r="N85" s="64">
        <v>45017</v>
      </c>
      <c r="O85" s="65">
        <v>3</v>
      </c>
      <c r="Q85" s="65">
        <v>1</v>
      </c>
      <c r="R85" s="65">
        <v>1</v>
      </c>
      <c r="S85" s="66">
        <v>1</v>
      </c>
      <c r="T85" s="66">
        <v>0</v>
      </c>
      <c r="U85" s="66">
        <v>0</v>
      </c>
      <c r="V85" s="66">
        <v>0</v>
      </c>
      <c r="W85" s="66">
        <v>0</v>
      </c>
      <c r="X85" s="66">
        <v>0</v>
      </c>
      <c r="Y85" s="66">
        <v>0</v>
      </c>
      <c r="Z85" s="66"/>
      <c r="AA85" s="66"/>
      <c r="AB85" s="66"/>
      <c r="AC85" s="65"/>
      <c r="AD85" s="65"/>
      <c r="AE85" s="65"/>
      <c r="AF85" s="65"/>
      <c r="AG85" s="65"/>
      <c r="AI85" s="65">
        <f t="shared" si="0"/>
        <v>3</v>
      </c>
      <c r="AK85" s="67">
        <v>973087.99</v>
      </c>
      <c r="AL85" s="67">
        <v>158333</v>
      </c>
      <c r="AM85" s="67">
        <v>0</v>
      </c>
      <c r="AN85" s="67">
        <v>55000</v>
      </c>
      <c r="AO85" s="67">
        <f t="shared" si="101"/>
        <v>129547.70335500001</v>
      </c>
      <c r="AP85" s="67">
        <f t="shared" si="102"/>
        <v>79199.469300000012</v>
      </c>
      <c r="AQ85" s="67">
        <f t="shared" si="103"/>
        <v>6788.5259400000004</v>
      </c>
      <c r="AR85" s="67">
        <f t="shared" si="104"/>
        <v>0</v>
      </c>
      <c r="AS85" s="67">
        <f t="shared" ref="AS85:AS116" si="130">IF(AK85=0,0,IF(AK85="","",VLOOKUP(IF((AK85+AL85+AM85-AO85-AP85-AQ85)/UTM&lt;=$D$220,"Tramo1",IF((AK85+AL85+AM85-AO85-AP85-AQ85)/UTM&lt;=$D$221,"Tramo2",IF((AK85+AL85+AM85-AO85-AP85-AQ85)/UTM&lt;=$D$222,"Tramo3",IF((AK85+AL85+AM85-AO85-AP85-AQ85)/UTM&lt;=$D$223,"Tramo4",IF((AK85+AL85+AM85-AO85-AP85-AQ85)/UTM&lt;=$D$224,"Tramo5",IF((AK85+AL85+AM85-AO85-AP85-AQ85)/UTM&lt;=$D$225,"Tramo6",IF((AK85+AL85+AM85-AO85-AP85-AQ85)/UTM&lt;=$D$226,"Tramo7",0))))))),$B$220:$G$226,4,FALSE)*(AK85+AL85+AM85-AO85-AP85-AQ85)))-IF(AK85=0,0,IF(AK85="","",VLOOKUP(IF((AK85+AL85+AM85-AO85-AP85-AQ85)/UTM&lt;=$D$220,"Tramo1",IF((AK85+AL85+AM85-AO85-AP85-AQ85)/UTM&lt;=$D$221,"Tramo2",IF((AK85+AL85+AM85-AO85-AP85-AQ85)/UTM&lt;=$D$222,"Tramo3",IF((AK85+AL85+AM85-AO85-AP85-AQ85)/UTM&lt;=$D$223,"Tramo4",IF((AK85+AL85+AM85-AO85-AP85-AQ85)/UTM&lt;=$D$224,"Tramo5",IF((AK85+AL85+AM85-AO85-AP85-AQ85)/UTM&lt;=$D$225,"Tramo6",IF((AK85+AL85+AM85-AO85-AP85-AQ85)/UTM&lt;=$D$226,"Tramo7",0))))))),$B$220:$G$226,6,FALSE)))</f>
        <v>5531.4116562000017</v>
      </c>
      <c r="AT85" s="67">
        <f t="shared" si="26"/>
        <v>965353.87974879995</v>
      </c>
      <c r="AU85" s="68"/>
      <c r="AV85" s="69">
        <f t="shared" si="27"/>
        <v>973087.99</v>
      </c>
      <c r="AW85" s="69">
        <f t="shared" si="6"/>
        <v>158333</v>
      </c>
      <c r="AX85" s="69">
        <f t="shared" si="6"/>
        <v>0</v>
      </c>
      <c r="AY85" s="69">
        <f t="shared" si="6"/>
        <v>55000</v>
      </c>
      <c r="AZ85" s="67">
        <f t="shared" si="105"/>
        <v>27154.103760000002</v>
      </c>
      <c r="BA85" s="69">
        <f t="shared" si="106"/>
        <v>0</v>
      </c>
      <c r="BB85" s="69">
        <f t="shared" si="107"/>
        <v>10748.499405</v>
      </c>
      <c r="BC85" s="69">
        <f t="shared" si="108"/>
        <v>22515.277701000003</v>
      </c>
      <c r="BD85" s="69">
        <f t="shared" si="28"/>
        <v>65999.557750000007</v>
      </c>
      <c r="BE85" s="69">
        <f t="shared" ref="BE85:BE116" si="131">IF(AK85=0,0,(AK85)*(VLOOKUP(E85,$C$244:$N$254,10,FALSE))*($E$240*$E$239)/Plazo_meses/IF(OR(E85="4X4",E85="7X7",E85="10X10",E85="14X14",E85="15X15"),2,1))</f>
        <v>54736.199437499999</v>
      </c>
      <c r="BF85" s="69">
        <f t="shared" si="109"/>
        <v>2922.9130499624935</v>
      </c>
      <c r="BG85" s="69">
        <f t="shared" si="110"/>
        <v>98868.415833333333</v>
      </c>
      <c r="BH85" s="69">
        <f t="shared" si="111"/>
        <v>62500</v>
      </c>
      <c r="BI85" s="69">
        <f t="shared" si="112"/>
        <v>3337.5</v>
      </c>
      <c r="BJ85" s="69">
        <f t="shared" ref="BJ85:BJ148" si="132">IF(AK85=0,0,IF((AK85+AL85+AN85)&gt;2500000,0,$E$237/12))</f>
        <v>0</v>
      </c>
      <c r="BK85" s="69">
        <f t="shared" si="113"/>
        <v>0</v>
      </c>
      <c r="BL85" s="69">
        <f t="shared" ref="BL85:BL148" si="133">IF(AK85=0,0,IF((AK85+AL85+AN85)&gt;2500000,0,$E$238/12))</f>
        <v>0</v>
      </c>
      <c r="BM85" s="69"/>
      <c r="BN85" s="69">
        <f t="shared" si="29"/>
        <v>1535203.4569367957</v>
      </c>
      <c r="BO85" s="70"/>
      <c r="BP85" s="71">
        <f t="shared" si="123"/>
        <v>1246838.870866</v>
      </c>
      <c r="BQ85" s="71">
        <f t="shared" si="124"/>
        <v>123658.6702374625</v>
      </c>
      <c r="BR85" s="71">
        <f t="shared" si="125"/>
        <v>98868.415833333333</v>
      </c>
      <c r="BS85" s="71">
        <f t="shared" si="126"/>
        <v>65837.5</v>
      </c>
      <c r="BT85" s="71">
        <f t="shared" si="114"/>
        <v>0</v>
      </c>
      <c r="BU85" s="71">
        <f t="shared" si="127"/>
        <v>1535203.4569367957</v>
      </c>
      <c r="BW85" s="68"/>
      <c r="BX85" s="71">
        <f t="shared" si="115"/>
        <v>1535203.4569367957</v>
      </c>
      <c r="BY85" s="71">
        <f t="shared" si="115"/>
        <v>1535203.4569367957</v>
      </c>
      <c r="BZ85" s="71">
        <f t="shared" si="115"/>
        <v>1535203.4569367957</v>
      </c>
      <c r="CA85" s="71">
        <f t="shared" si="115"/>
        <v>0</v>
      </c>
      <c r="CB85" s="71">
        <f t="shared" si="115"/>
        <v>0</v>
      </c>
      <c r="CC85" s="71">
        <f t="shared" si="115"/>
        <v>0</v>
      </c>
      <c r="CD85" s="71">
        <f t="shared" si="115"/>
        <v>0</v>
      </c>
      <c r="CE85" s="71">
        <f t="shared" si="115"/>
        <v>0</v>
      </c>
      <c r="CF85" s="71">
        <f t="shared" si="115"/>
        <v>0</v>
      </c>
      <c r="CG85" s="71">
        <f t="shared" si="115"/>
        <v>0</v>
      </c>
      <c r="CH85" s="71">
        <f t="shared" si="115"/>
        <v>0</v>
      </c>
      <c r="CI85" s="71">
        <f t="shared" si="115"/>
        <v>0</v>
      </c>
      <c r="CJ85" s="71">
        <f t="shared" si="115"/>
        <v>0</v>
      </c>
      <c r="CK85" s="71">
        <f t="shared" si="115"/>
        <v>0</v>
      </c>
      <c r="CL85" s="71">
        <f t="shared" si="115"/>
        <v>0</v>
      </c>
      <c r="CM85" s="71">
        <f t="shared" si="115"/>
        <v>0</v>
      </c>
      <c r="CN85" s="71">
        <f t="shared" si="116"/>
        <v>0</v>
      </c>
      <c r="CQ85" s="72">
        <f t="shared" ref="CQ85:DE101" si="134">+Q85*$BP85</f>
        <v>1246838.870866</v>
      </c>
      <c r="CR85" s="72">
        <f t="shared" si="134"/>
        <v>1246838.870866</v>
      </c>
      <c r="CS85" s="72">
        <f t="shared" si="134"/>
        <v>1246838.870866</v>
      </c>
      <c r="CT85" s="72">
        <f t="shared" si="134"/>
        <v>0</v>
      </c>
      <c r="CU85" s="72">
        <f t="shared" si="134"/>
        <v>0</v>
      </c>
      <c r="CV85" s="72">
        <f t="shared" si="134"/>
        <v>0</v>
      </c>
      <c r="CW85" s="72">
        <f t="shared" si="134"/>
        <v>0</v>
      </c>
      <c r="CX85" s="72">
        <f t="shared" si="134"/>
        <v>0</v>
      </c>
      <c r="CY85" s="72">
        <f t="shared" si="134"/>
        <v>0</v>
      </c>
      <c r="CZ85" s="72">
        <f t="shared" si="134"/>
        <v>0</v>
      </c>
      <c r="DA85" s="72">
        <f t="shared" si="134"/>
        <v>0</v>
      </c>
      <c r="DB85" s="72">
        <f t="shared" si="134"/>
        <v>0</v>
      </c>
      <c r="DC85" s="72">
        <f t="shared" si="134"/>
        <v>0</v>
      </c>
      <c r="DD85" s="72">
        <f t="shared" si="134"/>
        <v>0</v>
      </c>
      <c r="DE85" s="72">
        <f t="shared" si="134"/>
        <v>0</v>
      </c>
      <c r="DF85" s="72">
        <f t="shared" si="92"/>
        <v>0</v>
      </c>
      <c r="DG85" s="73"/>
      <c r="DI85" s="72">
        <f t="shared" si="117"/>
        <v>123658.6702374625</v>
      </c>
      <c r="DJ85" s="72">
        <f t="shared" si="117"/>
        <v>123658.6702374625</v>
      </c>
      <c r="DK85" s="72">
        <f t="shared" si="117"/>
        <v>123658.6702374625</v>
      </c>
      <c r="DL85" s="72">
        <f t="shared" si="117"/>
        <v>0</v>
      </c>
      <c r="DM85" s="72">
        <f t="shared" si="117"/>
        <v>0</v>
      </c>
      <c r="DN85" s="72">
        <f t="shared" si="117"/>
        <v>0</v>
      </c>
      <c r="DO85" s="72">
        <f t="shared" si="117"/>
        <v>0</v>
      </c>
      <c r="DP85" s="72">
        <f t="shared" si="117"/>
        <v>0</v>
      </c>
      <c r="DQ85" s="72">
        <f t="shared" si="117"/>
        <v>0</v>
      </c>
      <c r="DR85" s="72">
        <f t="shared" si="117"/>
        <v>0</v>
      </c>
      <c r="DS85" s="72">
        <f t="shared" si="117"/>
        <v>0</v>
      </c>
      <c r="DT85" s="72">
        <f t="shared" si="117"/>
        <v>0</v>
      </c>
      <c r="DU85" s="72">
        <f t="shared" si="117"/>
        <v>0</v>
      </c>
      <c r="DV85" s="72">
        <f t="shared" si="117"/>
        <v>0</v>
      </c>
      <c r="DW85" s="72">
        <f t="shared" si="117"/>
        <v>0</v>
      </c>
      <c r="DX85" s="72">
        <f t="shared" si="117"/>
        <v>0</v>
      </c>
      <c r="EA85" s="72">
        <f t="shared" ref="EA85:EO101" si="135">+Q85*$BR85</f>
        <v>98868.415833333333</v>
      </c>
      <c r="EB85" s="72">
        <f t="shared" si="135"/>
        <v>98868.415833333333</v>
      </c>
      <c r="EC85" s="72">
        <f t="shared" si="135"/>
        <v>98868.415833333333</v>
      </c>
      <c r="ED85" s="72">
        <f t="shared" si="135"/>
        <v>0</v>
      </c>
      <c r="EE85" s="72">
        <f t="shared" si="135"/>
        <v>0</v>
      </c>
      <c r="EF85" s="72">
        <f t="shared" si="135"/>
        <v>0</v>
      </c>
      <c r="EG85" s="72">
        <f t="shared" si="135"/>
        <v>0</v>
      </c>
      <c r="EH85" s="72">
        <f t="shared" si="135"/>
        <v>0</v>
      </c>
      <c r="EI85" s="72">
        <f t="shared" si="135"/>
        <v>0</v>
      </c>
      <c r="EJ85" s="72">
        <f t="shared" si="135"/>
        <v>0</v>
      </c>
      <c r="EK85" s="72">
        <f t="shared" si="135"/>
        <v>0</v>
      </c>
      <c r="EL85" s="72">
        <f t="shared" si="135"/>
        <v>0</v>
      </c>
      <c r="EM85" s="72">
        <f t="shared" si="135"/>
        <v>0</v>
      </c>
      <c r="EN85" s="72">
        <f t="shared" si="135"/>
        <v>0</v>
      </c>
      <c r="EO85" s="72">
        <f t="shared" si="135"/>
        <v>0</v>
      </c>
      <c r="EP85" s="72">
        <f t="shared" si="93"/>
        <v>0</v>
      </c>
      <c r="ES85" s="72">
        <f t="shared" ref="ES85:FG101" si="136">+Q85*$BS85</f>
        <v>65837.5</v>
      </c>
      <c r="ET85" s="72">
        <f t="shared" si="136"/>
        <v>65837.5</v>
      </c>
      <c r="EU85" s="72">
        <f t="shared" si="136"/>
        <v>65837.5</v>
      </c>
      <c r="EV85" s="72">
        <f t="shared" si="136"/>
        <v>0</v>
      </c>
      <c r="EW85" s="72">
        <f t="shared" si="136"/>
        <v>0</v>
      </c>
      <c r="EX85" s="72">
        <f t="shared" si="136"/>
        <v>0</v>
      </c>
      <c r="EY85" s="72">
        <f t="shared" si="136"/>
        <v>0</v>
      </c>
      <c r="EZ85" s="72">
        <f t="shared" si="136"/>
        <v>0</v>
      </c>
      <c r="FA85" s="72">
        <f t="shared" si="136"/>
        <v>0</v>
      </c>
      <c r="FB85" s="72">
        <f t="shared" si="136"/>
        <v>0</v>
      </c>
      <c r="FC85" s="72">
        <f t="shared" si="136"/>
        <v>0</v>
      </c>
      <c r="FD85" s="72">
        <f t="shared" si="136"/>
        <v>0</v>
      </c>
      <c r="FE85" s="72">
        <f t="shared" si="136"/>
        <v>0</v>
      </c>
      <c r="FF85" s="72">
        <f t="shared" si="136"/>
        <v>0</v>
      </c>
      <c r="FG85" s="72">
        <f t="shared" si="136"/>
        <v>0</v>
      </c>
      <c r="FH85" s="72">
        <f t="shared" si="94"/>
        <v>0</v>
      </c>
      <c r="FK85" s="72">
        <f t="shared" si="129"/>
        <v>0</v>
      </c>
      <c r="FL85" s="72">
        <f t="shared" si="129"/>
        <v>0</v>
      </c>
      <c r="FM85" s="72">
        <f t="shared" si="129"/>
        <v>0</v>
      </c>
      <c r="FN85" s="72">
        <f t="shared" si="129"/>
        <v>0</v>
      </c>
      <c r="FO85" s="72">
        <f t="shared" si="129"/>
        <v>0</v>
      </c>
      <c r="FP85" s="72">
        <f t="shared" si="129"/>
        <v>0</v>
      </c>
      <c r="FQ85" s="72">
        <f t="shared" si="129"/>
        <v>0</v>
      </c>
      <c r="FR85" s="72">
        <f t="shared" si="129"/>
        <v>0</v>
      </c>
      <c r="FS85" s="72">
        <f t="shared" si="129"/>
        <v>0</v>
      </c>
      <c r="FT85" s="72">
        <f t="shared" si="129"/>
        <v>0</v>
      </c>
      <c r="FU85" s="72">
        <f t="shared" si="129"/>
        <v>0</v>
      </c>
      <c r="FV85" s="72">
        <f t="shared" si="129"/>
        <v>0</v>
      </c>
      <c r="FW85" s="72">
        <f t="shared" si="129"/>
        <v>0</v>
      </c>
      <c r="FX85" s="72">
        <f t="shared" si="129"/>
        <v>0</v>
      </c>
      <c r="FY85" s="72">
        <f t="shared" si="129"/>
        <v>0</v>
      </c>
      <c r="FZ85" s="72">
        <f t="shared" si="128"/>
        <v>0</v>
      </c>
    </row>
    <row r="86" spans="2:182" s="63" customFormat="1" x14ac:dyDescent="0.25">
      <c r="B86" s="59">
        <v>66</v>
      </c>
      <c r="C86" s="60" t="s">
        <v>30</v>
      </c>
      <c r="D86" s="61" t="s">
        <v>47</v>
      </c>
      <c r="E86" s="74" t="s">
        <v>136</v>
      </c>
      <c r="F86" s="74" t="s">
        <v>137</v>
      </c>
      <c r="H86" s="64">
        <v>44887</v>
      </c>
      <c r="I86" s="64">
        <v>44897</v>
      </c>
      <c r="J86" s="64">
        <v>44904</v>
      </c>
      <c r="K86" s="64">
        <v>44912</v>
      </c>
      <c r="L86" s="64">
        <v>44915</v>
      </c>
      <c r="M86" s="64">
        <v>44927</v>
      </c>
      <c r="N86" s="64">
        <v>45017</v>
      </c>
      <c r="O86" s="65">
        <v>3</v>
      </c>
      <c r="Q86" s="65">
        <v>1</v>
      </c>
      <c r="R86" s="65">
        <v>1</v>
      </c>
      <c r="S86" s="66">
        <v>1</v>
      </c>
      <c r="T86" s="66">
        <v>0</v>
      </c>
      <c r="U86" s="66">
        <v>0</v>
      </c>
      <c r="V86" s="66">
        <v>0</v>
      </c>
      <c r="W86" s="66">
        <v>0</v>
      </c>
      <c r="X86" s="66">
        <v>0</v>
      </c>
      <c r="Y86" s="66">
        <v>0</v>
      </c>
      <c r="Z86" s="66"/>
      <c r="AA86" s="66"/>
      <c r="AB86" s="66"/>
      <c r="AC86" s="65"/>
      <c r="AD86" s="65"/>
      <c r="AE86" s="65"/>
      <c r="AF86" s="65"/>
      <c r="AG86" s="65"/>
      <c r="AI86" s="65">
        <f t="shared" si="0"/>
        <v>3</v>
      </c>
      <c r="AK86" s="67">
        <v>973087.99</v>
      </c>
      <c r="AL86" s="67">
        <v>158333</v>
      </c>
      <c r="AM86" s="67">
        <v>0</v>
      </c>
      <c r="AN86" s="67">
        <v>55000</v>
      </c>
      <c r="AO86" s="67">
        <f t="shared" si="101"/>
        <v>129547.70335500001</v>
      </c>
      <c r="AP86" s="67">
        <f t="shared" si="102"/>
        <v>79199.469300000012</v>
      </c>
      <c r="AQ86" s="67">
        <f t="shared" si="103"/>
        <v>6788.5259400000004</v>
      </c>
      <c r="AR86" s="67">
        <f t="shared" si="104"/>
        <v>0</v>
      </c>
      <c r="AS86" s="67">
        <f t="shared" si="130"/>
        <v>5531.4116562000017</v>
      </c>
      <c r="AT86" s="67">
        <f t="shared" si="26"/>
        <v>965353.87974879995</v>
      </c>
      <c r="AU86" s="68"/>
      <c r="AV86" s="69">
        <f t="shared" si="27"/>
        <v>973087.99</v>
      </c>
      <c r="AW86" s="69">
        <f t="shared" si="6"/>
        <v>158333</v>
      </c>
      <c r="AX86" s="69">
        <f t="shared" si="6"/>
        <v>0</v>
      </c>
      <c r="AY86" s="69">
        <f t="shared" si="6"/>
        <v>55000</v>
      </c>
      <c r="AZ86" s="67">
        <f t="shared" si="105"/>
        <v>27154.103760000002</v>
      </c>
      <c r="BA86" s="69">
        <f t="shared" si="106"/>
        <v>0</v>
      </c>
      <c r="BB86" s="69">
        <f t="shared" si="107"/>
        <v>10748.499405</v>
      </c>
      <c r="BC86" s="69">
        <f t="shared" si="108"/>
        <v>22515.277701000003</v>
      </c>
      <c r="BD86" s="69">
        <f t="shared" si="28"/>
        <v>65999.557750000007</v>
      </c>
      <c r="BE86" s="69">
        <f t="shared" si="131"/>
        <v>54736.199437499999</v>
      </c>
      <c r="BF86" s="69">
        <f t="shared" si="109"/>
        <v>2922.9130499624935</v>
      </c>
      <c r="BG86" s="69">
        <f t="shared" si="110"/>
        <v>98868.415833333333</v>
      </c>
      <c r="BH86" s="69">
        <f t="shared" si="111"/>
        <v>62500</v>
      </c>
      <c r="BI86" s="69">
        <f t="shared" si="112"/>
        <v>3337.5</v>
      </c>
      <c r="BJ86" s="69">
        <f t="shared" si="132"/>
        <v>0</v>
      </c>
      <c r="BK86" s="69">
        <f t="shared" si="113"/>
        <v>0</v>
      </c>
      <c r="BL86" s="69">
        <f t="shared" si="133"/>
        <v>0</v>
      </c>
      <c r="BM86" s="69"/>
      <c r="BN86" s="69">
        <f t="shared" si="29"/>
        <v>1535203.4569367957</v>
      </c>
      <c r="BO86" s="70"/>
      <c r="BP86" s="71">
        <f t="shared" si="123"/>
        <v>1246838.870866</v>
      </c>
      <c r="BQ86" s="71">
        <f t="shared" si="124"/>
        <v>123658.6702374625</v>
      </c>
      <c r="BR86" s="71">
        <f t="shared" si="125"/>
        <v>98868.415833333333</v>
      </c>
      <c r="BS86" s="71">
        <f t="shared" si="126"/>
        <v>65837.5</v>
      </c>
      <c r="BT86" s="71">
        <f t="shared" si="114"/>
        <v>0</v>
      </c>
      <c r="BU86" s="71">
        <f t="shared" si="127"/>
        <v>1535203.4569367957</v>
      </c>
      <c r="BW86" s="68"/>
      <c r="BX86" s="71">
        <f t="shared" si="115"/>
        <v>1535203.4569367957</v>
      </c>
      <c r="BY86" s="71">
        <f t="shared" si="115"/>
        <v>1535203.4569367957</v>
      </c>
      <c r="BZ86" s="71">
        <f t="shared" si="115"/>
        <v>1535203.4569367957</v>
      </c>
      <c r="CA86" s="71">
        <f t="shared" si="115"/>
        <v>0</v>
      </c>
      <c r="CB86" s="71">
        <f t="shared" si="115"/>
        <v>0</v>
      </c>
      <c r="CC86" s="71">
        <f t="shared" si="115"/>
        <v>0</v>
      </c>
      <c r="CD86" s="71">
        <f t="shared" si="115"/>
        <v>0</v>
      </c>
      <c r="CE86" s="71">
        <f t="shared" si="115"/>
        <v>0</v>
      </c>
      <c r="CF86" s="71">
        <f t="shared" si="115"/>
        <v>0</v>
      </c>
      <c r="CG86" s="71">
        <f t="shared" si="115"/>
        <v>0</v>
      </c>
      <c r="CH86" s="71">
        <f t="shared" si="115"/>
        <v>0</v>
      </c>
      <c r="CI86" s="71">
        <f t="shared" si="115"/>
        <v>0</v>
      </c>
      <c r="CJ86" s="71">
        <f t="shared" si="115"/>
        <v>0</v>
      </c>
      <c r="CK86" s="71">
        <f t="shared" si="115"/>
        <v>0</v>
      </c>
      <c r="CL86" s="71">
        <f t="shared" si="115"/>
        <v>0</v>
      </c>
      <c r="CM86" s="71">
        <f t="shared" si="115"/>
        <v>0</v>
      </c>
      <c r="CN86" s="71">
        <f t="shared" si="116"/>
        <v>0</v>
      </c>
      <c r="CQ86" s="72">
        <f t="shared" si="134"/>
        <v>1246838.870866</v>
      </c>
      <c r="CR86" s="72">
        <f t="shared" si="134"/>
        <v>1246838.870866</v>
      </c>
      <c r="CS86" s="72">
        <f t="shared" si="134"/>
        <v>1246838.870866</v>
      </c>
      <c r="CT86" s="72">
        <f t="shared" si="134"/>
        <v>0</v>
      </c>
      <c r="CU86" s="72">
        <f t="shared" si="134"/>
        <v>0</v>
      </c>
      <c r="CV86" s="72">
        <f t="shared" si="134"/>
        <v>0</v>
      </c>
      <c r="CW86" s="72">
        <f t="shared" si="134"/>
        <v>0</v>
      </c>
      <c r="CX86" s="72">
        <f t="shared" si="134"/>
        <v>0</v>
      </c>
      <c r="CY86" s="72">
        <f t="shared" si="134"/>
        <v>0</v>
      </c>
      <c r="CZ86" s="72">
        <f t="shared" si="134"/>
        <v>0</v>
      </c>
      <c r="DA86" s="72">
        <f t="shared" si="134"/>
        <v>0</v>
      </c>
      <c r="DB86" s="72">
        <f t="shared" si="134"/>
        <v>0</v>
      </c>
      <c r="DC86" s="72">
        <f t="shared" si="134"/>
        <v>0</v>
      </c>
      <c r="DD86" s="72">
        <f t="shared" si="134"/>
        <v>0</v>
      </c>
      <c r="DE86" s="72">
        <f t="shared" si="134"/>
        <v>0</v>
      </c>
      <c r="DF86" s="72">
        <f t="shared" si="92"/>
        <v>0</v>
      </c>
      <c r="DG86" s="73"/>
      <c r="DI86" s="72">
        <f t="shared" si="117"/>
        <v>123658.6702374625</v>
      </c>
      <c r="DJ86" s="72">
        <f t="shared" si="117"/>
        <v>123658.6702374625</v>
      </c>
      <c r="DK86" s="72">
        <f t="shared" si="117"/>
        <v>123658.6702374625</v>
      </c>
      <c r="DL86" s="72">
        <f t="shared" si="117"/>
        <v>0</v>
      </c>
      <c r="DM86" s="72">
        <f t="shared" si="117"/>
        <v>0</v>
      </c>
      <c r="DN86" s="72">
        <f t="shared" si="117"/>
        <v>0</v>
      </c>
      <c r="DO86" s="72">
        <f t="shared" si="117"/>
        <v>0</v>
      </c>
      <c r="DP86" s="72">
        <f t="shared" si="117"/>
        <v>0</v>
      </c>
      <c r="DQ86" s="72">
        <f t="shared" si="117"/>
        <v>0</v>
      </c>
      <c r="DR86" s="72">
        <f t="shared" si="117"/>
        <v>0</v>
      </c>
      <c r="DS86" s="72">
        <f t="shared" si="117"/>
        <v>0</v>
      </c>
      <c r="DT86" s="72">
        <f t="shared" si="117"/>
        <v>0</v>
      </c>
      <c r="DU86" s="72">
        <f t="shared" si="117"/>
        <v>0</v>
      </c>
      <c r="DV86" s="72">
        <f t="shared" si="117"/>
        <v>0</v>
      </c>
      <c r="DW86" s="72">
        <f t="shared" si="117"/>
        <v>0</v>
      </c>
      <c r="DX86" s="72">
        <f t="shared" si="117"/>
        <v>0</v>
      </c>
      <c r="EA86" s="72">
        <f t="shared" si="135"/>
        <v>98868.415833333333</v>
      </c>
      <c r="EB86" s="72">
        <f t="shared" si="135"/>
        <v>98868.415833333333</v>
      </c>
      <c r="EC86" s="72">
        <f t="shared" si="135"/>
        <v>98868.415833333333</v>
      </c>
      <c r="ED86" s="72">
        <f t="shared" si="135"/>
        <v>0</v>
      </c>
      <c r="EE86" s="72">
        <f t="shared" si="135"/>
        <v>0</v>
      </c>
      <c r="EF86" s="72">
        <f t="shared" si="135"/>
        <v>0</v>
      </c>
      <c r="EG86" s="72">
        <f t="shared" si="135"/>
        <v>0</v>
      </c>
      <c r="EH86" s="72">
        <f t="shared" si="135"/>
        <v>0</v>
      </c>
      <c r="EI86" s="72">
        <f t="shared" si="135"/>
        <v>0</v>
      </c>
      <c r="EJ86" s="72">
        <f t="shared" si="135"/>
        <v>0</v>
      </c>
      <c r="EK86" s="72">
        <f t="shared" si="135"/>
        <v>0</v>
      </c>
      <c r="EL86" s="72">
        <f t="shared" si="135"/>
        <v>0</v>
      </c>
      <c r="EM86" s="72">
        <f t="shared" si="135"/>
        <v>0</v>
      </c>
      <c r="EN86" s="72">
        <f t="shared" si="135"/>
        <v>0</v>
      </c>
      <c r="EO86" s="72">
        <f t="shared" si="135"/>
        <v>0</v>
      </c>
      <c r="EP86" s="72">
        <f t="shared" si="93"/>
        <v>0</v>
      </c>
      <c r="ES86" s="72">
        <f t="shared" si="136"/>
        <v>65837.5</v>
      </c>
      <c r="ET86" s="72">
        <f t="shared" si="136"/>
        <v>65837.5</v>
      </c>
      <c r="EU86" s="72">
        <f t="shared" si="136"/>
        <v>65837.5</v>
      </c>
      <c r="EV86" s="72">
        <f t="shared" si="136"/>
        <v>0</v>
      </c>
      <c r="EW86" s="72">
        <f t="shared" si="136"/>
        <v>0</v>
      </c>
      <c r="EX86" s="72">
        <f t="shared" si="136"/>
        <v>0</v>
      </c>
      <c r="EY86" s="72">
        <f t="shared" si="136"/>
        <v>0</v>
      </c>
      <c r="EZ86" s="72">
        <f t="shared" si="136"/>
        <v>0</v>
      </c>
      <c r="FA86" s="72">
        <f t="shared" si="136"/>
        <v>0</v>
      </c>
      <c r="FB86" s="72">
        <f t="shared" si="136"/>
        <v>0</v>
      </c>
      <c r="FC86" s="72">
        <f t="shared" si="136"/>
        <v>0</v>
      </c>
      <c r="FD86" s="72">
        <f t="shared" si="136"/>
        <v>0</v>
      </c>
      <c r="FE86" s="72">
        <f t="shared" si="136"/>
        <v>0</v>
      </c>
      <c r="FF86" s="72">
        <f t="shared" si="136"/>
        <v>0</v>
      </c>
      <c r="FG86" s="72">
        <f t="shared" si="136"/>
        <v>0</v>
      </c>
      <c r="FH86" s="72">
        <f t="shared" si="94"/>
        <v>0</v>
      </c>
      <c r="FK86" s="72">
        <f t="shared" si="129"/>
        <v>0</v>
      </c>
      <c r="FL86" s="72">
        <f t="shared" si="129"/>
        <v>0</v>
      </c>
      <c r="FM86" s="72">
        <f t="shared" si="129"/>
        <v>0</v>
      </c>
      <c r="FN86" s="72">
        <f t="shared" si="129"/>
        <v>0</v>
      </c>
      <c r="FO86" s="72">
        <f t="shared" si="129"/>
        <v>0</v>
      </c>
      <c r="FP86" s="72">
        <f t="shared" si="129"/>
        <v>0</v>
      </c>
      <c r="FQ86" s="72">
        <f t="shared" si="129"/>
        <v>0</v>
      </c>
      <c r="FR86" s="72">
        <f t="shared" si="129"/>
        <v>0</v>
      </c>
      <c r="FS86" s="72">
        <f t="shared" si="129"/>
        <v>0</v>
      </c>
      <c r="FT86" s="72">
        <f t="shared" si="129"/>
        <v>0</v>
      </c>
      <c r="FU86" s="72">
        <f t="shared" si="129"/>
        <v>0</v>
      </c>
      <c r="FV86" s="72">
        <f t="shared" si="129"/>
        <v>0</v>
      </c>
      <c r="FW86" s="72">
        <f t="shared" si="129"/>
        <v>0</v>
      </c>
      <c r="FX86" s="72">
        <f t="shared" si="129"/>
        <v>0</v>
      </c>
      <c r="FY86" s="72">
        <f t="shared" si="129"/>
        <v>0</v>
      </c>
      <c r="FZ86" s="72">
        <f t="shared" si="128"/>
        <v>0</v>
      </c>
    </row>
    <row r="87" spans="2:182" s="63" customFormat="1" x14ac:dyDescent="0.25">
      <c r="B87" s="59">
        <v>67</v>
      </c>
      <c r="C87" s="60" t="s">
        <v>30</v>
      </c>
      <c r="D87" s="61" t="s">
        <v>47</v>
      </c>
      <c r="E87" s="74" t="s">
        <v>136</v>
      </c>
      <c r="F87" s="74" t="s">
        <v>137</v>
      </c>
      <c r="H87" s="64">
        <v>44887</v>
      </c>
      <c r="I87" s="64">
        <v>44897</v>
      </c>
      <c r="J87" s="64">
        <v>44904</v>
      </c>
      <c r="K87" s="64">
        <v>44912</v>
      </c>
      <c r="L87" s="64">
        <v>44915</v>
      </c>
      <c r="M87" s="64">
        <v>44927</v>
      </c>
      <c r="N87" s="64">
        <v>45017</v>
      </c>
      <c r="O87" s="65">
        <v>3</v>
      </c>
      <c r="Q87" s="65">
        <v>1</v>
      </c>
      <c r="R87" s="65">
        <v>1</v>
      </c>
      <c r="S87" s="66">
        <v>1</v>
      </c>
      <c r="T87" s="66">
        <v>0</v>
      </c>
      <c r="U87" s="66">
        <v>0</v>
      </c>
      <c r="V87" s="66">
        <v>0</v>
      </c>
      <c r="W87" s="66">
        <v>0</v>
      </c>
      <c r="X87" s="66">
        <v>0</v>
      </c>
      <c r="Y87" s="66">
        <v>0</v>
      </c>
      <c r="Z87" s="66"/>
      <c r="AA87" s="66"/>
      <c r="AB87" s="66"/>
      <c r="AC87" s="65"/>
      <c r="AD87" s="65"/>
      <c r="AE87" s="65"/>
      <c r="AF87" s="65"/>
      <c r="AG87" s="65"/>
      <c r="AI87" s="65">
        <f t="shared" si="0"/>
        <v>3</v>
      </c>
      <c r="AK87" s="67">
        <v>973087.99</v>
      </c>
      <c r="AL87" s="67">
        <v>158333</v>
      </c>
      <c r="AM87" s="67">
        <v>0</v>
      </c>
      <c r="AN87" s="67">
        <v>55000</v>
      </c>
      <c r="AO87" s="67">
        <f t="shared" si="101"/>
        <v>129547.70335500001</v>
      </c>
      <c r="AP87" s="67">
        <f t="shared" si="102"/>
        <v>79199.469300000012</v>
      </c>
      <c r="AQ87" s="67">
        <f t="shared" si="103"/>
        <v>6788.5259400000004</v>
      </c>
      <c r="AR87" s="67">
        <f t="shared" si="104"/>
        <v>0</v>
      </c>
      <c r="AS87" s="67">
        <f t="shared" si="130"/>
        <v>5531.4116562000017</v>
      </c>
      <c r="AT87" s="67">
        <f t="shared" si="26"/>
        <v>965353.87974879995</v>
      </c>
      <c r="AU87" s="68"/>
      <c r="AV87" s="69">
        <f t="shared" si="27"/>
        <v>973087.99</v>
      </c>
      <c r="AW87" s="69">
        <f t="shared" si="6"/>
        <v>158333</v>
      </c>
      <c r="AX87" s="69">
        <f t="shared" si="6"/>
        <v>0</v>
      </c>
      <c r="AY87" s="69">
        <f t="shared" si="6"/>
        <v>55000</v>
      </c>
      <c r="AZ87" s="67">
        <f t="shared" si="105"/>
        <v>27154.103760000002</v>
      </c>
      <c r="BA87" s="69">
        <f t="shared" si="106"/>
        <v>0</v>
      </c>
      <c r="BB87" s="69">
        <f t="shared" si="107"/>
        <v>10748.499405</v>
      </c>
      <c r="BC87" s="69">
        <f t="shared" si="108"/>
        <v>22515.277701000003</v>
      </c>
      <c r="BD87" s="69">
        <f t="shared" si="28"/>
        <v>65999.557750000007</v>
      </c>
      <c r="BE87" s="69">
        <f t="shared" si="131"/>
        <v>54736.199437499999</v>
      </c>
      <c r="BF87" s="69">
        <f t="shared" si="109"/>
        <v>2922.9130499624935</v>
      </c>
      <c r="BG87" s="69">
        <f t="shared" si="110"/>
        <v>98868.415833333333</v>
      </c>
      <c r="BH87" s="69">
        <f t="shared" si="111"/>
        <v>62500</v>
      </c>
      <c r="BI87" s="69">
        <f t="shared" si="112"/>
        <v>3337.5</v>
      </c>
      <c r="BJ87" s="69">
        <f t="shared" si="132"/>
        <v>0</v>
      </c>
      <c r="BK87" s="69">
        <f t="shared" si="113"/>
        <v>0</v>
      </c>
      <c r="BL87" s="69">
        <f t="shared" si="133"/>
        <v>0</v>
      </c>
      <c r="BM87" s="69"/>
      <c r="BN87" s="69">
        <f t="shared" si="29"/>
        <v>1535203.4569367957</v>
      </c>
      <c r="BO87" s="70"/>
      <c r="BP87" s="71">
        <f t="shared" si="123"/>
        <v>1246838.870866</v>
      </c>
      <c r="BQ87" s="71">
        <f t="shared" si="124"/>
        <v>123658.6702374625</v>
      </c>
      <c r="BR87" s="71">
        <f t="shared" si="125"/>
        <v>98868.415833333333</v>
      </c>
      <c r="BS87" s="71">
        <f t="shared" si="126"/>
        <v>65837.5</v>
      </c>
      <c r="BT87" s="71">
        <f t="shared" si="114"/>
        <v>0</v>
      </c>
      <c r="BU87" s="71">
        <f t="shared" si="127"/>
        <v>1535203.4569367957</v>
      </c>
      <c r="BW87" s="68"/>
      <c r="BX87" s="71">
        <f t="shared" si="115"/>
        <v>1535203.4569367957</v>
      </c>
      <c r="BY87" s="71">
        <f t="shared" si="115"/>
        <v>1535203.4569367957</v>
      </c>
      <c r="BZ87" s="71">
        <f t="shared" si="115"/>
        <v>1535203.4569367957</v>
      </c>
      <c r="CA87" s="71">
        <f t="shared" si="115"/>
        <v>0</v>
      </c>
      <c r="CB87" s="71">
        <f t="shared" si="115"/>
        <v>0</v>
      </c>
      <c r="CC87" s="71">
        <f t="shared" si="115"/>
        <v>0</v>
      </c>
      <c r="CD87" s="71">
        <f t="shared" si="115"/>
        <v>0</v>
      </c>
      <c r="CE87" s="71">
        <f t="shared" si="115"/>
        <v>0</v>
      </c>
      <c r="CF87" s="71">
        <f t="shared" si="115"/>
        <v>0</v>
      </c>
      <c r="CG87" s="71">
        <f t="shared" si="115"/>
        <v>0</v>
      </c>
      <c r="CH87" s="71">
        <f t="shared" si="115"/>
        <v>0</v>
      </c>
      <c r="CI87" s="71">
        <f t="shared" si="115"/>
        <v>0</v>
      </c>
      <c r="CJ87" s="71">
        <f t="shared" si="115"/>
        <v>0</v>
      </c>
      <c r="CK87" s="71">
        <f t="shared" si="115"/>
        <v>0</v>
      </c>
      <c r="CL87" s="71">
        <f t="shared" si="115"/>
        <v>0</v>
      </c>
      <c r="CM87" s="71">
        <f t="shared" si="115"/>
        <v>0</v>
      </c>
      <c r="CN87" s="71">
        <f t="shared" si="116"/>
        <v>0</v>
      </c>
      <c r="CQ87" s="72">
        <f t="shared" si="134"/>
        <v>1246838.870866</v>
      </c>
      <c r="CR87" s="72">
        <f t="shared" si="134"/>
        <v>1246838.870866</v>
      </c>
      <c r="CS87" s="72">
        <f t="shared" si="134"/>
        <v>1246838.870866</v>
      </c>
      <c r="CT87" s="72">
        <f t="shared" si="134"/>
        <v>0</v>
      </c>
      <c r="CU87" s="72">
        <f t="shared" si="134"/>
        <v>0</v>
      </c>
      <c r="CV87" s="72">
        <f t="shared" si="134"/>
        <v>0</v>
      </c>
      <c r="CW87" s="72">
        <f t="shared" si="134"/>
        <v>0</v>
      </c>
      <c r="CX87" s="72">
        <f t="shared" si="134"/>
        <v>0</v>
      </c>
      <c r="CY87" s="72">
        <f t="shared" si="134"/>
        <v>0</v>
      </c>
      <c r="CZ87" s="72">
        <f t="shared" si="134"/>
        <v>0</v>
      </c>
      <c r="DA87" s="72">
        <f t="shared" si="134"/>
        <v>0</v>
      </c>
      <c r="DB87" s="72">
        <f t="shared" si="134"/>
        <v>0</v>
      </c>
      <c r="DC87" s="72">
        <f t="shared" si="134"/>
        <v>0</v>
      </c>
      <c r="DD87" s="72">
        <f t="shared" si="134"/>
        <v>0</v>
      </c>
      <c r="DE87" s="72">
        <f t="shared" si="134"/>
        <v>0</v>
      </c>
      <c r="DF87" s="72">
        <f t="shared" si="92"/>
        <v>0</v>
      </c>
      <c r="DG87" s="73"/>
      <c r="DI87" s="72">
        <f t="shared" si="117"/>
        <v>123658.6702374625</v>
      </c>
      <c r="DJ87" s="72">
        <f t="shared" si="117"/>
        <v>123658.6702374625</v>
      </c>
      <c r="DK87" s="72">
        <f t="shared" si="117"/>
        <v>123658.6702374625</v>
      </c>
      <c r="DL87" s="72">
        <f t="shared" si="117"/>
        <v>0</v>
      </c>
      <c r="DM87" s="72">
        <f t="shared" si="117"/>
        <v>0</v>
      </c>
      <c r="DN87" s="72">
        <f t="shared" si="117"/>
        <v>0</v>
      </c>
      <c r="DO87" s="72">
        <f t="shared" si="117"/>
        <v>0</v>
      </c>
      <c r="DP87" s="72">
        <f t="shared" si="117"/>
        <v>0</v>
      </c>
      <c r="DQ87" s="72">
        <f t="shared" si="117"/>
        <v>0</v>
      </c>
      <c r="DR87" s="72">
        <f t="shared" si="117"/>
        <v>0</v>
      </c>
      <c r="DS87" s="72">
        <f t="shared" si="117"/>
        <v>0</v>
      </c>
      <c r="DT87" s="72">
        <f t="shared" si="117"/>
        <v>0</v>
      </c>
      <c r="DU87" s="72">
        <f t="shared" si="117"/>
        <v>0</v>
      </c>
      <c r="DV87" s="72">
        <f t="shared" si="117"/>
        <v>0</v>
      </c>
      <c r="DW87" s="72">
        <f t="shared" si="117"/>
        <v>0</v>
      </c>
      <c r="DX87" s="72">
        <f t="shared" si="117"/>
        <v>0</v>
      </c>
      <c r="EA87" s="72">
        <f t="shared" si="135"/>
        <v>98868.415833333333</v>
      </c>
      <c r="EB87" s="72">
        <f t="shared" si="135"/>
        <v>98868.415833333333</v>
      </c>
      <c r="EC87" s="72">
        <f t="shared" si="135"/>
        <v>98868.415833333333</v>
      </c>
      <c r="ED87" s="72">
        <f t="shared" si="135"/>
        <v>0</v>
      </c>
      <c r="EE87" s="72">
        <f t="shared" si="135"/>
        <v>0</v>
      </c>
      <c r="EF87" s="72">
        <f t="shared" si="135"/>
        <v>0</v>
      </c>
      <c r="EG87" s="72">
        <f t="shared" si="135"/>
        <v>0</v>
      </c>
      <c r="EH87" s="72">
        <f t="shared" si="135"/>
        <v>0</v>
      </c>
      <c r="EI87" s="72">
        <f t="shared" si="135"/>
        <v>0</v>
      </c>
      <c r="EJ87" s="72">
        <f t="shared" si="135"/>
        <v>0</v>
      </c>
      <c r="EK87" s="72">
        <f t="shared" si="135"/>
        <v>0</v>
      </c>
      <c r="EL87" s="72">
        <f t="shared" si="135"/>
        <v>0</v>
      </c>
      <c r="EM87" s="72">
        <f t="shared" si="135"/>
        <v>0</v>
      </c>
      <c r="EN87" s="72">
        <f t="shared" si="135"/>
        <v>0</v>
      </c>
      <c r="EO87" s="72">
        <f t="shared" si="135"/>
        <v>0</v>
      </c>
      <c r="EP87" s="72">
        <f t="shared" si="93"/>
        <v>0</v>
      </c>
      <c r="ES87" s="72">
        <f t="shared" si="136"/>
        <v>65837.5</v>
      </c>
      <c r="ET87" s="72">
        <f t="shared" si="136"/>
        <v>65837.5</v>
      </c>
      <c r="EU87" s="72">
        <f t="shared" si="136"/>
        <v>65837.5</v>
      </c>
      <c r="EV87" s="72">
        <f t="shared" si="136"/>
        <v>0</v>
      </c>
      <c r="EW87" s="72">
        <f t="shared" si="136"/>
        <v>0</v>
      </c>
      <c r="EX87" s="72">
        <f t="shared" si="136"/>
        <v>0</v>
      </c>
      <c r="EY87" s="72">
        <f t="shared" si="136"/>
        <v>0</v>
      </c>
      <c r="EZ87" s="72">
        <f t="shared" si="136"/>
        <v>0</v>
      </c>
      <c r="FA87" s="72">
        <f t="shared" si="136"/>
        <v>0</v>
      </c>
      <c r="FB87" s="72">
        <f t="shared" si="136"/>
        <v>0</v>
      </c>
      <c r="FC87" s="72">
        <f t="shared" si="136"/>
        <v>0</v>
      </c>
      <c r="FD87" s="72">
        <f t="shared" si="136"/>
        <v>0</v>
      </c>
      <c r="FE87" s="72">
        <f t="shared" si="136"/>
        <v>0</v>
      </c>
      <c r="FF87" s="72">
        <f t="shared" si="136"/>
        <v>0</v>
      </c>
      <c r="FG87" s="72">
        <f t="shared" si="136"/>
        <v>0</v>
      </c>
      <c r="FH87" s="72">
        <f t="shared" si="94"/>
        <v>0</v>
      </c>
      <c r="FK87" s="72">
        <f t="shared" si="129"/>
        <v>0</v>
      </c>
      <c r="FL87" s="72">
        <f t="shared" si="129"/>
        <v>0</v>
      </c>
      <c r="FM87" s="72">
        <f t="shared" si="129"/>
        <v>0</v>
      </c>
      <c r="FN87" s="72">
        <f t="shared" si="129"/>
        <v>0</v>
      </c>
      <c r="FO87" s="72">
        <f t="shared" si="129"/>
        <v>0</v>
      </c>
      <c r="FP87" s="72">
        <f t="shared" si="129"/>
        <v>0</v>
      </c>
      <c r="FQ87" s="72">
        <f t="shared" si="129"/>
        <v>0</v>
      </c>
      <c r="FR87" s="72">
        <f t="shared" si="129"/>
        <v>0</v>
      </c>
      <c r="FS87" s="72">
        <f t="shared" si="129"/>
        <v>0</v>
      </c>
      <c r="FT87" s="72">
        <f t="shared" si="129"/>
        <v>0</v>
      </c>
      <c r="FU87" s="72">
        <f t="shared" si="129"/>
        <v>0</v>
      </c>
      <c r="FV87" s="72">
        <f t="shared" si="129"/>
        <v>0</v>
      </c>
      <c r="FW87" s="72">
        <f t="shared" si="129"/>
        <v>0</v>
      </c>
      <c r="FX87" s="72">
        <f t="shared" si="129"/>
        <v>0</v>
      </c>
      <c r="FY87" s="72">
        <f t="shared" si="129"/>
        <v>0</v>
      </c>
      <c r="FZ87" s="72">
        <f t="shared" si="128"/>
        <v>0</v>
      </c>
    </row>
    <row r="88" spans="2:182" s="63" customFormat="1" x14ac:dyDescent="0.25">
      <c r="B88" s="59">
        <v>68</v>
      </c>
      <c r="C88" s="60" t="s">
        <v>30</v>
      </c>
      <c r="D88" s="61" t="s">
        <v>47</v>
      </c>
      <c r="E88" s="74" t="s">
        <v>136</v>
      </c>
      <c r="F88" s="74" t="s">
        <v>137</v>
      </c>
      <c r="H88" s="64">
        <v>44887</v>
      </c>
      <c r="I88" s="64">
        <v>44897</v>
      </c>
      <c r="J88" s="64">
        <v>44904</v>
      </c>
      <c r="K88" s="64">
        <v>44912</v>
      </c>
      <c r="L88" s="64">
        <v>44915</v>
      </c>
      <c r="M88" s="64">
        <v>44927</v>
      </c>
      <c r="N88" s="64">
        <v>45017</v>
      </c>
      <c r="O88" s="65">
        <v>3</v>
      </c>
      <c r="Q88" s="65">
        <v>1</v>
      </c>
      <c r="R88" s="65">
        <v>1</v>
      </c>
      <c r="S88" s="66">
        <v>1</v>
      </c>
      <c r="T88" s="66">
        <v>0</v>
      </c>
      <c r="U88" s="66">
        <v>0</v>
      </c>
      <c r="V88" s="66">
        <v>0</v>
      </c>
      <c r="W88" s="66">
        <v>0</v>
      </c>
      <c r="X88" s="66">
        <v>0</v>
      </c>
      <c r="Y88" s="66">
        <v>0</v>
      </c>
      <c r="Z88" s="66"/>
      <c r="AA88" s="66"/>
      <c r="AB88" s="66"/>
      <c r="AC88" s="65"/>
      <c r="AD88" s="65"/>
      <c r="AE88" s="65"/>
      <c r="AF88" s="65"/>
      <c r="AG88" s="65"/>
      <c r="AI88" s="65">
        <f t="shared" si="0"/>
        <v>3</v>
      </c>
      <c r="AK88" s="67">
        <v>973087.99</v>
      </c>
      <c r="AL88" s="67">
        <v>158333</v>
      </c>
      <c r="AM88" s="67">
        <v>0</v>
      </c>
      <c r="AN88" s="67">
        <v>55000</v>
      </c>
      <c r="AO88" s="67">
        <f t="shared" si="101"/>
        <v>129547.70335500001</v>
      </c>
      <c r="AP88" s="67">
        <f t="shared" si="102"/>
        <v>79199.469300000012</v>
      </c>
      <c r="AQ88" s="67">
        <f t="shared" si="103"/>
        <v>6788.5259400000004</v>
      </c>
      <c r="AR88" s="67">
        <f t="shared" si="104"/>
        <v>0</v>
      </c>
      <c r="AS88" s="67">
        <f t="shared" si="130"/>
        <v>5531.4116562000017</v>
      </c>
      <c r="AT88" s="67">
        <f t="shared" si="26"/>
        <v>965353.87974879995</v>
      </c>
      <c r="AU88" s="68"/>
      <c r="AV88" s="69">
        <f t="shared" si="27"/>
        <v>973087.99</v>
      </c>
      <c r="AW88" s="69">
        <f t="shared" si="6"/>
        <v>158333</v>
      </c>
      <c r="AX88" s="69">
        <f t="shared" si="6"/>
        <v>0</v>
      </c>
      <c r="AY88" s="69">
        <f t="shared" si="6"/>
        <v>55000</v>
      </c>
      <c r="AZ88" s="67">
        <f t="shared" si="105"/>
        <v>27154.103760000002</v>
      </c>
      <c r="BA88" s="69">
        <f t="shared" si="106"/>
        <v>0</v>
      </c>
      <c r="BB88" s="69">
        <f t="shared" si="107"/>
        <v>10748.499405</v>
      </c>
      <c r="BC88" s="69">
        <f t="shared" si="108"/>
        <v>22515.277701000003</v>
      </c>
      <c r="BD88" s="69">
        <f t="shared" si="28"/>
        <v>65999.557750000007</v>
      </c>
      <c r="BE88" s="69">
        <f t="shared" si="131"/>
        <v>54736.199437499999</v>
      </c>
      <c r="BF88" s="69">
        <f t="shared" si="109"/>
        <v>2922.9130499624935</v>
      </c>
      <c r="BG88" s="69">
        <f t="shared" si="110"/>
        <v>98868.415833333333</v>
      </c>
      <c r="BH88" s="69">
        <f t="shared" si="111"/>
        <v>62500</v>
      </c>
      <c r="BI88" s="69">
        <f t="shared" si="112"/>
        <v>3337.5</v>
      </c>
      <c r="BJ88" s="69">
        <f t="shared" si="132"/>
        <v>0</v>
      </c>
      <c r="BK88" s="69">
        <f t="shared" si="113"/>
        <v>0</v>
      </c>
      <c r="BL88" s="69">
        <f t="shared" si="133"/>
        <v>0</v>
      </c>
      <c r="BM88" s="69"/>
      <c r="BN88" s="69">
        <f t="shared" si="29"/>
        <v>1535203.4569367957</v>
      </c>
      <c r="BO88" s="70"/>
      <c r="BP88" s="71">
        <f t="shared" si="123"/>
        <v>1246838.870866</v>
      </c>
      <c r="BQ88" s="71">
        <f t="shared" si="124"/>
        <v>123658.6702374625</v>
      </c>
      <c r="BR88" s="71">
        <f t="shared" si="125"/>
        <v>98868.415833333333</v>
      </c>
      <c r="BS88" s="71">
        <f t="shared" si="126"/>
        <v>65837.5</v>
      </c>
      <c r="BT88" s="71">
        <f t="shared" si="114"/>
        <v>0</v>
      </c>
      <c r="BU88" s="71">
        <f t="shared" si="127"/>
        <v>1535203.4569367957</v>
      </c>
      <c r="BW88" s="68"/>
      <c r="BX88" s="71">
        <f t="shared" si="115"/>
        <v>1535203.4569367957</v>
      </c>
      <c r="BY88" s="71">
        <f t="shared" si="115"/>
        <v>1535203.4569367957</v>
      </c>
      <c r="BZ88" s="71">
        <f t="shared" si="115"/>
        <v>1535203.4569367957</v>
      </c>
      <c r="CA88" s="71">
        <f t="shared" si="115"/>
        <v>0</v>
      </c>
      <c r="CB88" s="71">
        <f t="shared" si="115"/>
        <v>0</v>
      </c>
      <c r="CC88" s="71">
        <f t="shared" si="115"/>
        <v>0</v>
      </c>
      <c r="CD88" s="71">
        <f t="shared" si="115"/>
        <v>0</v>
      </c>
      <c r="CE88" s="71">
        <f t="shared" si="115"/>
        <v>0</v>
      </c>
      <c r="CF88" s="71">
        <f t="shared" si="115"/>
        <v>0</v>
      </c>
      <c r="CG88" s="71">
        <f t="shared" si="115"/>
        <v>0</v>
      </c>
      <c r="CH88" s="71">
        <f t="shared" si="115"/>
        <v>0</v>
      </c>
      <c r="CI88" s="71">
        <f t="shared" si="115"/>
        <v>0</v>
      </c>
      <c r="CJ88" s="71">
        <f t="shared" si="115"/>
        <v>0</v>
      </c>
      <c r="CK88" s="71">
        <f t="shared" si="115"/>
        <v>0</v>
      </c>
      <c r="CL88" s="71">
        <f t="shared" si="115"/>
        <v>0</v>
      </c>
      <c r="CM88" s="71">
        <f t="shared" ref="CM88:CM97" si="137">+AF88*$BN88</f>
        <v>0</v>
      </c>
      <c r="CN88" s="71">
        <f t="shared" si="116"/>
        <v>0</v>
      </c>
      <c r="CQ88" s="72">
        <f t="shared" si="134"/>
        <v>1246838.870866</v>
      </c>
      <c r="CR88" s="72">
        <f t="shared" si="134"/>
        <v>1246838.870866</v>
      </c>
      <c r="CS88" s="72">
        <f t="shared" si="134"/>
        <v>1246838.870866</v>
      </c>
      <c r="CT88" s="72">
        <f t="shared" si="134"/>
        <v>0</v>
      </c>
      <c r="CU88" s="72">
        <f t="shared" si="134"/>
        <v>0</v>
      </c>
      <c r="CV88" s="72">
        <f t="shared" si="134"/>
        <v>0</v>
      </c>
      <c r="CW88" s="72">
        <f t="shared" si="134"/>
        <v>0</v>
      </c>
      <c r="CX88" s="72">
        <f t="shared" si="134"/>
        <v>0</v>
      </c>
      <c r="CY88" s="72">
        <f t="shared" si="134"/>
        <v>0</v>
      </c>
      <c r="CZ88" s="72">
        <f t="shared" si="134"/>
        <v>0</v>
      </c>
      <c r="DA88" s="72">
        <f t="shared" si="134"/>
        <v>0</v>
      </c>
      <c r="DB88" s="72">
        <f t="shared" si="134"/>
        <v>0</v>
      </c>
      <c r="DC88" s="72">
        <f t="shared" si="134"/>
        <v>0</v>
      </c>
      <c r="DD88" s="72">
        <f t="shared" si="134"/>
        <v>0</v>
      </c>
      <c r="DE88" s="72">
        <f t="shared" si="134"/>
        <v>0</v>
      </c>
      <c r="DF88" s="72">
        <f t="shared" si="92"/>
        <v>0</v>
      </c>
      <c r="DG88" s="73"/>
      <c r="DI88" s="72">
        <f t="shared" si="117"/>
        <v>123658.6702374625</v>
      </c>
      <c r="DJ88" s="72">
        <f t="shared" si="117"/>
        <v>123658.6702374625</v>
      </c>
      <c r="DK88" s="72">
        <f t="shared" si="117"/>
        <v>123658.6702374625</v>
      </c>
      <c r="DL88" s="72">
        <f t="shared" si="117"/>
        <v>0</v>
      </c>
      <c r="DM88" s="72">
        <f t="shared" si="117"/>
        <v>0</v>
      </c>
      <c r="DN88" s="72">
        <f t="shared" si="117"/>
        <v>0</v>
      </c>
      <c r="DO88" s="72">
        <f t="shared" si="117"/>
        <v>0</v>
      </c>
      <c r="DP88" s="72">
        <f t="shared" si="117"/>
        <v>0</v>
      </c>
      <c r="DQ88" s="72">
        <f t="shared" si="117"/>
        <v>0</v>
      </c>
      <c r="DR88" s="72">
        <f t="shared" si="117"/>
        <v>0</v>
      </c>
      <c r="DS88" s="72">
        <f t="shared" si="117"/>
        <v>0</v>
      </c>
      <c r="DT88" s="72">
        <f t="shared" si="117"/>
        <v>0</v>
      </c>
      <c r="DU88" s="72">
        <f t="shared" si="117"/>
        <v>0</v>
      </c>
      <c r="DV88" s="72">
        <f t="shared" si="117"/>
        <v>0</v>
      </c>
      <c r="DW88" s="72">
        <f t="shared" si="117"/>
        <v>0</v>
      </c>
      <c r="DX88" s="72">
        <f t="shared" ref="DX88:DX97" si="138">+AF88*$BQ88</f>
        <v>0</v>
      </c>
      <c r="EA88" s="72">
        <f t="shared" si="135"/>
        <v>98868.415833333333</v>
      </c>
      <c r="EB88" s="72">
        <f t="shared" si="135"/>
        <v>98868.415833333333</v>
      </c>
      <c r="EC88" s="72">
        <f t="shared" si="135"/>
        <v>98868.415833333333</v>
      </c>
      <c r="ED88" s="72">
        <f t="shared" si="135"/>
        <v>0</v>
      </c>
      <c r="EE88" s="72">
        <f t="shared" si="135"/>
        <v>0</v>
      </c>
      <c r="EF88" s="72">
        <f t="shared" si="135"/>
        <v>0</v>
      </c>
      <c r="EG88" s="72">
        <f t="shared" si="135"/>
        <v>0</v>
      </c>
      <c r="EH88" s="72">
        <f t="shared" si="135"/>
        <v>0</v>
      </c>
      <c r="EI88" s="72">
        <f t="shared" si="135"/>
        <v>0</v>
      </c>
      <c r="EJ88" s="72">
        <f t="shared" si="135"/>
        <v>0</v>
      </c>
      <c r="EK88" s="72">
        <f t="shared" si="135"/>
        <v>0</v>
      </c>
      <c r="EL88" s="72">
        <f t="shared" si="135"/>
        <v>0</v>
      </c>
      <c r="EM88" s="72">
        <f t="shared" si="135"/>
        <v>0</v>
      </c>
      <c r="EN88" s="72">
        <f t="shared" si="135"/>
        <v>0</v>
      </c>
      <c r="EO88" s="72">
        <f t="shared" si="135"/>
        <v>0</v>
      </c>
      <c r="EP88" s="72">
        <f t="shared" si="93"/>
        <v>0</v>
      </c>
      <c r="ES88" s="72">
        <f t="shared" si="136"/>
        <v>65837.5</v>
      </c>
      <c r="ET88" s="72">
        <f t="shared" si="136"/>
        <v>65837.5</v>
      </c>
      <c r="EU88" s="72">
        <f t="shared" si="136"/>
        <v>65837.5</v>
      </c>
      <c r="EV88" s="72">
        <f t="shared" si="136"/>
        <v>0</v>
      </c>
      <c r="EW88" s="72">
        <f t="shared" si="136"/>
        <v>0</v>
      </c>
      <c r="EX88" s="72">
        <f t="shared" si="136"/>
        <v>0</v>
      </c>
      <c r="EY88" s="72">
        <f t="shared" si="136"/>
        <v>0</v>
      </c>
      <c r="EZ88" s="72">
        <f t="shared" si="136"/>
        <v>0</v>
      </c>
      <c r="FA88" s="72">
        <f t="shared" si="136"/>
        <v>0</v>
      </c>
      <c r="FB88" s="72">
        <f t="shared" si="136"/>
        <v>0</v>
      </c>
      <c r="FC88" s="72">
        <f t="shared" si="136"/>
        <v>0</v>
      </c>
      <c r="FD88" s="72">
        <f t="shared" si="136"/>
        <v>0</v>
      </c>
      <c r="FE88" s="72">
        <f t="shared" si="136"/>
        <v>0</v>
      </c>
      <c r="FF88" s="72">
        <f t="shared" si="136"/>
        <v>0</v>
      </c>
      <c r="FG88" s="72">
        <f t="shared" si="136"/>
        <v>0</v>
      </c>
      <c r="FH88" s="72">
        <f t="shared" si="94"/>
        <v>0</v>
      </c>
      <c r="FK88" s="72">
        <f t="shared" si="129"/>
        <v>0</v>
      </c>
      <c r="FL88" s="72">
        <f t="shared" si="129"/>
        <v>0</v>
      </c>
      <c r="FM88" s="72">
        <f t="shared" si="129"/>
        <v>0</v>
      </c>
      <c r="FN88" s="72">
        <f t="shared" si="129"/>
        <v>0</v>
      </c>
      <c r="FO88" s="72">
        <f t="shared" si="129"/>
        <v>0</v>
      </c>
      <c r="FP88" s="72">
        <f t="shared" si="129"/>
        <v>0</v>
      </c>
      <c r="FQ88" s="72">
        <f t="shared" si="129"/>
        <v>0</v>
      </c>
      <c r="FR88" s="72">
        <f t="shared" si="129"/>
        <v>0</v>
      </c>
      <c r="FS88" s="72">
        <f t="shared" si="129"/>
        <v>0</v>
      </c>
      <c r="FT88" s="72">
        <f t="shared" si="129"/>
        <v>0</v>
      </c>
      <c r="FU88" s="72">
        <f t="shared" si="129"/>
        <v>0</v>
      </c>
      <c r="FV88" s="72">
        <f t="shared" si="129"/>
        <v>0</v>
      </c>
      <c r="FW88" s="72">
        <f t="shared" si="129"/>
        <v>0</v>
      </c>
      <c r="FX88" s="72">
        <f t="shared" si="129"/>
        <v>0</v>
      </c>
      <c r="FY88" s="72">
        <f t="shared" si="129"/>
        <v>0</v>
      </c>
      <c r="FZ88" s="72">
        <f t="shared" si="128"/>
        <v>0</v>
      </c>
    </row>
    <row r="89" spans="2:182" s="63" customFormat="1" x14ac:dyDescent="0.25">
      <c r="B89" s="59">
        <v>69</v>
      </c>
      <c r="C89" s="60" t="s">
        <v>30</v>
      </c>
      <c r="D89" s="61" t="s">
        <v>47</v>
      </c>
      <c r="E89" s="62" t="s">
        <v>136</v>
      </c>
      <c r="F89" s="74" t="s">
        <v>137</v>
      </c>
      <c r="H89" s="64">
        <v>44887</v>
      </c>
      <c r="I89" s="64">
        <v>44897</v>
      </c>
      <c r="J89" s="64">
        <v>44904</v>
      </c>
      <c r="K89" s="64">
        <v>44912</v>
      </c>
      <c r="L89" s="64">
        <v>44915</v>
      </c>
      <c r="M89" s="64">
        <v>44927</v>
      </c>
      <c r="N89" s="64">
        <v>45017</v>
      </c>
      <c r="O89" s="65">
        <v>3</v>
      </c>
      <c r="Q89" s="65">
        <v>1</v>
      </c>
      <c r="R89" s="65">
        <v>1</v>
      </c>
      <c r="S89" s="66">
        <v>1</v>
      </c>
      <c r="T89" s="66">
        <v>0</v>
      </c>
      <c r="U89" s="66">
        <v>0</v>
      </c>
      <c r="V89" s="66">
        <v>0</v>
      </c>
      <c r="W89" s="66">
        <v>0</v>
      </c>
      <c r="X89" s="66">
        <v>0</v>
      </c>
      <c r="Y89" s="66">
        <v>0</v>
      </c>
      <c r="Z89" s="66"/>
      <c r="AA89" s="66"/>
      <c r="AB89" s="66"/>
      <c r="AC89" s="65"/>
      <c r="AD89" s="65"/>
      <c r="AE89" s="65"/>
      <c r="AF89" s="65"/>
      <c r="AG89" s="65"/>
      <c r="AI89" s="65">
        <f t="shared" si="0"/>
        <v>3</v>
      </c>
      <c r="AK89" s="67">
        <v>973087.99</v>
      </c>
      <c r="AL89" s="67">
        <v>158333</v>
      </c>
      <c r="AM89" s="67">
        <v>0</v>
      </c>
      <c r="AN89" s="67">
        <v>55000</v>
      </c>
      <c r="AO89" s="67">
        <f t="shared" si="101"/>
        <v>129547.70335500001</v>
      </c>
      <c r="AP89" s="67">
        <f t="shared" si="102"/>
        <v>79199.469300000012</v>
      </c>
      <c r="AQ89" s="67">
        <f t="shared" si="103"/>
        <v>6788.5259400000004</v>
      </c>
      <c r="AR89" s="67">
        <f t="shared" si="104"/>
        <v>0</v>
      </c>
      <c r="AS89" s="67">
        <f t="shared" si="130"/>
        <v>5531.4116562000017</v>
      </c>
      <c r="AT89" s="67">
        <f t="shared" si="26"/>
        <v>965353.87974879995</v>
      </c>
      <c r="AU89" s="68"/>
      <c r="AV89" s="69">
        <f t="shared" si="27"/>
        <v>973087.99</v>
      </c>
      <c r="AW89" s="69">
        <f t="shared" si="6"/>
        <v>158333</v>
      </c>
      <c r="AX89" s="69">
        <f t="shared" si="6"/>
        <v>0</v>
      </c>
      <c r="AY89" s="69">
        <f t="shared" si="6"/>
        <v>55000</v>
      </c>
      <c r="AZ89" s="67">
        <f t="shared" si="105"/>
        <v>27154.103760000002</v>
      </c>
      <c r="BA89" s="69">
        <f t="shared" si="106"/>
        <v>0</v>
      </c>
      <c r="BB89" s="69">
        <f t="shared" si="107"/>
        <v>10748.499405</v>
      </c>
      <c r="BC89" s="69">
        <f t="shared" si="108"/>
        <v>22515.277701000003</v>
      </c>
      <c r="BD89" s="69">
        <f t="shared" si="28"/>
        <v>65999.557750000007</v>
      </c>
      <c r="BE89" s="69">
        <f t="shared" si="131"/>
        <v>54736.199437499999</v>
      </c>
      <c r="BF89" s="69">
        <f t="shared" si="109"/>
        <v>2922.9130499624935</v>
      </c>
      <c r="BG89" s="69">
        <f t="shared" si="110"/>
        <v>98868.415833333333</v>
      </c>
      <c r="BH89" s="69">
        <f t="shared" si="111"/>
        <v>62500</v>
      </c>
      <c r="BI89" s="69">
        <f t="shared" si="112"/>
        <v>3337.5</v>
      </c>
      <c r="BJ89" s="69">
        <f t="shared" si="132"/>
        <v>0</v>
      </c>
      <c r="BK89" s="69">
        <f t="shared" si="113"/>
        <v>0</v>
      </c>
      <c r="BL89" s="69">
        <f t="shared" si="133"/>
        <v>0</v>
      </c>
      <c r="BM89" s="69"/>
      <c r="BN89" s="69">
        <f t="shared" si="29"/>
        <v>1535203.4569367957</v>
      </c>
      <c r="BO89" s="70"/>
      <c r="BP89" s="71">
        <f>+SUM(AV89:BC89)</f>
        <v>1246838.870866</v>
      </c>
      <c r="BQ89" s="71">
        <f>+SUM(BD89:BF89)</f>
        <v>123658.6702374625</v>
      </c>
      <c r="BR89" s="71">
        <f>+SUM(BG89)</f>
        <v>98868.415833333333</v>
      </c>
      <c r="BS89" s="71">
        <f>+SUM(BH89:BI89)</f>
        <v>65837.5</v>
      </c>
      <c r="BT89" s="71">
        <f t="shared" si="114"/>
        <v>0</v>
      </c>
      <c r="BU89" s="71">
        <f>+SUM(BP89:BT89)</f>
        <v>1535203.4569367957</v>
      </c>
      <c r="BW89" s="68"/>
      <c r="BX89" s="71">
        <f t="shared" ref="BX89:CM105" si="139">+Q89*$BN89</f>
        <v>1535203.4569367957</v>
      </c>
      <c r="BY89" s="71">
        <f t="shared" si="139"/>
        <v>1535203.4569367957</v>
      </c>
      <c r="BZ89" s="71">
        <f t="shared" si="139"/>
        <v>1535203.4569367957</v>
      </c>
      <c r="CA89" s="71">
        <f t="shared" si="139"/>
        <v>0</v>
      </c>
      <c r="CB89" s="71">
        <f t="shared" si="139"/>
        <v>0</v>
      </c>
      <c r="CC89" s="71">
        <f t="shared" si="139"/>
        <v>0</v>
      </c>
      <c r="CD89" s="71">
        <f t="shared" si="139"/>
        <v>0</v>
      </c>
      <c r="CE89" s="71">
        <f t="shared" si="139"/>
        <v>0</v>
      </c>
      <c r="CF89" s="71">
        <f t="shared" si="139"/>
        <v>0</v>
      </c>
      <c r="CG89" s="71">
        <f t="shared" si="139"/>
        <v>0</v>
      </c>
      <c r="CH89" s="71">
        <f t="shared" si="139"/>
        <v>0</v>
      </c>
      <c r="CI89" s="71">
        <f t="shared" si="139"/>
        <v>0</v>
      </c>
      <c r="CJ89" s="71">
        <f t="shared" si="139"/>
        <v>0</v>
      </c>
      <c r="CK89" s="71">
        <f t="shared" si="139"/>
        <v>0</v>
      </c>
      <c r="CL89" s="71">
        <f t="shared" si="139"/>
        <v>0</v>
      </c>
      <c r="CM89" s="71">
        <f t="shared" si="137"/>
        <v>0</v>
      </c>
      <c r="CN89" s="71">
        <f t="shared" si="116"/>
        <v>0</v>
      </c>
      <c r="CQ89" s="72">
        <f t="shared" si="134"/>
        <v>1246838.870866</v>
      </c>
      <c r="CR89" s="72">
        <f t="shared" si="134"/>
        <v>1246838.870866</v>
      </c>
      <c r="CS89" s="72">
        <f t="shared" si="134"/>
        <v>1246838.870866</v>
      </c>
      <c r="CT89" s="72">
        <f t="shared" si="134"/>
        <v>0</v>
      </c>
      <c r="CU89" s="72">
        <f t="shared" si="134"/>
        <v>0</v>
      </c>
      <c r="CV89" s="72">
        <f t="shared" si="134"/>
        <v>0</v>
      </c>
      <c r="CW89" s="72">
        <f t="shared" si="134"/>
        <v>0</v>
      </c>
      <c r="CX89" s="72">
        <f t="shared" si="134"/>
        <v>0</v>
      </c>
      <c r="CY89" s="72">
        <f t="shared" si="134"/>
        <v>0</v>
      </c>
      <c r="CZ89" s="72">
        <f t="shared" si="134"/>
        <v>0</v>
      </c>
      <c r="DA89" s="72">
        <f t="shared" si="134"/>
        <v>0</v>
      </c>
      <c r="DB89" s="72">
        <f t="shared" si="134"/>
        <v>0</v>
      </c>
      <c r="DC89" s="72">
        <f t="shared" si="134"/>
        <v>0</v>
      </c>
      <c r="DD89" s="72">
        <f t="shared" si="134"/>
        <v>0</v>
      </c>
      <c r="DE89" s="72">
        <f t="shared" si="134"/>
        <v>0</v>
      </c>
      <c r="DF89" s="72">
        <f t="shared" si="92"/>
        <v>0</v>
      </c>
      <c r="DG89" s="73"/>
      <c r="DI89" s="72">
        <f t="shared" ref="DI89:DX105" si="140">+Q89*$BQ89</f>
        <v>123658.6702374625</v>
      </c>
      <c r="DJ89" s="72">
        <f t="shared" si="140"/>
        <v>123658.6702374625</v>
      </c>
      <c r="DK89" s="72">
        <f t="shared" si="140"/>
        <v>123658.6702374625</v>
      </c>
      <c r="DL89" s="72">
        <f t="shared" si="140"/>
        <v>0</v>
      </c>
      <c r="DM89" s="72">
        <f t="shared" si="140"/>
        <v>0</v>
      </c>
      <c r="DN89" s="72">
        <f t="shared" si="140"/>
        <v>0</v>
      </c>
      <c r="DO89" s="72">
        <f t="shared" si="140"/>
        <v>0</v>
      </c>
      <c r="DP89" s="72">
        <f t="shared" si="140"/>
        <v>0</v>
      </c>
      <c r="DQ89" s="72">
        <f t="shared" si="140"/>
        <v>0</v>
      </c>
      <c r="DR89" s="72">
        <f t="shared" si="140"/>
        <v>0</v>
      </c>
      <c r="DS89" s="72">
        <f t="shared" si="140"/>
        <v>0</v>
      </c>
      <c r="DT89" s="72">
        <f t="shared" si="140"/>
        <v>0</v>
      </c>
      <c r="DU89" s="72">
        <f t="shared" si="140"/>
        <v>0</v>
      </c>
      <c r="DV89" s="72">
        <f t="shared" si="140"/>
        <v>0</v>
      </c>
      <c r="DW89" s="72">
        <f t="shared" si="140"/>
        <v>0</v>
      </c>
      <c r="DX89" s="72">
        <f t="shared" si="138"/>
        <v>0</v>
      </c>
      <c r="EA89" s="72">
        <f t="shared" si="135"/>
        <v>98868.415833333333</v>
      </c>
      <c r="EB89" s="72">
        <f t="shared" si="135"/>
        <v>98868.415833333333</v>
      </c>
      <c r="EC89" s="72">
        <f t="shared" si="135"/>
        <v>98868.415833333333</v>
      </c>
      <c r="ED89" s="72">
        <f t="shared" si="135"/>
        <v>0</v>
      </c>
      <c r="EE89" s="72">
        <f t="shared" si="135"/>
        <v>0</v>
      </c>
      <c r="EF89" s="72">
        <f t="shared" si="135"/>
        <v>0</v>
      </c>
      <c r="EG89" s="72">
        <f t="shared" si="135"/>
        <v>0</v>
      </c>
      <c r="EH89" s="72">
        <f t="shared" si="135"/>
        <v>0</v>
      </c>
      <c r="EI89" s="72">
        <f t="shared" si="135"/>
        <v>0</v>
      </c>
      <c r="EJ89" s="72">
        <f t="shared" si="135"/>
        <v>0</v>
      </c>
      <c r="EK89" s="72">
        <f t="shared" si="135"/>
        <v>0</v>
      </c>
      <c r="EL89" s="72">
        <f t="shared" si="135"/>
        <v>0</v>
      </c>
      <c r="EM89" s="72">
        <f t="shared" si="135"/>
        <v>0</v>
      </c>
      <c r="EN89" s="72">
        <f t="shared" si="135"/>
        <v>0</v>
      </c>
      <c r="EO89" s="72">
        <f t="shared" si="135"/>
        <v>0</v>
      </c>
      <c r="EP89" s="72">
        <f t="shared" si="93"/>
        <v>0</v>
      </c>
      <c r="ES89" s="72">
        <f t="shared" si="136"/>
        <v>65837.5</v>
      </c>
      <c r="ET89" s="72">
        <f t="shared" si="136"/>
        <v>65837.5</v>
      </c>
      <c r="EU89" s="72">
        <f t="shared" si="136"/>
        <v>65837.5</v>
      </c>
      <c r="EV89" s="72">
        <f t="shared" si="136"/>
        <v>0</v>
      </c>
      <c r="EW89" s="72">
        <f t="shared" si="136"/>
        <v>0</v>
      </c>
      <c r="EX89" s="72">
        <f t="shared" si="136"/>
        <v>0</v>
      </c>
      <c r="EY89" s="72">
        <f t="shared" si="136"/>
        <v>0</v>
      </c>
      <c r="EZ89" s="72">
        <f t="shared" si="136"/>
        <v>0</v>
      </c>
      <c r="FA89" s="72">
        <f t="shared" si="136"/>
        <v>0</v>
      </c>
      <c r="FB89" s="72">
        <f t="shared" si="136"/>
        <v>0</v>
      </c>
      <c r="FC89" s="72">
        <f t="shared" si="136"/>
        <v>0</v>
      </c>
      <c r="FD89" s="72">
        <f t="shared" si="136"/>
        <v>0</v>
      </c>
      <c r="FE89" s="72">
        <f t="shared" si="136"/>
        <v>0</v>
      </c>
      <c r="FF89" s="72">
        <f t="shared" si="136"/>
        <v>0</v>
      </c>
      <c r="FG89" s="72">
        <f t="shared" si="136"/>
        <v>0</v>
      </c>
      <c r="FH89" s="72">
        <f t="shared" si="94"/>
        <v>0</v>
      </c>
      <c r="FK89" s="72">
        <f t="shared" si="129"/>
        <v>0</v>
      </c>
      <c r="FL89" s="72">
        <f t="shared" si="129"/>
        <v>0</v>
      </c>
      <c r="FM89" s="72">
        <f t="shared" si="129"/>
        <v>0</v>
      </c>
      <c r="FN89" s="72">
        <f t="shared" si="129"/>
        <v>0</v>
      </c>
      <c r="FO89" s="72">
        <f t="shared" si="129"/>
        <v>0</v>
      </c>
      <c r="FP89" s="72">
        <f t="shared" si="129"/>
        <v>0</v>
      </c>
      <c r="FQ89" s="72">
        <f t="shared" si="129"/>
        <v>0</v>
      </c>
      <c r="FR89" s="72">
        <f t="shared" si="129"/>
        <v>0</v>
      </c>
      <c r="FS89" s="72">
        <f t="shared" si="129"/>
        <v>0</v>
      </c>
      <c r="FT89" s="72">
        <f t="shared" si="129"/>
        <v>0</v>
      </c>
      <c r="FU89" s="72">
        <f t="shared" si="129"/>
        <v>0</v>
      </c>
      <c r="FV89" s="72">
        <f t="shared" si="129"/>
        <v>0</v>
      </c>
      <c r="FW89" s="72">
        <f t="shared" si="129"/>
        <v>0</v>
      </c>
      <c r="FX89" s="72">
        <f t="shared" si="129"/>
        <v>0</v>
      </c>
      <c r="FY89" s="72">
        <f t="shared" si="129"/>
        <v>0</v>
      </c>
      <c r="FZ89" s="72">
        <f t="shared" si="128"/>
        <v>0</v>
      </c>
    </row>
    <row r="90" spans="2:182" s="63" customFormat="1" x14ac:dyDescent="0.25">
      <c r="B90" s="59">
        <v>70</v>
      </c>
      <c r="C90" s="60" t="s">
        <v>30</v>
      </c>
      <c r="D90" s="61" t="s">
        <v>47</v>
      </c>
      <c r="E90" s="62" t="s">
        <v>136</v>
      </c>
      <c r="F90" s="62" t="s">
        <v>137</v>
      </c>
      <c r="H90" s="64">
        <v>44887</v>
      </c>
      <c r="I90" s="64">
        <v>44897</v>
      </c>
      <c r="J90" s="64">
        <v>44904</v>
      </c>
      <c r="K90" s="64">
        <v>44912</v>
      </c>
      <c r="L90" s="64">
        <v>44915</v>
      </c>
      <c r="M90" s="64">
        <v>44927</v>
      </c>
      <c r="N90" s="64">
        <v>45017</v>
      </c>
      <c r="O90" s="65">
        <v>3</v>
      </c>
      <c r="Q90" s="65">
        <v>1</v>
      </c>
      <c r="R90" s="65">
        <v>1</v>
      </c>
      <c r="S90" s="66">
        <v>1</v>
      </c>
      <c r="T90" s="66">
        <v>0</v>
      </c>
      <c r="U90" s="66">
        <v>0</v>
      </c>
      <c r="V90" s="66">
        <v>0</v>
      </c>
      <c r="W90" s="66">
        <v>0</v>
      </c>
      <c r="X90" s="66">
        <v>0</v>
      </c>
      <c r="Y90" s="66">
        <v>0</v>
      </c>
      <c r="Z90" s="66"/>
      <c r="AA90" s="66"/>
      <c r="AB90" s="66"/>
      <c r="AC90" s="65"/>
      <c r="AD90" s="65"/>
      <c r="AE90" s="65"/>
      <c r="AF90" s="65"/>
      <c r="AG90" s="65"/>
      <c r="AI90" s="65">
        <f t="shared" si="0"/>
        <v>3</v>
      </c>
      <c r="AK90" s="67">
        <v>973087.99</v>
      </c>
      <c r="AL90" s="67">
        <v>158333</v>
      </c>
      <c r="AM90" s="67">
        <v>0</v>
      </c>
      <c r="AN90" s="67">
        <v>55000</v>
      </c>
      <c r="AO90" s="67">
        <f t="shared" si="101"/>
        <v>129547.70335500001</v>
      </c>
      <c r="AP90" s="67">
        <f t="shared" si="102"/>
        <v>79199.469300000012</v>
      </c>
      <c r="AQ90" s="67">
        <f t="shared" si="103"/>
        <v>6788.5259400000004</v>
      </c>
      <c r="AR90" s="67">
        <f t="shared" si="104"/>
        <v>0</v>
      </c>
      <c r="AS90" s="67">
        <f t="shared" si="130"/>
        <v>5531.4116562000017</v>
      </c>
      <c r="AT90" s="67">
        <f t="shared" si="26"/>
        <v>965353.87974879995</v>
      </c>
      <c r="AU90" s="68"/>
      <c r="AV90" s="69">
        <f t="shared" si="27"/>
        <v>973087.99</v>
      </c>
      <c r="AW90" s="69">
        <f t="shared" si="6"/>
        <v>158333</v>
      </c>
      <c r="AX90" s="69">
        <f t="shared" si="6"/>
        <v>0</v>
      </c>
      <c r="AY90" s="69">
        <f t="shared" si="6"/>
        <v>55000</v>
      </c>
      <c r="AZ90" s="67">
        <f t="shared" si="105"/>
        <v>27154.103760000002</v>
      </c>
      <c r="BA90" s="69">
        <f t="shared" si="106"/>
        <v>0</v>
      </c>
      <c r="BB90" s="69">
        <f t="shared" si="107"/>
        <v>10748.499405</v>
      </c>
      <c r="BC90" s="69">
        <f t="shared" si="108"/>
        <v>22515.277701000003</v>
      </c>
      <c r="BD90" s="69">
        <f t="shared" si="28"/>
        <v>65999.557750000007</v>
      </c>
      <c r="BE90" s="69">
        <f t="shared" si="131"/>
        <v>54736.199437499999</v>
      </c>
      <c r="BF90" s="69">
        <f t="shared" si="109"/>
        <v>2922.9130499624935</v>
      </c>
      <c r="BG90" s="69">
        <f t="shared" si="110"/>
        <v>98868.415833333333</v>
      </c>
      <c r="BH90" s="69">
        <f t="shared" si="111"/>
        <v>62500</v>
      </c>
      <c r="BI90" s="69">
        <f t="shared" si="112"/>
        <v>3337.5</v>
      </c>
      <c r="BJ90" s="69">
        <f t="shared" si="132"/>
        <v>0</v>
      </c>
      <c r="BK90" s="69">
        <f t="shared" si="113"/>
        <v>0</v>
      </c>
      <c r="BL90" s="69">
        <f t="shared" si="133"/>
        <v>0</v>
      </c>
      <c r="BM90" s="69"/>
      <c r="BN90" s="69">
        <f t="shared" si="29"/>
        <v>1535203.4569367957</v>
      </c>
      <c r="BO90" s="70"/>
      <c r="BP90" s="71">
        <f t="shared" ref="BP90:BP96" si="141">+SUM(AV90:BC90)</f>
        <v>1246838.870866</v>
      </c>
      <c r="BQ90" s="71">
        <f t="shared" ref="BQ90:BQ96" si="142">+SUM(BD90:BF90)</f>
        <v>123658.6702374625</v>
      </c>
      <c r="BR90" s="71">
        <f t="shared" ref="BR90:BR96" si="143">+SUM(BG90)</f>
        <v>98868.415833333333</v>
      </c>
      <c r="BS90" s="71">
        <f t="shared" ref="BS90:BS96" si="144">+SUM(BH90:BI90)</f>
        <v>65837.5</v>
      </c>
      <c r="BT90" s="71">
        <f t="shared" si="114"/>
        <v>0</v>
      </c>
      <c r="BU90" s="71">
        <f t="shared" ref="BU90:BU96" si="145">+SUM(BP90:BT90)</f>
        <v>1535203.4569367957</v>
      </c>
      <c r="BW90" s="68"/>
      <c r="BX90" s="71">
        <f t="shared" si="139"/>
        <v>1535203.4569367957</v>
      </c>
      <c r="BY90" s="71">
        <f t="shared" si="139"/>
        <v>1535203.4569367957</v>
      </c>
      <c r="BZ90" s="71">
        <f t="shared" si="139"/>
        <v>1535203.4569367957</v>
      </c>
      <c r="CA90" s="71">
        <f t="shared" si="139"/>
        <v>0</v>
      </c>
      <c r="CB90" s="71">
        <f t="shared" si="139"/>
        <v>0</v>
      </c>
      <c r="CC90" s="71">
        <f t="shared" si="139"/>
        <v>0</v>
      </c>
      <c r="CD90" s="71">
        <f t="shared" si="139"/>
        <v>0</v>
      </c>
      <c r="CE90" s="71">
        <f t="shared" si="139"/>
        <v>0</v>
      </c>
      <c r="CF90" s="71">
        <f t="shared" si="139"/>
        <v>0</v>
      </c>
      <c r="CG90" s="71">
        <f t="shared" si="139"/>
        <v>0</v>
      </c>
      <c r="CH90" s="71">
        <f t="shared" si="139"/>
        <v>0</v>
      </c>
      <c r="CI90" s="71">
        <f t="shared" si="139"/>
        <v>0</v>
      </c>
      <c r="CJ90" s="71">
        <f t="shared" si="139"/>
        <v>0</v>
      </c>
      <c r="CK90" s="71">
        <f t="shared" si="139"/>
        <v>0</v>
      </c>
      <c r="CL90" s="71">
        <f t="shared" si="139"/>
        <v>0</v>
      </c>
      <c r="CM90" s="71">
        <f t="shared" si="137"/>
        <v>0</v>
      </c>
      <c r="CN90" s="71">
        <f t="shared" si="116"/>
        <v>0</v>
      </c>
      <c r="CQ90" s="72">
        <f t="shared" si="134"/>
        <v>1246838.870866</v>
      </c>
      <c r="CR90" s="72">
        <f t="shared" si="134"/>
        <v>1246838.870866</v>
      </c>
      <c r="CS90" s="72">
        <f t="shared" si="134"/>
        <v>1246838.870866</v>
      </c>
      <c r="CT90" s="72">
        <f t="shared" si="134"/>
        <v>0</v>
      </c>
      <c r="CU90" s="72">
        <f t="shared" si="134"/>
        <v>0</v>
      </c>
      <c r="CV90" s="72">
        <f t="shared" si="134"/>
        <v>0</v>
      </c>
      <c r="CW90" s="72">
        <f t="shared" si="134"/>
        <v>0</v>
      </c>
      <c r="CX90" s="72">
        <f t="shared" si="134"/>
        <v>0</v>
      </c>
      <c r="CY90" s="72">
        <f t="shared" si="134"/>
        <v>0</v>
      </c>
      <c r="CZ90" s="72">
        <f t="shared" si="134"/>
        <v>0</v>
      </c>
      <c r="DA90" s="72">
        <f t="shared" si="134"/>
        <v>0</v>
      </c>
      <c r="DB90" s="72">
        <f t="shared" si="134"/>
        <v>0</v>
      </c>
      <c r="DC90" s="72">
        <f t="shared" si="134"/>
        <v>0</v>
      </c>
      <c r="DD90" s="72">
        <f t="shared" si="134"/>
        <v>0</v>
      </c>
      <c r="DE90" s="72">
        <f t="shared" si="134"/>
        <v>0</v>
      </c>
      <c r="DF90" s="72">
        <f t="shared" si="92"/>
        <v>0</v>
      </c>
      <c r="DG90" s="73"/>
      <c r="DI90" s="72">
        <f t="shared" si="140"/>
        <v>123658.6702374625</v>
      </c>
      <c r="DJ90" s="72">
        <f t="shared" si="140"/>
        <v>123658.6702374625</v>
      </c>
      <c r="DK90" s="72">
        <f t="shared" si="140"/>
        <v>123658.6702374625</v>
      </c>
      <c r="DL90" s="72">
        <f t="shared" si="140"/>
        <v>0</v>
      </c>
      <c r="DM90" s="72">
        <f t="shared" si="140"/>
        <v>0</v>
      </c>
      <c r="DN90" s="72">
        <f t="shared" si="140"/>
        <v>0</v>
      </c>
      <c r="DO90" s="72">
        <f t="shared" si="140"/>
        <v>0</v>
      </c>
      <c r="DP90" s="72">
        <f t="shared" si="140"/>
        <v>0</v>
      </c>
      <c r="DQ90" s="72">
        <f t="shared" si="140"/>
        <v>0</v>
      </c>
      <c r="DR90" s="72">
        <f t="shared" si="140"/>
        <v>0</v>
      </c>
      <c r="DS90" s="72">
        <f t="shared" si="140"/>
        <v>0</v>
      </c>
      <c r="DT90" s="72">
        <f t="shared" si="140"/>
        <v>0</v>
      </c>
      <c r="DU90" s="72">
        <f t="shared" si="140"/>
        <v>0</v>
      </c>
      <c r="DV90" s="72">
        <f t="shared" si="140"/>
        <v>0</v>
      </c>
      <c r="DW90" s="72">
        <f t="shared" si="140"/>
        <v>0</v>
      </c>
      <c r="DX90" s="72">
        <f t="shared" si="138"/>
        <v>0</v>
      </c>
      <c r="EA90" s="72">
        <f t="shared" si="135"/>
        <v>98868.415833333333</v>
      </c>
      <c r="EB90" s="72">
        <f t="shared" si="135"/>
        <v>98868.415833333333</v>
      </c>
      <c r="EC90" s="72">
        <f t="shared" si="135"/>
        <v>98868.415833333333</v>
      </c>
      <c r="ED90" s="72">
        <f t="shared" si="135"/>
        <v>0</v>
      </c>
      <c r="EE90" s="72">
        <f t="shared" si="135"/>
        <v>0</v>
      </c>
      <c r="EF90" s="72">
        <f t="shared" si="135"/>
        <v>0</v>
      </c>
      <c r="EG90" s="72">
        <f t="shared" si="135"/>
        <v>0</v>
      </c>
      <c r="EH90" s="72">
        <f t="shared" si="135"/>
        <v>0</v>
      </c>
      <c r="EI90" s="72">
        <f t="shared" si="135"/>
        <v>0</v>
      </c>
      <c r="EJ90" s="72">
        <f t="shared" si="135"/>
        <v>0</v>
      </c>
      <c r="EK90" s="72">
        <f t="shared" si="135"/>
        <v>0</v>
      </c>
      <c r="EL90" s="72">
        <f t="shared" si="135"/>
        <v>0</v>
      </c>
      <c r="EM90" s="72">
        <f t="shared" si="135"/>
        <v>0</v>
      </c>
      <c r="EN90" s="72">
        <f t="shared" si="135"/>
        <v>0</v>
      </c>
      <c r="EO90" s="72">
        <f t="shared" si="135"/>
        <v>0</v>
      </c>
      <c r="EP90" s="72">
        <f t="shared" si="93"/>
        <v>0</v>
      </c>
      <c r="ES90" s="72">
        <f t="shared" si="136"/>
        <v>65837.5</v>
      </c>
      <c r="ET90" s="72">
        <f t="shared" si="136"/>
        <v>65837.5</v>
      </c>
      <c r="EU90" s="72">
        <f t="shared" si="136"/>
        <v>65837.5</v>
      </c>
      <c r="EV90" s="72">
        <f t="shared" si="136"/>
        <v>0</v>
      </c>
      <c r="EW90" s="72">
        <f t="shared" si="136"/>
        <v>0</v>
      </c>
      <c r="EX90" s="72">
        <f t="shared" si="136"/>
        <v>0</v>
      </c>
      <c r="EY90" s="72">
        <f t="shared" si="136"/>
        <v>0</v>
      </c>
      <c r="EZ90" s="72">
        <f t="shared" si="136"/>
        <v>0</v>
      </c>
      <c r="FA90" s="72">
        <f t="shared" si="136"/>
        <v>0</v>
      </c>
      <c r="FB90" s="72">
        <f t="shared" si="136"/>
        <v>0</v>
      </c>
      <c r="FC90" s="72">
        <f t="shared" si="136"/>
        <v>0</v>
      </c>
      <c r="FD90" s="72">
        <f t="shared" si="136"/>
        <v>0</v>
      </c>
      <c r="FE90" s="72">
        <f t="shared" si="136"/>
        <v>0</v>
      </c>
      <c r="FF90" s="72">
        <f t="shared" si="136"/>
        <v>0</v>
      </c>
      <c r="FG90" s="72">
        <f t="shared" si="136"/>
        <v>0</v>
      </c>
      <c r="FH90" s="72">
        <f t="shared" si="94"/>
        <v>0</v>
      </c>
      <c r="FK90" s="72">
        <f t="shared" si="129"/>
        <v>0</v>
      </c>
      <c r="FL90" s="72">
        <f t="shared" si="129"/>
        <v>0</v>
      </c>
      <c r="FM90" s="72">
        <f t="shared" si="129"/>
        <v>0</v>
      </c>
      <c r="FN90" s="72">
        <f t="shared" si="129"/>
        <v>0</v>
      </c>
      <c r="FO90" s="72">
        <f t="shared" si="129"/>
        <v>0</v>
      </c>
      <c r="FP90" s="72">
        <f t="shared" si="129"/>
        <v>0</v>
      </c>
      <c r="FQ90" s="72">
        <f t="shared" si="129"/>
        <v>0</v>
      </c>
      <c r="FR90" s="72">
        <f t="shared" si="129"/>
        <v>0</v>
      </c>
      <c r="FS90" s="72">
        <f t="shared" si="129"/>
        <v>0</v>
      </c>
      <c r="FT90" s="72">
        <f t="shared" si="129"/>
        <v>0</v>
      </c>
      <c r="FU90" s="72">
        <f t="shared" si="129"/>
        <v>0</v>
      </c>
      <c r="FV90" s="72">
        <f t="shared" si="129"/>
        <v>0</v>
      </c>
      <c r="FW90" s="72">
        <f t="shared" si="129"/>
        <v>0</v>
      </c>
      <c r="FX90" s="72">
        <f t="shared" si="129"/>
        <v>0</v>
      </c>
      <c r="FY90" s="72">
        <f t="shared" si="129"/>
        <v>0</v>
      </c>
      <c r="FZ90" s="72">
        <f t="shared" si="128"/>
        <v>0</v>
      </c>
    </row>
    <row r="91" spans="2:182" s="63" customFormat="1" x14ac:dyDescent="0.25">
      <c r="B91" s="59">
        <v>71</v>
      </c>
      <c r="C91" s="60" t="s">
        <v>30</v>
      </c>
      <c r="D91" s="61" t="s">
        <v>47</v>
      </c>
      <c r="E91" s="62" t="s">
        <v>136</v>
      </c>
      <c r="F91" s="62" t="s">
        <v>137</v>
      </c>
      <c r="H91" s="64">
        <v>44887</v>
      </c>
      <c r="I91" s="64">
        <v>44897</v>
      </c>
      <c r="J91" s="64">
        <v>44904</v>
      </c>
      <c r="K91" s="64">
        <v>44912</v>
      </c>
      <c r="L91" s="64">
        <v>44915</v>
      </c>
      <c r="M91" s="64">
        <v>44927</v>
      </c>
      <c r="N91" s="64">
        <v>45017</v>
      </c>
      <c r="O91" s="65">
        <v>3</v>
      </c>
      <c r="Q91" s="65">
        <v>1</v>
      </c>
      <c r="R91" s="65">
        <v>1</v>
      </c>
      <c r="S91" s="66">
        <v>1</v>
      </c>
      <c r="T91" s="66">
        <v>0</v>
      </c>
      <c r="U91" s="66">
        <v>0</v>
      </c>
      <c r="V91" s="66">
        <v>0</v>
      </c>
      <c r="W91" s="66">
        <v>0</v>
      </c>
      <c r="X91" s="66">
        <v>0</v>
      </c>
      <c r="Y91" s="66">
        <v>0</v>
      </c>
      <c r="Z91" s="66"/>
      <c r="AA91" s="66"/>
      <c r="AB91" s="66"/>
      <c r="AC91" s="65"/>
      <c r="AD91" s="65"/>
      <c r="AE91" s="65"/>
      <c r="AF91" s="65"/>
      <c r="AG91" s="65"/>
      <c r="AI91" s="65">
        <f t="shared" si="0"/>
        <v>3</v>
      </c>
      <c r="AK91" s="67">
        <v>973087.99</v>
      </c>
      <c r="AL91" s="67">
        <v>158333</v>
      </c>
      <c r="AM91" s="67">
        <v>0</v>
      </c>
      <c r="AN91" s="67">
        <v>55000</v>
      </c>
      <c r="AO91" s="67">
        <f t="shared" si="101"/>
        <v>129547.70335500001</v>
      </c>
      <c r="AP91" s="67">
        <f t="shared" si="102"/>
        <v>79199.469300000012</v>
      </c>
      <c r="AQ91" s="67">
        <f t="shared" si="103"/>
        <v>6788.5259400000004</v>
      </c>
      <c r="AR91" s="67">
        <f t="shared" si="104"/>
        <v>0</v>
      </c>
      <c r="AS91" s="67">
        <f t="shared" si="130"/>
        <v>5531.4116562000017</v>
      </c>
      <c r="AT91" s="67">
        <f t="shared" si="26"/>
        <v>965353.87974879995</v>
      </c>
      <c r="AU91" s="68"/>
      <c r="AV91" s="69">
        <f t="shared" si="27"/>
        <v>973087.99</v>
      </c>
      <c r="AW91" s="69">
        <f t="shared" si="6"/>
        <v>158333</v>
      </c>
      <c r="AX91" s="69">
        <f t="shared" si="6"/>
        <v>0</v>
      </c>
      <c r="AY91" s="69">
        <f t="shared" si="6"/>
        <v>55000</v>
      </c>
      <c r="AZ91" s="67">
        <f t="shared" si="105"/>
        <v>27154.103760000002</v>
      </c>
      <c r="BA91" s="69">
        <f t="shared" si="106"/>
        <v>0</v>
      </c>
      <c r="BB91" s="69">
        <f t="shared" si="107"/>
        <v>10748.499405</v>
      </c>
      <c r="BC91" s="69">
        <f t="shared" si="108"/>
        <v>22515.277701000003</v>
      </c>
      <c r="BD91" s="69">
        <f t="shared" si="28"/>
        <v>65999.557750000007</v>
      </c>
      <c r="BE91" s="69">
        <f t="shared" si="131"/>
        <v>54736.199437499999</v>
      </c>
      <c r="BF91" s="69">
        <f t="shared" si="109"/>
        <v>2922.9130499624935</v>
      </c>
      <c r="BG91" s="69">
        <f t="shared" si="110"/>
        <v>98868.415833333333</v>
      </c>
      <c r="BH91" s="69">
        <f t="shared" si="111"/>
        <v>62500</v>
      </c>
      <c r="BI91" s="69">
        <f t="shared" si="112"/>
        <v>3337.5</v>
      </c>
      <c r="BJ91" s="69">
        <f t="shared" si="132"/>
        <v>0</v>
      </c>
      <c r="BK91" s="69">
        <f t="shared" si="113"/>
        <v>0</v>
      </c>
      <c r="BL91" s="69">
        <f t="shared" si="133"/>
        <v>0</v>
      </c>
      <c r="BM91" s="69"/>
      <c r="BN91" s="69">
        <f t="shared" si="29"/>
        <v>1535203.4569367957</v>
      </c>
      <c r="BO91" s="70"/>
      <c r="BP91" s="71">
        <f t="shared" si="141"/>
        <v>1246838.870866</v>
      </c>
      <c r="BQ91" s="71">
        <f t="shared" si="142"/>
        <v>123658.6702374625</v>
      </c>
      <c r="BR91" s="71">
        <f t="shared" si="143"/>
        <v>98868.415833333333</v>
      </c>
      <c r="BS91" s="71">
        <f t="shared" si="144"/>
        <v>65837.5</v>
      </c>
      <c r="BT91" s="71">
        <f t="shared" si="114"/>
        <v>0</v>
      </c>
      <c r="BU91" s="71">
        <f t="shared" si="145"/>
        <v>1535203.4569367957</v>
      </c>
      <c r="BW91" s="68"/>
      <c r="BX91" s="71">
        <f t="shared" si="139"/>
        <v>1535203.4569367957</v>
      </c>
      <c r="BY91" s="71">
        <f t="shared" si="139"/>
        <v>1535203.4569367957</v>
      </c>
      <c r="BZ91" s="71">
        <f t="shared" si="139"/>
        <v>1535203.4569367957</v>
      </c>
      <c r="CA91" s="71">
        <f t="shared" si="139"/>
        <v>0</v>
      </c>
      <c r="CB91" s="71">
        <f t="shared" si="139"/>
        <v>0</v>
      </c>
      <c r="CC91" s="71">
        <f t="shared" si="139"/>
        <v>0</v>
      </c>
      <c r="CD91" s="71">
        <f t="shared" si="139"/>
        <v>0</v>
      </c>
      <c r="CE91" s="71">
        <f t="shared" si="139"/>
        <v>0</v>
      </c>
      <c r="CF91" s="71">
        <f t="shared" si="139"/>
        <v>0</v>
      </c>
      <c r="CG91" s="71">
        <f t="shared" si="139"/>
        <v>0</v>
      </c>
      <c r="CH91" s="71">
        <f t="shared" si="139"/>
        <v>0</v>
      </c>
      <c r="CI91" s="71">
        <f t="shared" si="139"/>
        <v>0</v>
      </c>
      <c r="CJ91" s="71">
        <f t="shared" si="139"/>
        <v>0</v>
      </c>
      <c r="CK91" s="71">
        <f t="shared" si="139"/>
        <v>0</v>
      </c>
      <c r="CL91" s="71">
        <f t="shared" si="139"/>
        <v>0</v>
      </c>
      <c r="CM91" s="71">
        <f t="shared" si="137"/>
        <v>0</v>
      </c>
      <c r="CN91" s="71">
        <f t="shared" si="116"/>
        <v>0</v>
      </c>
      <c r="CQ91" s="72">
        <f t="shared" si="134"/>
        <v>1246838.870866</v>
      </c>
      <c r="CR91" s="72">
        <f t="shared" si="134"/>
        <v>1246838.870866</v>
      </c>
      <c r="CS91" s="72">
        <f t="shared" si="134"/>
        <v>1246838.870866</v>
      </c>
      <c r="CT91" s="72">
        <f t="shared" si="134"/>
        <v>0</v>
      </c>
      <c r="CU91" s="72">
        <f t="shared" si="134"/>
        <v>0</v>
      </c>
      <c r="CV91" s="72">
        <f t="shared" si="134"/>
        <v>0</v>
      </c>
      <c r="CW91" s="72">
        <f t="shared" si="134"/>
        <v>0</v>
      </c>
      <c r="CX91" s="72">
        <f t="shared" si="134"/>
        <v>0</v>
      </c>
      <c r="CY91" s="72">
        <f t="shared" si="134"/>
        <v>0</v>
      </c>
      <c r="CZ91" s="72">
        <f t="shared" si="134"/>
        <v>0</v>
      </c>
      <c r="DA91" s="72">
        <f t="shared" si="134"/>
        <v>0</v>
      </c>
      <c r="DB91" s="72">
        <f t="shared" si="134"/>
        <v>0</v>
      </c>
      <c r="DC91" s="72">
        <f t="shared" si="134"/>
        <v>0</v>
      </c>
      <c r="DD91" s="72">
        <f t="shared" si="134"/>
        <v>0</v>
      </c>
      <c r="DE91" s="72">
        <f t="shared" si="134"/>
        <v>0</v>
      </c>
      <c r="DF91" s="72">
        <f t="shared" si="92"/>
        <v>0</v>
      </c>
      <c r="DG91" s="73"/>
      <c r="DI91" s="72">
        <f t="shared" si="140"/>
        <v>123658.6702374625</v>
      </c>
      <c r="DJ91" s="72">
        <f t="shared" si="140"/>
        <v>123658.6702374625</v>
      </c>
      <c r="DK91" s="72">
        <f t="shared" si="140"/>
        <v>123658.6702374625</v>
      </c>
      <c r="DL91" s="72">
        <f t="shared" si="140"/>
        <v>0</v>
      </c>
      <c r="DM91" s="72">
        <f t="shared" si="140"/>
        <v>0</v>
      </c>
      <c r="DN91" s="72">
        <f t="shared" si="140"/>
        <v>0</v>
      </c>
      <c r="DO91" s="72">
        <f t="shared" si="140"/>
        <v>0</v>
      </c>
      <c r="DP91" s="72">
        <f t="shared" si="140"/>
        <v>0</v>
      </c>
      <c r="DQ91" s="72">
        <f t="shared" si="140"/>
        <v>0</v>
      </c>
      <c r="DR91" s="72">
        <f t="shared" si="140"/>
        <v>0</v>
      </c>
      <c r="DS91" s="72">
        <f t="shared" si="140"/>
        <v>0</v>
      </c>
      <c r="DT91" s="72">
        <f t="shared" si="140"/>
        <v>0</v>
      </c>
      <c r="DU91" s="72">
        <f t="shared" si="140"/>
        <v>0</v>
      </c>
      <c r="DV91" s="72">
        <f t="shared" si="140"/>
        <v>0</v>
      </c>
      <c r="DW91" s="72">
        <f t="shared" si="140"/>
        <v>0</v>
      </c>
      <c r="DX91" s="72">
        <f t="shared" si="138"/>
        <v>0</v>
      </c>
      <c r="EA91" s="72">
        <f t="shared" si="135"/>
        <v>98868.415833333333</v>
      </c>
      <c r="EB91" s="72">
        <f t="shared" si="135"/>
        <v>98868.415833333333</v>
      </c>
      <c r="EC91" s="72">
        <f t="shared" si="135"/>
        <v>98868.415833333333</v>
      </c>
      <c r="ED91" s="72">
        <f t="shared" si="135"/>
        <v>0</v>
      </c>
      <c r="EE91" s="72">
        <f t="shared" si="135"/>
        <v>0</v>
      </c>
      <c r="EF91" s="72">
        <f t="shared" si="135"/>
        <v>0</v>
      </c>
      <c r="EG91" s="72">
        <f t="shared" si="135"/>
        <v>0</v>
      </c>
      <c r="EH91" s="72">
        <f t="shared" si="135"/>
        <v>0</v>
      </c>
      <c r="EI91" s="72">
        <f t="shared" si="135"/>
        <v>0</v>
      </c>
      <c r="EJ91" s="72">
        <f t="shared" si="135"/>
        <v>0</v>
      </c>
      <c r="EK91" s="72">
        <f t="shared" si="135"/>
        <v>0</v>
      </c>
      <c r="EL91" s="72">
        <f t="shared" si="135"/>
        <v>0</v>
      </c>
      <c r="EM91" s="72">
        <f t="shared" si="135"/>
        <v>0</v>
      </c>
      <c r="EN91" s="72">
        <f t="shared" si="135"/>
        <v>0</v>
      </c>
      <c r="EO91" s="72">
        <f t="shared" si="135"/>
        <v>0</v>
      </c>
      <c r="EP91" s="72">
        <f t="shared" si="93"/>
        <v>0</v>
      </c>
      <c r="ES91" s="72">
        <f t="shared" si="136"/>
        <v>65837.5</v>
      </c>
      <c r="ET91" s="72">
        <f t="shared" si="136"/>
        <v>65837.5</v>
      </c>
      <c r="EU91" s="72">
        <f t="shared" si="136"/>
        <v>65837.5</v>
      </c>
      <c r="EV91" s="72">
        <f t="shared" si="136"/>
        <v>0</v>
      </c>
      <c r="EW91" s="72">
        <f t="shared" si="136"/>
        <v>0</v>
      </c>
      <c r="EX91" s="72">
        <f t="shared" si="136"/>
        <v>0</v>
      </c>
      <c r="EY91" s="72">
        <f t="shared" si="136"/>
        <v>0</v>
      </c>
      <c r="EZ91" s="72">
        <f t="shared" si="136"/>
        <v>0</v>
      </c>
      <c r="FA91" s="72">
        <f t="shared" si="136"/>
        <v>0</v>
      </c>
      <c r="FB91" s="72">
        <f t="shared" si="136"/>
        <v>0</v>
      </c>
      <c r="FC91" s="72">
        <f t="shared" si="136"/>
        <v>0</v>
      </c>
      <c r="FD91" s="72">
        <f t="shared" si="136"/>
        <v>0</v>
      </c>
      <c r="FE91" s="72">
        <f t="shared" si="136"/>
        <v>0</v>
      </c>
      <c r="FF91" s="72">
        <f t="shared" si="136"/>
        <v>0</v>
      </c>
      <c r="FG91" s="72">
        <f t="shared" si="136"/>
        <v>0</v>
      </c>
      <c r="FH91" s="72">
        <f t="shared" si="94"/>
        <v>0</v>
      </c>
      <c r="FK91" s="72">
        <f t="shared" si="129"/>
        <v>0</v>
      </c>
      <c r="FL91" s="72">
        <f t="shared" si="129"/>
        <v>0</v>
      </c>
      <c r="FM91" s="72">
        <f t="shared" si="129"/>
        <v>0</v>
      </c>
      <c r="FN91" s="72">
        <f t="shared" si="129"/>
        <v>0</v>
      </c>
      <c r="FO91" s="72">
        <f t="shared" si="129"/>
        <v>0</v>
      </c>
      <c r="FP91" s="72">
        <f t="shared" si="129"/>
        <v>0</v>
      </c>
      <c r="FQ91" s="72">
        <f t="shared" si="129"/>
        <v>0</v>
      </c>
      <c r="FR91" s="72">
        <f t="shared" si="129"/>
        <v>0</v>
      </c>
      <c r="FS91" s="72">
        <f t="shared" si="129"/>
        <v>0</v>
      </c>
      <c r="FT91" s="72">
        <f t="shared" si="129"/>
        <v>0</v>
      </c>
      <c r="FU91" s="72">
        <f t="shared" si="129"/>
        <v>0</v>
      </c>
      <c r="FV91" s="72">
        <f t="shared" si="129"/>
        <v>0</v>
      </c>
      <c r="FW91" s="72">
        <f t="shared" si="129"/>
        <v>0</v>
      </c>
      <c r="FX91" s="72">
        <f t="shared" si="129"/>
        <v>0</v>
      </c>
      <c r="FY91" s="72">
        <f t="shared" si="129"/>
        <v>0</v>
      </c>
      <c r="FZ91" s="72">
        <f t="shared" si="128"/>
        <v>0</v>
      </c>
    </row>
    <row r="92" spans="2:182" s="63" customFormat="1" x14ac:dyDescent="0.25">
      <c r="B92" s="59">
        <v>72</v>
      </c>
      <c r="C92" s="60" t="s">
        <v>30</v>
      </c>
      <c r="D92" s="61" t="s">
        <v>47</v>
      </c>
      <c r="E92" s="74" t="s">
        <v>136</v>
      </c>
      <c r="F92" s="74" t="s">
        <v>137</v>
      </c>
      <c r="H92" s="64">
        <v>44887</v>
      </c>
      <c r="I92" s="64">
        <v>44897</v>
      </c>
      <c r="J92" s="64">
        <v>44904</v>
      </c>
      <c r="K92" s="64">
        <v>44912</v>
      </c>
      <c r="L92" s="64">
        <v>44915</v>
      </c>
      <c r="M92" s="64">
        <v>44927</v>
      </c>
      <c r="N92" s="64">
        <v>45017</v>
      </c>
      <c r="O92" s="65">
        <v>3</v>
      </c>
      <c r="Q92" s="65">
        <v>1</v>
      </c>
      <c r="R92" s="65">
        <v>1</v>
      </c>
      <c r="S92" s="66">
        <v>1</v>
      </c>
      <c r="T92" s="66">
        <v>0</v>
      </c>
      <c r="U92" s="66">
        <v>0</v>
      </c>
      <c r="V92" s="66">
        <v>0</v>
      </c>
      <c r="W92" s="66">
        <v>0</v>
      </c>
      <c r="X92" s="66">
        <v>0</v>
      </c>
      <c r="Y92" s="66">
        <v>0</v>
      </c>
      <c r="Z92" s="66"/>
      <c r="AA92" s="66"/>
      <c r="AB92" s="66"/>
      <c r="AC92" s="65"/>
      <c r="AD92" s="65"/>
      <c r="AE92" s="65"/>
      <c r="AF92" s="65"/>
      <c r="AG92" s="65"/>
      <c r="AI92" s="65">
        <f t="shared" si="0"/>
        <v>3</v>
      </c>
      <c r="AK92" s="67">
        <v>973087.99</v>
      </c>
      <c r="AL92" s="67">
        <v>158333</v>
      </c>
      <c r="AM92" s="67">
        <v>0</v>
      </c>
      <c r="AN92" s="67">
        <v>55000</v>
      </c>
      <c r="AO92" s="67">
        <f t="shared" si="101"/>
        <v>129547.70335500001</v>
      </c>
      <c r="AP92" s="67">
        <f t="shared" si="102"/>
        <v>79199.469300000012</v>
      </c>
      <c r="AQ92" s="67">
        <f t="shared" si="103"/>
        <v>6788.5259400000004</v>
      </c>
      <c r="AR92" s="67">
        <f t="shared" si="104"/>
        <v>0</v>
      </c>
      <c r="AS92" s="67">
        <f t="shared" si="130"/>
        <v>5531.4116562000017</v>
      </c>
      <c r="AT92" s="67">
        <f t="shared" si="26"/>
        <v>965353.87974879995</v>
      </c>
      <c r="AU92" s="68"/>
      <c r="AV92" s="69">
        <f t="shared" si="27"/>
        <v>973087.99</v>
      </c>
      <c r="AW92" s="69">
        <f t="shared" si="6"/>
        <v>158333</v>
      </c>
      <c r="AX92" s="69">
        <f t="shared" si="6"/>
        <v>0</v>
      </c>
      <c r="AY92" s="69">
        <f t="shared" si="6"/>
        <v>55000</v>
      </c>
      <c r="AZ92" s="67">
        <f t="shared" si="105"/>
        <v>27154.103760000002</v>
      </c>
      <c r="BA92" s="69">
        <f t="shared" si="106"/>
        <v>0</v>
      </c>
      <c r="BB92" s="69">
        <f t="shared" si="107"/>
        <v>10748.499405</v>
      </c>
      <c r="BC92" s="69">
        <f t="shared" si="108"/>
        <v>22515.277701000003</v>
      </c>
      <c r="BD92" s="69">
        <f t="shared" si="28"/>
        <v>65999.557750000007</v>
      </c>
      <c r="BE92" s="69">
        <f t="shared" si="131"/>
        <v>54736.199437499999</v>
      </c>
      <c r="BF92" s="69">
        <f t="shared" si="109"/>
        <v>2922.9130499624935</v>
      </c>
      <c r="BG92" s="69">
        <f t="shared" si="110"/>
        <v>98868.415833333333</v>
      </c>
      <c r="BH92" s="69">
        <f t="shared" si="111"/>
        <v>62500</v>
      </c>
      <c r="BI92" s="69">
        <f t="shared" si="112"/>
        <v>3337.5</v>
      </c>
      <c r="BJ92" s="69">
        <f t="shared" si="132"/>
        <v>0</v>
      </c>
      <c r="BK92" s="69">
        <f t="shared" si="113"/>
        <v>0</v>
      </c>
      <c r="BL92" s="69">
        <f t="shared" si="133"/>
        <v>0</v>
      </c>
      <c r="BM92" s="69"/>
      <c r="BN92" s="69">
        <f t="shared" si="29"/>
        <v>1535203.4569367957</v>
      </c>
      <c r="BO92" s="70"/>
      <c r="BP92" s="71">
        <f t="shared" si="141"/>
        <v>1246838.870866</v>
      </c>
      <c r="BQ92" s="71">
        <f t="shared" si="142"/>
        <v>123658.6702374625</v>
      </c>
      <c r="BR92" s="71">
        <f t="shared" si="143"/>
        <v>98868.415833333333</v>
      </c>
      <c r="BS92" s="71">
        <f t="shared" si="144"/>
        <v>65837.5</v>
      </c>
      <c r="BT92" s="71">
        <f t="shared" si="114"/>
        <v>0</v>
      </c>
      <c r="BU92" s="71">
        <f t="shared" si="145"/>
        <v>1535203.4569367957</v>
      </c>
      <c r="BW92" s="68"/>
      <c r="BX92" s="71">
        <f t="shared" si="139"/>
        <v>1535203.4569367957</v>
      </c>
      <c r="BY92" s="71">
        <f t="shared" si="139"/>
        <v>1535203.4569367957</v>
      </c>
      <c r="BZ92" s="71">
        <f t="shared" si="139"/>
        <v>1535203.4569367957</v>
      </c>
      <c r="CA92" s="71">
        <f t="shared" si="139"/>
        <v>0</v>
      </c>
      <c r="CB92" s="71">
        <f t="shared" si="139"/>
        <v>0</v>
      </c>
      <c r="CC92" s="71">
        <f t="shared" si="139"/>
        <v>0</v>
      </c>
      <c r="CD92" s="71">
        <f t="shared" si="139"/>
        <v>0</v>
      </c>
      <c r="CE92" s="71">
        <f t="shared" si="139"/>
        <v>0</v>
      </c>
      <c r="CF92" s="71">
        <f t="shared" si="139"/>
        <v>0</v>
      </c>
      <c r="CG92" s="71">
        <f t="shared" si="139"/>
        <v>0</v>
      </c>
      <c r="CH92" s="71">
        <f t="shared" si="139"/>
        <v>0</v>
      </c>
      <c r="CI92" s="71">
        <f t="shared" si="139"/>
        <v>0</v>
      </c>
      <c r="CJ92" s="71">
        <f t="shared" si="139"/>
        <v>0</v>
      </c>
      <c r="CK92" s="71">
        <f t="shared" si="139"/>
        <v>0</v>
      </c>
      <c r="CL92" s="71">
        <f t="shared" si="139"/>
        <v>0</v>
      </c>
      <c r="CM92" s="71">
        <f t="shared" si="137"/>
        <v>0</v>
      </c>
      <c r="CN92" s="71">
        <f t="shared" si="116"/>
        <v>0</v>
      </c>
      <c r="CQ92" s="72">
        <f t="shared" si="134"/>
        <v>1246838.870866</v>
      </c>
      <c r="CR92" s="72">
        <f t="shared" si="134"/>
        <v>1246838.870866</v>
      </c>
      <c r="CS92" s="72">
        <f t="shared" si="134"/>
        <v>1246838.870866</v>
      </c>
      <c r="CT92" s="72">
        <f t="shared" si="134"/>
        <v>0</v>
      </c>
      <c r="CU92" s="72">
        <f t="shared" si="134"/>
        <v>0</v>
      </c>
      <c r="CV92" s="72">
        <f t="shared" si="134"/>
        <v>0</v>
      </c>
      <c r="CW92" s="72">
        <f t="shared" si="134"/>
        <v>0</v>
      </c>
      <c r="CX92" s="72">
        <f t="shared" si="134"/>
        <v>0</v>
      </c>
      <c r="CY92" s="72">
        <f t="shared" si="134"/>
        <v>0</v>
      </c>
      <c r="CZ92" s="72">
        <f t="shared" si="134"/>
        <v>0</v>
      </c>
      <c r="DA92" s="72">
        <f t="shared" si="134"/>
        <v>0</v>
      </c>
      <c r="DB92" s="72">
        <f t="shared" si="134"/>
        <v>0</v>
      </c>
      <c r="DC92" s="72">
        <f t="shared" si="134"/>
        <v>0</v>
      </c>
      <c r="DD92" s="72">
        <f t="shared" si="134"/>
        <v>0</v>
      </c>
      <c r="DE92" s="72">
        <f t="shared" si="134"/>
        <v>0</v>
      </c>
      <c r="DF92" s="72">
        <f t="shared" si="92"/>
        <v>0</v>
      </c>
      <c r="DG92" s="73"/>
      <c r="DI92" s="72">
        <f t="shared" si="140"/>
        <v>123658.6702374625</v>
      </c>
      <c r="DJ92" s="72">
        <f t="shared" si="140"/>
        <v>123658.6702374625</v>
      </c>
      <c r="DK92" s="72">
        <f t="shared" si="140"/>
        <v>123658.6702374625</v>
      </c>
      <c r="DL92" s="72">
        <f t="shared" si="140"/>
        <v>0</v>
      </c>
      <c r="DM92" s="72">
        <f t="shared" si="140"/>
        <v>0</v>
      </c>
      <c r="DN92" s="72">
        <f t="shared" si="140"/>
        <v>0</v>
      </c>
      <c r="DO92" s="72">
        <f t="shared" si="140"/>
        <v>0</v>
      </c>
      <c r="DP92" s="72">
        <f t="shared" si="140"/>
        <v>0</v>
      </c>
      <c r="DQ92" s="72">
        <f t="shared" si="140"/>
        <v>0</v>
      </c>
      <c r="DR92" s="72">
        <f t="shared" si="140"/>
        <v>0</v>
      </c>
      <c r="DS92" s="72">
        <f t="shared" si="140"/>
        <v>0</v>
      </c>
      <c r="DT92" s="72">
        <f t="shared" si="140"/>
        <v>0</v>
      </c>
      <c r="DU92" s="72">
        <f t="shared" si="140"/>
        <v>0</v>
      </c>
      <c r="DV92" s="72">
        <f t="shared" si="140"/>
        <v>0</v>
      </c>
      <c r="DW92" s="72">
        <f t="shared" si="140"/>
        <v>0</v>
      </c>
      <c r="DX92" s="72">
        <f t="shared" si="138"/>
        <v>0</v>
      </c>
      <c r="EA92" s="72">
        <f t="shared" si="135"/>
        <v>98868.415833333333</v>
      </c>
      <c r="EB92" s="72">
        <f t="shared" si="135"/>
        <v>98868.415833333333</v>
      </c>
      <c r="EC92" s="72">
        <f t="shared" si="135"/>
        <v>98868.415833333333</v>
      </c>
      <c r="ED92" s="72">
        <f t="shared" si="135"/>
        <v>0</v>
      </c>
      <c r="EE92" s="72">
        <f t="shared" si="135"/>
        <v>0</v>
      </c>
      <c r="EF92" s="72">
        <f t="shared" si="135"/>
        <v>0</v>
      </c>
      <c r="EG92" s="72">
        <f t="shared" si="135"/>
        <v>0</v>
      </c>
      <c r="EH92" s="72">
        <f t="shared" si="135"/>
        <v>0</v>
      </c>
      <c r="EI92" s="72">
        <f t="shared" si="135"/>
        <v>0</v>
      </c>
      <c r="EJ92" s="72">
        <f t="shared" si="135"/>
        <v>0</v>
      </c>
      <c r="EK92" s="72">
        <f t="shared" si="135"/>
        <v>0</v>
      </c>
      <c r="EL92" s="72">
        <f t="shared" si="135"/>
        <v>0</v>
      </c>
      <c r="EM92" s="72">
        <f t="shared" si="135"/>
        <v>0</v>
      </c>
      <c r="EN92" s="72">
        <f t="shared" si="135"/>
        <v>0</v>
      </c>
      <c r="EO92" s="72">
        <f t="shared" si="135"/>
        <v>0</v>
      </c>
      <c r="EP92" s="72">
        <f t="shared" si="93"/>
        <v>0</v>
      </c>
      <c r="ES92" s="72">
        <f t="shared" si="136"/>
        <v>65837.5</v>
      </c>
      <c r="ET92" s="72">
        <f t="shared" si="136"/>
        <v>65837.5</v>
      </c>
      <c r="EU92" s="72">
        <f t="shared" si="136"/>
        <v>65837.5</v>
      </c>
      <c r="EV92" s="72">
        <f t="shared" si="136"/>
        <v>0</v>
      </c>
      <c r="EW92" s="72">
        <f t="shared" si="136"/>
        <v>0</v>
      </c>
      <c r="EX92" s="72">
        <f t="shared" si="136"/>
        <v>0</v>
      </c>
      <c r="EY92" s="72">
        <f t="shared" si="136"/>
        <v>0</v>
      </c>
      <c r="EZ92" s="72">
        <f t="shared" si="136"/>
        <v>0</v>
      </c>
      <c r="FA92" s="72">
        <f t="shared" si="136"/>
        <v>0</v>
      </c>
      <c r="FB92" s="72">
        <f t="shared" si="136"/>
        <v>0</v>
      </c>
      <c r="FC92" s="72">
        <f t="shared" si="136"/>
        <v>0</v>
      </c>
      <c r="FD92" s="72">
        <f t="shared" si="136"/>
        <v>0</v>
      </c>
      <c r="FE92" s="72">
        <f t="shared" si="136"/>
        <v>0</v>
      </c>
      <c r="FF92" s="72">
        <f t="shared" si="136"/>
        <v>0</v>
      </c>
      <c r="FG92" s="72">
        <f t="shared" si="136"/>
        <v>0</v>
      </c>
      <c r="FH92" s="72">
        <f t="shared" si="94"/>
        <v>0</v>
      </c>
      <c r="FK92" s="72">
        <f t="shared" si="129"/>
        <v>0</v>
      </c>
      <c r="FL92" s="72">
        <f t="shared" si="129"/>
        <v>0</v>
      </c>
      <c r="FM92" s="72">
        <f t="shared" si="129"/>
        <v>0</v>
      </c>
      <c r="FN92" s="72">
        <f t="shared" si="129"/>
        <v>0</v>
      </c>
      <c r="FO92" s="72">
        <f t="shared" si="129"/>
        <v>0</v>
      </c>
      <c r="FP92" s="72">
        <f t="shared" si="129"/>
        <v>0</v>
      </c>
      <c r="FQ92" s="72">
        <f t="shared" si="129"/>
        <v>0</v>
      </c>
      <c r="FR92" s="72">
        <f t="shared" si="129"/>
        <v>0</v>
      </c>
      <c r="FS92" s="72">
        <f t="shared" si="129"/>
        <v>0</v>
      </c>
      <c r="FT92" s="72">
        <f t="shared" si="129"/>
        <v>0</v>
      </c>
      <c r="FU92" s="72">
        <f t="shared" si="129"/>
        <v>0</v>
      </c>
      <c r="FV92" s="72">
        <f t="shared" si="129"/>
        <v>0</v>
      </c>
      <c r="FW92" s="72">
        <f t="shared" si="129"/>
        <v>0</v>
      </c>
      <c r="FX92" s="72">
        <f t="shared" si="129"/>
        <v>0</v>
      </c>
      <c r="FY92" s="72">
        <f t="shared" si="129"/>
        <v>0</v>
      </c>
      <c r="FZ92" s="72">
        <f t="shared" si="128"/>
        <v>0</v>
      </c>
    </row>
    <row r="93" spans="2:182" s="63" customFormat="1" x14ac:dyDescent="0.25">
      <c r="B93" s="59">
        <v>73</v>
      </c>
      <c r="C93" s="60" t="s">
        <v>30</v>
      </c>
      <c r="D93" s="61" t="s">
        <v>48</v>
      </c>
      <c r="E93" s="74" t="s">
        <v>136</v>
      </c>
      <c r="F93" s="74" t="s">
        <v>137</v>
      </c>
      <c r="H93" s="64">
        <v>44887</v>
      </c>
      <c r="I93" s="64">
        <v>44897</v>
      </c>
      <c r="J93" s="64">
        <v>44904</v>
      </c>
      <c r="K93" s="64">
        <v>44912</v>
      </c>
      <c r="L93" s="64">
        <v>44915</v>
      </c>
      <c r="M93" s="64">
        <v>44927</v>
      </c>
      <c r="N93" s="64">
        <v>44986</v>
      </c>
      <c r="O93" s="65">
        <v>2</v>
      </c>
      <c r="Q93" s="65">
        <v>0</v>
      </c>
      <c r="R93" s="65">
        <v>0</v>
      </c>
      <c r="S93" s="66">
        <v>0</v>
      </c>
      <c r="T93" s="66">
        <v>0</v>
      </c>
      <c r="U93" s="66">
        <v>0</v>
      </c>
      <c r="V93" s="66">
        <v>0</v>
      </c>
      <c r="W93" s="66">
        <v>1</v>
      </c>
      <c r="X93" s="66">
        <v>1</v>
      </c>
      <c r="Y93" s="66">
        <v>0</v>
      </c>
      <c r="Z93" s="66"/>
      <c r="AA93" s="66"/>
      <c r="AB93" s="66"/>
      <c r="AC93" s="65"/>
      <c r="AD93" s="65"/>
      <c r="AE93" s="65"/>
      <c r="AF93" s="65"/>
      <c r="AG93" s="65"/>
      <c r="AI93" s="65">
        <f t="shared" si="0"/>
        <v>2</v>
      </c>
      <c r="AK93" s="67">
        <v>973087.99</v>
      </c>
      <c r="AL93" s="67">
        <v>158333</v>
      </c>
      <c r="AM93" s="67">
        <v>0</v>
      </c>
      <c r="AN93" s="67">
        <v>55000</v>
      </c>
      <c r="AO93" s="67">
        <f t="shared" si="101"/>
        <v>129547.70335500001</v>
      </c>
      <c r="AP93" s="67">
        <f t="shared" si="102"/>
        <v>79199.469300000012</v>
      </c>
      <c r="AQ93" s="67">
        <f t="shared" si="103"/>
        <v>6788.5259400000004</v>
      </c>
      <c r="AR93" s="67">
        <f t="shared" si="104"/>
        <v>0</v>
      </c>
      <c r="AS93" s="67">
        <f t="shared" si="130"/>
        <v>5531.4116562000017</v>
      </c>
      <c r="AT93" s="67">
        <f t="shared" si="26"/>
        <v>965353.87974879995</v>
      </c>
      <c r="AU93" s="68"/>
      <c r="AV93" s="69">
        <f t="shared" si="27"/>
        <v>973087.99</v>
      </c>
      <c r="AW93" s="69">
        <f t="shared" si="6"/>
        <v>158333</v>
      </c>
      <c r="AX93" s="69">
        <f t="shared" si="6"/>
        <v>0</v>
      </c>
      <c r="AY93" s="69">
        <f t="shared" si="6"/>
        <v>55000</v>
      </c>
      <c r="AZ93" s="67">
        <f t="shared" si="105"/>
        <v>27154.103760000002</v>
      </c>
      <c r="BA93" s="69">
        <f t="shared" si="106"/>
        <v>0</v>
      </c>
      <c r="BB93" s="69">
        <f t="shared" si="107"/>
        <v>10748.499405</v>
      </c>
      <c r="BC93" s="69">
        <f t="shared" si="108"/>
        <v>22515.277701000003</v>
      </c>
      <c r="BD93" s="69">
        <f t="shared" si="28"/>
        <v>65999.557750000007</v>
      </c>
      <c r="BE93" s="69">
        <f t="shared" si="131"/>
        <v>54736.199437499999</v>
      </c>
      <c r="BF93" s="69">
        <f t="shared" si="109"/>
        <v>2922.9130499624935</v>
      </c>
      <c r="BG93" s="69">
        <f t="shared" si="110"/>
        <v>98868.415833333333</v>
      </c>
      <c r="BH93" s="69">
        <f t="shared" si="111"/>
        <v>62500</v>
      </c>
      <c r="BI93" s="69">
        <f t="shared" si="112"/>
        <v>3337.5</v>
      </c>
      <c r="BJ93" s="69">
        <f t="shared" si="132"/>
        <v>0</v>
      </c>
      <c r="BK93" s="69">
        <f t="shared" si="113"/>
        <v>0</v>
      </c>
      <c r="BL93" s="69">
        <f t="shared" si="133"/>
        <v>0</v>
      </c>
      <c r="BM93" s="69"/>
      <c r="BN93" s="69">
        <f t="shared" si="29"/>
        <v>1535203.4569367957</v>
      </c>
      <c r="BO93" s="70"/>
      <c r="BP93" s="71">
        <f t="shared" si="141"/>
        <v>1246838.870866</v>
      </c>
      <c r="BQ93" s="71">
        <f t="shared" si="142"/>
        <v>123658.6702374625</v>
      </c>
      <c r="BR93" s="71">
        <f t="shared" si="143"/>
        <v>98868.415833333333</v>
      </c>
      <c r="BS93" s="71">
        <f t="shared" si="144"/>
        <v>65837.5</v>
      </c>
      <c r="BT93" s="71">
        <f t="shared" si="114"/>
        <v>0</v>
      </c>
      <c r="BU93" s="71">
        <f t="shared" si="145"/>
        <v>1535203.4569367957</v>
      </c>
      <c r="BW93" s="68"/>
      <c r="BX93" s="71">
        <f t="shared" si="139"/>
        <v>0</v>
      </c>
      <c r="BY93" s="71">
        <f t="shared" si="139"/>
        <v>0</v>
      </c>
      <c r="BZ93" s="71">
        <f t="shared" si="139"/>
        <v>0</v>
      </c>
      <c r="CA93" s="71">
        <f t="shared" si="139"/>
        <v>0</v>
      </c>
      <c r="CB93" s="71">
        <f t="shared" si="139"/>
        <v>0</v>
      </c>
      <c r="CC93" s="71">
        <f t="shared" si="139"/>
        <v>0</v>
      </c>
      <c r="CD93" s="71">
        <f t="shared" si="139"/>
        <v>1535203.4569367957</v>
      </c>
      <c r="CE93" s="71">
        <f t="shared" si="139"/>
        <v>1535203.4569367957</v>
      </c>
      <c r="CF93" s="71">
        <f t="shared" si="139"/>
        <v>0</v>
      </c>
      <c r="CG93" s="71">
        <f t="shared" si="139"/>
        <v>0</v>
      </c>
      <c r="CH93" s="71">
        <f t="shared" si="139"/>
        <v>0</v>
      </c>
      <c r="CI93" s="71">
        <f t="shared" si="139"/>
        <v>0</v>
      </c>
      <c r="CJ93" s="71">
        <f t="shared" si="139"/>
        <v>0</v>
      </c>
      <c r="CK93" s="71">
        <f t="shared" si="139"/>
        <v>0</v>
      </c>
      <c r="CL93" s="71">
        <f t="shared" si="139"/>
        <v>0</v>
      </c>
      <c r="CM93" s="71">
        <f t="shared" si="137"/>
        <v>0</v>
      </c>
      <c r="CN93" s="71">
        <f t="shared" si="116"/>
        <v>0</v>
      </c>
      <c r="CQ93" s="72">
        <f t="shared" si="134"/>
        <v>0</v>
      </c>
      <c r="CR93" s="72">
        <f t="shared" si="134"/>
        <v>0</v>
      </c>
      <c r="CS93" s="72">
        <f t="shared" si="134"/>
        <v>0</v>
      </c>
      <c r="CT93" s="72">
        <f t="shared" si="134"/>
        <v>0</v>
      </c>
      <c r="CU93" s="72">
        <f t="shared" si="134"/>
        <v>0</v>
      </c>
      <c r="CV93" s="72">
        <f t="shared" si="134"/>
        <v>0</v>
      </c>
      <c r="CW93" s="72">
        <f t="shared" si="134"/>
        <v>1246838.870866</v>
      </c>
      <c r="CX93" s="72">
        <f t="shared" si="134"/>
        <v>1246838.870866</v>
      </c>
      <c r="CY93" s="72">
        <f t="shared" si="134"/>
        <v>0</v>
      </c>
      <c r="CZ93" s="72">
        <f t="shared" si="134"/>
        <v>0</v>
      </c>
      <c r="DA93" s="72">
        <f t="shared" si="134"/>
        <v>0</v>
      </c>
      <c r="DB93" s="72">
        <f t="shared" si="134"/>
        <v>0</v>
      </c>
      <c r="DC93" s="72">
        <f t="shared" si="134"/>
        <v>0</v>
      </c>
      <c r="DD93" s="72">
        <f t="shared" si="134"/>
        <v>0</v>
      </c>
      <c r="DE93" s="72">
        <f t="shared" si="134"/>
        <v>0</v>
      </c>
      <c r="DF93" s="72">
        <f t="shared" si="92"/>
        <v>0</v>
      </c>
      <c r="DG93" s="73"/>
      <c r="DI93" s="72">
        <f t="shared" si="140"/>
        <v>0</v>
      </c>
      <c r="DJ93" s="72">
        <f t="shared" si="140"/>
        <v>0</v>
      </c>
      <c r="DK93" s="72">
        <f t="shared" si="140"/>
        <v>0</v>
      </c>
      <c r="DL93" s="72">
        <f t="shared" si="140"/>
        <v>0</v>
      </c>
      <c r="DM93" s="72">
        <f t="shared" si="140"/>
        <v>0</v>
      </c>
      <c r="DN93" s="72">
        <f t="shared" si="140"/>
        <v>0</v>
      </c>
      <c r="DO93" s="72">
        <f t="shared" si="140"/>
        <v>123658.6702374625</v>
      </c>
      <c r="DP93" s="72">
        <f t="shared" si="140"/>
        <v>123658.6702374625</v>
      </c>
      <c r="DQ93" s="72">
        <f t="shared" si="140"/>
        <v>0</v>
      </c>
      <c r="DR93" s="72">
        <f t="shared" si="140"/>
        <v>0</v>
      </c>
      <c r="DS93" s="72">
        <f t="shared" si="140"/>
        <v>0</v>
      </c>
      <c r="DT93" s="72">
        <f t="shared" si="140"/>
        <v>0</v>
      </c>
      <c r="DU93" s="72">
        <f t="shared" si="140"/>
        <v>0</v>
      </c>
      <c r="DV93" s="72">
        <f t="shared" si="140"/>
        <v>0</v>
      </c>
      <c r="DW93" s="72">
        <f t="shared" si="140"/>
        <v>0</v>
      </c>
      <c r="DX93" s="72">
        <f t="shared" si="138"/>
        <v>0</v>
      </c>
      <c r="EA93" s="72">
        <f t="shared" si="135"/>
        <v>0</v>
      </c>
      <c r="EB93" s="72">
        <f t="shared" si="135"/>
        <v>0</v>
      </c>
      <c r="EC93" s="72">
        <f t="shared" si="135"/>
        <v>0</v>
      </c>
      <c r="ED93" s="72">
        <f t="shared" si="135"/>
        <v>0</v>
      </c>
      <c r="EE93" s="72">
        <f t="shared" si="135"/>
        <v>0</v>
      </c>
      <c r="EF93" s="72">
        <f t="shared" si="135"/>
        <v>0</v>
      </c>
      <c r="EG93" s="72">
        <f t="shared" si="135"/>
        <v>98868.415833333333</v>
      </c>
      <c r="EH93" s="72">
        <f t="shared" si="135"/>
        <v>98868.415833333333</v>
      </c>
      <c r="EI93" s="72">
        <f t="shared" si="135"/>
        <v>0</v>
      </c>
      <c r="EJ93" s="72">
        <f t="shared" si="135"/>
        <v>0</v>
      </c>
      <c r="EK93" s="72">
        <f t="shared" si="135"/>
        <v>0</v>
      </c>
      <c r="EL93" s="72">
        <f t="shared" si="135"/>
        <v>0</v>
      </c>
      <c r="EM93" s="72">
        <f t="shared" si="135"/>
        <v>0</v>
      </c>
      <c r="EN93" s="72">
        <f t="shared" si="135"/>
        <v>0</v>
      </c>
      <c r="EO93" s="72">
        <f t="shared" si="135"/>
        <v>0</v>
      </c>
      <c r="EP93" s="72">
        <f t="shared" si="93"/>
        <v>0</v>
      </c>
      <c r="ES93" s="72">
        <f t="shared" si="136"/>
        <v>0</v>
      </c>
      <c r="ET93" s="72">
        <f t="shared" si="136"/>
        <v>0</v>
      </c>
      <c r="EU93" s="72">
        <f t="shared" si="136"/>
        <v>0</v>
      </c>
      <c r="EV93" s="72">
        <f t="shared" si="136"/>
        <v>0</v>
      </c>
      <c r="EW93" s="72">
        <f t="shared" si="136"/>
        <v>0</v>
      </c>
      <c r="EX93" s="72">
        <f t="shared" si="136"/>
        <v>0</v>
      </c>
      <c r="EY93" s="72">
        <f t="shared" si="136"/>
        <v>65837.5</v>
      </c>
      <c r="EZ93" s="72">
        <f t="shared" si="136"/>
        <v>65837.5</v>
      </c>
      <c r="FA93" s="72">
        <f t="shared" si="136"/>
        <v>0</v>
      </c>
      <c r="FB93" s="72">
        <f t="shared" si="136"/>
        <v>0</v>
      </c>
      <c r="FC93" s="72">
        <f t="shared" si="136"/>
        <v>0</v>
      </c>
      <c r="FD93" s="72">
        <f t="shared" si="136"/>
        <v>0</v>
      </c>
      <c r="FE93" s="72">
        <f t="shared" si="136"/>
        <v>0</v>
      </c>
      <c r="FF93" s="72">
        <f t="shared" si="136"/>
        <v>0</v>
      </c>
      <c r="FG93" s="72">
        <f t="shared" si="136"/>
        <v>0</v>
      </c>
      <c r="FH93" s="72">
        <f t="shared" si="94"/>
        <v>0</v>
      </c>
      <c r="FK93" s="72">
        <f t="shared" si="129"/>
        <v>0</v>
      </c>
      <c r="FL93" s="72">
        <f t="shared" si="129"/>
        <v>0</v>
      </c>
      <c r="FM93" s="72">
        <f t="shared" si="129"/>
        <v>0</v>
      </c>
      <c r="FN93" s="72">
        <f t="shared" si="129"/>
        <v>0</v>
      </c>
      <c r="FO93" s="72">
        <f t="shared" si="129"/>
        <v>0</v>
      </c>
      <c r="FP93" s="72">
        <f t="shared" si="129"/>
        <v>0</v>
      </c>
      <c r="FQ93" s="72">
        <f t="shared" si="129"/>
        <v>0</v>
      </c>
      <c r="FR93" s="72">
        <f t="shared" si="129"/>
        <v>0</v>
      </c>
      <c r="FS93" s="72">
        <f t="shared" si="129"/>
        <v>0</v>
      </c>
      <c r="FT93" s="72">
        <f t="shared" si="129"/>
        <v>0</v>
      </c>
      <c r="FU93" s="72">
        <f t="shared" si="129"/>
        <v>0</v>
      </c>
      <c r="FV93" s="72">
        <f t="shared" si="129"/>
        <v>0</v>
      </c>
      <c r="FW93" s="72">
        <f t="shared" si="129"/>
        <v>0</v>
      </c>
      <c r="FX93" s="72">
        <f t="shared" si="129"/>
        <v>0</v>
      </c>
      <c r="FY93" s="72">
        <f t="shared" si="129"/>
        <v>0</v>
      </c>
      <c r="FZ93" s="72">
        <f t="shared" si="128"/>
        <v>0</v>
      </c>
    </row>
    <row r="94" spans="2:182" s="63" customFormat="1" x14ac:dyDescent="0.25">
      <c r="B94" s="59">
        <v>74</v>
      </c>
      <c r="C94" s="60" t="s">
        <v>30</v>
      </c>
      <c r="D94" s="61" t="s">
        <v>48</v>
      </c>
      <c r="E94" s="74" t="s">
        <v>136</v>
      </c>
      <c r="F94" s="74" t="s">
        <v>137</v>
      </c>
      <c r="H94" s="64">
        <v>44887</v>
      </c>
      <c r="I94" s="64">
        <v>44897</v>
      </c>
      <c r="J94" s="64">
        <v>44904</v>
      </c>
      <c r="K94" s="64">
        <v>44912</v>
      </c>
      <c r="L94" s="64">
        <v>44915</v>
      </c>
      <c r="M94" s="64">
        <v>44927</v>
      </c>
      <c r="N94" s="64">
        <v>44986</v>
      </c>
      <c r="O94" s="65">
        <v>2</v>
      </c>
      <c r="Q94" s="65">
        <v>0</v>
      </c>
      <c r="R94" s="65">
        <v>0</v>
      </c>
      <c r="S94" s="66">
        <v>0</v>
      </c>
      <c r="T94" s="66">
        <v>0</v>
      </c>
      <c r="U94" s="66">
        <v>0</v>
      </c>
      <c r="V94" s="66">
        <v>0</v>
      </c>
      <c r="W94" s="66">
        <v>1</v>
      </c>
      <c r="X94" s="66">
        <v>1</v>
      </c>
      <c r="Y94" s="66">
        <v>0</v>
      </c>
      <c r="Z94" s="66"/>
      <c r="AA94" s="66"/>
      <c r="AB94" s="66"/>
      <c r="AC94" s="65"/>
      <c r="AD94" s="65"/>
      <c r="AE94" s="65"/>
      <c r="AF94" s="65"/>
      <c r="AG94" s="65"/>
      <c r="AI94" s="65">
        <f t="shared" si="0"/>
        <v>2</v>
      </c>
      <c r="AK94" s="67">
        <v>973087.99</v>
      </c>
      <c r="AL94" s="67">
        <v>158333</v>
      </c>
      <c r="AM94" s="67">
        <v>0</v>
      </c>
      <c r="AN94" s="67">
        <v>55000</v>
      </c>
      <c r="AO94" s="67">
        <f t="shared" si="101"/>
        <v>129547.70335500001</v>
      </c>
      <c r="AP94" s="67">
        <f t="shared" si="102"/>
        <v>79199.469300000012</v>
      </c>
      <c r="AQ94" s="67">
        <f t="shared" si="103"/>
        <v>6788.5259400000004</v>
      </c>
      <c r="AR94" s="67">
        <f t="shared" si="104"/>
        <v>0</v>
      </c>
      <c r="AS94" s="67">
        <f t="shared" si="130"/>
        <v>5531.4116562000017</v>
      </c>
      <c r="AT94" s="67">
        <f t="shared" si="26"/>
        <v>965353.87974879995</v>
      </c>
      <c r="AU94" s="68"/>
      <c r="AV94" s="69">
        <f t="shared" si="27"/>
        <v>973087.99</v>
      </c>
      <c r="AW94" s="69">
        <f t="shared" si="6"/>
        <v>158333</v>
      </c>
      <c r="AX94" s="69">
        <f t="shared" si="6"/>
        <v>0</v>
      </c>
      <c r="AY94" s="69">
        <f t="shared" si="6"/>
        <v>55000</v>
      </c>
      <c r="AZ94" s="67">
        <f t="shared" si="105"/>
        <v>27154.103760000002</v>
      </c>
      <c r="BA94" s="69">
        <f t="shared" si="106"/>
        <v>0</v>
      </c>
      <c r="BB94" s="69">
        <f t="shared" si="107"/>
        <v>10748.499405</v>
      </c>
      <c r="BC94" s="69">
        <f t="shared" si="108"/>
        <v>22515.277701000003</v>
      </c>
      <c r="BD94" s="69">
        <f t="shared" si="28"/>
        <v>65999.557750000007</v>
      </c>
      <c r="BE94" s="69">
        <f t="shared" si="131"/>
        <v>54736.199437499999</v>
      </c>
      <c r="BF94" s="69">
        <f t="shared" si="109"/>
        <v>2922.9130499624935</v>
      </c>
      <c r="BG94" s="69">
        <f t="shared" si="110"/>
        <v>98868.415833333333</v>
      </c>
      <c r="BH94" s="69">
        <f t="shared" si="111"/>
        <v>62500</v>
      </c>
      <c r="BI94" s="69">
        <f t="shared" si="112"/>
        <v>3337.5</v>
      </c>
      <c r="BJ94" s="69">
        <f t="shared" si="132"/>
        <v>0</v>
      </c>
      <c r="BK94" s="69">
        <f t="shared" si="113"/>
        <v>0</v>
      </c>
      <c r="BL94" s="69">
        <f t="shared" si="133"/>
        <v>0</v>
      </c>
      <c r="BM94" s="69"/>
      <c r="BN94" s="69">
        <f t="shared" si="29"/>
        <v>1535203.4569367957</v>
      </c>
      <c r="BO94" s="70"/>
      <c r="BP94" s="71">
        <f t="shared" si="141"/>
        <v>1246838.870866</v>
      </c>
      <c r="BQ94" s="71">
        <f t="shared" si="142"/>
        <v>123658.6702374625</v>
      </c>
      <c r="BR94" s="71">
        <f t="shared" si="143"/>
        <v>98868.415833333333</v>
      </c>
      <c r="BS94" s="71">
        <f t="shared" si="144"/>
        <v>65837.5</v>
      </c>
      <c r="BT94" s="71">
        <f t="shared" si="114"/>
        <v>0</v>
      </c>
      <c r="BU94" s="71">
        <f t="shared" si="145"/>
        <v>1535203.4569367957</v>
      </c>
      <c r="BW94" s="68"/>
      <c r="BX94" s="71">
        <f t="shared" si="139"/>
        <v>0</v>
      </c>
      <c r="BY94" s="71">
        <f t="shared" si="139"/>
        <v>0</v>
      </c>
      <c r="BZ94" s="71">
        <f t="shared" si="139"/>
        <v>0</v>
      </c>
      <c r="CA94" s="71">
        <f t="shared" si="139"/>
        <v>0</v>
      </c>
      <c r="CB94" s="71">
        <f t="shared" si="139"/>
        <v>0</v>
      </c>
      <c r="CC94" s="71">
        <f t="shared" si="139"/>
        <v>0</v>
      </c>
      <c r="CD94" s="71">
        <f t="shared" si="139"/>
        <v>1535203.4569367957</v>
      </c>
      <c r="CE94" s="71">
        <f t="shared" si="139"/>
        <v>1535203.4569367957</v>
      </c>
      <c r="CF94" s="71">
        <f t="shared" si="139"/>
        <v>0</v>
      </c>
      <c r="CG94" s="71">
        <f t="shared" si="139"/>
        <v>0</v>
      </c>
      <c r="CH94" s="71">
        <f t="shared" si="139"/>
        <v>0</v>
      </c>
      <c r="CI94" s="71">
        <f t="shared" si="139"/>
        <v>0</v>
      </c>
      <c r="CJ94" s="71">
        <f t="shared" si="139"/>
        <v>0</v>
      </c>
      <c r="CK94" s="71">
        <f t="shared" si="139"/>
        <v>0</v>
      </c>
      <c r="CL94" s="71">
        <f t="shared" si="139"/>
        <v>0</v>
      </c>
      <c r="CM94" s="71">
        <f t="shared" si="137"/>
        <v>0</v>
      </c>
      <c r="CN94" s="71">
        <f t="shared" si="116"/>
        <v>0</v>
      </c>
      <c r="CQ94" s="72">
        <f t="shared" si="134"/>
        <v>0</v>
      </c>
      <c r="CR94" s="72">
        <f t="shared" si="134"/>
        <v>0</v>
      </c>
      <c r="CS94" s="72">
        <f t="shared" si="134"/>
        <v>0</v>
      </c>
      <c r="CT94" s="72">
        <f t="shared" si="134"/>
        <v>0</v>
      </c>
      <c r="CU94" s="72">
        <f t="shared" si="134"/>
        <v>0</v>
      </c>
      <c r="CV94" s="72">
        <f t="shared" si="134"/>
        <v>0</v>
      </c>
      <c r="CW94" s="72">
        <f t="shared" si="134"/>
        <v>1246838.870866</v>
      </c>
      <c r="CX94" s="72">
        <f t="shared" si="134"/>
        <v>1246838.870866</v>
      </c>
      <c r="CY94" s="72">
        <f t="shared" si="134"/>
        <v>0</v>
      </c>
      <c r="CZ94" s="72">
        <f t="shared" si="134"/>
        <v>0</v>
      </c>
      <c r="DA94" s="72">
        <f t="shared" si="134"/>
        <v>0</v>
      </c>
      <c r="DB94" s="72">
        <f t="shared" si="134"/>
        <v>0</v>
      </c>
      <c r="DC94" s="72">
        <f t="shared" si="134"/>
        <v>0</v>
      </c>
      <c r="DD94" s="72">
        <f t="shared" si="134"/>
        <v>0</v>
      </c>
      <c r="DE94" s="72">
        <f t="shared" si="134"/>
        <v>0</v>
      </c>
      <c r="DF94" s="72">
        <f t="shared" si="92"/>
        <v>0</v>
      </c>
      <c r="DG94" s="73"/>
      <c r="DI94" s="72">
        <f t="shared" si="140"/>
        <v>0</v>
      </c>
      <c r="DJ94" s="72">
        <f t="shared" si="140"/>
        <v>0</v>
      </c>
      <c r="DK94" s="72">
        <f t="shared" si="140"/>
        <v>0</v>
      </c>
      <c r="DL94" s="72">
        <f t="shared" si="140"/>
        <v>0</v>
      </c>
      <c r="DM94" s="72">
        <f t="shared" si="140"/>
        <v>0</v>
      </c>
      <c r="DN94" s="72">
        <f t="shared" si="140"/>
        <v>0</v>
      </c>
      <c r="DO94" s="72">
        <f t="shared" si="140"/>
        <v>123658.6702374625</v>
      </c>
      <c r="DP94" s="72">
        <f t="shared" si="140"/>
        <v>123658.6702374625</v>
      </c>
      <c r="DQ94" s="72">
        <f t="shared" si="140"/>
        <v>0</v>
      </c>
      <c r="DR94" s="72">
        <f t="shared" si="140"/>
        <v>0</v>
      </c>
      <c r="DS94" s="72">
        <f t="shared" si="140"/>
        <v>0</v>
      </c>
      <c r="DT94" s="72">
        <f t="shared" si="140"/>
        <v>0</v>
      </c>
      <c r="DU94" s="72">
        <f t="shared" si="140"/>
        <v>0</v>
      </c>
      <c r="DV94" s="72">
        <f t="shared" si="140"/>
        <v>0</v>
      </c>
      <c r="DW94" s="72">
        <f t="shared" si="140"/>
        <v>0</v>
      </c>
      <c r="DX94" s="72">
        <f t="shared" si="138"/>
        <v>0</v>
      </c>
      <c r="EA94" s="72">
        <f t="shared" si="135"/>
        <v>0</v>
      </c>
      <c r="EB94" s="72">
        <f t="shared" si="135"/>
        <v>0</v>
      </c>
      <c r="EC94" s="72">
        <f t="shared" si="135"/>
        <v>0</v>
      </c>
      <c r="ED94" s="72">
        <f t="shared" si="135"/>
        <v>0</v>
      </c>
      <c r="EE94" s="72">
        <f t="shared" si="135"/>
        <v>0</v>
      </c>
      <c r="EF94" s="72">
        <f t="shared" si="135"/>
        <v>0</v>
      </c>
      <c r="EG94" s="72">
        <f t="shared" si="135"/>
        <v>98868.415833333333</v>
      </c>
      <c r="EH94" s="72">
        <f t="shared" si="135"/>
        <v>98868.415833333333</v>
      </c>
      <c r="EI94" s="72">
        <f t="shared" si="135"/>
        <v>0</v>
      </c>
      <c r="EJ94" s="72">
        <f t="shared" si="135"/>
        <v>0</v>
      </c>
      <c r="EK94" s="72">
        <f t="shared" si="135"/>
        <v>0</v>
      </c>
      <c r="EL94" s="72">
        <f t="shared" si="135"/>
        <v>0</v>
      </c>
      <c r="EM94" s="72">
        <f t="shared" si="135"/>
        <v>0</v>
      </c>
      <c r="EN94" s="72">
        <f t="shared" si="135"/>
        <v>0</v>
      </c>
      <c r="EO94" s="72">
        <f t="shared" si="135"/>
        <v>0</v>
      </c>
      <c r="EP94" s="72">
        <f t="shared" si="93"/>
        <v>0</v>
      </c>
      <c r="ES94" s="72">
        <f t="shared" si="136"/>
        <v>0</v>
      </c>
      <c r="ET94" s="72">
        <f t="shared" si="136"/>
        <v>0</v>
      </c>
      <c r="EU94" s="72">
        <f t="shared" si="136"/>
        <v>0</v>
      </c>
      <c r="EV94" s="72">
        <f t="shared" si="136"/>
        <v>0</v>
      </c>
      <c r="EW94" s="72">
        <f t="shared" si="136"/>
        <v>0</v>
      </c>
      <c r="EX94" s="72">
        <f t="shared" si="136"/>
        <v>0</v>
      </c>
      <c r="EY94" s="72">
        <f t="shared" si="136"/>
        <v>65837.5</v>
      </c>
      <c r="EZ94" s="72">
        <f t="shared" si="136"/>
        <v>65837.5</v>
      </c>
      <c r="FA94" s="72">
        <f t="shared" si="136"/>
        <v>0</v>
      </c>
      <c r="FB94" s="72">
        <f t="shared" si="136"/>
        <v>0</v>
      </c>
      <c r="FC94" s="72">
        <f t="shared" si="136"/>
        <v>0</v>
      </c>
      <c r="FD94" s="72">
        <f t="shared" si="136"/>
        <v>0</v>
      </c>
      <c r="FE94" s="72">
        <f t="shared" si="136"/>
        <v>0</v>
      </c>
      <c r="FF94" s="72">
        <f t="shared" si="136"/>
        <v>0</v>
      </c>
      <c r="FG94" s="72">
        <f t="shared" si="136"/>
        <v>0</v>
      </c>
      <c r="FH94" s="72">
        <f t="shared" si="94"/>
        <v>0</v>
      </c>
      <c r="FK94" s="72">
        <f t="shared" si="129"/>
        <v>0</v>
      </c>
      <c r="FL94" s="72">
        <f t="shared" si="129"/>
        <v>0</v>
      </c>
      <c r="FM94" s="72">
        <f t="shared" si="129"/>
        <v>0</v>
      </c>
      <c r="FN94" s="72">
        <f t="shared" si="129"/>
        <v>0</v>
      </c>
      <c r="FO94" s="72">
        <f t="shared" si="129"/>
        <v>0</v>
      </c>
      <c r="FP94" s="72">
        <f t="shared" si="129"/>
        <v>0</v>
      </c>
      <c r="FQ94" s="72">
        <f t="shared" si="129"/>
        <v>0</v>
      </c>
      <c r="FR94" s="72">
        <f t="shared" si="129"/>
        <v>0</v>
      </c>
      <c r="FS94" s="72">
        <f t="shared" si="129"/>
        <v>0</v>
      </c>
      <c r="FT94" s="72">
        <f t="shared" si="129"/>
        <v>0</v>
      </c>
      <c r="FU94" s="72">
        <f t="shared" si="129"/>
        <v>0</v>
      </c>
      <c r="FV94" s="72">
        <f t="shared" si="129"/>
        <v>0</v>
      </c>
      <c r="FW94" s="72">
        <f t="shared" si="129"/>
        <v>0</v>
      </c>
      <c r="FX94" s="72">
        <f t="shared" si="129"/>
        <v>0</v>
      </c>
      <c r="FY94" s="72">
        <f t="shared" si="129"/>
        <v>0</v>
      </c>
      <c r="FZ94" s="72">
        <f t="shared" si="128"/>
        <v>0</v>
      </c>
    </row>
    <row r="95" spans="2:182" s="63" customFormat="1" x14ac:dyDescent="0.25">
      <c r="B95" s="59">
        <v>75</v>
      </c>
      <c r="C95" s="60" t="s">
        <v>30</v>
      </c>
      <c r="D95" s="61" t="s">
        <v>48</v>
      </c>
      <c r="E95" s="74" t="s">
        <v>136</v>
      </c>
      <c r="F95" s="74" t="s">
        <v>137</v>
      </c>
      <c r="H95" s="64">
        <v>44887</v>
      </c>
      <c r="I95" s="64">
        <v>44897</v>
      </c>
      <c r="J95" s="64">
        <v>44904</v>
      </c>
      <c r="K95" s="64">
        <v>44912</v>
      </c>
      <c r="L95" s="64">
        <v>44915</v>
      </c>
      <c r="M95" s="64">
        <v>44927</v>
      </c>
      <c r="N95" s="64">
        <v>44986</v>
      </c>
      <c r="O95" s="65">
        <v>2</v>
      </c>
      <c r="Q95" s="65">
        <v>0</v>
      </c>
      <c r="R95" s="65">
        <v>0</v>
      </c>
      <c r="S95" s="66">
        <v>0</v>
      </c>
      <c r="T95" s="66">
        <v>0</v>
      </c>
      <c r="U95" s="66">
        <v>0</v>
      </c>
      <c r="V95" s="66">
        <v>0</v>
      </c>
      <c r="W95" s="66">
        <v>1</v>
      </c>
      <c r="X95" s="66">
        <v>1</v>
      </c>
      <c r="Y95" s="66">
        <v>0</v>
      </c>
      <c r="Z95" s="66"/>
      <c r="AA95" s="66"/>
      <c r="AB95" s="66"/>
      <c r="AC95" s="65"/>
      <c r="AD95" s="65"/>
      <c r="AE95" s="65"/>
      <c r="AF95" s="65"/>
      <c r="AG95" s="65"/>
      <c r="AI95" s="65">
        <f t="shared" si="0"/>
        <v>2</v>
      </c>
      <c r="AK95" s="67">
        <v>973087.99</v>
      </c>
      <c r="AL95" s="67">
        <v>158333</v>
      </c>
      <c r="AM95" s="67">
        <v>0</v>
      </c>
      <c r="AN95" s="67">
        <v>55000</v>
      </c>
      <c r="AO95" s="67">
        <f t="shared" si="101"/>
        <v>129547.70335500001</v>
      </c>
      <c r="AP95" s="67">
        <f t="shared" si="102"/>
        <v>79199.469300000012</v>
      </c>
      <c r="AQ95" s="67">
        <f t="shared" si="103"/>
        <v>6788.5259400000004</v>
      </c>
      <c r="AR95" s="67">
        <f t="shared" si="104"/>
        <v>0</v>
      </c>
      <c r="AS95" s="67">
        <f t="shared" si="130"/>
        <v>5531.4116562000017</v>
      </c>
      <c r="AT95" s="67">
        <f t="shared" si="26"/>
        <v>965353.87974879995</v>
      </c>
      <c r="AU95" s="68"/>
      <c r="AV95" s="69">
        <f t="shared" si="27"/>
        <v>973087.99</v>
      </c>
      <c r="AW95" s="69">
        <f t="shared" si="6"/>
        <v>158333</v>
      </c>
      <c r="AX95" s="69">
        <f t="shared" si="6"/>
        <v>0</v>
      </c>
      <c r="AY95" s="69">
        <f t="shared" si="6"/>
        <v>55000</v>
      </c>
      <c r="AZ95" s="67">
        <f t="shared" si="105"/>
        <v>27154.103760000002</v>
      </c>
      <c r="BA95" s="69">
        <f t="shared" si="106"/>
        <v>0</v>
      </c>
      <c r="BB95" s="69">
        <f t="shared" si="107"/>
        <v>10748.499405</v>
      </c>
      <c r="BC95" s="69">
        <f t="shared" si="108"/>
        <v>22515.277701000003</v>
      </c>
      <c r="BD95" s="69">
        <f t="shared" si="28"/>
        <v>65999.557750000007</v>
      </c>
      <c r="BE95" s="69">
        <f t="shared" si="131"/>
        <v>54736.199437499999</v>
      </c>
      <c r="BF95" s="69">
        <f t="shared" si="109"/>
        <v>2922.9130499624935</v>
      </c>
      <c r="BG95" s="69">
        <f t="shared" si="110"/>
        <v>98868.415833333333</v>
      </c>
      <c r="BH95" s="69">
        <f t="shared" si="111"/>
        <v>62500</v>
      </c>
      <c r="BI95" s="69">
        <f t="shared" si="112"/>
        <v>3337.5</v>
      </c>
      <c r="BJ95" s="69">
        <f t="shared" si="132"/>
        <v>0</v>
      </c>
      <c r="BK95" s="69">
        <f t="shared" si="113"/>
        <v>0</v>
      </c>
      <c r="BL95" s="69">
        <f t="shared" si="133"/>
        <v>0</v>
      </c>
      <c r="BM95" s="69"/>
      <c r="BN95" s="69">
        <f t="shared" si="29"/>
        <v>1535203.4569367957</v>
      </c>
      <c r="BO95" s="70"/>
      <c r="BP95" s="71">
        <f t="shared" si="141"/>
        <v>1246838.870866</v>
      </c>
      <c r="BQ95" s="71">
        <f t="shared" si="142"/>
        <v>123658.6702374625</v>
      </c>
      <c r="BR95" s="71">
        <f t="shared" si="143"/>
        <v>98868.415833333333</v>
      </c>
      <c r="BS95" s="71">
        <f t="shared" si="144"/>
        <v>65837.5</v>
      </c>
      <c r="BT95" s="71">
        <f t="shared" si="114"/>
        <v>0</v>
      </c>
      <c r="BU95" s="71">
        <f t="shared" si="145"/>
        <v>1535203.4569367957</v>
      </c>
      <c r="BW95" s="68"/>
      <c r="BX95" s="71">
        <f t="shared" si="139"/>
        <v>0</v>
      </c>
      <c r="BY95" s="71">
        <f t="shared" si="139"/>
        <v>0</v>
      </c>
      <c r="BZ95" s="71">
        <f t="shared" si="139"/>
        <v>0</v>
      </c>
      <c r="CA95" s="71">
        <f t="shared" si="139"/>
        <v>0</v>
      </c>
      <c r="CB95" s="71">
        <f t="shared" si="139"/>
        <v>0</v>
      </c>
      <c r="CC95" s="71">
        <f t="shared" si="139"/>
        <v>0</v>
      </c>
      <c r="CD95" s="71">
        <f t="shared" si="139"/>
        <v>1535203.4569367957</v>
      </c>
      <c r="CE95" s="71">
        <f t="shared" si="139"/>
        <v>1535203.4569367957</v>
      </c>
      <c r="CF95" s="71">
        <f t="shared" si="139"/>
        <v>0</v>
      </c>
      <c r="CG95" s="71">
        <f t="shared" si="139"/>
        <v>0</v>
      </c>
      <c r="CH95" s="71">
        <f t="shared" si="139"/>
        <v>0</v>
      </c>
      <c r="CI95" s="71">
        <f t="shared" si="139"/>
        <v>0</v>
      </c>
      <c r="CJ95" s="71">
        <f t="shared" si="139"/>
        <v>0</v>
      </c>
      <c r="CK95" s="71">
        <f t="shared" si="139"/>
        <v>0</v>
      </c>
      <c r="CL95" s="71">
        <f t="shared" si="139"/>
        <v>0</v>
      </c>
      <c r="CM95" s="71">
        <f t="shared" si="137"/>
        <v>0</v>
      </c>
      <c r="CN95" s="71">
        <f t="shared" si="116"/>
        <v>0</v>
      </c>
      <c r="CQ95" s="72">
        <f t="shared" si="134"/>
        <v>0</v>
      </c>
      <c r="CR95" s="72">
        <f t="shared" si="134"/>
        <v>0</v>
      </c>
      <c r="CS95" s="72">
        <f t="shared" si="134"/>
        <v>0</v>
      </c>
      <c r="CT95" s="72">
        <f t="shared" si="134"/>
        <v>0</v>
      </c>
      <c r="CU95" s="72">
        <f t="shared" si="134"/>
        <v>0</v>
      </c>
      <c r="CV95" s="72">
        <f t="shared" si="134"/>
        <v>0</v>
      </c>
      <c r="CW95" s="72">
        <f t="shared" si="134"/>
        <v>1246838.870866</v>
      </c>
      <c r="CX95" s="72">
        <f t="shared" si="134"/>
        <v>1246838.870866</v>
      </c>
      <c r="CY95" s="72">
        <f t="shared" si="134"/>
        <v>0</v>
      </c>
      <c r="CZ95" s="72">
        <f t="shared" si="134"/>
        <v>0</v>
      </c>
      <c r="DA95" s="72">
        <f t="shared" si="134"/>
        <v>0</v>
      </c>
      <c r="DB95" s="72">
        <f t="shared" si="134"/>
        <v>0</v>
      </c>
      <c r="DC95" s="72">
        <f t="shared" si="134"/>
        <v>0</v>
      </c>
      <c r="DD95" s="72">
        <f t="shared" si="134"/>
        <v>0</v>
      </c>
      <c r="DE95" s="72">
        <f t="shared" si="134"/>
        <v>0</v>
      </c>
      <c r="DF95" s="72">
        <f t="shared" si="92"/>
        <v>0</v>
      </c>
      <c r="DG95" s="73"/>
      <c r="DI95" s="72">
        <f t="shared" si="140"/>
        <v>0</v>
      </c>
      <c r="DJ95" s="72">
        <f t="shared" si="140"/>
        <v>0</v>
      </c>
      <c r="DK95" s="72">
        <f t="shared" si="140"/>
        <v>0</v>
      </c>
      <c r="DL95" s="72">
        <f t="shared" si="140"/>
        <v>0</v>
      </c>
      <c r="DM95" s="72">
        <f t="shared" si="140"/>
        <v>0</v>
      </c>
      <c r="DN95" s="72">
        <f t="shared" si="140"/>
        <v>0</v>
      </c>
      <c r="DO95" s="72">
        <f t="shared" si="140"/>
        <v>123658.6702374625</v>
      </c>
      <c r="DP95" s="72">
        <f t="shared" si="140"/>
        <v>123658.6702374625</v>
      </c>
      <c r="DQ95" s="72">
        <f t="shared" si="140"/>
        <v>0</v>
      </c>
      <c r="DR95" s="72">
        <f t="shared" si="140"/>
        <v>0</v>
      </c>
      <c r="DS95" s="72">
        <f t="shared" si="140"/>
        <v>0</v>
      </c>
      <c r="DT95" s="72">
        <f t="shared" si="140"/>
        <v>0</v>
      </c>
      <c r="DU95" s="72">
        <f t="shared" si="140"/>
        <v>0</v>
      </c>
      <c r="DV95" s="72">
        <f t="shared" si="140"/>
        <v>0</v>
      </c>
      <c r="DW95" s="72">
        <f t="shared" si="140"/>
        <v>0</v>
      </c>
      <c r="DX95" s="72">
        <f t="shared" si="138"/>
        <v>0</v>
      </c>
      <c r="EA95" s="72">
        <f t="shared" si="135"/>
        <v>0</v>
      </c>
      <c r="EB95" s="72">
        <f t="shared" si="135"/>
        <v>0</v>
      </c>
      <c r="EC95" s="72">
        <f t="shared" si="135"/>
        <v>0</v>
      </c>
      <c r="ED95" s="72">
        <f t="shared" si="135"/>
        <v>0</v>
      </c>
      <c r="EE95" s="72">
        <f t="shared" si="135"/>
        <v>0</v>
      </c>
      <c r="EF95" s="72">
        <f t="shared" si="135"/>
        <v>0</v>
      </c>
      <c r="EG95" s="72">
        <f t="shared" si="135"/>
        <v>98868.415833333333</v>
      </c>
      <c r="EH95" s="72">
        <f t="shared" si="135"/>
        <v>98868.415833333333</v>
      </c>
      <c r="EI95" s="72">
        <f t="shared" si="135"/>
        <v>0</v>
      </c>
      <c r="EJ95" s="72">
        <f t="shared" si="135"/>
        <v>0</v>
      </c>
      <c r="EK95" s="72">
        <f t="shared" si="135"/>
        <v>0</v>
      </c>
      <c r="EL95" s="72">
        <f t="shared" si="135"/>
        <v>0</v>
      </c>
      <c r="EM95" s="72">
        <f t="shared" si="135"/>
        <v>0</v>
      </c>
      <c r="EN95" s="72">
        <f t="shared" si="135"/>
        <v>0</v>
      </c>
      <c r="EO95" s="72">
        <f t="shared" si="135"/>
        <v>0</v>
      </c>
      <c r="EP95" s="72">
        <f t="shared" si="93"/>
        <v>0</v>
      </c>
      <c r="ES95" s="72">
        <f t="shared" si="136"/>
        <v>0</v>
      </c>
      <c r="ET95" s="72">
        <f t="shared" si="136"/>
        <v>0</v>
      </c>
      <c r="EU95" s="72">
        <f t="shared" si="136"/>
        <v>0</v>
      </c>
      <c r="EV95" s="72">
        <f t="shared" si="136"/>
        <v>0</v>
      </c>
      <c r="EW95" s="72">
        <f t="shared" si="136"/>
        <v>0</v>
      </c>
      <c r="EX95" s="72">
        <f t="shared" si="136"/>
        <v>0</v>
      </c>
      <c r="EY95" s="72">
        <f t="shared" si="136"/>
        <v>65837.5</v>
      </c>
      <c r="EZ95" s="72">
        <f t="shared" si="136"/>
        <v>65837.5</v>
      </c>
      <c r="FA95" s="72">
        <f t="shared" si="136"/>
        <v>0</v>
      </c>
      <c r="FB95" s="72">
        <f t="shared" si="136"/>
        <v>0</v>
      </c>
      <c r="FC95" s="72">
        <f t="shared" si="136"/>
        <v>0</v>
      </c>
      <c r="FD95" s="72">
        <f t="shared" si="136"/>
        <v>0</v>
      </c>
      <c r="FE95" s="72">
        <f t="shared" si="136"/>
        <v>0</v>
      </c>
      <c r="FF95" s="72">
        <f t="shared" si="136"/>
        <v>0</v>
      </c>
      <c r="FG95" s="72">
        <f t="shared" si="136"/>
        <v>0</v>
      </c>
      <c r="FH95" s="72">
        <f t="shared" si="94"/>
        <v>0</v>
      </c>
      <c r="FK95" s="72">
        <f t="shared" si="129"/>
        <v>0</v>
      </c>
      <c r="FL95" s="72">
        <f t="shared" si="129"/>
        <v>0</v>
      </c>
      <c r="FM95" s="72">
        <f t="shared" si="129"/>
        <v>0</v>
      </c>
      <c r="FN95" s="72">
        <f t="shared" si="129"/>
        <v>0</v>
      </c>
      <c r="FO95" s="72">
        <f t="shared" si="129"/>
        <v>0</v>
      </c>
      <c r="FP95" s="72">
        <f t="shared" si="129"/>
        <v>0</v>
      </c>
      <c r="FQ95" s="72">
        <f t="shared" si="129"/>
        <v>0</v>
      </c>
      <c r="FR95" s="72">
        <f t="shared" si="129"/>
        <v>0</v>
      </c>
      <c r="FS95" s="72">
        <f t="shared" si="129"/>
        <v>0</v>
      </c>
      <c r="FT95" s="72">
        <f t="shared" si="129"/>
        <v>0</v>
      </c>
      <c r="FU95" s="72">
        <f t="shared" si="129"/>
        <v>0</v>
      </c>
      <c r="FV95" s="72">
        <f t="shared" si="129"/>
        <v>0</v>
      </c>
      <c r="FW95" s="72">
        <f t="shared" si="129"/>
        <v>0</v>
      </c>
      <c r="FX95" s="72">
        <f t="shared" si="129"/>
        <v>0</v>
      </c>
      <c r="FY95" s="72">
        <f t="shared" si="129"/>
        <v>0</v>
      </c>
      <c r="FZ95" s="72">
        <f t="shared" si="128"/>
        <v>0</v>
      </c>
    </row>
    <row r="96" spans="2:182" s="63" customFormat="1" x14ac:dyDescent="0.25">
      <c r="B96" s="59">
        <v>76</v>
      </c>
      <c r="C96" s="60" t="s">
        <v>30</v>
      </c>
      <c r="D96" s="61" t="s">
        <v>48</v>
      </c>
      <c r="E96" s="74" t="s">
        <v>136</v>
      </c>
      <c r="F96" s="74" t="s">
        <v>137</v>
      </c>
      <c r="H96" s="64">
        <v>44887</v>
      </c>
      <c r="I96" s="64">
        <v>44897</v>
      </c>
      <c r="J96" s="64">
        <v>44904</v>
      </c>
      <c r="K96" s="64">
        <v>44912</v>
      </c>
      <c r="L96" s="64">
        <v>44915</v>
      </c>
      <c r="M96" s="64">
        <v>44927</v>
      </c>
      <c r="N96" s="64">
        <v>44986</v>
      </c>
      <c r="O96" s="65">
        <v>2</v>
      </c>
      <c r="Q96" s="65">
        <v>0</v>
      </c>
      <c r="R96" s="65">
        <v>0</v>
      </c>
      <c r="S96" s="66">
        <v>0</v>
      </c>
      <c r="T96" s="66">
        <v>0</v>
      </c>
      <c r="U96" s="66">
        <v>0</v>
      </c>
      <c r="V96" s="66">
        <v>0</v>
      </c>
      <c r="W96" s="66">
        <v>1</v>
      </c>
      <c r="X96" s="66">
        <v>1</v>
      </c>
      <c r="Y96" s="66">
        <v>0</v>
      </c>
      <c r="Z96" s="66"/>
      <c r="AA96" s="66"/>
      <c r="AB96" s="66"/>
      <c r="AC96" s="65"/>
      <c r="AD96" s="65"/>
      <c r="AE96" s="65"/>
      <c r="AF96" s="65"/>
      <c r="AG96" s="65"/>
      <c r="AI96" s="65">
        <f t="shared" si="0"/>
        <v>2</v>
      </c>
      <c r="AK96" s="67">
        <v>973087.99</v>
      </c>
      <c r="AL96" s="67">
        <v>158333</v>
      </c>
      <c r="AM96" s="67">
        <v>0</v>
      </c>
      <c r="AN96" s="67">
        <v>55000</v>
      </c>
      <c r="AO96" s="67">
        <f t="shared" si="101"/>
        <v>129547.70335500001</v>
      </c>
      <c r="AP96" s="67">
        <f t="shared" si="102"/>
        <v>79199.469300000012</v>
      </c>
      <c r="AQ96" s="67">
        <f t="shared" si="103"/>
        <v>6788.5259400000004</v>
      </c>
      <c r="AR96" s="67">
        <f t="shared" si="104"/>
        <v>0</v>
      </c>
      <c r="AS96" s="67">
        <f t="shared" si="130"/>
        <v>5531.4116562000017</v>
      </c>
      <c r="AT96" s="67">
        <f t="shared" si="26"/>
        <v>965353.87974879995</v>
      </c>
      <c r="AU96" s="68"/>
      <c r="AV96" s="69">
        <f t="shared" si="27"/>
        <v>973087.99</v>
      </c>
      <c r="AW96" s="69">
        <f t="shared" si="6"/>
        <v>158333</v>
      </c>
      <c r="AX96" s="69">
        <f t="shared" si="6"/>
        <v>0</v>
      </c>
      <c r="AY96" s="69">
        <f t="shared" si="6"/>
        <v>55000</v>
      </c>
      <c r="AZ96" s="67">
        <f t="shared" si="105"/>
        <v>27154.103760000002</v>
      </c>
      <c r="BA96" s="69">
        <f t="shared" si="106"/>
        <v>0</v>
      </c>
      <c r="BB96" s="69">
        <f t="shared" si="107"/>
        <v>10748.499405</v>
      </c>
      <c r="BC96" s="69">
        <f t="shared" si="108"/>
        <v>22515.277701000003</v>
      </c>
      <c r="BD96" s="69">
        <f t="shared" si="28"/>
        <v>65999.557750000007</v>
      </c>
      <c r="BE96" s="69">
        <f t="shared" si="131"/>
        <v>54736.199437499999</v>
      </c>
      <c r="BF96" s="69">
        <f t="shared" si="109"/>
        <v>2922.9130499624935</v>
      </c>
      <c r="BG96" s="69">
        <f t="shared" si="110"/>
        <v>98868.415833333333</v>
      </c>
      <c r="BH96" s="69">
        <f t="shared" si="111"/>
        <v>62500</v>
      </c>
      <c r="BI96" s="69">
        <f t="shared" si="112"/>
        <v>3337.5</v>
      </c>
      <c r="BJ96" s="69">
        <f t="shared" si="132"/>
        <v>0</v>
      </c>
      <c r="BK96" s="69">
        <f t="shared" si="113"/>
        <v>0</v>
      </c>
      <c r="BL96" s="69">
        <f t="shared" si="133"/>
        <v>0</v>
      </c>
      <c r="BM96" s="69"/>
      <c r="BN96" s="69">
        <f t="shared" si="29"/>
        <v>1535203.4569367957</v>
      </c>
      <c r="BO96" s="70"/>
      <c r="BP96" s="71">
        <f t="shared" si="141"/>
        <v>1246838.870866</v>
      </c>
      <c r="BQ96" s="71">
        <f t="shared" si="142"/>
        <v>123658.6702374625</v>
      </c>
      <c r="BR96" s="71">
        <f t="shared" si="143"/>
        <v>98868.415833333333</v>
      </c>
      <c r="BS96" s="71">
        <f t="shared" si="144"/>
        <v>65837.5</v>
      </c>
      <c r="BT96" s="71">
        <f t="shared" si="114"/>
        <v>0</v>
      </c>
      <c r="BU96" s="71">
        <f t="shared" si="145"/>
        <v>1535203.4569367957</v>
      </c>
      <c r="BW96" s="68"/>
      <c r="BX96" s="71">
        <f t="shared" si="139"/>
        <v>0</v>
      </c>
      <c r="BY96" s="71">
        <f t="shared" si="139"/>
        <v>0</v>
      </c>
      <c r="BZ96" s="71">
        <f t="shared" si="139"/>
        <v>0</v>
      </c>
      <c r="CA96" s="71">
        <f t="shared" si="139"/>
        <v>0</v>
      </c>
      <c r="CB96" s="71">
        <f t="shared" si="139"/>
        <v>0</v>
      </c>
      <c r="CC96" s="71">
        <f t="shared" si="139"/>
        <v>0</v>
      </c>
      <c r="CD96" s="71">
        <f t="shared" si="139"/>
        <v>1535203.4569367957</v>
      </c>
      <c r="CE96" s="71">
        <f t="shared" si="139"/>
        <v>1535203.4569367957</v>
      </c>
      <c r="CF96" s="71">
        <f t="shared" si="139"/>
        <v>0</v>
      </c>
      <c r="CG96" s="71">
        <f t="shared" si="139"/>
        <v>0</v>
      </c>
      <c r="CH96" s="71">
        <f t="shared" si="139"/>
        <v>0</v>
      </c>
      <c r="CI96" s="71">
        <f t="shared" si="139"/>
        <v>0</v>
      </c>
      <c r="CJ96" s="71">
        <f t="shared" si="139"/>
        <v>0</v>
      </c>
      <c r="CK96" s="71">
        <f t="shared" si="139"/>
        <v>0</v>
      </c>
      <c r="CL96" s="71">
        <f t="shared" si="139"/>
        <v>0</v>
      </c>
      <c r="CM96" s="71">
        <f t="shared" si="137"/>
        <v>0</v>
      </c>
      <c r="CN96" s="71">
        <f t="shared" si="116"/>
        <v>0</v>
      </c>
      <c r="CQ96" s="72">
        <f t="shared" si="134"/>
        <v>0</v>
      </c>
      <c r="CR96" s="72">
        <f t="shared" si="134"/>
        <v>0</v>
      </c>
      <c r="CS96" s="72">
        <f t="shared" si="134"/>
        <v>0</v>
      </c>
      <c r="CT96" s="72">
        <f t="shared" si="134"/>
        <v>0</v>
      </c>
      <c r="CU96" s="72">
        <f t="shared" si="134"/>
        <v>0</v>
      </c>
      <c r="CV96" s="72">
        <f t="shared" si="134"/>
        <v>0</v>
      </c>
      <c r="CW96" s="72">
        <f t="shared" si="134"/>
        <v>1246838.870866</v>
      </c>
      <c r="CX96" s="72">
        <f t="shared" si="134"/>
        <v>1246838.870866</v>
      </c>
      <c r="CY96" s="72">
        <f t="shared" si="134"/>
        <v>0</v>
      </c>
      <c r="CZ96" s="72">
        <f t="shared" si="134"/>
        <v>0</v>
      </c>
      <c r="DA96" s="72">
        <f t="shared" si="134"/>
        <v>0</v>
      </c>
      <c r="DB96" s="72">
        <f t="shared" si="134"/>
        <v>0</v>
      </c>
      <c r="DC96" s="72">
        <f t="shared" si="134"/>
        <v>0</v>
      </c>
      <c r="DD96" s="72">
        <f t="shared" si="134"/>
        <v>0</v>
      </c>
      <c r="DE96" s="72">
        <f t="shared" si="134"/>
        <v>0</v>
      </c>
      <c r="DF96" s="72">
        <f t="shared" si="92"/>
        <v>0</v>
      </c>
      <c r="DG96" s="73"/>
      <c r="DI96" s="72">
        <f t="shared" si="140"/>
        <v>0</v>
      </c>
      <c r="DJ96" s="72">
        <f t="shared" si="140"/>
        <v>0</v>
      </c>
      <c r="DK96" s="72">
        <f t="shared" si="140"/>
        <v>0</v>
      </c>
      <c r="DL96" s="72">
        <f t="shared" si="140"/>
        <v>0</v>
      </c>
      <c r="DM96" s="72">
        <f t="shared" si="140"/>
        <v>0</v>
      </c>
      <c r="DN96" s="72">
        <f t="shared" si="140"/>
        <v>0</v>
      </c>
      <c r="DO96" s="72">
        <f t="shared" si="140"/>
        <v>123658.6702374625</v>
      </c>
      <c r="DP96" s="72">
        <f t="shared" si="140"/>
        <v>123658.6702374625</v>
      </c>
      <c r="DQ96" s="72">
        <f t="shared" si="140"/>
        <v>0</v>
      </c>
      <c r="DR96" s="72">
        <f t="shared" si="140"/>
        <v>0</v>
      </c>
      <c r="DS96" s="72">
        <f t="shared" si="140"/>
        <v>0</v>
      </c>
      <c r="DT96" s="72">
        <f t="shared" si="140"/>
        <v>0</v>
      </c>
      <c r="DU96" s="72">
        <f t="shared" si="140"/>
        <v>0</v>
      </c>
      <c r="DV96" s="72">
        <f t="shared" si="140"/>
        <v>0</v>
      </c>
      <c r="DW96" s="72">
        <f t="shared" si="140"/>
        <v>0</v>
      </c>
      <c r="DX96" s="72">
        <f t="shared" si="138"/>
        <v>0</v>
      </c>
      <c r="EA96" s="72">
        <f t="shared" si="135"/>
        <v>0</v>
      </c>
      <c r="EB96" s="72">
        <f t="shared" si="135"/>
        <v>0</v>
      </c>
      <c r="EC96" s="72">
        <f t="shared" si="135"/>
        <v>0</v>
      </c>
      <c r="ED96" s="72">
        <f t="shared" si="135"/>
        <v>0</v>
      </c>
      <c r="EE96" s="72">
        <f t="shared" si="135"/>
        <v>0</v>
      </c>
      <c r="EF96" s="72">
        <f t="shared" si="135"/>
        <v>0</v>
      </c>
      <c r="EG96" s="72">
        <f t="shared" si="135"/>
        <v>98868.415833333333</v>
      </c>
      <c r="EH96" s="72">
        <f t="shared" si="135"/>
        <v>98868.415833333333</v>
      </c>
      <c r="EI96" s="72">
        <f t="shared" si="135"/>
        <v>0</v>
      </c>
      <c r="EJ96" s="72">
        <f t="shared" si="135"/>
        <v>0</v>
      </c>
      <c r="EK96" s="72">
        <f t="shared" si="135"/>
        <v>0</v>
      </c>
      <c r="EL96" s="72">
        <f t="shared" si="135"/>
        <v>0</v>
      </c>
      <c r="EM96" s="72">
        <f t="shared" si="135"/>
        <v>0</v>
      </c>
      <c r="EN96" s="72">
        <f t="shared" si="135"/>
        <v>0</v>
      </c>
      <c r="EO96" s="72">
        <f t="shared" si="135"/>
        <v>0</v>
      </c>
      <c r="EP96" s="72">
        <f t="shared" si="93"/>
        <v>0</v>
      </c>
      <c r="ES96" s="72">
        <f t="shared" si="136"/>
        <v>0</v>
      </c>
      <c r="ET96" s="72">
        <f t="shared" si="136"/>
        <v>0</v>
      </c>
      <c r="EU96" s="72">
        <f t="shared" si="136"/>
        <v>0</v>
      </c>
      <c r="EV96" s="72">
        <f t="shared" si="136"/>
        <v>0</v>
      </c>
      <c r="EW96" s="72">
        <f t="shared" si="136"/>
        <v>0</v>
      </c>
      <c r="EX96" s="72">
        <f t="shared" si="136"/>
        <v>0</v>
      </c>
      <c r="EY96" s="72">
        <f t="shared" si="136"/>
        <v>65837.5</v>
      </c>
      <c r="EZ96" s="72">
        <f t="shared" si="136"/>
        <v>65837.5</v>
      </c>
      <c r="FA96" s="72">
        <f t="shared" si="136"/>
        <v>0</v>
      </c>
      <c r="FB96" s="72">
        <f t="shared" si="136"/>
        <v>0</v>
      </c>
      <c r="FC96" s="72">
        <f t="shared" si="136"/>
        <v>0</v>
      </c>
      <c r="FD96" s="72">
        <f t="shared" si="136"/>
        <v>0</v>
      </c>
      <c r="FE96" s="72">
        <f t="shared" si="136"/>
        <v>0</v>
      </c>
      <c r="FF96" s="72">
        <f t="shared" si="136"/>
        <v>0</v>
      </c>
      <c r="FG96" s="72">
        <f t="shared" si="136"/>
        <v>0</v>
      </c>
      <c r="FH96" s="72">
        <f t="shared" si="94"/>
        <v>0</v>
      </c>
      <c r="FK96" s="72">
        <f t="shared" si="129"/>
        <v>0</v>
      </c>
      <c r="FL96" s="72">
        <f t="shared" si="129"/>
        <v>0</v>
      </c>
      <c r="FM96" s="72">
        <f t="shared" si="129"/>
        <v>0</v>
      </c>
      <c r="FN96" s="72">
        <f t="shared" si="129"/>
        <v>0</v>
      </c>
      <c r="FO96" s="72">
        <f t="shared" si="129"/>
        <v>0</v>
      </c>
      <c r="FP96" s="72">
        <f t="shared" si="129"/>
        <v>0</v>
      </c>
      <c r="FQ96" s="72">
        <f t="shared" si="129"/>
        <v>0</v>
      </c>
      <c r="FR96" s="72">
        <f t="shared" si="129"/>
        <v>0</v>
      </c>
      <c r="FS96" s="72">
        <f t="shared" si="129"/>
        <v>0</v>
      </c>
      <c r="FT96" s="72">
        <f t="shared" si="129"/>
        <v>0</v>
      </c>
      <c r="FU96" s="72">
        <f t="shared" si="129"/>
        <v>0</v>
      </c>
      <c r="FV96" s="72">
        <f t="shared" si="129"/>
        <v>0</v>
      </c>
      <c r="FW96" s="72">
        <f t="shared" si="129"/>
        <v>0</v>
      </c>
      <c r="FX96" s="72">
        <f t="shared" si="129"/>
        <v>0</v>
      </c>
      <c r="FY96" s="72">
        <f t="shared" si="129"/>
        <v>0</v>
      </c>
      <c r="FZ96" s="72">
        <f t="shared" si="128"/>
        <v>0</v>
      </c>
    </row>
    <row r="97" spans="2:182" s="63" customFormat="1" x14ac:dyDescent="0.25">
      <c r="B97" s="59">
        <v>77</v>
      </c>
      <c r="C97" s="60" t="s">
        <v>30</v>
      </c>
      <c r="D97" s="61" t="s">
        <v>48</v>
      </c>
      <c r="E97" s="62" t="s">
        <v>136</v>
      </c>
      <c r="F97" s="74" t="s">
        <v>137</v>
      </c>
      <c r="H97" s="64">
        <v>44887</v>
      </c>
      <c r="I97" s="64">
        <v>44897</v>
      </c>
      <c r="J97" s="64">
        <v>44904</v>
      </c>
      <c r="K97" s="64">
        <v>44912</v>
      </c>
      <c r="L97" s="64">
        <v>44915</v>
      </c>
      <c r="M97" s="64">
        <v>44927</v>
      </c>
      <c r="N97" s="64">
        <v>44986</v>
      </c>
      <c r="O97" s="65">
        <v>2</v>
      </c>
      <c r="Q97" s="65">
        <v>0</v>
      </c>
      <c r="R97" s="65">
        <v>0</v>
      </c>
      <c r="S97" s="66">
        <v>0</v>
      </c>
      <c r="T97" s="66">
        <v>0</v>
      </c>
      <c r="U97" s="66">
        <v>0</v>
      </c>
      <c r="V97" s="66">
        <v>0</v>
      </c>
      <c r="W97" s="66">
        <v>1</v>
      </c>
      <c r="X97" s="66">
        <v>1</v>
      </c>
      <c r="Y97" s="66">
        <v>0</v>
      </c>
      <c r="Z97" s="66"/>
      <c r="AA97" s="66"/>
      <c r="AB97" s="66"/>
      <c r="AC97" s="65"/>
      <c r="AD97" s="65"/>
      <c r="AE97" s="65"/>
      <c r="AF97" s="65"/>
      <c r="AG97" s="65"/>
      <c r="AI97" s="65">
        <f t="shared" si="0"/>
        <v>2</v>
      </c>
      <c r="AK97" s="67">
        <v>973087.99</v>
      </c>
      <c r="AL97" s="67">
        <v>158333</v>
      </c>
      <c r="AM97" s="67">
        <v>0</v>
      </c>
      <c r="AN97" s="67">
        <v>55000</v>
      </c>
      <c r="AO97" s="67">
        <f t="shared" si="101"/>
        <v>129547.70335500001</v>
      </c>
      <c r="AP97" s="67">
        <f t="shared" si="102"/>
        <v>79199.469300000012</v>
      </c>
      <c r="AQ97" s="67">
        <f t="shared" si="103"/>
        <v>6788.5259400000004</v>
      </c>
      <c r="AR97" s="67">
        <f t="shared" si="104"/>
        <v>0</v>
      </c>
      <c r="AS97" s="67">
        <f t="shared" si="130"/>
        <v>5531.4116562000017</v>
      </c>
      <c r="AT97" s="67">
        <f t="shared" si="26"/>
        <v>965353.87974879995</v>
      </c>
      <c r="AU97" s="68"/>
      <c r="AV97" s="69">
        <f t="shared" si="27"/>
        <v>973087.99</v>
      </c>
      <c r="AW97" s="69">
        <f t="shared" si="6"/>
        <v>158333</v>
      </c>
      <c r="AX97" s="69">
        <f t="shared" si="6"/>
        <v>0</v>
      </c>
      <c r="AY97" s="69">
        <f t="shared" si="6"/>
        <v>55000</v>
      </c>
      <c r="AZ97" s="67">
        <f t="shared" si="105"/>
        <v>27154.103760000002</v>
      </c>
      <c r="BA97" s="69">
        <f t="shared" si="106"/>
        <v>0</v>
      </c>
      <c r="BB97" s="69">
        <f t="shared" si="107"/>
        <v>10748.499405</v>
      </c>
      <c r="BC97" s="69">
        <f t="shared" si="108"/>
        <v>22515.277701000003</v>
      </c>
      <c r="BD97" s="69">
        <f t="shared" si="28"/>
        <v>65999.557750000007</v>
      </c>
      <c r="BE97" s="69">
        <f t="shared" si="131"/>
        <v>54736.199437499999</v>
      </c>
      <c r="BF97" s="69">
        <f t="shared" si="109"/>
        <v>2922.9130499624935</v>
      </c>
      <c r="BG97" s="69">
        <f t="shared" si="110"/>
        <v>98868.415833333333</v>
      </c>
      <c r="BH97" s="69">
        <f t="shared" si="111"/>
        <v>62500</v>
      </c>
      <c r="BI97" s="69">
        <f t="shared" si="112"/>
        <v>3337.5</v>
      </c>
      <c r="BJ97" s="69">
        <f t="shared" si="132"/>
        <v>0</v>
      </c>
      <c r="BK97" s="69">
        <f t="shared" si="113"/>
        <v>0</v>
      </c>
      <c r="BL97" s="69">
        <f t="shared" si="133"/>
        <v>0</v>
      </c>
      <c r="BM97" s="69"/>
      <c r="BN97" s="69">
        <f t="shared" si="29"/>
        <v>1535203.4569367957</v>
      </c>
      <c r="BO97" s="70"/>
      <c r="BP97" s="71">
        <f>+SUM(AV97:BC97)</f>
        <v>1246838.870866</v>
      </c>
      <c r="BQ97" s="71">
        <f>+SUM(BD97:BF97)</f>
        <v>123658.6702374625</v>
      </c>
      <c r="BR97" s="71">
        <f>+SUM(BG97)</f>
        <v>98868.415833333333</v>
      </c>
      <c r="BS97" s="71">
        <f>+SUM(BH97:BI97)</f>
        <v>65837.5</v>
      </c>
      <c r="BT97" s="71">
        <f t="shared" si="114"/>
        <v>0</v>
      </c>
      <c r="BU97" s="71">
        <f>+SUM(BP97:BT97)</f>
        <v>1535203.4569367957</v>
      </c>
      <c r="BW97" s="68"/>
      <c r="BX97" s="71">
        <f t="shared" si="139"/>
        <v>0</v>
      </c>
      <c r="BY97" s="71">
        <f t="shared" si="139"/>
        <v>0</v>
      </c>
      <c r="BZ97" s="71">
        <f t="shared" si="139"/>
        <v>0</v>
      </c>
      <c r="CA97" s="71">
        <f t="shared" si="139"/>
        <v>0</v>
      </c>
      <c r="CB97" s="71">
        <f t="shared" si="139"/>
        <v>0</v>
      </c>
      <c r="CC97" s="71">
        <f t="shared" si="139"/>
        <v>0</v>
      </c>
      <c r="CD97" s="71">
        <f t="shared" si="139"/>
        <v>1535203.4569367957</v>
      </c>
      <c r="CE97" s="71">
        <f t="shared" si="139"/>
        <v>1535203.4569367957</v>
      </c>
      <c r="CF97" s="71">
        <f t="shared" si="139"/>
        <v>0</v>
      </c>
      <c r="CG97" s="71">
        <f t="shared" si="139"/>
        <v>0</v>
      </c>
      <c r="CH97" s="71">
        <f t="shared" si="139"/>
        <v>0</v>
      </c>
      <c r="CI97" s="71">
        <f t="shared" si="139"/>
        <v>0</v>
      </c>
      <c r="CJ97" s="71">
        <f t="shared" si="139"/>
        <v>0</v>
      </c>
      <c r="CK97" s="71">
        <f t="shared" si="139"/>
        <v>0</v>
      </c>
      <c r="CL97" s="71">
        <f t="shared" si="139"/>
        <v>0</v>
      </c>
      <c r="CM97" s="71">
        <f t="shared" si="137"/>
        <v>0</v>
      </c>
      <c r="CN97" s="71">
        <f t="shared" si="116"/>
        <v>0</v>
      </c>
      <c r="CQ97" s="72">
        <f t="shared" si="134"/>
        <v>0</v>
      </c>
      <c r="CR97" s="72">
        <f t="shared" si="134"/>
        <v>0</v>
      </c>
      <c r="CS97" s="72">
        <f t="shared" si="134"/>
        <v>0</v>
      </c>
      <c r="CT97" s="72">
        <f t="shared" si="134"/>
        <v>0</v>
      </c>
      <c r="CU97" s="72">
        <f t="shared" si="134"/>
        <v>0</v>
      </c>
      <c r="CV97" s="72">
        <f t="shared" si="134"/>
        <v>0</v>
      </c>
      <c r="CW97" s="72">
        <f t="shared" si="134"/>
        <v>1246838.870866</v>
      </c>
      <c r="CX97" s="72">
        <f t="shared" si="134"/>
        <v>1246838.870866</v>
      </c>
      <c r="CY97" s="72">
        <f t="shared" si="134"/>
        <v>0</v>
      </c>
      <c r="CZ97" s="72">
        <f t="shared" si="134"/>
        <v>0</v>
      </c>
      <c r="DA97" s="72">
        <f t="shared" si="134"/>
        <v>0</v>
      </c>
      <c r="DB97" s="72">
        <f t="shared" si="134"/>
        <v>0</v>
      </c>
      <c r="DC97" s="72">
        <f t="shared" si="134"/>
        <v>0</v>
      </c>
      <c r="DD97" s="72">
        <f t="shared" si="134"/>
        <v>0</v>
      </c>
      <c r="DE97" s="72">
        <f t="shared" si="134"/>
        <v>0</v>
      </c>
      <c r="DF97" s="72">
        <f t="shared" si="92"/>
        <v>0</v>
      </c>
      <c r="DG97" s="73"/>
      <c r="DI97" s="72">
        <f t="shared" si="140"/>
        <v>0</v>
      </c>
      <c r="DJ97" s="72">
        <f t="shared" si="140"/>
        <v>0</v>
      </c>
      <c r="DK97" s="72">
        <f t="shared" si="140"/>
        <v>0</v>
      </c>
      <c r="DL97" s="72">
        <f t="shared" si="140"/>
        <v>0</v>
      </c>
      <c r="DM97" s="72">
        <f t="shared" si="140"/>
        <v>0</v>
      </c>
      <c r="DN97" s="72">
        <f t="shared" si="140"/>
        <v>0</v>
      </c>
      <c r="DO97" s="72">
        <f t="shared" si="140"/>
        <v>123658.6702374625</v>
      </c>
      <c r="DP97" s="72">
        <f t="shared" si="140"/>
        <v>123658.6702374625</v>
      </c>
      <c r="DQ97" s="72">
        <f t="shared" si="140"/>
        <v>0</v>
      </c>
      <c r="DR97" s="72">
        <f t="shared" si="140"/>
        <v>0</v>
      </c>
      <c r="DS97" s="72">
        <f t="shared" si="140"/>
        <v>0</v>
      </c>
      <c r="DT97" s="72">
        <f t="shared" si="140"/>
        <v>0</v>
      </c>
      <c r="DU97" s="72">
        <f t="shared" si="140"/>
        <v>0</v>
      </c>
      <c r="DV97" s="72">
        <f t="shared" si="140"/>
        <v>0</v>
      </c>
      <c r="DW97" s="72">
        <f t="shared" si="140"/>
        <v>0</v>
      </c>
      <c r="DX97" s="72">
        <f t="shared" si="138"/>
        <v>0</v>
      </c>
      <c r="EA97" s="72">
        <f t="shared" si="135"/>
        <v>0</v>
      </c>
      <c r="EB97" s="72">
        <f t="shared" si="135"/>
        <v>0</v>
      </c>
      <c r="EC97" s="72">
        <f t="shared" si="135"/>
        <v>0</v>
      </c>
      <c r="ED97" s="72">
        <f t="shared" si="135"/>
        <v>0</v>
      </c>
      <c r="EE97" s="72">
        <f t="shared" si="135"/>
        <v>0</v>
      </c>
      <c r="EF97" s="72">
        <f t="shared" si="135"/>
        <v>0</v>
      </c>
      <c r="EG97" s="72">
        <f t="shared" si="135"/>
        <v>98868.415833333333</v>
      </c>
      <c r="EH97" s="72">
        <f t="shared" si="135"/>
        <v>98868.415833333333</v>
      </c>
      <c r="EI97" s="72">
        <f t="shared" si="135"/>
        <v>0</v>
      </c>
      <c r="EJ97" s="72">
        <f t="shared" si="135"/>
        <v>0</v>
      </c>
      <c r="EK97" s="72">
        <f t="shared" si="135"/>
        <v>0</v>
      </c>
      <c r="EL97" s="72">
        <f t="shared" si="135"/>
        <v>0</v>
      </c>
      <c r="EM97" s="72">
        <f t="shared" si="135"/>
        <v>0</v>
      </c>
      <c r="EN97" s="72">
        <f t="shared" si="135"/>
        <v>0</v>
      </c>
      <c r="EO97" s="72">
        <f t="shared" si="135"/>
        <v>0</v>
      </c>
      <c r="EP97" s="72">
        <f t="shared" si="93"/>
        <v>0</v>
      </c>
      <c r="ES97" s="72">
        <f t="shared" si="136"/>
        <v>0</v>
      </c>
      <c r="ET97" s="72">
        <f t="shared" si="136"/>
        <v>0</v>
      </c>
      <c r="EU97" s="72">
        <f t="shared" si="136"/>
        <v>0</v>
      </c>
      <c r="EV97" s="72">
        <f t="shared" si="136"/>
        <v>0</v>
      </c>
      <c r="EW97" s="72">
        <f t="shared" si="136"/>
        <v>0</v>
      </c>
      <c r="EX97" s="72">
        <f t="shared" si="136"/>
        <v>0</v>
      </c>
      <c r="EY97" s="72">
        <f t="shared" si="136"/>
        <v>65837.5</v>
      </c>
      <c r="EZ97" s="72">
        <f t="shared" si="136"/>
        <v>65837.5</v>
      </c>
      <c r="FA97" s="72">
        <f t="shared" si="136"/>
        <v>0</v>
      </c>
      <c r="FB97" s="72">
        <f t="shared" si="136"/>
        <v>0</v>
      </c>
      <c r="FC97" s="72">
        <f t="shared" si="136"/>
        <v>0</v>
      </c>
      <c r="FD97" s="72">
        <f t="shared" si="136"/>
        <v>0</v>
      </c>
      <c r="FE97" s="72">
        <f t="shared" si="136"/>
        <v>0</v>
      </c>
      <c r="FF97" s="72">
        <f t="shared" si="136"/>
        <v>0</v>
      </c>
      <c r="FG97" s="72">
        <f t="shared" si="136"/>
        <v>0</v>
      </c>
      <c r="FH97" s="72">
        <f t="shared" si="94"/>
        <v>0</v>
      </c>
      <c r="FK97" s="72">
        <f t="shared" si="129"/>
        <v>0</v>
      </c>
      <c r="FL97" s="72">
        <f t="shared" si="129"/>
        <v>0</v>
      </c>
      <c r="FM97" s="72">
        <f t="shared" si="129"/>
        <v>0</v>
      </c>
      <c r="FN97" s="72">
        <f t="shared" si="129"/>
        <v>0</v>
      </c>
      <c r="FO97" s="72">
        <f t="shared" si="129"/>
        <v>0</v>
      </c>
      <c r="FP97" s="72">
        <f t="shared" si="129"/>
        <v>0</v>
      </c>
      <c r="FQ97" s="72">
        <f t="shared" si="129"/>
        <v>0</v>
      </c>
      <c r="FR97" s="72">
        <f t="shared" si="129"/>
        <v>0</v>
      </c>
      <c r="FS97" s="72">
        <f t="shared" si="129"/>
        <v>0</v>
      </c>
      <c r="FT97" s="72">
        <f t="shared" si="129"/>
        <v>0</v>
      </c>
      <c r="FU97" s="72">
        <f t="shared" si="129"/>
        <v>0</v>
      </c>
      <c r="FV97" s="72">
        <f t="shared" si="129"/>
        <v>0</v>
      </c>
      <c r="FW97" s="72">
        <f t="shared" si="129"/>
        <v>0</v>
      </c>
      <c r="FX97" s="72">
        <f t="shared" si="129"/>
        <v>0</v>
      </c>
      <c r="FY97" s="72">
        <f t="shared" si="129"/>
        <v>0</v>
      </c>
      <c r="FZ97" s="72">
        <f t="shared" si="128"/>
        <v>0</v>
      </c>
    </row>
    <row r="98" spans="2:182" s="63" customFormat="1" x14ac:dyDescent="0.25">
      <c r="B98" s="59">
        <v>78</v>
      </c>
      <c r="C98" s="60" t="s">
        <v>30</v>
      </c>
      <c r="D98" s="61" t="s">
        <v>48</v>
      </c>
      <c r="E98" s="62" t="s">
        <v>136</v>
      </c>
      <c r="F98" s="62" t="s">
        <v>137</v>
      </c>
      <c r="H98" s="64">
        <v>44887</v>
      </c>
      <c r="I98" s="64">
        <v>44897</v>
      </c>
      <c r="J98" s="64">
        <v>44904</v>
      </c>
      <c r="K98" s="64">
        <v>44912</v>
      </c>
      <c r="L98" s="64">
        <v>44915</v>
      </c>
      <c r="M98" s="64">
        <v>44927</v>
      </c>
      <c r="N98" s="64">
        <v>44986</v>
      </c>
      <c r="O98" s="65">
        <v>2</v>
      </c>
      <c r="Q98" s="65">
        <v>0</v>
      </c>
      <c r="R98" s="65">
        <v>0</v>
      </c>
      <c r="S98" s="66">
        <v>0</v>
      </c>
      <c r="T98" s="66">
        <v>0</v>
      </c>
      <c r="U98" s="66">
        <v>0</v>
      </c>
      <c r="V98" s="66">
        <v>0</v>
      </c>
      <c r="W98" s="66">
        <v>1</v>
      </c>
      <c r="X98" s="66">
        <v>1</v>
      </c>
      <c r="Y98" s="66">
        <v>0</v>
      </c>
      <c r="Z98" s="66"/>
      <c r="AA98" s="66"/>
      <c r="AB98" s="66"/>
      <c r="AC98" s="65"/>
      <c r="AD98" s="65"/>
      <c r="AE98" s="65"/>
      <c r="AF98" s="65"/>
      <c r="AG98" s="65"/>
      <c r="AI98" s="65">
        <f t="shared" si="0"/>
        <v>2</v>
      </c>
      <c r="AK98" s="67">
        <v>973087.99</v>
      </c>
      <c r="AL98" s="67">
        <v>158333</v>
      </c>
      <c r="AM98" s="67">
        <v>0</v>
      </c>
      <c r="AN98" s="67">
        <v>55000</v>
      </c>
      <c r="AO98" s="67">
        <f t="shared" si="101"/>
        <v>129547.70335500001</v>
      </c>
      <c r="AP98" s="67">
        <f t="shared" si="102"/>
        <v>79199.469300000012</v>
      </c>
      <c r="AQ98" s="67">
        <f t="shared" si="103"/>
        <v>6788.5259400000004</v>
      </c>
      <c r="AR98" s="67">
        <f t="shared" si="104"/>
        <v>0</v>
      </c>
      <c r="AS98" s="67">
        <f t="shared" si="130"/>
        <v>5531.4116562000017</v>
      </c>
      <c r="AT98" s="67">
        <f t="shared" si="26"/>
        <v>965353.87974879995</v>
      </c>
      <c r="AU98" s="68"/>
      <c r="AV98" s="69">
        <f t="shared" si="27"/>
        <v>973087.99</v>
      </c>
      <c r="AW98" s="69">
        <f t="shared" si="6"/>
        <v>158333</v>
      </c>
      <c r="AX98" s="69">
        <f t="shared" si="6"/>
        <v>0</v>
      </c>
      <c r="AY98" s="69">
        <f t="shared" si="6"/>
        <v>55000</v>
      </c>
      <c r="AZ98" s="67">
        <f t="shared" si="105"/>
        <v>27154.103760000002</v>
      </c>
      <c r="BA98" s="69">
        <f t="shared" si="106"/>
        <v>0</v>
      </c>
      <c r="BB98" s="69">
        <f t="shared" si="107"/>
        <v>10748.499405</v>
      </c>
      <c r="BC98" s="69">
        <f t="shared" si="108"/>
        <v>22515.277701000003</v>
      </c>
      <c r="BD98" s="69">
        <f t="shared" si="28"/>
        <v>65999.557750000007</v>
      </c>
      <c r="BE98" s="69">
        <f t="shared" si="131"/>
        <v>54736.199437499999</v>
      </c>
      <c r="BF98" s="69">
        <f t="shared" si="109"/>
        <v>2922.9130499624935</v>
      </c>
      <c r="BG98" s="69">
        <f t="shared" si="110"/>
        <v>98868.415833333333</v>
      </c>
      <c r="BH98" s="69">
        <f t="shared" si="111"/>
        <v>62500</v>
      </c>
      <c r="BI98" s="69">
        <f t="shared" si="112"/>
        <v>3337.5</v>
      </c>
      <c r="BJ98" s="69">
        <f t="shared" si="132"/>
        <v>0</v>
      </c>
      <c r="BK98" s="69">
        <f t="shared" si="113"/>
        <v>0</v>
      </c>
      <c r="BL98" s="69">
        <f t="shared" si="133"/>
        <v>0</v>
      </c>
      <c r="BM98" s="69"/>
      <c r="BN98" s="69">
        <f t="shared" si="29"/>
        <v>1535203.4569367957</v>
      </c>
      <c r="BO98" s="70"/>
      <c r="BP98" s="71">
        <f t="shared" ref="BP98:BP104" si="146">+SUM(AV98:BC98)</f>
        <v>1246838.870866</v>
      </c>
      <c r="BQ98" s="71">
        <f t="shared" ref="BQ98:BQ104" si="147">+SUM(BD98:BF98)</f>
        <v>123658.6702374625</v>
      </c>
      <c r="BR98" s="71">
        <f t="shared" ref="BR98:BR104" si="148">+SUM(BG98)</f>
        <v>98868.415833333333</v>
      </c>
      <c r="BS98" s="71">
        <f t="shared" ref="BS98:BS104" si="149">+SUM(BH98:BI98)</f>
        <v>65837.5</v>
      </c>
      <c r="BT98" s="71">
        <f t="shared" si="114"/>
        <v>0</v>
      </c>
      <c r="BU98" s="71">
        <f t="shared" ref="BU98:BU104" si="150">+SUM(BP98:BT98)</f>
        <v>1535203.4569367957</v>
      </c>
      <c r="BW98" s="68"/>
      <c r="BX98" s="71">
        <f t="shared" si="139"/>
        <v>0</v>
      </c>
      <c r="BY98" s="71">
        <f t="shared" si="139"/>
        <v>0</v>
      </c>
      <c r="BZ98" s="71">
        <f t="shared" si="139"/>
        <v>0</v>
      </c>
      <c r="CA98" s="71">
        <f t="shared" si="139"/>
        <v>0</v>
      </c>
      <c r="CB98" s="71">
        <f t="shared" si="139"/>
        <v>0</v>
      </c>
      <c r="CC98" s="71">
        <f t="shared" si="139"/>
        <v>0</v>
      </c>
      <c r="CD98" s="71">
        <f t="shared" si="139"/>
        <v>1535203.4569367957</v>
      </c>
      <c r="CE98" s="71">
        <f t="shared" si="139"/>
        <v>1535203.4569367957</v>
      </c>
      <c r="CF98" s="71">
        <f t="shared" si="139"/>
        <v>0</v>
      </c>
      <c r="CG98" s="71">
        <f t="shared" si="139"/>
        <v>0</v>
      </c>
      <c r="CH98" s="71">
        <f t="shared" si="139"/>
        <v>0</v>
      </c>
      <c r="CI98" s="71">
        <f t="shared" si="139"/>
        <v>0</v>
      </c>
      <c r="CJ98" s="71">
        <f t="shared" si="139"/>
        <v>0</v>
      </c>
      <c r="CK98" s="71">
        <f t="shared" si="139"/>
        <v>0</v>
      </c>
      <c r="CL98" s="71">
        <f t="shared" si="139"/>
        <v>0</v>
      </c>
      <c r="CM98" s="71">
        <f t="shared" si="139"/>
        <v>0</v>
      </c>
      <c r="CN98" s="71">
        <f t="shared" si="116"/>
        <v>0</v>
      </c>
      <c r="CQ98" s="72">
        <f t="shared" si="134"/>
        <v>0</v>
      </c>
      <c r="CR98" s="72">
        <f t="shared" si="134"/>
        <v>0</v>
      </c>
      <c r="CS98" s="72">
        <f t="shared" si="134"/>
        <v>0</v>
      </c>
      <c r="CT98" s="72">
        <f t="shared" si="134"/>
        <v>0</v>
      </c>
      <c r="CU98" s="72">
        <f t="shared" si="134"/>
        <v>0</v>
      </c>
      <c r="CV98" s="72">
        <f t="shared" si="134"/>
        <v>0</v>
      </c>
      <c r="CW98" s="72">
        <f t="shared" si="134"/>
        <v>1246838.870866</v>
      </c>
      <c r="CX98" s="72">
        <f t="shared" si="134"/>
        <v>1246838.870866</v>
      </c>
      <c r="CY98" s="72">
        <f t="shared" si="134"/>
        <v>0</v>
      </c>
      <c r="CZ98" s="72">
        <f t="shared" si="134"/>
        <v>0</v>
      </c>
      <c r="DA98" s="72">
        <f t="shared" si="134"/>
        <v>0</v>
      </c>
      <c r="DB98" s="72">
        <f t="shared" si="134"/>
        <v>0</v>
      </c>
      <c r="DC98" s="72">
        <f t="shared" si="134"/>
        <v>0</v>
      </c>
      <c r="DD98" s="72">
        <f t="shared" si="134"/>
        <v>0</v>
      </c>
      <c r="DE98" s="72">
        <f t="shared" si="134"/>
        <v>0</v>
      </c>
      <c r="DF98" s="72">
        <f t="shared" si="92"/>
        <v>0</v>
      </c>
      <c r="DG98" s="73"/>
      <c r="DI98" s="72">
        <f t="shared" si="140"/>
        <v>0</v>
      </c>
      <c r="DJ98" s="72">
        <f t="shared" si="140"/>
        <v>0</v>
      </c>
      <c r="DK98" s="72">
        <f t="shared" si="140"/>
        <v>0</v>
      </c>
      <c r="DL98" s="72">
        <f t="shared" si="140"/>
        <v>0</v>
      </c>
      <c r="DM98" s="72">
        <f t="shared" si="140"/>
        <v>0</v>
      </c>
      <c r="DN98" s="72">
        <f t="shared" si="140"/>
        <v>0</v>
      </c>
      <c r="DO98" s="72">
        <f t="shared" si="140"/>
        <v>123658.6702374625</v>
      </c>
      <c r="DP98" s="72">
        <f t="shared" si="140"/>
        <v>123658.6702374625</v>
      </c>
      <c r="DQ98" s="72">
        <f t="shared" si="140"/>
        <v>0</v>
      </c>
      <c r="DR98" s="72">
        <f t="shared" si="140"/>
        <v>0</v>
      </c>
      <c r="DS98" s="72">
        <f t="shared" si="140"/>
        <v>0</v>
      </c>
      <c r="DT98" s="72">
        <f t="shared" si="140"/>
        <v>0</v>
      </c>
      <c r="DU98" s="72">
        <f t="shared" si="140"/>
        <v>0</v>
      </c>
      <c r="DV98" s="72">
        <f t="shared" si="140"/>
        <v>0</v>
      </c>
      <c r="DW98" s="72">
        <f t="shared" si="140"/>
        <v>0</v>
      </c>
      <c r="DX98" s="72">
        <f t="shared" si="140"/>
        <v>0</v>
      </c>
      <c r="EA98" s="72">
        <f t="shared" si="135"/>
        <v>0</v>
      </c>
      <c r="EB98" s="72">
        <f t="shared" si="135"/>
        <v>0</v>
      </c>
      <c r="EC98" s="72">
        <f t="shared" si="135"/>
        <v>0</v>
      </c>
      <c r="ED98" s="72">
        <f t="shared" si="135"/>
        <v>0</v>
      </c>
      <c r="EE98" s="72">
        <f t="shared" si="135"/>
        <v>0</v>
      </c>
      <c r="EF98" s="72">
        <f t="shared" si="135"/>
        <v>0</v>
      </c>
      <c r="EG98" s="72">
        <f t="shared" si="135"/>
        <v>98868.415833333333</v>
      </c>
      <c r="EH98" s="72">
        <f t="shared" si="135"/>
        <v>98868.415833333333</v>
      </c>
      <c r="EI98" s="72">
        <f t="shared" si="135"/>
        <v>0</v>
      </c>
      <c r="EJ98" s="72">
        <f t="shared" si="135"/>
        <v>0</v>
      </c>
      <c r="EK98" s="72">
        <f t="shared" si="135"/>
        <v>0</v>
      </c>
      <c r="EL98" s="72">
        <f t="shared" si="135"/>
        <v>0</v>
      </c>
      <c r="EM98" s="72">
        <f t="shared" si="135"/>
        <v>0</v>
      </c>
      <c r="EN98" s="72">
        <f t="shared" si="135"/>
        <v>0</v>
      </c>
      <c r="EO98" s="72">
        <f t="shared" si="135"/>
        <v>0</v>
      </c>
      <c r="EP98" s="72">
        <f t="shared" si="93"/>
        <v>0</v>
      </c>
      <c r="ES98" s="72">
        <f t="shared" si="136"/>
        <v>0</v>
      </c>
      <c r="ET98" s="72">
        <f t="shared" si="136"/>
        <v>0</v>
      </c>
      <c r="EU98" s="72">
        <f t="shared" si="136"/>
        <v>0</v>
      </c>
      <c r="EV98" s="72">
        <f t="shared" si="136"/>
        <v>0</v>
      </c>
      <c r="EW98" s="72">
        <f t="shared" si="136"/>
        <v>0</v>
      </c>
      <c r="EX98" s="72">
        <f t="shared" si="136"/>
        <v>0</v>
      </c>
      <c r="EY98" s="72">
        <f t="shared" si="136"/>
        <v>65837.5</v>
      </c>
      <c r="EZ98" s="72">
        <f t="shared" si="136"/>
        <v>65837.5</v>
      </c>
      <c r="FA98" s="72">
        <f t="shared" si="136"/>
        <v>0</v>
      </c>
      <c r="FB98" s="72">
        <f t="shared" si="136"/>
        <v>0</v>
      </c>
      <c r="FC98" s="72">
        <f t="shared" si="136"/>
        <v>0</v>
      </c>
      <c r="FD98" s="72">
        <f t="shared" si="136"/>
        <v>0</v>
      </c>
      <c r="FE98" s="72">
        <f t="shared" si="136"/>
        <v>0</v>
      </c>
      <c r="FF98" s="72">
        <f t="shared" si="136"/>
        <v>0</v>
      </c>
      <c r="FG98" s="72">
        <f t="shared" si="136"/>
        <v>0</v>
      </c>
      <c r="FH98" s="72">
        <f t="shared" si="94"/>
        <v>0</v>
      </c>
      <c r="FK98" s="72">
        <f t="shared" si="129"/>
        <v>0</v>
      </c>
      <c r="FL98" s="72">
        <f t="shared" si="129"/>
        <v>0</v>
      </c>
      <c r="FM98" s="72">
        <f t="shared" si="129"/>
        <v>0</v>
      </c>
      <c r="FN98" s="72">
        <f t="shared" si="129"/>
        <v>0</v>
      </c>
      <c r="FO98" s="72">
        <f t="shared" si="129"/>
        <v>0</v>
      </c>
      <c r="FP98" s="72">
        <f t="shared" si="129"/>
        <v>0</v>
      </c>
      <c r="FQ98" s="72">
        <f t="shared" si="129"/>
        <v>0</v>
      </c>
      <c r="FR98" s="72">
        <f t="shared" si="129"/>
        <v>0</v>
      </c>
      <c r="FS98" s="72">
        <f t="shared" si="129"/>
        <v>0</v>
      </c>
      <c r="FT98" s="72">
        <f t="shared" si="129"/>
        <v>0</v>
      </c>
      <c r="FU98" s="72">
        <f t="shared" si="129"/>
        <v>0</v>
      </c>
      <c r="FV98" s="72">
        <f t="shared" si="129"/>
        <v>0</v>
      </c>
      <c r="FW98" s="72">
        <f t="shared" si="129"/>
        <v>0</v>
      </c>
      <c r="FX98" s="72">
        <f t="shared" si="129"/>
        <v>0</v>
      </c>
      <c r="FY98" s="72">
        <f t="shared" si="129"/>
        <v>0</v>
      </c>
      <c r="FZ98" s="72">
        <f t="shared" si="129"/>
        <v>0</v>
      </c>
    </row>
    <row r="99" spans="2:182" s="63" customFormat="1" x14ac:dyDescent="0.25">
      <c r="B99" s="59">
        <v>79</v>
      </c>
      <c r="C99" s="60" t="s">
        <v>30</v>
      </c>
      <c r="D99" s="61" t="s">
        <v>48</v>
      </c>
      <c r="E99" s="62" t="s">
        <v>136</v>
      </c>
      <c r="F99" s="62" t="s">
        <v>137</v>
      </c>
      <c r="H99" s="64">
        <v>44887</v>
      </c>
      <c r="I99" s="64">
        <v>44897</v>
      </c>
      <c r="J99" s="64">
        <v>44904</v>
      </c>
      <c r="K99" s="64">
        <v>44912</v>
      </c>
      <c r="L99" s="64">
        <v>44915</v>
      </c>
      <c r="M99" s="64">
        <v>44927</v>
      </c>
      <c r="N99" s="64">
        <v>44986</v>
      </c>
      <c r="O99" s="65">
        <v>2</v>
      </c>
      <c r="Q99" s="65">
        <v>0</v>
      </c>
      <c r="R99" s="65">
        <v>0</v>
      </c>
      <c r="S99" s="66">
        <v>0</v>
      </c>
      <c r="T99" s="66">
        <v>0</v>
      </c>
      <c r="U99" s="66">
        <v>0</v>
      </c>
      <c r="V99" s="66">
        <v>0</v>
      </c>
      <c r="W99" s="66">
        <v>1</v>
      </c>
      <c r="X99" s="66">
        <v>1</v>
      </c>
      <c r="Y99" s="66">
        <v>0</v>
      </c>
      <c r="Z99" s="66"/>
      <c r="AA99" s="66"/>
      <c r="AB99" s="66"/>
      <c r="AC99" s="65"/>
      <c r="AD99" s="65"/>
      <c r="AE99" s="65"/>
      <c r="AF99" s="65"/>
      <c r="AG99" s="65"/>
      <c r="AI99" s="65">
        <f t="shared" si="0"/>
        <v>2</v>
      </c>
      <c r="AK99" s="67">
        <v>973087.99</v>
      </c>
      <c r="AL99" s="67">
        <v>158333</v>
      </c>
      <c r="AM99" s="67">
        <v>0</v>
      </c>
      <c r="AN99" s="67">
        <v>55000</v>
      </c>
      <c r="AO99" s="67">
        <f t="shared" si="101"/>
        <v>129547.70335500001</v>
      </c>
      <c r="AP99" s="67">
        <f t="shared" si="102"/>
        <v>79199.469300000012</v>
      </c>
      <c r="AQ99" s="67">
        <f t="shared" si="103"/>
        <v>6788.5259400000004</v>
      </c>
      <c r="AR99" s="67">
        <f t="shared" si="104"/>
        <v>0</v>
      </c>
      <c r="AS99" s="67">
        <f t="shared" si="130"/>
        <v>5531.4116562000017</v>
      </c>
      <c r="AT99" s="67">
        <f t="shared" si="26"/>
        <v>965353.87974879995</v>
      </c>
      <c r="AU99" s="68"/>
      <c r="AV99" s="69">
        <f t="shared" si="27"/>
        <v>973087.99</v>
      </c>
      <c r="AW99" s="69">
        <f t="shared" si="6"/>
        <v>158333</v>
      </c>
      <c r="AX99" s="69">
        <f t="shared" si="6"/>
        <v>0</v>
      </c>
      <c r="AY99" s="69">
        <f t="shared" si="6"/>
        <v>55000</v>
      </c>
      <c r="AZ99" s="67">
        <f t="shared" si="105"/>
        <v>27154.103760000002</v>
      </c>
      <c r="BA99" s="69">
        <f t="shared" si="106"/>
        <v>0</v>
      </c>
      <c r="BB99" s="69">
        <f t="shared" si="107"/>
        <v>10748.499405</v>
      </c>
      <c r="BC99" s="69">
        <f t="shared" si="108"/>
        <v>22515.277701000003</v>
      </c>
      <c r="BD99" s="69">
        <f t="shared" si="28"/>
        <v>65999.557750000007</v>
      </c>
      <c r="BE99" s="69">
        <f t="shared" si="131"/>
        <v>54736.199437499999</v>
      </c>
      <c r="BF99" s="69">
        <f t="shared" si="109"/>
        <v>2922.9130499624935</v>
      </c>
      <c r="BG99" s="69">
        <f t="shared" si="110"/>
        <v>98868.415833333333</v>
      </c>
      <c r="BH99" s="69">
        <f t="shared" si="111"/>
        <v>62500</v>
      </c>
      <c r="BI99" s="69">
        <f t="shared" si="112"/>
        <v>3337.5</v>
      </c>
      <c r="BJ99" s="69">
        <f t="shared" si="132"/>
        <v>0</v>
      </c>
      <c r="BK99" s="69">
        <f t="shared" si="113"/>
        <v>0</v>
      </c>
      <c r="BL99" s="69">
        <f t="shared" si="133"/>
        <v>0</v>
      </c>
      <c r="BM99" s="69"/>
      <c r="BN99" s="69">
        <f t="shared" si="29"/>
        <v>1535203.4569367957</v>
      </c>
      <c r="BO99" s="70"/>
      <c r="BP99" s="71">
        <f t="shared" si="146"/>
        <v>1246838.870866</v>
      </c>
      <c r="BQ99" s="71">
        <f t="shared" si="147"/>
        <v>123658.6702374625</v>
      </c>
      <c r="BR99" s="71">
        <f t="shared" si="148"/>
        <v>98868.415833333333</v>
      </c>
      <c r="BS99" s="71">
        <f t="shared" si="149"/>
        <v>65837.5</v>
      </c>
      <c r="BT99" s="71">
        <f t="shared" si="114"/>
        <v>0</v>
      </c>
      <c r="BU99" s="71">
        <f t="shared" si="150"/>
        <v>1535203.4569367957</v>
      </c>
      <c r="BW99" s="68"/>
      <c r="BX99" s="71">
        <f t="shared" si="139"/>
        <v>0</v>
      </c>
      <c r="BY99" s="71">
        <f t="shared" si="139"/>
        <v>0</v>
      </c>
      <c r="BZ99" s="71">
        <f t="shared" si="139"/>
        <v>0</v>
      </c>
      <c r="CA99" s="71">
        <f t="shared" si="139"/>
        <v>0</v>
      </c>
      <c r="CB99" s="71">
        <f t="shared" si="139"/>
        <v>0</v>
      </c>
      <c r="CC99" s="71">
        <f t="shared" si="139"/>
        <v>0</v>
      </c>
      <c r="CD99" s="71">
        <f t="shared" si="139"/>
        <v>1535203.4569367957</v>
      </c>
      <c r="CE99" s="71">
        <f t="shared" si="139"/>
        <v>1535203.4569367957</v>
      </c>
      <c r="CF99" s="71">
        <f t="shared" si="139"/>
        <v>0</v>
      </c>
      <c r="CG99" s="71">
        <f t="shared" si="139"/>
        <v>0</v>
      </c>
      <c r="CH99" s="71">
        <f t="shared" si="139"/>
        <v>0</v>
      </c>
      <c r="CI99" s="71">
        <f t="shared" si="139"/>
        <v>0</v>
      </c>
      <c r="CJ99" s="71">
        <f t="shared" si="139"/>
        <v>0</v>
      </c>
      <c r="CK99" s="71">
        <f t="shared" si="139"/>
        <v>0</v>
      </c>
      <c r="CL99" s="71">
        <f t="shared" si="139"/>
        <v>0</v>
      </c>
      <c r="CM99" s="71">
        <f t="shared" si="139"/>
        <v>0</v>
      </c>
      <c r="CN99" s="71">
        <f t="shared" si="116"/>
        <v>0</v>
      </c>
      <c r="CQ99" s="72">
        <f t="shared" si="134"/>
        <v>0</v>
      </c>
      <c r="CR99" s="72">
        <f t="shared" si="134"/>
        <v>0</v>
      </c>
      <c r="CS99" s="72">
        <f t="shared" si="134"/>
        <v>0</v>
      </c>
      <c r="CT99" s="72">
        <f t="shared" si="134"/>
        <v>0</v>
      </c>
      <c r="CU99" s="72">
        <f t="shared" si="134"/>
        <v>0</v>
      </c>
      <c r="CV99" s="72">
        <f t="shared" si="134"/>
        <v>0</v>
      </c>
      <c r="CW99" s="72">
        <f t="shared" si="134"/>
        <v>1246838.870866</v>
      </c>
      <c r="CX99" s="72">
        <f t="shared" si="134"/>
        <v>1246838.870866</v>
      </c>
      <c r="CY99" s="72">
        <f t="shared" si="134"/>
        <v>0</v>
      </c>
      <c r="CZ99" s="72">
        <f t="shared" si="134"/>
        <v>0</v>
      </c>
      <c r="DA99" s="72">
        <f t="shared" si="134"/>
        <v>0</v>
      </c>
      <c r="DB99" s="72">
        <f t="shared" si="134"/>
        <v>0</v>
      </c>
      <c r="DC99" s="72">
        <f t="shared" si="134"/>
        <v>0</v>
      </c>
      <c r="DD99" s="72">
        <f t="shared" si="134"/>
        <v>0</v>
      </c>
      <c r="DE99" s="72">
        <f t="shared" si="134"/>
        <v>0</v>
      </c>
      <c r="DF99" s="72">
        <f t="shared" si="92"/>
        <v>0</v>
      </c>
      <c r="DG99" s="73"/>
      <c r="DI99" s="72">
        <f t="shared" si="140"/>
        <v>0</v>
      </c>
      <c r="DJ99" s="72">
        <f t="shared" si="140"/>
        <v>0</v>
      </c>
      <c r="DK99" s="72">
        <f t="shared" si="140"/>
        <v>0</v>
      </c>
      <c r="DL99" s="72">
        <f t="shared" si="140"/>
        <v>0</v>
      </c>
      <c r="DM99" s="72">
        <f t="shared" si="140"/>
        <v>0</v>
      </c>
      <c r="DN99" s="72">
        <f t="shared" si="140"/>
        <v>0</v>
      </c>
      <c r="DO99" s="72">
        <f t="shared" si="140"/>
        <v>123658.6702374625</v>
      </c>
      <c r="DP99" s="72">
        <f t="shared" si="140"/>
        <v>123658.6702374625</v>
      </c>
      <c r="DQ99" s="72">
        <f t="shared" si="140"/>
        <v>0</v>
      </c>
      <c r="DR99" s="72">
        <f t="shared" si="140"/>
        <v>0</v>
      </c>
      <c r="DS99" s="72">
        <f t="shared" si="140"/>
        <v>0</v>
      </c>
      <c r="DT99" s="72">
        <f t="shared" si="140"/>
        <v>0</v>
      </c>
      <c r="DU99" s="72">
        <f t="shared" si="140"/>
        <v>0</v>
      </c>
      <c r="DV99" s="72">
        <f t="shared" si="140"/>
        <v>0</v>
      </c>
      <c r="DW99" s="72">
        <f t="shared" si="140"/>
        <v>0</v>
      </c>
      <c r="DX99" s="72">
        <f t="shared" si="140"/>
        <v>0</v>
      </c>
      <c r="EA99" s="72">
        <f t="shared" si="135"/>
        <v>0</v>
      </c>
      <c r="EB99" s="72">
        <f t="shared" si="135"/>
        <v>0</v>
      </c>
      <c r="EC99" s="72">
        <f t="shared" si="135"/>
        <v>0</v>
      </c>
      <c r="ED99" s="72">
        <f t="shared" si="135"/>
        <v>0</v>
      </c>
      <c r="EE99" s="72">
        <f t="shared" si="135"/>
        <v>0</v>
      </c>
      <c r="EF99" s="72">
        <f t="shared" si="135"/>
        <v>0</v>
      </c>
      <c r="EG99" s="72">
        <f t="shared" si="135"/>
        <v>98868.415833333333</v>
      </c>
      <c r="EH99" s="72">
        <f t="shared" si="135"/>
        <v>98868.415833333333</v>
      </c>
      <c r="EI99" s="72">
        <f t="shared" si="135"/>
        <v>0</v>
      </c>
      <c r="EJ99" s="72">
        <f t="shared" si="135"/>
        <v>0</v>
      </c>
      <c r="EK99" s="72">
        <f t="shared" si="135"/>
        <v>0</v>
      </c>
      <c r="EL99" s="72">
        <f t="shared" si="135"/>
        <v>0</v>
      </c>
      <c r="EM99" s="72">
        <f t="shared" si="135"/>
        <v>0</v>
      </c>
      <c r="EN99" s="72">
        <f t="shared" si="135"/>
        <v>0</v>
      </c>
      <c r="EO99" s="72">
        <f t="shared" si="135"/>
        <v>0</v>
      </c>
      <c r="EP99" s="72">
        <f t="shared" si="93"/>
        <v>0</v>
      </c>
      <c r="ES99" s="72">
        <f t="shared" si="136"/>
        <v>0</v>
      </c>
      <c r="ET99" s="72">
        <f t="shared" si="136"/>
        <v>0</v>
      </c>
      <c r="EU99" s="72">
        <f t="shared" si="136"/>
        <v>0</v>
      </c>
      <c r="EV99" s="72">
        <f t="shared" si="136"/>
        <v>0</v>
      </c>
      <c r="EW99" s="72">
        <f t="shared" si="136"/>
        <v>0</v>
      </c>
      <c r="EX99" s="72">
        <f t="shared" si="136"/>
        <v>0</v>
      </c>
      <c r="EY99" s="72">
        <f t="shared" si="136"/>
        <v>65837.5</v>
      </c>
      <c r="EZ99" s="72">
        <f t="shared" si="136"/>
        <v>65837.5</v>
      </c>
      <c r="FA99" s="72">
        <f t="shared" si="136"/>
        <v>0</v>
      </c>
      <c r="FB99" s="72">
        <f t="shared" si="136"/>
        <v>0</v>
      </c>
      <c r="FC99" s="72">
        <f t="shared" si="136"/>
        <v>0</v>
      </c>
      <c r="FD99" s="72">
        <f t="shared" si="136"/>
        <v>0</v>
      </c>
      <c r="FE99" s="72">
        <f t="shared" si="136"/>
        <v>0</v>
      </c>
      <c r="FF99" s="72">
        <f t="shared" si="136"/>
        <v>0</v>
      </c>
      <c r="FG99" s="72">
        <f t="shared" si="136"/>
        <v>0</v>
      </c>
      <c r="FH99" s="72">
        <f t="shared" si="94"/>
        <v>0</v>
      </c>
      <c r="FK99" s="72">
        <f t="shared" si="129"/>
        <v>0</v>
      </c>
      <c r="FL99" s="72">
        <f t="shared" si="129"/>
        <v>0</v>
      </c>
      <c r="FM99" s="72">
        <f t="shared" si="129"/>
        <v>0</v>
      </c>
      <c r="FN99" s="72">
        <f t="shared" si="129"/>
        <v>0</v>
      </c>
      <c r="FO99" s="72">
        <f t="shared" si="129"/>
        <v>0</v>
      </c>
      <c r="FP99" s="72">
        <f t="shared" si="129"/>
        <v>0</v>
      </c>
      <c r="FQ99" s="72">
        <f t="shared" si="129"/>
        <v>0</v>
      </c>
      <c r="FR99" s="72">
        <f t="shared" si="129"/>
        <v>0</v>
      </c>
      <c r="FS99" s="72">
        <f t="shared" si="129"/>
        <v>0</v>
      </c>
      <c r="FT99" s="72">
        <f t="shared" si="129"/>
        <v>0</v>
      </c>
      <c r="FU99" s="72">
        <f t="shared" si="129"/>
        <v>0</v>
      </c>
      <c r="FV99" s="72">
        <f t="shared" si="129"/>
        <v>0</v>
      </c>
      <c r="FW99" s="72">
        <f t="shared" si="129"/>
        <v>0</v>
      </c>
      <c r="FX99" s="72">
        <f t="shared" si="129"/>
        <v>0</v>
      </c>
      <c r="FY99" s="72">
        <f t="shared" si="129"/>
        <v>0</v>
      </c>
      <c r="FZ99" s="72">
        <f t="shared" si="129"/>
        <v>0</v>
      </c>
    </row>
    <row r="100" spans="2:182" s="63" customFormat="1" x14ac:dyDescent="0.25">
      <c r="B100" s="59">
        <v>80</v>
      </c>
      <c r="C100" s="60" t="s">
        <v>30</v>
      </c>
      <c r="D100" s="61" t="s">
        <v>48</v>
      </c>
      <c r="E100" s="74" t="s">
        <v>136</v>
      </c>
      <c r="F100" s="74" t="s">
        <v>137</v>
      </c>
      <c r="H100" s="64">
        <v>44887</v>
      </c>
      <c r="I100" s="64">
        <v>44897</v>
      </c>
      <c r="J100" s="64">
        <v>44904</v>
      </c>
      <c r="K100" s="64">
        <v>44912</v>
      </c>
      <c r="L100" s="64">
        <v>44915</v>
      </c>
      <c r="M100" s="64">
        <v>44927</v>
      </c>
      <c r="N100" s="64">
        <v>44986</v>
      </c>
      <c r="O100" s="65">
        <v>2</v>
      </c>
      <c r="Q100" s="65">
        <v>0</v>
      </c>
      <c r="R100" s="65">
        <v>0</v>
      </c>
      <c r="S100" s="66">
        <v>0</v>
      </c>
      <c r="T100" s="66">
        <v>0</v>
      </c>
      <c r="U100" s="66">
        <v>0</v>
      </c>
      <c r="V100" s="66">
        <v>0</v>
      </c>
      <c r="W100" s="66">
        <v>1</v>
      </c>
      <c r="X100" s="66">
        <v>1</v>
      </c>
      <c r="Y100" s="66">
        <v>0</v>
      </c>
      <c r="Z100" s="66"/>
      <c r="AA100" s="66"/>
      <c r="AB100" s="66"/>
      <c r="AC100" s="65"/>
      <c r="AD100" s="65"/>
      <c r="AE100" s="65"/>
      <c r="AF100" s="65"/>
      <c r="AG100" s="65"/>
      <c r="AI100" s="65">
        <f t="shared" si="0"/>
        <v>2</v>
      </c>
      <c r="AK100" s="67">
        <v>973087.99</v>
      </c>
      <c r="AL100" s="67">
        <v>158333</v>
      </c>
      <c r="AM100" s="67">
        <v>0</v>
      </c>
      <c r="AN100" s="67">
        <v>55000</v>
      </c>
      <c r="AO100" s="67">
        <f t="shared" si="101"/>
        <v>129547.70335500001</v>
      </c>
      <c r="AP100" s="67">
        <f t="shared" si="102"/>
        <v>79199.469300000012</v>
      </c>
      <c r="AQ100" s="67">
        <f t="shared" si="103"/>
        <v>6788.5259400000004</v>
      </c>
      <c r="AR100" s="67">
        <f t="shared" si="104"/>
        <v>0</v>
      </c>
      <c r="AS100" s="67">
        <f t="shared" si="130"/>
        <v>5531.4116562000017</v>
      </c>
      <c r="AT100" s="67">
        <f t="shared" si="26"/>
        <v>965353.87974879995</v>
      </c>
      <c r="AU100" s="68"/>
      <c r="AV100" s="69">
        <f t="shared" si="27"/>
        <v>973087.99</v>
      </c>
      <c r="AW100" s="69">
        <f t="shared" si="6"/>
        <v>158333</v>
      </c>
      <c r="AX100" s="69">
        <f t="shared" si="6"/>
        <v>0</v>
      </c>
      <c r="AY100" s="69">
        <f t="shared" si="6"/>
        <v>55000</v>
      </c>
      <c r="AZ100" s="67">
        <f t="shared" si="105"/>
        <v>27154.103760000002</v>
      </c>
      <c r="BA100" s="69">
        <f t="shared" si="106"/>
        <v>0</v>
      </c>
      <c r="BB100" s="69">
        <f t="shared" si="107"/>
        <v>10748.499405</v>
      </c>
      <c r="BC100" s="69">
        <f t="shared" si="108"/>
        <v>22515.277701000003</v>
      </c>
      <c r="BD100" s="69">
        <f t="shared" si="28"/>
        <v>65999.557750000007</v>
      </c>
      <c r="BE100" s="69">
        <f t="shared" si="131"/>
        <v>54736.199437499999</v>
      </c>
      <c r="BF100" s="69">
        <f t="shared" si="109"/>
        <v>2922.9130499624935</v>
      </c>
      <c r="BG100" s="69">
        <f t="shared" si="110"/>
        <v>98868.415833333333</v>
      </c>
      <c r="BH100" s="69">
        <f t="shared" si="111"/>
        <v>62500</v>
      </c>
      <c r="BI100" s="69">
        <f t="shared" si="112"/>
        <v>3337.5</v>
      </c>
      <c r="BJ100" s="69">
        <f t="shared" si="132"/>
        <v>0</v>
      </c>
      <c r="BK100" s="69">
        <f t="shared" si="113"/>
        <v>0</v>
      </c>
      <c r="BL100" s="69">
        <f t="shared" si="133"/>
        <v>0</v>
      </c>
      <c r="BM100" s="69"/>
      <c r="BN100" s="69">
        <f t="shared" si="29"/>
        <v>1535203.4569367957</v>
      </c>
      <c r="BO100" s="70"/>
      <c r="BP100" s="71">
        <f t="shared" si="146"/>
        <v>1246838.870866</v>
      </c>
      <c r="BQ100" s="71">
        <f t="shared" si="147"/>
        <v>123658.6702374625</v>
      </c>
      <c r="BR100" s="71">
        <f t="shared" si="148"/>
        <v>98868.415833333333</v>
      </c>
      <c r="BS100" s="71">
        <f t="shared" si="149"/>
        <v>65837.5</v>
      </c>
      <c r="BT100" s="71">
        <f t="shared" si="114"/>
        <v>0</v>
      </c>
      <c r="BU100" s="71">
        <f t="shared" si="150"/>
        <v>1535203.4569367957</v>
      </c>
      <c r="BW100" s="68"/>
      <c r="BX100" s="71">
        <f t="shared" si="139"/>
        <v>0</v>
      </c>
      <c r="BY100" s="71">
        <f t="shared" si="139"/>
        <v>0</v>
      </c>
      <c r="BZ100" s="71">
        <f t="shared" si="139"/>
        <v>0</v>
      </c>
      <c r="CA100" s="71">
        <f t="shared" si="139"/>
        <v>0</v>
      </c>
      <c r="CB100" s="71">
        <f t="shared" si="139"/>
        <v>0</v>
      </c>
      <c r="CC100" s="71">
        <f t="shared" si="139"/>
        <v>0</v>
      </c>
      <c r="CD100" s="71">
        <f t="shared" si="139"/>
        <v>1535203.4569367957</v>
      </c>
      <c r="CE100" s="71">
        <f t="shared" si="139"/>
        <v>1535203.4569367957</v>
      </c>
      <c r="CF100" s="71">
        <f t="shared" si="139"/>
        <v>0</v>
      </c>
      <c r="CG100" s="71">
        <f t="shared" si="139"/>
        <v>0</v>
      </c>
      <c r="CH100" s="71">
        <f t="shared" si="139"/>
        <v>0</v>
      </c>
      <c r="CI100" s="71">
        <f t="shared" si="139"/>
        <v>0</v>
      </c>
      <c r="CJ100" s="71">
        <f t="shared" si="139"/>
        <v>0</v>
      </c>
      <c r="CK100" s="71">
        <f t="shared" si="139"/>
        <v>0</v>
      </c>
      <c r="CL100" s="71">
        <f t="shared" si="139"/>
        <v>0</v>
      </c>
      <c r="CM100" s="71">
        <f t="shared" si="139"/>
        <v>0</v>
      </c>
      <c r="CN100" s="71">
        <f t="shared" si="116"/>
        <v>0</v>
      </c>
      <c r="CQ100" s="72">
        <f t="shared" si="134"/>
        <v>0</v>
      </c>
      <c r="CR100" s="72">
        <f t="shared" si="134"/>
        <v>0</v>
      </c>
      <c r="CS100" s="72">
        <f t="shared" si="134"/>
        <v>0</v>
      </c>
      <c r="CT100" s="72">
        <f t="shared" si="134"/>
        <v>0</v>
      </c>
      <c r="CU100" s="72">
        <f t="shared" si="134"/>
        <v>0</v>
      </c>
      <c r="CV100" s="72">
        <f t="shared" si="134"/>
        <v>0</v>
      </c>
      <c r="CW100" s="72">
        <f t="shared" si="134"/>
        <v>1246838.870866</v>
      </c>
      <c r="CX100" s="72">
        <f t="shared" si="134"/>
        <v>1246838.870866</v>
      </c>
      <c r="CY100" s="72">
        <f t="shared" si="134"/>
        <v>0</v>
      </c>
      <c r="CZ100" s="72">
        <f t="shared" si="134"/>
        <v>0</v>
      </c>
      <c r="DA100" s="72">
        <f t="shared" si="134"/>
        <v>0</v>
      </c>
      <c r="DB100" s="72">
        <f t="shared" si="134"/>
        <v>0</v>
      </c>
      <c r="DC100" s="72">
        <f t="shared" si="134"/>
        <v>0</v>
      </c>
      <c r="DD100" s="72">
        <f t="shared" si="134"/>
        <v>0</v>
      </c>
      <c r="DE100" s="72">
        <f t="shared" si="134"/>
        <v>0</v>
      </c>
      <c r="DF100" s="72">
        <f t="shared" si="92"/>
        <v>0</v>
      </c>
      <c r="DG100" s="73"/>
      <c r="DI100" s="72">
        <f t="shared" si="140"/>
        <v>0</v>
      </c>
      <c r="DJ100" s="72">
        <f t="shared" si="140"/>
        <v>0</v>
      </c>
      <c r="DK100" s="72">
        <f t="shared" si="140"/>
        <v>0</v>
      </c>
      <c r="DL100" s="72">
        <f t="shared" si="140"/>
        <v>0</v>
      </c>
      <c r="DM100" s="72">
        <f t="shared" si="140"/>
        <v>0</v>
      </c>
      <c r="DN100" s="72">
        <f t="shared" si="140"/>
        <v>0</v>
      </c>
      <c r="DO100" s="72">
        <f t="shared" si="140"/>
        <v>123658.6702374625</v>
      </c>
      <c r="DP100" s="72">
        <f t="shared" si="140"/>
        <v>123658.6702374625</v>
      </c>
      <c r="DQ100" s="72">
        <f t="shared" si="140"/>
        <v>0</v>
      </c>
      <c r="DR100" s="72">
        <f t="shared" si="140"/>
        <v>0</v>
      </c>
      <c r="DS100" s="72">
        <f t="shared" si="140"/>
        <v>0</v>
      </c>
      <c r="DT100" s="72">
        <f t="shared" si="140"/>
        <v>0</v>
      </c>
      <c r="DU100" s="72">
        <f t="shared" si="140"/>
        <v>0</v>
      </c>
      <c r="DV100" s="72">
        <f t="shared" si="140"/>
        <v>0</v>
      </c>
      <c r="DW100" s="72">
        <f t="shared" si="140"/>
        <v>0</v>
      </c>
      <c r="DX100" s="72">
        <f t="shared" si="140"/>
        <v>0</v>
      </c>
      <c r="EA100" s="72">
        <f t="shared" si="135"/>
        <v>0</v>
      </c>
      <c r="EB100" s="72">
        <f t="shared" si="135"/>
        <v>0</v>
      </c>
      <c r="EC100" s="72">
        <f t="shared" si="135"/>
        <v>0</v>
      </c>
      <c r="ED100" s="72">
        <f t="shared" si="135"/>
        <v>0</v>
      </c>
      <c r="EE100" s="72">
        <f t="shared" si="135"/>
        <v>0</v>
      </c>
      <c r="EF100" s="72">
        <f t="shared" si="135"/>
        <v>0</v>
      </c>
      <c r="EG100" s="72">
        <f t="shared" si="135"/>
        <v>98868.415833333333</v>
      </c>
      <c r="EH100" s="72">
        <f t="shared" si="135"/>
        <v>98868.415833333333</v>
      </c>
      <c r="EI100" s="72">
        <f t="shared" si="135"/>
        <v>0</v>
      </c>
      <c r="EJ100" s="72">
        <f t="shared" si="135"/>
        <v>0</v>
      </c>
      <c r="EK100" s="72">
        <f t="shared" si="135"/>
        <v>0</v>
      </c>
      <c r="EL100" s="72">
        <f t="shared" si="135"/>
        <v>0</v>
      </c>
      <c r="EM100" s="72">
        <f t="shared" si="135"/>
        <v>0</v>
      </c>
      <c r="EN100" s="72">
        <f t="shared" si="135"/>
        <v>0</v>
      </c>
      <c r="EO100" s="72">
        <f t="shared" si="135"/>
        <v>0</v>
      </c>
      <c r="EP100" s="72">
        <f t="shared" si="93"/>
        <v>0</v>
      </c>
      <c r="ES100" s="72">
        <f t="shared" si="136"/>
        <v>0</v>
      </c>
      <c r="ET100" s="72">
        <f t="shared" si="136"/>
        <v>0</v>
      </c>
      <c r="EU100" s="72">
        <f t="shared" si="136"/>
        <v>0</v>
      </c>
      <c r="EV100" s="72">
        <f t="shared" si="136"/>
        <v>0</v>
      </c>
      <c r="EW100" s="72">
        <f t="shared" si="136"/>
        <v>0</v>
      </c>
      <c r="EX100" s="72">
        <f t="shared" si="136"/>
        <v>0</v>
      </c>
      <c r="EY100" s="72">
        <f t="shared" si="136"/>
        <v>65837.5</v>
      </c>
      <c r="EZ100" s="72">
        <f t="shared" si="136"/>
        <v>65837.5</v>
      </c>
      <c r="FA100" s="72">
        <f t="shared" si="136"/>
        <v>0</v>
      </c>
      <c r="FB100" s="72">
        <f t="shared" si="136"/>
        <v>0</v>
      </c>
      <c r="FC100" s="72">
        <f t="shared" si="136"/>
        <v>0</v>
      </c>
      <c r="FD100" s="72">
        <f t="shared" si="136"/>
        <v>0</v>
      </c>
      <c r="FE100" s="72">
        <f t="shared" si="136"/>
        <v>0</v>
      </c>
      <c r="FF100" s="72">
        <f t="shared" si="136"/>
        <v>0</v>
      </c>
      <c r="FG100" s="72">
        <f t="shared" si="136"/>
        <v>0</v>
      </c>
      <c r="FH100" s="72">
        <f t="shared" si="94"/>
        <v>0</v>
      </c>
      <c r="FK100" s="72">
        <f t="shared" si="129"/>
        <v>0</v>
      </c>
      <c r="FL100" s="72">
        <f t="shared" si="129"/>
        <v>0</v>
      </c>
      <c r="FM100" s="72">
        <f t="shared" si="129"/>
        <v>0</v>
      </c>
      <c r="FN100" s="72">
        <f t="shared" si="129"/>
        <v>0</v>
      </c>
      <c r="FO100" s="72">
        <f t="shared" si="129"/>
        <v>0</v>
      </c>
      <c r="FP100" s="72">
        <f t="shared" si="129"/>
        <v>0</v>
      </c>
      <c r="FQ100" s="72">
        <f t="shared" si="129"/>
        <v>0</v>
      </c>
      <c r="FR100" s="72">
        <f t="shared" si="129"/>
        <v>0</v>
      </c>
      <c r="FS100" s="72">
        <f t="shared" si="129"/>
        <v>0</v>
      </c>
      <c r="FT100" s="72">
        <f t="shared" si="129"/>
        <v>0</v>
      </c>
      <c r="FU100" s="72">
        <f t="shared" si="129"/>
        <v>0</v>
      </c>
      <c r="FV100" s="72">
        <f t="shared" si="129"/>
        <v>0</v>
      </c>
      <c r="FW100" s="72">
        <f t="shared" si="129"/>
        <v>0</v>
      </c>
      <c r="FX100" s="72">
        <f t="shared" ref="FK100:FZ115" si="151">+AD100*$BT100</f>
        <v>0</v>
      </c>
      <c r="FY100" s="72">
        <f t="shared" si="151"/>
        <v>0</v>
      </c>
      <c r="FZ100" s="72">
        <f t="shared" si="151"/>
        <v>0</v>
      </c>
    </row>
    <row r="101" spans="2:182" s="63" customFormat="1" x14ac:dyDescent="0.25">
      <c r="B101" s="59">
        <v>81</v>
      </c>
      <c r="C101" s="60" t="s">
        <v>30</v>
      </c>
      <c r="D101" s="61" t="s">
        <v>48</v>
      </c>
      <c r="E101" s="74" t="s">
        <v>136</v>
      </c>
      <c r="F101" s="74" t="s">
        <v>137</v>
      </c>
      <c r="H101" s="64">
        <v>44887</v>
      </c>
      <c r="I101" s="64">
        <v>44897</v>
      </c>
      <c r="J101" s="64">
        <v>44904</v>
      </c>
      <c r="K101" s="64">
        <v>44912</v>
      </c>
      <c r="L101" s="64">
        <v>44915</v>
      </c>
      <c r="M101" s="64">
        <v>44927</v>
      </c>
      <c r="N101" s="64">
        <v>44958</v>
      </c>
      <c r="O101" s="65">
        <v>1</v>
      </c>
      <c r="Q101" s="65">
        <v>0</v>
      </c>
      <c r="R101" s="65">
        <v>0</v>
      </c>
      <c r="S101" s="66">
        <v>0</v>
      </c>
      <c r="T101" s="66">
        <v>0</v>
      </c>
      <c r="U101" s="66">
        <v>0</v>
      </c>
      <c r="V101" s="66">
        <v>0</v>
      </c>
      <c r="W101" s="66">
        <v>0</v>
      </c>
      <c r="X101" s="66">
        <v>1</v>
      </c>
      <c r="Y101" s="66">
        <v>0</v>
      </c>
      <c r="Z101" s="66"/>
      <c r="AA101" s="66"/>
      <c r="AB101" s="66"/>
      <c r="AC101" s="65"/>
      <c r="AD101" s="65"/>
      <c r="AE101" s="65"/>
      <c r="AF101" s="65"/>
      <c r="AG101" s="65"/>
      <c r="AI101" s="65">
        <f t="shared" si="0"/>
        <v>1</v>
      </c>
      <c r="AK101" s="67">
        <v>973087.99</v>
      </c>
      <c r="AL101" s="67">
        <v>158333</v>
      </c>
      <c r="AM101" s="67">
        <v>0</v>
      </c>
      <c r="AN101" s="67">
        <v>55000</v>
      </c>
      <c r="AO101" s="67">
        <f t="shared" si="101"/>
        <v>129547.70335500001</v>
      </c>
      <c r="AP101" s="67">
        <f t="shared" si="102"/>
        <v>79199.469300000012</v>
      </c>
      <c r="AQ101" s="67">
        <f t="shared" si="103"/>
        <v>6788.5259400000004</v>
      </c>
      <c r="AR101" s="67">
        <f t="shared" si="104"/>
        <v>0</v>
      </c>
      <c r="AS101" s="67">
        <f t="shared" si="130"/>
        <v>5531.4116562000017</v>
      </c>
      <c r="AT101" s="67">
        <f t="shared" si="26"/>
        <v>965353.87974879995</v>
      </c>
      <c r="AU101" s="68"/>
      <c r="AV101" s="69">
        <f t="shared" si="27"/>
        <v>973087.99</v>
      </c>
      <c r="AW101" s="69">
        <f t="shared" si="6"/>
        <v>158333</v>
      </c>
      <c r="AX101" s="69">
        <f t="shared" si="6"/>
        <v>0</v>
      </c>
      <c r="AY101" s="69">
        <f t="shared" si="6"/>
        <v>55000</v>
      </c>
      <c r="AZ101" s="67">
        <f t="shared" si="105"/>
        <v>27154.103760000002</v>
      </c>
      <c r="BA101" s="69">
        <f t="shared" si="106"/>
        <v>0</v>
      </c>
      <c r="BB101" s="69">
        <f t="shared" si="107"/>
        <v>10748.499405</v>
      </c>
      <c r="BC101" s="69">
        <f t="shared" si="108"/>
        <v>22515.277701000003</v>
      </c>
      <c r="BD101" s="69">
        <f t="shared" si="28"/>
        <v>65999.557750000007</v>
      </c>
      <c r="BE101" s="69">
        <f t="shared" si="131"/>
        <v>54736.199437499999</v>
      </c>
      <c r="BF101" s="69">
        <f t="shared" si="109"/>
        <v>2922.9130499624935</v>
      </c>
      <c r="BG101" s="69">
        <f t="shared" si="110"/>
        <v>98868.415833333333</v>
      </c>
      <c r="BH101" s="69">
        <f t="shared" si="111"/>
        <v>62500</v>
      </c>
      <c r="BI101" s="69">
        <f t="shared" si="112"/>
        <v>3337.5</v>
      </c>
      <c r="BJ101" s="69">
        <f t="shared" si="132"/>
        <v>0</v>
      </c>
      <c r="BK101" s="69">
        <f t="shared" si="113"/>
        <v>0</v>
      </c>
      <c r="BL101" s="69">
        <f t="shared" si="133"/>
        <v>0</v>
      </c>
      <c r="BM101" s="69"/>
      <c r="BN101" s="69">
        <f t="shared" si="29"/>
        <v>1535203.4569367957</v>
      </c>
      <c r="BO101" s="70"/>
      <c r="BP101" s="71">
        <f t="shared" si="146"/>
        <v>1246838.870866</v>
      </c>
      <c r="BQ101" s="71">
        <f t="shared" si="147"/>
        <v>123658.6702374625</v>
      </c>
      <c r="BR101" s="71">
        <f t="shared" si="148"/>
        <v>98868.415833333333</v>
      </c>
      <c r="BS101" s="71">
        <f t="shared" si="149"/>
        <v>65837.5</v>
      </c>
      <c r="BT101" s="71">
        <f t="shared" si="114"/>
        <v>0</v>
      </c>
      <c r="BU101" s="71">
        <f t="shared" si="150"/>
        <v>1535203.4569367957</v>
      </c>
      <c r="BW101" s="68"/>
      <c r="BX101" s="71">
        <f t="shared" si="139"/>
        <v>0</v>
      </c>
      <c r="BY101" s="71">
        <f t="shared" si="139"/>
        <v>0</v>
      </c>
      <c r="BZ101" s="71">
        <f t="shared" si="139"/>
        <v>0</v>
      </c>
      <c r="CA101" s="71">
        <f t="shared" si="139"/>
        <v>0</v>
      </c>
      <c r="CB101" s="71">
        <f t="shared" si="139"/>
        <v>0</v>
      </c>
      <c r="CC101" s="71">
        <f t="shared" si="139"/>
        <v>0</v>
      </c>
      <c r="CD101" s="71">
        <f t="shared" si="139"/>
        <v>0</v>
      </c>
      <c r="CE101" s="71">
        <f t="shared" si="139"/>
        <v>1535203.4569367957</v>
      </c>
      <c r="CF101" s="71">
        <f t="shared" si="139"/>
        <v>0</v>
      </c>
      <c r="CG101" s="71">
        <f t="shared" si="139"/>
        <v>0</v>
      </c>
      <c r="CH101" s="71">
        <f t="shared" si="139"/>
        <v>0</v>
      </c>
      <c r="CI101" s="71">
        <f t="shared" si="139"/>
        <v>0</v>
      </c>
      <c r="CJ101" s="71">
        <f t="shared" si="139"/>
        <v>0</v>
      </c>
      <c r="CK101" s="71">
        <f t="shared" si="139"/>
        <v>0</v>
      </c>
      <c r="CL101" s="71">
        <f t="shared" si="139"/>
        <v>0</v>
      </c>
      <c r="CM101" s="71">
        <f t="shared" si="139"/>
        <v>0</v>
      </c>
      <c r="CN101" s="71">
        <f t="shared" si="116"/>
        <v>0</v>
      </c>
      <c r="CQ101" s="72">
        <f t="shared" si="134"/>
        <v>0</v>
      </c>
      <c r="CR101" s="72">
        <f t="shared" si="134"/>
        <v>0</v>
      </c>
      <c r="CS101" s="72">
        <f t="shared" si="134"/>
        <v>0</v>
      </c>
      <c r="CT101" s="72">
        <f t="shared" si="134"/>
        <v>0</v>
      </c>
      <c r="CU101" s="72">
        <f t="shared" si="134"/>
        <v>0</v>
      </c>
      <c r="CV101" s="72">
        <f t="shared" si="134"/>
        <v>0</v>
      </c>
      <c r="CW101" s="72">
        <f t="shared" si="134"/>
        <v>0</v>
      </c>
      <c r="CX101" s="72">
        <f t="shared" si="134"/>
        <v>1246838.870866</v>
      </c>
      <c r="CY101" s="72">
        <f t="shared" si="134"/>
        <v>0</v>
      </c>
      <c r="CZ101" s="72">
        <f t="shared" si="134"/>
        <v>0</v>
      </c>
      <c r="DA101" s="72">
        <f t="shared" si="134"/>
        <v>0</v>
      </c>
      <c r="DB101" s="72">
        <f t="shared" si="134"/>
        <v>0</v>
      </c>
      <c r="DC101" s="72">
        <f t="shared" si="134"/>
        <v>0</v>
      </c>
      <c r="DD101" s="72">
        <f t="shared" si="134"/>
        <v>0</v>
      </c>
      <c r="DE101" s="72">
        <f t="shared" si="134"/>
        <v>0</v>
      </c>
      <c r="DF101" s="72">
        <f t="shared" si="92"/>
        <v>0</v>
      </c>
      <c r="DG101" s="73"/>
      <c r="DI101" s="72">
        <f t="shared" si="140"/>
        <v>0</v>
      </c>
      <c r="DJ101" s="72">
        <f t="shared" si="140"/>
        <v>0</v>
      </c>
      <c r="DK101" s="72">
        <f t="shared" si="140"/>
        <v>0</v>
      </c>
      <c r="DL101" s="72">
        <f t="shared" si="140"/>
        <v>0</v>
      </c>
      <c r="DM101" s="72">
        <f t="shared" si="140"/>
        <v>0</v>
      </c>
      <c r="DN101" s="72">
        <f t="shared" si="140"/>
        <v>0</v>
      </c>
      <c r="DO101" s="72">
        <f t="shared" si="140"/>
        <v>0</v>
      </c>
      <c r="DP101" s="72">
        <f t="shared" si="140"/>
        <v>123658.6702374625</v>
      </c>
      <c r="DQ101" s="72">
        <f t="shared" si="140"/>
        <v>0</v>
      </c>
      <c r="DR101" s="72">
        <f t="shared" si="140"/>
        <v>0</v>
      </c>
      <c r="DS101" s="72">
        <f t="shared" si="140"/>
        <v>0</v>
      </c>
      <c r="DT101" s="72">
        <f t="shared" si="140"/>
        <v>0</v>
      </c>
      <c r="DU101" s="72">
        <f t="shared" si="140"/>
        <v>0</v>
      </c>
      <c r="DV101" s="72">
        <f t="shared" si="140"/>
        <v>0</v>
      </c>
      <c r="DW101" s="72">
        <f t="shared" si="140"/>
        <v>0</v>
      </c>
      <c r="DX101" s="72">
        <f t="shared" si="140"/>
        <v>0</v>
      </c>
      <c r="EA101" s="72">
        <f t="shared" si="135"/>
        <v>0</v>
      </c>
      <c r="EB101" s="72">
        <f t="shared" si="135"/>
        <v>0</v>
      </c>
      <c r="EC101" s="72">
        <f t="shared" si="135"/>
        <v>0</v>
      </c>
      <c r="ED101" s="72">
        <f t="shared" si="135"/>
        <v>0</v>
      </c>
      <c r="EE101" s="72">
        <f t="shared" si="135"/>
        <v>0</v>
      </c>
      <c r="EF101" s="72">
        <f t="shared" si="135"/>
        <v>0</v>
      </c>
      <c r="EG101" s="72">
        <f t="shared" si="135"/>
        <v>0</v>
      </c>
      <c r="EH101" s="72">
        <f t="shared" si="135"/>
        <v>98868.415833333333</v>
      </c>
      <c r="EI101" s="72">
        <f t="shared" si="135"/>
        <v>0</v>
      </c>
      <c r="EJ101" s="72">
        <f t="shared" si="135"/>
        <v>0</v>
      </c>
      <c r="EK101" s="72">
        <f t="shared" si="135"/>
        <v>0</v>
      </c>
      <c r="EL101" s="72">
        <f t="shared" si="135"/>
        <v>0</v>
      </c>
      <c r="EM101" s="72">
        <f t="shared" si="135"/>
        <v>0</v>
      </c>
      <c r="EN101" s="72">
        <f t="shared" si="135"/>
        <v>0</v>
      </c>
      <c r="EO101" s="72">
        <f t="shared" si="135"/>
        <v>0</v>
      </c>
      <c r="EP101" s="72">
        <f t="shared" si="93"/>
        <v>0</v>
      </c>
      <c r="ES101" s="72">
        <f t="shared" si="136"/>
        <v>0</v>
      </c>
      <c r="ET101" s="72">
        <f t="shared" si="136"/>
        <v>0</v>
      </c>
      <c r="EU101" s="72">
        <f t="shared" si="136"/>
        <v>0</v>
      </c>
      <c r="EV101" s="72">
        <f t="shared" si="136"/>
        <v>0</v>
      </c>
      <c r="EW101" s="72">
        <f t="shared" si="136"/>
        <v>0</v>
      </c>
      <c r="EX101" s="72">
        <f t="shared" si="136"/>
        <v>0</v>
      </c>
      <c r="EY101" s="72">
        <f t="shared" si="136"/>
        <v>0</v>
      </c>
      <c r="EZ101" s="72">
        <f t="shared" si="136"/>
        <v>65837.5</v>
      </c>
      <c r="FA101" s="72">
        <f t="shared" si="136"/>
        <v>0</v>
      </c>
      <c r="FB101" s="72">
        <f t="shared" si="136"/>
        <v>0</v>
      </c>
      <c r="FC101" s="72">
        <f t="shared" si="136"/>
        <v>0</v>
      </c>
      <c r="FD101" s="72">
        <f t="shared" si="136"/>
        <v>0</v>
      </c>
      <c r="FE101" s="72">
        <f t="shared" si="136"/>
        <v>0</v>
      </c>
      <c r="FF101" s="72">
        <f t="shared" si="136"/>
        <v>0</v>
      </c>
      <c r="FG101" s="72">
        <f t="shared" si="136"/>
        <v>0</v>
      </c>
      <c r="FH101" s="72">
        <f t="shared" si="94"/>
        <v>0</v>
      </c>
      <c r="FK101" s="72">
        <f t="shared" si="151"/>
        <v>0</v>
      </c>
      <c r="FL101" s="72">
        <f t="shared" si="151"/>
        <v>0</v>
      </c>
      <c r="FM101" s="72">
        <f t="shared" si="151"/>
        <v>0</v>
      </c>
      <c r="FN101" s="72">
        <f t="shared" si="151"/>
        <v>0</v>
      </c>
      <c r="FO101" s="72">
        <f t="shared" si="151"/>
        <v>0</v>
      </c>
      <c r="FP101" s="72">
        <f t="shared" si="151"/>
        <v>0</v>
      </c>
      <c r="FQ101" s="72">
        <f t="shared" si="151"/>
        <v>0</v>
      </c>
      <c r="FR101" s="72">
        <f t="shared" si="151"/>
        <v>0</v>
      </c>
      <c r="FS101" s="72">
        <f t="shared" si="151"/>
        <v>0</v>
      </c>
      <c r="FT101" s="72">
        <f t="shared" si="151"/>
        <v>0</v>
      </c>
      <c r="FU101" s="72">
        <f t="shared" si="151"/>
        <v>0</v>
      </c>
      <c r="FV101" s="72">
        <f t="shared" si="151"/>
        <v>0</v>
      </c>
      <c r="FW101" s="72">
        <f t="shared" si="151"/>
        <v>0</v>
      </c>
      <c r="FX101" s="72">
        <f t="shared" si="151"/>
        <v>0</v>
      </c>
      <c r="FY101" s="72">
        <f t="shared" si="151"/>
        <v>0</v>
      </c>
      <c r="FZ101" s="72">
        <f t="shared" si="151"/>
        <v>0</v>
      </c>
    </row>
    <row r="102" spans="2:182" s="63" customFormat="1" x14ac:dyDescent="0.25">
      <c r="B102" s="59">
        <v>82</v>
      </c>
      <c r="C102" s="60" t="s">
        <v>30</v>
      </c>
      <c r="D102" s="61" t="s">
        <v>48</v>
      </c>
      <c r="E102" s="74" t="s">
        <v>136</v>
      </c>
      <c r="F102" s="74" t="s">
        <v>137</v>
      </c>
      <c r="H102" s="64">
        <v>44887</v>
      </c>
      <c r="I102" s="64">
        <v>44897</v>
      </c>
      <c r="J102" s="64">
        <v>44904</v>
      </c>
      <c r="K102" s="64">
        <v>44912</v>
      </c>
      <c r="L102" s="64">
        <v>44915</v>
      </c>
      <c r="M102" s="64">
        <v>44927</v>
      </c>
      <c r="N102" s="64">
        <v>44958</v>
      </c>
      <c r="O102" s="65">
        <v>1</v>
      </c>
      <c r="Q102" s="65">
        <v>0</v>
      </c>
      <c r="R102" s="65">
        <v>0</v>
      </c>
      <c r="S102" s="66">
        <v>0</v>
      </c>
      <c r="T102" s="66">
        <v>0</v>
      </c>
      <c r="U102" s="66">
        <v>0</v>
      </c>
      <c r="V102" s="66">
        <v>0</v>
      </c>
      <c r="W102" s="66">
        <v>0</v>
      </c>
      <c r="X102" s="66">
        <v>1</v>
      </c>
      <c r="Y102" s="66">
        <v>0</v>
      </c>
      <c r="Z102" s="66"/>
      <c r="AA102" s="66"/>
      <c r="AB102" s="66"/>
      <c r="AC102" s="65"/>
      <c r="AD102" s="65"/>
      <c r="AE102" s="65"/>
      <c r="AF102" s="65"/>
      <c r="AG102" s="65"/>
      <c r="AI102" s="65">
        <f t="shared" si="0"/>
        <v>1</v>
      </c>
      <c r="AK102" s="67">
        <v>973087.99</v>
      </c>
      <c r="AL102" s="67">
        <v>158333</v>
      </c>
      <c r="AM102" s="67">
        <v>0</v>
      </c>
      <c r="AN102" s="67">
        <v>55000</v>
      </c>
      <c r="AO102" s="67">
        <f t="shared" si="101"/>
        <v>129547.70335500001</v>
      </c>
      <c r="AP102" s="67">
        <f t="shared" si="102"/>
        <v>79199.469300000012</v>
      </c>
      <c r="AQ102" s="67">
        <f t="shared" si="103"/>
        <v>6788.5259400000004</v>
      </c>
      <c r="AR102" s="67">
        <f t="shared" si="104"/>
        <v>0</v>
      </c>
      <c r="AS102" s="67">
        <f t="shared" si="130"/>
        <v>5531.4116562000017</v>
      </c>
      <c r="AT102" s="67">
        <f t="shared" si="26"/>
        <v>965353.87974879995</v>
      </c>
      <c r="AU102" s="68"/>
      <c r="AV102" s="69">
        <f t="shared" si="27"/>
        <v>973087.99</v>
      </c>
      <c r="AW102" s="69">
        <f t="shared" si="6"/>
        <v>158333</v>
      </c>
      <c r="AX102" s="69">
        <f t="shared" si="6"/>
        <v>0</v>
      </c>
      <c r="AY102" s="69">
        <f t="shared" si="6"/>
        <v>55000</v>
      </c>
      <c r="AZ102" s="67">
        <f t="shared" si="105"/>
        <v>27154.103760000002</v>
      </c>
      <c r="BA102" s="69">
        <f t="shared" si="106"/>
        <v>0</v>
      </c>
      <c r="BB102" s="69">
        <f t="shared" si="107"/>
        <v>10748.499405</v>
      </c>
      <c r="BC102" s="69">
        <f t="shared" si="108"/>
        <v>22515.277701000003</v>
      </c>
      <c r="BD102" s="69">
        <f t="shared" si="28"/>
        <v>65999.557750000007</v>
      </c>
      <c r="BE102" s="69">
        <f t="shared" si="131"/>
        <v>54736.199437499999</v>
      </c>
      <c r="BF102" s="69">
        <f t="shared" si="109"/>
        <v>2922.9130499624935</v>
      </c>
      <c r="BG102" s="69">
        <f t="shared" si="110"/>
        <v>98868.415833333333</v>
      </c>
      <c r="BH102" s="69">
        <f t="shared" si="111"/>
        <v>62500</v>
      </c>
      <c r="BI102" s="69">
        <f t="shared" si="112"/>
        <v>3337.5</v>
      </c>
      <c r="BJ102" s="69">
        <f t="shared" si="132"/>
        <v>0</v>
      </c>
      <c r="BK102" s="69">
        <f t="shared" si="113"/>
        <v>0</v>
      </c>
      <c r="BL102" s="69">
        <f t="shared" si="133"/>
        <v>0</v>
      </c>
      <c r="BM102" s="69"/>
      <c r="BN102" s="69">
        <f t="shared" si="29"/>
        <v>1535203.4569367957</v>
      </c>
      <c r="BO102" s="70"/>
      <c r="BP102" s="71">
        <f t="shared" si="146"/>
        <v>1246838.870866</v>
      </c>
      <c r="BQ102" s="71">
        <f t="shared" si="147"/>
        <v>123658.6702374625</v>
      </c>
      <c r="BR102" s="71">
        <f t="shared" si="148"/>
        <v>98868.415833333333</v>
      </c>
      <c r="BS102" s="71">
        <f t="shared" si="149"/>
        <v>65837.5</v>
      </c>
      <c r="BT102" s="71">
        <f t="shared" si="114"/>
        <v>0</v>
      </c>
      <c r="BU102" s="71">
        <f t="shared" si="150"/>
        <v>1535203.4569367957</v>
      </c>
      <c r="BW102" s="68"/>
      <c r="BX102" s="71">
        <f t="shared" si="139"/>
        <v>0</v>
      </c>
      <c r="BY102" s="71">
        <f t="shared" si="139"/>
        <v>0</v>
      </c>
      <c r="BZ102" s="71">
        <f t="shared" si="139"/>
        <v>0</v>
      </c>
      <c r="CA102" s="71">
        <f t="shared" si="139"/>
        <v>0</v>
      </c>
      <c r="CB102" s="71">
        <f t="shared" si="139"/>
        <v>0</v>
      </c>
      <c r="CC102" s="71">
        <f t="shared" si="139"/>
        <v>0</v>
      </c>
      <c r="CD102" s="71">
        <f t="shared" si="139"/>
        <v>0</v>
      </c>
      <c r="CE102" s="71">
        <f t="shared" si="139"/>
        <v>1535203.4569367957</v>
      </c>
      <c r="CF102" s="71">
        <f t="shared" si="139"/>
        <v>0</v>
      </c>
      <c r="CG102" s="71">
        <f t="shared" si="139"/>
        <v>0</v>
      </c>
      <c r="CH102" s="71">
        <f t="shared" si="139"/>
        <v>0</v>
      </c>
      <c r="CI102" s="71">
        <f t="shared" si="139"/>
        <v>0</v>
      </c>
      <c r="CJ102" s="71">
        <f t="shared" si="139"/>
        <v>0</v>
      </c>
      <c r="CK102" s="71">
        <f t="shared" si="139"/>
        <v>0</v>
      </c>
      <c r="CL102" s="71">
        <f t="shared" si="139"/>
        <v>0</v>
      </c>
      <c r="CM102" s="71">
        <f t="shared" si="139"/>
        <v>0</v>
      </c>
      <c r="CN102" s="71">
        <f t="shared" si="116"/>
        <v>0</v>
      </c>
      <c r="CQ102" s="72">
        <f t="shared" ref="CQ102:DE118" si="152">+Q102*$BP102</f>
        <v>0</v>
      </c>
      <c r="CR102" s="72">
        <f t="shared" si="152"/>
        <v>0</v>
      </c>
      <c r="CS102" s="72">
        <f t="shared" si="152"/>
        <v>0</v>
      </c>
      <c r="CT102" s="72">
        <f t="shared" si="152"/>
        <v>0</v>
      </c>
      <c r="CU102" s="72">
        <f t="shared" si="152"/>
        <v>0</v>
      </c>
      <c r="CV102" s="72">
        <f t="shared" si="152"/>
        <v>0</v>
      </c>
      <c r="CW102" s="72">
        <f t="shared" si="152"/>
        <v>0</v>
      </c>
      <c r="CX102" s="72">
        <f t="shared" si="152"/>
        <v>1246838.870866</v>
      </c>
      <c r="CY102" s="72">
        <f t="shared" si="152"/>
        <v>0</v>
      </c>
      <c r="CZ102" s="72">
        <f t="shared" si="152"/>
        <v>0</v>
      </c>
      <c r="DA102" s="72">
        <f t="shared" si="152"/>
        <v>0</v>
      </c>
      <c r="DB102" s="72">
        <f t="shared" si="152"/>
        <v>0</v>
      </c>
      <c r="DC102" s="72">
        <f t="shared" si="152"/>
        <v>0</v>
      </c>
      <c r="DD102" s="72">
        <f t="shared" si="152"/>
        <v>0</v>
      </c>
      <c r="DE102" s="72">
        <f t="shared" si="152"/>
        <v>0</v>
      </c>
      <c r="DF102" s="72">
        <f t="shared" si="92"/>
        <v>0</v>
      </c>
      <c r="DG102" s="73"/>
      <c r="DI102" s="72">
        <f t="shared" si="140"/>
        <v>0</v>
      </c>
      <c r="DJ102" s="72">
        <f t="shared" si="140"/>
        <v>0</v>
      </c>
      <c r="DK102" s="72">
        <f t="shared" si="140"/>
        <v>0</v>
      </c>
      <c r="DL102" s="72">
        <f t="shared" si="140"/>
        <v>0</v>
      </c>
      <c r="DM102" s="72">
        <f t="shared" si="140"/>
        <v>0</v>
      </c>
      <c r="DN102" s="72">
        <f t="shared" si="140"/>
        <v>0</v>
      </c>
      <c r="DO102" s="72">
        <f t="shared" si="140"/>
        <v>0</v>
      </c>
      <c r="DP102" s="72">
        <f t="shared" si="140"/>
        <v>123658.6702374625</v>
      </c>
      <c r="DQ102" s="72">
        <f t="shared" si="140"/>
        <v>0</v>
      </c>
      <c r="DR102" s="72">
        <f t="shared" si="140"/>
        <v>0</v>
      </c>
      <c r="DS102" s="72">
        <f t="shared" si="140"/>
        <v>0</v>
      </c>
      <c r="DT102" s="72">
        <f t="shared" si="140"/>
        <v>0</v>
      </c>
      <c r="DU102" s="72">
        <f t="shared" si="140"/>
        <v>0</v>
      </c>
      <c r="DV102" s="72">
        <f t="shared" si="140"/>
        <v>0</v>
      </c>
      <c r="DW102" s="72">
        <f t="shared" si="140"/>
        <v>0</v>
      </c>
      <c r="DX102" s="72">
        <f t="shared" si="140"/>
        <v>0</v>
      </c>
      <c r="EA102" s="72">
        <f t="shared" ref="EA102:EO118" si="153">+Q102*$BR102</f>
        <v>0</v>
      </c>
      <c r="EB102" s="72">
        <f t="shared" si="153"/>
        <v>0</v>
      </c>
      <c r="EC102" s="72">
        <f t="shared" si="153"/>
        <v>0</v>
      </c>
      <c r="ED102" s="72">
        <f t="shared" si="153"/>
        <v>0</v>
      </c>
      <c r="EE102" s="72">
        <f t="shared" si="153"/>
        <v>0</v>
      </c>
      <c r="EF102" s="72">
        <f t="shared" si="153"/>
        <v>0</v>
      </c>
      <c r="EG102" s="72">
        <f t="shared" si="153"/>
        <v>0</v>
      </c>
      <c r="EH102" s="72">
        <f t="shared" si="153"/>
        <v>98868.415833333333</v>
      </c>
      <c r="EI102" s="72">
        <f t="shared" si="153"/>
        <v>0</v>
      </c>
      <c r="EJ102" s="72">
        <f t="shared" si="153"/>
        <v>0</v>
      </c>
      <c r="EK102" s="72">
        <f t="shared" si="153"/>
        <v>0</v>
      </c>
      <c r="EL102" s="72">
        <f t="shared" si="153"/>
        <v>0</v>
      </c>
      <c r="EM102" s="72">
        <f t="shared" si="153"/>
        <v>0</v>
      </c>
      <c r="EN102" s="72">
        <f t="shared" si="153"/>
        <v>0</v>
      </c>
      <c r="EO102" s="72">
        <f t="shared" si="153"/>
        <v>0</v>
      </c>
      <c r="EP102" s="72">
        <f t="shared" si="93"/>
        <v>0</v>
      </c>
      <c r="ES102" s="72">
        <f t="shared" ref="ES102:FG118" si="154">+Q102*$BS102</f>
        <v>0</v>
      </c>
      <c r="ET102" s="72">
        <f t="shared" si="154"/>
        <v>0</v>
      </c>
      <c r="EU102" s="72">
        <f t="shared" si="154"/>
        <v>0</v>
      </c>
      <c r="EV102" s="72">
        <f t="shared" si="154"/>
        <v>0</v>
      </c>
      <c r="EW102" s="72">
        <f t="shared" si="154"/>
        <v>0</v>
      </c>
      <c r="EX102" s="72">
        <f t="shared" si="154"/>
        <v>0</v>
      </c>
      <c r="EY102" s="72">
        <f t="shared" si="154"/>
        <v>0</v>
      </c>
      <c r="EZ102" s="72">
        <f t="shared" si="154"/>
        <v>65837.5</v>
      </c>
      <c r="FA102" s="72">
        <f t="shared" si="154"/>
        <v>0</v>
      </c>
      <c r="FB102" s="72">
        <f t="shared" si="154"/>
        <v>0</v>
      </c>
      <c r="FC102" s="72">
        <f t="shared" si="154"/>
        <v>0</v>
      </c>
      <c r="FD102" s="72">
        <f t="shared" si="154"/>
        <v>0</v>
      </c>
      <c r="FE102" s="72">
        <f t="shared" si="154"/>
        <v>0</v>
      </c>
      <c r="FF102" s="72">
        <f t="shared" si="154"/>
        <v>0</v>
      </c>
      <c r="FG102" s="72">
        <f t="shared" si="154"/>
        <v>0</v>
      </c>
      <c r="FH102" s="72">
        <f t="shared" si="94"/>
        <v>0</v>
      </c>
      <c r="FK102" s="72">
        <f t="shared" si="151"/>
        <v>0</v>
      </c>
      <c r="FL102" s="72">
        <f t="shared" si="151"/>
        <v>0</v>
      </c>
      <c r="FM102" s="72">
        <f t="shared" si="151"/>
        <v>0</v>
      </c>
      <c r="FN102" s="72">
        <f t="shared" si="151"/>
        <v>0</v>
      </c>
      <c r="FO102" s="72">
        <f t="shared" si="151"/>
        <v>0</v>
      </c>
      <c r="FP102" s="72">
        <f t="shared" si="151"/>
        <v>0</v>
      </c>
      <c r="FQ102" s="72">
        <f t="shared" si="151"/>
        <v>0</v>
      </c>
      <c r="FR102" s="72">
        <f t="shared" si="151"/>
        <v>0</v>
      </c>
      <c r="FS102" s="72">
        <f t="shared" si="151"/>
        <v>0</v>
      </c>
      <c r="FT102" s="72">
        <f t="shared" si="151"/>
        <v>0</v>
      </c>
      <c r="FU102" s="72">
        <f t="shared" si="151"/>
        <v>0</v>
      </c>
      <c r="FV102" s="72">
        <f t="shared" si="151"/>
        <v>0</v>
      </c>
      <c r="FW102" s="72">
        <f t="shared" si="151"/>
        <v>0</v>
      </c>
      <c r="FX102" s="72">
        <f t="shared" si="151"/>
        <v>0</v>
      </c>
      <c r="FY102" s="72">
        <f t="shared" si="151"/>
        <v>0</v>
      </c>
      <c r="FZ102" s="72">
        <f t="shared" si="151"/>
        <v>0</v>
      </c>
    </row>
    <row r="103" spans="2:182" s="63" customFormat="1" x14ac:dyDescent="0.25">
      <c r="B103" s="59">
        <v>83</v>
      </c>
      <c r="C103" s="60" t="s">
        <v>30</v>
      </c>
      <c r="D103" s="61" t="s">
        <v>48</v>
      </c>
      <c r="E103" s="74" t="s">
        <v>136</v>
      </c>
      <c r="F103" s="74" t="s">
        <v>137</v>
      </c>
      <c r="H103" s="64">
        <v>44887</v>
      </c>
      <c r="I103" s="64">
        <v>44897</v>
      </c>
      <c r="J103" s="64">
        <v>44904</v>
      </c>
      <c r="K103" s="64">
        <v>44912</v>
      </c>
      <c r="L103" s="64">
        <v>44915</v>
      </c>
      <c r="M103" s="64">
        <v>44927</v>
      </c>
      <c r="N103" s="64">
        <v>44958</v>
      </c>
      <c r="O103" s="65">
        <v>1</v>
      </c>
      <c r="Q103" s="65">
        <v>0</v>
      </c>
      <c r="R103" s="65">
        <v>0</v>
      </c>
      <c r="S103" s="66">
        <v>0</v>
      </c>
      <c r="T103" s="66">
        <v>0</v>
      </c>
      <c r="U103" s="66">
        <v>0</v>
      </c>
      <c r="V103" s="66">
        <v>0</v>
      </c>
      <c r="W103" s="66">
        <v>0</v>
      </c>
      <c r="X103" s="66">
        <v>1</v>
      </c>
      <c r="Y103" s="66">
        <v>0</v>
      </c>
      <c r="Z103" s="66"/>
      <c r="AA103" s="66"/>
      <c r="AB103" s="66"/>
      <c r="AC103" s="65"/>
      <c r="AD103" s="65"/>
      <c r="AE103" s="65"/>
      <c r="AF103" s="65"/>
      <c r="AG103" s="65"/>
      <c r="AI103" s="65">
        <f t="shared" si="0"/>
        <v>1</v>
      </c>
      <c r="AK103" s="67">
        <v>973087.99</v>
      </c>
      <c r="AL103" s="67">
        <v>158333</v>
      </c>
      <c r="AM103" s="67">
        <v>0</v>
      </c>
      <c r="AN103" s="67">
        <v>55000</v>
      </c>
      <c r="AO103" s="67">
        <f t="shared" si="101"/>
        <v>129547.70335500001</v>
      </c>
      <c r="AP103" s="67">
        <f t="shared" si="102"/>
        <v>79199.469300000012</v>
      </c>
      <c r="AQ103" s="67">
        <f t="shared" si="103"/>
        <v>6788.5259400000004</v>
      </c>
      <c r="AR103" s="67">
        <f t="shared" si="104"/>
        <v>0</v>
      </c>
      <c r="AS103" s="67">
        <f t="shared" si="130"/>
        <v>5531.4116562000017</v>
      </c>
      <c r="AT103" s="67">
        <f t="shared" si="26"/>
        <v>965353.87974879995</v>
      </c>
      <c r="AU103" s="68"/>
      <c r="AV103" s="69">
        <f t="shared" si="27"/>
        <v>973087.99</v>
      </c>
      <c r="AW103" s="69">
        <f t="shared" si="6"/>
        <v>158333</v>
      </c>
      <c r="AX103" s="69">
        <f t="shared" si="6"/>
        <v>0</v>
      </c>
      <c r="AY103" s="69">
        <f t="shared" si="6"/>
        <v>55000</v>
      </c>
      <c r="AZ103" s="67">
        <f t="shared" si="105"/>
        <v>27154.103760000002</v>
      </c>
      <c r="BA103" s="69">
        <f t="shared" si="106"/>
        <v>0</v>
      </c>
      <c r="BB103" s="69">
        <f t="shared" si="107"/>
        <v>10748.499405</v>
      </c>
      <c r="BC103" s="69">
        <f t="shared" si="108"/>
        <v>22515.277701000003</v>
      </c>
      <c r="BD103" s="69">
        <f t="shared" si="28"/>
        <v>65999.557750000007</v>
      </c>
      <c r="BE103" s="69">
        <f t="shared" si="131"/>
        <v>54736.199437499999</v>
      </c>
      <c r="BF103" s="69">
        <f t="shared" si="109"/>
        <v>2922.9130499624935</v>
      </c>
      <c r="BG103" s="69">
        <f t="shared" si="110"/>
        <v>98868.415833333333</v>
      </c>
      <c r="BH103" s="69">
        <f t="shared" si="111"/>
        <v>62500</v>
      </c>
      <c r="BI103" s="69">
        <f t="shared" si="112"/>
        <v>3337.5</v>
      </c>
      <c r="BJ103" s="69">
        <f t="shared" si="132"/>
        <v>0</v>
      </c>
      <c r="BK103" s="69">
        <f t="shared" si="113"/>
        <v>0</v>
      </c>
      <c r="BL103" s="69">
        <f t="shared" si="133"/>
        <v>0</v>
      </c>
      <c r="BM103" s="69"/>
      <c r="BN103" s="69">
        <f t="shared" si="29"/>
        <v>1535203.4569367957</v>
      </c>
      <c r="BO103" s="70"/>
      <c r="BP103" s="71">
        <f t="shared" si="146"/>
        <v>1246838.870866</v>
      </c>
      <c r="BQ103" s="71">
        <f t="shared" si="147"/>
        <v>123658.6702374625</v>
      </c>
      <c r="BR103" s="71">
        <f t="shared" si="148"/>
        <v>98868.415833333333</v>
      </c>
      <c r="BS103" s="71">
        <f t="shared" si="149"/>
        <v>65837.5</v>
      </c>
      <c r="BT103" s="71">
        <f t="shared" si="114"/>
        <v>0</v>
      </c>
      <c r="BU103" s="71">
        <f t="shared" si="150"/>
        <v>1535203.4569367957</v>
      </c>
      <c r="BW103" s="68"/>
      <c r="BX103" s="71">
        <f t="shared" si="139"/>
        <v>0</v>
      </c>
      <c r="BY103" s="71">
        <f t="shared" si="139"/>
        <v>0</v>
      </c>
      <c r="BZ103" s="71">
        <f t="shared" si="139"/>
        <v>0</v>
      </c>
      <c r="CA103" s="71">
        <f t="shared" si="139"/>
        <v>0</v>
      </c>
      <c r="CB103" s="71">
        <f t="shared" si="139"/>
        <v>0</v>
      </c>
      <c r="CC103" s="71">
        <f t="shared" si="139"/>
        <v>0</v>
      </c>
      <c r="CD103" s="71">
        <f t="shared" si="139"/>
        <v>0</v>
      </c>
      <c r="CE103" s="71">
        <f t="shared" si="139"/>
        <v>1535203.4569367957</v>
      </c>
      <c r="CF103" s="71">
        <f t="shared" si="139"/>
        <v>0</v>
      </c>
      <c r="CG103" s="71">
        <f t="shared" si="139"/>
        <v>0</v>
      </c>
      <c r="CH103" s="71">
        <f t="shared" si="139"/>
        <v>0</v>
      </c>
      <c r="CI103" s="71">
        <f t="shared" si="139"/>
        <v>0</v>
      </c>
      <c r="CJ103" s="71">
        <f t="shared" si="139"/>
        <v>0</v>
      </c>
      <c r="CK103" s="71">
        <f t="shared" si="139"/>
        <v>0</v>
      </c>
      <c r="CL103" s="71">
        <f t="shared" si="139"/>
        <v>0</v>
      </c>
      <c r="CM103" s="71">
        <f t="shared" si="139"/>
        <v>0</v>
      </c>
      <c r="CN103" s="71">
        <f t="shared" si="116"/>
        <v>0</v>
      </c>
      <c r="CQ103" s="72">
        <f t="shared" si="152"/>
        <v>0</v>
      </c>
      <c r="CR103" s="72">
        <f t="shared" si="152"/>
        <v>0</v>
      </c>
      <c r="CS103" s="72">
        <f t="shared" si="152"/>
        <v>0</v>
      </c>
      <c r="CT103" s="72">
        <f t="shared" si="152"/>
        <v>0</v>
      </c>
      <c r="CU103" s="72">
        <f t="shared" si="152"/>
        <v>0</v>
      </c>
      <c r="CV103" s="72">
        <f t="shared" si="152"/>
        <v>0</v>
      </c>
      <c r="CW103" s="72">
        <f t="shared" si="152"/>
        <v>0</v>
      </c>
      <c r="CX103" s="72">
        <f t="shared" si="152"/>
        <v>1246838.870866</v>
      </c>
      <c r="CY103" s="72">
        <f t="shared" si="152"/>
        <v>0</v>
      </c>
      <c r="CZ103" s="72">
        <f t="shared" si="152"/>
        <v>0</v>
      </c>
      <c r="DA103" s="72">
        <f t="shared" si="152"/>
        <v>0</v>
      </c>
      <c r="DB103" s="72">
        <f t="shared" si="152"/>
        <v>0</v>
      </c>
      <c r="DC103" s="72">
        <f t="shared" si="152"/>
        <v>0</v>
      </c>
      <c r="DD103" s="72">
        <f t="shared" si="152"/>
        <v>0</v>
      </c>
      <c r="DE103" s="72">
        <f t="shared" si="152"/>
        <v>0</v>
      </c>
      <c r="DF103" s="72">
        <f t="shared" si="92"/>
        <v>0</v>
      </c>
      <c r="DG103" s="73"/>
      <c r="DI103" s="72">
        <f t="shared" si="140"/>
        <v>0</v>
      </c>
      <c r="DJ103" s="72">
        <f t="shared" si="140"/>
        <v>0</v>
      </c>
      <c r="DK103" s="72">
        <f t="shared" si="140"/>
        <v>0</v>
      </c>
      <c r="DL103" s="72">
        <f t="shared" si="140"/>
        <v>0</v>
      </c>
      <c r="DM103" s="72">
        <f t="shared" si="140"/>
        <v>0</v>
      </c>
      <c r="DN103" s="72">
        <f t="shared" si="140"/>
        <v>0</v>
      </c>
      <c r="DO103" s="72">
        <f t="shared" si="140"/>
        <v>0</v>
      </c>
      <c r="DP103" s="72">
        <f t="shared" si="140"/>
        <v>123658.6702374625</v>
      </c>
      <c r="DQ103" s="72">
        <f t="shared" si="140"/>
        <v>0</v>
      </c>
      <c r="DR103" s="72">
        <f t="shared" si="140"/>
        <v>0</v>
      </c>
      <c r="DS103" s="72">
        <f t="shared" si="140"/>
        <v>0</v>
      </c>
      <c r="DT103" s="72">
        <f t="shared" si="140"/>
        <v>0</v>
      </c>
      <c r="DU103" s="72">
        <f t="shared" si="140"/>
        <v>0</v>
      </c>
      <c r="DV103" s="72">
        <f t="shared" si="140"/>
        <v>0</v>
      </c>
      <c r="DW103" s="72">
        <f t="shared" si="140"/>
        <v>0</v>
      </c>
      <c r="DX103" s="72">
        <f t="shared" si="140"/>
        <v>0</v>
      </c>
      <c r="EA103" s="72">
        <f t="shared" si="153"/>
        <v>0</v>
      </c>
      <c r="EB103" s="72">
        <f t="shared" si="153"/>
        <v>0</v>
      </c>
      <c r="EC103" s="72">
        <f t="shared" si="153"/>
        <v>0</v>
      </c>
      <c r="ED103" s="72">
        <f t="shared" si="153"/>
        <v>0</v>
      </c>
      <c r="EE103" s="72">
        <f t="shared" si="153"/>
        <v>0</v>
      </c>
      <c r="EF103" s="72">
        <f t="shared" si="153"/>
        <v>0</v>
      </c>
      <c r="EG103" s="72">
        <f t="shared" si="153"/>
        <v>0</v>
      </c>
      <c r="EH103" s="72">
        <f t="shared" si="153"/>
        <v>98868.415833333333</v>
      </c>
      <c r="EI103" s="72">
        <f t="shared" si="153"/>
        <v>0</v>
      </c>
      <c r="EJ103" s="72">
        <f t="shared" si="153"/>
        <v>0</v>
      </c>
      <c r="EK103" s="72">
        <f t="shared" si="153"/>
        <v>0</v>
      </c>
      <c r="EL103" s="72">
        <f t="shared" si="153"/>
        <v>0</v>
      </c>
      <c r="EM103" s="72">
        <f t="shared" si="153"/>
        <v>0</v>
      </c>
      <c r="EN103" s="72">
        <f t="shared" si="153"/>
        <v>0</v>
      </c>
      <c r="EO103" s="72">
        <f t="shared" si="153"/>
        <v>0</v>
      </c>
      <c r="EP103" s="72">
        <f t="shared" si="93"/>
        <v>0</v>
      </c>
      <c r="ES103" s="72">
        <f t="shared" si="154"/>
        <v>0</v>
      </c>
      <c r="ET103" s="72">
        <f t="shared" si="154"/>
        <v>0</v>
      </c>
      <c r="EU103" s="72">
        <f t="shared" si="154"/>
        <v>0</v>
      </c>
      <c r="EV103" s="72">
        <f t="shared" si="154"/>
        <v>0</v>
      </c>
      <c r="EW103" s="72">
        <f t="shared" si="154"/>
        <v>0</v>
      </c>
      <c r="EX103" s="72">
        <f t="shared" si="154"/>
        <v>0</v>
      </c>
      <c r="EY103" s="72">
        <f t="shared" si="154"/>
        <v>0</v>
      </c>
      <c r="EZ103" s="72">
        <f t="shared" si="154"/>
        <v>65837.5</v>
      </c>
      <c r="FA103" s="72">
        <f t="shared" si="154"/>
        <v>0</v>
      </c>
      <c r="FB103" s="72">
        <f t="shared" si="154"/>
        <v>0</v>
      </c>
      <c r="FC103" s="72">
        <f t="shared" si="154"/>
        <v>0</v>
      </c>
      <c r="FD103" s="72">
        <f t="shared" si="154"/>
        <v>0</v>
      </c>
      <c r="FE103" s="72">
        <f t="shared" si="154"/>
        <v>0</v>
      </c>
      <c r="FF103" s="72">
        <f t="shared" si="154"/>
        <v>0</v>
      </c>
      <c r="FG103" s="72">
        <f t="shared" si="154"/>
        <v>0</v>
      </c>
      <c r="FH103" s="72">
        <f t="shared" si="94"/>
        <v>0</v>
      </c>
      <c r="FK103" s="72">
        <f t="shared" si="151"/>
        <v>0</v>
      </c>
      <c r="FL103" s="72">
        <f t="shared" si="151"/>
        <v>0</v>
      </c>
      <c r="FM103" s="72">
        <f t="shared" si="151"/>
        <v>0</v>
      </c>
      <c r="FN103" s="72">
        <f t="shared" si="151"/>
        <v>0</v>
      </c>
      <c r="FO103" s="72">
        <f t="shared" si="151"/>
        <v>0</v>
      </c>
      <c r="FP103" s="72">
        <f t="shared" si="151"/>
        <v>0</v>
      </c>
      <c r="FQ103" s="72">
        <f t="shared" si="151"/>
        <v>0</v>
      </c>
      <c r="FR103" s="72">
        <f t="shared" si="151"/>
        <v>0</v>
      </c>
      <c r="FS103" s="72">
        <f t="shared" si="151"/>
        <v>0</v>
      </c>
      <c r="FT103" s="72">
        <f t="shared" si="151"/>
        <v>0</v>
      </c>
      <c r="FU103" s="72">
        <f t="shared" si="151"/>
        <v>0</v>
      </c>
      <c r="FV103" s="72">
        <f t="shared" si="151"/>
        <v>0</v>
      </c>
      <c r="FW103" s="72">
        <f t="shared" si="151"/>
        <v>0</v>
      </c>
      <c r="FX103" s="72">
        <f t="shared" si="151"/>
        <v>0</v>
      </c>
      <c r="FY103" s="72">
        <f t="shared" si="151"/>
        <v>0</v>
      </c>
      <c r="FZ103" s="72">
        <f t="shared" si="151"/>
        <v>0</v>
      </c>
    </row>
    <row r="104" spans="2:182" s="63" customFormat="1" x14ac:dyDescent="0.25">
      <c r="B104" s="59">
        <v>84</v>
      </c>
      <c r="C104" s="60" t="s">
        <v>30</v>
      </c>
      <c r="D104" s="61" t="s">
        <v>48</v>
      </c>
      <c r="E104" s="74" t="s">
        <v>136</v>
      </c>
      <c r="F104" s="74" t="s">
        <v>137</v>
      </c>
      <c r="H104" s="64">
        <v>44887</v>
      </c>
      <c r="I104" s="64">
        <v>44897</v>
      </c>
      <c r="J104" s="64">
        <v>44904</v>
      </c>
      <c r="K104" s="64">
        <v>44912</v>
      </c>
      <c r="L104" s="64">
        <v>44915</v>
      </c>
      <c r="M104" s="64">
        <v>44927</v>
      </c>
      <c r="N104" s="64">
        <v>44958</v>
      </c>
      <c r="O104" s="65">
        <v>1</v>
      </c>
      <c r="Q104" s="65">
        <v>0</v>
      </c>
      <c r="R104" s="65">
        <v>0</v>
      </c>
      <c r="S104" s="66">
        <v>0</v>
      </c>
      <c r="T104" s="66">
        <v>0</v>
      </c>
      <c r="U104" s="66">
        <v>0</v>
      </c>
      <c r="V104" s="66">
        <v>0</v>
      </c>
      <c r="W104" s="66">
        <v>0</v>
      </c>
      <c r="X104" s="66">
        <v>1</v>
      </c>
      <c r="Y104" s="66">
        <v>0</v>
      </c>
      <c r="Z104" s="66"/>
      <c r="AA104" s="66"/>
      <c r="AB104" s="66"/>
      <c r="AC104" s="65"/>
      <c r="AD104" s="65"/>
      <c r="AE104" s="65"/>
      <c r="AF104" s="65"/>
      <c r="AG104" s="65"/>
      <c r="AI104" s="65">
        <f t="shared" si="0"/>
        <v>1</v>
      </c>
      <c r="AK104" s="67">
        <v>973087.99</v>
      </c>
      <c r="AL104" s="67">
        <v>158333</v>
      </c>
      <c r="AM104" s="67">
        <v>0</v>
      </c>
      <c r="AN104" s="67">
        <v>55000</v>
      </c>
      <c r="AO104" s="67">
        <f t="shared" si="101"/>
        <v>129547.70335500001</v>
      </c>
      <c r="AP104" s="67">
        <f t="shared" si="102"/>
        <v>79199.469300000012</v>
      </c>
      <c r="AQ104" s="67">
        <f t="shared" si="103"/>
        <v>6788.5259400000004</v>
      </c>
      <c r="AR104" s="67">
        <f t="shared" si="104"/>
        <v>0</v>
      </c>
      <c r="AS104" s="67">
        <f t="shared" si="130"/>
        <v>5531.4116562000017</v>
      </c>
      <c r="AT104" s="67">
        <f t="shared" si="26"/>
        <v>965353.87974879995</v>
      </c>
      <c r="AU104" s="68"/>
      <c r="AV104" s="69">
        <f t="shared" si="27"/>
        <v>973087.99</v>
      </c>
      <c r="AW104" s="69">
        <f t="shared" si="6"/>
        <v>158333</v>
      </c>
      <c r="AX104" s="69">
        <f t="shared" si="6"/>
        <v>0</v>
      </c>
      <c r="AY104" s="69">
        <f t="shared" si="6"/>
        <v>55000</v>
      </c>
      <c r="AZ104" s="67">
        <f t="shared" si="105"/>
        <v>27154.103760000002</v>
      </c>
      <c r="BA104" s="69">
        <f t="shared" si="106"/>
        <v>0</v>
      </c>
      <c r="BB104" s="69">
        <f t="shared" si="107"/>
        <v>10748.499405</v>
      </c>
      <c r="BC104" s="69">
        <f t="shared" si="108"/>
        <v>22515.277701000003</v>
      </c>
      <c r="BD104" s="69">
        <f t="shared" si="28"/>
        <v>65999.557750000007</v>
      </c>
      <c r="BE104" s="69">
        <f t="shared" si="131"/>
        <v>54736.199437499999</v>
      </c>
      <c r="BF104" s="69">
        <f t="shared" si="109"/>
        <v>2922.9130499624935</v>
      </c>
      <c r="BG104" s="69">
        <f t="shared" si="110"/>
        <v>98868.415833333333</v>
      </c>
      <c r="BH104" s="69">
        <f t="shared" si="111"/>
        <v>62500</v>
      </c>
      <c r="BI104" s="69">
        <f t="shared" si="112"/>
        <v>3337.5</v>
      </c>
      <c r="BJ104" s="69">
        <f t="shared" si="132"/>
        <v>0</v>
      </c>
      <c r="BK104" s="69">
        <f t="shared" si="113"/>
        <v>0</v>
      </c>
      <c r="BL104" s="69">
        <f t="shared" si="133"/>
        <v>0</v>
      </c>
      <c r="BM104" s="69"/>
      <c r="BN104" s="69">
        <f t="shared" si="29"/>
        <v>1535203.4569367957</v>
      </c>
      <c r="BO104" s="70"/>
      <c r="BP104" s="71">
        <f t="shared" si="146"/>
        <v>1246838.870866</v>
      </c>
      <c r="BQ104" s="71">
        <f t="shared" si="147"/>
        <v>123658.6702374625</v>
      </c>
      <c r="BR104" s="71">
        <f t="shared" si="148"/>
        <v>98868.415833333333</v>
      </c>
      <c r="BS104" s="71">
        <f t="shared" si="149"/>
        <v>65837.5</v>
      </c>
      <c r="BT104" s="71">
        <f t="shared" si="114"/>
        <v>0</v>
      </c>
      <c r="BU104" s="71">
        <f t="shared" si="150"/>
        <v>1535203.4569367957</v>
      </c>
      <c r="BW104" s="68"/>
      <c r="BX104" s="71">
        <f t="shared" si="139"/>
        <v>0</v>
      </c>
      <c r="BY104" s="71">
        <f t="shared" si="139"/>
        <v>0</v>
      </c>
      <c r="BZ104" s="71">
        <f t="shared" si="139"/>
        <v>0</v>
      </c>
      <c r="CA104" s="71">
        <f t="shared" si="139"/>
        <v>0</v>
      </c>
      <c r="CB104" s="71">
        <f t="shared" si="139"/>
        <v>0</v>
      </c>
      <c r="CC104" s="71">
        <f t="shared" si="139"/>
        <v>0</v>
      </c>
      <c r="CD104" s="71">
        <f t="shared" si="139"/>
        <v>0</v>
      </c>
      <c r="CE104" s="71">
        <f t="shared" si="139"/>
        <v>1535203.4569367957</v>
      </c>
      <c r="CF104" s="71">
        <f t="shared" si="139"/>
        <v>0</v>
      </c>
      <c r="CG104" s="71">
        <f t="shared" si="139"/>
        <v>0</v>
      </c>
      <c r="CH104" s="71">
        <f t="shared" si="139"/>
        <v>0</v>
      </c>
      <c r="CI104" s="71">
        <f t="shared" si="139"/>
        <v>0</v>
      </c>
      <c r="CJ104" s="71">
        <f t="shared" si="139"/>
        <v>0</v>
      </c>
      <c r="CK104" s="71">
        <f t="shared" si="139"/>
        <v>0</v>
      </c>
      <c r="CL104" s="71">
        <f t="shared" si="139"/>
        <v>0</v>
      </c>
      <c r="CM104" s="71">
        <f t="shared" si="139"/>
        <v>0</v>
      </c>
      <c r="CN104" s="71">
        <f t="shared" si="116"/>
        <v>0</v>
      </c>
      <c r="CQ104" s="72">
        <f t="shared" si="152"/>
        <v>0</v>
      </c>
      <c r="CR104" s="72">
        <f t="shared" si="152"/>
        <v>0</v>
      </c>
      <c r="CS104" s="72">
        <f t="shared" si="152"/>
        <v>0</v>
      </c>
      <c r="CT104" s="72">
        <f t="shared" si="152"/>
        <v>0</v>
      </c>
      <c r="CU104" s="72">
        <f t="shared" si="152"/>
        <v>0</v>
      </c>
      <c r="CV104" s="72">
        <f t="shared" si="152"/>
        <v>0</v>
      </c>
      <c r="CW104" s="72">
        <f t="shared" si="152"/>
        <v>0</v>
      </c>
      <c r="CX104" s="72">
        <f t="shared" si="152"/>
        <v>1246838.870866</v>
      </c>
      <c r="CY104" s="72">
        <f t="shared" si="152"/>
        <v>0</v>
      </c>
      <c r="CZ104" s="72">
        <f t="shared" si="152"/>
        <v>0</v>
      </c>
      <c r="DA104" s="72">
        <f t="shared" si="152"/>
        <v>0</v>
      </c>
      <c r="DB104" s="72">
        <f t="shared" si="152"/>
        <v>0</v>
      </c>
      <c r="DC104" s="72">
        <f t="shared" si="152"/>
        <v>0</v>
      </c>
      <c r="DD104" s="72">
        <f t="shared" si="152"/>
        <v>0</v>
      </c>
      <c r="DE104" s="72">
        <f t="shared" si="152"/>
        <v>0</v>
      </c>
      <c r="DF104" s="72">
        <f t="shared" si="92"/>
        <v>0</v>
      </c>
      <c r="DG104" s="73"/>
      <c r="DI104" s="72">
        <f t="shared" si="140"/>
        <v>0</v>
      </c>
      <c r="DJ104" s="72">
        <f t="shared" si="140"/>
        <v>0</v>
      </c>
      <c r="DK104" s="72">
        <f t="shared" si="140"/>
        <v>0</v>
      </c>
      <c r="DL104" s="72">
        <f t="shared" si="140"/>
        <v>0</v>
      </c>
      <c r="DM104" s="72">
        <f t="shared" si="140"/>
        <v>0</v>
      </c>
      <c r="DN104" s="72">
        <f t="shared" si="140"/>
        <v>0</v>
      </c>
      <c r="DO104" s="72">
        <f t="shared" si="140"/>
        <v>0</v>
      </c>
      <c r="DP104" s="72">
        <f t="shared" si="140"/>
        <v>123658.6702374625</v>
      </c>
      <c r="DQ104" s="72">
        <f t="shared" si="140"/>
        <v>0</v>
      </c>
      <c r="DR104" s="72">
        <f t="shared" si="140"/>
        <v>0</v>
      </c>
      <c r="DS104" s="72">
        <f t="shared" si="140"/>
        <v>0</v>
      </c>
      <c r="DT104" s="72">
        <f t="shared" si="140"/>
        <v>0</v>
      </c>
      <c r="DU104" s="72">
        <f t="shared" si="140"/>
        <v>0</v>
      </c>
      <c r="DV104" s="72">
        <f t="shared" si="140"/>
        <v>0</v>
      </c>
      <c r="DW104" s="72">
        <f t="shared" si="140"/>
        <v>0</v>
      </c>
      <c r="DX104" s="72">
        <f t="shared" si="140"/>
        <v>0</v>
      </c>
      <c r="EA104" s="72">
        <f t="shared" si="153"/>
        <v>0</v>
      </c>
      <c r="EB104" s="72">
        <f t="shared" si="153"/>
        <v>0</v>
      </c>
      <c r="EC104" s="72">
        <f t="shared" si="153"/>
        <v>0</v>
      </c>
      <c r="ED104" s="72">
        <f t="shared" si="153"/>
        <v>0</v>
      </c>
      <c r="EE104" s="72">
        <f t="shared" si="153"/>
        <v>0</v>
      </c>
      <c r="EF104" s="72">
        <f t="shared" si="153"/>
        <v>0</v>
      </c>
      <c r="EG104" s="72">
        <f t="shared" si="153"/>
        <v>0</v>
      </c>
      <c r="EH104" s="72">
        <f t="shared" si="153"/>
        <v>98868.415833333333</v>
      </c>
      <c r="EI104" s="72">
        <f t="shared" si="153"/>
        <v>0</v>
      </c>
      <c r="EJ104" s="72">
        <f t="shared" si="153"/>
        <v>0</v>
      </c>
      <c r="EK104" s="72">
        <f t="shared" si="153"/>
        <v>0</v>
      </c>
      <c r="EL104" s="72">
        <f t="shared" si="153"/>
        <v>0</v>
      </c>
      <c r="EM104" s="72">
        <f t="shared" si="153"/>
        <v>0</v>
      </c>
      <c r="EN104" s="72">
        <f t="shared" si="153"/>
        <v>0</v>
      </c>
      <c r="EO104" s="72">
        <f t="shared" si="153"/>
        <v>0</v>
      </c>
      <c r="EP104" s="72">
        <f t="shared" si="93"/>
        <v>0</v>
      </c>
      <c r="ES104" s="72">
        <f t="shared" si="154"/>
        <v>0</v>
      </c>
      <c r="ET104" s="72">
        <f t="shared" si="154"/>
        <v>0</v>
      </c>
      <c r="EU104" s="72">
        <f t="shared" si="154"/>
        <v>0</v>
      </c>
      <c r="EV104" s="72">
        <f t="shared" si="154"/>
        <v>0</v>
      </c>
      <c r="EW104" s="72">
        <f t="shared" si="154"/>
        <v>0</v>
      </c>
      <c r="EX104" s="72">
        <f t="shared" si="154"/>
        <v>0</v>
      </c>
      <c r="EY104" s="72">
        <f t="shared" si="154"/>
        <v>0</v>
      </c>
      <c r="EZ104" s="72">
        <f t="shared" si="154"/>
        <v>65837.5</v>
      </c>
      <c r="FA104" s="72">
        <f t="shared" si="154"/>
        <v>0</v>
      </c>
      <c r="FB104" s="72">
        <f t="shared" si="154"/>
        <v>0</v>
      </c>
      <c r="FC104" s="72">
        <f t="shared" si="154"/>
        <v>0</v>
      </c>
      <c r="FD104" s="72">
        <f t="shared" si="154"/>
        <v>0</v>
      </c>
      <c r="FE104" s="72">
        <f t="shared" si="154"/>
        <v>0</v>
      </c>
      <c r="FF104" s="72">
        <f t="shared" si="154"/>
        <v>0</v>
      </c>
      <c r="FG104" s="72">
        <f t="shared" si="154"/>
        <v>0</v>
      </c>
      <c r="FH104" s="72">
        <f t="shared" si="94"/>
        <v>0</v>
      </c>
      <c r="FK104" s="72">
        <f t="shared" si="151"/>
        <v>0</v>
      </c>
      <c r="FL104" s="72">
        <f t="shared" si="151"/>
        <v>0</v>
      </c>
      <c r="FM104" s="72">
        <f t="shared" si="151"/>
        <v>0</v>
      </c>
      <c r="FN104" s="72">
        <f t="shared" si="151"/>
        <v>0</v>
      </c>
      <c r="FO104" s="72">
        <f t="shared" si="151"/>
        <v>0</v>
      </c>
      <c r="FP104" s="72">
        <f t="shared" si="151"/>
        <v>0</v>
      </c>
      <c r="FQ104" s="72">
        <f t="shared" si="151"/>
        <v>0</v>
      </c>
      <c r="FR104" s="72">
        <f t="shared" si="151"/>
        <v>0</v>
      </c>
      <c r="FS104" s="72">
        <f t="shared" si="151"/>
        <v>0</v>
      </c>
      <c r="FT104" s="72">
        <f t="shared" si="151"/>
        <v>0</v>
      </c>
      <c r="FU104" s="72">
        <f t="shared" si="151"/>
        <v>0</v>
      </c>
      <c r="FV104" s="72">
        <f t="shared" si="151"/>
        <v>0</v>
      </c>
      <c r="FW104" s="72">
        <f t="shared" si="151"/>
        <v>0</v>
      </c>
      <c r="FX104" s="72">
        <f t="shared" si="151"/>
        <v>0</v>
      </c>
      <c r="FY104" s="72">
        <f t="shared" si="151"/>
        <v>0</v>
      </c>
      <c r="FZ104" s="72">
        <f t="shared" si="151"/>
        <v>0</v>
      </c>
    </row>
    <row r="105" spans="2:182" s="63" customFormat="1" x14ac:dyDescent="0.25">
      <c r="B105" s="59">
        <v>85</v>
      </c>
      <c r="C105" s="60" t="s">
        <v>30</v>
      </c>
      <c r="D105" s="61" t="s">
        <v>48</v>
      </c>
      <c r="E105" s="62" t="s">
        <v>136</v>
      </c>
      <c r="F105" s="74" t="s">
        <v>137</v>
      </c>
      <c r="H105" s="64">
        <v>44887</v>
      </c>
      <c r="I105" s="64">
        <v>44897</v>
      </c>
      <c r="J105" s="64">
        <v>44904</v>
      </c>
      <c r="K105" s="64">
        <v>44912</v>
      </c>
      <c r="L105" s="64">
        <v>44915</v>
      </c>
      <c r="M105" s="64">
        <v>44927</v>
      </c>
      <c r="N105" s="64">
        <v>44958</v>
      </c>
      <c r="O105" s="65">
        <v>1</v>
      </c>
      <c r="Q105" s="65">
        <v>0</v>
      </c>
      <c r="R105" s="65">
        <v>0</v>
      </c>
      <c r="S105" s="66">
        <v>0</v>
      </c>
      <c r="T105" s="66">
        <v>0</v>
      </c>
      <c r="U105" s="66">
        <v>0</v>
      </c>
      <c r="V105" s="66">
        <v>0</v>
      </c>
      <c r="W105" s="66">
        <v>0</v>
      </c>
      <c r="X105" s="66">
        <v>1</v>
      </c>
      <c r="Y105" s="66">
        <v>0</v>
      </c>
      <c r="Z105" s="66"/>
      <c r="AA105" s="66"/>
      <c r="AB105" s="66"/>
      <c r="AC105" s="65"/>
      <c r="AD105" s="65"/>
      <c r="AE105" s="65"/>
      <c r="AF105" s="65"/>
      <c r="AG105" s="65"/>
      <c r="AI105" s="65">
        <f t="shared" si="0"/>
        <v>1</v>
      </c>
      <c r="AK105" s="67">
        <v>973087.99</v>
      </c>
      <c r="AL105" s="67">
        <v>158333</v>
      </c>
      <c r="AM105" s="67">
        <v>0</v>
      </c>
      <c r="AN105" s="67">
        <v>55000</v>
      </c>
      <c r="AO105" s="67">
        <f t="shared" si="101"/>
        <v>129547.70335500001</v>
      </c>
      <c r="AP105" s="67">
        <f t="shared" si="102"/>
        <v>79199.469300000012</v>
      </c>
      <c r="AQ105" s="67">
        <f t="shared" si="103"/>
        <v>6788.5259400000004</v>
      </c>
      <c r="AR105" s="67">
        <f t="shared" si="104"/>
        <v>0</v>
      </c>
      <c r="AS105" s="67">
        <f t="shared" si="130"/>
        <v>5531.4116562000017</v>
      </c>
      <c r="AT105" s="67">
        <f t="shared" si="26"/>
        <v>965353.87974879995</v>
      </c>
      <c r="AU105" s="68"/>
      <c r="AV105" s="69">
        <f t="shared" si="27"/>
        <v>973087.99</v>
      </c>
      <c r="AW105" s="69">
        <f t="shared" si="6"/>
        <v>158333</v>
      </c>
      <c r="AX105" s="69">
        <f t="shared" si="6"/>
        <v>0</v>
      </c>
      <c r="AY105" s="69">
        <f t="shared" si="6"/>
        <v>55000</v>
      </c>
      <c r="AZ105" s="67">
        <f t="shared" si="105"/>
        <v>27154.103760000002</v>
      </c>
      <c r="BA105" s="69">
        <f t="shared" si="106"/>
        <v>0</v>
      </c>
      <c r="BB105" s="69">
        <f t="shared" si="107"/>
        <v>10748.499405</v>
      </c>
      <c r="BC105" s="69">
        <f t="shared" si="108"/>
        <v>22515.277701000003</v>
      </c>
      <c r="BD105" s="69">
        <f t="shared" si="28"/>
        <v>65999.557750000007</v>
      </c>
      <c r="BE105" s="69">
        <f t="shared" si="131"/>
        <v>54736.199437499999</v>
      </c>
      <c r="BF105" s="69">
        <f t="shared" si="109"/>
        <v>2922.9130499624935</v>
      </c>
      <c r="BG105" s="69">
        <f t="shared" si="110"/>
        <v>98868.415833333333</v>
      </c>
      <c r="BH105" s="69">
        <f t="shared" si="111"/>
        <v>62500</v>
      </c>
      <c r="BI105" s="69">
        <f t="shared" si="112"/>
        <v>3337.5</v>
      </c>
      <c r="BJ105" s="69">
        <f t="shared" si="132"/>
        <v>0</v>
      </c>
      <c r="BK105" s="69">
        <f t="shared" si="113"/>
        <v>0</v>
      </c>
      <c r="BL105" s="69">
        <f t="shared" si="133"/>
        <v>0</v>
      </c>
      <c r="BM105" s="69"/>
      <c r="BN105" s="69">
        <f t="shared" si="29"/>
        <v>1535203.4569367957</v>
      </c>
      <c r="BO105" s="70"/>
      <c r="BP105" s="71">
        <f>+SUM(AV105:BC105)</f>
        <v>1246838.870866</v>
      </c>
      <c r="BQ105" s="71">
        <f>+SUM(BD105:BF105)</f>
        <v>123658.6702374625</v>
      </c>
      <c r="BR105" s="71">
        <f>+SUM(BG105)</f>
        <v>98868.415833333333</v>
      </c>
      <c r="BS105" s="71">
        <f>+SUM(BH105:BI105)</f>
        <v>65837.5</v>
      </c>
      <c r="BT105" s="71">
        <f t="shared" si="114"/>
        <v>0</v>
      </c>
      <c r="BU105" s="71">
        <f>+SUM(BP105:BT105)</f>
        <v>1535203.4569367957</v>
      </c>
      <c r="BW105" s="68"/>
      <c r="BX105" s="71">
        <f t="shared" si="139"/>
        <v>0</v>
      </c>
      <c r="BY105" s="71">
        <f t="shared" si="139"/>
        <v>0</v>
      </c>
      <c r="BZ105" s="71">
        <f t="shared" si="139"/>
        <v>0</v>
      </c>
      <c r="CA105" s="71">
        <f t="shared" si="139"/>
        <v>0</v>
      </c>
      <c r="CB105" s="71">
        <f t="shared" si="139"/>
        <v>0</v>
      </c>
      <c r="CC105" s="71">
        <f t="shared" si="139"/>
        <v>0</v>
      </c>
      <c r="CD105" s="71">
        <f t="shared" si="139"/>
        <v>0</v>
      </c>
      <c r="CE105" s="71">
        <f t="shared" si="139"/>
        <v>1535203.4569367957</v>
      </c>
      <c r="CF105" s="71">
        <f t="shared" ref="BX105:CM120" si="155">+Y105*$BN105</f>
        <v>0</v>
      </c>
      <c r="CG105" s="71">
        <f t="shared" si="155"/>
        <v>0</v>
      </c>
      <c r="CH105" s="71">
        <f t="shared" si="155"/>
        <v>0</v>
      </c>
      <c r="CI105" s="71">
        <f t="shared" si="155"/>
        <v>0</v>
      </c>
      <c r="CJ105" s="71">
        <f t="shared" si="155"/>
        <v>0</v>
      </c>
      <c r="CK105" s="71">
        <f t="shared" si="155"/>
        <v>0</v>
      </c>
      <c r="CL105" s="71">
        <f t="shared" si="155"/>
        <v>0</v>
      </c>
      <c r="CM105" s="71">
        <f t="shared" si="155"/>
        <v>0</v>
      </c>
      <c r="CN105" s="71">
        <f t="shared" si="116"/>
        <v>0</v>
      </c>
      <c r="CQ105" s="72">
        <f t="shared" si="152"/>
        <v>0</v>
      </c>
      <c r="CR105" s="72">
        <f t="shared" si="152"/>
        <v>0</v>
      </c>
      <c r="CS105" s="72">
        <f t="shared" si="152"/>
        <v>0</v>
      </c>
      <c r="CT105" s="72">
        <f t="shared" si="152"/>
        <v>0</v>
      </c>
      <c r="CU105" s="72">
        <f t="shared" si="152"/>
        <v>0</v>
      </c>
      <c r="CV105" s="72">
        <f t="shared" si="152"/>
        <v>0</v>
      </c>
      <c r="CW105" s="72">
        <f t="shared" si="152"/>
        <v>0</v>
      </c>
      <c r="CX105" s="72">
        <f t="shared" si="152"/>
        <v>1246838.870866</v>
      </c>
      <c r="CY105" s="72">
        <f t="shared" si="152"/>
        <v>0</v>
      </c>
      <c r="CZ105" s="72">
        <f t="shared" si="152"/>
        <v>0</v>
      </c>
      <c r="DA105" s="72">
        <f t="shared" si="152"/>
        <v>0</v>
      </c>
      <c r="DB105" s="72">
        <f t="shared" si="152"/>
        <v>0</v>
      </c>
      <c r="DC105" s="72">
        <f t="shared" si="152"/>
        <v>0</v>
      </c>
      <c r="DD105" s="72">
        <f t="shared" si="152"/>
        <v>0</v>
      </c>
      <c r="DE105" s="72">
        <f t="shared" si="152"/>
        <v>0</v>
      </c>
      <c r="DF105" s="72">
        <f t="shared" si="92"/>
        <v>0</v>
      </c>
      <c r="DG105" s="73"/>
      <c r="DI105" s="72">
        <f t="shared" si="140"/>
        <v>0</v>
      </c>
      <c r="DJ105" s="72">
        <f t="shared" si="140"/>
        <v>0</v>
      </c>
      <c r="DK105" s="72">
        <f t="shared" si="140"/>
        <v>0</v>
      </c>
      <c r="DL105" s="72">
        <f t="shared" si="140"/>
        <v>0</v>
      </c>
      <c r="DM105" s="72">
        <f t="shared" si="140"/>
        <v>0</v>
      </c>
      <c r="DN105" s="72">
        <f t="shared" si="140"/>
        <v>0</v>
      </c>
      <c r="DO105" s="72">
        <f t="shared" si="140"/>
        <v>0</v>
      </c>
      <c r="DP105" s="72">
        <f t="shared" si="140"/>
        <v>123658.6702374625</v>
      </c>
      <c r="DQ105" s="72">
        <f t="shared" ref="DI105:DX120" si="156">+Y105*$BQ105</f>
        <v>0</v>
      </c>
      <c r="DR105" s="72">
        <f t="shared" si="156"/>
        <v>0</v>
      </c>
      <c r="DS105" s="72">
        <f t="shared" si="156"/>
        <v>0</v>
      </c>
      <c r="DT105" s="72">
        <f t="shared" si="156"/>
        <v>0</v>
      </c>
      <c r="DU105" s="72">
        <f t="shared" si="156"/>
        <v>0</v>
      </c>
      <c r="DV105" s="72">
        <f t="shared" si="156"/>
        <v>0</v>
      </c>
      <c r="DW105" s="72">
        <f t="shared" si="156"/>
        <v>0</v>
      </c>
      <c r="DX105" s="72">
        <f t="shared" si="156"/>
        <v>0</v>
      </c>
      <c r="EA105" s="72">
        <f t="shared" si="153"/>
        <v>0</v>
      </c>
      <c r="EB105" s="72">
        <f t="shared" si="153"/>
        <v>0</v>
      </c>
      <c r="EC105" s="72">
        <f t="shared" si="153"/>
        <v>0</v>
      </c>
      <c r="ED105" s="72">
        <f t="shared" si="153"/>
        <v>0</v>
      </c>
      <c r="EE105" s="72">
        <f t="shared" si="153"/>
        <v>0</v>
      </c>
      <c r="EF105" s="72">
        <f t="shared" si="153"/>
        <v>0</v>
      </c>
      <c r="EG105" s="72">
        <f t="shared" si="153"/>
        <v>0</v>
      </c>
      <c r="EH105" s="72">
        <f t="shared" si="153"/>
        <v>98868.415833333333</v>
      </c>
      <c r="EI105" s="72">
        <f t="shared" si="153"/>
        <v>0</v>
      </c>
      <c r="EJ105" s="72">
        <f t="shared" si="153"/>
        <v>0</v>
      </c>
      <c r="EK105" s="72">
        <f t="shared" si="153"/>
        <v>0</v>
      </c>
      <c r="EL105" s="72">
        <f t="shared" si="153"/>
        <v>0</v>
      </c>
      <c r="EM105" s="72">
        <f t="shared" si="153"/>
        <v>0</v>
      </c>
      <c r="EN105" s="72">
        <f t="shared" si="153"/>
        <v>0</v>
      </c>
      <c r="EO105" s="72">
        <f t="shared" si="153"/>
        <v>0</v>
      </c>
      <c r="EP105" s="72">
        <f t="shared" si="93"/>
        <v>0</v>
      </c>
      <c r="ES105" s="72">
        <f t="shared" si="154"/>
        <v>0</v>
      </c>
      <c r="ET105" s="72">
        <f t="shared" si="154"/>
        <v>0</v>
      </c>
      <c r="EU105" s="72">
        <f t="shared" si="154"/>
        <v>0</v>
      </c>
      <c r="EV105" s="72">
        <f t="shared" si="154"/>
        <v>0</v>
      </c>
      <c r="EW105" s="72">
        <f t="shared" si="154"/>
        <v>0</v>
      </c>
      <c r="EX105" s="72">
        <f t="shared" si="154"/>
        <v>0</v>
      </c>
      <c r="EY105" s="72">
        <f t="shared" si="154"/>
        <v>0</v>
      </c>
      <c r="EZ105" s="72">
        <f t="shared" si="154"/>
        <v>65837.5</v>
      </c>
      <c r="FA105" s="72">
        <f t="shared" si="154"/>
        <v>0</v>
      </c>
      <c r="FB105" s="72">
        <f t="shared" si="154"/>
        <v>0</v>
      </c>
      <c r="FC105" s="72">
        <f t="shared" si="154"/>
        <v>0</v>
      </c>
      <c r="FD105" s="72">
        <f t="shared" si="154"/>
        <v>0</v>
      </c>
      <c r="FE105" s="72">
        <f t="shared" si="154"/>
        <v>0</v>
      </c>
      <c r="FF105" s="72">
        <f t="shared" si="154"/>
        <v>0</v>
      </c>
      <c r="FG105" s="72">
        <f t="shared" si="154"/>
        <v>0</v>
      </c>
      <c r="FH105" s="72">
        <f t="shared" si="94"/>
        <v>0</v>
      </c>
      <c r="FK105" s="72">
        <f t="shared" si="151"/>
        <v>0</v>
      </c>
      <c r="FL105" s="72">
        <f t="shared" si="151"/>
        <v>0</v>
      </c>
      <c r="FM105" s="72">
        <f t="shared" si="151"/>
        <v>0</v>
      </c>
      <c r="FN105" s="72">
        <f t="shared" si="151"/>
        <v>0</v>
      </c>
      <c r="FO105" s="72">
        <f t="shared" si="151"/>
        <v>0</v>
      </c>
      <c r="FP105" s="72">
        <f t="shared" si="151"/>
        <v>0</v>
      </c>
      <c r="FQ105" s="72">
        <f t="shared" si="151"/>
        <v>0</v>
      </c>
      <c r="FR105" s="72">
        <f t="shared" si="151"/>
        <v>0</v>
      </c>
      <c r="FS105" s="72">
        <f t="shared" si="151"/>
        <v>0</v>
      </c>
      <c r="FT105" s="72">
        <f t="shared" si="151"/>
        <v>0</v>
      </c>
      <c r="FU105" s="72">
        <f t="shared" si="151"/>
        <v>0</v>
      </c>
      <c r="FV105" s="72">
        <f t="shared" si="151"/>
        <v>0</v>
      </c>
      <c r="FW105" s="72">
        <f t="shared" si="151"/>
        <v>0</v>
      </c>
      <c r="FX105" s="72">
        <f t="shared" si="151"/>
        <v>0</v>
      </c>
      <c r="FY105" s="72">
        <f t="shared" si="151"/>
        <v>0</v>
      </c>
      <c r="FZ105" s="72">
        <f t="shared" si="151"/>
        <v>0</v>
      </c>
    </row>
    <row r="106" spans="2:182" s="63" customFormat="1" x14ac:dyDescent="0.25">
      <c r="B106" s="59">
        <v>86</v>
      </c>
      <c r="C106" s="60" t="s">
        <v>30</v>
      </c>
      <c r="D106" s="61" t="s">
        <v>48</v>
      </c>
      <c r="E106" s="62" t="s">
        <v>136</v>
      </c>
      <c r="F106" s="62" t="s">
        <v>137</v>
      </c>
      <c r="H106" s="64">
        <v>44887</v>
      </c>
      <c r="I106" s="64">
        <v>44897</v>
      </c>
      <c r="J106" s="64">
        <v>44904</v>
      </c>
      <c r="K106" s="64">
        <v>44912</v>
      </c>
      <c r="L106" s="64">
        <v>44915</v>
      </c>
      <c r="M106" s="64">
        <v>44927</v>
      </c>
      <c r="N106" s="64">
        <v>44958</v>
      </c>
      <c r="O106" s="65">
        <v>1</v>
      </c>
      <c r="Q106" s="65">
        <v>0</v>
      </c>
      <c r="R106" s="65">
        <v>0</v>
      </c>
      <c r="S106" s="66">
        <v>0</v>
      </c>
      <c r="T106" s="66">
        <v>0</v>
      </c>
      <c r="U106" s="66">
        <v>0</v>
      </c>
      <c r="V106" s="66">
        <v>0</v>
      </c>
      <c r="W106" s="66">
        <v>0</v>
      </c>
      <c r="X106" s="66">
        <v>1</v>
      </c>
      <c r="Y106" s="66">
        <v>0</v>
      </c>
      <c r="Z106" s="66"/>
      <c r="AA106" s="66"/>
      <c r="AB106" s="66"/>
      <c r="AC106" s="65"/>
      <c r="AD106" s="65"/>
      <c r="AE106" s="65"/>
      <c r="AF106" s="65"/>
      <c r="AG106" s="65"/>
      <c r="AI106" s="65">
        <f t="shared" si="0"/>
        <v>1</v>
      </c>
      <c r="AK106" s="67">
        <v>973087.99</v>
      </c>
      <c r="AL106" s="67">
        <v>158333</v>
      </c>
      <c r="AM106" s="67">
        <v>0</v>
      </c>
      <c r="AN106" s="67">
        <v>55000</v>
      </c>
      <c r="AO106" s="67">
        <f t="shared" si="101"/>
        <v>129547.70335500001</v>
      </c>
      <c r="AP106" s="67">
        <f t="shared" si="102"/>
        <v>79199.469300000012</v>
      </c>
      <c r="AQ106" s="67">
        <f t="shared" si="103"/>
        <v>6788.5259400000004</v>
      </c>
      <c r="AR106" s="67">
        <f t="shared" si="104"/>
        <v>0</v>
      </c>
      <c r="AS106" s="67">
        <f t="shared" si="130"/>
        <v>5531.4116562000017</v>
      </c>
      <c r="AT106" s="67">
        <f t="shared" si="26"/>
        <v>965353.87974879995</v>
      </c>
      <c r="AU106" s="68"/>
      <c r="AV106" s="69">
        <f t="shared" si="27"/>
        <v>973087.99</v>
      </c>
      <c r="AW106" s="69">
        <f t="shared" si="27"/>
        <v>158333</v>
      </c>
      <c r="AX106" s="69">
        <f t="shared" si="27"/>
        <v>0</v>
      </c>
      <c r="AY106" s="69">
        <f t="shared" si="27"/>
        <v>55000</v>
      </c>
      <c r="AZ106" s="67">
        <f t="shared" si="105"/>
        <v>27154.103760000002</v>
      </c>
      <c r="BA106" s="69">
        <f t="shared" si="106"/>
        <v>0</v>
      </c>
      <c r="BB106" s="69">
        <f t="shared" si="107"/>
        <v>10748.499405</v>
      </c>
      <c r="BC106" s="69">
        <f t="shared" si="108"/>
        <v>22515.277701000003</v>
      </c>
      <c r="BD106" s="69">
        <f t="shared" si="28"/>
        <v>65999.557750000007</v>
      </c>
      <c r="BE106" s="69">
        <f t="shared" si="131"/>
        <v>54736.199437499999</v>
      </c>
      <c r="BF106" s="69">
        <f t="shared" si="109"/>
        <v>2922.9130499624935</v>
      </c>
      <c r="BG106" s="69">
        <f t="shared" si="110"/>
        <v>98868.415833333333</v>
      </c>
      <c r="BH106" s="69">
        <f t="shared" si="111"/>
        <v>62500</v>
      </c>
      <c r="BI106" s="69">
        <f t="shared" si="112"/>
        <v>3337.5</v>
      </c>
      <c r="BJ106" s="69">
        <f t="shared" si="132"/>
        <v>0</v>
      </c>
      <c r="BK106" s="69">
        <f t="shared" si="113"/>
        <v>0</v>
      </c>
      <c r="BL106" s="69">
        <f t="shared" si="133"/>
        <v>0</v>
      </c>
      <c r="BM106" s="69"/>
      <c r="BN106" s="69">
        <f t="shared" si="29"/>
        <v>1535203.4569367957</v>
      </c>
      <c r="BO106" s="70"/>
      <c r="BP106" s="71">
        <f t="shared" ref="BP106:BP112" si="157">+SUM(AV106:BC106)</f>
        <v>1246838.870866</v>
      </c>
      <c r="BQ106" s="71">
        <f t="shared" ref="BQ106:BQ112" si="158">+SUM(BD106:BF106)</f>
        <v>123658.6702374625</v>
      </c>
      <c r="BR106" s="71">
        <f t="shared" ref="BR106:BR112" si="159">+SUM(BG106)</f>
        <v>98868.415833333333</v>
      </c>
      <c r="BS106" s="71">
        <f t="shared" ref="BS106:BS112" si="160">+SUM(BH106:BI106)</f>
        <v>65837.5</v>
      </c>
      <c r="BT106" s="71">
        <f t="shared" si="114"/>
        <v>0</v>
      </c>
      <c r="BU106" s="71">
        <f t="shared" ref="BU106:BU112" si="161">+SUM(BP106:BT106)</f>
        <v>1535203.4569367957</v>
      </c>
      <c r="BW106" s="68"/>
      <c r="BX106" s="71">
        <f t="shared" si="155"/>
        <v>0</v>
      </c>
      <c r="BY106" s="71">
        <f t="shared" si="155"/>
        <v>0</v>
      </c>
      <c r="BZ106" s="71">
        <f t="shared" si="155"/>
        <v>0</v>
      </c>
      <c r="CA106" s="71">
        <f t="shared" si="155"/>
        <v>0</v>
      </c>
      <c r="CB106" s="71">
        <f t="shared" si="155"/>
        <v>0</v>
      </c>
      <c r="CC106" s="71">
        <f t="shared" si="155"/>
        <v>0</v>
      </c>
      <c r="CD106" s="71">
        <f t="shared" si="155"/>
        <v>0</v>
      </c>
      <c r="CE106" s="71">
        <f t="shared" si="155"/>
        <v>1535203.4569367957</v>
      </c>
      <c r="CF106" s="71">
        <f t="shared" si="155"/>
        <v>0</v>
      </c>
      <c r="CG106" s="71">
        <f t="shared" si="155"/>
        <v>0</v>
      </c>
      <c r="CH106" s="71">
        <f t="shared" si="155"/>
        <v>0</v>
      </c>
      <c r="CI106" s="71">
        <f t="shared" si="155"/>
        <v>0</v>
      </c>
      <c r="CJ106" s="71">
        <f t="shared" si="155"/>
        <v>0</v>
      </c>
      <c r="CK106" s="71">
        <f t="shared" si="155"/>
        <v>0</v>
      </c>
      <c r="CL106" s="71">
        <f t="shared" si="155"/>
        <v>0</v>
      </c>
      <c r="CM106" s="71">
        <f t="shared" si="155"/>
        <v>0</v>
      </c>
      <c r="CN106" s="71">
        <f t="shared" si="116"/>
        <v>0</v>
      </c>
      <c r="CQ106" s="72">
        <f t="shared" si="152"/>
        <v>0</v>
      </c>
      <c r="CR106" s="72">
        <f t="shared" si="152"/>
        <v>0</v>
      </c>
      <c r="CS106" s="72">
        <f t="shared" si="152"/>
        <v>0</v>
      </c>
      <c r="CT106" s="72">
        <f t="shared" si="152"/>
        <v>0</v>
      </c>
      <c r="CU106" s="72">
        <f t="shared" si="152"/>
        <v>0</v>
      </c>
      <c r="CV106" s="72">
        <f t="shared" si="152"/>
        <v>0</v>
      </c>
      <c r="CW106" s="72">
        <f t="shared" si="152"/>
        <v>0</v>
      </c>
      <c r="CX106" s="72">
        <f t="shared" si="152"/>
        <v>1246838.870866</v>
      </c>
      <c r="CY106" s="72">
        <f t="shared" si="152"/>
        <v>0</v>
      </c>
      <c r="CZ106" s="72">
        <f t="shared" si="152"/>
        <v>0</v>
      </c>
      <c r="DA106" s="72">
        <f t="shared" si="152"/>
        <v>0</v>
      </c>
      <c r="DB106" s="72">
        <f t="shared" si="152"/>
        <v>0</v>
      </c>
      <c r="DC106" s="72">
        <f t="shared" si="152"/>
        <v>0</v>
      </c>
      <c r="DD106" s="72">
        <f t="shared" si="152"/>
        <v>0</v>
      </c>
      <c r="DE106" s="72">
        <f t="shared" si="152"/>
        <v>0</v>
      </c>
      <c r="DF106" s="72">
        <f t="shared" si="92"/>
        <v>0</v>
      </c>
      <c r="DG106" s="73"/>
      <c r="DI106" s="72">
        <f t="shared" si="156"/>
        <v>0</v>
      </c>
      <c r="DJ106" s="72">
        <f t="shared" si="156"/>
        <v>0</v>
      </c>
      <c r="DK106" s="72">
        <f t="shared" si="156"/>
        <v>0</v>
      </c>
      <c r="DL106" s="72">
        <f t="shared" si="156"/>
        <v>0</v>
      </c>
      <c r="DM106" s="72">
        <f t="shared" si="156"/>
        <v>0</v>
      </c>
      <c r="DN106" s="72">
        <f t="shared" si="156"/>
        <v>0</v>
      </c>
      <c r="DO106" s="72">
        <f t="shared" si="156"/>
        <v>0</v>
      </c>
      <c r="DP106" s="72">
        <f t="shared" si="156"/>
        <v>123658.6702374625</v>
      </c>
      <c r="DQ106" s="72">
        <f t="shared" si="156"/>
        <v>0</v>
      </c>
      <c r="DR106" s="72">
        <f t="shared" si="156"/>
        <v>0</v>
      </c>
      <c r="DS106" s="72">
        <f t="shared" si="156"/>
        <v>0</v>
      </c>
      <c r="DT106" s="72">
        <f t="shared" si="156"/>
        <v>0</v>
      </c>
      <c r="DU106" s="72">
        <f t="shared" si="156"/>
        <v>0</v>
      </c>
      <c r="DV106" s="72">
        <f t="shared" si="156"/>
        <v>0</v>
      </c>
      <c r="DW106" s="72">
        <f t="shared" si="156"/>
        <v>0</v>
      </c>
      <c r="DX106" s="72">
        <f t="shared" si="156"/>
        <v>0</v>
      </c>
      <c r="EA106" s="72">
        <f t="shared" si="153"/>
        <v>0</v>
      </c>
      <c r="EB106" s="72">
        <f t="shared" si="153"/>
        <v>0</v>
      </c>
      <c r="EC106" s="72">
        <f t="shared" si="153"/>
        <v>0</v>
      </c>
      <c r="ED106" s="72">
        <f t="shared" si="153"/>
        <v>0</v>
      </c>
      <c r="EE106" s="72">
        <f t="shared" si="153"/>
        <v>0</v>
      </c>
      <c r="EF106" s="72">
        <f t="shared" si="153"/>
        <v>0</v>
      </c>
      <c r="EG106" s="72">
        <f t="shared" si="153"/>
        <v>0</v>
      </c>
      <c r="EH106" s="72">
        <f t="shared" si="153"/>
        <v>98868.415833333333</v>
      </c>
      <c r="EI106" s="72">
        <f t="shared" si="153"/>
        <v>0</v>
      </c>
      <c r="EJ106" s="72">
        <f t="shared" si="153"/>
        <v>0</v>
      </c>
      <c r="EK106" s="72">
        <f t="shared" si="153"/>
        <v>0</v>
      </c>
      <c r="EL106" s="72">
        <f t="shared" si="153"/>
        <v>0</v>
      </c>
      <c r="EM106" s="72">
        <f t="shared" si="153"/>
        <v>0</v>
      </c>
      <c r="EN106" s="72">
        <f t="shared" si="153"/>
        <v>0</v>
      </c>
      <c r="EO106" s="72">
        <f t="shared" si="153"/>
        <v>0</v>
      </c>
      <c r="EP106" s="72">
        <f t="shared" si="93"/>
        <v>0</v>
      </c>
      <c r="ES106" s="72">
        <f t="shared" si="154"/>
        <v>0</v>
      </c>
      <c r="ET106" s="72">
        <f t="shared" si="154"/>
        <v>0</v>
      </c>
      <c r="EU106" s="72">
        <f t="shared" si="154"/>
        <v>0</v>
      </c>
      <c r="EV106" s="72">
        <f t="shared" si="154"/>
        <v>0</v>
      </c>
      <c r="EW106" s="72">
        <f t="shared" si="154"/>
        <v>0</v>
      </c>
      <c r="EX106" s="72">
        <f t="shared" si="154"/>
        <v>0</v>
      </c>
      <c r="EY106" s="72">
        <f t="shared" si="154"/>
        <v>0</v>
      </c>
      <c r="EZ106" s="72">
        <f t="shared" si="154"/>
        <v>65837.5</v>
      </c>
      <c r="FA106" s="72">
        <f t="shared" si="154"/>
        <v>0</v>
      </c>
      <c r="FB106" s="72">
        <f t="shared" si="154"/>
        <v>0</v>
      </c>
      <c r="FC106" s="72">
        <f t="shared" si="154"/>
        <v>0</v>
      </c>
      <c r="FD106" s="72">
        <f t="shared" si="154"/>
        <v>0</v>
      </c>
      <c r="FE106" s="72">
        <f t="shared" si="154"/>
        <v>0</v>
      </c>
      <c r="FF106" s="72">
        <f t="shared" si="154"/>
        <v>0</v>
      </c>
      <c r="FG106" s="72">
        <f t="shared" si="154"/>
        <v>0</v>
      </c>
      <c r="FH106" s="72">
        <f t="shared" si="94"/>
        <v>0</v>
      </c>
      <c r="FK106" s="72">
        <f t="shared" si="151"/>
        <v>0</v>
      </c>
      <c r="FL106" s="72">
        <f t="shared" si="151"/>
        <v>0</v>
      </c>
      <c r="FM106" s="72">
        <f t="shared" si="151"/>
        <v>0</v>
      </c>
      <c r="FN106" s="72">
        <f t="shared" si="151"/>
        <v>0</v>
      </c>
      <c r="FO106" s="72">
        <f t="shared" si="151"/>
        <v>0</v>
      </c>
      <c r="FP106" s="72">
        <f t="shared" si="151"/>
        <v>0</v>
      </c>
      <c r="FQ106" s="72">
        <f t="shared" si="151"/>
        <v>0</v>
      </c>
      <c r="FR106" s="72">
        <f t="shared" si="151"/>
        <v>0</v>
      </c>
      <c r="FS106" s="72">
        <f t="shared" si="151"/>
        <v>0</v>
      </c>
      <c r="FT106" s="72">
        <f t="shared" si="151"/>
        <v>0</v>
      </c>
      <c r="FU106" s="72">
        <f t="shared" si="151"/>
        <v>0</v>
      </c>
      <c r="FV106" s="72">
        <f t="shared" si="151"/>
        <v>0</v>
      </c>
      <c r="FW106" s="72">
        <f t="shared" si="151"/>
        <v>0</v>
      </c>
      <c r="FX106" s="72">
        <f t="shared" si="151"/>
        <v>0</v>
      </c>
      <c r="FY106" s="72">
        <f t="shared" si="151"/>
        <v>0</v>
      </c>
      <c r="FZ106" s="72">
        <f t="shared" si="151"/>
        <v>0</v>
      </c>
    </row>
    <row r="107" spans="2:182" s="63" customFormat="1" x14ac:dyDescent="0.25">
      <c r="B107" s="59">
        <v>87</v>
      </c>
      <c r="C107" s="60" t="s">
        <v>30</v>
      </c>
      <c r="D107" s="61" t="s">
        <v>48</v>
      </c>
      <c r="E107" s="62" t="s">
        <v>136</v>
      </c>
      <c r="F107" s="62" t="s">
        <v>137</v>
      </c>
      <c r="H107" s="64">
        <v>44887</v>
      </c>
      <c r="I107" s="64">
        <v>44897</v>
      </c>
      <c r="J107" s="64">
        <v>44904</v>
      </c>
      <c r="K107" s="64">
        <v>44912</v>
      </c>
      <c r="L107" s="64">
        <v>44915</v>
      </c>
      <c r="M107" s="64">
        <v>44927</v>
      </c>
      <c r="N107" s="64">
        <v>44958</v>
      </c>
      <c r="O107" s="65">
        <v>1</v>
      </c>
      <c r="Q107" s="65">
        <v>0</v>
      </c>
      <c r="R107" s="65">
        <v>0</v>
      </c>
      <c r="S107" s="66">
        <v>0</v>
      </c>
      <c r="T107" s="66">
        <v>0</v>
      </c>
      <c r="U107" s="66">
        <v>0</v>
      </c>
      <c r="V107" s="66">
        <v>0</v>
      </c>
      <c r="W107" s="66">
        <v>0</v>
      </c>
      <c r="X107" s="66">
        <v>1</v>
      </c>
      <c r="Y107" s="66">
        <v>0</v>
      </c>
      <c r="Z107" s="66"/>
      <c r="AA107" s="66"/>
      <c r="AB107" s="66"/>
      <c r="AC107" s="65"/>
      <c r="AD107" s="65"/>
      <c r="AE107" s="65"/>
      <c r="AF107" s="65"/>
      <c r="AG107" s="65"/>
      <c r="AI107" s="65">
        <f t="shared" si="0"/>
        <v>1</v>
      </c>
      <c r="AK107" s="67">
        <v>973087.99</v>
      </c>
      <c r="AL107" s="67">
        <v>158333</v>
      </c>
      <c r="AM107" s="67">
        <v>0</v>
      </c>
      <c r="AN107" s="67">
        <v>55000</v>
      </c>
      <c r="AO107" s="67">
        <f t="shared" si="101"/>
        <v>129547.70335500001</v>
      </c>
      <c r="AP107" s="67">
        <f t="shared" si="102"/>
        <v>79199.469300000012</v>
      </c>
      <c r="AQ107" s="67">
        <f t="shared" si="103"/>
        <v>6788.5259400000004</v>
      </c>
      <c r="AR107" s="67">
        <f t="shared" si="104"/>
        <v>0</v>
      </c>
      <c r="AS107" s="67">
        <f t="shared" si="130"/>
        <v>5531.4116562000017</v>
      </c>
      <c r="AT107" s="67">
        <f t="shared" si="26"/>
        <v>965353.87974879995</v>
      </c>
      <c r="AU107" s="68"/>
      <c r="AV107" s="69">
        <f t="shared" si="27"/>
        <v>973087.99</v>
      </c>
      <c r="AW107" s="69">
        <f t="shared" si="27"/>
        <v>158333</v>
      </c>
      <c r="AX107" s="69">
        <f t="shared" si="27"/>
        <v>0</v>
      </c>
      <c r="AY107" s="69">
        <f t="shared" si="27"/>
        <v>55000</v>
      </c>
      <c r="AZ107" s="67">
        <f t="shared" si="105"/>
        <v>27154.103760000002</v>
      </c>
      <c r="BA107" s="69">
        <f t="shared" si="106"/>
        <v>0</v>
      </c>
      <c r="BB107" s="69">
        <f t="shared" si="107"/>
        <v>10748.499405</v>
      </c>
      <c r="BC107" s="69">
        <f t="shared" si="108"/>
        <v>22515.277701000003</v>
      </c>
      <c r="BD107" s="69">
        <f t="shared" si="28"/>
        <v>65999.557750000007</v>
      </c>
      <c r="BE107" s="69">
        <f t="shared" si="131"/>
        <v>54736.199437499999</v>
      </c>
      <c r="BF107" s="69">
        <f t="shared" si="109"/>
        <v>2922.9130499624935</v>
      </c>
      <c r="BG107" s="69">
        <f t="shared" si="110"/>
        <v>98868.415833333333</v>
      </c>
      <c r="BH107" s="69">
        <f t="shared" si="111"/>
        <v>62500</v>
      </c>
      <c r="BI107" s="69">
        <f t="shared" si="112"/>
        <v>3337.5</v>
      </c>
      <c r="BJ107" s="69">
        <f t="shared" si="132"/>
        <v>0</v>
      </c>
      <c r="BK107" s="69">
        <f t="shared" si="113"/>
        <v>0</v>
      </c>
      <c r="BL107" s="69">
        <f t="shared" si="133"/>
        <v>0</v>
      </c>
      <c r="BM107" s="69"/>
      <c r="BN107" s="69">
        <f t="shared" si="29"/>
        <v>1535203.4569367957</v>
      </c>
      <c r="BO107" s="70"/>
      <c r="BP107" s="71">
        <f t="shared" si="157"/>
        <v>1246838.870866</v>
      </c>
      <c r="BQ107" s="71">
        <f t="shared" si="158"/>
        <v>123658.6702374625</v>
      </c>
      <c r="BR107" s="71">
        <f t="shared" si="159"/>
        <v>98868.415833333333</v>
      </c>
      <c r="BS107" s="71">
        <f t="shared" si="160"/>
        <v>65837.5</v>
      </c>
      <c r="BT107" s="71">
        <f t="shared" si="114"/>
        <v>0</v>
      </c>
      <c r="BU107" s="71">
        <f t="shared" si="161"/>
        <v>1535203.4569367957</v>
      </c>
      <c r="BW107" s="68"/>
      <c r="BX107" s="71">
        <f t="shared" si="155"/>
        <v>0</v>
      </c>
      <c r="BY107" s="71">
        <f t="shared" si="155"/>
        <v>0</v>
      </c>
      <c r="BZ107" s="71">
        <f t="shared" si="155"/>
        <v>0</v>
      </c>
      <c r="CA107" s="71">
        <f t="shared" si="155"/>
        <v>0</v>
      </c>
      <c r="CB107" s="71">
        <f t="shared" si="155"/>
        <v>0</v>
      </c>
      <c r="CC107" s="71">
        <f t="shared" si="155"/>
        <v>0</v>
      </c>
      <c r="CD107" s="71">
        <f t="shared" si="155"/>
        <v>0</v>
      </c>
      <c r="CE107" s="71">
        <f t="shared" si="155"/>
        <v>1535203.4569367957</v>
      </c>
      <c r="CF107" s="71">
        <f t="shared" si="155"/>
        <v>0</v>
      </c>
      <c r="CG107" s="71">
        <f t="shared" si="155"/>
        <v>0</v>
      </c>
      <c r="CH107" s="71">
        <f t="shared" si="155"/>
        <v>0</v>
      </c>
      <c r="CI107" s="71">
        <f t="shared" si="155"/>
        <v>0</v>
      </c>
      <c r="CJ107" s="71">
        <f t="shared" si="155"/>
        <v>0</v>
      </c>
      <c r="CK107" s="71">
        <f t="shared" si="155"/>
        <v>0</v>
      </c>
      <c r="CL107" s="71">
        <f t="shared" si="155"/>
        <v>0</v>
      </c>
      <c r="CM107" s="71">
        <f t="shared" si="155"/>
        <v>0</v>
      </c>
      <c r="CN107" s="71">
        <f t="shared" si="116"/>
        <v>0</v>
      </c>
      <c r="CQ107" s="72">
        <f t="shared" si="152"/>
        <v>0</v>
      </c>
      <c r="CR107" s="72">
        <f t="shared" si="152"/>
        <v>0</v>
      </c>
      <c r="CS107" s="72">
        <f t="shared" si="152"/>
        <v>0</v>
      </c>
      <c r="CT107" s="72">
        <f t="shared" si="152"/>
        <v>0</v>
      </c>
      <c r="CU107" s="72">
        <f t="shared" si="152"/>
        <v>0</v>
      </c>
      <c r="CV107" s="72">
        <f t="shared" si="152"/>
        <v>0</v>
      </c>
      <c r="CW107" s="72">
        <f t="shared" si="152"/>
        <v>0</v>
      </c>
      <c r="CX107" s="72">
        <f t="shared" si="152"/>
        <v>1246838.870866</v>
      </c>
      <c r="CY107" s="72">
        <f t="shared" si="152"/>
        <v>0</v>
      </c>
      <c r="CZ107" s="72">
        <f t="shared" si="152"/>
        <v>0</v>
      </c>
      <c r="DA107" s="72">
        <f t="shared" si="152"/>
        <v>0</v>
      </c>
      <c r="DB107" s="72">
        <f t="shared" si="152"/>
        <v>0</v>
      </c>
      <c r="DC107" s="72">
        <f t="shared" si="152"/>
        <v>0</v>
      </c>
      <c r="DD107" s="72">
        <f t="shared" si="152"/>
        <v>0</v>
      </c>
      <c r="DE107" s="72">
        <f t="shared" si="152"/>
        <v>0</v>
      </c>
      <c r="DF107" s="72">
        <f t="shared" si="92"/>
        <v>0</v>
      </c>
      <c r="DG107" s="73"/>
      <c r="DI107" s="72">
        <f t="shared" si="156"/>
        <v>0</v>
      </c>
      <c r="DJ107" s="72">
        <f t="shared" si="156"/>
        <v>0</v>
      </c>
      <c r="DK107" s="72">
        <f t="shared" si="156"/>
        <v>0</v>
      </c>
      <c r="DL107" s="72">
        <f t="shared" si="156"/>
        <v>0</v>
      </c>
      <c r="DM107" s="72">
        <f t="shared" si="156"/>
        <v>0</v>
      </c>
      <c r="DN107" s="72">
        <f t="shared" si="156"/>
        <v>0</v>
      </c>
      <c r="DO107" s="72">
        <f t="shared" si="156"/>
        <v>0</v>
      </c>
      <c r="DP107" s="72">
        <f t="shared" si="156"/>
        <v>123658.6702374625</v>
      </c>
      <c r="DQ107" s="72">
        <f t="shared" si="156"/>
        <v>0</v>
      </c>
      <c r="DR107" s="72">
        <f t="shared" si="156"/>
        <v>0</v>
      </c>
      <c r="DS107" s="72">
        <f t="shared" si="156"/>
        <v>0</v>
      </c>
      <c r="DT107" s="72">
        <f t="shared" si="156"/>
        <v>0</v>
      </c>
      <c r="DU107" s="72">
        <f t="shared" si="156"/>
        <v>0</v>
      </c>
      <c r="DV107" s="72">
        <f t="shared" si="156"/>
        <v>0</v>
      </c>
      <c r="DW107" s="72">
        <f t="shared" si="156"/>
        <v>0</v>
      </c>
      <c r="DX107" s="72">
        <f t="shared" si="156"/>
        <v>0</v>
      </c>
      <c r="EA107" s="72">
        <f t="shared" si="153"/>
        <v>0</v>
      </c>
      <c r="EB107" s="72">
        <f t="shared" si="153"/>
        <v>0</v>
      </c>
      <c r="EC107" s="72">
        <f t="shared" si="153"/>
        <v>0</v>
      </c>
      <c r="ED107" s="72">
        <f t="shared" si="153"/>
        <v>0</v>
      </c>
      <c r="EE107" s="72">
        <f t="shared" si="153"/>
        <v>0</v>
      </c>
      <c r="EF107" s="72">
        <f t="shared" si="153"/>
        <v>0</v>
      </c>
      <c r="EG107" s="72">
        <f t="shared" si="153"/>
        <v>0</v>
      </c>
      <c r="EH107" s="72">
        <f t="shared" si="153"/>
        <v>98868.415833333333</v>
      </c>
      <c r="EI107" s="72">
        <f t="shared" si="153"/>
        <v>0</v>
      </c>
      <c r="EJ107" s="72">
        <f t="shared" si="153"/>
        <v>0</v>
      </c>
      <c r="EK107" s="72">
        <f t="shared" si="153"/>
        <v>0</v>
      </c>
      <c r="EL107" s="72">
        <f t="shared" si="153"/>
        <v>0</v>
      </c>
      <c r="EM107" s="72">
        <f t="shared" si="153"/>
        <v>0</v>
      </c>
      <c r="EN107" s="72">
        <f t="shared" si="153"/>
        <v>0</v>
      </c>
      <c r="EO107" s="72">
        <f t="shared" si="153"/>
        <v>0</v>
      </c>
      <c r="EP107" s="72">
        <f t="shared" si="93"/>
        <v>0</v>
      </c>
      <c r="ES107" s="72">
        <f t="shared" si="154"/>
        <v>0</v>
      </c>
      <c r="ET107" s="72">
        <f t="shared" si="154"/>
        <v>0</v>
      </c>
      <c r="EU107" s="72">
        <f t="shared" si="154"/>
        <v>0</v>
      </c>
      <c r="EV107" s="72">
        <f t="shared" si="154"/>
        <v>0</v>
      </c>
      <c r="EW107" s="72">
        <f t="shared" si="154"/>
        <v>0</v>
      </c>
      <c r="EX107" s="72">
        <f t="shared" si="154"/>
        <v>0</v>
      </c>
      <c r="EY107" s="72">
        <f t="shared" si="154"/>
        <v>0</v>
      </c>
      <c r="EZ107" s="72">
        <f t="shared" si="154"/>
        <v>65837.5</v>
      </c>
      <c r="FA107" s="72">
        <f t="shared" si="154"/>
        <v>0</v>
      </c>
      <c r="FB107" s="72">
        <f t="shared" si="154"/>
        <v>0</v>
      </c>
      <c r="FC107" s="72">
        <f t="shared" si="154"/>
        <v>0</v>
      </c>
      <c r="FD107" s="72">
        <f t="shared" si="154"/>
        <v>0</v>
      </c>
      <c r="FE107" s="72">
        <f t="shared" si="154"/>
        <v>0</v>
      </c>
      <c r="FF107" s="72">
        <f t="shared" si="154"/>
        <v>0</v>
      </c>
      <c r="FG107" s="72">
        <f t="shared" si="154"/>
        <v>0</v>
      </c>
      <c r="FH107" s="72">
        <f t="shared" si="94"/>
        <v>0</v>
      </c>
      <c r="FK107" s="72">
        <f t="shared" si="151"/>
        <v>0</v>
      </c>
      <c r="FL107" s="72">
        <f t="shared" si="151"/>
        <v>0</v>
      </c>
      <c r="FM107" s="72">
        <f t="shared" si="151"/>
        <v>0</v>
      </c>
      <c r="FN107" s="72">
        <f t="shared" si="151"/>
        <v>0</v>
      </c>
      <c r="FO107" s="72">
        <f t="shared" si="151"/>
        <v>0</v>
      </c>
      <c r="FP107" s="72">
        <f t="shared" si="151"/>
        <v>0</v>
      </c>
      <c r="FQ107" s="72">
        <f t="shared" si="151"/>
        <v>0</v>
      </c>
      <c r="FR107" s="72">
        <f t="shared" si="151"/>
        <v>0</v>
      </c>
      <c r="FS107" s="72">
        <f t="shared" si="151"/>
        <v>0</v>
      </c>
      <c r="FT107" s="72">
        <f t="shared" si="151"/>
        <v>0</v>
      </c>
      <c r="FU107" s="72">
        <f t="shared" si="151"/>
        <v>0</v>
      </c>
      <c r="FV107" s="72">
        <f t="shared" si="151"/>
        <v>0</v>
      </c>
      <c r="FW107" s="72">
        <f t="shared" si="151"/>
        <v>0</v>
      </c>
      <c r="FX107" s="72">
        <f t="shared" si="151"/>
        <v>0</v>
      </c>
      <c r="FY107" s="72">
        <f t="shared" si="151"/>
        <v>0</v>
      </c>
      <c r="FZ107" s="72">
        <f t="shared" si="151"/>
        <v>0</v>
      </c>
    </row>
    <row r="108" spans="2:182" s="63" customFormat="1" x14ac:dyDescent="0.25">
      <c r="B108" s="59">
        <v>88</v>
      </c>
      <c r="C108" s="60" t="s">
        <v>30</v>
      </c>
      <c r="D108" s="61" t="s">
        <v>48</v>
      </c>
      <c r="E108" s="74" t="s">
        <v>136</v>
      </c>
      <c r="F108" s="74" t="s">
        <v>137</v>
      </c>
      <c r="H108" s="64">
        <v>44887</v>
      </c>
      <c r="I108" s="64">
        <v>44897</v>
      </c>
      <c r="J108" s="64">
        <v>44904</v>
      </c>
      <c r="K108" s="64">
        <v>44912</v>
      </c>
      <c r="L108" s="64">
        <v>44915</v>
      </c>
      <c r="M108" s="64">
        <v>44927</v>
      </c>
      <c r="N108" s="64">
        <v>44958</v>
      </c>
      <c r="O108" s="65">
        <v>1</v>
      </c>
      <c r="Q108" s="65">
        <v>0</v>
      </c>
      <c r="R108" s="65">
        <v>0</v>
      </c>
      <c r="S108" s="66">
        <v>0</v>
      </c>
      <c r="T108" s="66">
        <v>0</v>
      </c>
      <c r="U108" s="66">
        <v>0</v>
      </c>
      <c r="V108" s="66">
        <v>0</v>
      </c>
      <c r="W108" s="66">
        <v>0</v>
      </c>
      <c r="X108" s="66">
        <v>1</v>
      </c>
      <c r="Y108" s="66">
        <v>0</v>
      </c>
      <c r="Z108" s="66"/>
      <c r="AA108" s="66"/>
      <c r="AB108" s="66"/>
      <c r="AC108" s="65"/>
      <c r="AD108" s="65"/>
      <c r="AE108" s="65"/>
      <c r="AF108" s="65"/>
      <c r="AG108" s="65"/>
      <c r="AI108" s="65">
        <f t="shared" si="0"/>
        <v>1</v>
      </c>
      <c r="AK108" s="67">
        <v>973087.99</v>
      </c>
      <c r="AL108" s="67">
        <v>158333</v>
      </c>
      <c r="AM108" s="67">
        <v>0</v>
      </c>
      <c r="AN108" s="67">
        <v>55000</v>
      </c>
      <c r="AO108" s="67">
        <f t="shared" si="101"/>
        <v>129547.70335500001</v>
      </c>
      <c r="AP108" s="67">
        <f t="shared" si="102"/>
        <v>79199.469300000012</v>
      </c>
      <c r="AQ108" s="67">
        <f t="shared" si="103"/>
        <v>6788.5259400000004</v>
      </c>
      <c r="AR108" s="67">
        <f t="shared" si="104"/>
        <v>0</v>
      </c>
      <c r="AS108" s="67">
        <f t="shared" si="130"/>
        <v>5531.4116562000017</v>
      </c>
      <c r="AT108" s="67">
        <f t="shared" si="26"/>
        <v>965353.87974879995</v>
      </c>
      <c r="AU108" s="68"/>
      <c r="AV108" s="69">
        <f t="shared" si="27"/>
        <v>973087.99</v>
      </c>
      <c r="AW108" s="69">
        <f t="shared" si="27"/>
        <v>158333</v>
      </c>
      <c r="AX108" s="69">
        <f t="shared" si="27"/>
        <v>0</v>
      </c>
      <c r="AY108" s="69">
        <f t="shared" si="27"/>
        <v>55000</v>
      </c>
      <c r="AZ108" s="67">
        <f t="shared" si="105"/>
        <v>27154.103760000002</v>
      </c>
      <c r="BA108" s="69">
        <f t="shared" si="106"/>
        <v>0</v>
      </c>
      <c r="BB108" s="69">
        <f t="shared" si="107"/>
        <v>10748.499405</v>
      </c>
      <c r="BC108" s="69">
        <f t="shared" si="108"/>
        <v>22515.277701000003</v>
      </c>
      <c r="BD108" s="69">
        <f t="shared" si="28"/>
        <v>65999.557750000007</v>
      </c>
      <c r="BE108" s="69">
        <f t="shared" si="131"/>
        <v>54736.199437499999</v>
      </c>
      <c r="BF108" s="69">
        <f t="shared" si="109"/>
        <v>2922.9130499624935</v>
      </c>
      <c r="BG108" s="69">
        <f t="shared" si="110"/>
        <v>98868.415833333333</v>
      </c>
      <c r="BH108" s="69">
        <f t="shared" si="111"/>
        <v>62500</v>
      </c>
      <c r="BI108" s="69">
        <f t="shared" si="112"/>
        <v>3337.5</v>
      </c>
      <c r="BJ108" s="69">
        <f t="shared" si="132"/>
        <v>0</v>
      </c>
      <c r="BK108" s="69">
        <f t="shared" si="113"/>
        <v>0</v>
      </c>
      <c r="BL108" s="69">
        <f t="shared" si="133"/>
        <v>0</v>
      </c>
      <c r="BM108" s="69"/>
      <c r="BN108" s="69">
        <f t="shared" si="29"/>
        <v>1535203.4569367957</v>
      </c>
      <c r="BO108" s="70"/>
      <c r="BP108" s="71">
        <f t="shared" si="157"/>
        <v>1246838.870866</v>
      </c>
      <c r="BQ108" s="71">
        <f t="shared" si="158"/>
        <v>123658.6702374625</v>
      </c>
      <c r="BR108" s="71">
        <f t="shared" si="159"/>
        <v>98868.415833333333</v>
      </c>
      <c r="BS108" s="71">
        <f t="shared" si="160"/>
        <v>65837.5</v>
      </c>
      <c r="BT108" s="71">
        <f t="shared" si="114"/>
        <v>0</v>
      </c>
      <c r="BU108" s="71">
        <f t="shared" si="161"/>
        <v>1535203.4569367957</v>
      </c>
      <c r="BW108" s="68"/>
      <c r="BX108" s="71">
        <f t="shared" si="155"/>
        <v>0</v>
      </c>
      <c r="BY108" s="71">
        <f t="shared" si="155"/>
        <v>0</v>
      </c>
      <c r="BZ108" s="71">
        <f t="shared" si="155"/>
        <v>0</v>
      </c>
      <c r="CA108" s="71">
        <f t="shared" si="155"/>
        <v>0</v>
      </c>
      <c r="CB108" s="71">
        <f t="shared" si="155"/>
        <v>0</v>
      </c>
      <c r="CC108" s="71">
        <f t="shared" si="155"/>
        <v>0</v>
      </c>
      <c r="CD108" s="71">
        <f t="shared" si="155"/>
        <v>0</v>
      </c>
      <c r="CE108" s="71">
        <f t="shared" si="155"/>
        <v>1535203.4569367957</v>
      </c>
      <c r="CF108" s="71">
        <f t="shared" si="155"/>
        <v>0</v>
      </c>
      <c r="CG108" s="71">
        <f t="shared" si="155"/>
        <v>0</v>
      </c>
      <c r="CH108" s="71">
        <f t="shared" si="155"/>
        <v>0</v>
      </c>
      <c r="CI108" s="71">
        <f t="shared" si="155"/>
        <v>0</v>
      </c>
      <c r="CJ108" s="71">
        <f t="shared" si="155"/>
        <v>0</v>
      </c>
      <c r="CK108" s="71">
        <f t="shared" si="155"/>
        <v>0</v>
      </c>
      <c r="CL108" s="71">
        <f t="shared" si="155"/>
        <v>0</v>
      </c>
      <c r="CM108" s="71">
        <f t="shared" si="155"/>
        <v>0</v>
      </c>
      <c r="CN108" s="71">
        <f t="shared" si="116"/>
        <v>0</v>
      </c>
      <c r="CQ108" s="72">
        <f t="shared" si="152"/>
        <v>0</v>
      </c>
      <c r="CR108" s="72">
        <f t="shared" si="152"/>
        <v>0</v>
      </c>
      <c r="CS108" s="72">
        <f t="shared" si="152"/>
        <v>0</v>
      </c>
      <c r="CT108" s="72">
        <f t="shared" si="152"/>
        <v>0</v>
      </c>
      <c r="CU108" s="72">
        <f t="shared" si="152"/>
        <v>0</v>
      </c>
      <c r="CV108" s="72">
        <f t="shared" si="152"/>
        <v>0</v>
      </c>
      <c r="CW108" s="72">
        <f t="shared" si="152"/>
        <v>0</v>
      </c>
      <c r="CX108" s="72">
        <f t="shared" si="152"/>
        <v>1246838.870866</v>
      </c>
      <c r="CY108" s="72">
        <f t="shared" si="152"/>
        <v>0</v>
      </c>
      <c r="CZ108" s="72">
        <f t="shared" si="152"/>
        <v>0</v>
      </c>
      <c r="DA108" s="72">
        <f t="shared" si="152"/>
        <v>0</v>
      </c>
      <c r="DB108" s="72">
        <f t="shared" si="152"/>
        <v>0</v>
      </c>
      <c r="DC108" s="72">
        <f t="shared" si="152"/>
        <v>0</v>
      </c>
      <c r="DD108" s="72">
        <f t="shared" si="152"/>
        <v>0</v>
      </c>
      <c r="DE108" s="72">
        <f t="shared" si="152"/>
        <v>0</v>
      </c>
      <c r="DF108" s="72">
        <f t="shared" si="92"/>
        <v>0</v>
      </c>
      <c r="DG108" s="73"/>
      <c r="DI108" s="72">
        <f t="shared" si="156"/>
        <v>0</v>
      </c>
      <c r="DJ108" s="72">
        <f t="shared" si="156"/>
        <v>0</v>
      </c>
      <c r="DK108" s="72">
        <f t="shared" si="156"/>
        <v>0</v>
      </c>
      <c r="DL108" s="72">
        <f t="shared" si="156"/>
        <v>0</v>
      </c>
      <c r="DM108" s="72">
        <f t="shared" si="156"/>
        <v>0</v>
      </c>
      <c r="DN108" s="72">
        <f t="shared" si="156"/>
        <v>0</v>
      </c>
      <c r="DO108" s="72">
        <f t="shared" si="156"/>
        <v>0</v>
      </c>
      <c r="DP108" s="72">
        <f t="shared" si="156"/>
        <v>123658.6702374625</v>
      </c>
      <c r="DQ108" s="72">
        <f t="shared" si="156"/>
        <v>0</v>
      </c>
      <c r="DR108" s="72">
        <f t="shared" si="156"/>
        <v>0</v>
      </c>
      <c r="DS108" s="72">
        <f t="shared" si="156"/>
        <v>0</v>
      </c>
      <c r="DT108" s="72">
        <f t="shared" si="156"/>
        <v>0</v>
      </c>
      <c r="DU108" s="72">
        <f t="shared" si="156"/>
        <v>0</v>
      </c>
      <c r="DV108" s="72">
        <f t="shared" si="156"/>
        <v>0</v>
      </c>
      <c r="DW108" s="72">
        <f t="shared" si="156"/>
        <v>0</v>
      </c>
      <c r="DX108" s="72">
        <f t="shared" si="156"/>
        <v>0</v>
      </c>
      <c r="EA108" s="72">
        <f t="shared" si="153"/>
        <v>0</v>
      </c>
      <c r="EB108" s="72">
        <f t="shared" si="153"/>
        <v>0</v>
      </c>
      <c r="EC108" s="72">
        <f t="shared" si="153"/>
        <v>0</v>
      </c>
      <c r="ED108" s="72">
        <f t="shared" si="153"/>
        <v>0</v>
      </c>
      <c r="EE108" s="72">
        <f t="shared" si="153"/>
        <v>0</v>
      </c>
      <c r="EF108" s="72">
        <f t="shared" si="153"/>
        <v>0</v>
      </c>
      <c r="EG108" s="72">
        <f t="shared" si="153"/>
        <v>0</v>
      </c>
      <c r="EH108" s="72">
        <f t="shared" si="153"/>
        <v>98868.415833333333</v>
      </c>
      <c r="EI108" s="72">
        <f t="shared" si="153"/>
        <v>0</v>
      </c>
      <c r="EJ108" s="72">
        <f t="shared" si="153"/>
        <v>0</v>
      </c>
      <c r="EK108" s="72">
        <f t="shared" si="153"/>
        <v>0</v>
      </c>
      <c r="EL108" s="72">
        <f t="shared" si="153"/>
        <v>0</v>
      </c>
      <c r="EM108" s="72">
        <f t="shared" si="153"/>
        <v>0</v>
      </c>
      <c r="EN108" s="72">
        <f t="shared" si="153"/>
        <v>0</v>
      </c>
      <c r="EO108" s="72">
        <f t="shared" si="153"/>
        <v>0</v>
      </c>
      <c r="EP108" s="72">
        <f t="shared" si="93"/>
        <v>0</v>
      </c>
      <c r="ES108" s="72">
        <f t="shared" si="154"/>
        <v>0</v>
      </c>
      <c r="ET108" s="72">
        <f t="shared" si="154"/>
        <v>0</v>
      </c>
      <c r="EU108" s="72">
        <f t="shared" si="154"/>
        <v>0</v>
      </c>
      <c r="EV108" s="72">
        <f t="shared" si="154"/>
        <v>0</v>
      </c>
      <c r="EW108" s="72">
        <f t="shared" si="154"/>
        <v>0</v>
      </c>
      <c r="EX108" s="72">
        <f t="shared" si="154"/>
        <v>0</v>
      </c>
      <c r="EY108" s="72">
        <f t="shared" si="154"/>
        <v>0</v>
      </c>
      <c r="EZ108" s="72">
        <f t="shared" si="154"/>
        <v>65837.5</v>
      </c>
      <c r="FA108" s="72">
        <f t="shared" si="154"/>
        <v>0</v>
      </c>
      <c r="FB108" s="72">
        <f t="shared" si="154"/>
        <v>0</v>
      </c>
      <c r="FC108" s="72">
        <f t="shared" si="154"/>
        <v>0</v>
      </c>
      <c r="FD108" s="72">
        <f t="shared" si="154"/>
        <v>0</v>
      </c>
      <c r="FE108" s="72">
        <f t="shared" si="154"/>
        <v>0</v>
      </c>
      <c r="FF108" s="72">
        <f t="shared" si="154"/>
        <v>0</v>
      </c>
      <c r="FG108" s="72">
        <f t="shared" si="154"/>
        <v>0</v>
      </c>
      <c r="FH108" s="72">
        <f t="shared" si="94"/>
        <v>0</v>
      </c>
      <c r="FK108" s="72">
        <f t="shared" si="151"/>
        <v>0</v>
      </c>
      <c r="FL108" s="72">
        <f t="shared" si="151"/>
        <v>0</v>
      </c>
      <c r="FM108" s="72">
        <f t="shared" si="151"/>
        <v>0</v>
      </c>
      <c r="FN108" s="72">
        <f t="shared" si="151"/>
        <v>0</v>
      </c>
      <c r="FO108" s="72">
        <f t="shared" si="151"/>
        <v>0</v>
      </c>
      <c r="FP108" s="72">
        <f t="shared" si="151"/>
        <v>0</v>
      </c>
      <c r="FQ108" s="72">
        <f t="shared" si="151"/>
        <v>0</v>
      </c>
      <c r="FR108" s="72">
        <f t="shared" si="151"/>
        <v>0</v>
      </c>
      <c r="FS108" s="72">
        <f t="shared" si="151"/>
        <v>0</v>
      </c>
      <c r="FT108" s="72">
        <f t="shared" si="151"/>
        <v>0</v>
      </c>
      <c r="FU108" s="72">
        <f t="shared" si="151"/>
        <v>0</v>
      </c>
      <c r="FV108" s="72">
        <f t="shared" si="151"/>
        <v>0</v>
      </c>
      <c r="FW108" s="72">
        <f t="shared" si="151"/>
        <v>0</v>
      </c>
      <c r="FX108" s="72">
        <f t="shared" si="151"/>
        <v>0</v>
      </c>
      <c r="FY108" s="72">
        <f t="shared" si="151"/>
        <v>0</v>
      </c>
      <c r="FZ108" s="72">
        <f t="shared" si="151"/>
        <v>0</v>
      </c>
    </row>
    <row r="109" spans="2:182" s="63" customFormat="1" x14ac:dyDescent="0.25">
      <c r="B109" s="59">
        <v>89</v>
      </c>
      <c r="C109" s="60" t="s">
        <v>30</v>
      </c>
      <c r="D109" s="61" t="s">
        <v>49</v>
      </c>
      <c r="E109" s="74" t="s">
        <v>136</v>
      </c>
      <c r="F109" s="74" t="s">
        <v>137</v>
      </c>
      <c r="H109" s="64">
        <v>44887</v>
      </c>
      <c r="I109" s="64">
        <v>44897</v>
      </c>
      <c r="J109" s="64">
        <v>44904</v>
      </c>
      <c r="K109" s="64">
        <v>44912</v>
      </c>
      <c r="L109" s="64">
        <v>44915</v>
      </c>
      <c r="M109" s="64">
        <v>44927</v>
      </c>
      <c r="N109" s="64">
        <v>45047</v>
      </c>
      <c r="O109" s="65">
        <v>4.1333333333333204</v>
      </c>
      <c r="Q109" s="65">
        <v>0</v>
      </c>
      <c r="R109" s="65">
        <v>0</v>
      </c>
      <c r="S109" s="66">
        <v>0</v>
      </c>
      <c r="T109" s="66">
        <v>0.13333333333332043</v>
      </c>
      <c r="U109" s="66">
        <v>1</v>
      </c>
      <c r="V109" s="66">
        <v>1</v>
      </c>
      <c r="W109" s="66">
        <v>1</v>
      </c>
      <c r="X109" s="66">
        <v>1</v>
      </c>
      <c r="Y109" s="66">
        <v>0</v>
      </c>
      <c r="Z109" s="66"/>
      <c r="AA109" s="66"/>
      <c r="AB109" s="66"/>
      <c r="AC109" s="65"/>
      <c r="AD109" s="65"/>
      <c r="AE109" s="65"/>
      <c r="AF109" s="65"/>
      <c r="AG109" s="65"/>
      <c r="AI109" s="65">
        <f t="shared" si="0"/>
        <v>4.1333333333333204</v>
      </c>
      <c r="AK109" s="67">
        <v>973087.99</v>
      </c>
      <c r="AL109" s="67">
        <v>158333</v>
      </c>
      <c r="AM109" s="67">
        <v>0</v>
      </c>
      <c r="AN109" s="67">
        <v>55000</v>
      </c>
      <c r="AO109" s="67">
        <f t="shared" si="101"/>
        <v>129547.70335500001</v>
      </c>
      <c r="AP109" s="67">
        <f t="shared" si="102"/>
        <v>79199.469300000012</v>
      </c>
      <c r="AQ109" s="67">
        <f t="shared" si="103"/>
        <v>6788.5259400000004</v>
      </c>
      <c r="AR109" s="67">
        <f t="shared" si="104"/>
        <v>0</v>
      </c>
      <c r="AS109" s="67">
        <f t="shared" si="130"/>
        <v>5531.4116562000017</v>
      </c>
      <c r="AT109" s="67">
        <f t="shared" si="26"/>
        <v>965353.87974879995</v>
      </c>
      <c r="AU109" s="68"/>
      <c r="AV109" s="69">
        <f t="shared" si="27"/>
        <v>973087.99</v>
      </c>
      <c r="AW109" s="69">
        <f t="shared" si="27"/>
        <v>158333</v>
      </c>
      <c r="AX109" s="69">
        <f t="shared" si="27"/>
        <v>0</v>
      </c>
      <c r="AY109" s="69">
        <f t="shared" si="27"/>
        <v>55000</v>
      </c>
      <c r="AZ109" s="67">
        <f t="shared" si="105"/>
        <v>27154.103760000002</v>
      </c>
      <c r="BA109" s="69">
        <f t="shared" si="106"/>
        <v>0</v>
      </c>
      <c r="BB109" s="69">
        <f t="shared" si="107"/>
        <v>10748.499405</v>
      </c>
      <c r="BC109" s="69">
        <f t="shared" si="108"/>
        <v>22515.277701000003</v>
      </c>
      <c r="BD109" s="69">
        <f t="shared" si="28"/>
        <v>65999.557750000007</v>
      </c>
      <c r="BE109" s="69">
        <f t="shared" si="131"/>
        <v>54736.199437499999</v>
      </c>
      <c r="BF109" s="69">
        <f t="shared" si="109"/>
        <v>2922.9130499624935</v>
      </c>
      <c r="BG109" s="69">
        <f t="shared" si="110"/>
        <v>98868.415833333333</v>
      </c>
      <c r="BH109" s="69">
        <f t="shared" si="111"/>
        <v>62500</v>
      </c>
      <c r="BI109" s="69">
        <f t="shared" si="112"/>
        <v>3337.5</v>
      </c>
      <c r="BJ109" s="69">
        <f t="shared" si="132"/>
        <v>0</v>
      </c>
      <c r="BK109" s="69">
        <f t="shared" si="113"/>
        <v>0</v>
      </c>
      <c r="BL109" s="69">
        <f t="shared" si="133"/>
        <v>0</v>
      </c>
      <c r="BM109" s="69"/>
      <c r="BN109" s="69">
        <f t="shared" si="29"/>
        <v>1535203.4569367957</v>
      </c>
      <c r="BO109" s="70"/>
      <c r="BP109" s="71">
        <f t="shared" si="157"/>
        <v>1246838.870866</v>
      </c>
      <c r="BQ109" s="71">
        <f t="shared" si="158"/>
        <v>123658.6702374625</v>
      </c>
      <c r="BR109" s="71">
        <f t="shared" si="159"/>
        <v>98868.415833333333</v>
      </c>
      <c r="BS109" s="71">
        <f t="shared" si="160"/>
        <v>65837.5</v>
      </c>
      <c r="BT109" s="71">
        <f t="shared" si="114"/>
        <v>0</v>
      </c>
      <c r="BU109" s="71">
        <f t="shared" si="161"/>
        <v>1535203.4569367957</v>
      </c>
      <c r="BW109" s="68"/>
      <c r="BX109" s="71">
        <f t="shared" si="155"/>
        <v>0</v>
      </c>
      <c r="BY109" s="71">
        <f t="shared" si="155"/>
        <v>0</v>
      </c>
      <c r="BZ109" s="71">
        <f t="shared" si="155"/>
        <v>0</v>
      </c>
      <c r="CA109" s="71">
        <f t="shared" si="155"/>
        <v>204693.79425821963</v>
      </c>
      <c r="CB109" s="71">
        <f t="shared" si="155"/>
        <v>1535203.4569367957</v>
      </c>
      <c r="CC109" s="71">
        <f t="shared" si="155"/>
        <v>1535203.4569367957</v>
      </c>
      <c r="CD109" s="71">
        <f t="shared" si="155"/>
        <v>1535203.4569367957</v>
      </c>
      <c r="CE109" s="71">
        <f t="shared" si="155"/>
        <v>1535203.4569367957</v>
      </c>
      <c r="CF109" s="71">
        <f t="shared" si="155"/>
        <v>0</v>
      </c>
      <c r="CG109" s="71">
        <f t="shared" si="155"/>
        <v>0</v>
      </c>
      <c r="CH109" s="71">
        <f t="shared" si="155"/>
        <v>0</v>
      </c>
      <c r="CI109" s="71">
        <f t="shared" si="155"/>
        <v>0</v>
      </c>
      <c r="CJ109" s="71">
        <f t="shared" si="155"/>
        <v>0</v>
      </c>
      <c r="CK109" s="71">
        <f t="shared" si="155"/>
        <v>0</v>
      </c>
      <c r="CL109" s="71">
        <f t="shared" si="155"/>
        <v>0</v>
      </c>
      <c r="CM109" s="71">
        <f t="shared" si="155"/>
        <v>0</v>
      </c>
      <c r="CN109" s="71">
        <f t="shared" si="116"/>
        <v>0</v>
      </c>
      <c r="CQ109" s="72">
        <f t="shared" si="152"/>
        <v>0</v>
      </c>
      <c r="CR109" s="72">
        <f t="shared" si="152"/>
        <v>0</v>
      </c>
      <c r="CS109" s="72">
        <f t="shared" si="152"/>
        <v>0</v>
      </c>
      <c r="CT109" s="72">
        <f t="shared" si="152"/>
        <v>166245.18278211722</v>
      </c>
      <c r="CU109" s="72">
        <f t="shared" si="152"/>
        <v>1246838.870866</v>
      </c>
      <c r="CV109" s="72">
        <f t="shared" si="152"/>
        <v>1246838.870866</v>
      </c>
      <c r="CW109" s="72">
        <f t="shared" si="152"/>
        <v>1246838.870866</v>
      </c>
      <c r="CX109" s="72">
        <f t="shared" si="152"/>
        <v>1246838.870866</v>
      </c>
      <c r="CY109" s="72">
        <f t="shared" si="152"/>
        <v>0</v>
      </c>
      <c r="CZ109" s="72">
        <f t="shared" si="152"/>
        <v>0</v>
      </c>
      <c r="DA109" s="72">
        <f t="shared" si="152"/>
        <v>0</v>
      </c>
      <c r="DB109" s="72">
        <f t="shared" si="152"/>
        <v>0</v>
      </c>
      <c r="DC109" s="72">
        <f t="shared" si="152"/>
        <v>0</v>
      </c>
      <c r="DD109" s="72">
        <f t="shared" si="152"/>
        <v>0</v>
      </c>
      <c r="DE109" s="72">
        <f t="shared" si="152"/>
        <v>0</v>
      </c>
      <c r="DF109" s="72">
        <f t="shared" si="92"/>
        <v>0</v>
      </c>
      <c r="DG109" s="73"/>
      <c r="DI109" s="72">
        <f t="shared" si="156"/>
        <v>0</v>
      </c>
      <c r="DJ109" s="72">
        <f t="shared" si="156"/>
        <v>0</v>
      </c>
      <c r="DK109" s="72">
        <f t="shared" si="156"/>
        <v>0</v>
      </c>
      <c r="DL109" s="72">
        <f t="shared" si="156"/>
        <v>16487.822698326738</v>
      </c>
      <c r="DM109" s="72">
        <f t="shared" si="156"/>
        <v>123658.6702374625</v>
      </c>
      <c r="DN109" s="72">
        <f t="shared" si="156"/>
        <v>123658.6702374625</v>
      </c>
      <c r="DO109" s="72">
        <f t="shared" si="156"/>
        <v>123658.6702374625</v>
      </c>
      <c r="DP109" s="72">
        <f t="shared" si="156"/>
        <v>123658.6702374625</v>
      </c>
      <c r="DQ109" s="72">
        <f t="shared" si="156"/>
        <v>0</v>
      </c>
      <c r="DR109" s="72">
        <f t="shared" si="156"/>
        <v>0</v>
      </c>
      <c r="DS109" s="72">
        <f t="shared" si="156"/>
        <v>0</v>
      </c>
      <c r="DT109" s="72">
        <f t="shared" si="156"/>
        <v>0</v>
      </c>
      <c r="DU109" s="72">
        <f t="shared" si="156"/>
        <v>0</v>
      </c>
      <c r="DV109" s="72">
        <f t="shared" si="156"/>
        <v>0</v>
      </c>
      <c r="DW109" s="72">
        <f t="shared" si="156"/>
        <v>0</v>
      </c>
      <c r="DX109" s="72">
        <f t="shared" si="156"/>
        <v>0</v>
      </c>
      <c r="EA109" s="72">
        <f t="shared" si="153"/>
        <v>0</v>
      </c>
      <c r="EB109" s="72">
        <f t="shared" si="153"/>
        <v>0</v>
      </c>
      <c r="EC109" s="72">
        <f t="shared" si="153"/>
        <v>0</v>
      </c>
      <c r="ED109" s="72">
        <f t="shared" si="153"/>
        <v>13182.455444443169</v>
      </c>
      <c r="EE109" s="72">
        <f t="shared" si="153"/>
        <v>98868.415833333333</v>
      </c>
      <c r="EF109" s="72">
        <f t="shared" si="153"/>
        <v>98868.415833333333</v>
      </c>
      <c r="EG109" s="72">
        <f t="shared" si="153"/>
        <v>98868.415833333333</v>
      </c>
      <c r="EH109" s="72">
        <f t="shared" si="153"/>
        <v>98868.415833333333</v>
      </c>
      <c r="EI109" s="72">
        <f t="shared" si="153"/>
        <v>0</v>
      </c>
      <c r="EJ109" s="72">
        <f t="shared" si="153"/>
        <v>0</v>
      </c>
      <c r="EK109" s="72">
        <f t="shared" si="153"/>
        <v>0</v>
      </c>
      <c r="EL109" s="72">
        <f t="shared" si="153"/>
        <v>0</v>
      </c>
      <c r="EM109" s="72">
        <f t="shared" si="153"/>
        <v>0</v>
      </c>
      <c r="EN109" s="72">
        <f t="shared" si="153"/>
        <v>0</v>
      </c>
      <c r="EO109" s="72">
        <f t="shared" si="153"/>
        <v>0</v>
      </c>
      <c r="EP109" s="72">
        <f t="shared" si="93"/>
        <v>0</v>
      </c>
      <c r="ES109" s="72">
        <f t="shared" si="154"/>
        <v>0</v>
      </c>
      <c r="ET109" s="72">
        <f t="shared" si="154"/>
        <v>0</v>
      </c>
      <c r="EU109" s="72">
        <f t="shared" si="154"/>
        <v>0</v>
      </c>
      <c r="EV109" s="72">
        <f t="shared" si="154"/>
        <v>8778.3333333324827</v>
      </c>
      <c r="EW109" s="72">
        <f t="shared" si="154"/>
        <v>65837.5</v>
      </c>
      <c r="EX109" s="72">
        <f t="shared" si="154"/>
        <v>65837.5</v>
      </c>
      <c r="EY109" s="72">
        <f t="shared" si="154"/>
        <v>65837.5</v>
      </c>
      <c r="EZ109" s="72">
        <f t="shared" si="154"/>
        <v>65837.5</v>
      </c>
      <c r="FA109" s="72">
        <f t="shared" si="154"/>
        <v>0</v>
      </c>
      <c r="FB109" s="72">
        <f t="shared" si="154"/>
        <v>0</v>
      </c>
      <c r="FC109" s="72">
        <f t="shared" si="154"/>
        <v>0</v>
      </c>
      <c r="FD109" s="72">
        <f t="shared" si="154"/>
        <v>0</v>
      </c>
      <c r="FE109" s="72">
        <f t="shared" si="154"/>
        <v>0</v>
      </c>
      <c r="FF109" s="72">
        <f t="shared" si="154"/>
        <v>0</v>
      </c>
      <c r="FG109" s="72">
        <f t="shared" si="154"/>
        <v>0</v>
      </c>
      <c r="FH109" s="72">
        <f t="shared" si="94"/>
        <v>0</v>
      </c>
      <c r="FK109" s="72">
        <f t="shared" si="151"/>
        <v>0</v>
      </c>
      <c r="FL109" s="72">
        <f t="shared" si="151"/>
        <v>0</v>
      </c>
      <c r="FM109" s="72">
        <f t="shared" si="151"/>
        <v>0</v>
      </c>
      <c r="FN109" s="72">
        <f t="shared" si="151"/>
        <v>0</v>
      </c>
      <c r="FO109" s="72">
        <f t="shared" si="151"/>
        <v>0</v>
      </c>
      <c r="FP109" s="72">
        <f t="shared" si="151"/>
        <v>0</v>
      </c>
      <c r="FQ109" s="72">
        <f t="shared" si="151"/>
        <v>0</v>
      </c>
      <c r="FR109" s="72">
        <f t="shared" si="151"/>
        <v>0</v>
      </c>
      <c r="FS109" s="72">
        <f t="shared" si="151"/>
        <v>0</v>
      </c>
      <c r="FT109" s="72">
        <f t="shared" si="151"/>
        <v>0</v>
      </c>
      <c r="FU109" s="72">
        <f t="shared" si="151"/>
        <v>0</v>
      </c>
      <c r="FV109" s="72">
        <f t="shared" si="151"/>
        <v>0</v>
      </c>
      <c r="FW109" s="72">
        <f t="shared" si="151"/>
        <v>0</v>
      </c>
      <c r="FX109" s="72">
        <f t="shared" si="151"/>
        <v>0</v>
      </c>
      <c r="FY109" s="72">
        <f t="shared" si="151"/>
        <v>0</v>
      </c>
      <c r="FZ109" s="72">
        <f t="shared" si="151"/>
        <v>0</v>
      </c>
    </row>
    <row r="110" spans="2:182" s="63" customFormat="1" x14ac:dyDescent="0.25">
      <c r="B110" s="59">
        <v>90</v>
      </c>
      <c r="C110" s="60" t="s">
        <v>30</v>
      </c>
      <c r="D110" s="61" t="s">
        <v>49</v>
      </c>
      <c r="E110" s="74" t="s">
        <v>136</v>
      </c>
      <c r="F110" s="74" t="s">
        <v>137</v>
      </c>
      <c r="H110" s="64">
        <v>44887</v>
      </c>
      <c r="I110" s="64">
        <v>44897</v>
      </c>
      <c r="J110" s="64">
        <v>44904</v>
      </c>
      <c r="K110" s="64">
        <v>44912</v>
      </c>
      <c r="L110" s="64">
        <v>44915</v>
      </c>
      <c r="M110" s="64">
        <v>44927</v>
      </c>
      <c r="N110" s="64">
        <v>45047</v>
      </c>
      <c r="O110" s="65">
        <v>4</v>
      </c>
      <c r="Q110" s="65">
        <v>0</v>
      </c>
      <c r="R110" s="65">
        <v>0</v>
      </c>
      <c r="S110" s="66">
        <v>0</v>
      </c>
      <c r="T110" s="66">
        <v>0</v>
      </c>
      <c r="U110" s="66">
        <v>1</v>
      </c>
      <c r="V110" s="66">
        <v>1</v>
      </c>
      <c r="W110" s="66">
        <v>1</v>
      </c>
      <c r="X110" s="66">
        <v>1</v>
      </c>
      <c r="Y110" s="66">
        <v>0</v>
      </c>
      <c r="Z110" s="66"/>
      <c r="AA110" s="66"/>
      <c r="AB110" s="66"/>
      <c r="AC110" s="65"/>
      <c r="AD110" s="65"/>
      <c r="AE110" s="65"/>
      <c r="AF110" s="65"/>
      <c r="AG110" s="65"/>
      <c r="AI110" s="65">
        <f t="shared" si="0"/>
        <v>4</v>
      </c>
      <c r="AK110" s="67">
        <v>973087.99</v>
      </c>
      <c r="AL110" s="67">
        <v>158333</v>
      </c>
      <c r="AM110" s="67">
        <v>0</v>
      </c>
      <c r="AN110" s="67">
        <v>55000</v>
      </c>
      <c r="AO110" s="67">
        <f t="shared" si="101"/>
        <v>129547.70335500001</v>
      </c>
      <c r="AP110" s="67">
        <f t="shared" si="102"/>
        <v>79199.469300000012</v>
      </c>
      <c r="AQ110" s="67">
        <f t="shared" si="103"/>
        <v>6788.5259400000004</v>
      </c>
      <c r="AR110" s="67">
        <f t="shared" si="104"/>
        <v>0</v>
      </c>
      <c r="AS110" s="67">
        <f t="shared" si="130"/>
        <v>5531.4116562000017</v>
      </c>
      <c r="AT110" s="67">
        <f t="shared" si="26"/>
        <v>965353.87974879995</v>
      </c>
      <c r="AU110" s="68"/>
      <c r="AV110" s="69">
        <f t="shared" si="27"/>
        <v>973087.99</v>
      </c>
      <c r="AW110" s="69">
        <f t="shared" si="27"/>
        <v>158333</v>
      </c>
      <c r="AX110" s="69">
        <f t="shared" si="27"/>
        <v>0</v>
      </c>
      <c r="AY110" s="69">
        <f t="shared" si="27"/>
        <v>55000</v>
      </c>
      <c r="AZ110" s="67">
        <f t="shared" si="105"/>
        <v>27154.103760000002</v>
      </c>
      <c r="BA110" s="69">
        <f t="shared" si="106"/>
        <v>0</v>
      </c>
      <c r="BB110" s="69">
        <f t="shared" si="107"/>
        <v>10748.499405</v>
      </c>
      <c r="BC110" s="69">
        <f t="shared" si="108"/>
        <v>22515.277701000003</v>
      </c>
      <c r="BD110" s="69">
        <f t="shared" si="28"/>
        <v>65999.557750000007</v>
      </c>
      <c r="BE110" s="69">
        <f t="shared" si="131"/>
        <v>54736.199437499999</v>
      </c>
      <c r="BF110" s="69">
        <f t="shared" si="109"/>
        <v>2922.9130499624935</v>
      </c>
      <c r="BG110" s="69">
        <f t="shared" si="110"/>
        <v>98868.415833333333</v>
      </c>
      <c r="BH110" s="69">
        <f t="shared" si="111"/>
        <v>62500</v>
      </c>
      <c r="BI110" s="69">
        <f t="shared" si="112"/>
        <v>3337.5</v>
      </c>
      <c r="BJ110" s="69">
        <f t="shared" si="132"/>
        <v>0</v>
      </c>
      <c r="BK110" s="69">
        <f t="shared" si="113"/>
        <v>0</v>
      </c>
      <c r="BL110" s="69">
        <f t="shared" si="133"/>
        <v>0</v>
      </c>
      <c r="BM110" s="69"/>
      <c r="BN110" s="69">
        <f t="shared" si="29"/>
        <v>1535203.4569367957</v>
      </c>
      <c r="BO110" s="70"/>
      <c r="BP110" s="71">
        <f t="shared" si="157"/>
        <v>1246838.870866</v>
      </c>
      <c r="BQ110" s="71">
        <f t="shared" si="158"/>
        <v>123658.6702374625</v>
      </c>
      <c r="BR110" s="71">
        <f t="shared" si="159"/>
        <v>98868.415833333333</v>
      </c>
      <c r="BS110" s="71">
        <f t="shared" si="160"/>
        <v>65837.5</v>
      </c>
      <c r="BT110" s="71">
        <f t="shared" si="114"/>
        <v>0</v>
      </c>
      <c r="BU110" s="71">
        <f t="shared" si="161"/>
        <v>1535203.4569367957</v>
      </c>
      <c r="BW110" s="68"/>
      <c r="BX110" s="71">
        <f t="shared" si="155"/>
        <v>0</v>
      </c>
      <c r="BY110" s="71">
        <f t="shared" si="155"/>
        <v>0</v>
      </c>
      <c r="BZ110" s="71">
        <f t="shared" si="155"/>
        <v>0</v>
      </c>
      <c r="CA110" s="71">
        <f t="shared" si="155"/>
        <v>0</v>
      </c>
      <c r="CB110" s="71">
        <f t="shared" si="155"/>
        <v>1535203.4569367957</v>
      </c>
      <c r="CC110" s="71">
        <f t="shared" si="155"/>
        <v>1535203.4569367957</v>
      </c>
      <c r="CD110" s="71">
        <f t="shared" si="155"/>
        <v>1535203.4569367957</v>
      </c>
      <c r="CE110" s="71">
        <f t="shared" si="155"/>
        <v>1535203.4569367957</v>
      </c>
      <c r="CF110" s="71">
        <f t="shared" si="155"/>
        <v>0</v>
      </c>
      <c r="CG110" s="71">
        <f t="shared" si="155"/>
        <v>0</v>
      </c>
      <c r="CH110" s="71">
        <f t="shared" si="155"/>
        <v>0</v>
      </c>
      <c r="CI110" s="71">
        <f t="shared" si="155"/>
        <v>0</v>
      </c>
      <c r="CJ110" s="71">
        <f t="shared" si="155"/>
        <v>0</v>
      </c>
      <c r="CK110" s="71">
        <f t="shared" si="155"/>
        <v>0</v>
      </c>
      <c r="CL110" s="71">
        <f t="shared" si="155"/>
        <v>0</v>
      </c>
      <c r="CM110" s="71">
        <f t="shared" si="155"/>
        <v>0</v>
      </c>
      <c r="CN110" s="71">
        <f t="shared" si="116"/>
        <v>0</v>
      </c>
      <c r="CQ110" s="72">
        <f t="shared" si="152"/>
        <v>0</v>
      </c>
      <c r="CR110" s="72">
        <f t="shared" si="152"/>
        <v>0</v>
      </c>
      <c r="CS110" s="72">
        <f t="shared" si="152"/>
        <v>0</v>
      </c>
      <c r="CT110" s="72">
        <f t="shared" si="152"/>
        <v>0</v>
      </c>
      <c r="CU110" s="72">
        <f t="shared" si="152"/>
        <v>1246838.870866</v>
      </c>
      <c r="CV110" s="72">
        <f t="shared" si="152"/>
        <v>1246838.870866</v>
      </c>
      <c r="CW110" s="72">
        <f t="shared" si="152"/>
        <v>1246838.870866</v>
      </c>
      <c r="CX110" s="72">
        <f t="shared" si="152"/>
        <v>1246838.870866</v>
      </c>
      <c r="CY110" s="72">
        <f t="shared" si="152"/>
        <v>0</v>
      </c>
      <c r="CZ110" s="72">
        <f t="shared" si="152"/>
        <v>0</v>
      </c>
      <c r="DA110" s="72">
        <f t="shared" si="152"/>
        <v>0</v>
      </c>
      <c r="DB110" s="72">
        <f t="shared" si="152"/>
        <v>0</v>
      </c>
      <c r="DC110" s="72">
        <f t="shared" si="152"/>
        <v>0</v>
      </c>
      <c r="DD110" s="72">
        <f t="shared" si="152"/>
        <v>0</v>
      </c>
      <c r="DE110" s="72">
        <f t="shared" si="152"/>
        <v>0</v>
      </c>
      <c r="DF110" s="72">
        <f t="shared" si="92"/>
        <v>0</v>
      </c>
      <c r="DG110" s="73"/>
      <c r="DI110" s="72">
        <f t="shared" si="156"/>
        <v>0</v>
      </c>
      <c r="DJ110" s="72">
        <f t="shared" si="156"/>
        <v>0</v>
      </c>
      <c r="DK110" s="72">
        <f t="shared" si="156"/>
        <v>0</v>
      </c>
      <c r="DL110" s="72">
        <f t="shared" si="156"/>
        <v>0</v>
      </c>
      <c r="DM110" s="72">
        <f t="shared" si="156"/>
        <v>123658.6702374625</v>
      </c>
      <c r="DN110" s="72">
        <f t="shared" si="156"/>
        <v>123658.6702374625</v>
      </c>
      <c r="DO110" s="72">
        <f t="shared" si="156"/>
        <v>123658.6702374625</v>
      </c>
      <c r="DP110" s="72">
        <f t="shared" si="156"/>
        <v>123658.6702374625</v>
      </c>
      <c r="DQ110" s="72">
        <f t="shared" si="156"/>
        <v>0</v>
      </c>
      <c r="DR110" s="72">
        <f t="shared" si="156"/>
        <v>0</v>
      </c>
      <c r="DS110" s="72">
        <f t="shared" si="156"/>
        <v>0</v>
      </c>
      <c r="DT110" s="72">
        <f t="shared" si="156"/>
        <v>0</v>
      </c>
      <c r="DU110" s="72">
        <f t="shared" si="156"/>
        <v>0</v>
      </c>
      <c r="DV110" s="72">
        <f t="shared" si="156"/>
        <v>0</v>
      </c>
      <c r="DW110" s="72">
        <f t="shared" si="156"/>
        <v>0</v>
      </c>
      <c r="DX110" s="72">
        <f t="shared" si="156"/>
        <v>0</v>
      </c>
      <c r="EA110" s="72">
        <f t="shared" si="153"/>
        <v>0</v>
      </c>
      <c r="EB110" s="72">
        <f t="shared" si="153"/>
        <v>0</v>
      </c>
      <c r="EC110" s="72">
        <f t="shared" si="153"/>
        <v>0</v>
      </c>
      <c r="ED110" s="72">
        <f t="shared" si="153"/>
        <v>0</v>
      </c>
      <c r="EE110" s="72">
        <f t="shared" si="153"/>
        <v>98868.415833333333</v>
      </c>
      <c r="EF110" s="72">
        <f t="shared" si="153"/>
        <v>98868.415833333333</v>
      </c>
      <c r="EG110" s="72">
        <f t="shared" si="153"/>
        <v>98868.415833333333</v>
      </c>
      <c r="EH110" s="72">
        <f t="shared" si="153"/>
        <v>98868.415833333333</v>
      </c>
      <c r="EI110" s="72">
        <f t="shared" si="153"/>
        <v>0</v>
      </c>
      <c r="EJ110" s="72">
        <f t="shared" si="153"/>
        <v>0</v>
      </c>
      <c r="EK110" s="72">
        <f t="shared" si="153"/>
        <v>0</v>
      </c>
      <c r="EL110" s="72">
        <f t="shared" si="153"/>
        <v>0</v>
      </c>
      <c r="EM110" s="72">
        <f t="shared" si="153"/>
        <v>0</v>
      </c>
      <c r="EN110" s="72">
        <f t="shared" si="153"/>
        <v>0</v>
      </c>
      <c r="EO110" s="72">
        <f t="shared" si="153"/>
        <v>0</v>
      </c>
      <c r="EP110" s="72">
        <f t="shared" si="93"/>
        <v>0</v>
      </c>
      <c r="ES110" s="72">
        <f t="shared" si="154"/>
        <v>0</v>
      </c>
      <c r="ET110" s="72">
        <f t="shared" si="154"/>
        <v>0</v>
      </c>
      <c r="EU110" s="72">
        <f t="shared" si="154"/>
        <v>0</v>
      </c>
      <c r="EV110" s="72">
        <f t="shared" si="154"/>
        <v>0</v>
      </c>
      <c r="EW110" s="72">
        <f t="shared" si="154"/>
        <v>65837.5</v>
      </c>
      <c r="EX110" s="72">
        <f t="shared" si="154"/>
        <v>65837.5</v>
      </c>
      <c r="EY110" s="72">
        <f t="shared" si="154"/>
        <v>65837.5</v>
      </c>
      <c r="EZ110" s="72">
        <f t="shared" si="154"/>
        <v>65837.5</v>
      </c>
      <c r="FA110" s="72">
        <f t="shared" si="154"/>
        <v>0</v>
      </c>
      <c r="FB110" s="72">
        <f t="shared" si="154"/>
        <v>0</v>
      </c>
      <c r="FC110" s="72">
        <f t="shared" si="154"/>
        <v>0</v>
      </c>
      <c r="FD110" s="72">
        <f t="shared" si="154"/>
        <v>0</v>
      </c>
      <c r="FE110" s="72">
        <f t="shared" si="154"/>
        <v>0</v>
      </c>
      <c r="FF110" s="72">
        <f t="shared" si="154"/>
        <v>0</v>
      </c>
      <c r="FG110" s="72">
        <f t="shared" si="154"/>
        <v>0</v>
      </c>
      <c r="FH110" s="72">
        <f t="shared" si="94"/>
        <v>0</v>
      </c>
      <c r="FK110" s="72">
        <f t="shared" si="151"/>
        <v>0</v>
      </c>
      <c r="FL110" s="72">
        <f t="shared" si="151"/>
        <v>0</v>
      </c>
      <c r="FM110" s="72">
        <f t="shared" si="151"/>
        <v>0</v>
      </c>
      <c r="FN110" s="72">
        <f t="shared" si="151"/>
        <v>0</v>
      </c>
      <c r="FO110" s="72">
        <f t="shared" si="151"/>
        <v>0</v>
      </c>
      <c r="FP110" s="72">
        <f t="shared" si="151"/>
        <v>0</v>
      </c>
      <c r="FQ110" s="72">
        <f t="shared" si="151"/>
        <v>0</v>
      </c>
      <c r="FR110" s="72">
        <f t="shared" si="151"/>
        <v>0</v>
      </c>
      <c r="FS110" s="72">
        <f t="shared" si="151"/>
        <v>0</v>
      </c>
      <c r="FT110" s="72">
        <f t="shared" si="151"/>
        <v>0</v>
      </c>
      <c r="FU110" s="72">
        <f t="shared" si="151"/>
        <v>0</v>
      </c>
      <c r="FV110" s="72">
        <f t="shared" si="151"/>
        <v>0</v>
      </c>
      <c r="FW110" s="72">
        <f t="shared" si="151"/>
        <v>0</v>
      </c>
      <c r="FX110" s="72">
        <f t="shared" si="151"/>
        <v>0</v>
      </c>
      <c r="FY110" s="72">
        <f t="shared" si="151"/>
        <v>0</v>
      </c>
      <c r="FZ110" s="72">
        <f t="shared" si="151"/>
        <v>0</v>
      </c>
    </row>
    <row r="111" spans="2:182" s="63" customFormat="1" x14ac:dyDescent="0.25">
      <c r="B111" s="59">
        <v>91</v>
      </c>
      <c r="C111" s="60" t="s">
        <v>30</v>
      </c>
      <c r="D111" s="61" t="s">
        <v>49</v>
      </c>
      <c r="E111" s="74" t="s">
        <v>136</v>
      </c>
      <c r="F111" s="74" t="s">
        <v>137</v>
      </c>
      <c r="H111" s="64">
        <v>44887</v>
      </c>
      <c r="I111" s="64">
        <v>44897</v>
      </c>
      <c r="J111" s="64">
        <v>44904</v>
      </c>
      <c r="K111" s="64">
        <v>44912</v>
      </c>
      <c r="L111" s="64">
        <v>44915</v>
      </c>
      <c r="M111" s="64">
        <v>44927</v>
      </c>
      <c r="N111" s="64">
        <v>45047</v>
      </c>
      <c r="O111" s="65">
        <v>4</v>
      </c>
      <c r="Q111" s="65">
        <v>0</v>
      </c>
      <c r="R111" s="65">
        <v>0</v>
      </c>
      <c r="S111" s="66">
        <v>0</v>
      </c>
      <c r="T111" s="66">
        <v>0</v>
      </c>
      <c r="U111" s="66">
        <v>1</v>
      </c>
      <c r="V111" s="66">
        <v>1</v>
      </c>
      <c r="W111" s="66">
        <v>1</v>
      </c>
      <c r="X111" s="66">
        <v>1</v>
      </c>
      <c r="Y111" s="66">
        <v>0</v>
      </c>
      <c r="Z111" s="66"/>
      <c r="AA111" s="66"/>
      <c r="AB111" s="66"/>
      <c r="AC111" s="65"/>
      <c r="AD111" s="65"/>
      <c r="AE111" s="65"/>
      <c r="AF111" s="65"/>
      <c r="AG111" s="65"/>
      <c r="AI111" s="65">
        <f t="shared" si="0"/>
        <v>4</v>
      </c>
      <c r="AK111" s="67">
        <v>973087.99</v>
      </c>
      <c r="AL111" s="67">
        <v>158333</v>
      </c>
      <c r="AM111" s="67">
        <v>0</v>
      </c>
      <c r="AN111" s="67">
        <v>55000</v>
      </c>
      <c r="AO111" s="67">
        <f t="shared" si="101"/>
        <v>129547.70335500001</v>
      </c>
      <c r="AP111" s="67">
        <f t="shared" si="102"/>
        <v>79199.469300000012</v>
      </c>
      <c r="AQ111" s="67">
        <f t="shared" si="103"/>
        <v>6788.5259400000004</v>
      </c>
      <c r="AR111" s="67">
        <f t="shared" si="104"/>
        <v>0</v>
      </c>
      <c r="AS111" s="67">
        <f t="shared" si="130"/>
        <v>5531.4116562000017</v>
      </c>
      <c r="AT111" s="67">
        <f t="shared" si="26"/>
        <v>965353.87974879995</v>
      </c>
      <c r="AU111" s="68"/>
      <c r="AV111" s="69">
        <f t="shared" si="27"/>
        <v>973087.99</v>
      </c>
      <c r="AW111" s="69">
        <f t="shared" si="27"/>
        <v>158333</v>
      </c>
      <c r="AX111" s="69">
        <f t="shared" si="27"/>
        <v>0</v>
      </c>
      <c r="AY111" s="69">
        <f t="shared" si="27"/>
        <v>55000</v>
      </c>
      <c r="AZ111" s="67">
        <f t="shared" si="105"/>
        <v>27154.103760000002</v>
      </c>
      <c r="BA111" s="69">
        <f t="shared" si="106"/>
        <v>0</v>
      </c>
      <c r="BB111" s="69">
        <f t="shared" si="107"/>
        <v>10748.499405</v>
      </c>
      <c r="BC111" s="69">
        <f t="shared" si="108"/>
        <v>22515.277701000003</v>
      </c>
      <c r="BD111" s="69">
        <f t="shared" si="28"/>
        <v>65999.557750000007</v>
      </c>
      <c r="BE111" s="69">
        <f t="shared" si="131"/>
        <v>54736.199437499999</v>
      </c>
      <c r="BF111" s="69">
        <f t="shared" si="109"/>
        <v>2922.9130499624935</v>
      </c>
      <c r="BG111" s="69">
        <f t="shared" si="110"/>
        <v>98868.415833333333</v>
      </c>
      <c r="BH111" s="69">
        <f t="shared" si="111"/>
        <v>62500</v>
      </c>
      <c r="BI111" s="69">
        <f t="shared" si="112"/>
        <v>3337.5</v>
      </c>
      <c r="BJ111" s="69">
        <f t="shared" si="132"/>
        <v>0</v>
      </c>
      <c r="BK111" s="69">
        <f t="shared" si="113"/>
        <v>0</v>
      </c>
      <c r="BL111" s="69">
        <f t="shared" si="133"/>
        <v>0</v>
      </c>
      <c r="BM111" s="69"/>
      <c r="BN111" s="69">
        <f t="shared" si="29"/>
        <v>1535203.4569367957</v>
      </c>
      <c r="BO111" s="70"/>
      <c r="BP111" s="71">
        <f t="shared" si="157"/>
        <v>1246838.870866</v>
      </c>
      <c r="BQ111" s="71">
        <f t="shared" si="158"/>
        <v>123658.6702374625</v>
      </c>
      <c r="BR111" s="71">
        <f t="shared" si="159"/>
        <v>98868.415833333333</v>
      </c>
      <c r="BS111" s="71">
        <f t="shared" si="160"/>
        <v>65837.5</v>
      </c>
      <c r="BT111" s="71">
        <f t="shared" si="114"/>
        <v>0</v>
      </c>
      <c r="BU111" s="71">
        <f t="shared" si="161"/>
        <v>1535203.4569367957</v>
      </c>
      <c r="BW111" s="68"/>
      <c r="BX111" s="71">
        <f t="shared" si="155"/>
        <v>0</v>
      </c>
      <c r="BY111" s="71">
        <f t="shared" si="155"/>
        <v>0</v>
      </c>
      <c r="BZ111" s="71">
        <f t="shared" si="155"/>
        <v>0</v>
      </c>
      <c r="CA111" s="71">
        <f t="shared" si="155"/>
        <v>0</v>
      </c>
      <c r="CB111" s="71">
        <f t="shared" si="155"/>
        <v>1535203.4569367957</v>
      </c>
      <c r="CC111" s="71">
        <f t="shared" si="155"/>
        <v>1535203.4569367957</v>
      </c>
      <c r="CD111" s="71">
        <f t="shared" si="155"/>
        <v>1535203.4569367957</v>
      </c>
      <c r="CE111" s="71">
        <f t="shared" si="155"/>
        <v>1535203.4569367957</v>
      </c>
      <c r="CF111" s="71">
        <f t="shared" si="155"/>
        <v>0</v>
      </c>
      <c r="CG111" s="71">
        <f t="shared" si="155"/>
        <v>0</v>
      </c>
      <c r="CH111" s="71">
        <f t="shared" si="155"/>
        <v>0</v>
      </c>
      <c r="CI111" s="71">
        <f t="shared" si="155"/>
        <v>0</v>
      </c>
      <c r="CJ111" s="71">
        <f t="shared" si="155"/>
        <v>0</v>
      </c>
      <c r="CK111" s="71">
        <f t="shared" si="155"/>
        <v>0</v>
      </c>
      <c r="CL111" s="71">
        <f t="shared" si="155"/>
        <v>0</v>
      </c>
      <c r="CM111" s="71">
        <f t="shared" si="155"/>
        <v>0</v>
      </c>
      <c r="CN111" s="71">
        <f t="shared" si="116"/>
        <v>0</v>
      </c>
      <c r="CQ111" s="72">
        <f t="shared" si="152"/>
        <v>0</v>
      </c>
      <c r="CR111" s="72">
        <f t="shared" si="152"/>
        <v>0</v>
      </c>
      <c r="CS111" s="72">
        <f t="shared" si="152"/>
        <v>0</v>
      </c>
      <c r="CT111" s="72">
        <f t="shared" si="152"/>
        <v>0</v>
      </c>
      <c r="CU111" s="72">
        <f t="shared" si="152"/>
        <v>1246838.870866</v>
      </c>
      <c r="CV111" s="72">
        <f t="shared" si="152"/>
        <v>1246838.870866</v>
      </c>
      <c r="CW111" s="72">
        <f t="shared" si="152"/>
        <v>1246838.870866</v>
      </c>
      <c r="CX111" s="72">
        <f t="shared" si="152"/>
        <v>1246838.870866</v>
      </c>
      <c r="CY111" s="72">
        <f t="shared" si="152"/>
        <v>0</v>
      </c>
      <c r="CZ111" s="72">
        <f t="shared" si="152"/>
        <v>0</v>
      </c>
      <c r="DA111" s="72">
        <f t="shared" si="152"/>
        <v>0</v>
      </c>
      <c r="DB111" s="72">
        <f t="shared" si="152"/>
        <v>0</v>
      </c>
      <c r="DC111" s="72">
        <f t="shared" si="152"/>
        <v>0</v>
      </c>
      <c r="DD111" s="72">
        <f t="shared" si="152"/>
        <v>0</v>
      </c>
      <c r="DE111" s="72">
        <f t="shared" si="152"/>
        <v>0</v>
      </c>
      <c r="DF111" s="72">
        <f t="shared" si="92"/>
        <v>0</v>
      </c>
      <c r="DG111" s="73"/>
      <c r="DI111" s="72">
        <f t="shared" si="156"/>
        <v>0</v>
      </c>
      <c r="DJ111" s="72">
        <f t="shared" si="156"/>
        <v>0</v>
      </c>
      <c r="DK111" s="72">
        <f t="shared" si="156"/>
        <v>0</v>
      </c>
      <c r="DL111" s="72">
        <f t="shared" si="156"/>
        <v>0</v>
      </c>
      <c r="DM111" s="72">
        <f t="shared" si="156"/>
        <v>123658.6702374625</v>
      </c>
      <c r="DN111" s="72">
        <f t="shared" si="156"/>
        <v>123658.6702374625</v>
      </c>
      <c r="DO111" s="72">
        <f t="shared" si="156"/>
        <v>123658.6702374625</v>
      </c>
      <c r="DP111" s="72">
        <f t="shared" si="156"/>
        <v>123658.6702374625</v>
      </c>
      <c r="DQ111" s="72">
        <f t="shared" si="156"/>
        <v>0</v>
      </c>
      <c r="DR111" s="72">
        <f t="shared" si="156"/>
        <v>0</v>
      </c>
      <c r="DS111" s="72">
        <f t="shared" si="156"/>
        <v>0</v>
      </c>
      <c r="DT111" s="72">
        <f t="shared" si="156"/>
        <v>0</v>
      </c>
      <c r="DU111" s="72">
        <f t="shared" si="156"/>
        <v>0</v>
      </c>
      <c r="DV111" s="72">
        <f t="shared" si="156"/>
        <v>0</v>
      </c>
      <c r="DW111" s="72">
        <f t="shared" si="156"/>
        <v>0</v>
      </c>
      <c r="DX111" s="72">
        <f t="shared" si="156"/>
        <v>0</v>
      </c>
      <c r="EA111" s="72">
        <f t="shared" si="153"/>
        <v>0</v>
      </c>
      <c r="EB111" s="72">
        <f t="shared" si="153"/>
        <v>0</v>
      </c>
      <c r="EC111" s="72">
        <f t="shared" si="153"/>
        <v>0</v>
      </c>
      <c r="ED111" s="72">
        <f t="shared" si="153"/>
        <v>0</v>
      </c>
      <c r="EE111" s="72">
        <f t="shared" si="153"/>
        <v>98868.415833333333</v>
      </c>
      <c r="EF111" s="72">
        <f t="shared" si="153"/>
        <v>98868.415833333333</v>
      </c>
      <c r="EG111" s="72">
        <f t="shared" si="153"/>
        <v>98868.415833333333</v>
      </c>
      <c r="EH111" s="72">
        <f t="shared" si="153"/>
        <v>98868.415833333333</v>
      </c>
      <c r="EI111" s="72">
        <f t="shared" si="153"/>
        <v>0</v>
      </c>
      <c r="EJ111" s="72">
        <f t="shared" si="153"/>
        <v>0</v>
      </c>
      <c r="EK111" s="72">
        <f t="shared" si="153"/>
        <v>0</v>
      </c>
      <c r="EL111" s="72">
        <f t="shared" si="153"/>
        <v>0</v>
      </c>
      <c r="EM111" s="72">
        <f t="shared" si="153"/>
        <v>0</v>
      </c>
      <c r="EN111" s="72">
        <f t="shared" si="153"/>
        <v>0</v>
      </c>
      <c r="EO111" s="72">
        <f t="shared" si="153"/>
        <v>0</v>
      </c>
      <c r="EP111" s="72">
        <f t="shared" si="93"/>
        <v>0</v>
      </c>
      <c r="ES111" s="72">
        <f t="shared" si="154"/>
        <v>0</v>
      </c>
      <c r="ET111" s="72">
        <f t="shared" si="154"/>
        <v>0</v>
      </c>
      <c r="EU111" s="72">
        <f t="shared" si="154"/>
        <v>0</v>
      </c>
      <c r="EV111" s="72">
        <f t="shared" si="154"/>
        <v>0</v>
      </c>
      <c r="EW111" s="72">
        <f t="shared" si="154"/>
        <v>65837.5</v>
      </c>
      <c r="EX111" s="72">
        <f t="shared" si="154"/>
        <v>65837.5</v>
      </c>
      <c r="EY111" s="72">
        <f t="shared" si="154"/>
        <v>65837.5</v>
      </c>
      <c r="EZ111" s="72">
        <f t="shared" si="154"/>
        <v>65837.5</v>
      </c>
      <c r="FA111" s="72">
        <f t="shared" si="154"/>
        <v>0</v>
      </c>
      <c r="FB111" s="72">
        <f t="shared" si="154"/>
        <v>0</v>
      </c>
      <c r="FC111" s="72">
        <f t="shared" si="154"/>
        <v>0</v>
      </c>
      <c r="FD111" s="72">
        <f t="shared" si="154"/>
        <v>0</v>
      </c>
      <c r="FE111" s="72">
        <f t="shared" si="154"/>
        <v>0</v>
      </c>
      <c r="FF111" s="72">
        <f t="shared" si="154"/>
        <v>0</v>
      </c>
      <c r="FG111" s="72">
        <f t="shared" si="154"/>
        <v>0</v>
      </c>
      <c r="FH111" s="72">
        <f t="shared" si="94"/>
        <v>0</v>
      </c>
      <c r="FK111" s="72">
        <f t="shared" si="151"/>
        <v>0</v>
      </c>
      <c r="FL111" s="72">
        <f t="shared" si="151"/>
        <v>0</v>
      </c>
      <c r="FM111" s="72">
        <f t="shared" si="151"/>
        <v>0</v>
      </c>
      <c r="FN111" s="72">
        <f t="shared" si="151"/>
        <v>0</v>
      </c>
      <c r="FO111" s="72">
        <f t="shared" si="151"/>
        <v>0</v>
      </c>
      <c r="FP111" s="72">
        <f t="shared" si="151"/>
        <v>0</v>
      </c>
      <c r="FQ111" s="72">
        <f t="shared" si="151"/>
        <v>0</v>
      </c>
      <c r="FR111" s="72">
        <f t="shared" si="151"/>
        <v>0</v>
      </c>
      <c r="FS111" s="72">
        <f t="shared" si="151"/>
        <v>0</v>
      </c>
      <c r="FT111" s="72">
        <f t="shared" si="151"/>
        <v>0</v>
      </c>
      <c r="FU111" s="72">
        <f t="shared" si="151"/>
        <v>0</v>
      </c>
      <c r="FV111" s="72">
        <f t="shared" si="151"/>
        <v>0</v>
      </c>
      <c r="FW111" s="72">
        <f t="shared" si="151"/>
        <v>0</v>
      </c>
      <c r="FX111" s="72">
        <f t="shared" si="151"/>
        <v>0</v>
      </c>
      <c r="FY111" s="72">
        <f t="shared" si="151"/>
        <v>0</v>
      </c>
      <c r="FZ111" s="72">
        <f t="shared" si="151"/>
        <v>0</v>
      </c>
    </row>
    <row r="112" spans="2:182" s="63" customFormat="1" x14ac:dyDescent="0.25">
      <c r="B112" s="59">
        <v>92</v>
      </c>
      <c r="C112" s="60" t="s">
        <v>30</v>
      </c>
      <c r="D112" s="61" t="s">
        <v>49</v>
      </c>
      <c r="E112" s="74" t="s">
        <v>136</v>
      </c>
      <c r="F112" s="74" t="s">
        <v>137</v>
      </c>
      <c r="H112" s="64">
        <v>44887</v>
      </c>
      <c r="I112" s="64">
        <v>44897</v>
      </c>
      <c r="J112" s="64">
        <v>44904</v>
      </c>
      <c r="K112" s="64">
        <v>44912</v>
      </c>
      <c r="L112" s="64">
        <v>44915</v>
      </c>
      <c r="M112" s="64">
        <v>44927</v>
      </c>
      <c r="N112" s="64">
        <v>45017</v>
      </c>
      <c r="O112" s="65">
        <v>3.4666666666666792</v>
      </c>
      <c r="Q112" s="65">
        <v>0</v>
      </c>
      <c r="R112" s="65">
        <v>0</v>
      </c>
      <c r="S112" s="66">
        <v>0</v>
      </c>
      <c r="T112" s="66">
        <v>0</v>
      </c>
      <c r="U112" s="66">
        <v>1</v>
      </c>
      <c r="V112" s="66">
        <v>1</v>
      </c>
      <c r="W112" s="66">
        <v>1</v>
      </c>
      <c r="X112" s="66">
        <v>0.46666666666667922</v>
      </c>
      <c r="Y112" s="66">
        <v>0</v>
      </c>
      <c r="Z112" s="66"/>
      <c r="AA112" s="66"/>
      <c r="AB112" s="66"/>
      <c r="AC112" s="65"/>
      <c r="AD112" s="65"/>
      <c r="AE112" s="65"/>
      <c r="AF112" s="65"/>
      <c r="AG112" s="65"/>
      <c r="AI112" s="65">
        <f t="shared" si="0"/>
        <v>3.4666666666666792</v>
      </c>
      <c r="AK112" s="67">
        <v>973087.99</v>
      </c>
      <c r="AL112" s="67">
        <v>158333</v>
      </c>
      <c r="AM112" s="67">
        <v>0</v>
      </c>
      <c r="AN112" s="67">
        <v>55000</v>
      </c>
      <c r="AO112" s="67">
        <f t="shared" si="101"/>
        <v>129547.70335500001</v>
      </c>
      <c r="AP112" s="67">
        <f t="shared" si="102"/>
        <v>79199.469300000012</v>
      </c>
      <c r="AQ112" s="67">
        <f t="shared" si="103"/>
        <v>6788.5259400000004</v>
      </c>
      <c r="AR112" s="67">
        <f t="shared" si="104"/>
        <v>0</v>
      </c>
      <c r="AS112" s="67">
        <f t="shared" si="130"/>
        <v>5531.4116562000017</v>
      </c>
      <c r="AT112" s="67">
        <f t="shared" si="26"/>
        <v>965353.87974879995</v>
      </c>
      <c r="AU112" s="68"/>
      <c r="AV112" s="69">
        <f t="shared" si="27"/>
        <v>973087.99</v>
      </c>
      <c r="AW112" s="69">
        <f t="shared" si="27"/>
        <v>158333</v>
      </c>
      <c r="AX112" s="69">
        <f t="shared" si="27"/>
        <v>0</v>
      </c>
      <c r="AY112" s="69">
        <f t="shared" si="27"/>
        <v>55000</v>
      </c>
      <c r="AZ112" s="67">
        <f t="shared" si="105"/>
        <v>27154.103760000002</v>
      </c>
      <c r="BA112" s="69">
        <f t="shared" si="106"/>
        <v>0</v>
      </c>
      <c r="BB112" s="69">
        <f t="shared" si="107"/>
        <v>10748.499405</v>
      </c>
      <c r="BC112" s="69">
        <f t="shared" si="108"/>
        <v>22515.277701000003</v>
      </c>
      <c r="BD112" s="69">
        <f t="shared" si="28"/>
        <v>65999.557750000007</v>
      </c>
      <c r="BE112" s="69">
        <f t="shared" si="131"/>
        <v>54736.199437499999</v>
      </c>
      <c r="BF112" s="69">
        <f t="shared" si="109"/>
        <v>2922.9130499624935</v>
      </c>
      <c r="BG112" s="69">
        <f t="shared" si="110"/>
        <v>98868.415833333333</v>
      </c>
      <c r="BH112" s="69">
        <f t="shared" si="111"/>
        <v>62500</v>
      </c>
      <c r="BI112" s="69">
        <f t="shared" si="112"/>
        <v>3337.5</v>
      </c>
      <c r="BJ112" s="69">
        <f t="shared" si="132"/>
        <v>0</v>
      </c>
      <c r="BK112" s="69">
        <f t="shared" si="113"/>
        <v>0</v>
      </c>
      <c r="BL112" s="69">
        <f t="shared" si="133"/>
        <v>0</v>
      </c>
      <c r="BM112" s="69"/>
      <c r="BN112" s="69">
        <f t="shared" si="29"/>
        <v>1535203.4569367957</v>
      </c>
      <c r="BO112" s="70"/>
      <c r="BP112" s="71">
        <f t="shared" si="157"/>
        <v>1246838.870866</v>
      </c>
      <c r="BQ112" s="71">
        <f t="shared" si="158"/>
        <v>123658.6702374625</v>
      </c>
      <c r="BR112" s="71">
        <f t="shared" si="159"/>
        <v>98868.415833333333</v>
      </c>
      <c r="BS112" s="71">
        <f t="shared" si="160"/>
        <v>65837.5</v>
      </c>
      <c r="BT112" s="71">
        <f t="shared" si="114"/>
        <v>0</v>
      </c>
      <c r="BU112" s="71">
        <f t="shared" si="161"/>
        <v>1535203.4569367957</v>
      </c>
      <c r="BW112" s="68"/>
      <c r="BX112" s="71">
        <f t="shared" si="155"/>
        <v>0</v>
      </c>
      <c r="BY112" s="71">
        <f t="shared" si="155"/>
        <v>0</v>
      </c>
      <c r="BZ112" s="71">
        <f t="shared" si="155"/>
        <v>0</v>
      </c>
      <c r="CA112" s="71">
        <f t="shared" si="155"/>
        <v>0</v>
      </c>
      <c r="CB112" s="71">
        <f t="shared" si="155"/>
        <v>1535203.4569367957</v>
      </c>
      <c r="CC112" s="71">
        <f t="shared" si="155"/>
        <v>1535203.4569367957</v>
      </c>
      <c r="CD112" s="71">
        <f t="shared" si="155"/>
        <v>1535203.4569367957</v>
      </c>
      <c r="CE112" s="71">
        <f t="shared" si="155"/>
        <v>716428.27990385727</v>
      </c>
      <c r="CF112" s="71">
        <f t="shared" si="155"/>
        <v>0</v>
      </c>
      <c r="CG112" s="71">
        <f t="shared" si="155"/>
        <v>0</v>
      </c>
      <c r="CH112" s="71">
        <f t="shared" si="155"/>
        <v>0</v>
      </c>
      <c r="CI112" s="71">
        <f t="shared" si="155"/>
        <v>0</v>
      </c>
      <c r="CJ112" s="71">
        <f t="shared" si="155"/>
        <v>0</v>
      </c>
      <c r="CK112" s="71">
        <f t="shared" si="155"/>
        <v>0</v>
      </c>
      <c r="CL112" s="71">
        <f t="shared" si="155"/>
        <v>0</v>
      </c>
      <c r="CM112" s="71">
        <f t="shared" si="155"/>
        <v>0</v>
      </c>
      <c r="CN112" s="71">
        <f t="shared" si="116"/>
        <v>0</v>
      </c>
      <c r="CQ112" s="72">
        <f t="shared" si="152"/>
        <v>0</v>
      </c>
      <c r="CR112" s="72">
        <f t="shared" si="152"/>
        <v>0</v>
      </c>
      <c r="CS112" s="72">
        <f t="shared" si="152"/>
        <v>0</v>
      </c>
      <c r="CT112" s="72">
        <f t="shared" si="152"/>
        <v>0</v>
      </c>
      <c r="CU112" s="72">
        <f t="shared" si="152"/>
        <v>1246838.870866</v>
      </c>
      <c r="CV112" s="72">
        <f t="shared" si="152"/>
        <v>1246838.870866</v>
      </c>
      <c r="CW112" s="72">
        <f t="shared" si="152"/>
        <v>1246838.870866</v>
      </c>
      <c r="CX112" s="72">
        <f t="shared" si="152"/>
        <v>581858.1397374823</v>
      </c>
      <c r="CY112" s="72">
        <f t="shared" si="152"/>
        <v>0</v>
      </c>
      <c r="CZ112" s="72">
        <f t="shared" si="152"/>
        <v>0</v>
      </c>
      <c r="DA112" s="72">
        <f t="shared" si="152"/>
        <v>0</v>
      </c>
      <c r="DB112" s="72">
        <f t="shared" si="152"/>
        <v>0</v>
      </c>
      <c r="DC112" s="72">
        <f t="shared" si="152"/>
        <v>0</v>
      </c>
      <c r="DD112" s="72">
        <f t="shared" si="152"/>
        <v>0</v>
      </c>
      <c r="DE112" s="72">
        <f t="shared" si="152"/>
        <v>0</v>
      </c>
      <c r="DF112" s="72">
        <f t="shared" si="92"/>
        <v>0</v>
      </c>
      <c r="DG112" s="73"/>
      <c r="DI112" s="72">
        <f t="shared" si="156"/>
        <v>0</v>
      </c>
      <c r="DJ112" s="72">
        <f t="shared" si="156"/>
        <v>0</v>
      </c>
      <c r="DK112" s="72">
        <f t="shared" si="156"/>
        <v>0</v>
      </c>
      <c r="DL112" s="72">
        <f t="shared" si="156"/>
        <v>0</v>
      </c>
      <c r="DM112" s="72">
        <f t="shared" si="156"/>
        <v>123658.6702374625</v>
      </c>
      <c r="DN112" s="72">
        <f t="shared" si="156"/>
        <v>123658.6702374625</v>
      </c>
      <c r="DO112" s="72">
        <f t="shared" si="156"/>
        <v>123658.6702374625</v>
      </c>
      <c r="DP112" s="72">
        <f t="shared" si="156"/>
        <v>57707.37944415072</v>
      </c>
      <c r="DQ112" s="72">
        <f t="shared" si="156"/>
        <v>0</v>
      </c>
      <c r="DR112" s="72">
        <f t="shared" si="156"/>
        <v>0</v>
      </c>
      <c r="DS112" s="72">
        <f t="shared" si="156"/>
        <v>0</v>
      </c>
      <c r="DT112" s="72">
        <f t="shared" si="156"/>
        <v>0</v>
      </c>
      <c r="DU112" s="72">
        <f t="shared" si="156"/>
        <v>0</v>
      </c>
      <c r="DV112" s="72">
        <f t="shared" si="156"/>
        <v>0</v>
      </c>
      <c r="DW112" s="72">
        <f t="shared" si="156"/>
        <v>0</v>
      </c>
      <c r="DX112" s="72">
        <f t="shared" si="156"/>
        <v>0</v>
      </c>
      <c r="EA112" s="72">
        <f t="shared" si="153"/>
        <v>0</v>
      </c>
      <c r="EB112" s="72">
        <f t="shared" si="153"/>
        <v>0</v>
      </c>
      <c r="EC112" s="72">
        <f t="shared" si="153"/>
        <v>0</v>
      </c>
      <c r="ED112" s="72">
        <f t="shared" si="153"/>
        <v>0</v>
      </c>
      <c r="EE112" s="72">
        <f t="shared" si="153"/>
        <v>98868.415833333333</v>
      </c>
      <c r="EF112" s="72">
        <f t="shared" si="153"/>
        <v>98868.415833333333</v>
      </c>
      <c r="EG112" s="72">
        <f t="shared" si="153"/>
        <v>98868.415833333333</v>
      </c>
      <c r="EH112" s="72">
        <f t="shared" si="153"/>
        <v>46138.594055556794</v>
      </c>
      <c r="EI112" s="72">
        <f t="shared" si="153"/>
        <v>0</v>
      </c>
      <c r="EJ112" s="72">
        <f t="shared" si="153"/>
        <v>0</v>
      </c>
      <c r="EK112" s="72">
        <f t="shared" si="153"/>
        <v>0</v>
      </c>
      <c r="EL112" s="72">
        <f t="shared" si="153"/>
        <v>0</v>
      </c>
      <c r="EM112" s="72">
        <f t="shared" si="153"/>
        <v>0</v>
      </c>
      <c r="EN112" s="72">
        <f t="shared" si="153"/>
        <v>0</v>
      </c>
      <c r="EO112" s="72">
        <f t="shared" si="153"/>
        <v>0</v>
      </c>
      <c r="EP112" s="72">
        <f t="shared" si="93"/>
        <v>0</v>
      </c>
      <c r="ES112" s="72">
        <f t="shared" si="154"/>
        <v>0</v>
      </c>
      <c r="ET112" s="72">
        <f t="shared" si="154"/>
        <v>0</v>
      </c>
      <c r="EU112" s="72">
        <f t="shared" si="154"/>
        <v>0</v>
      </c>
      <c r="EV112" s="72">
        <f t="shared" si="154"/>
        <v>0</v>
      </c>
      <c r="EW112" s="72">
        <f t="shared" si="154"/>
        <v>65837.5</v>
      </c>
      <c r="EX112" s="72">
        <f t="shared" si="154"/>
        <v>65837.5</v>
      </c>
      <c r="EY112" s="72">
        <f t="shared" si="154"/>
        <v>65837.5</v>
      </c>
      <c r="EZ112" s="72">
        <f t="shared" si="154"/>
        <v>30724.166666667494</v>
      </c>
      <c r="FA112" s="72">
        <f t="shared" si="154"/>
        <v>0</v>
      </c>
      <c r="FB112" s="72">
        <f t="shared" si="154"/>
        <v>0</v>
      </c>
      <c r="FC112" s="72">
        <f t="shared" si="154"/>
        <v>0</v>
      </c>
      <c r="FD112" s="72">
        <f t="shared" si="154"/>
        <v>0</v>
      </c>
      <c r="FE112" s="72">
        <f t="shared" si="154"/>
        <v>0</v>
      </c>
      <c r="FF112" s="72">
        <f t="shared" si="154"/>
        <v>0</v>
      </c>
      <c r="FG112" s="72">
        <f t="shared" si="154"/>
        <v>0</v>
      </c>
      <c r="FH112" s="72">
        <f t="shared" si="94"/>
        <v>0</v>
      </c>
      <c r="FK112" s="72">
        <f t="shared" si="151"/>
        <v>0</v>
      </c>
      <c r="FL112" s="72">
        <f t="shared" si="151"/>
        <v>0</v>
      </c>
      <c r="FM112" s="72">
        <f t="shared" si="151"/>
        <v>0</v>
      </c>
      <c r="FN112" s="72">
        <f t="shared" si="151"/>
        <v>0</v>
      </c>
      <c r="FO112" s="72">
        <f t="shared" si="151"/>
        <v>0</v>
      </c>
      <c r="FP112" s="72">
        <f t="shared" si="151"/>
        <v>0</v>
      </c>
      <c r="FQ112" s="72">
        <f t="shared" si="151"/>
        <v>0</v>
      </c>
      <c r="FR112" s="72">
        <f t="shared" si="151"/>
        <v>0</v>
      </c>
      <c r="FS112" s="72">
        <f t="shared" si="151"/>
        <v>0</v>
      </c>
      <c r="FT112" s="72">
        <f t="shared" si="151"/>
        <v>0</v>
      </c>
      <c r="FU112" s="72">
        <f t="shared" si="151"/>
        <v>0</v>
      </c>
      <c r="FV112" s="72">
        <f t="shared" si="151"/>
        <v>0</v>
      </c>
      <c r="FW112" s="72">
        <f t="shared" si="151"/>
        <v>0</v>
      </c>
      <c r="FX112" s="72">
        <f t="shared" si="151"/>
        <v>0</v>
      </c>
      <c r="FY112" s="72">
        <f t="shared" si="151"/>
        <v>0</v>
      </c>
      <c r="FZ112" s="72">
        <f t="shared" si="151"/>
        <v>0</v>
      </c>
    </row>
    <row r="113" spans="2:182" s="63" customFormat="1" x14ac:dyDescent="0.25">
      <c r="B113" s="59">
        <v>93</v>
      </c>
      <c r="C113" s="60" t="s">
        <v>30</v>
      </c>
      <c r="D113" s="61" t="s">
        <v>50</v>
      </c>
      <c r="E113" s="62" t="s">
        <v>136</v>
      </c>
      <c r="F113" s="74" t="s">
        <v>137</v>
      </c>
      <c r="H113" s="64">
        <v>44887</v>
      </c>
      <c r="I113" s="64">
        <v>44897</v>
      </c>
      <c r="J113" s="64">
        <v>44904</v>
      </c>
      <c r="K113" s="64">
        <v>44912</v>
      </c>
      <c r="L113" s="64">
        <v>44915</v>
      </c>
      <c r="M113" s="64">
        <v>44927</v>
      </c>
      <c r="N113" s="64">
        <v>45047</v>
      </c>
      <c r="O113" s="65">
        <v>4</v>
      </c>
      <c r="Q113" s="65">
        <v>0</v>
      </c>
      <c r="R113" s="65">
        <v>0</v>
      </c>
      <c r="S113" s="66">
        <v>1</v>
      </c>
      <c r="T113" s="66">
        <v>1</v>
      </c>
      <c r="U113" s="66">
        <v>1</v>
      </c>
      <c r="V113" s="66">
        <v>1</v>
      </c>
      <c r="W113" s="66">
        <v>0</v>
      </c>
      <c r="X113" s="66">
        <v>0</v>
      </c>
      <c r="Y113" s="66">
        <v>0</v>
      </c>
      <c r="Z113" s="66"/>
      <c r="AA113" s="66"/>
      <c r="AB113" s="66"/>
      <c r="AC113" s="65"/>
      <c r="AD113" s="65"/>
      <c r="AE113" s="65"/>
      <c r="AF113" s="65"/>
      <c r="AG113" s="65"/>
      <c r="AI113" s="65">
        <f t="shared" si="0"/>
        <v>4</v>
      </c>
      <c r="AK113" s="67">
        <v>973087.99</v>
      </c>
      <c r="AL113" s="67">
        <v>158333</v>
      </c>
      <c r="AM113" s="67">
        <v>0</v>
      </c>
      <c r="AN113" s="67">
        <v>55000</v>
      </c>
      <c r="AO113" s="67">
        <f t="shared" si="101"/>
        <v>129547.70335500001</v>
      </c>
      <c r="AP113" s="67">
        <f t="shared" si="102"/>
        <v>79199.469300000012</v>
      </c>
      <c r="AQ113" s="67">
        <f t="shared" si="103"/>
        <v>6788.5259400000004</v>
      </c>
      <c r="AR113" s="67">
        <f t="shared" si="104"/>
        <v>0</v>
      </c>
      <c r="AS113" s="67">
        <f t="shared" si="130"/>
        <v>5531.4116562000017</v>
      </c>
      <c r="AT113" s="67">
        <f t="shared" si="26"/>
        <v>965353.87974879995</v>
      </c>
      <c r="AU113" s="68"/>
      <c r="AV113" s="69">
        <f t="shared" si="27"/>
        <v>973087.99</v>
      </c>
      <c r="AW113" s="69">
        <f t="shared" si="27"/>
        <v>158333</v>
      </c>
      <c r="AX113" s="69">
        <f t="shared" si="27"/>
        <v>0</v>
      </c>
      <c r="AY113" s="69">
        <f t="shared" si="27"/>
        <v>55000</v>
      </c>
      <c r="AZ113" s="67">
        <f t="shared" si="105"/>
        <v>27154.103760000002</v>
      </c>
      <c r="BA113" s="69">
        <f t="shared" si="106"/>
        <v>0</v>
      </c>
      <c r="BB113" s="69">
        <f t="shared" si="107"/>
        <v>10748.499405</v>
      </c>
      <c r="BC113" s="69">
        <f t="shared" si="108"/>
        <v>22515.277701000003</v>
      </c>
      <c r="BD113" s="69">
        <f t="shared" si="28"/>
        <v>65999.557750000007</v>
      </c>
      <c r="BE113" s="69">
        <f t="shared" si="131"/>
        <v>54736.199437499999</v>
      </c>
      <c r="BF113" s="69">
        <f t="shared" si="109"/>
        <v>2922.9130499624935</v>
      </c>
      <c r="BG113" s="69">
        <f t="shared" si="110"/>
        <v>98868.415833333333</v>
      </c>
      <c r="BH113" s="69">
        <f t="shared" si="111"/>
        <v>62500</v>
      </c>
      <c r="BI113" s="69">
        <f t="shared" si="112"/>
        <v>3337.5</v>
      </c>
      <c r="BJ113" s="69">
        <f t="shared" si="132"/>
        <v>0</v>
      </c>
      <c r="BK113" s="69">
        <f t="shared" si="113"/>
        <v>0</v>
      </c>
      <c r="BL113" s="69">
        <f t="shared" si="133"/>
        <v>0</v>
      </c>
      <c r="BM113" s="69"/>
      <c r="BN113" s="69">
        <f t="shared" si="29"/>
        <v>1535203.4569367957</v>
      </c>
      <c r="BO113" s="70"/>
      <c r="BP113" s="71">
        <f>+SUM(AV113:BC113)</f>
        <v>1246838.870866</v>
      </c>
      <c r="BQ113" s="71">
        <f>+SUM(BD113:BF113)</f>
        <v>123658.6702374625</v>
      </c>
      <c r="BR113" s="71">
        <f>+SUM(BG113)</f>
        <v>98868.415833333333</v>
      </c>
      <c r="BS113" s="71">
        <f>+SUM(BH113:BI113)</f>
        <v>65837.5</v>
      </c>
      <c r="BT113" s="71">
        <f t="shared" si="114"/>
        <v>0</v>
      </c>
      <c r="BU113" s="71">
        <f>+SUM(BP113:BT113)</f>
        <v>1535203.4569367957</v>
      </c>
      <c r="BW113" s="68"/>
      <c r="BX113" s="71">
        <f t="shared" si="155"/>
        <v>0</v>
      </c>
      <c r="BY113" s="71">
        <f t="shared" si="155"/>
        <v>0</v>
      </c>
      <c r="BZ113" s="71">
        <f t="shared" si="155"/>
        <v>1535203.4569367957</v>
      </c>
      <c r="CA113" s="71">
        <f t="shared" si="155"/>
        <v>1535203.4569367957</v>
      </c>
      <c r="CB113" s="71">
        <f t="shared" si="155"/>
        <v>1535203.4569367957</v>
      </c>
      <c r="CC113" s="71">
        <f t="shared" si="155"/>
        <v>1535203.4569367957</v>
      </c>
      <c r="CD113" s="71">
        <f t="shared" si="155"/>
        <v>0</v>
      </c>
      <c r="CE113" s="71">
        <f t="shared" si="155"/>
        <v>0</v>
      </c>
      <c r="CF113" s="71">
        <f t="shared" si="155"/>
        <v>0</v>
      </c>
      <c r="CG113" s="71">
        <f t="shared" si="155"/>
        <v>0</v>
      </c>
      <c r="CH113" s="71">
        <f t="shared" si="155"/>
        <v>0</v>
      </c>
      <c r="CI113" s="71">
        <f t="shared" si="155"/>
        <v>0</v>
      </c>
      <c r="CJ113" s="71">
        <f t="shared" si="155"/>
        <v>0</v>
      </c>
      <c r="CK113" s="71">
        <f t="shared" si="155"/>
        <v>0</v>
      </c>
      <c r="CL113" s="71">
        <f t="shared" si="155"/>
        <v>0</v>
      </c>
      <c r="CM113" s="71">
        <f t="shared" si="155"/>
        <v>0</v>
      </c>
      <c r="CN113" s="71">
        <f t="shared" si="116"/>
        <v>0</v>
      </c>
      <c r="CQ113" s="72">
        <f t="shared" si="152"/>
        <v>0</v>
      </c>
      <c r="CR113" s="72">
        <f t="shared" si="152"/>
        <v>0</v>
      </c>
      <c r="CS113" s="72">
        <f t="shared" si="152"/>
        <v>1246838.870866</v>
      </c>
      <c r="CT113" s="72">
        <f t="shared" si="152"/>
        <v>1246838.870866</v>
      </c>
      <c r="CU113" s="72">
        <f t="shared" si="152"/>
        <v>1246838.870866</v>
      </c>
      <c r="CV113" s="72">
        <f t="shared" si="152"/>
        <v>1246838.870866</v>
      </c>
      <c r="CW113" s="72">
        <f t="shared" si="152"/>
        <v>0</v>
      </c>
      <c r="CX113" s="72">
        <f t="shared" si="152"/>
        <v>0</v>
      </c>
      <c r="CY113" s="72">
        <f t="shared" si="152"/>
        <v>0</v>
      </c>
      <c r="CZ113" s="72">
        <f t="shared" si="152"/>
        <v>0</v>
      </c>
      <c r="DA113" s="72">
        <f t="shared" si="152"/>
        <v>0</v>
      </c>
      <c r="DB113" s="72">
        <f t="shared" si="152"/>
        <v>0</v>
      </c>
      <c r="DC113" s="72">
        <f t="shared" si="152"/>
        <v>0</v>
      </c>
      <c r="DD113" s="72">
        <f t="shared" si="152"/>
        <v>0</v>
      </c>
      <c r="DE113" s="72">
        <f t="shared" si="152"/>
        <v>0</v>
      </c>
      <c r="DF113" s="72">
        <f t="shared" si="92"/>
        <v>0</v>
      </c>
      <c r="DG113" s="73"/>
      <c r="DI113" s="72">
        <f t="shared" si="156"/>
        <v>0</v>
      </c>
      <c r="DJ113" s="72">
        <f t="shared" si="156"/>
        <v>0</v>
      </c>
      <c r="DK113" s="72">
        <f t="shared" si="156"/>
        <v>123658.6702374625</v>
      </c>
      <c r="DL113" s="72">
        <f t="shared" si="156"/>
        <v>123658.6702374625</v>
      </c>
      <c r="DM113" s="72">
        <f t="shared" si="156"/>
        <v>123658.6702374625</v>
      </c>
      <c r="DN113" s="72">
        <f t="shared" si="156"/>
        <v>123658.6702374625</v>
      </c>
      <c r="DO113" s="72">
        <f t="shared" si="156"/>
        <v>0</v>
      </c>
      <c r="DP113" s="72">
        <f t="shared" si="156"/>
        <v>0</v>
      </c>
      <c r="DQ113" s="72">
        <f t="shared" si="156"/>
        <v>0</v>
      </c>
      <c r="DR113" s="72">
        <f t="shared" si="156"/>
        <v>0</v>
      </c>
      <c r="DS113" s="72">
        <f t="shared" si="156"/>
        <v>0</v>
      </c>
      <c r="DT113" s="72">
        <f t="shared" si="156"/>
        <v>0</v>
      </c>
      <c r="DU113" s="72">
        <f t="shared" si="156"/>
        <v>0</v>
      </c>
      <c r="DV113" s="72">
        <f t="shared" si="156"/>
        <v>0</v>
      </c>
      <c r="DW113" s="72">
        <f t="shared" si="156"/>
        <v>0</v>
      </c>
      <c r="DX113" s="72">
        <f t="shared" si="156"/>
        <v>0</v>
      </c>
      <c r="EA113" s="72">
        <f t="shared" si="153"/>
        <v>0</v>
      </c>
      <c r="EB113" s="72">
        <f t="shared" si="153"/>
        <v>0</v>
      </c>
      <c r="EC113" s="72">
        <f t="shared" si="153"/>
        <v>98868.415833333333</v>
      </c>
      <c r="ED113" s="72">
        <f t="shared" si="153"/>
        <v>98868.415833333333</v>
      </c>
      <c r="EE113" s="72">
        <f t="shared" si="153"/>
        <v>98868.415833333333</v>
      </c>
      <c r="EF113" s="72">
        <f t="shared" si="153"/>
        <v>98868.415833333333</v>
      </c>
      <c r="EG113" s="72">
        <f t="shared" si="153"/>
        <v>0</v>
      </c>
      <c r="EH113" s="72">
        <f t="shared" si="153"/>
        <v>0</v>
      </c>
      <c r="EI113" s="72">
        <f t="shared" si="153"/>
        <v>0</v>
      </c>
      <c r="EJ113" s="72">
        <f t="shared" si="153"/>
        <v>0</v>
      </c>
      <c r="EK113" s="72">
        <f t="shared" si="153"/>
        <v>0</v>
      </c>
      <c r="EL113" s="72">
        <f t="shared" si="153"/>
        <v>0</v>
      </c>
      <c r="EM113" s="72">
        <f t="shared" si="153"/>
        <v>0</v>
      </c>
      <c r="EN113" s="72">
        <f t="shared" si="153"/>
        <v>0</v>
      </c>
      <c r="EO113" s="72">
        <f t="shared" si="153"/>
        <v>0</v>
      </c>
      <c r="EP113" s="72">
        <f t="shared" si="93"/>
        <v>0</v>
      </c>
      <c r="ES113" s="72">
        <f t="shared" si="154"/>
        <v>0</v>
      </c>
      <c r="ET113" s="72">
        <f t="shared" si="154"/>
        <v>0</v>
      </c>
      <c r="EU113" s="72">
        <f t="shared" si="154"/>
        <v>65837.5</v>
      </c>
      <c r="EV113" s="72">
        <f t="shared" si="154"/>
        <v>65837.5</v>
      </c>
      <c r="EW113" s="72">
        <f t="shared" si="154"/>
        <v>65837.5</v>
      </c>
      <c r="EX113" s="72">
        <f t="shared" si="154"/>
        <v>65837.5</v>
      </c>
      <c r="EY113" s="72">
        <f t="shared" si="154"/>
        <v>0</v>
      </c>
      <c r="EZ113" s="72">
        <f t="shared" si="154"/>
        <v>0</v>
      </c>
      <c r="FA113" s="72">
        <f t="shared" si="154"/>
        <v>0</v>
      </c>
      <c r="FB113" s="72">
        <f t="shared" si="154"/>
        <v>0</v>
      </c>
      <c r="FC113" s="72">
        <f t="shared" si="154"/>
        <v>0</v>
      </c>
      <c r="FD113" s="72">
        <f t="shared" si="154"/>
        <v>0</v>
      </c>
      <c r="FE113" s="72">
        <f t="shared" si="154"/>
        <v>0</v>
      </c>
      <c r="FF113" s="72">
        <f t="shared" si="154"/>
        <v>0</v>
      </c>
      <c r="FG113" s="72">
        <f t="shared" si="154"/>
        <v>0</v>
      </c>
      <c r="FH113" s="72">
        <f t="shared" si="94"/>
        <v>0</v>
      </c>
      <c r="FK113" s="72">
        <f t="shared" si="151"/>
        <v>0</v>
      </c>
      <c r="FL113" s="72">
        <f t="shared" si="151"/>
        <v>0</v>
      </c>
      <c r="FM113" s="72">
        <f t="shared" si="151"/>
        <v>0</v>
      </c>
      <c r="FN113" s="72">
        <f t="shared" si="151"/>
        <v>0</v>
      </c>
      <c r="FO113" s="72">
        <f t="shared" si="151"/>
        <v>0</v>
      </c>
      <c r="FP113" s="72">
        <f t="shared" si="151"/>
        <v>0</v>
      </c>
      <c r="FQ113" s="72">
        <f t="shared" si="151"/>
        <v>0</v>
      </c>
      <c r="FR113" s="72">
        <f t="shared" si="151"/>
        <v>0</v>
      </c>
      <c r="FS113" s="72">
        <f t="shared" si="151"/>
        <v>0</v>
      </c>
      <c r="FT113" s="72">
        <f t="shared" si="151"/>
        <v>0</v>
      </c>
      <c r="FU113" s="72">
        <f t="shared" si="151"/>
        <v>0</v>
      </c>
      <c r="FV113" s="72">
        <f t="shared" si="151"/>
        <v>0</v>
      </c>
      <c r="FW113" s="72">
        <f t="shared" si="151"/>
        <v>0</v>
      </c>
      <c r="FX113" s="72">
        <f t="shared" si="151"/>
        <v>0</v>
      </c>
      <c r="FY113" s="72">
        <f t="shared" si="151"/>
        <v>0</v>
      </c>
      <c r="FZ113" s="72">
        <f t="shared" si="151"/>
        <v>0</v>
      </c>
    </row>
    <row r="114" spans="2:182" s="63" customFormat="1" x14ac:dyDescent="0.25">
      <c r="B114" s="59">
        <v>94</v>
      </c>
      <c r="C114" s="60" t="s">
        <v>30</v>
      </c>
      <c r="D114" s="61" t="s">
        <v>50</v>
      </c>
      <c r="E114" s="62" t="s">
        <v>136</v>
      </c>
      <c r="F114" s="62" t="s">
        <v>137</v>
      </c>
      <c r="H114" s="64">
        <v>44887</v>
      </c>
      <c r="I114" s="64">
        <v>44897</v>
      </c>
      <c r="J114" s="64">
        <v>44904</v>
      </c>
      <c r="K114" s="64">
        <v>44912</v>
      </c>
      <c r="L114" s="64">
        <v>44915</v>
      </c>
      <c r="M114" s="64">
        <v>44927</v>
      </c>
      <c r="N114" s="64">
        <v>45017</v>
      </c>
      <c r="O114" s="65">
        <v>3</v>
      </c>
      <c r="Q114" s="65">
        <v>0</v>
      </c>
      <c r="R114" s="65">
        <v>0</v>
      </c>
      <c r="S114" s="66">
        <v>1</v>
      </c>
      <c r="T114" s="66">
        <v>1</v>
      </c>
      <c r="U114" s="66">
        <v>1</v>
      </c>
      <c r="V114" s="66">
        <v>0</v>
      </c>
      <c r="W114" s="66">
        <v>0</v>
      </c>
      <c r="X114" s="66">
        <v>0</v>
      </c>
      <c r="Y114" s="66">
        <v>0</v>
      </c>
      <c r="Z114" s="66"/>
      <c r="AA114" s="66"/>
      <c r="AB114" s="66"/>
      <c r="AC114" s="65"/>
      <c r="AD114" s="65"/>
      <c r="AE114" s="65"/>
      <c r="AF114" s="65"/>
      <c r="AG114" s="65"/>
      <c r="AI114" s="65">
        <f t="shared" si="0"/>
        <v>3</v>
      </c>
      <c r="AK114" s="67">
        <v>973087.99</v>
      </c>
      <c r="AL114" s="67">
        <v>158333</v>
      </c>
      <c r="AM114" s="67">
        <v>0</v>
      </c>
      <c r="AN114" s="67">
        <v>55000</v>
      </c>
      <c r="AO114" s="67">
        <f t="shared" si="101"/>
        <v>129547.70335500001</v>
      </c>
      <c r="AP114" s="67">
        <f t="shared" si="102"/>
        <v>79199.469300000012</v>
      </c>
      <c r="AQ114" s="67">
        <f t="shared" si="103"/>
        <v>6788.5259400000004</v>
      </c>
      <c r="AR114" s="67">
        <f t="shared" si="104"/>
        <v>0</v>
      </c>
      <c r="AS114" s="67">
        <f t="shared" si="130"/>
        <v>5531.4116562000017</v>
      </c>
      <c r="AT114" s="67">
        <f t="shared" si="26"/>
        <v>965353.87974879995</v>
      </c>
      <c r="AU114" s="68"/>
      <c r="AV114" s="69">
        <f t="shared" si="27"/>
        <v>973087.99</v>
      </c>
      <c r="AW114" s="69">
        <f t="shared" si="27"/>
        <v>158333</v>
      </c>
      <c r="AX114" s="69">
        <f t="shared" si="27"/>
        <v>0</v>
      </c>
      <c r="AY114" s="69">
        <f t="shared" si="27"/>
        <v>55000</v>
      </c>
      <c r="AZ114" s="67">
        <f t="shared" si="105"/>
        <v>27154.103760000002</v>
      </c>
      <c r="BA114" s="69">
        <f t="shared" si="106"/>
        <v>0</v>
      </c>
      <c r="BB114" s="69">
        <f t="shared" si="107"/>
        <v>10748.499405</v>
      </c>
      <c r="BC114" s="69">
        <f t="shared" si="108"/>
        <v>22515.277701000003</v>
      </c>
      <c r="BD114" s="69">
        <f t="shared" si="28"/>
        <v>65999.557750000007</v>
      </c>
      <c r="BE114" s="69">
        <f t="shared" si="131"/>
        <v>54736.199437499999</v>
      </c>
      <c r="BF114" s="69">
        <f t="shared" si="109"/>
        <v>2922.9130499624935</v>
      </c>
      <c r="BG114" s="69">
        <f t="shared" si="110"/>
        <v>98868.415833333333</v>
      </c>
      <c r="BH114" s="69">
        <f t="shared" si="111"/>
        <v>62500</v>
      </c>
      <c r="BI114" s="69">
        <f t="shared" si="112"/>
        <v>3337.5</v>
      </c>
      <c r="BJ114" s="69">
        <f t="shared" si="132"/>
        <v>0</v>
      </c>
      <c r="BK114" s="69">
        <f t="shared" si="113"/>
        <v>0</v>
      </c>
      <c r="BL114" s="69">
        <f t="shared" si="133"/>
        <v>0</v>
      </c>
      <c r="BM114" s="69"/>
      <c r="BN114" s="69">
        <f t="shared" si="29"/>
        <v>1535203.4569367957</v>
      </c>
      <c r="BO114" s="70"/>
      <c r="BP114" s="71">
        <f t="shared" ref="BP114:BP120" si="162">+SUM(AV114:BC114)</f>
        <v>1246838.870866</v>
      </c>
      <c r="BQ114" s="71">
        <f t="shared" ref="BQ114:BQ120" si="163">+SUM(BD114:BF114)</f>
        <v>123658.6702374625</v>
      </c>
      <c r="BR114" s="71">
        <f t="shared" ref="BR114:BR120" si="164">+SUM(BG114)</f>
        <v>98868.415833333333</v>
      </c>
      <c r="BS114" s="71">
        <f t="shared" ref="BS114:BS120" si="165">+SUM(BH114:BI114)</f>
        <v>65837.5</v>
      </c>
      <c r="BT114" s="71">
        <f t="shared" si="114"/>
        <v>0</v>
      </c>
      <c r="BU114" s="71">
        <f t="shared" ref="BU114:BU120" si="166">+SUM(BP114:BT114)</f>
        <v>1535203.4569367957</v>
      </c>
      <c r="BW114" s="68"/>
      <c r="BX114" s="71">
        <f t="shared" si="155"/>
        <v>0</v>
      </c>
      <c r="BY114" s="71">
        <f t="shared" si="155"/>
        <v>0</v>
      </c>
      <c r="BZ114" s="71">
        <f t="shared" si="155"/>
        <v>1535203.4569367957</v>
      </c>
      <c r="CA114" s="71">
        <f t="shared" si="155"/>
        <v>1535203.4569367957</v>
      </c>
      <c r="CB114" s="71">
        <f t="shared" si="155"/>
        <v>1535203.4569367957</v>
      </c>
      <c r="CC114" s="71">
        <f t="shared" si="155"/>
        <v>0</v>
      </c>
      <c r="CD114" s="71">
        <f t="shared" si="155"/>
        <v>0</v>
      </c>
      <c r="CE114" s="71">
        <f t="shared" si="155"/>
        <v>0</v>
      </c>
      <c r="CF114" s="71">
        <f t="shared" si="155"/>
        <v>0</v>
      </c>
      <c r="CG114" s="71">
        <f t="shared" si="155"/>
        <v>0</v>
      </c>
      <c r="CH114" s="71">
        <f t="shared" si="155"/>
        <v>0</v>
      </c>
      <c r="CI114" s="71">
        <f t="shared" si="155"/>
        <v>0</v>
      </c>
      <c r="CJ114" s="71">
        <f t="shared" si="155"/>
        <v>0</v>
      </c>
      <c r="CK114" s="71">
        <f t="shared" si="155"/>
        <v>0</v>
      </c>
      <c r="CL114" s="71">
        <f t="shared" si="155"/>
        <v>0</v>
      </c>
      <c r="CM114" s="71">
        <f t="shared" si="155"/>
        <v>0</v>
      </c>
      <c r="CN114" s="71">
        <f t="shared" si="116"/>
        <v>0</v>
      </c>
      <c r="CQ114" s="72">
        <f t="shared" si="152"/>
        <v>0</v>
      </c>
      <c r="CR114" s="72">
        <f t="shared" si="152"/>
        <v>0</v>
      </c>
      <c r="CS114" s="72">
        <f t="shared" si="152"/>
        <v>1246838.870866</v>
      </c>
      <c r="CT114" s="72">
        <f t="shared" si="152"/>
        <v>1246838.870866</v>
      </c>
      <c r="CU114" s="72">
        <f t="shared" si="152"/>
        <v>1246838.870866</v>
      </c>
      <c r="CV114" s="72">
        <f t="shared" si="152"/>
        <v>0</v>
      </c>
      <c r="CW114" s="72">
        <f t="shared" si="152"/>
        <v>0</v>
      </c>
      <c r="CX114" s="72">
        <f t="shared" si="152"/>
        <v>0</v>
      </c>
      <c r="CY114" s="72">
        <f t="shared" si="152"/>
        <v>0</v>
      </c>
      <c r="CZ114" s="72">
        <f t="shared" si="152"/>
        <v>0</v>
      </c>
      <c r="DA114" s="72">
        <f t="shared" si="152"/>
        <v>0</v>
      </c>
      <c r="DB114" s="72">
        <f t="shared" si="152"/>
        <v>0</v>
      </c>
      <c r="DC114" s="72">
        <f t="shared" si="152"/>
        <v>0</v>
      </c>
      <c r="DD114" s="72">
        <f t="shared" si="152"/>
        <v>0</v>
      </c>
      <c r="DE114" s="72">
        <f t="shared" si="152"/>
        <v>0</v>
      </c>
      <c r="DF114" s="72">
        <f t="shared" si="92"/>
        <v>0</v>
      </c>
      <c r="DG114" s="73"/>
      <c r="DI114" s="72">
        <f t="shared" si="156"/>
        <v>0</v>
      </c>
      <c r="DJ114" s="72">
        <f t="shared" si="156"/>
        <v>0</v>
      </c>
      <c r="DK114" s="72">
        <f t="shared" si="156"/>
        <v>123658.6702374625</v>
      </c>
      <c r="DL114" s="72">
        <f t="shared" si="156"/>
        <v>123658.6702374625</v>
      </c>
      <c r="DM114" s="72">
        <f t="shared" si="156"/>
        <v>123658.6702374625</v>
      </c>
      <c r="DN114" s="72">
        <f t="shared" si="156"/>
        <v>0</v>
      </c>
      <c r="DO114" s="72">
        <f t="shared" si="156"/>
        <v>0</v>
      </c>
      <c r="DP114" s="72">
        <f t="shared" si="156"/>
        <v>0</v>
      </c>
      <c r="DQ114" s="72">
        <f t="shared" si="156"/>
        <v>0</v>
      </c>
      <c r="DR114" s="72">
        <f t="shared" si="156"/>
        <v>0</v>
      </c>
      <c r="DS114" s="72">
        <f t="shared" si="156"/>
        <v>0</v>
      </c>
      <c r="DT114" s="72">
        <f t="shared" si="156"/>
        <v>0</v>
      </c>
      <c r="DU114" s="72">
        <f t="shared" si="156"/>
        <v>0</v>
      </c>
      <c r="DV114" s="72">
        <f t="shared" si="156"/>
        <v>0</v>
      </c>
      <c r="DW114" s="72">
        <f t="shared" si="156"/>
        <v>0</v>
      </c>
      <c r="DX114" s="72">
        <f t="shared" si="156"/>
        <v>0</v>
      </c>
      <c r="EA114" s="72">
        <f t="shared" si="153"/>
        <v>0</v>
      </c>
      <c r="EB114" s="72">
        <f t="shared" si="153"/>
        <v>0</v>
      </c>
      <c r="EC114" s="72">
        <f t="shared" si="153"/>
        <v>98868.415833333333</v>
      </c>
      <c r="ED114" s="72">
        <f t="shared" si="153"/>
        <v>98868.415833333333</v>
      </c>
      <c r="EE114" s="72">
        <f t="shared" si="153"/>
        <v>98868.415833333333</v>
      </c>
      <c r="EF114" s="72">
        <f t="shared" si="153"/>
        <v>0</v>
      </c>
      <c r="EG114" s="72">
        <f t="shared" si="153"/>
        <v>0</v>
      </c>
      <c r="EH114" s="72">
        <f t="shared" si="153"/>
        <v>0</v>
      </c>
      <c r="EI114" s="72">
        <f t="shared" si="153"/>
        <v>0</v>
      </c>
      <c r="EJ114" s="72">
        <f t="shared" si="153"/>
        <v>0</v>
      </c>
      <c r="EK114" s="72">
        <f t="shared" si="153"/>
        <v>0</v>
      </c>
      <c r="EL114" s="72">
        <f t="shared" si="153"/>
        <v>0</v>
      </c>
      <c r="EM114" s="72">
        <f t="shared" si="153"/>
        <v>0</v>
      </c>
      <c r="EN114" s="72">
        <f t="shared" si="153"/>
        <v>0</v>
      </c>
      <c r="EO114" s="72">
        <f t="shared" si="153"/>
        <v>0</v>
      </c>
      <c r="EP114" s="72">
        <f t="shared" si="93"/>
        <v>0</v>
      </c>
      <c r="ES114" s="72">
        <f t="shared" si="154"/>
        <v>0</v>
      </c>
      <c r="ET114" s="72">
        <f t="shared" si="154"/>
        <v>0</v>
      </c>
      <c r="EU114" s="72">
        <f t="shared" si="154"/>
        <v>65837.5</v>
      </c>
      <c r="EV114" s="72">
        <f t="shared" si="154"/>
        <v>65837.5</v>
      </c>
      <c r="EW114" s="72">
        <f t="shared" si="154"/>
        <v>65837.5</v>
      </c>
      <c r="EX114" s="72">
        <f t="shared" si="154"/>
        <v>0</v>
      </c>
      <c r="EY114" s="72">
        <f t="shared" si="154"/>
        <v>0</v>
      </c>
      <c r="EZ114" s="72">
        <f t="shared" si="154"/>
        <v>0</v>
      </c>
      <c r="FA114" s="72">
        <f t="shared" si="154"/>
        <v>0</v>
      </c>
      <c r="FB114" s="72">
        <f t="shared" si="154"/>
        <v>0</v>
      </c>
      <c r="FC114" s="72">
        <f t="shared" si="154"/>
        <v>0</v>
      </c>
      <c r="FD114" s="72">
        <f t="shared" si="154"/>
        <v>0</v>
      </c>
      <c r="FE114" s="72">
        <f t="shared" si="154"/>
        <v>0</v>
      </c>
      <c r="FF114" s="72">
        <f t="shared" si="154"/>
        <v>0</v>
      </c>
      <c r="FG114" s="72">
        <f t="shared" si="154"/>
        <v>0</v>
      </c>
      <c r="FH114" s="72">
        <f t="shared" si="94"/>
        <v>0</v>
      </c>
      <c r="FK114" s="72">
        <f t="shared" si="151"/>
        <v>0</v>
      </c>
      <c r="FL114" s="72">
        <f t="shared" si="151"/>
        <v>0</v>
      </c>
      <c r="FM114" s="72">
        <f t="shared" si="151"/>
        <v>0</v>
      </c>
      <c r="FN114" s="72">
        <f t="shared" si="151"/>
        <v>0</v>
      </c>
      <c r="FO114" s="72">
        <f t="shared" si="151"/>
        <v>0</v>
      </c>
      <c r="FP114" s="72">
        <f t="shared" si="151"/>
        <v>0</v>
      </c>
      <c r="FQ114" s="72">
        <f t="shared" si="151"/>
        <v>0</v>
      </c>
      <c r="FR114" s="72">
        <f t="shared" si="151"/>
        <v>0</v>
      </c>
      <c r="FS114" s="72">
        <f t="shared" si="151"/>
        <v>0</v>
      </c>
      <c r="FT114" s="72">
        <f t="shared" si="151"/>
        <v>0</v>
      </c>
      <c r="FU114" s="72">
        <f t="shared" si="151"/>
        <v>0</v>
      </c>
      <c r="FV114" s="72">
        <f t="shared" si="151"/>
        <v>0</v>
      </c>
      <c r="FW114" s="72">
        <f t="shared" si="151"/>
        <v>0</v>
      </c>
      <c r="FX114" s="72">
        <f t="shared" si="151"/>
        <v>0</v>
      </c>
      <c r="FY114" s="72">
        <f t="shared" si="151"/>
        <v>0</v>
      </c>
      <c r="FZ114" s="72">
        <f t="shared" si="151"/>
        <v>0</v>
      </c>
    </row>
    <row r="115" spans="2:182" s="63" customFormat="1" x14ac:dyDescent="0.25">
      <c r="B115" s="59">
        <v>95</v>
      </c>
      <c r="C115" s="60" t="s">
        <v>30</v>
      </c>
      <c r="D115" s="61" t="s">
        <v>50</v>
      </c>
      <c r="E115" s="62" t="s">
        <v>136</v>
      </c>
      <c r="F115" s="62" t="s">
        <v>137</v>
      </c>
      <c r="H115" s="64">
        <v>44887</v>
      </c>
      <c r="I115" s="64">
        <v>44897</v>
      </c>
      <c r="J115" s="64">
        <v>44904</v>
      </c>
      <c r="K115" s="64">
        <v>44912</v>
      </c>
      <c r="L115" s="64">
        <v>44915</v>
      </c>
      <c r="M115" s="64">
        <v>44927</v>
      </c>
      <c r="N115" s="64">
        <v>45017</v>
      </c>
      <c r="O115" s="65">
        <v>3</v>
      </c>
      <c r="Q115" s="65">
        <v>0</v>
      </c>
      <c r="R115" s="65">
        <v>0</v>
      </c>
      <c r="S115" s="66">
        <v>1</v>
      </c>
      <c r="T115" s="66">
        <v>1</v>
      </c>
      <c r="U115" s="66">
        <v>1</v>
      </c>
      <c r="V115" s="66">
        <v>0</v>
      </c>
      <c r="W115" s="66">
        <v>0</v>
      </c>
      <c r="X115" s="66">
        <v>0</v>
      </c>
      <c r="Y115" s="66">
        <v>0</v>
      </c>
      <c r="Z115" s="66"/>
      <c r="AA115" s="66"/>
      <c r="AB115" s="66"/>
      <c r="AC115" s="65"/>
      <c r="AD115" s="65"/>
      <c r="AE115" s="65"/>
      <c r="AF115" s="65"/>
      <c r="AG115" s="65"/>
      <c r="AI115" s="65">
        <f t="shared" si="0"/>
        <v>3</v>
      </c>
      <c r="AK115" s="67">
        <v>973087.99</v>
      </c>
      <c r="AL115" s="67">
        <v>158333</v>
      </c>
      <c r="AM115" s="67">
        <v>0</v>
      </c>
      <c r="AN115" s="67">
        <v>55000</v>
      </c>
      <c r="AO115" s="67">
        <f t="shared" si="101"/>
        <v>129547.70335500001</v>
      </c>
      <c r="AP115" s="67">
        <f t="shared" si="102"/>
        <v>79199.469300000012</v>
      </c>
      <c r="AQ115" s="67">
        <f t="shared" si="103"/>
        <v>6788.5259400000004</v>
      </c>
      <c r="AR115" s="67">
        <f t="shared" si="104"/>
        <v>0</v>
      </c>
      <c r="AS115" s="67">
        <f t="shared" si="130"/>
        <v>5531.4116562000017</v>
      </c>
      <c r="AT115" s="67">
        <f t="shared" si="26"/>
        <v>965353.87974879995</v>
      </c>
      <c r="AU115" s="68"/>
      <c r="AV115" s="69">
        <f t="shared" si="27"/>
        <v>973087.99</v>
      </c>
      <c r="AW115" s="69">
        <f t="shared" si="27"/>
        <v>158333</v>
      </c>
      <c r="AX115" s="69">
        <f t="shared" si="27"/>
        <v>0</v>
      </c>
      <c r="AY115" s="69">
        <f t="shared" si="27"/>
        <v>55000</v>
      </c>
      <c r="AZ115" s="67">
        <f t="shared" si="105"/>
        <v>27154.103760000002</v>
      </c>
      <c r="BA115" s="69">
        <f t="shared" si="106"/>
        <v>0</v>
      </c>
      <c r="BB115" s="69">
        <f t="shared" si="107"/>
        <v>10748.499405</v>
      </c>
      <c r="BC115" s="69">
        <f t="shared" si="108"/>
        <v>22515.277701000003</v>
      </c>
      <c r="BD115" s="69">
        <f t="shared" si="28"/>
        <v>65999.557750000007</v>
      </c>
      <c r="BE115" s="69">
        <f t="shared" si="131"/>
        <v>54736.199437499999</v>
      </c>
      <c r="BF115" s="69">
        <f t="shared" si="109"/>
        <v>2922.9130499624935</v>
      </c>
      <c r="BG115" s="69">
        <f t="shared" si="110"/>
        <v>98868.415833333333</v>
      </c>
      <c r="BH115" s="69">
        <f t="shared" si="111"/>
        <v>62500</v>
      </c>
      <c r="BI115" s="69">
        <f t="shared" si="112"/>
        <v>3337.5</v>
      </c>
      <c r="BJ115" s="69">
        <f t="shared" si="132"/>
        <v>0</v>
      </c>
      <c r="BK115" s="69">
        <f t="shared" si="113"/>
        <v>0</v>
      </c>
      <c r="BL115" s="69">
        <f t="shared" si="133"/>
        <v>0</v>
      </c>
      <c r="BM115" s="69"/>
      <c r="BN115" s="69">
        <f t="shared" si="29"/>
        <v>1535203.4569367957</v>
      </c>
      <c r="BO115" s="70"/>
      <c r="BP115" s="71">
        <f t="shared" si="162"/>
        <v>1246838.870866</v>
      </c>
      <c r="BQ115" s="71">
        <f t="shared" si="163"/>
        <v>123658.6702374625</v>
      </c>
      <c r="BR115" s="71">
        <f t="shared" si="164"/>
        <v>98868.415833333333</v>
      </c>
      <c r="BS115" s="71">
        <f t="shared" si="165"/>
        <v>65837.5</v>
      </c>
      <c r="BT115" s="71">
        <f t="shared" si="114"/>
        <v>0</v>
      </c>
      <c r="BU115" s="71">
        <f t="shared" si="166"/>
        <v>1535203.4569367957</v>
      </c>
      <c r="BW115" s="68"/>
      <c r="BX115" s="71">
        <f t="shared" si="155"/>
        <v>0</v>
      </c>
      <c r="BY115" s="71">
        <f t="shared" si="155"/>
        <v>0</v>
      </c>
      <c r="BZ115" s="71">
        <f t="shared" si="155"/>
        <v>1535203.4569367957</v>
      </c>
      <c r="CA115" s="71">
        <f t="shared" si="155"/>
        <v>1535203.4569367957</v>
      </c>
      <c r="CB115" s="71">
        <f t="shared" si="155"/>
        <v>1535203.4569367957</v>
      </c>
      <c r="CC115" s="71">
        <f t="shared" si="155"/>
        <v>0</v>
      </c>
      <c r="CD115" s="71">
        <f t="shared" si="155"/>
        <v>0</v>
      </c>
      <c r="CE115" s="71">
        <f t="shared" si="155"/>
        <v>0</v>
      </c>
      <c r="CF115" s="71">
        <f t="shared" si="155"/>
        <v>0</v>
      </c>
      <c r="CG115" s="71">
        <f t="shared" si="155"/>
        <v>0</v>
      </c>
      <c r="CH115" s="71">
        <f t="shared" si="155"/>
        <v>0</v>
      </c>
      <c r="CI115" s="71">
        <f t="shared" si="155"/>
        <v>0</v>
      </c>
      <c r="CJ115" s="71">
        <f t="shared" si="155"/>
        <v>0</v>
      </c>
      <c r="CK115" s="71">
        <f t="shared" si="155"/>
        <v>0</v>
      </c>
      <c r="CL115" s="71">
        <f t="shared" si="155"/>
        <v>0</v>
      </c>
      <c r="CM115" s="71">
        <f t="shared" si="155"/>
        <v>0</v>
      </c>
      <c r="CN115" s="71">
        <f t="shared" si="116"/>
        <v>0</v>
      </c>
      <c r="CQ115" s="72">
        <f t="shared" si="152"/>
        <v>0</v>
      </c>
      <c r="CR115" s="72">
        <f t="shared" si="152"/>
        <v>0</v>
      </c>
      <c r="CS115" s="72">
        <f t="shared" si="152"/>
        <v>1246838.870866</v>
      </c>
      <c r="CT115" s="72">
        <f t="shared" si="152"/>
        <v>1246838.870866</v>
      </c>
      <c r="CU115" s="72">
        <f t="shared" si="152"/>
        <v>1246838.870866</v>
      </c>
      <c r="CV115" s="72">
        <f t="shared" si="152"/>
        <v>0</v>
      </c>
      <c r="CW115" s="72">
        <f t="shared" si="152"/>
        <v>0</v>
      </c>
      <c r="CX115" s="72">
        <f t="shared" si="152"/>
        <v>0</v>
      </c>
      <c r="CY115" s="72">
        <f t="shared" si="152"/>
        <v>0</v>
      </c>
      <c r="CZ115" s="72">
        <f t="shared" si="152"/>
        <v>0</v>
      </c>
      <c r="DA115" s="72">
        <f t="shared" si="152"/>
        <v>0</v>
      </c>
      <c r="DB115" s="72">
        <f t="shared" si="152"/>
        <v>0</v>
      </c>
      <c r="DC115" s="72">
        <f t="shared" si="152"/>
        <v>0</v>
      </c>
      <c r="DD115" s="72">
        <f t="shared" si="152"/>
        <v>0</v>
      </c>
      <c r="DE115" s="72">
        <f t="shared" si="152"/>
        <v>0</v>
      </c>
      <c r="DF115" s="72">
        <f t="shared" si="92"/>
        <v>0</v>
      </c>
      <c r="DG115" s="73"/>
      <c r="DI115" s="72">
        <f t="shared" si="156"/>
        <v>0</v>
      </c>
      <c r="DJ115" s="72">
        <f t="shared" si="156"/>
        <v>0</v>
      </c>
      <c r="DK115" s="72">
        <f t="shared" si="156"/>
        <v>123658.6702374625</v>
      </c>
      <c r="DL115" s="72">
        <f t="shared" si="156"/>
        <v>123658.6702374625</v>
      </c>
      <c r="DM115" s="72">
        <f t="shared" si="156"/>
        <v>123658.6702374625</v>
      </c>
      <c r="DN115" s="72">
        <f t="shared" si="156"/>
        <v>0</v>
      </c>
      <c r="DO115" s="72">
        <f t="shared" si="156"/>
        <v>0</v>
      </c>
      <c r="DP115" s="72">
        <f t="shared" si="156"/>
        <v>0</v>
      </c>
      <c r="DQ115" s="72">
        <f t="shared" si="156"/>
        <v>0</v>
      </c>
      <c r="DR115" s="72">
        <f t="shared" si="156"/>
        <v>0</v>
      </c>
      <c r="DS115" s="72">
        <f t="shared" si="156"/>
        <v>0</v>
      </c>
      <c r="DT115" s="72">
        <f t="shared" si="156"/>
        <v>0</v>
      </c>
      <c r="DU115" s="72">
        <f t="shared" si="156"/>
        <v>0</v>
      </c>
      <c r="DV115" s="72">
        <f t="shared" si="156"/>
        <v>0</v>
      </c>
      <c r="DW115" s="72">
        <f t="shared" si="156"/>
        <v>0</v>
      </c>
      <c r="DX115" s="72">
        <f t="shared" si="156"/>
        <v>0</v>
      </c>
      <c r="EA115" s="72">
        <f t="shared" si="153"/>
        <v>0</v>
      </c>
      <c r="EB115" s="72">
        <f t="shared" si="153"/>
        <v>0</v>
      </c>
      <c r="EC115" s="72">
        <f t="shared" si="153"/>
        <v>98868.415833333333</v>
      </c>
      <c r="ED115" s="72">
        <f t="shared" si="153"/>
        <v>98868.415833333333</v>
      </c>
      <c r="EE115" s="72">
        <f t="shared" si="153"/>
        <v>98868.415833333333</v>
      </c>
      <c r="EF115" s="72">
        <f t="shared" si="153"/>
        <v>0</v>
      </c>
      <c r="EG115" s="72">
        <f t="shared" si="153"/>
        <v>0</v>
      </c>
      <c r="EH115" s="72">
        <f t="shared" si="153"/>
        <v>0</v>
      </c>
      <c r="EI115" s="72">
        <f t="shared" si="153"/>
        <v>0</v>
      </c>
      <c r="EJ115" s="72">
        <f t="shared" si="153"/>
        <v>0</v>
      </c>
      <c r="EK115" s="72">
        <f t="shared" si="153"/>
        <v>0</v>
      </c>
      <c r="EL115" s="72">
        <f t="shared" si="153"/>
        <v>0</v>
      </c>
      <c r="EM115" s="72">
        <f t="shared" si="153"/>
        <v>0</v>
      </c>
      <c r="EN115" s="72">
        <f t="shared" si="153"/>
        <v>0</v>
      </c>
      <c r="EO115" s="72">
        <f t="shared" si="153"/>
        <v>0</v>
      </c>
      <c r="EP115" s="72">
        <f t="shared" si="93"/>
        <v>0</v>
      </c>
      <c r="ES115" s="72">
        <f t="shared" si="154"/>
        <v>0</v>
      </c>
      <c r="ET115" s="72">
        <f t="shared" si="154"/>
        <v>0</v>
      </c>
      <c r="EU115" s="72">
        <f t="shared" si="154"/>
        <v>65837.5</v>
      </c>
      <c r="EV115" s="72">
        <f t="shared" si="154"/>
        <v>65837.5</v>
      </c>
      <c r="EW115" s="72">
        <f t="shared" si="154"/>
        <v>65837.5</v>
      </c>
      <c r="EX115" s="72">
        <f t="shared" si="154"/>
        <v>0</v>
      </c>
      <c r="EY115" s="72">
        <f t="shared" si="154"/>
        <v>0</v>
      </c>
      <c r="EZ115" s="72">
        <f t="shared" si="154"/>
        <v>0</v>
      </c>
      <c r="FA115" s="72">
        <f t="shared" si="154"/>
        <v>0</v>
      </c>
      <c r="FB115" s="72">
        <f t="shared" si="154"/>
        <v>0</v>
      </c>
      <c r="FC115" s="72">
        <f t="shared" si="154"/>
        <v>0</v>
      </c>
      <c r="FD115" s="72">
        <f t="shared" si="154"/>
        <v>0</v>
      </c>
      <c r="FE115" s="72">
        <f t="shared" si="154"/>
        <v>0</v>
      </c>
      <c r="FF115" s="72">
        <f t="shared" si="154"/>
        <v>0</v>
      </c>
      <c r="FG115" s="72">
        <f t="shared" si="154"/>
        <v>0</v>
      </c>
      <c r="FH115" s="72">
        <f t="shared" si="94"/>
        <v>0</v>
      </c>
      <c r="FK115" s="72">
        <f t="shared" si="151"/>
        <v>0</v>
      </c>
      <c r="FL115" s="72">
        <f t="shared" si="151"/>
        <v>0</v>
      </c>
      <c r="FM115" s="72">
        <f t="shared" si="151"/>
        <v>0</v>
      </c>
      <c r="FN115" s="72">
        <f t="shared" si="151"/>
        <v>0</v>
      </c>
      <c r="FO115" s="72">
        <f t="shared" si="151"/>
        <v>0</v>
      </c>
      <c r="FP115" s="72">
        <f t="shared" si="151"/>
        <v>0</v>
      </c>
      <c r="FQ115" s="72">
        <f t="shared" si="151"/>
        <v>0</v>
      </c>
      <c r="FR115" s="72">
        <f t="shared" si="151"/>
        <v>0</v>
      </c>
      <c r="FS115" s="72">
        <f t="shared" si="151"/>
        <v>0</v>
      </c>
      <c r="FT115" s="72">
        <f t="shared" si="151"/>
        <v>0</v>
      </c>
      <c r="FU115" s="72">
        <f t="shared" si="151"/>
        <v>0</v>
      </c>
      <c r="FV115" s="72">
        <f t="shared" si="151"/>
        <v>0</v>
      </c>
      <c r="FW115" s="72">
        <f t="shared" si="151"/>
        <v>0</v>
      </c>
      <c r="FX115" s="72">
        <f t="shared" si="151"/>
        <v>0</v>
      </c>
      <c r="FY115" s="72">
        <f t="shared" si="151"/>
        <v>0</v>
      </c>
      <c r="FZ115" s="72">
        <f t="shared" si="151"/>
        <v>0</v>
      </c>
    </row>
    <row r="116" spans="2:182" s="63" customFormat="1" x14ac:dyDescent="0.25">
      <c r="B116" s="59">
        <v>96</v>
      </c>
      <c r="C116" s="60" t="s">
        <v>30</v>
      </c>
      <c r="D116" s="61" t="s">
        <v>50</v>
      </c>
      <c r="E116" s="74" t="s">
        <v>136</v>
      </c>
      <c r="F116" s="74" t="s">
        <v>137</v>
      </c>
      <c r="H116" s="64">
        <v>44887</v>
      </c>
      <c r="I116" s="64">
        <v>44897</v>
      </c>
      <c r="J116" s="64">
        <v>44904</v>
      </c>
      <c r="K116" s="64">
        <v>44912</v>
      </c>
      <c r="L116" s="64">
        <v>44915</v>
      </c>
      <c r="M116" s="64">
        <v>44927</v>
      </c>
      <c r="N116" s="64">
        <v>45017</v>
      </c>
      <c r="O116" s="65">
        <v>3</v>
      </c>
      <c r="Q116" s="65">
        <v>0</v>
      </c>
      <c r="R116" s="65">
        <v>0</v>
      </c>
      <c r="S116" s="66">
        <v>1</v>
      </c>
      <c r="T116" s="66">
        <v>1</v>
      </c>
      <c r="U116" s="66">
        <v>1</v>
      </c>
      <c r="V116" s="66">
        <v>0</v>
      </c>
      <c r="W116" s="66">
        <v>0</v>
      </c>
      <c r="X116" s="66">
        <v>0</v>
      </c>
      <c r="Y116" s="66">
        <v>0</v>
      </c>
      <c r="Z116" s="66"/>
      <c r="AA116" s="66"/>
      <c r="AB116" s="66"/>
      <c r="AC116" s="65"/>
      <c r="AD116" s="65"/>
      <c r="AE116" s="65"/>
      <c r="AF116" s="65"/>
      <c r="AG116" s="65"/>
      <c r="AI116" s="65">
        <f t="shared" si="0"/>
        <v>3</v>
      </c>
      <c r="AK116" s="67">
        <v>973087.99</v>
      </c>
      <c r="AL116" s="67">
        <v>158333</v>
      </c>
      <c r="AM116" s="67">
        <v>0</v>
      </c>
      <c r="AN116" s="67">
        <v>55000</v>
      </c>
      <c r="AO116" s="67">
        <f t="shared" si="101"/>
        <v>129547.70335500001</v>
      </c>
      <c r="AP116" s="67">
        <f t="shared" si="102"/>
        <v>79199.469300000012</v>
      </c>
      <c r="AQ116" s="67">
        <f t="shared" si="103"/>
        <v>6788.5259400000004</v>
      </c>
      <c r="AR116" s="67">
        <f t="shared" si="104"/>
        <v>0</v>
      </c>
      <c r="AS116" s="67">
        <f t="shared" si="130"/>
        <v>5531.4116562000017</v>
      </c>
      <c r="AT116" s="67">
        <f t="shared" si="26"/>
        <v>965353.87974879995</v>
      </c>
      <c r="AU116" s="68"/>
      <c r="AV116" s="69">
        <f t="shared" si="27"/>
        <v>973087.99</v>
      </c>
      <c r="AW116" s="69">
        <f t="shared" si="27"/>
        <v>158333</v>
      </c>
      <c r="AX116" s="69">
        <f t="shared" si="27"/>
        <v>0</v>
      </c>
      <c r="AY116" s="69">
        <f t="shared" si="27"/>
        <v>55000</v>
      </c>
      <c r="AZ116" s="67">
        <f t="shared" si="105"/>
        <v>27154.103760000002</v>
      </c>
      <c r="BA116" s="69">
        <f t="shared" si="106"/>
        <v>0</v>
      </c>
      <c r="BB116" s="69">
        <f t="shared" si="107"/>
        <v>10748.499405</v>
      </c>
      <c r="BC116" s="69">
        <f t="shared" si="108"/>
        <v>22515.277701000003</v>
      </c>
      <c r="BD116" s="69">
        <f t="shared" si="28"/>
        <v>65999.557750000007</v>
      </c>
      <c r="BE116" s="69">
        <f t="shared" si="131"/>
        <v>54736.199437499999</v>
      </c>
      <c r="BF116" s="69">
        <f t="shared" si="109"/>
        <v>2922.9130499624935</v>
      </c>
      <c r="BG116" s="69">
        <f t="shared" si="110"/>
        <v>98868.415833333333</v>
      </c>
      <c r="BH116" s="69">
        <f t="shared" si="111"/>
        <v>62500</v>
      </c>
      <c r="BI116" s="69">
        <f t="shared" si="112"/>
        <v>3337.5</v>
      </c>
      <c r="BJ116" s="69">
        <f t="shared" si="132"/>
        <v>0</v>
      </c>
      <c r="BK116" s="69">
        <f t="shared" si="113"/>
        <v>0</v>
      </c>
      <c r="BL116" s="69">
        <f t="shared" si="133"/>
        <v>0</v>
      </c>
      <c r="BM116" s="69"/>
      <c r="BN116" s="69">
        <f t="shared" si="29"/>
        <v>1535203.4569367957</v>
      </c>
      <c r="BO116" s="70"/>
      <c r="BP116" s="71">
        <f t="shared" si="162"/>
        <v>1246838.870866</v>
      </c>
      <c r="BQ116" s="71">
        <f t="shared" si="163"/>
        <v>123658.6702374625</v>
      </c>
      <c r="BR116" s="71">
        <f t="shared" si="164"/>
        <v>98868.415833333333</v>
      </c>
      <c r="BS116" s="71">
        <f t="shared" si="165"/>
        <v>65837.5</v>
      </c>
      <c r="BT116" s="71">
        <f t="shared" si="114"/>
        <v>0</v>
      </c>
      <c r="BU116" s="71">
        <f t="shared" si="166"/>
        <v>1535203.4569367957</v>
      </c>
      <c r="BW116" s="68"/>
      <c r="BX116" s="71">
        <f t="shared" si="155"/>
        <v>0</v>
      </c>
      <c r="BY116" s="71">
        <f t="shared" si="155"/>
        <v>0</v>
      </c>
      <c r="BZ116" s="71">
        <f t="shared" si="155"/>
        <v>1535203.4569367957</v>
      </c>
      <c r="CA116" s="71">
        <f t="shared" si="155"/>
        <v>1535203.4569367957</v>
      </c>
      <c r="CB116" s="71">
        <f t="shared" si="155"/>
        <v>1535203.4569367957</v>
      </c>
      <c r="CC116" s="71">
        <f t="shared" si="155"/>
        <v>0</v>
      </c>
      <c r="CD116" s="71">
        <f t="shared" si="155"/>
        <v>0</v>
      </c>
      <c r="CE116" s="71">
        <f t="shared" si="155"/>
        <v>0</v>
      </c>
      <c r="CF116" s="71">
        <f t="shared" si="155"/>
        <v>0</v>
      </c>
      <c r="CG116" s="71">
        <f t="shared" si="155"/>
        <v>0</v>
      </c>
      <c r="CH116" s="71">
        <f t="shared" si="155"/>
        <v>0</v>
      </c>
      <c r="CI116" s="71">
        <f t="shared" si="155"/>
        <v>0</v>
      </c>
      <c r="CJ116" s="71">
        <f t="shared" si="155"/>
        <v>0</v>
      </c>
      <c r="CK116" s="71">
        <f t="shared" si="155"/>
        <v>0</v>
      </c>
      <c r="CL116" s="71">
        <f t="shared" si="155"/>
        <v>0</v>
      </c>
      <c r="CM116" s="71">
        <f t="shared" si="155"/>
        <v>0</v>
      </c>
      <c r="CN116" s="71">
        <f t="shared" si="116"/>
        <v>0</v>
      </c>
      <c r="CQ116" s="72">
        <f t="shared" si="152"/>
        <v>0</v>
      </c>
      <c r="CR116" s="72">
        <f t="shared" si="152"/>
        <v>0</v>
      </c>
      <c r="CS116" s="72">
        <f t="shared" si="152"/>
        <v>1246838.870866</v>
      </c>
      <c r="CT116" s="72">
        <f t="shared" si="152"/>
        <v>1246838.870866</v>
      </c>
      <c r="CU116" s="72">
        <f t="shared" si="152"/>
        <v>1246838.870866</v>
      </c>
      <c r="CV116" s="72">
        <f t="shared" si="152"/>
        <v>0</v>
      </c>
      <c r="CW116" s="72">
        <f t="shared" si="152"/>
        <v>0</v>
      </c>
      <c r="CX116" s="72">
        <f t="shared" si="152"/>
        <v>0</v>
      </c>
      <c r="CY116" s="72">
        <f t="shared" si="152"/>
        <v>0</v>
      </c>
      <c r="CZ116" s="72">
        <f t="shared" si="152"/>
        <v>0</v>
      </c>
      <c r="DA116" s="72">
        <f t="shared" si="152"/>
        <v>0</v>
      </c>
      <c r="DB116" s="72">
        <f t="shared" si="152"/>
        <v>0</v>
      </c>
      <c r="DC116" s="72">
        <f t="shared" si="152"/>
        <v>0</v>
      </c>
      <c r="DD116" s="72">
        <f t="shared" si="152"/>
        <v>0</v>
      </c>
      <c r="DE116" s="72">
        <f t="shared" si="152"/>
        <v>0</v>
      </c>
      <c r="DF116" s="72">
        <f t="shared" si="92"/>
        <v>0</v>
      </c>
      <c r="DG116" s="73"/>
      <c r="DI116" s="72">
        <f t="shared" si="156"/>
        <v>0</v>
      </c>
      <c r="DJ116" s="72">
        <f t="shared" si="156"/>
        <v>0</v>
      </c>
      <c r="DK116" s="72">
        <f t="shared" si="156"/>
        <v>123658.6702374625</v>
      </c>
      <c r="DL116" s="72">
        <f t="shared" si="156"/>
        <v>123658.6702374625</v>
      </c>
      <c r="DM116" s="72">
        <f t="shared" si="156"/>
        <v>123658.6702374625</v>
      </c>
      <c r="DN116" s="72">
        <f t="shared" si="156"/>
        <v>0</v>
      </c>
      <c r="DO116" s="72">
        <f t="shared" si="156"/>
        <v>0</v>
      </c>
      <c r="DP116" s="72">
        <f t="shared" si="156"/>
        <v>0</v>
      </c>
      <c r="DQ116" s="72">
        <f t="shared" si="156"/>
        <v>0</v>
      </c>
      <c r="DR116" s="72">
        <f t="shared" si="156"/>
        <v>0</v>
      </c>
      <c r="DS116" s="72">
        <f t="shared" si="156"/>
        <v>0</v>
      </c>
      <c r="DT116" s="72">
        <f t="shared" si="156"/>
        <v>0</v>
      </c>
      <c r="DU116" s="72">
        <f t="shared" si="156"/>
        <v>0</v>
      </c>
      <c r="DV116" s="72">
        <f t="shared" si="156"/>
        <v>0</v>
      </c>
      <c r="DW116" s="72">
        <f t="shared" si="156"/>
        <v>0</v>
      </c>
      <c r="DX116" s="72">
        <f t="shared" si="156"/>
        <v>0</v>
      </c>
      <c r="EA116" s="72">
        <f t="shared" si="153"/>
        <v>0</v>
      </c>
      <c r="EB116" s="72">
        <f t="shared" si="153"/>
        <v>0</v>
      </c>
      <c r="EC116" s="72">
        <f t="shared" si="153"/>
        <v>98868.415833333333</v>
      </c>
      <c r="ED116" s="72">
        <f t="shared" si="153"/>
        <v>98868.415833333333</v>
      </c>
      <c r="EE116" s="72">
        <f t="shared" si="153"/>
        <v>98868.415833333333</v>
      </c>
      <c r="EF116" s="72">
        <f t="shared" si="153"/>
        <v>0</v>
      </c>
      <c r="EG116" s="72">
        <f t="shared" si="153"/>
        <v>0</v>
      </c>
      <c r="EH116" s="72">
        <f t="shared" si="153"/>
        <v>0</v>
      </c>
      <c r="EI116" s="72">
        <f t="shared" si="153"/>
        <v>0</v>
      </c>
      <c r="EJ116" s="72">
        <f t="shared" si="153"/>
        <v>0</v>
      </c>
      <c r="EK116" s="72">
        <f t="shared" si="153"/>
        <v>0</v>
      </c>
      <c r="EL116" s="72">
        <f t="shared" si="153"/>
        <v>0</v>
      </c>
      <c r="EM116" s="72">
        <f t="shared" si="153"/>
        <v>0</v>
      </c>
      <c r="EN116" s="72">
        <f t="shared" si="153"/>
        <v>0</v>
      </c>
      <c r="EO116" s="72">
        <f t="shared" si="153"/>
        <v>0</v>
      </c>
      <c r="EP116" s="72">
        <f t="shared" si="93"/>
        <v>0</v>
      </c>
      <c r="ES116" s="72">
        <f t="shared" si="154"/>
        <v>0</v>
      </c>
      <c r="ET116" s="72">
        <f t="shared" si="154"/>
        <v>0</v>
      </c>
      <c r="EU116" s="72">
        <f t="shared" si="154"/>
        <v>65837.5</v>
      </c>
      <c r="EV116" s="72">
        <f t="shared" si="154"/>
        <v>65837.5</v>
      </c>
      <c r="EW116" s="72">
        <f t="shared" si="154"/>
        <v>65837.5</v>
      </c>
      <c r="EX116" s="72">
        <f t="shared" si="154"/>
        <v>0</v>
      </c>
      <c r="EY116" s="72">
        <f t="shared" si="154"/>
        <v>0</v>
      </c>
      <c r="EZ116" s="72">
        <f t="shared" si="154"/>
        <v>0</v>
      </c>
      <c r="FA116" s="72">
        <f t="shared" si="154"/>
        <v>0</v>
      </c>
      <c r="FB116" s="72">
        <f t="shared" si="154"/>
        <v>0</v>
      </c>
      <c r="FC116" s="72">
        <f t="shared" si="154"/>
        <v>0</v>
      </c>
      <c r="FD116" s="72">
        <f t="shared" si="154"/>
        <v>0</v>
      </c>
      <c r="FE116" s="72">
        <f t="shared" si="154"/>
        <v>0</v>
      </c>
      <c r="FF116" s="72">
        <f t="shared" si="154"/>
        <v>0</v>
      </c>
      <c r="FG116" s="72">
        <f t="shared" si="154"/>
        <v>0</v>
      </c>
      <c r="FH116" s="72">
        <f t="shared" si="94"/>
        <v>0</v>
      </c>
      <c r="FK116" s="72">
        <f t="shared" ref="FK116:FZ131" si="167">+Q116*$BT116</f>
        <v>0</v>
      </c>
      <c r="FL116" s="72">
        <f t="shared" si="167"/>
        <v>0</v>
      </c>
      <c r="FM116" s="72">
        <f t="shared" si="167"/>
        <v>0</v>
      </c>
      <c r="FN116" s="72">
        <f t="shared" si="167"/>
        <v>0</v>
      </c>
      <c r="FO116" s="72">
        <f t="shared" si="167"/>
        <v>0</v>
      </c>
      <c r="FP116" s="72">
        <f t="shared" si="167"/>
        <v>0</v>
      </c>
      <c r="FQ116" s="72">
        <f t="shared" si="167"/>
        <v>0</v>
      </c>
      <c r="FR116" s="72">
        <f t="shared" si="167"/>
        <v>0</v>
      </c>
      <c r="FS116" s="72">
        <f t="shared" si="167"/>
        <v>0</v>
      </c>
      <c r="FT116" s="72">
        <f t="shared" si="167"/>
        <v>0</v>
      </c>
      <c r="FU116" s="72">
        <f t="shared" si="167"/>
        <v>0</v>
      </c>
      <c r="FV116" s="72">
        <f t="shared" si="167"/>
        <v>0</v>
      </c>
      <c r="FW116" s="72">
        <f t="shared" si="167"/>
        <v>0</v>
      </c>
      <c r="FX116" s="72">
        <f t="shared" si="167"/>
        <v>0</v>
      </c>
      <c r="FY116" s="72">
        <f t="shared" si="167"/>
        <v>0</v>
      </c>
      <c r="FZ116" s="72">
        <f t="shared" si="167"/>
        <v>0</v>
      </c>
    </row>
    <row r="117" spans="2:182" s="63" customFormat="1" x14ac:dyDescent="0.25">
      <c r="B117" s="59">
        <v>97</v>
      </c>
      <c r="C117" s="60" t="s">
        <v>30</v>
      </c>
      <c r="D117" s="61" t="s">
        <v>50</v>
      </c>
      <c r="E117" s="74" t="s">
        <v>136</v>
      </c>
      <c r="F117" s="74" t="s">
        <v>137</v>
      </c>
      <c r="H117" s="64">
        <v>44887</v>
      </c>
      <c r="I117" s="64">
        <v>44897</v>
      </c>
      <c r="J117" s="64">
        <v>44904</v>
      </c>
      <c r="K117" s="64">
        <v>44912</v>
      </c>
      <c r="L117" s="64">
        <v>44915</v>
      </c>
      <c r="M117" s="64">
        <v>44927</v>
      </c>
      <c r="N117" s="64">
        <v>45017</v>
      </c>
      <c r="O117" s="65">
        <v>3</v>
      </c>
      <c r="Q117" s="65">
        <v>0</v>
      </c>
      <c r="R117" s="65">
        <v>0</v>
      </c>
      <c r="S117" s="66">
        <v>1</v>
      </c>
      <c r="T117" s="66">
        <v>1</v>
      </c>
      <c r="U117" s="66">
        <v>1</v>
      </c>
      <c r="V117" s="66">
        <v>0</v>
      </c>
      <c r="W117" s="66">
        <v>0</v>
      </c>
      <c r="X117" s="66">
        <v>0</v>
      </c>
      <c r="Y117" s="66">
        <v>0</v>
      </c>
      <c r="Z117" s="66"/>
      <c r="AA117" s="66"/>
      <c r="AB117" s="66"/>
      <c r="AC117" s="65"/>
      <c r="AD117" s="65"/>
      <c r="AE117" s="65"/>
      <c r="AF117" s="65"/>
      <c r="AG117" s="65"/>
      <c r="AI117" s="65">
        <f t="shared" si="0"/>
        <v>3</v>
      </c>
      <c r="AK117" s="67">
        <v>973087.99</v>
      </c>
      <c r="AL117" s="67">
        <v>158333</v>
      </c>
      <c r="AM117" s="67">
        <v>0</v>
      </c>
      <c r="AN117" s="67">
        <v>55000</v>
      </c>
      <c r="AO117" s="67">
        <f t="shared" si="101"/>
        <v>129547.70335500001</v>
      </c>
      <c r="AP117" s="67">
        <f t="shared" si="102"/>
        <v>79199.469300000012</v>
      </c>
      <c r="AQ117" s="67">
        <f t="shared" si="103"/>
        <v>6788.5259400000004</v>
      </c>
      <c r="AR117" s="67">
        <f t="shared" si="104"/>
        <v>0</v>
      </c>
      <c r="AS117" s="67">
        <f t="shared" ref="AS117:AS148" si="168">IF(AK117=0,0,IF(AK117="","",VLOOKUP(IF((AK117+AL117+AM117-AO117-AP117-AQ117)/UTM&lt;=$D$220,"Tramo1",IF((AK117+AL117+AM117-AO117-AP117-AQ117)/UTM&lt;=$D$221,"Tramo2",IF((AK117+AL117+AM117-AO117-AP117-AQ117)/UTM&lt;=$D$222,"Tramo3",IF((AK117+AL117+AM117-AO117-AP117-AQ117)/UTM&lt;=$D$223,"Tramo4",IF((AK117+AL117+AM117-AO117-AP117-AQ117)/UTM&lt;=$D$224,"Tramo5",IF((AK117+AL117+AM117-AO117-AP117-AQ117)/UTM&lt;=$D$225,"Tramo6",IF((AK117+AL117+AM117-AO117-AP117-AQ117)/UTM&lt;=$D$226,"Tramo7",0))))))),$B$220:$G$226,4,FALSE)*(AK117+AL117+AM117-AO117-AP117-AQ117)))-IF(AK117=0,0,IF(AK117="","",VLOOKUP(IF((AK117+AL117+AM117-AO117-AP117-AQ117)/UTM&lt;=$D$220,"Tramo1",IF((AK117+AL117+AM117-AO117-AP117-AQ117)/UTM&lt;=$D$221,"Tramo2",IF((AK117+AL117+AM117-AO117-AP117-AQ117)/UTM&lt;=$D$222,"Tramo3",IF((AK117+AL117+AM117-AO117-AP117-AQ117)/UTM&lt;=$D$223,"Tramo4",IF((AK117+AL117+AM117-AO117-AP117-AQ117)/UTM&lt;=$D$224,"Tramo5",IF((AK117+AL117+AM117-AO117-AP117-AQ117)/UTM&lt;=$D$225,"Tramo6",IF((AK117+AL117+AM117-AO117-AP117-AQ117)/UTM&lt;=$D$226,"Tramo7",0))))))),$B$220:$G$226,6,FALSE)))</f>
        <v>5531.4116562000017</v>
      </c>
      <c r="AT117" s="67">
        <f t="shared" si="26"/>
        <v>965353.87974879995</v>
      </c>
      <c r="AU117" s="68"/>
      <c r="AV117" s="69">
        <f t="shared" si="27"/>
        <v>973087.99</v>
      </c>
      <c r="AW117" s="69">
        <f t="shared" si="27"/>
        <v>158333</v>
      </c>
      <c r="AX117" s="69">
        <f t="shared" si="27"/>
        <v>0</v>
      </c>
      <c r="AY117" s="69">
        <f t="shared" si="27"/>
        <v>55000</v>
      </c>
      <c r="AZ117" s="67">
        <f t="shared" si="105"/>
        <v>27154.103760000002</v>
      </c>
      <c r="BA117" s="69">
        <f t="shared" si="106"/>
        <v>0</v>
      </c>
      <c r="BB117" s="69">
        <f t="shared" si="107"/>
        <v>10748.499405</v>
      </c>
      <c r="BC117" s="69">
        <f t="shared" si="108"/>
        <v>22515.277701000003</v>
      </c>
      <c r="BD117" s="69">
        <f t="shared" si="28"/>
        <v>65999.557750000007</v>
      </c>
      <c r="BE117" s="69">
        <f t="shared" ref="BE117:BE148" si="169">IF(AK117=0,0,(AK117)*(VLOOKUP(E117,$C$244:$N$254,10,FALSE))*($E$240*$E$239)/Plazo_meses/IF(OR(E117="4X4",E117="7X7",E117="10X10",E117="14X14",E117="15X15"),2,1))</f>
        <v>54736.199437499999</v>
      </c>
      <c r="BF117" s="69">
        <f t="shared" si="109"/>
        <v>2922.9130499624935</v>
      </c>
      <c r="BG117" s="69">
        <f t="shared" si="110"/>
        <v>98868.415833333333</v>
      </c>
      <c r="BH117" s="69">
        <f t="shared" si="111"/>
        <v>62500</v>
      </c>
      <c r="BI117" s="69">
        <f t="shared" si="112"/>
        <v>3337.5</v>
      </c>
      <c r="BJ117" s="69">
        <f t="shared" si="132"/>
        <v>0</v>
      </c>
      <c r="BK117" s="69">
        <f t="shared" si="113"/>
        <v>0</v>
      </c>
      <c r="BL117" s="69">
        <f t="shared" si="133"/>
        <v>0</v>
      </c>
      <c r="BM117" s="69"/>
      <c r="BN117" s="69">
        <f t="shared" si="29"/>
        <v>1535203.4569367957</v>
      </c>
      <c r="BO117" s="70"/>
      <c r="BP117" s="71">
        <f t="shared" si="162"/>
        <v>1246838.870866</v>
      </c>
      <c r="BQ117" s="71">
        <f t="shared" si="163"/>
        <v>123658.6702374625</v>
      </c>
      <c r="BR117" s="71">
        <f t="shared" si="164"/>
        <v>98868.415833333333</v>
      </c>
      <c r="BS117" s="71">
        <f t="shared" si="165"/>
        <v>65837.5</v>
      </c>
      <c r="BT117" s="71">
        <f t="shared" si="114"/>
        <v>0</v>
      </c>
      <c r="BU117" s="71">
        <f t="shared" si="166"/>
        <v>1535203.4569367957</v>
      </c>
      <c r="BW117" s="68"/>
      <c r="BX117" s="71">
        <f t="shared" si="155"/>
        <v>0</v>
      </c>
      <c r="BY117" s="71">
        <f t="shared" si="155"/>
        <v>0</v>
      </c>
      <c r="BZ117" s="71">
        <f t="shared" si="155"/>
        <v>1535203.4569367957</v>
      </c>
      <c r="CA117" s="71">
        <f t="shared" si="155"/>
        <v>1535203.4569367957</v>
      </c>
      <c r="CB117" s="71">
        <f t="shared" si="155"/>
        <v>1535203.4569367957</v>
      </c>
      <c r="CC117" s="71">
        <f t="shared" si="155"/>
        <v>0</v>
      </c>
      <c r="CD117" s="71">
        <f t="shared" si="155"/>
        <v>0</v>
      </c>
      <c r="CE117" s="71">
        <f t="shared" si="155"/>
        <v>0</v>
      </c>
      <c r="CF117" s="71">
        <f t="shared" si="155"/>
        <v>0</v>
      </c>
      <c r="CG117" s="71">
        <f t="shared" si="155"/>
        <v>0</v>
      </c>
      <c r="CH117" s="71">
        <f t="shared" si="155"/>
        <v>0</v>
      </c>
      <c r="CI117" s="71">
        <f t="shared" si="155"/>
        <v>0</v>
      </c>
      <c r="CJ117" s="71">
        <f t="shared" si="155"/>
        <v>0</v>
      </c>
      <c r="CK117" s="71">
        <f t="shared" si="155"/>
        <v>0</v>
      </c>
      <c r="CL117" s="71">
        <f t="shared" si="155"/>
        <v>0</v>
      </c>
      <c r="CM117" s="71">
        <f t="shared" si="155"/>
        <v>0</v>
      </c>
      <c r="CN117" s="71">
        <f t="shared" si="116"/>
        <v>0</v>
      </c>
      <c r="CQ117" s="72">
        <f t="shared" si="152"/>
        <v>0</v>
      </c>
      <c r="CR117" s="72">
        <f t="shared" si="152"/>
        <v>0</v>
      </c>
      <c r="CS117" s="72">
        <f t="shared" si="152"/>
        <v>1246838.870866</v>
      </c>
      <c r="CT117" s="72">
        <f t="shared" si="152"/>
        <v>1246838.870866</v>
      </c>
      <c r="CU117" s="72">
        <f t="shared" si="152"/>
        <v>1246838.870866</v>
      </c>
      <c r="CV117" s="72">
        <f t="shared" si="152"/>
        <v>0</v>
      </c>
      <c r="CW117" s="72">
        <f t="shared" si="152"/>
        <v>0</v>
      </c>
      <c r="CX117" s="72">
        <f t="shared" si="152"/>
        <v>0</v>
      </c>
      <c r="CY117" s="72">
        <f t="shared" si="152"/>
        <v>0</v>
      </c>
      <c r="CZ117" s="72">
        <f t="shared" si="152"/>
        <v>0</v>
      </c>
      <c r="DA117" s="72">
        <f t="shared" si="152"/>
        <v>0</v>
      </c>
      <c r="DB117" s="72">
        <f t="shared" si="152"/>
        <v>0</v>
      </c>
      <c r="DC117" s="72">
        <f t="shared" si="152"/>
        <v>0</v>
      </c>
      <c r="DD117" s="72">
        <f t="shared" si="152"/>
        <v>0</v>
      </c>
      <c r="DE117" s="72">
        <f t="shared" si="152"/>
        <v>0</v>
      </c>
      <c r="DF117" s="72">
        <f t="shared" si="92"/>
        <v>0</v>
      </c>
      <c r="DG117" s="73"/>
      <c r="DI117" s="72">
        <f t="shared" si="156"/>
        <v>0</v>
      </c>
      <c r="DJ117" s="72">
        <f t="shared" si="156"/>
        <v>0</v>
      </c>
      <c r="DK117" s="72">
        <f t="shared" si="156"/>
        <v>123658.6702374625</v>
      </c>
      <c r="DL117" s="72">
        <f t="shared" si="156"/>
        <v>123658.6702374625</v>
      </c>
      <c r="DM117" s="72">
        <f t="shared" si="156"/>
        <v>123658.6702374625</v>
      </c>
      <c r="DN117" s="72">
        <f t="shared" si="156"/>
        <v>0</v>
      </c>
      <c r="DO117" s="72">
        <f t="shared" si="156"/>
        <v>0</v>
      </c>
      <c r="DP117" s="72">
        <f t="shared" si="156"/>
        <v>0</v>
      </c>
      <c r="DQ117" s="72">
        <f t="shared" si="156"/>
        <v>0</v>
      </c>
      <c r="DR117" s="72">
        <f t="shared" si="156"/>
        <v>0</v>
      </c>
      <c r="DS117" s="72">
        <f t="shared" si="156"/>
        <v>0</v>
      </c>
      <c r="DT117" s="72">
        <f t="shared" si="156"/>
        <v>0</v>
      </c>
      <c r="DU117" s="72">
        <f t="shared" si="156"/>
        <v>0</v>
      </c>
      <c r="DV117" s="72">
        <f t="shared" si="156"/>
        <v>0</v>
      </c>
      <c r="DW117" s="72">
        <f t="shared" si="156"/>
        <v>0</v>
      </c>
      <c r="DX117" s="72">
        <f t="shared" si="156"/>
        <v>0</v>
      </c>
      <c r="EA117" s="72">
        <f t="shared" si="153"/>
        <v>0</v>
      </c>
      <c r="EB117" s="72">
        <f t="shared" si="153"/>
        <v>0</v>
      </c>
      <c r="EC117" s="72">
        <f t="shared" si="153"/>
        <v>98868.415833333333</v>
      </c>
      <c r="ED117" s="72">
        <f t="shared" si="153"/>
        <v>98868.415833333333</v>
      </c>
      <c r="EE117" s="72">
        <f t="shared" si="153"/>
        <v>98868.415833333333</v>
      </c>
      <c r="EF117" s="72">
        <f t="shared" si="153"/>
        <v>0</v>
      </c>
      <c r="EG117" s="72">
        <f t="shared" si="153"/>
        <v>0</v>
      </c>
      <c r="EH117" s="72">
        <f t="shared" si="153"/>
        <v>0</v>
      </c>
      <c r="EI117" s="72">
        <f t="shared" si="153"/>
        <v>0</v>
      </c>
      <c r="EJ117" s="72">
        <f t="shared" si="153"/>
        <v>0</v>
      </c>
      <c r="EK117" s="72">
        <f t="shared" si="153"/>
        <v>0</v>
      </c>
      <c r="EL117" s="72">
        <f t="shared" si="153"/>
        <v>0</v>
      </c>
      <c r="EM117" s="72">
        <f t="shared" si="153"/>
        <v>0</v>
      </c>
      <c r="EN117" s="72">
        <f t="shared" si="153"/>
        <v>0</v>
      </c>
      <c r="EO117" s="72">
        <f t="shared" si="153"/>
        <v>0</v>
      </c>
      <c r="EP117" s="72">
        <f t="shared" si="93"/>
        <v>0</v>
      </c>
      <c r="ES117" s="72">
        <f t="shared" si="154"/>
        <v>0</v>
      </c>
      <c r="ET117" s="72">
        <f t="shared" si="154"/>
        <v>0</v>
      </c>
      <c r="EU117" s="72">
        <f t="shared" si="154"/>
        <v>65837.5</v>
      </c>
      <c r="EV117" s="72">
        <f t="shared" si="154"/>
        <v>65837.5</v>
      </c>
      <c r="EW117" s="72">
        <f t="shared" si="154"/>
        <v>65837.5</v>
      </c>
      <c r="EX117" s="72">
        <f t="shared" si="154"/>
        <v>0</v>
      </c>
      <c r="EY117" s="72">
        <f t="shared" si="154"/>
        <v>0</v>
      </c>
      <c r="EZ117" s="72">
        <f t="shared" si="154"/>
        <v>0</v>
      </c>
      <c r="FA117" s="72">
        <f t="shared" si="154"/>
        <v>0</v>
      </c>
      <c r="FB117" s="72">
        <f t="shared" si="154"/>
        <v>0</v>
      </c>
      <c r="FC117" s="72">
        <f t="shared" si="154"/>
        <v>0</v>
      </c>
      <c r="FD117" s="72">
        <f t="shared" si="154"/>
        <v>0</v>
      </c>
      <c r="FE117" s="72">
        <f t="shared" si="154"/>
        <v>0</v>
      </c>
      <c r="FF117" s="72">
        <f t="shared" si="154"/>
        <v>0</v>
      </c>
      <c r="FG117" s="72">
        <f t="shared" si="154"/>
        <v>0</v>
      </c>
      <c r="FH117" s="72">
        <f t="shared" si="94"/>
        <v>0</v>
      </c>
      <c r="FK117" s="72">
        <f t="shared" si="167"/>
        <v>0</v>
      </c>
      <c r="FL117" s="72">
        <f t="shared" si="167"/>
        <v>0</v>
      </c>
      <c r="FM117" s="72">
        <f t="shared" si="167"/>
        <v>0</v>
      </c>
      <c r="FN117" s="72">
        <f t="shared" si="167"/>
        <v>0</v>
      </c>
      <c r="FO117" s="72">
        <f t="shared" si="167"/>
        <v>0</v>
      </c>
      <c r="FP117" s="72">
        <f t="shared" si="167"/>
        <v>0</v>
      </c>
      <c r="FQ117" s="72">
        <f t="shared" si="167"/>
        <v>0</v>
      </c>
      <c r="FR117" s="72">
        <f t="shared" si="167"/>
        <v>0</v>
      </c>
      <c r="FS117" s="72">
        <f t="shared" si="167"/>
        <v>0</v>
      </c>
      <c r="FT117" s="72">
        <f t="shared" si="167"/>
        <v>0</v>
      </c>
      <c r="FU117" s="72">
        <f t="shared" si="167"/>
        <v>0</v>
      </c>
      <c r="FV117" s="72">
        <f t="shared" si="167"/>
        <v>0</v>
      </c>
      <c r="FW117" s="72">
        <f t="shared" si="167"/>
        <v>0</v>
      </c>
      <c r="FX117" s="72">
        <f t="shared" si="167"/>
        <v>0</v>
      </c>
      <c r="FY117" s="72">
        <f t="shared" si="167"/>
        <v>0</v>
      </c>
      <c r="FZ117" s="72">
        <f t="shared" si="167"/>
        <v>0</v>
      </c>
    </row>
    <row r="118" spans="2:182" s="63" customFormat="1" x14ac:dyDescent="0.25">
      <c r="B118" s="59">
        <v>98</v>
      </c>
      <c r="C118" s="60" t="s">
        <v>30</v>
      </c>
      <c r="D118" s="61" t="s">
        <v>50</v>
      </c>
      <c r="E118" s="74" t="s">
        <v>136</v>
      </c>
      <c r="F118" s="74" t="s">
        <v>137</v>
      </c>
      <c r="H118" s="64">
        <v>44887</v>
      </c>
      <c r="I118" s="64">
        <v>44897</v>
      </c>
      <c r="J118" s="64">
        <v>44904</v>
      </c>
      <c r="K118" s="64">
        <v>44912</v>
      </c>
      <c r="L118" s="64">
        <v>44915</v>
      </c>
      <c r="M118" s="64">
        <v>44927</v>
      </c>
      <c r="N118" s="64">
        <v>45017</v>
      </c>
      <c r="O118" s="65">
        <v>3</v>
      </c>
      <c r="Q118" s="65">
        <v>0</v>
      </c>
      <c r="R118" s="65">
        <v>0</v>
      </c>
      <c r="S118" s="66">
        <v>1</v>
      </c>
      <c r="T118" s="66">
        <v>1</v>
      </c>
      <c r="U118" s="66">
        <v>1</v>
      </c>
      <c r="V118" s="66">
        <v>0</v>
      </c>
      <c r="W118" s="66">
        <v>0</v>
      </c>
      <c r="X118" s="66">
        <v>0</v>
      </c>
      <c r="Y118" s="66">
        <v>0</v>
      </c>
      <c r="Z118" s="66"/>
      <c r="AA118" s="66"/>
      <c r="AB118" s="66"/>
      <c r="AC118" s="65"/>
      <c r="AD118" s="65"/>
      <c r="AE118" s="65"/>
      <c r="AF118" s="65"/>
      <c r="AG118" s="65"/>
      <c r="AI118" s="65">
        <f t="shared" si="0"/>
        <v>3</v>
      </c>
      <c r="AK118" s="67">
        <v>973087.99</v>
      </c>
      <c r="AL118" s="67">
        <v>158333</v>
      </c>
      <c r="AM118" s="67">
        <v>0</v>
      </c>
      <c r="AN118" s="67">
        <v>55000</v>
      </c>
      <c r="AO118" s="67">
        <f t="shared" si="101"/>
        <v>129547.70335500001</v>
      </c>
      <c r="AP118" s="67">
        <f t="shared" si="102"/>
        <v>79199.469300000012</v>
      </c>
      <c r="AQ118" s="67">
        <f t="shared" si="103"/>
        <v>6788.5259400000004</v>
      </c>
      <c r="AR118" s="67">
        <f t="shared" si="104"/>
        <v>0</v>
      </c>
      <c r="AS118" s="67">
        <f t="shared" si="168"/>
        <v>5531.4116562000017</v>
      </c>
      <c r="AT118" s="67">
        <f t="shared" si="26"/>
        <v>965353.87974879995</v>
      </c>
      <c r="AU118" s="68"/>
      <c r="AV118" s="69">
        <f t="shared" si="27"/>
        <v>973087.99</v>
      </c>
      <c r="AW118" s="69">
        <f t="shared" si="27"/>
        <v>158333</v>
      </c>
      <c r="AX118" s="69">
        <f t="shared" si="27"/>
        <v>0</v>
      </c>
      <c r="AY118" s="69">
        <f t="shared" si="27"/>
        <v>55000</v>
      </c>
      <c r="AZ118" s="67">
        <f t="shared" si="105"/>
        <v>27154.103760000002</v>
      </c>
      <c r="BA118" s="69">
        <f t="shared" si="106"/>
        <v>0</v>
      </c>
      <c r="BB118" s="69">
        <f t="shared" si="107"/>
        <v>10748.499405</v>
      </c>
      <c r="BC118" s="69">
        <f t="shared" si="108"/>
        <v>22515.277701000003</v>
      </c>
      <c r="BD118" s="69">
        <f t="shared" si="28"/>
        <v>65999.557750000007</v>
      </c>
      <c r="BE118" s="69">
        <f t="shared" si="169"/>
        <v>54736.199437499999</v>
      </c>
      <c r="BF118" s="69">
        <f t="shared" si="109"/>
        <v>2922.9130499624935</v>
      </c>
      <c r="BG118" s="69">
        <f t="shared" si="110"/>
        <v>98868.415833333333</v>
      </c>
      <c r="BH118" s="69">
        <f t="shared" si="111"/>
        <v>62500</v>
      </c>
      <c r="BI118" s="69">
        <f t="shared" si="112"/>
        <v>3337.5</v>
      </c>
      <c r="BJ118" s="69">
        <f t="shared" si="132"/>
        <v>0</v>
      </c>
      <c r="BK118" s="69">
        <f t="shared" si="113"/>
        <v>0</v>
      </c>
      <c r="BL118" s="69">
        <f t="shared" si="133"/>
        <v>0</v>
      </c>
      <c r="BM118" s="69"/>
      <c r="BN118" s="69">
        <f t="shared" si="29"/>
        <v>1535203.4569367957</v>
      </c>
      <c r="BO118" s="70"/>
      <c r="BP118" s="71">
        <f t="shared" si="162"/>
        <v>1246838.870866</v>
      </c>
      <c r="BQ118" s="71">
        <f t="shared" si="163"/>
        <v>123658.6702374625</v>
      </c>
      <c r="BR118" s="71">
        <f t="shared" si="164"/>
        <v>98868.415833333333</v>
      </c>
      <c r="BS118" s="71">
        <f t="shared" si="165"/>
        <v>65837.5</v>
      </c>
      <c r="BT118" s="71">
        <f t="shared" si="114"/>
        <v>0</v>
      </c>
      <c r="BU118" s="71">
        <f t="shared" si="166"/>
        <v>1535203.4569367957</v>
      </c>
      <c r="BW118" s="68"/>
      <c r="BX118" s="71">
        <f t="shared" si="155"/>
        <v>0</v>
      </c>
      <c r="BY118" s="71">
        <f t="shared" si="155"/>
        <v>0</v>
      </c>
      <c r="BZ118" s="71">
        <f t="shared" si="155"/>
        <v>1535203.4569367957</v>
      </c>
      <c r="CA118" s="71">
        <f t="shared" si="155"/>
        <v>1535203.4569367957</v>
      </c>
      <c r="CB118" s="71">
        <f t="shared" si="155"/>
        <v>1535203.4569367957</v>
      </c>
      <c r="CC118" s="71">
        <f t="shared" si="155"/>
        <v>0</v>
      </c>
      <c r="CD118" s="71">
        <f t="shared" si="155"/>
        <v>0</v>
      </c>
      <c r="CE118" s="71">
        <f t="shared" si="155"/>
        <v>0</v>
      </c>
      <c r="CF118" s="71">
        <f t="shared" si="155"/>
        <v>0</v>
      </c>
      <c r="CG118" s="71">
        <f t="shared" si="155"/>
        <v>0</v>
      </c>
      <c r="CH118" s="71">
        <f t="shared" si="155"/>
        <v>0</v>
      </c>
      <c r="CI118" s="71">
        <f t="shared" si="155"/>
        <v>0</v>
      </c>
      <c r="CJ118" s="71">
        <f t="shared" si="155"/>
        <v>0</v>
      </c>
      <c r="CK118" s="71">
        <f t="shared" si="155"/>
        <v>0</v>
      </c>
      <c r="CL118" s="71">
        <f t="shared" si="155"/>
        <v>0</v>
      </c>
      <c r="CM118" s="71">
        <f t="shared" si="155"/>
        <v>0</v>
      </c>
      <c r="CN118" s="71">
        <f t="shared" si="116"/>
        <v>0</v>
      </c>
      <c r="CQ118" s="72">
        <f t="shared" si="152"/>
        <v>0</v>
      </c>
      <c r="CR118" s="72">
        <f t="shared" si="152"/>
        <v>0</v>
      </c>
      <c r="CS118" s="72">
        <f t="shared" si="152"/>
        <v>1246838.870866</v>
      </c>
      <c r="CT118" s="72">
        <f t="shared" si="152"/>
        <v>1246838.870866</v>
      </c>
      <c r="CU118" s="72">
        <f t="shared" si="152"/>
        <v>1246838.870866</v>
      </c>
      <c r="CV118" s="72">
        <f t="shared" si="152"/>
        <v>0</v>
      </c>
      <c r="CW118" s="72">
        <f t="shared" si="152"/>
        <v>0</v>
      </c>
      <c r="CX118" s="72">
        <f t="shared" si="152"/>
        <v>0</v>
      </c>
      <c r="CY118" s="72">
        <f t="shared" si="152"/>
        <v>0</v>
      </c>
      <c r="CZ118" s="72">
        <f t="shared" si="152"/>
        <v>0</v>
      </c>
      <c r="DA118" s="72">
        <f t="shared" si="152"/>
        <v>0</v>
      </c>
      <c r="DB118" s="72">
        <f t="shared" si="152"/>
        <v>0</v>
      </c>
      <c r="DC118" s="72">
        <f t="shared" si="152"/>
        <v>0</v>
      </c>
      <c r="DD118" s="72">
        <f t="shared" si="152"/>
        <v>0</v>
      </c>
      <c r="DE118" s="72">
        <f t="shared" si="152"/>
        <v>0</v>
      </c>
      <c r="DF118" s="72">
        <f t="shared" si="92"/>
        <v>0</v>
      </c>
      <c r="DG118" s="73"/>
      <c r="DI118" s="72">
        <f t="shared" si="156"/>
        <v>0</v>
      </c>
      <c r="DJ118" s="72">
        <f t="shared" si="156"/>
        <v>0</v>
      </c>
      <c r="DK118" s="72">
        <f t="shared" si="156"/>
        <v>123658.6702374625</v>
      </c>
      <c r="DL118" s="72">
        <f t="shared" si="156"/>
        <v>123658.6702374625</v>
      </c>
      <c r="DM118" s="72">
        <f t="shared" si="156"/>
        <v>123658.6702374625</v>
      </c>
      <c r="DN118" s="72">
        <f t="shared" si="156"/>
        <v>0</v>
      </c>
      <c r="DO118" s="72">
        <f t="shared" si="156"/>
        <v>0</v>
      </c>
      <c r="DP118" s="72">
        <f t="shared" si="156"/>
        <v>0</v>
      </c>
      <c r="DQ118" s="72">
        <f t="shared" si="156"/>
        <v>0</v>
      </c>
      <c r="DR118" s="72">
        <f t="shared" si="156"/>
        <v>0</v>
      </c>
      <c r="DS118" s="72">
        <f t="shared" si="156"/>
        <v>0</v>
      </c>
      <c r="DT118" s="72">
        <f t="shared" si="156"/>
        <v>0</v>
      </c>
      <c r="DU118" s="72">
        <f t="shared" si="156"/>
        <v>0</v>
      </c>
      <c r="DV118" s="72">
        <f t="shared" si="156"/>
        <v>0</v>
      </c>
      <c r="DW118" s="72">
        <f t="shared" si="156"/>
        <v>0</v>
      </c>
      <c r="DX118" s="72">
        <f t="shared" si="156"/>
        <v>0</v>
      </c>
      <c r="EA118" s="72">
        <f t="shared" si="153"/>
        <v>0</v>
      </c>
      <c r="EB118" s="72">
        <f t="shared" si="153"/>
        <v>0</v>
      </c>
      <c r="EC118" s="72">
        <f t="shared" si="153"/>
        <v>98868.415833333333</v>
      </c>
      <c r="ED118" s="72">
        <f t="shared" si="153"/>
        <v>98868.415833333333</v>
      </c>
      <c r="EE118" s="72">
        <f t="shared" si="153"/>
        <v>98868.415833333333</v>
      </c>
      <c r="EF118" s="72">
        <f t="shared" si="153"/>
        <v>0</v>
      </c>
      <c r="EG118" s="72">
        <f t="shared" si="153"/>
        <v>0</v>
      </c>
      <c r="EH118" s="72">
        <f t="shared" si="153"/>
        <v>0</v>
      </c>
      <c r="EI118" s="72">
        <f t="shared" si="153"/>
        <v>0</v>
      </c>
      <c r="EJ118" s="72">
        <f t="shared" si="153"/>
        <v>0</v>
      </c>
      <c r="EK118" s="72">
        <f t="shared" si="153"/>
        <v>0</v>
      </c>
      <c r="EL118" s="72">
        <f t="shared" si="153"/>
        <v>0</v>
      </c>
      <c r="EM118" s="72">
        <f t="shared" si="153"/>
        <v>0</v>
      </c>
      <c r="EN118" s="72">
        <f t="shared" si="153"/>
        <v>0</v>
      </c>
      <c r="EO118" s="72">
        <f t="shared" si="153"/>
        <v>0</v>
      </c>
      <c r="EP118" s="72">
        <f t="shared" si="93"/>
        <v>0</v>
      </c>
      <c r="ES118" s="72">
        <f t="shared" si="154"/>
        <v>0</v>
      </c>
      <c r="ET118" s="72">
        <f t="shared" si="154"/>
        <v>0</v>
      </c>
      <c r="EU118" s="72">
        <f t="shared" si="154"/>
        <v>65837.5</v>
      </c>
      <c r="EV118" s="72">
        <f t="shared" si="154"/>
        <v>65837.5</v>
      </c>
      <c r="EW118" s="72">
        <f t="shared" si="154"/>
        <v>65837.5</v>
      </c>
      <c r="EX118" s="72">
        <f t="shared" si="154"/>
        <v>0</v>
      </c>
      <c r="EY118" s="72">
        <f t="shared" si="154"/>
        <v>0</v>
      </c>
      <c r="EZ118" s="72">
        <f t="shared" si="154"/>
        <v>0</v>
      </c>
      <c r="FA118" s="72">
        <f t="shared" si="154"/>
        <v>0</v>
      </c>
      <c r="FB118" s="72">
        <f t="shared" si="154"/>
        <v>0</v>
      </c>
      <c r="FC118" s="72">
        <f t="shared" si="154"/>
        <v>0</v>
      </c>
      <c r="FD118" s="72">
        <f t="shared" si="154"/>
        <v>0</v>
      </c>
      <c r="FE118" s="72">
        <f t="shared" si="154"/>
        <v>0</v>
      </c>
      <c r="FF118" s="72">
        <f t="shared" si="154"/>
        <v>0</v>
      </c>
      <c r="FG118" s="72">
        <f t="shared" si="154"/>
        <v>0</v>
      </c>
      <c r="FH118" s="72">
        <f t="shared" si="94"/>
        <v>0</v>
      </c>
      <c r="FK118" s="72">
        <f t="shared" si="167"/>
        <v>0</v>
      </c>
      <c r="FL118" s="72">
        <f t="shared" si="167"/>
        <v>0</v>
      </c>
      <c r="FM118" s="72">
        <f t="shared" si="167"/>
        <v>0</v>
      </c>
      <c r="FN118" s="72">
        <f t="shared" si="167"/>
        <v>0</v>
      </c>
      <c r="FO118" s="72">
        <f t="shared" si="167"/>
        <v>0</v>
      </c>
      <c r="FP118" s="72">
        <f t="shared" si="167"/>
        <v>0</v>
      </c>
      <c r="FQ118" s="72">
        <f t="shared" si="167"/>
        <v>0</v>
      </c>
      <c r="FR118" s="72">
        <f t="shared" si="167"/>
        <v>0</v>
      </c>
      <c r="FS118" s="72">
        <f t="shared" si="167"/>
        <v>0</v>
      </c>
      <c r="FT118" s="72">
        <f t="shared" si="167"/>
        <v>0</v>
      </c>
      <c r="FU118" s="72">
        <f t="shared" si="167"/>
        <v>0</v>
      </c>
      <c r="FV118" s="72">
        <f t="shared" si="167"/>
        <v>0</v>
      </c>
      <c r="FW118" s="72">
        <f t="shared" si="167"/>
        <v>0</v>
      </c>
      <c r="FX118" s="72">
        <f t="shared" si="167"/>
        <v>0</v>
      </c>
      <c r="FY118" s="72">
        <f t="shared" si="167"/>
        <v>0</v>
      </c>
      <c r="FZ118" s="72">
        <f t="shared" si="167"/>
        <v>0</v>
      </c>
    </row>
    <row r="119" spans="2:182" s="63" customFormat="1" x14ac:dyDescent="0.25">
      <c r="B119" s="59">
        <v>99</v>
      </c>
      <c r="C119" s="60" t="s">
        <v>30</v>
      </c>
      <c r="D119" s="61" t="s">
        <v>50</v>
      </c>
      <c r="E119" s="74" t="s">
        <v>136</v>
      </c>
      <c r="F119" s="74" t="s">
        <v>137</v>
      </c>
      <c r="H119" s="64">
        <v>44887</v>
      </c>
      <c r="I119" s="64">
        <v>44897</v>
      </c>
      <c r="J119" s="64">
        <v>44904</v>
      </c>
      <c r="K119" s="64">
        <v>44912</v>
      </c>
      <c r="L119" s="64">
        <v>44915</v>
      </c>
      <c r="M119" s="64">
        <v>44927</v>
      </c>
      <c r="N119" s="64">
        <v>44958</v>
      </c>
      <c r="O119" s="65">
        <v>1</v>
      </c>
      <c r="Q119" s="65">
        <v>0</v>
      </c>
      <c r="R119" s="65">
        <v>0</v>
      </c>
      <c r="S119" s="66">
        <v>0</v>
      </c>
      <c r="T119" s="66">
        <v>1</v>
      </c>
      <c r="U119" s="66">
        <v>0</v>
      </c>
      <c r="V119" s="66">
        <v>0</v>
      </c>
      <c r="W119" s="66">
        <v>0</v>
      </c>
      <c r="X119" s="66">
        <v>0</v>
      </c>
      <c r="Y119" s="66">
        <v>0</v>
      </c>
      <c r="Z119" s="66"/>
      <c r="AA119" s="66"/>
      <c r="AB119" s="66"/>
      <c r="AC119" s="65"/>
      <c r="AD119" s="65"/>
      <c r="AE119" s="65"/>
      <c r="AF119" s="65"/>
      <c r="AG119" s="65"/>
      <c r="AI119" s="65">
        <f t="shared" si="0"/>
        <v>1</v>
      </c>
      <c r="AK119" s="67">
        <v>973087.99</v>
      </c>
      <c r="AL119" s="67">
        <v>158333</v>
      </c>
      <c r="AM119" s="67">
        <v>0</v>
      </c>
      <c r="AN119" s="67">
        <v>55000</v>
      </c>
      <c r="AO119" s="67">
        <f t="shared" si="101"/>
        <v>129547.70335500001</v>
      </c>
      <c r="AP119" s="67">
        <f t="shared" si="102"/>
        <v>79199.469300000012</v>
      </c>
      <c r="AQ119" s="67">
        <f t="shared" si="103"/>
        <v>6788.5259400000004</v>
      </c>
      <c r="AR119" s="67">
        <f t="shared" si="104"/>
        <v>0</v>
      </c>
      <c r="AS119" s="67">
        <f t="shared" si="168"/>
        <v>5531.4116562000017</v>
      </c>
      <c r="AT119" s="67">
        <f t="shared" si="26"/>
        <v>965353.87974879995</v>
      </c>
      <c r="AU119" s="68"/>
      <c r="AV119" s="69">
        <f t="shared" si="27"/>
        <v>973087.99</v>
      </c>
      <c r="AW119" s="69">
        <f t="shared" si="27"/>
        <v>158333</v>
      </c>
      <c r="AX119" s="69">
        <f t="shared" si="27"/>
        <v>0</v>
      </c>
      <c r="AY119" s="69">
        <f t="shared" si="27"/>
        <v>55000</v>
      </c>
      <c r="AZ119" s="67">
        <f t="shared" si="105"/>
        <v>27154.103760000002</v>
      </c>
      <c r="BA119" s="69">
        <f t="shared" si="106"/>
        <v>0</v>
      </c>
      <c r="BB119" s="69">
        <f t="shared" si="107"/>
        <v>10748.499405</v>
      </c>
      <c r="BC119" s="69">
        <f t="shared" si="108"/>
        <v>22515.277701000003</v>
      </c>
      <c r="BD119" s="69">
        <f t="shared" si="28"/>
        <v>65999.557750000007</v>
      </c>
      <c r="BE119" s="69">
        <f t="shared" si="169"/>
        <v>54736.199437499999</v>
      </c>
      <c r="BF119" s="69">
        <f t="shared" si="109"/>
        <v>2922.9130499624935</v>
      </c>
      <c r="BG119" s="69">
        <f t="shared" si="110"/>
        <v>98868.415833333333</v>
      </c>
      <c r="BH119" s="69">
        <f t="shared" si="111"/>
        <v>62500</v>
      </c>
      <c r="BI119" s="69">
        <f t="shared" si="112"/>
        <v>3337.5</v>
      </c>
      <c r="BJ119" s="69">
        <f t="shared" si="132"/>
        <v>0</v>
      </c>
      <c r="BK119" s="69">
        <f t="shared" si="113"/>
        <v>0</v>
      </c>
      <c r="BL119" s="69">
        <f t="shared" si="133"/>
        <v>0</v>
      </c>
      <c r="BM119" s="69"/>
      <c r="BN119" s="69">
        <f t="shared" si="29"/>
        <v>1535203.4569367957</v>
      </c>
      <c r="BO119" s="70"/>
      <c r="BP119" s="71">
        <f t="shared" si="162"/>
        <v>1246838.870866</v>
      </c>
      <c r="BQ119" s="71">
        <f t="shared" si="163"/>
        <v>123658.6702374625</v>
      </c>
      <c r="BR119" s="71">
        <f t="shared" si="164"/>
        <v>98868.415833333333</v>
      </c>
      <c r="BS119" s="71">
        <f t="shared" si="165"/>
        <v>65837.5</v>
      </c>
      <c r="BT119" s="71">
        <f t="shared" si="114"/>
        <v>0</v>
      </c>
      <c r="BU119" s="71">
        <f t="shared" si="166"/>
        <v>1535203.4569367957</v>
      </c>
      <c r="BW119" s="68"/>
      <c r="BX119" s="71">
        <f t="shared" si="155"/>
        <v>0</v>
      </c>
      <c r="BY119" s="71">
        <f t="shared" si="155"/>
        <v>0</v>
      </c>
      <c r="BZ119" s="71">
        <f t="shared" si="155"/>
        <v>0</v>
      </c>
      <c r="CA119" s="71">
        <f t="shared" si="155"/>
        <v>1535203.4569367957</v>
      </c>
      <c r="CB119" s="71">
        <f t="shared" si="155"/>
        <v>0</v>
      </c>
      <c r="CC119" s="71">
        <f t="shared" si="155"/>
        <v>0</v>
      </c>
      <c r="CD119" s="71">
        <f t="shared" si="155"/>
        <v>0</v>
      </c>
      <c r="CE119" s="71">
        <f t="shared" si="155"/>
        <v>0</v>
      </c>
      <c r="CF119" s="71">
        <f t="shared" si="155"/>
        <v>0</v>
      </c>
      <c r="CG119" s="71">
        <f t="shared" si="155"/>
        <v>0</v>
      </c>
      <c r="CH119" s="71">
        <f t="shared" si="155"/>
        <v>0</v>
      </c>
      <c r="CI119" s="71">
        <f t="shared" si="155"/>
        <v>0</v>
      </c>
      <c r="CJ119" s="71">
        <f t="shared" si="155"/>
        <v>0</v>
      </c>
      <c r="CK119" s="71">
        <f t="shared" si="155"/>
        <v>0</v>
      </c>
      <c r="CL119" s="71">
        <f t="shared" si="155"/>
        <v>0</v>
      </c>
      <c r="CM119" s="71">
        <f t="shared" si="155"/>
        <v>0</v>
      </c>
      <c r="CN119" s="71">
        <f t="shared" si="116"/>
        <v>0</v>
      </c>
      <c r="CQ119" s="72">
        <f t="shared" ref="CQ119:DF135" si="170">+Q119*$BP119</f>
        <v>0</v>
      </c>
      <c r="CR119" s="72">
        <f t="shared" si="170"/>
        <v>0</v>
      </c>
      <c r="CS119" s="72">
        <f t="shared" si="170"/>
        <v>0</v>
      </c>
      <c r="CT119" s="72">
        <f t="shared" si="170"/>
        <v>1246838.870866</v>
      </c>
      <c r="CU119" s="72">
        <f t="shared" si="170"/>
        <v>0</v>
      </c>
      <c r="CV119" s="72">
        <f t="shared" si="170"/>
        <v>0</v>
      </c>
      <c r="CW119" s="72">
        <f t="shared" si="170"/>
        <v>0</v>
      </c>
      <c r="CX119" s="72">
        <f t="shared" si="170"/>
        <v>0</v>
      </c>
      <c r="CY119" s="72">
        <f t="shared" si="170"/>
        <v>0</v>
      </c>
      <c r="CZ119" s="72">
        <f t="shared" si="170"/>
        <v>0</v>
      </c>
      <c r="DA119" s="72">
        <f t="shared" si="170"/>
        <v>0</v>
      </c>
      <c r="DB119" s="72">
        <f t="shared" si="170"/>
        <v>0</v>
      </c>
      <c r="DC119" s="72">
        <f t="shared" si="170"/>
        <v>0</v>
      </c>
      <c r="DD119" s="72">
        <f t="shared" si="170"/>
        <v>0</v>
      </c>
      <c r="DE119" s="72">
        <f t="shared" si="170"/>
        <v>0</v>
      </c>
      <c r="DF119" s="72">
        <f t="shared" si="92"/>
        <v>0</v>
      </c>
      <c r="DG119" s="73"/>
      <c r="DI119" s="72">
        <f t="shared" si="156"/>
        <v>0</v>
      </c>
      <c r="DJ119" s="72">
        <f t="shared" si="156"/>
        <v>0</v>
      </c>
      <c r="DK119" s="72">
        <f t="shared" si="156"/>
        <v>0</v>
      </c>
      <c r="DL119" s="72">
        <f t="shared" si="156"/>
        <v>123658.6702374625</v>
      </c>
      <c r="DM119" s="72">
        <f t="shared" si="156"/>
        <v>0</v>
      </c>
      <c r="DN119" s="72">
        <f t="shared" si="156"/>
        <v>0</v>
      </c>
      <c r="DO119" s="72">
        <f t="shared" si="156"/>
        <v>0</v>
      </c>
      <c r="DP119" s="72">
        <f t="shared" si="156"/>
        <v>0</v>
      </c>
      <c r="DQ119" s="72">
        <f t="shared" si="156"/>
        <v>0</v>
      </c>
      <c r="DR119" s="72">
        <f t="shared" si="156"/>
        <v>0</v>
      </c>
      <c r="DS119" s="72">
        <f t="shared" si="156"/>
        <v>0</v>
      </c>
      <c r="DT119" s="72">
        <f t="shared" si="156"/>
        <v>0</v>
      </c>
      <c r="DU119" s="72">
        <f t="shared" si="156"/>
        <v>0</v>
      </c>
      <c r="DV119" s="72">
        <f t="shared" si="156"/>
        <v>0</v>
      </c>
      <c r="DW119" s="72">
        <f t="shared" si="156"/>
        <v>0</v>
      </c>
      <c r="DX119" s="72">
        <f t="shared" si="156"/>
        <v>0</v>
      </c>
      <c r="EA119" s="72">
        <f t="shared" ref="EA119:EP135" si="171">+Q119*$BR119</f>
        <v>0</v>
      </c>
      <c r="EB119" s="72">
        <f t="shared" si="171"/>
        <v>0</v>
      </c>
      <c r="EC119" s="72">
        <f t="shared" si="171"/>
        <v>0</v>
      </c>
      <c r="ED119" s="72">
        <f t="shared" si="171"/>
        <v>98868.415833333333</v>
      </c>
      <c r="EE119" s="72">
        <f t="shared" si="171"/>
        <v>0</v>
      </c>
      <c r="EF119" s="72">
        <f t="shared" si="171"/>
        <v>0</v>
      </c>
      <c r="EG119" s="72">
        <f t="shared" si="171"/>
        <v>0</v>
      </c>
      <c r="EH119" s="72">
        <f t="shared" si="171"/>
        <v>0</v>
      </c>
      <c r="EI119" s="72">
        <f t="shared" si="171"/>
        <v>0</v>
      </c>
      <c r="EJ119" s="72">
        <f t="shared" si="171"/>
        <v>0</v>
      </c>
      <c r="EK119" s="72">
        <f t="shared" si="171"/>
        <v>0</v>
      </c>
      <c r="EL119" s="72">
        <f t="shared" si="171"/>
        <v>0</v>
      </c>
      <c r="EM119" s="72">
        <f t="shared" si="171"/>
        <v>0</v>
      </c>
      <c r="EN119" s="72">
        <f t="shared" si="171"/>
        <v>0</v>
      </c>
      <c r="EO119" s="72">
        <f t="shared" si="171"/>
        <v>0</v>
      </c>
      <c r="EP119" s="72">
        <f t="shared" si="93"/>
        <v>0</v>
      </c>
      <c r="ES119" s="72">
        <f t="shared" ref="ES119:FH135" si="172">+Q119*$BS119</f>
        <v>0</v>
      </c>
      <c r="ET119" s="72">
        <f t="shared" si="172"/>
        <v>0</v>
      </c>
      <c r="EU119" s="72">
        <f t="shared" si="172"/>
        <v>0</v>
      </c>
      <c r="EV119" s="72">
        <f t="shared" si="172"/>
        <v>65837.5</v>
      </c>
      <c r="EW119" s="72">
        <f t="shared" si="172"/>
        <v>0</v>
      </c>
      <c r="EX119" s="72">
        <f t="shared" si="172"/>
        <v>0</v>
      </c>
      <c r="EY119" s="72">
        <f t="shared" si="172"/>
        <v>0</v>
      </c>
      <c r="EZ119" s="72">
        <f t="shared" si="172"/>
        <v>0</v>
      </c>
      <c r="FA119" s="72">
        <f t="shared" si="172"/>
        <v>0</v>
      </c>
      <c r="FB119" s="72">
        <f t="shared" si="172"/>
        <v>0</v>
      </c>
      <c r="FC119" s="72">
        <f t="shared" si="172"/>
        <v>0</v>
      </c>
      <c r="FD119" s="72">
        <f t="shared" si="172"/>
        <v>0</v>
      </c>
      <c r="FE119" s="72">
        <f t="shared" si="172"/>
        <v>0</v>
      </c>
      <c r="FF119" s="72">
        <f t="shared" si="172"/>
        <v>0</v>
      </c>
      <c r="FG119" s="72">
        <f t="shared" si="172"/>
        <v>0</v>
      </c>
      <c r="FH119" s="72">
        <f t="shared" si="94"/>
        <v>0</v>
      </c>
      <c r="FK119" s="72">
        <f t="shared" si="167"/>
        <v>0</v>
      </c>
      <c r="FL119" s="72">
        <f t="shared" si="167"/>
        <v>0</v>
      </c>
      <c r="FM119" s="72">
        <f t="shared" si="167"/>
        <v>0</v>
      </c>
      <c r="FN119" s="72">
        <f t="shared" si="167"/>
        <v>0</v>
      </c>
      <c r="FO119" s="72">
        <f t="shared" si="167"/>
        <v>0</v>
      </c>
      <c r="FP119" s="72">
        <f t="shared" si="167"/>
        <v>0</v>
      </c>
      <c r="FQ119" s="72">
        <f t="shared" si="167"/>
        <v>0</v>
      </c>
      <c r="FR119" s="72">
        <f t="shared" si="167"/>
        <v>0</v>
      </c>
      <c r="FS119" s="72">
        <f t="shared" si="167"/>
        <v>0</v>
      </c>
      <c r="FT119" s="72">
        <f t="shared" si="167"/>
        <v>0</v>
      </c>
      <c r="FU119" s="72">
        <f t="shared" si="167"/>
        <v>0</v>
      </c>
      <c r="FV119" s="72">
        <f t="shared" si="167"/>
        <v>0</v>
      </c>
      <c r="FW119" s="72">
        <f t="shared" si="167"/>
        <v>0</v>
      </c>
      <c r="FX119" s="72">
        <f t="shared" si="167"/>
        <v>0</v>
      </c>
      <c r="FY119" s="72">
        <f t="shared" si="167"/>
        <v>0</v>
      </c>
      <c r="FZ119" s="72">
        <f t="shared" si="167"/>
        <v>0</v>
      </c>
    </row>
    <row r="120" spans="2:182" s="63" customFormat="1" x14ac:dyDescent="0.25">
      <c r="B120" s="59">
        <v>100</v>
      </c>
      <c r="C120" s="60" t="s">
        <v>30</v>
      </c>
      <c r="D120" s="61" t="s">
        <v>50</v>
      </c>
      <c r="E120" s="74" t="s">
        <v>136</v>
      </c>
      <c r="F120" s="74" t="s">
        <v>137</v>
      </c>
      <c r="H120" s="64">
        <v>44887</v>
      </c>
      <c r="I120" s="64">
        <v>44897</v>
      </c>
      <c r="J120" s="64">
        <v>44904</v>
      </c>
      <c r="K120" s="64">
        <v>44912</v>
      </c>
      <c r="L120" s="64">
        <v>44915</v>
      </c>
      <c r="M120" s="64">
        <v>44927</v>
      </c>
      <c r="N120" s="64">
        <v>44958</v>
      </c>
      <c r="O120" s="65">
        <v>1</v>
      </c>
      <c r="Q120" s="65">
        <v>0</v>
      </c>
      <c r="R120" s="65">
        <v>0</v>
      </c>
      <c r="S120" s="66">
        <v>0</v>
      </c>
      <c r="T120" s="66">
        <v>1</v>
      </c>
      <c r="U120" s="66">
        <v>0</v>
      </c>
      <c r="V120" s="66">
        <v>0</v>
      </c>
      <c r="W120" s="66">
        <v>0</v>
      </c>
      <c r="X120" s="66">
        <v>0</v>
      </c>
      <c r="Y120" s="66">
        <v>0</v>
      </c>
      <c r="Z120" s="66"/>
      <c r="AA120" s="66"/>
      <c r="AB120" s="66"/>
      <c r="AC120" s="65"/>
      <c r="AD120" s="65"/>
      <c r="AE120" s="65"/>
      <c r="AF120" s="65"/>
      <c r="AG120" s="65"/>
      <c r="AI120" s="65">
        <f t="shared" si="0"/>
        <v>1</v>
      </c>
      <c r="AK120" s="67">
        <v>973087.99</v>
      </c>
      <c r="AL120" s="67">
        <v>158333</v>
      </c>
      <c r="AM120" s="67">
        <v>0</v>
      </c>
      <c r="AN120" s="67">
        <v>55000</v>
      </c>
      <c r="AO120" s="67">
        <f t="shared" si="101"/>
        <v>129547.70335500001</v>
      </c>
      <c r="AP120" s="67">
        <f t="shared" si="102"/>
        <v>79199.469300000012</v>
      </c>
      <c r="AQ120" s="67">
        <f t="shared" si="103"/>
        <v>6788.5259400000004</v>
      </c>
      <c r="AR120" s="67">
        <f t="shared" si="104"/>
        <v>0</v>
      </c>
      <c r="AS120" s="67">
        <f t="shared" si="168"/>
        <v>5531.4116562000017</v>
      </c>
      <c r="AT120" s="67">
        <f t="shared" si="26"/>
        <v>965353.87974879995</v>
      </c>
      <c r="AU120" s="68"/>
      <c r="AV120" s="69">
        <f t="shared" si="27"/>
        <v>973087.99</v>
      </c>
      <c r="AW120" s="69">
        <f t="shared" si="27"/>
        <v>158333</v>
      </c>
      <c r="AX120" s="69">
        <f t="shared" si="27"/>
        <v>0</v>
      </c>
      <c r="AY120" s="69">
        <f t="shared" si="27"/>
        <v>55000</v>
      </c>
      <c r="AZ120" s="67">
        <f t="shared" si="105"/>
        <v>27154.103760000002</v>
      </c>
      <c r="BA120" s="69">
        <f t="shared" si="106"/>
        <v>0</v>
      </c>
      <c r="BB120" s="69">
        <f t="shared" si="107"/>
        <v>10748.499405</v>
      </c>
      <c r="BC120" s="69">
        <f t="shared" si="108"/>
        <v>22515.277701000003</v>
      </c>
      <c r="BD120" s="69">
        <f t="shared" si="28"/>
        <v>65999.557750000007</v>
      </c>
      <c r="BE120" s="69">
        <f t="shared" si="169"/>
        <v>54736.199437499999</v>
      </c>
      <c r="BF120" s="69">
        <f t="shared" si="109"/>
        <v>2922.9130499624935</v>
      </c>
      <c r="BG120" s="69">
        <f t="shared" si="110"/>
        <v>98868.415833333333</v>
      </c>
      <c r="BH120" s="69">
        <f t="shared" si="111"/>
        <v>62500</v>
      </c>
      <c r="BI120" s="69">
        <f t="shared" si="112"/>
        <v>3337.5</v>
      </c>
      <c r="BJ120" s="69">
        <f t="shared" si="132"/>
        <v>0</v>
      </c>
      <c r="BK120" s="69">
        <f t="shared" si="113"/>
        <v>0</v>
      </c>
      <c r="BL120" s="69">
        <f t="shared" si="133"/>
        <v>0</v>
      </c>
      <c r="BM120" s="69"/>
      <c r="BN120" s="69">
        <f t="shared" si="29"/>
        <v>1535203.4569367957</v>
      </c>
      <c r="BO120" s="70"/>
      <c r="BP120" s="71">
        <f t="shared" si="162"/>
        <v>1246838.870866</v>
      </c>
      <c r="BQ120" s="71">
        <f t="shared" si="163"/>
        <v>123658.6702374625</v>
      </c>
      <c r="BR120" s="71">
        <f t="shared" si="164"/>
        <v>98868.415833333333</v>
      </c>
      <c r="BS120" s="71">
        <f t="shared" si="165"/>
        <v>65837.5</v>
      </c>
      <c r="BT120" s="71">
        <f t="shared" si="114"/>
        <v>0</v>
      </c>
      <c r="BU120" s="71">
        <f t="shared" si="166"/>
        <v>1535203.4569367957</v>
      </c>
      <c r="BW120" s="68"/>
      <c r="BX120" s="71">
        <f t="shared" si="155"/>
        <v>0</v>
      </c>
      <c r="BY120" s="71">
        <f t="shared" si="155"/>
        <v>0</v>
      </c>
      <c r="BZ120" s="71">
        <f t="shared" si="155"/>
        <v>0</v>
      </c>
      <c r="CA120" s="71">
        <f t="shared" si="155"/>
        <v>1535203.4569367957</v>
      </c>
      <c r="CB120" s="71">
        <f t="shared" si="155"/>
        <v>0</v>
      </c>
      <c r="CC120" s="71">
        <f t="shared" si="155"/>
        <v>0</v>
      </c>
      <c r="CD120" s="71">
        <f t="shared" si="155"/>
        <v>0</v>
      </c>
      <c r="CE120" s="71">
        <f t="shared" si="155"/>
        <v>0</v>
      </c>
      <c r="CF120" s="71">
        <f t="shared" si="155"/>
        <v>0</v>
      </c>
      <c r="CG120" s="71">
        <f t="shared" si="155"/>
        <v>0</v>
      </c>
      <c r="CH120" s="71">
        <f t="shared" si="155"/>
        <v>0</v>
      </c>
      <c r="CI120" s="71">
        <f t="shared" si="155"/>
        <v>0</v>
      </c>
      <c r="CJ120" s="71">
        <f t="shared" si="155"/>
        <v>0</v>
      </c>
      <c r="CK120" s="71">
        <f t="shared" si="155"/>
        <v>0</v>
      </c>
      <c r="CL120" s="71">
        <f t="shared" si="155"/>
        <v>0</v>
      </c>
      <c r="CM120" s="71">
        <f t="shared" si="155"/>
        <v>0</v>
      </c>
      <c r="CN120" s="71">
        <f t="shared" si="116"/>
        <v>0</v>
      </c>
      <c r="CQ120" s="72">
        <f t="shared" si="170"/>
        <v>0</v>
      </c>
      <c r="CR120" s="72">
        <f t="shared" si="170"/>
        <v>0</v>
      </c>
      <c r="CS120" s="72">
        <f t="shared" si="170"/>
        <v>0</v>
      </c>
      <c r="CT120" s="72">
        <f t="shared" si="170"/>
        <v>1246838.870866</v>
      </c>
      <c r="CU120" s="72">
        <f t="shared" si="170"/>
        <v>0</v>
      </c>
      <c r="CV120" s="72">
        <f t="shared" si="170"/>
        <v>0</v>
      </c>
      <c r="CW120" s="72">
        <f t="shared" si="170"/>
        <v>0</v>
      </c>
      <c r="CX120" s="72">
        <f t="shared" si="170"/>
        <v>0</v>
      </c>
      <c r="CY120" s="72">
        <f t="shared" si="170"/>
        <v>0</v>
      </c>
      <c r="CZ120" s="72">
        <f t="shared" si="170"/>
        <v>0</v>
      </c>
      <c r="DA120" s="72">
        <f t="shared" si="170"/>
        <v>0</v>
      </c>
      <c r="DB120" s="72">
        <f t="shared" si="170"/>
        <v>0</v>
      </c>
      <c r="DC120" s="72">
        <f t="shared" si="170"/>
        <v>0</v>
      </c>
      <c r="DD120" s="72">
        <f t="shared" si="170"/>
        <v>0</v>
      </c>
      <c r="DE120" s="72">
        <f t="shared" si="170"/>
        <v>0</v>
      </c>
      <c r="DF120" s="72">
        <f t="shared" si="92"/>
        <v>0</v>
      </c>
      <c r="DG120" s="73"/>
      <c r="DI120" s="72">
        <f t="shared" si="156"/>
        <v>0</v>
      </c>
      <c r="DJ120" s="72">
        <f t="shared" si="156"/>
        <v>0</v>
      </c>
      <c r="DK120" s="72">
        <f t="shared" si="156"/>
        <v>0</v>
      </c>
      <c r="DL120" s="72">
        <f t="shared" si="156"/>
        <v>123658.6702374625</v>
      </c>
      <c r="DM120" s="72">
        <f t="shared" si="156"/>
        <v>0</v>
      </c>
      <c r="DN120" s="72">
        <f t="shared" si="156"/>
        <v>0</v>
      </c>
      <c r="DO120" s="72">
        <f t="shared" si="156"/>
        <v>0</v>
      </c>
      <c r="DP120" s="72">
        <f t="shared" si="156"/>
        <v>0</v>
      </c>
      <c r="DQ120" s="72">
        <f t="shared" si="156"/>
        <v>0</v>
      </c>
      <c r="DR120" s="72">
        <f t="shared" si="156"/>
        <v>0</v>
      </c>
      <c r="DS120" s="72">
        <f t="shared" si="156"/>
        <v>0</v>
      </c>
      <c r="DT120" s="72">
        <f t="shared" si="156"/>
        <v>0</v>
      </c>
      <c r="DU120" s="72">
        <f t="shared" si="156"/>
        <v>0</v>
      </c>
      <c r="DV120" s="72">
        <f t="shared" si="156"/>
        <v>0</v>
      </c>
      <c r="DW120" s="72">
        <f t="shared" si="156"/>
        <v>0</v>
      </c>
      <c r="DX120" s="72">
        <f t="shared" si="156"/>
        <v>0</v>
      </c>
      <c r="EA120" s="72">
        <f t="shared" si="171"/>
        <v>0</v>
      </c>
      <c r="EB120" s="72">
        <f t="shared" si="171"/>
        <v>0</v>
      </c>
      <c r="EC120" s="72">
        <f t="shared" si="171"/>
        <v>0</v>
      </c>
      <c r="ED120" s="72">
        <f t="shared" si="171"/>
        <v>98868.415833333333</v>
      </c>
      <c r="EE120" s="72">
        <f t="shared" si="171"/>
        <v>0</v>
      </c>
      <c r="EF120" s="72">
        <f t="shared" si="171"/>
        <v>0</v>
      </c>
      <c r="EG120" s="72">
        <f t="shared" si="171"/>
        <v>0</v>
      </c>
      <c r="EH120" s="72">
        <f t="shared" si="171"/>
        <v>0</v>
      </c>
      <c r="EI120" s="72">
        <f t="shared" si="171"/>
        <v>0</v>
      </c>
      <c r="EJ120" s="72">
        <f t="shared" si="171"/>
        <v>0</v>
      </c>
      <c r="EK120" s="72">
        <f t="shared" si="171"/>
        <v>0</v>
      </c>
      <c r="EL120" s="72">
        <f t="shared" si="171"/>
        <v>0</v>
      </c>
      <c r="EM120" s="72">
        <f t="shared" si="171"/>
        <v>0</v>
      </c>
      <c r="EN120" s="72">
        <f t="shared" si="171"/>
        <v>0</v>
      </c>
      <c r="EO120" s="72">
        <f t="shared" si="171"/>
        <v>0</v>
      </c>
      <c r="EP120" s="72">
        <f t="shared" si="93"/>
        <v>0</v>
      </c>
      <c r="ES120" s="72">
        <f t="shared" si="172"/>
        <v>0</v>
      </c>
      <c r="ET120" s="72">
        <f t="shared" si="172"/>
        <v>0</v>
      </c>
      <c r="EU120" s="72">
        <f t="shared" si="172"/>
        <v>0</v>
      </c>
      <c r="EV120" s="72">
        <f t="shared" si="172"/>
        <v>65837.5</v>
      </c>
      <c r="EW120" s="72">
        <f t="shared" si="172"/>
        <v>0</v>
      </c>
      <c r="EX120" s="72">
        <f t="shared" si="172"/>
        <v>0</v>
      </c>
      <c r="EY120" s="72">
        <f t="shared" si="172"/>
        <v>0</v>
      </c>
      <c r="EZ120" s="72">
        <f t="shared" si="172"/>
        <v>0</v>
      </c>
      <c r="FA120" s="72">
        <f t="shared" si="172"/>
        <v>0</v>
      </c>
      <c r="FB120" s="72">
        <f t="shared" si="172"/>
        <v>0</v>
      </c>
      <c r="FC120" s="72">
        <f t="shared" si="172"/>
        <v>0</v>
      </c>
      <c r="FD120" s="72">
        <f t="shared" si="172"/>
        <v>0</v>
      </c>
      <c r="FE120" s="72">
        <f t="shared" si="172"/>
        <v>0</v>
      </c>
      <c r="FF120" s="72">
        <f t="shared" si="172"/>
        <v>0</v>
      </c>
      <c r="FG120" s="72">
        <f t="shared" si="172"/>
        <v>0</v>
      </c>
      <c r="FH120" s="72">
        <f t="shared" si="94"/>
        <v>0</v>
      </c>
      <c r="FK120" s="72">
        <f t="shared" si="167"/>
        <v>0</v>
      </c>
      <c r="FL120" s="72">
        <f t="shared" si="167"/>
        <v>0</v>
      </c>
      <c r="FM120" s="72">
        <f t="shared" si="167"/>
        <v>0</v>
      </c>
      <c r="FN120" s="72">
        <f t="shared" si="167"/>
        <v>0</v>
      </c>
      <c r="FO120" s="72">
        <f t="shared" si="167"/>
        <v>0</v>
      </c>
      <c r="FP120" s="72">
        <f t="shared" si="167"/>
        <v>0</v>
      </c>
      <c r="FQ120" s="72">
        <f t="shared" si="167"/>
        <v>0</v>
      </c>
      <c r="FR120" s="72">
        <f t="shared" si="167"/>
        <v>0</v>
      </c>
      <c r="FS120" s="72">
        <f t="shared" si="167"/>
        <v>0</v>
      </c>
      <c r="FT120" s="72">
        <f t="shared" si="167"/>
        <v>0</v>
      </c>
      <c r="FU120" s="72">
        <f t="shared" si="167"/>
        <v>0</v>
      </c>
      <c r="FV120" s="72">
        <f t="shared" si="167"/>
        <v>0</v>
      </c>
      <c r="FW120" s="72">
        <f t="shared" si="167"/>
        <v>0</v>
      </c>
      <c r="FX120" s="72">
        <f t="shared" si="167"/>
        <v>0</v>
      </c>
      <c r="FY120" s="72">
        <f t="shared" si="167"/>
        <v>0</v>
      </c>
      <c r="FZ120" s="72">
        <f t="shared" si="167"/>
        <v>0</v>
      </c>
    </row>
    <row r="121" spans="2:182" s="63" customFormat="1" x14ac:dyDescent="0.25">
      <c r="B121" s="59">
        <v>101</v>
      </c>
      <c r="C121" s="60" t="s">
        <v>30</v>
      </c>
      <c r="D121" s="61" t="s">
        <v>50</v>
      </c>
      <c r="E121" s="74" t="s">
        <v>136</v>
      </c>
      <c r="F121" s="74" t="s">
        <v>137</v>
      </c>
      <c r="H121" s="64">
        <v>44887</v>
      </c>
      <c r="I121" s="64">
        <v>44897</v>
      </c>
      <c r="J121" s="64">
        <v>44904</v>
      </c>
      <c r="K121" s="64">
        <v>44912</v>
      </c>
      <c r="L121" s="64">
        <v>44915</v>
      </c>
      <c r="M121" s="64">
        <v>44927</v>
      </c>
      <c r="N121" s="64">
        <v>44958</v>
      </c>
      <c r="O121" s="65">
        <v>1</v>
      </c>
      <c r="Q121" s="65">
        <v>0</v>
      </c>
      <c r="R121" s="65">
        <v>0</v>
      </c>
      <c r="S121" s="66">
        <v>0</v>
      </c>
      <c r="T121" s="66">
        <v>1</v>
      </c>
      <c r="U121" s="66">
        <v>0</v>
      </c>
      <c r="V121" s="66">
        <v>0</v>
      </c>
      <c r="W121" s="66">
        <v>0</v>
      </c>
      <c r="X121" s="66">
        <v>0</v>
      </c>
      <c r="Y121" s="66">
        <v>0</v>
      </c>
      <c r="Z121" s="66"/>
      <c r="AA121" s="66"/>
      <c r="AB121" s="66"/>
      <c r="AC121" s="65"/>
      <c r="AD121" s="65"/>
      <c r="AE121" s="65"/>
      <c r="AF121" s="65"/>
      <c r="AG121" s="65"/>
      <c r="AI121" s="65">
        <f t="shared" si="0"/>
        <v>1</v>
      </c>
      <c r="AK121" s="67">
        <v>973087.99</v>
      </c>
      <c r="AL121" s="67">
        <v>158333</v>
      </c>
      <c r="AM121" s="67">
        <v>0</v>
      </c>
      <c r="AN121" s="67">
        <v>55000</v>
      </c>
      <c r="AO121" s="67">
        <f t="shared" si="101"/>
        <v>129547.70335500001</v>
      </c>
      <c r="AP121" s="67">
        <f t="shared" si="102"/>
        <v>79199.469300000012</v>
      </c>
      <c r="AQ121" s="67">
        <f t="shared" si="103"/>
        <v>6788.5259400000004</v>
      </c>
      <c r="AR121" s="67">
        <f t="shared" si="104"/>
        <v>0</v>
      </c>
      <c r="AS121" s="67">
        <f t="shared" si="168"/>
        <v>5531.4116562000017</v>
      </c>
      <c r="AT121" s="67">
        <f t="shared" si="26"/>
        <v>965353.87974879995</v>
      </c>
      <c r="AU121" s="68"/>
      <c r="AV121" s="69">
        <f t="shared" si="27"/>
        <v>973087.99</v>
      </c>
      <c r="AW121" s="69">
        <f t="shared" si="27"/>
        <v>158333</v>
      </c>
      <c r="AX121" s="69">
        <f t="shared" si="27"/>
        <v>0</v>
      </c>
      <c r="AY121" s="69">
        <f t="shared" si="27"/>
        <v>55000</v>
      </c>
      <c r="AZ121" s="67">
        <f t="shared" si="105"/>
        <v>27154.103760000002</v>
      </c>
      <c r="BA121" s="69">
        <f t="shared" si="106"/>
        <v>0</v>
      </c>
      <c r="BB121" s="69">
        <f t="shared" si="107"/>
        <v>10748.499405</v>
      </c>
      <c r="BC121" s="69">
        <f t="shared" si="108"/>
        <v>22515.277701000003</v>
      </c>
      <c r="BD121" s="69">
        <f t="shared" si="28"/>
        <v>65999.557750000007</v>
      </c>
      <c r="BE121" s="69">
        <f t="shared" si="169"/>
        <v>54736.199437499999</v>
      </c>
      <c r="BF121" s="69">
        <f t="shared" si="109"/>
        <v>2922.9130499624935</v>
      </c>
      <c r="BG121" s="69">
        <f t="shared" si="110"/>
        <v>98868.415833333333</v>
      </c>
      <c r="BH121" s="69">
        <f t="shared" si="111"/>
        <v>62500</v>
      </c>
      <c r="BI121" s="69">
        <f t="shared" si="112"/>
        <v>3337.5</v>
      </c>
      <c r="BJ121" s="69">
        <f t="shared" si="132"/>
        <v>0</v>
      </c>
      <c r="BK121" s="69">
        <f t="shared" si="113"/>
        <v>0</v>
      </c>
      <c r="BL121" s="69">
        <f t="shared" si="133"/>
        <v>0</v>
      </c>
      <c r="BM121" s="69"/>
      <c r="BN121" s="69">
        <f t="shared" si="29"/>
        <v>1535203.4569367957</v>
      </c>
      <c r="BO121" s="70"/>
      <c r="BP121" s="71"/>
      <c r="BQ121" s="71"/>
      <c r="BR121" s="71"/>
      <c r="BS121" s="71"/>
      <c r="BT121" s="71"/>
      <c r="BU121" s="71"/>
      <c r="BW121" s="68"/>
      <c r="BX121" s="71"/>
      <c r="BY121" s="71"/>
      <c r="BZ121" s="71"/>
      <c r="CA121" s="71"/>
      <c r="CB121" s="71"/>
      <c r="CC121" s="71"/>
      <c r="CD121" s="71"/>
      <c r="CE121" s="71"/>
      <c r="CF121" s="71"/>
      <c r="CG121" s="71"/>
      <c r="CH121" s="71"/>
      <c r="CI121" s="71"/>
      <c r="CJ121" s="71"/>
      <c r="CK121" s="71"/>
      <c r="CL121" s="71"/>
      <c r="CM121" s="71"/>
      <c r="CN121" s="71"/>
      <c r="CQ121" s="72">
        <f t="shared" si="170"/>
        <v>0</v>
      </c>
      <c r="CR121" s="72">
        <f t="shared" si="170"/>
        <v>0</v>
      </c>
      <c r="CS121" s="72">
        <f t="shared" si="170"/>
        <v>0</v>
      </c>
      <c r="CT121" s="72">
        <f t="shared" si="170"/>
        <v>0</v>
      </c>
      <c r="CU121" s="72">
        <f t="shared" si="170"/>
        <v>0</v>
      </c>
      <c r="CV121" s="72">
        <f t="shared" si="170"/>
        <v>0</v>
      </c>
      <c r="CW121" s="72">
        <f t="shared" si="170"/>
        <v>0</v>
      </c>
      <c r="CX121" s="72">
        <f t="shared" si="170"/>
        <v>0</v>
      </c>
      <c r="CY121" s="72">
        <f t="shared" si="170"/>
        <v>0</v>
      </c>
      <c r="CZ121" s="72">
        <f t="shared" si="170"/>
        <v>0</v>
      </c>
      <c r="DA121" s="72">
        <f t="shared" si="170"/>
        <v>0</v>
      </c>
      <c r="DB121" s="72">
        <f t="shared" si="170"/>
        <v>0</v>
      </c>
      <c r="DC121" s="72">
        <f t="shared" si="170"/>
        <v>0</v>
      </c>
      <c r="DD121" s="72">
        <f t="shared" si="170"/>
        <v>0</v>
      </c>
      <c r="DE121" s="72">
        <f t="shared" si="170"/>
        <v>0</v>
      </c>
      <c r="DF121" s="72">
        <f t="shared" si="92"/>
        <v>0</v>
      </c>
      <c r="DG121" s="73"/>
      <c r="DI121" s="72"/>
      <c r="DJ121" s="72"/>
      <c r="DK121" s="72"/>
      <c r="DL121" s="72"/>
      <c r="DM121" s="72"/>
      <c r="DN121" s="72"/>
      <c r="DO121" s="72"/>
      <c r="DP121" s="72"/>
      <c r="DQ121" s="72"/>
      <c r="DR121" s="72"/>
      <c r="DS121" s="72"/>
      <c r="DT121" s="72"/>
      <c r="DU121" s="72"/>
      <c r="DV121" s="72"/>
      <c r="DW121" s="72"/>
      <c r="DX121" s="72"/>
      <c r="EA121" s="72">
        <f t="shared" si="171"/>
        <v>0</v>
      </c>
      <c r="EB121" s="72">
        <f t="shared" si="171"/>
        <v>0</v>
      </c>
      <c r="EC121" s="72">
        <f t="shared" si="171"/>
        <v>0</v>
      </c>
      <c r="ED121" s="72">
        <f t="shared" si="171"/>
        <v>0</v>
      </c>
      <c r="EE121" s="72">
        <f t="shared" si="171"/>
        <v>0</v>
      </c>
      <c r="EF121" s="72">
        <f t="shared" si="171"/>
        <v>0</v>
      </c>
      <c r="EG121" s="72">
        <f t="shared" si="171"/>
        <v>0</v>
      </c>
      <c r="EH121" s="72">
        <f t="shared" si="171"/>
        <v>0</v>
      </c>
      <c r="EI121" s="72">
        <f t="shared" si="171"/>
        <v>0</v>
      </c>
      <c r="EJ121" s="72">
        <f t="shared" si="171"/>
        <v>0</v>
      </c>
      <c r="EK121" s="72">
        <f t="shared" si="171"/>
        <v>0</v>
      </c>
      <c r="EL121" s="72">
        <f t="shared" si="171"/>
        <v>0</v>
      </c>
      <c r="EM121" s="72">
        <f t="shared" si="171"/>
        <v>0</v>
      </c>
      <c r="EN121" s="72">
        <f t="shared" si="171"/>
        <v>0</v>
      </c>
      <c r="EO121" s="72">
        <f t="shared" si="171"/>
        <v>0</v>
      </c>
      <c r="EP121" s="72">
        <f t="shared" si="93"/>
        <v>0</v>
      </c>
      <c r="ES121" s="72">
        <f t="shared" si="172"/>
        <v>0</v>
      </c>
      <c r="ET121" s="72">
        <f t="shared" si="172"/>
        <v>0</v>
      </c>
      <c r="EU121" s="72">
        <f t="shared" si="172"/>
        <v>0</v>
      </c>
      <c r="EV121" s="72">
        <f t="shared" si="172"/>
        <v>0</v>
      </c>
      <c r="EW121" s="72">
        <f t="shared" si="172"/>
        <v>0</v>
      </c>
      <c r="EX121" s="72">
        <f t="shared" si="172"/>
        <v>0</v>
      </c>
      <c r="EY121" s="72">
        <f t="shared" si="172"/>
        <v>0</v>
      </c>
      <c r="EZ121" s="72">
        <f t="shared" si="172"/>
        <v>0</v>
      </c>
      <c r="FA121" s="72">
        <f t="shared" si="172"/>
        <v>0</v>
      </c>
      <c r="FB121" s="72">
        <f t="shared" si="172"/>
        <v>0</v>
      </c>
      <c r="FC121" s="72">
        <f t="shared" si="172"/>
        <v>0</v>
      </c>
      <c r="FD121" s="72">
        <f t="shared" si="172"/>
        <v>0</v>
      </c>
      <c r="FE121" s="72">
        <f t="shared" si="172"/>
        <v>0</v>
      </c>
      <c r="FF121" s="72">
        <f t="shared" si="172"/>
        <v>0</v>
      </c>
      <c r="FG121" s="72">
        <f t="shared" si="172"/>
        <v>0</v>
      </c>
      <c r="FH121" s="72">
        <f t="shared" si="94"/>
        <v>0</v>
      </c>
      <c r="FK121" s="72">
        <f t="shared" si="167"/>
        <v>0</v>
      </c>
      <c r="FL121" s="72">
        <f t="shared" si="167"/>
        <v>0</v>
      </c>
      <c r="FM121" s="72">
        <f t="shared" si="167"/>
        <v>0</v>
      </c>
      <c r="FN121" s="72">
        <f t="shared" si="167"/>
        <v>0</v>
      </c>
      <c r="FO121" s="72">
        <f t="shared" si="167"/>
        <v>0</v>
      </c>
      <c r="FP121" s="72">
        <f t="shared" si="167"/>
        <v>0</v>
      </c>
      <c r="FQ121" s="72">
        <f t="shared" si="167"/>
        <v>0</v>
      </c>
      <c r="FR121" s="72">
        <f t="shared" si="167"/>
        <v>0</v>
      </c>
      <c r="FS121" s="72">
        <f t="shared" si="167"/>
        <v>0</v>
      </c>
      <c r="FT121" s="72">
        <f t="shared" si="167"/>
        <v>0</v>
      </c>
      <c r="FU121" s="72">
        <f t="shared" si="167"/>
        <v>0</v>
      </c>
      <c r="FV121" s="72">
        <f t="shared" si="167"/>
        <v>0</v>
      </c>
      <c r="FW121" s="72">
        <f t="shared" si="167"/>
        <v>0</v>
      </c>
      <c r="FX121" s="72">
        <f t="shared" si="167"/>
        <v>0</v>
      </c>
      <c r="FY121" s="72">
        <f t="shared" si="167"/>
        <v>0</v>
      </c>
      <c r="FZ121" s="72">
        <f t="shared" si="167"/>
        <v>0</v>
      </c>
    </row>
    <row r="122" spans="2:182" s="63" customFormat="1" x14ac:dyDescent="0.25">
      <c r="B122" s="59">
        <v>102</v>
      </c>
      <c r="C122" s="60" t="s">
        <v>30</v>
      </c>
      <c r="D122" s="61" t="s">
        <v>50</v>
      </c>
      <c r="E122" s="74" t="s">
        <v>136</v>
      </c>
      <c r="F122" s="74" t="s">
        <v>137</v>
      </c>
      <c r="H122" s="64">
        <v>44887</v>
      </c>
      <c r="I122" s="64">
        <v>44897</v>
      </c>
      <c r="J122" s="64">
        <v>44904</v>
      </c>
      <c r="K122" s="64">
        <v>44912</v>
      </c>
      <c r="L122" s="64">
        <v>44915</v>
      </c>
      <c r="M122" s="64">
        <v>44927</v>
      </c>
      <c r="N122" s="64">
        <v>44958</v>
      </c>
      <c r="O122" s="65">
        <v>1</v>
      </c>
      <c r="Q122" s="65">
        <v>0</v>
      </c>
      <c r="R122" s="65">
        <v>0</v>
      </c>
      <c r="S122" s="66">
        <v>0</v>
      </c>
      <c r="T122" s="66">
        <v>1</v>
      </c>
      <c r="U122" s="66">
        <v>0</v>
      </c>
      <c r="V122" s="66">
        <v>0</v>
      </c>
      <c r="W122" s="66">
        <v>0</v>
      </c>
      <c r="X122" s="66">
        <v>0</v>
      </c>
      <c r="Y122" s="66">
        <v>0</v>
      </c>
      <c r="Z122" s="66"/>
      <c r="AA122" s="66"/>
      <c r="AB122" s="66"/>
      <c r="AC122" s="65"/>
      <c r="AD122" s="65"/>
      <c r="AE122" s="65"/>
      <c r="AF122" s="65"/>
      <c r="AG122" s="65"/>
      <c r="AI122" s="65">
        <f t="shared" si="0"/>
        <v>1</v>
      </c>
      <c r="AK122" s="67">
        <v>973087.99</v>
      </c>
      <c r="AL122" s="67">
        <v>158333</v>
      </c>
      <c r="AM122" s="67">
        <v>0</v>
      </c>
      <c r="AN122" s="67">
        <v>55000</v>
      </c>
      <c r="AO122" s="67">
        <f t="shared" si="101"/>
        <v>129547.70335500001</v>
      </c>
      <c r="AP122" s="67">
        <f t="shared" si="102"/>
        <v>79199.469300000012</v>
      </c>
      <c r="AQ122" s="67">
        <f t="shared" si="103"/>
        <v>6788.5259400000004</v>
      </c>
      <c r="AR122" s="67">
        <f t="shared" si="104"/>
        <v>0</v>
      </c>
      <c r="AS122" s="67">
        <f t="shared" si="168"/>
        <v>5531.4116562000017</v>
      </c>
      <c r="AT122" s="67">
        <f t="shared" si="26"/>
        <v>965353.87974879995</v>
      </c>
      <c r="AU122" s="68"/>
      <c r="AV122" s="69">
        <f t="shared" si="27"/>
        <v>973087.99</v>
      </c>
      <c r="AW122" s="69">
        <f t="shared" si="27"/>
        <v>158333</v>
      </c>
      <c r="AX122" s="69">
        <f t="shared" si="27"/>
        <v>0</v>
      </c>
      <c r="AY122" s="69">
        <f t="shared" si="27"/>
        <v>55000</v>
      </c>
      <c r="AZ122" s="67">
        <f t="shared" si="105"/>
        <v>27154.103760000002</v>
      </c>
      <c r="BA122" s="69">
        <f t="shared" si="106"/>
        <v>0</v>
      </c>
      <c r="BB122" s="69">
        <f t="shared" si="107"/>
        <v>10748.499405</v>
      </c>
      <c r="BC122" s="69">
        <f t="shared" si="108"/>
        <v>22515.277701000003</v>
      </c>
      <c r="BD122" s="69">
        <f t="shared" si="28"/>
        <v>65999.557750000007</v>
      </c>
      <c r="BE122" s="69">
        <f t="shared" si="169"/>
        <v>54736.199437499999</v>
      </c>
      <c r="BF122" s="69">
        <f t="shared" si="109"/>
        <v>2922.9130499624935</v>
      </c>
      <c r="BG122" s="69">
        <f t="shared" si="110"/>
        <v>98868.415833333333</v>
      </c>
      <c r="BH122" s="69">
        <f t="shared" si="111"/>
        <v>62500</v>
      </c>
      <c r="BI122" s="69">
        <f t="shared" si="112"/>
        <v>3337.5</v>
      </c>
      <c r="BJ122" s="69">
        <f t="shared" si="132"/>
        <v>0</v>
      </c>
      <c r="BK122" s="69">
        <f t="shared" si="113"/>
        <v>0</v>
      </c>
      <c r="BL122" s="69">
        <f t="shared" si="133"/>
        <v>0</v>
      </c>
      <c r="BM122" s="69"/>
      <c r="BN122" s="69">
        <f t="shared" si="29"/>
        <v>1535203.4569367957</v>
      </c>
      <c r="BO122" s="70"/>
      <c r="BP122" s="71"/>
      <c r="BQ122" s="71"/>
      <c r="BR122" s="71"/>
      <c r="BS122" s="71"/>
      <c r="BT122" s="71"/>
      <c r="BU122" s="71"/>
      <c r="BW122" s="68"/>
      <c r="BX122" s="71"/>
      <c r="BY122" s="71"/>
      <c r="BZ122" s="71"/>
      <c r="CA122" s="71"/>
      <c r="CB122" s="71"/>
      <c r="CC122" s="71"/>
      <c r="CD122" s="71"/>
      <c r="CE122" s="71"/>
      <c r="CF122" s="71"/>
      <c r="CG122" s="71"/>
      <c r="CH122" s="71"/>
      <c r="CI122" s="71"/>
      <c r="CJ122" s="71"/>
      <c r="CK122" s="71"/>
      <c r="CL122" s="71"/>
      <c r="CM122" s="71"/>
      <c r="CN122" s="71"/>
      <c r="CQ122" s="72">
        <f t="shared" si="170"/>
        <v>0</v>
      </c>
      <c r="CR122" s="72">
        <f t="shared" si="170"/>
        <v>0</v>
      </c>
      <c r="CS122" s="72">
        <f t="shared" si="170"/>
        <v>0</v>
      </c>
      <c r="CT122" s="72">
        <f t="shared" si="170"/>
        <v>0</v>
      </c>
      <c r="CU122" s="72">
        <f t="shared" si="170"/>
        <v>0</v>
      </c>
      <c r="CV122" s="72">
        <f t="shared" si="170"/>
        <v>0</v>
      </c>
      <c r="CW122" s="72">
        <f t="shared" si="170"/>
        <v>0</v>
      </c>
      <c r="CX122" s="72">
        <f t="shared" si="170"/>
        <v>0</v>
      </c>
      <c r="CY122" s="72">
        <f t="shared" si="170"/>
        <v>0</v>
      </c>
      <c r="CZ122" s="72">
        <f t="shared" si="170"/>
        <v>0</v>
      </c>
      <c r="DA122" s="72">
        <f t="shared" si="170"/>
        <v>0</v>
      </c>
      <c r="DB122" s="72">
        <f t="shared" si="170"/>
        <v>0</v>
      </c>
      <c r="DC122" s="72">
        <f t="shared" si="170"/>
        <v>0</v>
      </c>
      <c r="DD122" s="72">
        <f t="shared" si="170"/>
        <v>0</v>
      </c>
      <c r="DE122" s="72">
        <f t="shared" si="170"/>
        <v>0</v>
      </c>
      <c r="DF122" s="72">
        <f t="shared" si="92"/>
        <v>0</v>
      </c>
      <c r="DG122" s="73"/>
      <c r="DI122" s="72"/>
      <c r="DJ122" s="72"/>
      <c r="DK122" s="72"/>
      <c r="DL122" s="72"/>
      <c r="DM122" s="72"/>
      <c r="DN122" s="72"/>
      <c r="DO122" s="72"/>
      <c r="DP122" s="72"/>
      <c r="DQ122" s="72"/>
      <c r="DR122" s="72"/>
      <c r="DS122" s="72"/>
      <c r="DT122" s="72"/>
      <c r="DU122" s="72"/>
      <c r="DV122" s="72"/>
      <c r="DW122" s="72"/>
      <c r="DX122" s="72"/>
      <c r="EA122" s="72">
        <f t="shared" si="171"/>
        <v>0</v>
      </c>
      <c r="EB122" s="72">
        <f t="shared" si="171"/>
        <v>0</v>
      </c>
      <c r="EC122" s="72">
        <f t="shared" si="171"/>
        <v>0</v>
      </c>
      <c r="ED122" s="72">
        <f t="shared" si="171"/>
        <v>0</v>
      </c>
      <c r="EE122" s="72">
        <f t="shared" si="171"/>
        <v>0</v>
      </c>
      <c r="EF122" s="72">
        <f t="shared" si="171"/>
        <v>0</v>
      </c>
      <c r="EG122" s="72">
        <f t="shared" si="171"/>
        <v>0</v>
      </c>
      <c r="EH122" s="72">
        <f t="shared" si="171"/>
        <v>0</v>
      </c>
      <c r="EI122" s="72">
        <f t="shared" si="171"/>
        <v>0</v>
      </c>
      <c r="EJ122" s="72">
        <f t="shared" si="171"/>
        <v>0</v>
      </c>
      <c r="EK122" s="72">
        <f t="shared" si="171"/>
        <v>0</v>
      </c>
      <c r="EL122" s="72">
        <f t="shared" si="171"/>
        <v>0</v>
      </c>
      <c r="EM122" s="72">
        <f t="shared" si="171"/>
        <v>0</v>
      </c>
      <c r="EN122" s="72">
        <f t="shared" si="171"/>
        <v>0</v>
      </c>
      <c r="EO122" s="72">
        <f t="shared" si="171"/>
        <v>0</v>
      </c>
      <c r="EP122" s="72">
        <f t="shared" si="93"/>
        <v>0</v>
      </c>
      <c r="ES122" s="72">
        <f t="shared" si="172"/>
        <v>0</v>
      </c>
      <c r="ET122" s="72">
        <f t="shared" si="172"/>
        <v>0</v>
      </c>
      <c r="EU122" s="72">
        <f t="shared" si="172"/>
        <v>0</v>
      </c>
      <c r="EV122" s="72">
        <f t="shared" si="172"/>
        <v>0</v>
      </c>
      <c r="EW122" s="72">
        <f t="shared" si="172"/>
        <v>0</v>
      </c>
      <c r="EX122" s="72">
        <f t="shared" si="172"/>
        <v>0</v>
      </c>
      <c r="EY122" s="72">
        <f t="shared" si="172"/>
        <v>0</v>
      </c>
      <c r="EZ122" s="72">
        <f t="shared" si="172"/>
        <v>0</v>
      </c>
      <c r="FA122" s="72">
        <f t="shared" si="172"/>
        <v>0</v>
      </c>
      <c r="FB122" s="72">
        <f t="shared" si="172"/>
        <v>0</v>
      </c>
      <c r="FC122" s="72">
        <f t="shared" si="172"/>
        <v>0</v>
      </c>
      <c r="FD122" s="72">
        <f t="shared" si="172"/>
        <v>0</v>
      </c>
      <c r="FE122" s="72">
        <f t="shared" si="172"/>
        <v>0</v>
      </c>
      <c r="FF122" s="72">
        <f t="shared" si="172"/>
        <v>0</v>
      </c>
      <c r="FG122" s="72">
        <f t="shared" si="172"/>
        <v>0</v>
      </c>
      <c r="FH122" s="72">
        <f t="shared" si="94"/>
        <v>0</v>
      </c>
      <c r="FK122" s="72">
        <f t="shared" si="167"/>
        <v>0</v>
      </c>
      <c r="FL122" s="72">
        <f t="shared" si="167"/>
        <v>0</v>
      </c>
      <c r="FM122" s="72">
        <f t="shared" si="167"/>
        <v>0</v>
      </c>
      <c r="FN122" s="72">
        <f t="shared" si="167"/>
        <v>0</v>
      </c>
      <c r="FO122" s="72">
        <f t="shared" si="167"/>
        <v>0</v>
      </c>
      <c r="FP122" s="72">
        <f t="shared" si="167"/>
        <v>0</v>
      </c>
      <c r="FQ122" s="72">
        <f t="shared" si="167"/>
        <v>0</v>
      </c>
      <c r="FR122" s="72">
        <f t="shared" si="167"/>
        <v>0</v>
      </c>
      <c r="FS122" s="72">
        <f t="shared" si="167"/>
        <v>0</v>
      </c>
      <c r="FT122" s="72">
        <f t="shared" si="167"/>
        <v>0</v>
      </c>
      <c r="FU122" s="72">
        <f t="shared" si="167"/>
        <v>0</v>
      </c>
      <c r="FV122" s="72">
        <f t="shared" si="167"/>
        <v>0</v>
      </c>
      <c r="FW122" s="72">
        <f t="shared" si="167"/>
        <v>0</v>
      </c>
      <c r="FX122" s="72">
        <f t="shared" si="167"/>
        <v>0</v>
      </c>
      <c r="FY122" s="72">
        <f t="shared" si="167"/>
        <v>0</v>
      </c>
      <c r="FZ122" s="72">
        <f t="shared" si="167"/>
        <v>0</v>
      </c>
    </row>
    <row r="123" spans="2:182" s="63" customFormat="1" x14ac:dyDescent="0.25">
      <c r="B123" s="59">
        <v>103</v>
      </c>
      <c r="C123" s="60" t="s">
        <v>30</v>
      </c>
      <c r="D123" s="61" t="s">
        <v>50</v>
      </c>
      <c r="E123" s="62" t="s">
        <v>136</v>
      </c>
      <c r="F123" s="74" t="s">
        <v>137</v>
      </c>
      <c r="H123" s="64">
        <v>44887</v>
      </c>
      <c r="I123" s="64">
        <v>44897</v>
      </c>
      <c r="J123" s="64">
        <v>44904</v>
      </c>
      <c r="K123" s="64">
        <v>44912</v>
      </c>
      <c r="L123" s="64">
        <v>44915</v>
      </c>
      <c r="M123" s="64">
        <v>44927</v>
      </c>
      <c r="N123" s="64">
        <v>44958</v>
      </c>
      <c r="O123" s="65">
        <v>1</v>
      </c>
      <c r="Q123" s="65">
        <v>0</v>
      </c>
      <c r="R123" s="65">
        <v>0</v>
      </c>
      <c r="S123" s="66">
        <v>0</v>
      </c>
      <c r="T123" s="66">
        <v>1</v>
      </c>
      <c r="U123" s="66">
        <v>0</v>
      </c>
      <c r="V123" s="66">
        <v>0</v>
      </c>
      <c r="W123" s="66">
        <v>0</v>
      </c>
      <c r="X123" s="66">
        <v>0</v>
      </c>
      <c r="Y123" s="66">
        <v>0</v>
      </c>
      <c r="Z123" s="66"/>
      <c r="AA123" s="66"/>
      <c r="AB123" s="66"/>
      <c r="AC123" s="65"/>
      <c r="AD123" s="65"/>
      <c r="AE123" s="65"/>
      <c r="AF123" s="65"/>
      <c r="AG123" s="65"/>
      <c r="AI123" s="65">
        <f t="shared" si="0"/>
        <v>1</v>
      </c>
      <c r="AK123" s="67">
        <v>973087.99</v>
      </c>
      <c r="AL123" s="67">
        <v>158333</v>
      </c>
      <c r="AM123" s="67">
        <v>0</v>
      </c>
      <c r="AN123" s="67">
        <v>55000</v>
      </c>
      <c r="AO123" s="67">
        <f t="shared" ref="AO123:AO130" si="173">IF(AK123=0,0,Max_AFP*(IF(AK123+AL123+AM123&gt;Max_CotObl,Max_CotObl,AK123+AL123+AM123)+AM123))</f>
        <v>129547.70335500001</v>
      </c>
      <c r="AP123" s="67">
        <f t="shared" ref="AP123:AP130" si="174">IF(AL123=0,0,Salud*(IF(AK123+AL123+AM123&gt;Max_CotObl,Max_CotObl,AK123+AL123+AM123)+AM123))</f>
        <v>79199.469300000012</v>
      </c>
      <c r="AQ123" s="67">
        <f t="shared" ref="AQ123:AQ130" si="175">IF(AK123=0,0,SegC_Trab*(IF(AK123+AL123+AM123&gt;Max_SegCes,Max_SegCes,AK123+AL123+AM123)))</f>
        <v>6788.5259400000004</v>
      </c>
      <c r="AR123" s="67">
        <f t="shared" ref="AR123:AR130" si="176">IF(AK123=0,0,Trab_Pesado*(IF(AK123+AL123+AM123&gt;Max_CotObl,Max_CotObl,AK123+AL123+AM123)))</f>
        <v>0</v>
      </c>
      <c r="AS123" s="67">
        <f t="shared" si="168"/>
        <v>5531.4116562000017</v>
      </c>
      <c r="AT123" s="67">
        <f t="shared" si="26"/>
        <v>965353.87974879995</v>
      </c>
      <c r="AU123" s="68"/>
      <c r="AV123" s="69">
        <f t="shared" si="27"/>
        <v>973087.99</v>
      </c>
      <c r="AW123" s="69">
        <f t="shared" si="27"/>
        <v>158333</v>
      </c>
      <c r="AX123" s="69">
        <f t="shared" si="27"/>
        <v>0</v>
      </c>
      <c r="AY123" s="69">
        <f t="shared" si="27"/>
        <v>55000</v>
      </c>
      <c r="AZ123" s="67">
        <f t="shared" ref="AZ123:AZ130" si="177">IF(AK123=0,0,SegC_Emp*(IF(AK123+AL123+AM123&gt;Max_SegCes,Max_SegCes,AK123+AL123+AM123)))</f>
        <v>27154.103760000002</v>
      </c>
      <c r="BA123" s="69">
        <f t="shared" ref="BA123:BA130" si="178">IF(AK123=0,0,Trab_Pesado*(IF(AK123+AL123+AM123&gt;Max_CotObl,Max_CotObl,AK123+AL123+AM123)))</f>
        <v>0</v>
      </c>
      <c r="BB123" s="69">
        <f t="shared" ref="BB123:BB130" si="179">IF(AK123=0,0,ATEP*(IF(AK123+AL123+AM123&gt;Max_CotObl,Max_CotObl,AK123+AL123+AM123)))</f>
        <v>10748.499405</v>
      </c>
      <c r="BC123" s="69">
        <f t="shared" ref="BC123:BC130" si="180">IF(AK123=0,0,SIS*(IF(AK123+AL123+AM123&gt;Max_CotObl,Max_CotObl,AK123+AL123+AM123)))</f>
        <v>22515.277701000003</v>
      </c>
      <c r="BD123" s="69">
        <f t="shared" si="28"/>
        <v>65999.557750000007</v>
      </c>
      <c r="BE123" s="69">
        <f t="shared" si="169"/>
        <v>54736.199437499999</v>
      </c>
      <c r="BF123" s="69">
        <f t="shared" ref="BF123:BF130" si="181">IF(AK123=0,0,-AZ123+SegC_Emp*IF(BE123+IF(AK123+AL123+AM123&gt;Max_SegCes,Max_SegCes,AK123+AL123+AM123)&gt;Max_SegCes,Max_SegCes,BE123+IF(AK123+AL123+AM123&gt;Max_SegCes,Max_SegCes,AK123+AL123+AM123)))+IF(AK123=0,0,-BB123+ATEP*IF(BE123+IF(AK123+AL123+AM123&gt;Max_CotObl,Max_CotObl,AK123+AL123+AM123)&gt;Max_CotObl,Max_CotObl,BE123+IF(AK123+AL123+AM123&gt;Max_CotObl,Max_CotObl,AK123+AL123+AM123)))+IF(AK123=0,0,-BC123+SIS*IF(BE123+IF(AK123+AL123+AM123&gt;Max_CotObl,Max_CotObl,AK123+AL123+AM123)&gt;Max_CotObl,Max_CotObl,BE123+IF(AK123+AL123+AM123&gt;Max_CotObl,Max_CotObl,AK123+AL123+AM123)))</f>
        <v>2922.9130499624935</v>
      </c>
      <c r="BG123" s="69">
        <f t="shared" ref="BG123:BG130" si="182">IF(AK123=0,0,(IF(AK123+AL123+AM123+AN123&gt;Max_IAS,Max_IAS,AK123+AL123+AM123+AN123)/30)*2.5)</f>
        <v>98868.415833333333</v>
      </c>
      <c r="BH123" s="69">
        <f t="shared" ref="BH123:BH130" si="183">IF(AV123=0,0,(Cant_Aguinaldo*Valor_Aguinaldo/Plazo_meses))</f>
        <v>62500</v>
      </c>
      <c r="BI123" s="69">
        <f t="shared" ref="BI123:BI130" si="184">IF(AK123=0,0,-AZ123+SegC_Emp*IF(Valor_Aguinaldo+IF(AK123+AL123+AM123&gt;Max_SegCes,Max_SegCes,AK123+AL123+AM123)&gt;Max_SegCes,Max_SegCes,Valor_Aguinaldo+IF(AK123+AL123+AM123&gt;Max_SegCes,Max_SegCes,AK123+AL123+AM123)))/Plazo_meses*Cant_Aguinaldo+IF(AK123=0,0,-BB123+ATEP*IF(Valor_Aguinaldo+IF(AK123+AL123+AM123&gt;Max_CotObl,Max_CotObl,AK123+AL123+AM123)&gt;Max_CotObl,Max_CotObl,Valor_Aguinaldo+IF(AK123+AL123+AM123&gt;Max_CotObl,Max_CotObl,AK123+AL123+AM123)))/Plazo_meses*Cant_Aguinaldo+IF(AK123=0,0,-BC123+SIS*IF(Valor_Aguinaldo+IF(AK123+AL123+AM123&gt;Max_CotObl,Max_CotObl,AK123+AL123+AM123)&gt;Max_CotObl,Max_CotObl,Valor_Aguinaldo+IF(AK123+AL123+AM123&gt;Max_CotObl,Max_CotObl,AK123+AL123+AM123)))/Plazo_meses*Cant_Aguinaldo</f>
        <v>3337.5</v>
      </c>
      <c r="BJ123" s="69">
        <f t="shared" si="132"/>
        <v>0</v>
      </c>
      <c r="BK123" s="69">
        <f t="shared" ref="BK123:BK130" si="185">IF(AK123=0,0,(-AZ123+SegC_Emp*IF(BJ123*4+IF(AK123+AL123+AM123&gt;Max_SegCes,Max_SegCes,AK123+AL123+AM123)&gt;Max_SegCes,Max_SegCes,BJ123*4+IF(AK123+AL123+AM123&gt;Max_SegCes,Max_SegCes,AK123+AL123+AM123)))/12*3)</f>
        <v>0</v>
      </c>
      <c r="BL123" s="69">
        <f t="shared" si="133"/>
        <v>0</v>
      </c>
      <c r="BM123" s="69"/>
      <c r="BN123" s="69">
        <f t="shared" si="29"/>
        <v>1535203.4569367957</v>
      </c>
      <c r="BO123" s="70"/>
      <c r="BP123" s="71">
        <f>+SUM(AV123:BC123)</f>
        <v>1246838.870866</v>
      </c>
      <c r="BQ123" s="71">
        <f>+SUM(BD123:BF123)</f>
        <v>123658.6702374625</v>
      </c>
      <c r="BR123" s="71">
        <f>+SUM(BG123)</f>
        <v>98868.415833333333</v>
      </c>
      <c r="BS123" s="71">
        <f>+SUM(BH123:BI123)</f>
        <v>65837.5</v>
      </c>
      <c r="BT123" s="71">
        <f t="shared" ref="BT123:BT170" si="186">+SUM(BJ123:BM123)</f>
        <v>0</v>
      </c>
      <c r="BU123" s="71">
        <f>+SUM(BP123:BT123)</f>
        <v>1535203.4569367957</v>
      </c>
      <c r="BW123" s="68"/>
      <c r="BX123" s="71">
        <f t="shared" ref="BX123:CM138" si="187">+Q123*$BN123</f>
        <v>0</v>
      </c>
      <c r="BY123" s="71">
        <f t="shared" si="187"/>
        <v>0</v>
      </c>
      <c r="BZ123" s="71">
        <f t="shared" si="187"/>
        <v>0</v>
      </c>
      <c r="CA123" s="71">
        <f t="shared" si="187"/>
        <v>1535203.4569367957</v>
      </c>
      <c r="CB123" s="71">
        <f t="shared" si="187"/>
        <v>0</v>
      </c>
      <c r="CC123" s="71">
        <f t="shared" si="187"/>
        <v>0</v>
      </c>
      <c r="CD123" s="71">
        <f t="shared" si="187"/>
        <v>0</v>
      </c>
      <c r="CE123" s="71">
        <f t="shared" si="187"/>
        <v>0</v>
      </c>
      <c r="CF123" s="71">
        <f t="shared" si="187"/>
        <v>0</v>
      </c>
      <c r="CG123" s="71">
        <f t="shared" si="187"/>
        <v>0</v>
      </c>
      <c r="CH123" s="71">
        <f t="shared" si="187"/>
        <v>0</v>
      </c>
      <c r="CI123" s="71">
        <f t="shared" si="187"/>
        <v>0</v>
      </c>
      <c r="CJ123" s="71">
        <f t="shared" si="187"/>
        <v>0</v>
      </c>
      <c r="CK123" s="71">
        <f t="shared" si="187"/>
        <v>0</v>
      </c>
      <c r="CL123" s="71">
        <f t="shared" si="187"/>
        <v>0</v>
      </c>
      <c r="CM123" s="71">
        <f t="shared" si="187"/>
        <v>0</v>
      </c>
      <c r="CN123" s="71">
        <f t="shared" ref="CN123:CN170" si="188">+AG123*$BN123</f>
        <v>0</v>
      </c>
      <c r="CQ123" s="72">
        <f t="shared" si="170"/>
        <v>0</v>
      </c>
      <c r="CR123" s="72">
        <f t="shared" si="170"/>
        <v>0</v>
      </c>
      <c r="CS123" s="72">
        <f t="shared" si="170"/>
        <v>0</v>
      </c>
      <c r="CT123" s="72">
        <f t="shared" si="170"/>
        <v>1246838.870866</v>
      </c>
      <c r="CU123" s="72">
        <f t="shared" si="170"/>
        <v>0</v>
      </c>
      <c r="CV123" s="72">
        <f t="shared" si="170"/>
        <v>0</v>
      </c>
      <c r="CW123" s="72">
        <f t="shared" si="170"/>
        <v>0</v>
      </c>
      <c r="CX123" s="72">
        <f t="shared" si="170"/>
        <v>0</v>
      </c>
      <c r="CY123" s="72">
        <f t="shared" si="170"/>
        <v>0</v>
      </c>
      <c r="CZ123" s="72">
        <f t="shared" si="170"/>
        <v>0</v>
      </c>
      <c r="DA123" s="72">
        <f t="shared" si="170"/>
        <v>0</v>
      </c>
      <c r="DB123" s="72">
        <f t="shared" si="170"/>
        <v>0</v>
      </c>
      <c r="DC123" s="72">
        <f t="shared" si="170"/>
        <v>0</v>
      </c>
      <c r="DD123" s="72">
        <f t="shared" si="170"/>
        <v>0</v>
      </c>
      <c r="DE123" s="72">
        <f t="shared" si="170"/>
        <v>0</v>
      </c>
      <c r="DF123" s="72">
        <f t="shared" si="92"/>
        <v>0</v>
      </c>
      <c r="DG123" s="73"/>
      <c r="DI123" s="72">
        <f t="shared" ref="DI123:DX138" si="189">+Q123*$BQ123</f>
        <v>0</v>
      </c>
      <c r="DJ123" s="72">
        <f t="shared" si="189"/>
        <v>0</v>
      </c>
      <c r="DK123" s="72">
        <f t="shared" si="189"/>
        <v>0</v>
      </c>
      <c r="DL123" s="72">
        <f t="shared" si="189"/>
        <v>123658.6702374625</v>
      </c>
      <c r="DM123" s="72">
        <f t="shared" si="189"/>
        <v>0</v>
      </c>
      <c r="DN123" s="72">
        <f t="shared" si="189"/>
        <v>0</v>
      </c>
      <c r="DO123" s="72">
        <f t="shared" si="189"/>
        <v>0</v>
      </c>
      <c r="DP123" s="72">
        <f t="shared" si="189"/>
        <v>0</v>
      </c>
      <c r="DQ123" s="72">
        <f t="shared" si="189"/>
        <v>0</v>
      </c>
      <c r="DR123" s="72">
        <f t="shared" si="189"/>
        <v>0</v>
      </c>
      <c r="DS123" s="72">
        <f t="shared" si="189"/>
        <v>0</v>
      </c>
      <c r="DT123" s="72">
        <f t="shared" si="189"/>
        <v>0</v>
      </c>
      <c r="DU123" s="72">
        <f t="shared" si="189"/>
        <v>0</v>
      </c>
      <c r="DV123" s="72">
        <f t="shared" si="189"/>
        <v>0</v>
      </c>
      <c r="DW123" s="72">
        <f t="shared" si="189"/>
        <v>0</v>
      </c>
      <c r="DX123" s="72">
        <f t="shared" si="189"/>
        <v>0</v>
      </c>
      <c r="EA123" s="72">
        <f t="shared" si="171"/>
        <v>0</v>
      </c>
      <c r="EB123" s="72">
        <f t="shared" si="171"/>
        <v>0</v>
      </c>
      <c r="EC123" s="72">
        <f t="shared" si="171"/>
        <v>0</v>
      </c>
      <c r="ED123" s="72">
        <f t="shared" si="171"/>
        <v>98868.415833333333</v>
      </c>
      <c r="EE123" s="72">
        <f t="shared" si="171"/>
        <v>0</v>
      </c>
      <c r="EF123" s="72">
        <f t="shared" si="171"/>
        <v>0</v>
      </c>
      <c r="EG123" s="72">
        <f t="shared" si="171"/>
        <v>0</v>
      </c>
      <c r="EH123" s="72">
        <f t="shared" si="171"/>
        <v>0</v>
      </c>
      <c r="EI123" s="72">
        <f t="shared" si="171"/>
        <v>0</v>
      </c>
      <c r="EJ123" s="72">
        <f t="shared" si="171"/>
        <v>0</v>
      </c>
      <c r="EK123" s="72">
        <f t="shared" si="171"/>
        <v>0</v>
      </c>
      <c r="EL123" s="72">
        <f t="shared" si="171"/>
        <v>0</v>
      </c>
      <c r="EM123" s="72">
        <f t="shared" si="171"/>
        <v>0</v>
      </c>
      <c r="EN123" s="72">
        <f t="shared" si="171"/>
        <v>0</v>
      </c>
      <c r="EO123" s="72">
        <f t="shared" si="171"/>
        <v>0</v>
      </c>
      <c r="EP123" s="72">
        <f t="shared" si="93"/>
        <v>0</v>
      </c>
      <c r="ES123" s="72">
        <f t="shared" si="172"/>
        <v>0</v>
      </c>
      <c r="ET123" s="72">
        <f t="shared" si="172"/>
        <v>0</v>
      </c>
      <c r="EU123" s="72">
        <f t="shared" si="172"/>
        <v>0</v>
      </c>
      <c r="EV123" s="72">
        <f t="shared" si="172"/>
        <v>65837.5</v>
      </c>
      <c r="EW123" s="72">
        <f t="shared" si="172"/>
        <v>0</v>
      </c>
      <c r="EX123" s="72">
        <f t="shared" si="172"/>
        <v>0</v>
      </c>
      <c r="EY123" s="72">
        <f t="shared" si="172"/>
        <v>0</v>
      </c>
      <c r="EZ123" s="72">
        <f t="shared" si="172"/>
        <v>0</v>
      </c>
      <c r="FA123" s="72">
        <f t="shared" si="172"/>
        <v>0</v>
      </c>
      <c r="FB123" s="72">
        <f t="shared" si="172"/>
        <v>0</v>
      </c>
      <c r="FC123" s="72">
        <f t="shared" si="172"/>
        <v>0</v>
      </c>
      <c r="FD123" s="72">
        <f t="shared" si="172"/>
        <v>0</v>
      </c>
      <c r="FE123" s="72">
        <f t="shared" si="172"/>
        <v>0</v>
      </c>
      <c r="FF123" s="72">
        <f t="shared" si="172"/>
        <v>0</v>
      </c>
      <c r="FG123" s="72">
        <f t="shared" si="172"/>
        <v>0</v>
      </c>
      <c r="FH123" s="72">
        <f t="shared" si="94"/>
        <v>0</v>
      </c>
      <c r="FK123" s="72">
        <f t="shared" si="167"/>
        <v>0</v>
      </c>
      <c r="FL123" s="72">
        <f t="shared" si="167"/>
        <v>0</v>
      </c>
      <c r="FM123" s="72">
        <f t="shared" si="167"/>
        <v>0</v>
      </c>
      <c r="FN123" s="72">
        <f t="shared" si="167"/>
        <v>0</v>
      </c>
      <c r="FO123" s="72">
        <f t="shared" si="167"/>
        <v>0</v>
      </c>
      <c r="FP123" s="72">
        <f t="shared" si="167"/>
        <v>0</v>
      </c>
      <c r="FQ123" s="72">
        <f t="shared" si="167"/>
        <v>0</v>
      </c>
      <c r="FR123" s="72">
        <f t="shared" si="167"/>
        <v>0</v>
      </c>
      <c r="FS123" s="72">
        <f t="shared" si="167"/>
        <v>0</v>
      </c>
      <c r="FT123" s="72">
        <f t="shared" si="167"/>
        <v>0</v>
      </c>
      <c r="FU123" s="72">
        <f t="shared" si="167"/>
        <v>0</v>
      </c>
      <c r="FV123" s="72">
        <f t="shared" si="167"/>
        <v>0</v>
      </c>
      <c r="FW123" s="72">
        <f t="shared" si="167"/>
        <v>0</v>
      </c>
      <c r="FX123" s="72">
        <f t="shared" si="167"/>
        <v>0</v>
      </c>
      <c r="FY123" s="72">
        <f t="shared" si="167"/>
        <v>0</v>
      </c>
      <c r="FZ123" s="72">
        <f t="shared" si="167"/>
        <v>0</v>
      </c>
    </row>
    <row r="124" spans="2:182" s="63" customFormat="1" x14ac:dyDescent="0.25">
      <c r="B124" s="59">
        <v>104</v>
      </c>
      <c r="C124" s="60" t="s">
        <v>30</v>
      </c>
      <c r="D124" s="61" t="s">
        <v>50</v>
      </c>
      <c r="E124" s="62" t="s">
        <v>136</v>
      </c>
      <c r="F124" s="62" t="s">
        <v>137</v>
      </c>
      <c r="H124" s="64">
        <v>44887</v>
      </c>
      <c r="I124" s="64">
        <v>44897</v>
      </c>
      <c r="J124" s="64">
        <v>44904</v>
      </c>
      <c r="K124" s="64">
        <v>44912</v>
      </c>
      <c r="L124" s="64">
        <v>44915</v>
      </c>
      <c r="M124" s="64">
        <v>44927</v>
      </c>
      <c r="N124" s="64">
        <v>44958</v>
      </c>
      <c r="O124" s="65">
        <v>1</v>
      </c>
      <c r="Q124" s="65">
        <v>0</v>
      </c>
      <c r="R124" s="65">
        <v>0</v>
      </c>
      <c r="S124" s="66">
        <v>0</v>
      </c>
      <c r="T124" s="66">
        <v>1</v>
      </c>
      <c r="U124" s="66">
        <v>0</v>
      </c>
      <c r="V124" s="66">
        <v>0</v>
      </c>
      <c r="W124" s="66">
        <v>0</v>
      </c>
      <c r="X124" s="66">
        <v>0</v>
      </c>
      <c r="Y124" s="66">
        <v>0</v>
      </c>
      <c r="Z124" s="66"/>
      <c r="AA124" s="66"/>
      <c r="AB124" s="66"/>
      <c r="AC124" s="65"/>
      <c r="AD124" s="65"/>
      <c r="AE124" s="65"/>
      <c r="AF124" s="65"/>
      <c r="AG124" s="65"/>
      <c r="AI124" s="65">
        <f t="shared" si="0"/>
        <v>1</v>
      </c>
      <c r="AK124" s="67">
        <v>973087.99</v>
      </c>
      <c r="AL124" s="67">
        <v>158333</v>
      </c>
      <c r="AM124" s="67">
        <v>0</v>
      </c>
      <c r="AN124" s="67">
        <v>55000</v>
      </c>
      <c r="AO124" s="67">
        <f t="shared" si="173"/>
        <v>129547.70335500001</v>
      </c>
      <c r="AP124" s="67">
        <f t="shared" si="174"/>
        <v>79199.469300000012</v>
      </c>
      <c r="AQ124" s="67">
        <f t="shared" si="175"/>
        <v>6788.5259400000004</v>
      </c>
      <c r="AR124" s="67">
        <f t="shared" si="176"/>
        <v>0</v>
      </c>
      <c r="AS124" s="67">
        <f t="shared" si="168"/>
        <v>5531.4116562000017</v>
      </c>
      <c r="AT124" s="67">
        <f t="shared" si="26"/>
        <v>965353.87974879995</v>
      </c>
      <c r="AU124" s="68"/>
      <c r="AV124" s="69">
        <f t="shared" si="27"/>
        <v>973087.99</v>
      </c>
      <c r="AW124" s="69">
        <f t="shared" si="27"/>
        <v>158333</v>
      </c>
      <c r="AX124" s="69">
        <f t="shared" si="27"/>
        <v>0</v>
      </c>
      <c r="AY124" s="69">
        <f t="shared" si="27"/>
        <v>55000</v>
      </c>
      <c r="AZ124" s="67">
        <f t="shared" si="177"/>
        <v>27154.103760000002</v>
      </c>
      <c r="BA124" s="69">
        <f t="shared" si="178"/>
        <v>0</v>
      </c>
      <c r="BB124" s="69">
        <f t="shared" si="179"/>
        <v>10748.499405</v>
      </c>
      <c r="BC124" s="69">
        <f t="shared" si="180"/>
        <v>22515.277701000003</v>
      </c>
      <c r="BD124" s="69">
        <f t="shared" si="28"/>
        <v>65999.557750000007</v>
      </c>
      <c r="BE124" s="69">
        <f t="shared" si="169"/>
        <v>54736.199437499999</v>
      </c>
      <c r="BF124" s="69">
        <f t="shared" si="181"/>
        <v>2922.9130499624935</v>
      </c>
      <c r="BG124" s="69">
        <f t="shared" si="182"/>
        <v>98868.415833333333</v>
      </c>
      <c r="BH124" s="69">
        <f t="shared" si="183"/>
        <v>62500</v>
      </c>
      <c r="BI124" s="69">
        <f t="shared" si="184"/>
        <v>3337.5</v>
      </c>
      <c r="BJ124" s="69">
        <f t="shared" si="132"/>
        <v>0</v>
      </c>
      <c r="BK124" s="69">
        <f t="shared" si="185"/>
        <v>0</v>
      </c>
      <c r="BL124" s="69">
        <f t="shared" si="133"/>
        <v>0</v>
      </c>
      <c r="BM124" s="69"/>
      <c r="BN124" s="69">
        <f t="shared" si="29"/>
        <v>1535203.4569367957</v>
      </c>
      <c r="BO124" s="70"/>
      <c r="BP124" s="71">
        <f t="shared" ref="BP124:BP130" si="190">+SUM(AV124:BC124)</f>
        <v>1246838.870866</v>
      </c>
      <c r="BQ124" s="71">
        <f t="shared" ref="BQ124:BQ130" si="191">+SUM(BD124:BF124)</f>
        <v>123658.6702374625</v>
      </c>
      <c r="BR124" s="71">
        <f t="shared" ref="BR124:BR130" si="192">+SUM(BG124)</f>
        <v>98868.415833333333</v>
      </c>
      <c r="BS124" s="71">
        <f t="shared" ref="BS124:BS130" si="193">+SUM(BH124:BI124)</f>
        <v>65837.5</v>
      </c>
      <c r="BT124" s="71">
        <f t="shared" si="186"/>
        <v>0</v>
      </c>
      <c r="BU124" s="71">
        <f t="shared" ref="BU124:BU130" si="194">+SUM(BP124:BT124)</f>
        <v>1535203.4569367957</v>
      </c>
      <c r="BW124" s="68"/>
      <c r="BX124" s="71">
        <f t="shared" si="187"/>
        <v>0</v>
      </c>
      <c r="BY124" s="71">
        <f t="shared" si="187"/>
        <v>0</v>
      </c>
      <c r="BZ124" s="71">
        <f t="shared" si="187"/>
        <v>0</v>
      </c>
      <c r="CA124" s="71">
        <f t="shared" si="187"/>
        <v>1535203.4569367957</v>
      </c>
      <c r="CB124" s="71">
        <f t="shared" si="187"/>
        <v>0</v>
      </c>
      <c r="CC124" s="71">
        <f t="shared" si="187"/>
        <v>0</v>
      </c>
      <c r="CD124" s="71">
        <f t="shared" si="187"/>
        <v>0</v>
      </c>
      <c r="CE124" s="71">
        <f t="shared" si="187"/>
        <v>0</v>
      </c>
      <c r="CF124" s="71">
        <f t="shared" si="187"/>
        <v>0</v>
      </c>
      <c r="CG124" s="71">
        <f t="shared" si="187"/>
        <v>0</v>
      </c>
      <c r="CH124" s="71">
        <f t="shared" si="187"/>
        <v>0</v>
      </c>
      <c r="CI124" s="71">
        <f t="shared" si="187"/>
        <v>0</v>
      </c>
      <c r="CJ124" s="71">
        <f t="shared" si="187"/>
        <v>0</v>
      </c>
      <c r="CK124" s="71">
        <f t="shared" si="187"/>
        <v>0</v>
      </c>
      <c r="CL124" s="71">
        <f t="shared" si="187"/>
        <v>0</v>
      </c>
      <c r="CM124" s="71">
        <f t="shared" si="187"/>
        <v>0</v>
      </c>
      <c r="CN124" s="71">
        <f t="shared" si="188"/>
        <v>0</v>
      </c>
      <c r="CQ124" s="72">
        <f t="shared" si="170"/>
        <v>0</v>
      </c>
      <c r="CR124" s="72">
        <f t="shared" si="170"/>
        <v>0</v>
      </c>
      <c r="CS124" s="72">
        <f t="shared" si="170"/>
        <v>0</v>
      </c>
      <c r="CT124" s="72">
        <f t="shared" si="170"/>
        <v>1246838.870866</v>
      </c>
      <c r="CU124" s="72">
        <f t="shared" si="170"/>
        <v>0</v>
      </c>
      <c r="CV124" s="72">
        <f t="shared" si="170"/>
        <v>0</v>
      </c>
      <c r="CW124" s="72">
        <f t="shared" si="170"/>
        <v>0</v>
      </c>
      <c r="CX124" s="72">
        <f t="shared" si="170"/>
        <v>0</v>
      </c>
      <c r="CY124" s="72">
        <f t="shared" si="170"/>
        <v>0</v>
      </c>
      <c r="CZ124" s="72">
        <f t="shared" si="170"/>
        <v>0</v>
      </c>
      <c r="DA124" s="72">
        <f t="shared" si="170"/>
        <v>0</v>
      </c>
      <c r="DB124" s="72">
        <f t="shared" si="170"/>
        <v>0</v>
      </c>
      <c r="DC124" s="72">
        <f t="shared" si="170"/>
        <v>0</v>
      </c>
      <c r="DD124" s="72">
        <f t="shared" si="170"/>
        <v>0</v>
      </c>
      <c r="DE124" s="72">
        <f t="shared" si="170"/>
        <v>0</v>
      </c>
      <c r="DF124" s="72">
        <f t="shared" si="92"/>
        <v>0</v>
      </c>
      <c r="DG124" s="73"/>
      <c r="DI124" s="72">
        <f t="shared" si="189"/>
        <v>0</v>
      </c>
      <c r="DJ124" s="72">
        <f t="shared" si="189"/>
        <v>0</v>
      </c>
      <c r="DK124" s="72">
        <f t="shared" si="189"/>
        <v>0</v>
      </c>
      <c r="DL124" s="72">
        <f t="shared" si="189"/>
        <v>123658.6702374625</v>
      </c>
      <c r="DM124" s="72">
        <f t="shared" si="189"/>
        <v>0</v>
      </c>
      <c r="DN124" s="72">
        <f t="shared" si="189"/>
        <v>0</v>
      </c>
      <c r="DO124" s="72">
        <f t="shared" si="189"/>
        <v>0</v>
      </c>
      <c r="DP124" s="72">
        <f t="shared" si="189"/>
        <v>0</v>
      </c>
      <c r="DQ124" s="72">
        <f t="shared" si="189"/>
        <v>0</v>
      </c>
      <c r="DR124" s="72">
        <f t="shared" si="189"/>
        <v>0</v>
      </c>
      <c r="DS124" s="72">
        <f t="shared" si="189"/>
        <v>0</v>
      </c>
      <c r="DT124" s="72">
        <f t="shared" si="189"/>
        <v>0</v>
      </c>
      <c r="DU124" s="72">
        <f t="shared" si="189"/>
        <v>0</v>
      </c>
      <c r="DV124" s="72">
        <f t="shared" si="189"/>
        <v>0</v>
      </c>
      <c r="DW124" s="72">
        <f t="shared" si="189"/>
        <v>0</v>
      </c>
      <c r="DX124" s="72">
        <f t="shared" si="189"/>
        <v>0</v>
      </c>
      <c r="EA124" s="72">
        <f t="shared" si="171"/>
        <v>0</v>
      </c>
      <c r="EB124" s="72">
        <f t="shared" si="171"/>
        <v>0</v>
      </c>
      <c r="EC124" s="72">
        <f t="shared" si="171"/>
        <v>0</v>
      </c>
      <c r="ED124" s="72">
        <f t="shared" si="171"/>
        <v>98868.415833333333</v>
      </c>
      <c r="EE124" s="72">
        <f t="shared" si="171"/>
        <v>0</v>
      </c>
      <c r="EF124" s="72">
        <f t="shared" si="171"/>
        <v>0</v>
      </c>
      <c r="EG124" s="72">
        <f t="shared" si="171"/>
        <v>0</v>
      </c>
      <c r="EH124" s="72">
        <f t="shared" si="171"/>
        <v>0</v>
      </c>
      <c r="EI124" s="72">
        <f t="shared" si="171"/>
        <v>0</v>
      </c>
      <c r="EJ124" s="72">
        <f t="shared" si="171"/>
        <v>0</v>
      </c>
      <c r="EK124" s="72">
        <f t="shared" si="171"/>
        <v>0</v>
      </c>
      <c r="EL124" s="72">
        <f t="shared" si="171"/>
        <v>0</v>
      </c>
      <c r="EM124" s="72">
        <f t="shared" si="171"/>
        <v>0</v>
      </c>
      <c r="EN124" s="72">
        <f t="shared" si="171"/>
        <v>0</v>
      </c>
      <c r="EO124" s="72">
        <f t="shared" si="171"/>
        <v>0</v>
      </c>
      <c r="EP124" s="72">
        <f t="shared" si="93"/>
        <v>0</v>
      </c>
      <c r="ES124" s="72">
        <f t="shared" si="172"/>
        <v>0</v>
      </c>
      <c r="ET124" s="72">
        <f t="shared" si="172"/>
        <v>0</v>
      </c>
      <c r="EU124" s="72">
        <f t="shared" si="172"/>
        <v>0</v>
      </c>
      <c r="EV124" s="72">
        <f t="shared" si="172"/>
        <v>65837.5</v>
      </c>
      <c r="EW124" s="72">
        <f t="shared" si="172"/>
        <v>0</v>
      </c>
      <c r="EX124" s="72">
        <f t="shared" si="172"/>
        <v>0</v>
      </c>
      <c r="EY124" s="72">
        <f t="shared" si="172"/>
        <v>0</v>
      </c>
      <c r="EZ124" s="72">
        <f t="shared" si="172"/>
        <v>0</v>
      </c>
      <c r="FA124" s="72">
        <f t="shared" si="172"/>
        <v>0</v>
      </c>
      <c r="FB124" s="72">
        <f t="shared" si="172"/>
        <v>0</v>
      </c>
      <c r="FC124" s="72">
        <f t="shared" si="172"/>
        <v>0</v>
      </c>
      <c r="FD124" s="72">
        <f t="shared" si="172"/>
        <v>0</v>
      </c>
      <c r="FE124" s="72">
        <f t="shared" si="172"/>
        <v>0</v>
      </c>
      <c r="FF124" s="72">
        <f t="shared" si="172"/>
        <v>0</v>
      </c>
      <c r="FG124" s="72">
        <f t="shared" si="172"/>
        <v>0</v>
      </c>
      <c r="FH124" s="72">
        <f t="shared" si="94"/>
        <v>0</v>
      </c>
      <c r="FK124" s="72">
        <f t="shared" si="167"/>
        <v>0</v>
      </c>
      <c r="FL124" s="72">
        <f t="shared" si="167"/>
        <v>0</v>
      </c>
      <c r="FM124" s="72">
        <f t="shared" si="167"/>
        <v>0</v>
      </c>
      <c r="FN124" s="72">
        <f t="shared" si="167"/>
        <v>0</v>
      </c>
      <c r="FO124" s="72">
        <f t="shared" si="167"/>
        <v>0</v>
      </c>
      <c r="FP124" s="72">
        <f t="shared" si="167"/>
        <v>0</v>
      </c>
      <c r="FQ124" s="72">
        <f t="shared" si="167"/>
        <v>0</v>
      </c>
      <c r="FR124" s="72">
        <f t="shared" si="167"/>
        <v>0</v>
      </c>
      <c r="FS124" s="72">
        <f t="shared" si="167"/>
        <v>0</v>
      </c>
      <c r="FT124" s="72">
        <f t="shared" si="167"/>
        <v>0</v>
      </c>
      <c r="FU124" s="72">
        <f t="shared" si="167"/>
        <v>0</v>
      </c>
      <c r="FV124" s="72">
        <f t="shared" si="167"/>
        <v>0</v>
      </c>
      <c r="FW124" s="72">
        <f t="shared" si="167"/>
        <v>0</v>
      </c>
      <c r="FX124" s="72">
        <f t="shared" si="167"/>
        <v>0</v>
      </c>
      <c r="FY124" s="72">
        <f t="shared" si="167"/>
        <v>0</v>
      </c>
      <c r="FZ124" s="72">
        <f t="shared" si="167"/>
        <v>0</v>
      </c>
    </row>
    <row r="125" spans="2:182" s="63" customFormat="1" x14ac:dyDescent="0.25">
      <c r="B125" s="59">
        <v>105</v>
      </c>
      <c r="C125" s="60" t="s">
        <v>30</v>
      </c>
      <c r="D125" s="61" t="s">
        <v>51</v>
      </c>
      <c r="E125" s="62" t="s">
        <v>136</v>
      </c>
      <c r="F125" s="62" t="s">
        <v>137</v>
      </c>
      <c r="H125" s="64">
        <v>44887</v>
      </c>
      <c r="I125" s="64">
        <v>44897</v>
      </c>
      <c r="J125" s="64">
        <v>44904</v>
      </c>
      <c r="K125" s="64">
        <v>44912</v>
      </c>
      <c r="L125" s="64">
        <v>44915</v>
      </c>
      <c r="M125" s="64">
        <v>44927</v>
      </c>
      <c r="N125" s="64">
        <v>45108</v>
      </c>
      <c r="O125" s="65">
        <v>6</v>
      </c>
      <c r="Q125" s="65">
        <v>0</v>
      </c>
      <c r="R125" s="65">
        <v>0</v>
      </c>
      <c r="S125" s="66">
        <v>1</v>
      </c>
      <c r="T125" s="66">
        <v>1</v>
      </c>
      <c r="U125" s="66">
        <v>1</v>
      </c>
      <c r="V125" s="66">
        <v>1</v>
      </c>
      <c r="W125" s="66">
        <v>1</v>
      </c>
      <c r="X125" s="66">
        <v>1</v>
      </c>
      <c r="Y125" s="66">
        <v>0</v>
      </c>
      <c r="Z125" s="66"/>
      <c r="AA125" s="66"/>
      <c r="AB125" s="66"/>
      <c r="AC125" s="65"/>
      <c r="AD125" s="65"/>
      <c r="AE125" s="65"/>
      <c r="AF125" s="65"/>
      <c r="AG125" s="65"/>
      <c r="AI125" s="65">
        <f t="shared" si="0"/>
        <v>6</v>
      </c>
      <c r="AK125" s="67">
        <v>973087.99</v>
      </c>
      <c r="AL125" s="67">
        <v>158333</v>
      </c>
      <c r="AM125" s="67">
        <v>0</v>
      </c>
      <c r="AN125" s="67">
        <v>55000</v>
      </c>
      <c r="AO125" s="67">
        <f t="shared" si="173"/>
        <v>129547.70335500001</v>
      </c>
      <c r="AP125" s="67">
        <f t="shared" si="174"/>
        <v>79199.469300000012</v>
      </c>
      <c r="AQ125" s="67">
        <f t="shared" si="175"/>
        <v>6788.5259400000004</v>
      </c>
      <c r="AR125" s="67">
        <f t="shared" si="176"/>
        <v>0</v>
      </c>
      <c r="AS125" s="67">
        <f t="shared" si="168"/>
        <v>5531.4116562000017</v>
      </c>
      <c r="AT125" s="67">
        <f t="shared" si="26"/>
        <v>965353.87974879995</v>
      </c>
      <c r="AU125" s="68"/>
      <c r="AV125" s="69">
        <f t="shared" si="27"/>
        <v>973087.99</v>
      </c>
      <c r="AW125" s="69">
        <f t="shared" si="27"/>
        <v>158333</v>
      </c>
      <c r="AX125" s="69">
        <f t="shared" si="27"/>
        <v>0</v>
      </c>
      <c r="AY125" s="69">
        <f t="shared" si="27"/>
        <v>55000</v>
      </c>
      <c r="AZ125" s="67">
        <f t="shared" si="177"/>
        <v>27154.103760000002</v>
      </c>
      <c r="BA125" s="69">
        <f t="shared" si="178"/>
        <v>0</v>
      </c>
      <c r="BB125" s="69">
        <f t="shared" si="179"/>
        <v>10748.499405</v>
      </c>
      <c r="BC125" s="69">
        <f t="shared" si="180"/>
        <v>22515.277701000003</v>
      </c>
      <c r="BD125" s="69">
        <f t="shared" si="28"/>
        <v>65999.557750000007</v>
      </c>
      <c r="BE125" s="69">
        <f t="shared" si="169"/>
        <v>54736.199437499999</v>
      </c>
      <c r="BF125" s="69">
        <f t="shared" si="181"/>
        <v>2922.9130499624935</v>
      </c>
      <c r="BG125" s="69">
        <f t="shared" si="182"/>
        <v>98868.415833333333</v>
      </c>
      <c r="BH125" s="69">
        <f t="shared" si="183"/>
        <v>62500</v>
      </c>
      <c r="BI125" s="69">
        <f t="shared" si="184"/>
        <v>3337.5</v>
      </c>
      <c r="BJ125" s="69">
        <f t="shared" si="132"/>
        <v>0</v>
      </c>
      <c r="BK125" s="69">
        <f t="shared" si="185"/>
        <v>0</v>
      </c>
      <c r="BL125" s="69">
        <f t="shared" si="133"/>
        <v>0</v>
      </c>
      <c r="BM125" s="69"/>
      <c r="BN125" s="69">
        <f t="shared" si="29"/>
        <v>1535203.4569367957</v>
      </c>
      <c r="BO125" s="70"/>
      <c r="BP125" s="71">
        <f t="shared" si="190"/>
        <v>1246838.870866</v>
      </c>
      <c r="BQ125" s="71">
        <f t="shared" si="191"/>
        <v>123658.6702374625</v>
      </c>
      <c r="BR125" s="71">
        <f t="shared" si="192"/>
        <v>98868.415833333333</v>
      </c>
      <c r="BS125" s="71">
        <f t="shared" si="193"/>
        <v>65837.5</v>
      </c>
      <c r="BT125" s="71">
        <f t="shared" si="186"/>
        <v>0</v>
      </c>
      <c r="BU125" s="71">
        <f t="shared" si="194"/>
        <v>1535203.4569367957</v>
      </c>
      <c r="BW125" s="68"/>
      <c r="BX125" s="71">
        <f t="shared" si="187"/>
        <v>0</v>
      </c>
      <c r="BY125" s="71">
        <f t="shared" si="187"/>
        <v>0</v>
      </c>
      <c r="BZ125" s="71">
        <f t="shared" si="187"/>
        <v>1535203.4569367957</v>
      </c>
      <c r="CA125" s="71">
        <f t="shared" si="187"/>
        <v>1535203.4569367957</v>
      </c>
      <c r="CB125" s="71">
        <f t="shared" si="187"/>
        <v>1535203.4569367957</v>
      </c>
      <c r="CC125" s="71">
        <f t="shared" si="187"/>
        <v>1535203.4569367957</v>
      </c>
      <c r="CD125" s="71">
        <f t="shared" si="187"/>
        <v>1535203.4569367957</v>
      </c>
      <c r="CE125" s="71">
        <f t="shared" si="187"/>
        <v>1535203.4569367957</v>
      </c>
      <c r="CF125" s="71">
        <f t="shared" si="187"/>
        <v>0</v>
      </c>
      <c r="CG125" s="71">
        <f t="shared" si="187"/>
        <v>0</v>
      </c>
      <c r="CH125" s="71">
        <f t="shared" si="187"/>
        <v>0</v>
      </c>
      <c r="CI125" s="71">
        <f t="shared" si="187"/>
        <v>0</v>
      </c>
      <c r="CJ125" s="71">
        <f t="shared" si="187"/>
        <v>0</v>
      </c>
      <c r="CK125" s="71">
        <f t="shared" si="187"/>
        <v>0</v>
      </c>
      <c r="CL125" s="71">
        <f t="shared" si="187"/>
        <v>0</v>
      </c>
      <c r="CM125" s="71">
        <f t="shared" si="187"/>
        <v>0</v>
      </c>
      <c r="CN125" s="71">
        <f t="shared" si="188"/>
        <v>0</v>
      </c>
      <c r="CQ125" s="72">
        <f t="shared" si="170"/>
        <v>0</v>
      </c>
      <c r="CR125" s="72">
        <f t="shared" si="170"/>
        <v>0</v>
      </c>
      <c r="CS125" s="72">
        <f t="shared" si="170"/>
        <v>1246838.870866</v>
      </c>
      <c r="CT125" s="72">
        <f t="shared" si="170"/>
        <v>1246838.870866</v>
      </c>
      <c r="CU125" s="72">
        <f t="shared" si="170"/>
        <v>1246838.870866</v>
      </c>
      <c r="CV125" s="72">
        <f t="shared" si="170"/>
        <v>1246838.870866</v>
      </c>
      <c r="CW125" s="72">
        <f t="shared" si="170"/>
        <v>1246838.870866</v>
      </c>
      <c r="CX125" s="72">
        <f t="shared" si="170"/>
        <v>1246838.870866</v>
      </c>
      <c r="CY125" s="72">
        <f t="shared" si="170"/>
        <v>0</v>
      </c>
      <c r="CZ125" s="72">
        <f t="shared" si="170"/>
        <v>0</v>
      </c>
      <c r="DA125" s="72">
        <f t="shared" si="170"/>
        <v>0</v>
      </c>
      <c r="DB125" s="72">
        <f t="shared" si="170"/>
        <v>0</v>
      </c>
      <c r="DC125" s="72">
        <f t="shared" si="170"/>
        <v>0</v>
      </c>
      <c r="DD125" s="72">
        <f t="shared" si="170"/>
        <v>0</v>
      </c>
      <c r="DE125" s="72">
        <f t="shared" si="170"/>
        <v>0</v>
      </c>
      <c r="DF125" s="72">
        <f t="shared" si="92"/>
        <v>0</v>
      </c>
      <c r="DG125" s="73"/>
      <c r="DI125" s="72">
        <f t="shared" si="189"/>
        <v>0</v>
      </c>
      <c r="DJ125" s="72">
        <f t="shared" si="189"/>
        <v>0</v>
      </c>
      <c r="DK125" s="72">
        <f t="shared" si="189"/>
        <v>123658.6702374625</v>
      </c>
      <c r="DL125" s="72">
        <f t="shared" si="189"/>
        <v>123658.6702374625</v>
      </c>
      <c r="DM125" s="72">
        <f t="shared" si="189"/>
        <v>123658.6702374625</v>
      </c>
      <c r="DN125" s="72">
        <f t="shared" si="189"/>
        <v>123658.6702374625</v>
      </c>
      <c r="DO125" s="72">
        <f t="shared" si="189"/>
        <v>123658.6702374625</v>
      </c>
      <c r="DP125" s="72">
        <f t="shared" si="189"/>
        <v>123658.6702374625</v>
      </c>
      <c r="DQ125" s="72">
        <f t="shared" si="189"/>
        <v>0</v>
      </c>
      <c r="DR125" s="72">
        <f t="shared" si="189"/>
        <v>0</v>
      </c>
      <c r="DS125" s="72">
        <f t="shared" si="189"/>
        <v>0</v>
      </c>
      <c r="DT125" s="72">
        <f t="shared" si="189"/>
        <v>0</v>
      </c>
      <c r="DU125" s="72">
        <f t="shared" si="189"/>
        <v>0</v>
      </c>
      <c r="DV125" s="72">
        <f t="shared" si="189"/>
        <v>0</v>
      </c>
      <c r="DW125" s="72">
        <f t="shared" si="189"/>
        <v>0</v>
      </c>
      <c r="DX125" s="72">
        <f t="shared" si="189"/>
        <v>0</v>
      </c>
      <c r="EA125" s="72">
        <f t="shared" si="171"/>
        <v>0</v>
      </c>
      <c r="EB125" s="72">
        <f t="shared" si="171"/>
        <v>0</v>
      </c>
      <c r="EC125" s="72">
        <f t="shared" si="171"/>
        <v>98868.415833333333</v>
      </c>
      <c r="ED125" s="72">
        <f t="shared" si="171"/>
        <v>98868.415833333333</v>
      </c>
      <c r="EE125" s="72">
        <f t="shared" si="171"/>
        <v>98868.415833333333</v>
      </c>
      <c r="EF125" s="72">
        <f t="shared" si="171"/>
        <v>98868.415833333333</v>
      </c>
      <c r="EG125" s="72">
        <f t="shared" si="171"/>
        <v>98868.415833333333</v>
      </c>
      <c r="EH125" s="72">
        <f t="shared" si="171"/>
        <v>98868.415833333333</v>
      </c>
      <c r="EI125" s="72">
        <f t="shared" si="171"/>
        <v>0</v>
      </c>
      <c r="EJ125" s="72">
        <f t="shared" si="171"/>
        <v>0</v>
      </c>
      <c r="EK125" s="72">
        <f t="shared" si="171"/>
        <v>0</v>
      </c>
      <c r="EL125" s="72">
        <f t="shared" si="171"/>
        <v>0</v>
      </c>
      <c r="EM125" s="72">
        <f t="shared" si="171"/>
        <v>0</v>
      </c>
      <c r="EN125" s="72">
        <f t="shared" si="171"/>
        <v>0</v>
      </c>
      <c r="EO125" s="72">
        <f t="shared" si="171"/>
        <v>0</v>
      </c>
      <c r="EP125" s="72">
        <f t="shared" si="93"/>
        <v>0</v>
      </c>
      <c r="ES125" s="72">
        <f t="shared" si="172"/>
        <v>0</v>
      </c>
      <c r="ET125" s="72">
        <f t="shared" si="172"/>
        <v>0</v>
      </c>
      <c r="EU125" s="72">
        <f t="shared" si="172"/>
        <v>65837.5</v>
      </c>
      <c r="EV125" s="72">
        <f t="shared" si="172"/>
        <v>65837.5</v>
      </c>
      <c r="EW125" s="72">
        <f t="shared" si="172"/>
        <v>65837.5</v>
      </c>
      <c r="EX125" s="72">
        <f t="shared" si="172"/>
        <v>65837.5</v>
      </c>
      <c r="EY125" s="72">
        <f t="shared" si="172"/>
        <v>65837.5</v>
      </c>
      <c r="EZ125" s="72">
        <f t="shared" si="172"/>
        <v>65837.5</v>
      </c>
      <c r="FA125" s="72">
        <f t="shared" si="172"/>
        <v>0</v>
      </c>
      <c r="FB125" s="72">
        <f t="shared" si="172"/>
        <v>0</v>
      </c>
      <c r="FC125" s="72">
        <f t="shared" si="172"/>
        <v>0</v>
      </c>
      <c r="FD125" s="72">
        <f t="shared" si="172"/>
        <v>0</v>
      </c>
      <c r="FE125" s="72">
        <f t="shared" si="172"/>
        <v>0</v>
      </c>
      <c r="FF125" s="72">
        <f t="shared" si="172"/>
        <v>0</v>
      </c>
      <c r="FG125" s="72">
        <f t="shared" si="172"/>
        <v>0</v>
      </c>
      <c r="FH125" s="72">
        <f t="shared" si="94"/>
        <v>0</v>
      </c>
      <c r="FK125" s="72">
        <f t="shared" si="167"/>
        <v>0</v>
      </c>
      <c r="FL125" s="72">
        <f t="shared" si="167"/>
        <v>0</v>
      </c>
      <c r="FM125" s="72">
        <f t="shared" si="167"/>
        <v>0</v>
      </c>
      <c r="FN125" s="72">
        <f t="shared" si="167"/>
        <v>0</v>
      </c>
      <c r="FO125" s="72">
        <f t="shared" si="167"/>
        <v>0</v>
      </c>
      <c r="FP125" s="72">
        <f t="shared" si="167"/>
        <v>0</v>
      </c>
      <c r="FQ125" s="72">
        <f t="shared" si="167"/>
        <v>0</v>
      </c>
      <c r="FR125" s="72">
        <f t="shared" si="167"/>
        <v>0</v>
      </c>
      <c r="FS125" s="72">
        <f t="shared" si="167"/>
        <v>0</v>
      </c>
      <c r="FT125" s="72">
        <f t="shared" si="167"/>
        <v>0</v>
      </c>
      <c r="FU125" s="72">
        <f t="shared" si="167"/>
        <v>0</v>
      </c>
      <c r="FV125" s="72">
        <f t="shared" si="167"/>
        <v>0</v>
      </c>
      <c r="FW125" s="72">
        <f t="shared" si="167"/>
        <v>0</v>
      </c>
      <c r="FX125" s="72">
        <f t="shared" si="167"/>
        <v>0</v>
      </c>
      <c r="FY125" s="72">
        <f t="shared" si="167"/>
        <v>0</v>
      </c>
      <c r="FZ125" s="72">
        <f t="shared" si="167"/>
        <v>0</v>
      </c>
    </row>
    <row r="126" spans="2:182" s="63" customFormat="1" x14ac:dyDescent="0.25">
      <c r="B126" s="59">
        <v>106</v>
      </c>
      <c r="C126" s="60" t="s">
        <v>30</v>
      </c>
      <c r="D126" s="61" t="s">
        <v>51</v>
      </c>
      <c r="E126" s="74" t="s">
        <v>136</v>
      </c>
      <c r="F126" s="74" t="s">
        <v>137</v>
      </c>
      <c r="H126" s="64">
        <v>44887</v>
      </c>
      <c r="I126" s="64">
        <v>44897</v>
      </c>
      <c r="J126" s="64">
        <v>44904</v>
      </c>
      <c r="K126" s="64">
        <v>44912</v>
      </c>
      <c r="L126" s="64">
        <v>44915</v>
      </c>
      <c r="M126" s="64">
        <v>44927</v>
      </c>
      <c r="N126" s="64">
        <v>45108</v>
      </c>
      <c r="O126" s="65">
        <v>6</v>
      </c>
      <c r="Q126" s="65">
        <v>0</v>
      </c>
      <c r="R126" s="65">
        <v>0</v>
      </c>
      <c r="S126" s="66">
        <v>1</v>
      </c>
      <c r="T126" s="66">
        <v>1</v>
      </c>
      <c r="U126" s="66">
        <v>1</v>
      </c>
      <c r="V126" s="66">
        <v>1</v>
      </c>
      <c r="W126" s="66">
        <v>1</v>
      </c>
      <c r="X126" s="66">
        <v>1</v>
      </c>
      <c r="Y126" s="66">
        <v>0</v>
      </c>
      <c r="Z126" s="66"/>
      <c r="AA126" s="66"/>
      <c r="AB126" s="66"/>
      <c r="AC126" s="65"/>
      <c r="AD126" s="65"/>
      <c r="AE126" s="65"/>
      <c r="AF126" s="65"/>
      <c r="AG126" s="65"/>
      <c r="AI126" s="65">
        <f t="shared" si="0"/>
        <v>6</v>
      </c>
      <c r="AK126" s="67">
        <v>973087.99</v>
      </c>
      <c r="AL126" s="67">
        <v>158333</v>
      </c>
      <c r="AM126" s="67">
        <v>0</v>
      </c>
      <c r="AN126" s="67">
        <v>55000</v>
      </c>
      <c r="AO126" s="67">
        <f t="shared" si="173"/>
        <v>129547.70335500001</v>
      </c>
      <c r="AP126" s="67">
        <f t="shared" si="174"/>
        <v>79199.469300000012</v>
      </c>
      <c r="AQ126" s="67">
        <f t="shared" si="175"/>
        <v>6788.5259400000004</v>
      </c>
      <c r="AR126" s="67">
        <f t="shared" si="176"/>
        <v>0</v>
      </c>
      <c r="AS126" s="67">
        <f t="shared" si="168"/>
        <v>5531.4116562000017</v>
      </c>
      <c r="AT126" s="67">
        <f t="shared" si="26"/>
        <v>965353.87974879995</v>
      </c>
      <c r="AU126" s="68"/>
      <c r="AV126" s="69">
        <f t="shared" si="27"/>
        <v>973087.99</v>
      </c>
      <c r="AW126" s="69">
        <f t="shared" si="27"/>
        <v>158333</v>
      </c>
      <c r="AX126" s="69">
        <f t="shared" si="27"/>
        <v>0</v>
      </c>
      <c r="AY126" s="69">
        <f t="shared" si="27"/>
        <v>55000</v>
      </c>
      <c r="AZ126" s="67">
        <f t="shared" si="177"/>
        <v>27154.103760000002</v>
      </c>
      <c r="BA126" s="69">
        <f t="shared" si="178"/>
        <v>0</v>
      </c>
      <c r="BB126" s="69">
        <f t="shared" si="179"/>
        <v>10748.499405</v>
      </c>
      <c r="BC126" s="69">
        <f t="shared" si="180"/>
        <v>22515.277701000003</v>
      </c>
      <c r="BD126" s="69">
        <f t="shared" si="28"/>
        <v>65999.557750000007</v>
      </c>
      <c r="BE126" s="69">
        <f t="shared" si="169"/>
        <v>54736.199437499999</v>
      </c>
      <c r="BF126" s="69">
        <f t="shared" si="181"/>
        <v>2922.9130499624935</v>
      </c>
      <c r="BG126" s="69">
        <f t="shared" si="182"/>
        <v>98868.415833333333</v>
      </c>
      <c r="BH126" s="69">
        <f t="shared" si="183"/>
        <v>62500</v>
      </c>
      <c r="BI126" s="69">
        <f t="shared" si="184"/>
        <v>3337.5</v>
      </c>
      <c r="BJ126" s="69">
        <f t="shared" si="132"/>
        <v>0</v>
      </c>
      <c r="BK126" s="69">
        <f t="shared" si="185"/>
        <v>0</v>
      </c>
      <c r="BL126" s="69">
        <f t="shared" si="133"/>
        <v>0</v>
      </c>
      <c r="BM126" s="69"/>
      <c r="BN126" s="69">
        <f t="shared" si="29"/>
        <v>1535203.4569367957</v>
      </c>
      <c r="BO126" s="70"/>
      <c r="BP126" s="71">
        <f t="shared" si="190"/>
        <v>1246838.870866</v>
      </c>
      <c r="BQ126" s="71">
        <f t="shared" si="191"/>
        <v>123658.6702374625</v>
      </c>
      <c r="BR126" s="71">
        <f t="shared" si="192"/>
        <v>98868.415833333333</v>
      </c>
      <c r="BS126" s="71">
        <f t="shared" si="193"/>
        <v>65837.5</v>
      </c>
      <c r="BT126" s="71">
        <f t="shared" si="186"/>
        <v>0</v>
      </c>
      <c r="BU126" s="71">
        <f t="shared" si="194"/>
        <v>1535203.4569367957</v>
      </c>
      <c r="BW126" s="68"/>
      <c r="BX126" s="71">
        <f t="shared" si="187"/>
        <v>0</v>
      </c>
      <c r="BY126" s="71">
        <f t="shared" si="187"/>
        <v>0</v>
      </c>
      <c r="BZ126" s="71">
        <f t="shared" si="187"/>
        <v>1535203.4569367957</v>
      </c>
      <c r="CA126" s="71">
        <f t="shared" si="187"/>
        <v>1535203.4569367957</v>
      </c>
      <c r="CB126" s="71">
        <f t="shared" si="187"/>
        <v>1535203.4569367957</v>
      </c>
      <c r="CC126" s="71">
        <f t="shared" si="187"/>
        <v>1535203.4569367957</v>
      </c>
      <c r="CD126" s="71">
        <f t="shared" si="187"/>
        <v>1535203.4569367957</v>
      </c>
      <c r="CE126" s="71">
        <f t="shared" si="187"/>
        <v>1535203.4569367957</v>
      </c>
      <c r="CF126" s="71">
        <f t="shared" si="187"/>
        <v>0</v>
      </c>
      <c r="CG126" s="71">
        <f t="shared" si="187"/>
        <v>0</v>
      </c>
      <c r="CH126" s="71">
        <f t="shared" si="187"/>
        <v>0</v>
      </c>
      <c r="CI126" s="71">
        <f t="shared" si="187"/>
        <v>0</v>
      </c>
      <c r="CJ126" s="71">
        <f t="shared" si="187"/>
        <v>0</v>
      </c>
      <c r="CK126" s="71">
        <f t="shared" si="187"/>
        <v>0</v>
      </c>
      <c r="CL126" s="71">
        <f t="shared" si="187"/>
        <v>0</v>
      </c>
      <c r="CM126" s="71">
        <f t="shared" si="187"/>
        <v>0</v>
      </c>
      <c r="CN126" s="71">
        <f t="shared" si="188"/>
        <v>0</v>
      </c>
      <c r="CQ126" s="72">
        <f t="shared" si="170"/>
        <v>0</v>
      </c>
      <c r="CR126" s="72">
        <f t="shared" si="170"/>
        <v>0</v>
      </c>
      <c r="CS126" s="72">
        <f t="shared" si="170"/>
        <v>1246838.870866</v>
      </c>
      <c r="CT126" s="72">
        <f t="shared" si="170"/>
        <v>1246838.870866</v>
      </c>
      <c r="CU126" s="72">
        <f t="shared" si="170"/>
        <v>1246838.870866</v>
      </c>
      <c r="CV126" s="72">
        <f t="shared" si="170"/>
        <v>1246838.870866</v>
      </c>
      <c r="CW126" s="72">
        <f t="shared" si="170"/>
        <v>1246838.870866</v>
      </c>
      <c r="CX126" s="72">
        <f t="shared" si="170"/>
        <v>1246838.870866</v>
      </c>
      <c r="CY126" s="72">
        <f t="shared" si="170"/>
        <v>0</v>
      </c>
      <c r="CZ126" s="72">
        <f t="shared" si="170"/>
        <v>0</v>
      </c>
      <c r="DA126" s="72">
        <f t="shared" si="170"/>
        <v>0</v>
      </c>
      <c r="DB126" s="72">
        <f t="shared" si="170"/>
        <v>0</v>
      </c>
      <c r="DC126" s="72">
        <f t="shared" si="170"/>
        <v>0</v>
      </c>
      <c r="DD126" s="72">
        <f t="shared" si="170"/>
        <v>0</v>
      </c>
      <c r="DE126" s="72">
        <f t="shared" si="170"/>
        <v>0</v>
      </c>
      <c r="DF126" s="72">
        <f t="shared" si="92"/>
        <v>0</v>
      </c>
      <c r="DG126" s="73"/>
      <c r="DI126" s="72">
        <f t="shared" si="189"/>
        <v>0</v>
      </c>
      <c r="DJ126" s="72">
        <f t="shared" si="189"/>
        <v>0</v>
      </c>
      <c r="DK126" s="72">
        <f t="shared" si="189"/>
        <v>123658.6702374625</v>
      </c>
      <c r="DL126" s="72">
        <f t="shared" si="189"/>
        <v>123658.6702374625</v>
      </c>
      <c r="DM126" s="72">
        <f t="shared" si="189"/>
        <v>123658.6702374625</v>
      </c>
      <c r="DN126" s="72">
        <f t="shared" si="189"/>
        <v>123658.6702374625</v>
      </c>
      <c r="DO126" s="72">
        <f t="shared" si="189"/>
        <v>123658.6702374625</v>
      </c>
      <c r="DP126" s="72">
        <f t="shared" si="189"/>
        <v>123658.6702374625</v>
      </c>
      <c r="DQ126" s="72">
        <f t="shared" si="189"/>
        <v>0</v>
      </c>
      <c r="DR126" s="72">
        <f t="shared" si="189"/>
        <v>0</v>
      </c>
      <c r="DS126" s="72">
        <f t="shared" si="189"/>
        <v>0</v>
      </c>
      <c r="DT126" s="72">
        <f t="shared" si="189"/>
        <v>0</v>
      </c>
      <c r="DU126" s="72">
        <f t="shared" si="189"/>
        <v>0</v>
      </c>
      <c r="DV126" s="72">
        <f t="shared" si="189"/>
        <v>0</v>
      </c>
      <c r="DW126" s="72">
        <f t="shared" si="189"/>
        <v>0</v>
      </c>
      <c r="DX126" s="72">
        <f t="shared" si="189"/>
        <v>0</v>
      </c>
      <c r="EA126" s="72">
        <f t="shared" si="171"/>
        <v>0</v>
      </c>
      <c r="EB126" s="72">
        <f t="shared" si="171"/>
        <v>0</v>
      </c>
      <c r="EC126" s="72">
        <f t="shared" si="171"/>
        <v>98868.415833333333</v>
      </c>
      <c r="ED126" s="72">
        <f t="shared" si="171"/>
        <v>98868.415833333333</v>
      </c>
      <c r="EE126" s="72">
        <f t="shared" si="171"/>
        <v>98868.415833333333</v>
      </c>
      <c r="EF126" s="72">
        <f t="shared" si="171"/>
        <v>98868.415833333333</v>
      </c>
      <c r="EG126" s="72">
        <f t="shared" si="171"/>
        <v>98868.415833333333</v>
      </c>
      <c r="EH126" s="72">
        <f t="shared" si="171"/>
        <v>98868.415833333333</v>
      </c>
      <c r="EI126" s="72">
        <f t="shared" si="171"/>
        <v>0</v>
      </c>
      <c r="EJ126" s="72">
        <f t="shared" si="171"/>
        <v>0</v>
      </c>
      <c r="EK126" s="72">
        <f t="shared" si="171"/>
        <v>0</v>
      </c>
      <c r="EL126" s="72">
        <f t="shared" si="171"/>
        <v>0</v>
      </c>
      <c r="EM126" s="72">
        <f t="shared" si="171"/>
        <v>0</v>
      </c>
      <c r="EN126" s="72">
        <f t="shared" si="171"/>
        <v>0</v>
      </c>
      <c r="EO126" s="72">
        <f t="shared" si="171"/>
        <v>0</v>
      </c>
      <c r="EP126" s="72">
        <f t="shared" si="93"/>
        <v>0</v>
      </c>
      <c r="ES126" s="72">
        <f t="shared" si="172"/>
        <v>0</v>
      </c>
      <c r="ET126" s="72">
        <f t="shared" si="172"/>
        <v>0</v>
      </c>
      <c r="EU126" s="72">
        <f t="shared" si="172"/>
        <v>65837.5</v>
      </c>
      <c r="EV126" s="72">
        <f t="shared" si="172"/>
        <v>65837.5</v>
      </c>
      <c r="EW126" s="72">
        <f t="shared" si="172"/>
        <v>65837.5</v>
      </c>
      <c r="EX126" s="72">
        <f t="shared" si="172"/>
        <v>65837.5</v>
      </c>
      <c r="EY126" s="72">
        <f t="shared" si="172"/>
        <v>65837.5</v>
      </c>
      <c r="EZ126" s="72">
        <f t="shared" si="172"/>
        <v>65837.5</v>
      </c>
      <c r="FA126" s="72">
        <f t="shared" si="172"/>
        <v>0</v>
      </c>
      <c r="FB126" s="72">
        <f t="shared" si="172"/>
        <v>0</v>
      </c>
      <c r="FC126" s="72">
        <f t="shared" si="172"/>
        <v>0</v>
      </c>
      <c r="FD126" s="72">
        <f t="shared" si="172"/>
        <v>0</v>
      </c>
      <c r="FE126" s="72">
        <f t="shared" si="172"/>
        <v>0</v>
      </c>
      <c r="FF126" s="72">
        <f t="shared" si="172"/>
        <v>0</v>
      </c>
      <c r="FG126" s="72">
        <f t="shared" si="172"/>
        <v>0</v>
      </c>
      <c r="FH126" s="72">
        <f t="shared" si="94"/>
        <v>0</v>
      </c>
      <c r="FK126" s="72">
        <f t="shared" si="167"/>
        <v>0</v>
      </c>
      <c r="FL126" s="72">
        <f t="shared" si="167"/>
        <v>0</v>
      </c>
      <c r="FM126" s="72">
        <f t="shared" si="167"/>
        <v>0</v>
      </c>
      <c r="FN126" s="72">
        <f t="shared" si="167"/>
        <v>0</v>
      </c>
      <c r="FO126" s="72">
        <f t="shared" si="167"/>
        <v>0</v>
      </c>
      <c r="FP126" s="72">
        <f t="shared" si="167"/>
        <v>0</v>
      </c>
      <c r="FQ126" s="72">
        <f t="shared" si="167"/>
        <v>0</v>
      </c>
      <c r="FR126" s="72">
        <f t="shared" si="167"/>
        <v>0</v>
      </c>
      <c r="FS126" s="72">
        <f t="shared" si="167"/>
        <v>0</v>
      </c>
      <c r="FT126" s="72">
        <f t="shared" si="167"/>
        <v>0</v>
      </c>
      <c r="FU126" s="72">
        <f t="shared" si="167"/>
        <v>0</v>
      </c>
      <c r="FV126" s="72">
        <f t="shared" si="167"/>
        <v>0</v>
      </c>
      <c r="FW126" s="72">
        <f t="shared" si="167"/>
        <v>0</v>
      </c>
      <c r="FX126" s="72">
        <f t="shared" si="167"/>
        <v>0</v>
      </c>
      <c r="FY126" s="72">
        <f t="shared" si="167"/>
        <v>0</v>
      </c>
      <c r="FZ126" s="72">
        <f t="shared" si="167"/>
        <v>0</v>
      </c>
    </row>
    <row r="127" spans="2:182" s="63" customFormat="1" x14ac:dyDescent="0.25">
      <c r="B127" s="59">
        <v>107</v>
      </c>
      <c r="C127" s="60" t="s">
        <v>30</v>
      </c>
      <c r="D127" s="61" t="s">
        <v>51</v>
      </c>
      <c r="E127" s="74" t="s">
        <v>136</v>
      </c>
      <c r="F127" s="74" t="s">
        <v>137</v>
      </c>
      <c r="H127" s="64">
        <v>44887</v>
      </c>
      <c r="I127" s="64">
        <v>44897</v>
      </c>
      <c r="J127" s="64">
        <v>44904</v>
      </c>
      <c r="K127" s="64">
        <v>44912</v>
      </c>
      <c r="L127" s="64">
        <v>44915</v>
      </c>
      <c r="M127" s="64">
        <v>44927</v>
      </c>
      <c r="N127" s="64">
        <v>45108</v>
      </c>
      <c r="O127" s="65">
        <v>6</v>
      </c>
      <c r="Q127" s="65">
        <v>0</v>
      </c>
      <c r="R127" s="65">
        <v>0</v>
      </c>
      <c r="S127" s="66">
        <v>1</v>
      </c>
      <c r="T127" s="66">
        <v>1</v>
      </c>
      <c r="U127" s="66">
        <v>1</v>
      </c>
      <c r="V127" s="66">
        <v>1</v>
      </c>
      <c r="W127" s="66">
        <v>1</v>
      </c>
      <c r="X127" s="66">
        <v>1</v>
      </c>
      <c r="Y127" s="66">
        <v>0</v>
      </c>
      <c r="Z127" s="66"/>
      <c r="AA127" s="66"/>
      <c r="AB127" s="66"/>
      <c r="AC127" s="65"/>
      <c r="AD127" s="65"/>
      <c r="AE127" s="65"/>
      <c r="AF127" s="65"/>
      <c r="AG127" s="65"/>
      <c r="AI127" s="65">
        <f t="shared" si="0"/>
        <v>6</v>
      </c>
      <c r="AK127" s="67">
        <v>973087.99</v>
      </c>
      <c r="AL127" s="67">
        <v>158333</v>
      </c>
      <c r="AM127" s="67">
        <v>0</v>
      </c>
      <c r="AN127" s="67">
        <v>55000</v>
      </c>
      <c r="AO127" s="67">
        <f t="shared" si="173"/>
        <v>129547.70335500001</v>
      </c>
      <c r="AP127" s="67">
        <f t="shared" si="174"/>
        <v>79199.469300000012</v>
      </c>
      <c r="AQ127" s="67">
        <f t="shared" si="175"/>
        <v>6788.5259400000004</v>
      </c>
      <c r="AR127" s="67">
        <f t="shared" si="176"/>
        <v>0</v>
      </c>
      <c r="AS127" s="67">
        <f t="shared" si="168"/>
        <v>5531.4116562000017</v>
      </c>
      <c r="AT127" s="67">
        <f t="shared" si="26"/>
        <v>965353.87974879995</v>
      </c>
      <c r="AU127" s="68"/>
      <c r="AV127" s="69">
        <f t="shared" si="27"/>
        <v>973087.99</v>
      </c>
      <c r="AW127" s="69">
        <f t="shared" si="27"/>
        <v>158333</v>
      </c>
      <c r="AX127" s="69">
        <f t="shared" si="27"/>
        <v>0</v>
      </c>
      <c r="AY127" s="69">
        <f t="shared" si="27"/>
        <v>55000</v>
      </c>
      <c r="AZ127" s="67">
        <f t="shared" si="177"/>
        <v>27154.103760000002</v>
      </c>
      <c r="BA127" s="69">
        <f t="shared" si="178"/>
        <v>0</v>
      </c>
      <c r="BB127" s="69">
        <f t="shared" si="179"/>
        <v>10748.499405</v>
      </c>
      <c r="BC127" s="69">
        <f t="shared" si="180"/>
        <v>22515.277701000003</v>
      </c>
      <c r="BD127" s="69">
        <f t="shared" si="28"/>
        <v>65999.557750000007</v>
      </c>
      <c r="BE127" s="69">
        <f t="shared" si="169"/>
        <v>54736.199437499999</v>
      </c>
      <c r="BF127" s="69">
        <f t="shared" si="181"/>
        <v>2922.9130499624935</v>
      </c>
      <c r="BG127" s="69">
        <f t="shared" si="182"/>
        <v>98868.415833333333</v>
      </c>
      <c r="BH127" s="69">
        <f t="shared" si="183"/>
        <v>62500</v>
      </c>
      <c r="BI127" s="69">
        <f t="shared" si="184"/>
        <v>3337.5</v>
      </c>
      <c r="BJ127" s="69">
        <f t="shared" si="132"/>
        <v>0</v>
      </c>
      <c r="BK127" s="69">
        <f t="shared" si="185"/>
        <v>0</v>
      </c>
      <c r="BL127" s="69">
        <f t="shared" si="133"/>
        <v>0</v>
      </c>
      <c r="BM127" s="69"/>
      <c r="BN127" s="69">
        <f t="shared" si="29"/>
        <v>1535203.4569367957</v>
      </c>
      <c r="BO127" s="70"/>
      <c r="BP127" s="71">
        <f t="shared" si="190"/>
        <v>1246838.870866</v>
      </c>
      <c r="BQ127" s="71">
        <f t="shared" si="191"/>
        <v>123658.6702374625</v>
      </c>
      <c r="BR127" s="71">
        <f t="shared" si="192"/>
        <v>98868.415833333333</v>
      </c>
      <c r="BS127" s="71">
        <f t="shared" si="193"/>
        <v>65837.5</v>
      </c>
      <c r="BT127" s="71">
        <f t="shared" si="186"/>
        <v>0</v>
      </c>
      <c r="BU127" s="71">
        <f t="shared" si="194"/>
        <v>1535203.4569367957</v>
      </c>
      <c r="BW127" s="68"/>
      <c r="BX127" s="71">
        <f t="shared" si="187"/>
        <v>0</v>
      </c>
      <c r="BY127" s="71">
        <f t="shared" si="187"/>
        <v>0</v>
      </c>
      <c r="BZ127" s="71">
        <f t="shared" si="187"/>
        <v>1535203.4569367957</v>
      </c>
      <c r="CA127" s="71">
        <f t="shared" si="187"/>
        <v>1535203.4569367957</v>
      </c>
      <c r="CB127" s="71">
        <f t="shared" si="187"/>
        <v>1535203.4569367957</v>
      </c>
      <c r="CC127" s="71">
        <f t="shared" si="187"/>
        <v>1535203.4569367957</v>
      </c>
      <c r="CD127" s="71">
        <f t="shared" si="187"/>
        <v>1535203.4569367957</v>
      </c>
      <c r="CE127" s="71">
        <f t="shared" si="187"/>
        <v>1535203.4569367957</v>
      </c>
      <c r="CF127" s="71">
        <f t="shared" si="187"/>
        <v>0</v>
      </c>
      <c r="CG127" s="71">
        <f t="shared" si="187"/>
        <v>0</v>
      </c>
      <c r="CH127" s="71">
        <f t="shared" si="187"/>
        <v>0</v>
      </c>
      <c r="CI127" s="71">
        <f t="shared" si="187"/>
        <v>0</v>
      </c>
      <c r="CJ127" s="71">
        <f t="shared" si="187"/>
        <v>0</v>
      </c>
      <c r="CK127" s="71">
        <f t="shared" si="187"/>
        <v>0</v>
      </c>
      <c r="CL127" s="71">
        <f t="shared" si="187"/>
        <v>0</v>
      </c>
      <c r="CM127" s="71">
        <f t="shared" si="187"/>
        <v>0</v>
      </c>
      <c r="CN127" s="71">
        <f t="shared" si="188"/>
        <v>0</v>
      </c>
      <c r="CQ127" s="72">
        <f t="shared" si="170"/>
        <v>0</v>
      </c>
      <c r="CR127" s="72">
        <f t="shared" si="170"/>
        <v>0</v>
      </c>
      <c r="CS127" s="72">
        <f t="shared" si="170"/>
        <v>1246838.870866</v>
      </c>
      <c r="CT127" s="72">
        <f t="shared" si="170"/>
        <v>1246838.870866</v>
      </c>
      <c r="CU127" s="72">
        <f t="shared" si="170"/>
        <v>1246838.870866</v>
      </c>
      <c r="CV127" s="72">
        <f t="shared" si="170"/>
        <v>1246838.870866</v>
      </c>
      <c r="CW127" s="72">
        <f t="shared" si="170"/>
        <v>1246838.870866</v>
      </c>
      <c r="CX127" s="72">
        <f t="shared" si="170"/>
        <v>1246838.870866</v>
      </c>
      <c r="CY127" s="72">
        <f t="shared" si="170"/>
        <v>0</v>
      </c>
      <c r="CZ127" s="72">
        <f t="shared" si="170"/>
        <v>0</v>
      </c>
      <c r="DA127" s="72">
        <f t="shared" si="170"/>
        <v>0</v>
      </c>
      <c r="DB127" s="72">
        <f t="shared" si="170"/>
        <v>0</v>
      </c>
      <c r="DC127" s="72">
        <f t="shared" si="170"/>
        <v>0</v>
      </c>
      <c r="DD127" s="72">
        <f t="shared" si="170"/>
        <v>0</v>
      </c>
      <c r="DE127" s="72">
        <f t="shared" si="170"/>
        <v>0</v>
      </c>
      <c r="DF127" s="72">
        <f t="shared" si="92"/>
        <v>0</v>
      </c>
      <c r="DG127" s="73"/>
      <c r="DI127" s="72">
        <f t="shared" si="189"/>
        <v>0</v>
      </c>
      <c r="DJ127" s="72">
        <f t="shared" si="189"/>
        <v>0</v>
      </c>
      <c r="DK127" s="72">
        <f t="shared" si="189"/>
        <v>123658.6702374625</v>
      </c>
      <c r="DL127" s="72">
        <f t="shared" si="189"/>
        <v>123658.6702374625</v>
      </c>
      <c r="DM127" s="72">
        <f t="shared" si="189"/>
        <v>123658.6702374625</v>
      </c>
      <c r="DN127" s="72">
        <f t="shared" si="189"/>
        <v>123658.6702374625</v>
      </c>
      <c r="DO127" s="72">
        <f t="shared" si="189"/>
        <v>123658.6702374625</v>
      </c>
      <c r="DP127" s="72">
        <f t="shared" si="189"/>
        <v>123658.6702374625</v>
      </c>
      <c r="DQ127" s="72">
        <f t="shared" si="189"/>
        <v>0</v>
      </c>
      <c r="DR127" s="72">
        <f t="shared" si="189"/>
        <v>0</v>
      </c>
      <c r="DS127" s="72">
        <f t="shared" si="189"/>
        <v>0</v>
      </c>
      <c r="DT127" s="72">
        <f t="shared" si="189"/>
        <v>0</v>
      </c>
      <c r="DU127" s="72">
        <f t="shared" si="189"/>
        <v>0</v>
      </c>
      <c r="DV127" s="72">
        <f t="shared" si="189"/>
        <v>0</v>
      </c>
      <c r="DW127" s="72">
        <f t="shared" si="189"/>
        <v>0</v>
      </c>
      <c r="DX127" s="72">
        <f t="shared" si="189"/>
        <v>0</v>
      </c>
      <c r="EA127" s="72">
        <f t="shared" si="171"/>
        <v>0</v>
      </c>
      <c r="EB127" s="72">
        <f t="shared" si="171"/>
        <v>0</v>
      </c>
      <c r="EC127" s="72">
        <f t="shared" si="171"/>
        <v>98868.415833333333</v>
      </c>
      <c r="ED127" s="72">
        <f t="shared" si="171"/>
        <v>98868.415833333333</v>
      </c>
      <c r="EE127" s="72">
        <f t="shared" si="171"/>
        <v>98868.415833333333</v>
      </c>
      <c r="EF127" s="72">
        <f t="shared" si="171"/>
        <v>98868.415833333333</v>
      </c>
      <c r="EG127" s="72">
        <f t="shared" si="171"/>
        <v>98868.415833333333</v>
      </c>
      <c r="EH127" s="72">
        <f t="shared" si="171"/>
        <v>98868.415833333333</v>
      </c>
      <c r="EI127" s="72">
        <f t="shared" si="171"/>
        <v>0</v>
      </c>
      <c r="EJ127" s="72">
        <f t="shared" si="171"/>
        <v>0</v>
      </c>
      <c r="EK127" s="72">
        <f t="shared" si="171"/>
        <v>0</v>
      </c>
      <c r="EL127" s="72">
        <f t="shared" si="171"/>
        <v>0</v>
      </c>
      <c r="EM127" s="72">
        <f t="shared" si="171"/>
        <v>0</v>
      </c>
      <c r="EN127" s="72">
        <f t="shared" si="171"/>
        <v>0</v>
      </c>
      <c r="EO127" s="72">
        <f t="shared" si="171"/>
        <v>0</v>
      </c>
      <c r="EP127" s="72">
        <f t="shared" si="93"/>
        <v>0</v>
      </c>
      <c r="ES127" s="72">
        <f t="shared" si="172"/>
        <v>0</v>
      </c>
      <c r="ET127" s="72">
        <f t="shared" si="172"/>
        <v>0</v>
      </c>
      <c r="EU127" s="72">
        <f t="shared" si="172"/>
        <v>65837.5</v>
      </c>
      <c r="EV127" s="72">
        <f t="shared" si="172"/>
        <v>65837.5</v>
      </c>
      <c r="EW127" s="72">
        <f t="shared" si="172"/>
        <v>65837.5</v>
      </c>
      <c r="EX127" s="72">
        <f t="shared" si="172"/>
        <v>65837.5</v>
      </c>
      <c r="EY127" s="72">
        <f t="shared" si="172"/>
        <v>65837.5</v>
      </c>
      <c r="EZ127" s="72">
        <f t="shared" si="172"/>
        <v>65837.5</v>
      </c>
      <c r="FA127" s="72">
        <f t="shared" si="172"/>
        <v>0</v>
      </c>
      <c r="FB127" s="72">
        <f t="shared" si="172"/>
        <v>0</v>
      </c>
      <c r="FC127" s="72">
        <f t="shared" si="172"/>
        <v>0</v>
      </c>
      <c r="FD127" s="72">
        <f t="shared" si="172"/>
        <v>0</v>
      </c>
      <c r="FE127" s="72">
        <f t="shared" si="172"/>
        <v>0</v>
      </c>
      <c r="FF127" s="72">
        <f t="shared" si="172"/>
        <v>0</v>
      </c>
      <c r="FG127" s="72">
        <f t="shared" si="172"/>
        <v>0</v>
      </c>
      <c r="FH127" s="72">
        <f t="shared" si="94"/>
        <v>0</v>
      </c>
      <c r="FK127" s="72">
        <f t="shared" si="167"/>
        <v>0</v>
      </c>
      <c r="FL127" s="72">
        <f t="shared" si="167"/>
        <v>0</v>
      </c>
      <c r="FM127" s="72">
        <f t="shared" si="167"/>
        <v>0</v>
      </c>
      <c r="FN127" s="72">
        <f t="shared" si="167"/>
        <v>0</v>
      </c>
      <c r="FO127" s="72">
        <f t="shared" si="167"/>
        <v>0</v>
      </c>
      <c r="FP127" s="72">
        <f t="shared" si="167"/>
        <v>0</v>
      </c>
      <c r="FQ127" s="72">
        <f t="shared" si="167"/>
        <v>0</v>
      </c>
      <c r="FR127" s="72">
        <f t="shared" si="167"/>
        <v>0</v>
      </c>
      <c r="FS127" s="72">
        <f t="shared" si="167"/>
        <v>0</v>
      </c>
      <c r="FT127" s="72">
        <f t="shared" si="167"/>
        <v>0</v>
      </c>
      <c r="FU127" s="72">
        <f t="shared" si="167"/>
        <v>0</v>
      </c>
      <c r="FV127" s="72">
        <f t="shared" si="167"/>
        <v>0</v>
      </c>
      <c r="FW127" s="72">
        <f t="shared" si="167"/>
        <v>0</v>
      </c>
      <c r="FX127" s="72">
        <f t="shared" si="167"/>
        <v>0</v>
      </c>
      <c r="FY127" s="72">
        <f t="shared" si="167"/>
        <v>0</v>
      </c>
      <c r="FZ127" s="72">
        <f t="shared" si="167"/>
        <v>0</v>
      </c>
    </row>
    <row r="128" spans="2:182" s="63" customFormat="1" x14ac:dyDescent="0.25">
      <c r="B128" s="59">
        <v>108</v>
      </c>
      <c r="C128" s="60" t="s">
        <v>30</v>
      </c>
      <c r="D128" s="61" t="s">
        <v>51</v>
      </c>
      <c r="E128" s="74" t="s">
        <v>136</v>
      </c>
      <c r="F128" s="74" t="s">
        <v>137</v>
      </c>
      <c r="H128" s="64">
        <v>44887</v>
      </c>
      <c r="I128" s="64">
        <v>44897</v>
      </c>
      <c r="J128" s="64">
        <v>44904</v>
      </c>
      <c r="K128" s="64">
        <v>44912</v>
      </c>
      <c r="L128" s="64">
        <v>44915</v>
      </c>
      <c r="M128" s="64">
        <v>44927</v>
      </c>
      <c r="N128" s="64">
        <v>45108</v>
      </c>
      <c r="O128" s="65">
        <v>6</v>
      </c>
      <c r="Q128" s="65">
        <v>0</v>
      </c>
      <c r="R128" s="65">
        <v>0</v>
      </c>
      <c r="S128" s="66">
        <v>1</v>
      </c>
      <c r="T128" s="66">
        <v>1</v>
      </c>
      <c r="U128" s="66">
        <v>1</v>
      </c>
      <c r="V128" s="66">
        <v>1</v>
      </c>
      <c r="W128" s="66">
        <v>1</v>
      </c>
      <c r="X128" s="66">
        <v>1</v>
      </c>
      <c r="Y128" s="66">
        <v>0</v>
      </c>
      <c r="Z128" s="66"/>
      <c r="AA128" s="66"/>
      <c r="AB128" s="66"/>
      <c r="AC128" s="65"/>
      <c r="AD128" s="65"/>
      <c r="AE128" s="65"/>
      <c r="AF128" s="65"/>
      <c r="AG128" s="65"/>
      <c r="AI128" s="65">
        <f t="shared" si="0"/>
        <v>6</v>
      </c>
      <c r="AK128" s="67">
        <v>973087.99</v>
      </c>
      <c r="AL128" s="67">
        <v>158333</v>
      </c>
      <c r="AM128" s="67">
        <v>0</v>
      </c>
      <c r="AN128" s="67">
        <v>55000</v>
      </c>
      <c r="AO128" s="67">
        <f t="shared" si="173"/>
        <v>129547.70335500001</v>
      </c>
      <c r="AP128" s="67">
        <f t="shared" si="174"/>
        <v>79199.469300000012</v>
      </c>
      <c r="AQ128" s="67">
        <f t="shared" si="175"/>
        <v>6788.5259400000004</v>
      </c>
      <c r="AR128" s="67">
        <f t="shared" si="176"/>
        <v>0</v>
      </c>
      <c r="AS128" s="67">
        <f t="shared" si="168"/>
        <v>5531.4116562000017</v>
      </c>
      <c r="AT128" s="67">
        <f t="shared" si="26"/>
        <v>965353.87974879995</v>
      </c>
      <c r="AU128" s="68"/>
      <c r="AV128" s="69">
        <f t="shared" si="27"/>
        <v>973087.99</v>
      </c>
      <c r="AW128" s="69">
        <f t="shared" si="27"/>
        <v>158333</v>
      </c>
      <c r="AX128" s="69">
        <f t="shared" si="27"/>
        <v>0</v>
      </c>
      <c r="AY128" s="69">
        <f t="shared" si="27"/>
        <v>55000</v>
      </c>
      <c r="AZ128" s="67">
        <f t="shared" si="177"/>
        <v>27154.103760000002</v>
      </c>
      <c r="BA128" s="69">
        <f t="shared" si="178"/>
        <v>0</v>
      </c>
      <c r="BB128" s="69">
        <f t="shared" si="179"/>
        <v>10748.499405</v>
      </c>
      <c r="BC128" s="69">
        <f t="shared" si="180"/>
        <v>22515.277701000003</v>
      </c>
      <c r="BD128" s="69">
        <f t="shared" si="28"/>
        <v>65999.557750000007</v>
      </c>
      <c r="BE128" s="69">
        <f t="shared" si="169"/>
        <v>54736.199437499999</v>
      </c>
      <c r="BF128" s="69">
        <f t="shared" si="181"/>
        <v>2922.9130499624935</v>
      </c>
      <c r="BG128" s="69">
        <f t="shared" si="182"/>
        <v>98868.415833333333</v>
      </c>
      <c r="BH128" s="69">
        <f t="shared" si="183"/>
        <v>62500</v>
      </c>
      <c r="BI128" s="69">
        <f t="shared" si="184"/>
        <v>3337.5</v>
      </c>
      <c r="BJ128" s="69">
        <f t="shared" si="132"/>
        <v>0</v>
      </c>
      <c r="BK128" s="69">
        <f t="shared" si="185"/>
        <v>0</v>
      </c>
      <c r="BL128" s="69">
        <f t="shared" si="133"/>
        <v>0</v>
      </c>
      <c r="BM128" s="69"/>
      <c r="BN128" s="69">
        <f t="shared" si="29"/>
        <v>1535203.4569367957</v>
      </c>
      <c r="BO128" s="70"/>
      <c r="BP128" s="71">
        <f t="shared" si="190"/>
        <v>1246838.870866</v>
      </c>
      <c r="BQ128" s="71">
        <f t="shared" si="191"/>
        <v>123658.6702374625</v>
      </c>
      <c r="BR128" s="71">
        <f t="shared" si="192"/>
        <v>98868.415833333333</v>
      </c>
      <c r="BS128" s="71">
        <f t="shared" si="193"/>
        <v>65837.5</v>
      </c>
      <c r="BT128" s="71">
        <f t="shared" si="186"/>
        <v>0</v>
      </c>
      <c r="BU128" s="71">
        <f t="shared" si="194"/>
        <v>1535203.4569367957</v>
      </c>
      <c r="BW128" s="68"/>
      <c r="BX128" s="71">
        <f t="shared" si="187"/>
        <v>0</v>
      </c>
      <c r="BY128" s="71">
        <f t="shared" si="187"/>
        <v>0</v>
      </c>
      <c r="BZ128" s="71">
        <f t="shared" si="187"/>
        <v>1535203.4569367957</v>
      </c>
      <c r="CA128" s="71">
        <f t="shared" si="187"/>
        <v>1535203.4569367957</v>
      </c>
      <c r="CB128" s="71">
        <f t="shared" si="187"/>
        <v>1535203.4569367957</v>
      </c>
      <c r="CC128" s="71">
        <f t="shared" si="187"/>
        <v>1535203.4569367957</v>
      </c>
      <c r="CD128" s="71">
        <f t="shared" si="187"/>
        <v>1535203.4569367957</v>
      </c>
      <c r="CE128" s="71">
        <f t="shared" si="187"/>
        <v>1535203.4569367957</v>
      </c>
      <c r="CF128" s="71">
        <f t="shared" si="187"/>
        <v>0</v>
      </c>
      <c r="CG128" s="71">
        <f t="shared" si="187"/>
        <v>0</v>
      </c>
      <c r="CH128" s="71">
        <f t="shared" si="187"/>
        <v>0</v>
      </c>
      <c r="CI128" s="71">
        <f t="shared" si="187"/>
        <v>0</v>
      </c>
      <c r="CJ128" s="71">
        <f t="shared" si="187"/>
        <v>0</v>
      </c>
      <c r="CK128" s="71">
        <f t="shared" si="187"/>
        <v>0</v>
      </c>
      <c r="CL128" s="71">
        <f t="shared" si="187"/>
        <v>0</v>
      </c>
      <c r="CM128" s="71">
        <f t="shared" si="187"/>
        <v>0</v>
      </c>
      <c r="CN128" s="71">
        <f t="shared" si="188"/>
        <v>0</v>
      </c>
      <c r="CQ128" s="72">
        <f t="shared" si="170"/>
        <v>0</v>
      </c>
      <c r="CR128" s="72">
        <f t="shared" si="170"/>
        <v>0</v>
      </c>
      <c r="CS128" s="72">
        <f t="shared" si="170"/>
        <v>1246838.870866</v>
      </c>
      <c r="CT128" s="72">
        <f t="shared" si="170"/>
        <v>1246838.870866</v>
      </c>
      <c r="CU128" s="72">
        <f t="shared" si="170"/>
        <v>1246838.870866</v>
      </c>
      <c r="CV128" s="72">
        <f t="shared" si="170"/>
        <v>1246838.870866</v>
      </c>
      <c r="CW128" s="72">
        <f t="shared" si="170"/>
        <v>1246838.870866</v>
      </c>
      <c r="CX128" s="72">
        <f t="shared" si="170"/>
        <v>1246838.870866</v>
      </c>
      <c r="CY128" s="72">
        <f t="shared" si="170"/>
        <v>0</v>
      </c>
      <c r="CZ128" s="72">
        <f t="shared" si="170"/>
        <v>0</v>
      </c>
      <c r="DA128" s="72">
        <f t="shared" si="170"/>
        <v>0</v>
      </c>
      <c r="DB128" s="72">
        <f t="shared" si="170"/>
        <v>0</v>
      </c>
      <c r="DC128" s="72">
        <f t="shared" si="170"/>
        <v>0</v>
      </c>
      <c r="DD128" s="72">
        <f t="shared" si="170"/>
        <v>0</v>
      </c>
      <c r="DE128" s="72">
        <f t="shared" si="170"/>
        <v>0</v>
      </c>
      <c r="DF128" s="72">
        <f t="shared" si="92"/>
        <v>0</v>
      </c>
      <c r="DG128" s="73"/>
      <c r="DI128" s="72">
        <f t="shared" si="189"/>
        <v>0</v>
      </c>
      <c r="DJ128" s="72">
        <f t="shared" si="189"/>
        <v>0</v>
      </c>
      <c r="DK128" s="72">
        <f t="shared" si="189"/>
        <v>123658.6702374625</v>
      </c>
      <c r="DL128" s="72">
        <f t="shared" si="189"/>
        <v>123658.6702374625</v>
      </c>
      <c r="DM128" s="72">
        <f t="shared" si="189"/>
        <v>123658.6702374625</v>
      </c>
      <c r="DN128" s="72">
        <f t="shared" si="189"/>
        <v>123658.6702374625</v>
      </c>
      <c r="DO128" s="72">
        <f t="shared" si="189"/>
        <v>123658.6702374625</v>
      </c>
      <c r="DP128" s="72">
        <f t="shared" si="189"/>
        <v>123658.6702374625</v>
      </c>
      <c r="DQ128" s="72">
        <f t="shared" si="189"/>
        <v>0</v>
      </c>
      <c r="DR128" s="72">
        <f t="shared" si="189"/>
        <v>0</v>
      </c>
      <c r="DS128" s="72">
        <f t="shared" si="189"/>
        <v>0</v>
      </c>
      <c r="DT128" s="72">
        <f t="shared" si="189"/>
        <v>0</v>
      </c>
      <c r="DU128" s="72">
        <f t="shared" si="189"/>
        <v>0</v>
      </c>
      <c r="DV128" s="72">
        <f t="shared" si="189"/>
        <v>0</v>
      </c>
      <c r="DW128" s="72">
        <f t="shared" si="189"/>
        <v>0</v>
      </c>
      <c r="DX128" s="72">
        <f t="shared" si="189"/>
        <v>0</v>
      </c>
      <c r="EA128" s="72">
        <f t="shared" si="171"/>
        <v>0</v>
      </c>
      <c r="EB128" s="72">
        <f t="shared" si="171"/>
        <v>0</v>
      </c>
      <c r="EC128" s="72">
        <f t="shared" si="171"/>
        <v>98868.415833333333</v>
      </c>
      <c r="ED128" s="72">
        <f t="shared" si="171"/>
        <v>98868.415833333333</v>
      </c>
      <c r="EE128" s="72">
        <f t="shared" si="171"/>
        <v>98868.415833333333</v>
      </c>
      <c r="EF128" s="72">
        <f t="shared" si="171"/>
        <v>98868.415833333333</v>
      </c>
      <c r="EG128" s="72">
        <f t="shared" si="171"/>
        <v>98868.415833333333</v>
      </c>
      <c r="EH128" s="72">
        <f t="shared" si="171"/>
        <v>98868.415833333333</v>
      </c>
      <c r="EI128" s="72">
        <f t="shared" si="171"/>
        <v>0</v>
      </c>
      <c r="EJ128" s="72">
        <f t="shared" si="171"/>
        <v>0</v>
      </c>
      <c r="EK128" s="72">
        <f t="shared" si="171"/>
        <v>0</v>
      </c>
      <c r="EL128" s="72">
        <f t="shared" si="171"/>
        <v>0</v>
      </c>
      <c r="EM128" s="72">
        <f t="shared" si="171"/>
        <v>0</v>
      </c>
      <c r="EN128" s="72">
        <f t="shared" si="171"/>
        <v>0</v>
      </c>
      <c r="EO128" s="72">
        <f t="shared" si="171"/>
        <v>0</v>
      </c>
      <c r="EP128" s="72">
        <f t="shared" si="93"/>
        <v>0</v>
      </c>
      <c r="ES128" s="72">
        <f t="shared" si="172"/>
        <v>0</v>
      </c>
      <c r="ET128" s="72">
        <f t="shared" si="172"/>
        <v>0</v>
      </c>
      <c r="EU128" s="72">
        <f t="shared" si="172"/>
        <v>65837.5</v>
      </c>
      <c r="EV128" s="72">
        <f t="shared" si="172"/>
        <v>65837.5</v>
      </c>
      <c r="EW128" s="72">
        <f t="shared" si="172"/>
        <v>65837.5</v>
      </c>
      <c r="EX128" s="72">
        <f t="shared" si="172"/>
        <v>65837.5</v>
      </c>
      <c r="EY128" s="72">
        <f t="shared" si="172"/>
        <v>65837.5</v>
      </c>
      <c r="EZ128" s="72">
        <f t="shared" si="172"/>
        <v>65837.5</v>
      </c>
      <c r="FA128" s="72">
        <f t="shared" si="172"/>
        <v>0</v>
      </c>
      <c r="FB128" s="72">
        <f t="shared" si="172"/>
        <v>0</v>
      </c>
      <c r="FC128" s="72">
        <f t="shared" si="172"/>
        <v>0</v>
      </c>
      <c r="FD128" s="72">
        <f t="shared" si="172"/>
        <v>0</v>
      </c>
      <c r="FE128" s="72">
        <f t="shared" si="172"/>
        <v>0</v>
      </c>
      <c r="FF128" s="72">
        <f t="shared" si="172"/>
        <v>0</v>
      </c>
      <c r="FG128" s="72">
        <f t="shared" si="172"/>
        <v>0</v>
      </c>
      <c r="FH128" s="72">
        <f t="shared" si="94"/>
        <v>0</v>
      </c>
      <c r="FK128" s="72">
        <f t="shared" si="167"/>
        <v>0</v>
      </c>
      <c r="FL128" s="72">
        <f t="shared" si="167"/>
        <v>0</v>
      </c>
      <c r="FM128" s="72">
        <f t="shared" si="167"/>
        <v>0</v>
      </c>
      <c r="FN128" s="72">
        <f t="shared" si="167"/>
        <v>0</v>
      </c>
      <c r="FO128" s="72">
        <f t="shared" si="167"/>
        <v>0</v>
      </c>
      <c r="FP128" s="72">
        <f t="shared" si="167"/>
        <v>0</v>
      </c>
      <c r="FQ128" s="72">
        <f t="shared" si="167"/>
        <v>0</v>
      </c>
      <c r="FR128" s="72">
        <f t="shared" si="167"/>
        <v>0</v>
      </c>
      <c r="FS128" s="72">
        <f t="shared" si="167"/>
        <v>0</v>
      </c>
      <c r="FT128" s="72">
        <f t="shared" si="167"/>
        <v>0</v>
      </c>
      <c r="FU128" s="72">
        <f t="shared" si="167"/>
        <v>0</v>
      </c>
      <c r="FV128" s="72">
        <f t="shared" si="167"/>
        <v>0</v>
      </c>
      <c r="FW128" s="72">
        <f t="shared" si="167"/>
        <v>0</v>
      </c>
      <c r="FX128" s="72">
        <f t="shared" si="167"/>
        <v>0</v>
      </c>
      <c r="FY128" s="72">
        <f t="shared" si="167"/>
        <v>0</v>
      </c>
      <c r="FZ128" s="72">
        <f t="shared" si="167"/>
        <v>0</v>
      </c>
    </row>
    <row r="129" spans="2:182" s="63" customFormat="1" x14ac:dyDescent="0.25">
      <c r="B129" s="59">
        <v>109</v>
      </c>
      <c r="C129" s="60" t="s">
        <v>30</v>
      </c>
      <c r="D129" s="61" t="s">
        <v>51</v>
      </c>
      <c r="E129" s="74" t="s">
        <v>136</v>
      </c>
      <c r="F129" s="74" t="s">
        <v>137</v>
      </c>
      <c r="H129" s="64">
        <v>44887</v>
      </c>
      <c r="I129" s="64">
        <v>44897</v>
      </c>
      <c r="J129" s="64">
        <v>44904</v>
      </c>
      <c r="K129" s="64">
        <v>44912</v>
      </c>
      <c r="L129" s="64">
        <v>44915</v>
      </c>
      <c r="M129" s="64">
        <v>44927</v>
      </c>
      <c r="N129" s="64">
        <v>45047</v>
      </c>
      <c r="O129" s="65">
        <v>4.800000000000022</v>
      </c>
      <c r="Q129" s="65">
        <v>0</v>
      </c>
      <c r="R129" s="65">
        <v>0</v>
      </c>
      <c r="S129" s="66">
        <v>0.60000000000002096</v>
      </c>
      <c r="T129" s="66">
        <v>1</v>
      </c>
      <c r="U129" s="66">
        <v>1</v>
      </c>
      <c r="V129" s="66">
        <v>1</v>
      </c>
      <c r="W129" s="66">
        <v>1</v>
      </c>
      <c r="X129" s="66">
        <v>0.20000000000000107</v>
      </c>
      <c r="Y129" s="66">
        <v>0</v>
      </c>
      <c r="Z129" s="66"/>
      <c r="AA129" s="66"/>
      <c r="AB129" s="66"/>
      <c r="AC129" s="65"/>
      <c r="AD129" s="65"/>
      <c r="AE129" s="65"/>
      <c r="AF129" s="65"/>
      <c r="AG129" s="65"/>
      <c r="AI129" s="65">
        <f t="shared" si="0"/>
        <v>4.800000000000022</v>
      </c>
      <c r="AK129" s="67">
        <v>973087.99</v>
      </c>
      <c r="AL129" s="67">
        <v>158333</v>
      </c>
      <c r="AM129" s="67">
        <v>0</v>
      </c>
      <c r="AN129" s="67">
        <v>55000</v>
      </c>
      <c r="AO129" s="67">
        <f t="shared" si="173"/>
        <v>129547.70335500001</v>
      </c>
      <c r="AP129" s="67">
        <f t="shared" si="174"/>
        <v>79199.469300000012</v>
      </c>
      <c r="AQ129" s="67">
        <f t="shared" si="175"/>
        <v>6788.5259400000004</v>
      </c>
      <c r="AR129" s="67">
        <f t="shared" si="176"/>
        <v>0</v>
      </c>
      <c r="AS129" s="67">
        <f t="shared" si="168"/>
        <v>5531.4116562000017</v>
      </c>
      <c r="AT129" s="67">
        <f t="shared" si="26"/>
        <v>965353.87974879995</v>
      </c>
      <c r="AU129" s="68"/>
      <c r="AV129" s="69">
        <f t="shared" si="27"/>
        <v>973087.99</v>
      </c>
      <c r="AW129" s="69">
        <f t="shared" si="27"/>
        <v>158333</v>
      </c>
      <c r="AX129" s="69">
        <f t="shared" si="27"/>
        <v>0</v>
      </c>
      <c r="AY129" s="69">
        <f t="shared" si="27"/>
        <v>55000</v>
      </c>
      <c r="AZ129" s="67">
        <f t="shared" si="177"/>
        <v>27154.103760000002</v>
      </c>
      <c r="BA129" s="69">
        <f t="shared" si="178"/>
        <v>0</v>
      </c>
      <c r="BB129" s="69">
        <f t="shared" si="179"/>
        <v>10748.499405</v>
      </c>
      <c r="BC129" s="69">
        <f t="shared" si="180"/>
        <v>22515.277701000003</v>
      </c>
      <c r="BD129" s="69">
        <f t="shared" si="28"/>
        <v>65999.557750000007</v>
      </c>
      <c r="BE129" s="69">
        <f t="shared" si="169"/>
        <v>54736.199437499999</v>
      </c>
      <c r="BF129" s="69">
        <f t="shared" si="181"/>
        <v>2922.9130499624935</v>
      </c>
      <c r="BG129" s="69">
        <f t="shared" si="182"/>
        <v>98868.415833333333</v>
      </c>
      <c r="BH129" s="69">
        <f t="shared" si="183"/>
        <v>62500</v>
      </c>
      <c r="BI129" s="69">
        <f t="shared" si="184"/>
        <v>3337.5</v>
      </c>
      <c r="BJ129" s="69">
        <f t="shared" si="132"/>
        <v>0</v>
      </c>
      <c r="BK129" s="69">
        <f t="shared" si="185"/>
        <v>0</v>
      </c>
      <c r="BL129" s="69">
        <f t="shared" si="133"/>
        <v>0</v>
      </c>
      <c r="BM129" s="69"/>
      <c r="BN129" s="69">
        <f t="shared" si="29"/>
        <v>1535203.4569367957</v>
      </c>
      <c r="BO129" s="70"/>
      <c r="BP129" s="71">
        <f t="shared" si="190"/>
        <v>1246838.870866</v>
      </c>
      <c r="BQ129" s="71">
        <f t="shared" si="191"/>
        <v>123658.6702374625</v>
      </c>
      <c r="BR129" s="71">
        <f t="shared" si="192"/>
        <v>98868.415833333333</v>
      </c>
      <c r="BS129" s="71">
        <f t="shared" si="193"/>
        <v>65837.5</v>
      </c>
      <c r="BT129" s="71">
        <f t="shared" si="186"/>
        <v>0</v>
      </c>
      <c r="BU129" s="71">
        <f t="shared" si="194"/>
        <v>1535203.4569367957</v>
      </c>
      <c r="BW129" s="68"/>
      <c r="BX129" s="71">
        <f t="shared" si="187"/>
        <v>0</v>
      </c>
      <c r="BY129" s="71">
        <f t="shared" si="187"/>
        <v>0</v>
      </c>
      <c r="BZ129" s="71">
        <f t="shared" si="187"/>
        <v>921122.07416210964</v>
      </c>
      <c r="CA129" s="71">
        <f t="shared" si="187"/>
        <v>1535203.4569367957</v>
      </c>
      <c r="CB129" s="71">
        <f t="shared" si="187"/>
        <v>1535203.4569367957</v>
      </c>
      <c r="CC129" s="71">
        <f t="shared" si="187"/>
        <v>1535203.4569367957</v>
      </c>
      <c r="CD129" s="71">
        <f t="shared" si="187"/>
        <v>1535203.4569367957</v>
      </c>
      <c r="CE129" s="71">
        <f t="shared" si="187"/>
        <v>307040.6913873608</v>
      </c>
      <c r="CF129" s="71">
        <f t="shared" si="187"/>
        <v>0</v>
      </c>
      <c r="CG129" s="71">
        <f t="shared" si="187"/>
        <v>0</v>
      </c>
      <c r="CH129" s="71">
        <f t="shared" si="187"/>
        <v>0</v>
      </c>
      <c r="CI129" s="71">
        <f t="shared" si="187"/>
        <v>0</v>
      </c>
      <c r="CJ129" s="71">
        <f t="shared" si="187"/>
        <v>0</v>
      </c>
      <c r="CK129" s="71">
        <f t="shared" si="187"/>
        <v>0</v>
      </c>
      <c r="CL129" s="71">
        <f t="shared" si="187"/>
        <v>0</v>
      </c>
      <c r="CM129" s="71">
        <f t="shared" si="187"/>
        <v>0</v>
      </c>
      <c r="CN129" s="71">
        <f t="shared" si="188"/>
        <v>0</v>
      </c>
      <c r="CQ129" s="72">
        <f t="shared" si="170"/>
        <v>0</v>
      </c>
      <c r="CR129" s="72">
        <f t="shared" si="170"/>
        <v>0</v>
      </c>
      <c r="CS129" s="72">
        <f t="shared" si="170"/>
        <v>748103.32251962612</v>
      </c>
      <c r="CT129" s="72">
        <f t="shared" si="170"/>
        <v>1246838.870866</v>
      </c>
      <c r="CU129" s="72">
        <f t="shared" si="170"/>
        <v>1246838.870866</v>
      </c>
      <c r="CV129" s="72">
        <f t="shared" si="170"/>
        <v>1246838.870866</v>
      </c>
      <c r="CW129" s="72">
        <f t="shared" si="170"/>
        <v>1246838.870866</v>
      </c>
      <c r="CX129" s="72">
        <f t="shared" si="170"/>
        <v>249367.77417320132</v>
      </c>
      <c r="CY129" s="72">
        <f t="shared" si="170"/>
        <v>0</v>
      </c>
      <c r="CZ129" s="72">
        <f t="shared" si="170"/>
        <v>0</v>
      </c>
      <c r="DA129" s="72">
        <f t="shared" si="170"/>
        <v>0</v>
      </c>
      <c r="DB129" s="72">
        <f t="shared" si="170"/>
        <v>0</v>
      </c>
      <c r="DC129" s="72">
        <f t="shared" si="170"/>
        <v>0</v>
      </c>
      <c r="DD129" s="72">
        <f t="shared" si="170"/>
        <v>0</v>
      </c>
      <c r="DE129" s="72">
        <f t="shared" si="170"/>
        <v>0</v>
      </c>
      <c r="DF129" s="72">
        <f t="shared" si="92"/>
        <v>0</v>
      </c>
      <c r="DG129" s="73"/>
      <c r="DI129" s="72">
        <f t="shared" si="189"/>
        <v>0</v>
      </c>
      <c r="DJ129" s="72">
        <f t="shared" si="189"/>
        <v>0</v>
      </c>
      <c r="DK129" s="72">
        <f t="shared" si="189"/>
        <v>74195.202142480091</v>
      </c>
      <c r="DL129" s="72">
        <f t="shared" si="189"/>
        <v>123658.6702374625</v>
      </c>
      <c r="DM129" s="72">
        <f t="shared" si="189"/>
        <v>123658.6702374625</v>
      </c>
      <c r="DN129" s="72">
        <f t="shared" si="189"/>
        <v>123658.6702374625</v>
      </c>
      <c r="DO129" s="72">
        <f t="shared" si="189"/>
        <v>123658.6702374625</v>
      </c>
      <c r="DP129" s="72">
        <f t="shared" si="189"/>
        <v>24731.734047492631</v>
      </c>
      <c r="DQ129" s="72">
        <f t="shared" si="189"/>
        <v>0</v>
      </c>
      <c r="DR129" s="72">
        <f t="shared" si="189"/>
        <v>0</v>
      </c>
      <c r="DS129" s="72">
        <f t="shared" si="189"/>
        <v>0</v>
      </c>
      <c r="DT129" s="72">
        <f t="shared" si="189"/>
        <v>0</v>
      </c>
      <c r="DU129" s="72">
        <f t="shared" si="189"/>
        <v>0</v>
      </c>
      <c r="DV129" s="72">
        <f t="shared" si="189"/>
        <v>0</v>
      </c>
      <c r="DW129" s="72">
        <f t="shared" si="189"/>
        <v>0</v>
      </c>
      <c r="DX129" s="72">
        <f t="shared" si="189"/>
        <v>0</v>
      </c>
      <c r="EA129" s="72">
        <f t="shared" si="171"/>
        <v>0</v>
      </c>
      <c r="EB129" s="72">
        <f t="shared" si="171"/>
        <v>0</v>
      </c>
      <c r="EC129" s="72">
        <f t="shared" si="171"/>
        <v>59321.049500002075</v>
      </c>
      <c r="ED129" s="72">
        <f t="shared" si="171"/>
        <v>98868.415833333333</v>
      </c>
      <c r="EE129" s="72">
        <f t="shared" si="171"/>
        <v>98868.415833333333</v>
      </c>
      <c r="EF129" s="72">
        <f t="shared" si="171"/>
        <v>98868.415833333333</v>
      </c>
      <c r="EG129" s="72">
        <f t="shared" si="171"/>
        <v>98868.415833333333</v>
      </c>
      <c r="EH129" s="72">
        <f t="shared" si="171"/>
        <v>19773.683166666771</v>
      </c>
      <c r="EI129" s="72">
        <f t="shared" si="171"/>
        <v>0</v>
      </c>
      <c r="EJ129" s="72">
        <f t="shared" si="171"/>
        <v>0</v>
      </c>
      <c r="EK129" s="72">
        <f t="shared" si="171"/>
        <v>0</v>
      </c>
      <c r="EL129" s="72">
        <f t="shared" si="171"/>
        <v>0</v>
      </c>
      <c r="EM129" s="72">
        <f t="shared" si="171"/>
        <v>0</v>
      </c>
      <c r="EN129" s="72">
        <f t="shared" si="171"/>
        <v>0</v>
      </c>
      <c r="EO129" s="72">
        <f t="shared" si="171"/>
        <v>0</v>
      </c>
      <c r="EP129" s="72">
        <f t="shared" si="93"/>
        <v>0</v>
      </c>
      <c r="ES129" s="72">
        <f t="shared" si="172"/>
        <v>0</v>
      </c>
      <c r="ET129" s="72">
        <f t="shared" si="172"/>
        <v>0</v>
      </c>
      <c r="EU129" s="72">
        <f t="shared" si="172"/>
        <v>39502.500000001382</v>
      </c>
      <c r="EV129" s="72">
        <f t="shared" si="172"/>
        <v>65837.5</v>
      </c>
      <c r="EW129" s="72">
        <f t="shared" si="172"/>
        <v>65837.5</v>
      </c>
      <c r="EX129" s="72">
        <f t="shared" si="172"/>
        <v>65837.5</v>
      </c>
      <c r="EY129" s="72">
        <f t="shared" si="172"/>
        <v>65837.5</v>
      </c>
      <c r="EZ129" s="72">
        <f t="shared" si="172"/>
        <v>13167.500000000071</v>
      </c>
      <c r="FA129" s="72">
        <f t="shared" si="172"/>
        <v>0</v>
      </c>
      <c r="FB129" s="72">
        <f t="shared" si="172"/>
        <v>0</v>
      </c>
      <c r="FC129" s="72">
        <f t="shared" si="172"/>
        <v>0</v>
      </c>
      <c r="FD129" s="72">
        <f t="shared" si="172"/>
        <v>0</v>
      </c>
      <c r="FE129" s="72">
        <f t="shared" si="172"/>
        <v>0</v>
      </c>
      <c r="FF129" s="72">
        <f t="shared" si="172"/>
        <v>0</v>
      </c>
      <c r="FG129" s="72">
        <f t="shared" si="172"/>
        <v>0</v>
      </c>
      <c r="FH129" s="72">
        <f t="shared" si="94"/>
        <v>0</v>
      </c>
      <c r="FK129" s="72">
        <f t="shared" si="167"/>
        <v>0</v>
      </c>
      <c r="FL129" s="72">
        <f t="shared" si="167"/>
        <v>0</v>
      </c>
      <c r="FM129" s="72">
        <f t="shared" si="167"/>
        <v>0</v>
      </c>
      <c r="FN129" s="72">
        <f t="shared" si="167"/>
        <v>0</v>
      </c>
      <c r="FO129" s="72">
        <f t="shared" si="167"/>
        <v>0</v>
      </c>
      <c r="FP129" s="72">
        <f t="shared" si="167"/>
        <v>0</v>
      </c>
      <c r="FQ129" s="72">
        <f t="shared" si="167"/>
        <v>0</v>
      </c>
      <c r="FR129" s="72">
        <f t="shared" si="167"/>
        <v>0</v>
      </c>
      <c r="FS129" s="72">
        <f t="shared" si="167"/>
        <v>0</v>
      </c>
      <c r="FT129" s="72">
        <f t="shared" si="167"/>
        <v>0</v>
      </c>
      <c r="FU129" s="72">
        <f t="shared" si="167"/>
        <v>0</v>
      </c>
      <c r="FV129" s="72">
        <f t="shared" si="167"/>
        <v>0</v>
      </c>
      <c r="FW129" s="72">
        <f t="shared" si="167"/>
        <v>0</v>
      </c>
      <c r="FX129" s="72">
        <f t="shared" si="167"/>
        <v>0</v>
      </c>
      <c r="FY129" s="72">
        <f t="shared" si="167"/>
        <v>0</v>
      </c>
      <c r="FZ129" s="72">
        <f t="shared" si="167"/>
        <v>0</v>
      </c>
    </row>
    <row r="130" spans="2:182" s="63" customFormat="1" x14ac:dyDescent="0.25">
      <c r="B130" s="59">
        <v>110</v>
      </c>
      <c r="C130" s="60" t="s">
        <v>30</v>
      </c>
      <c r="D130" s="61" t="s">
        <v>51</v>
      </c>
      <c r="E130" s="74" t="s">
        <v>136</v>
      </c>
      <c r="F130" s="74" t="s">
        <v>137</v>
      </c>
      <c r="H130" s="64">
        <v>44887</v>
      </c>
      <c r="I130" s="64">
        <v>44897</v>
      </c>
      <c r="J130" s="64">
        <v>44904</v>
      </c>
      <c r="K130" s="64">
        <v>44912</v>
      </c>
      <c r="L130" s="64">
        <v>44915</v>
      </c>
      <c r="M130" s="64">
        <v>44927</v>
      </c>
      <c r="N130" s="64">
        <v>45047</v>
      </c>
      <c r="O130" s="65">
        <v>4</v>
      </c>
      <c r="Q130" s="65">
        <v>0</v>
      </c>
      <c r="R130" s="65">
        <v>0</v>
      </c>
      <c r="S130" s="66">
        <v>0</v>
      </c>
      <c r="T130" s="66">
        <v>1</v>
      </c>
      <c r="U130" s="66">
        <v>1</v>
      </c>
      <c r="V130" s="66">
        <v>1</v>
      </c>
      <c r="W130" s="66">
        <v>1</v>
      </c>
      <c r="X130" s="66">
        <v>0</v>
      </c>
      <c r="Y130" s="66">
        <v>0</v>
      </c>
      <c r="Z130" s="66"/>
      <c r="AA130" s="66"/>
      <c r="AB130" s="66"/>
      <c r="AC130" s="65"/>
      <c r="AD130" s="65"/>
      <c r="AE130" s="65"/>
      <c r="AF130" s="65"/>
      <c r="AG130" s="65"/>
      <c r="AI130" s="65">
        <f t="shared" si="0"/>
        <v>4</v>
      </c>
      <c r="AK130" s="67">
        <v>973087.99</v>
      </c>
      <c r="AL130" s="67">
        <v>158333</v>
      </c>
      <c r="AM130" s="67">
        <v>0</v>
      </c>
      <c r="AN130" s="67">
        <v>55000</v>
      </c>
      <c r="AO130" s="67">
        <f t="shared" si="173"/>
        <v>129547.70335500001</v>
      </c>
      <c r="AP130" s="67">
        <f t="shared" si="174"/>
        <v>79199.469300000012</v>
      </c>
      <c r="AQ130" s="67">
        <f t="shared" si="175"/>
        <v>6788.5259400000004</v>
      </c>
      <c r="AR130" s="67">
        <f t="shared" si="176"/>
        <v>0</v>
      </c>
      <c r="AS130" s="67">
        <f t="shared" si="168"/>
        <v>5531.4116562000017</v>
      </c>
      <c r="AT130" s="67">
        <f t="shared" si="26"/>
        <v>965353.87974879995</v>
      </c>
      <c r="AU130" s="68"/>
      <c r="AV130" s="69">
        <f t="shared" si="27"/>
        <v>973087.99</v>
      </c>
      <c r="AW130" s="69">
        <f t="shared" si="27"/>
        <v>158333</v>
      </c>
      <c r="AX130" s="69">
        <f t="shared" si="27"/>
        <v>0</v>
      </c>
      <c r="AY130" s="69">
        <f t="shared" si="27"/>
        <v>55000</v>
      </c>
      <c r="AZ130" s="67">
        <f t="shared" si="177"/>
        <v>27154.103760000002</v>
      </c>
      <c r="BA130" s="69">
        <f t="shared" si="178"/>
        <v>0</v>
      </c>
      <c r="BB130" s="69">
        <f t="shared" si="179"/>
        <v>10748.499405</v>
      </c>
      <c r="BC130" s="69">
        <f t="shared" si="180"/>
        <v>22515.277701000003</v>
      </c>
      <c r="BD130" s="69">
        <f t="shared" si="28"/>
        <v>65999.557750000007</v>
      </c>
      <c r="BE130" s="69">
        <f t="shared" si="169"/>
        <v>54736.199437499999</v>
      </c>
      <c r="BF130" s="69">
        <f t="shared" si="181"/>
        <v>2922.9130499624935</v>
      </c>
      <c r="BG130" s="69">
        <f t="shared" si="182"/>
        <v>98868.415833333333</v>
      </c>
      <c r="BH130" s="69">
        <f t="shared" si="183"/>
        <v>62500</v>
      </c>
      <c r="BI130" s="69">
        <f t="shared" si="184"/>
        <v>3337.5</v>
      </c>
      <c r="BJ130" s="69">
        <f t="shared" si="132"/>
        <v>0</v>
      </c>
      <c r="BK130" s="69">
        <f t="shared" si="185"/>
        <v>0</v>
      </c>
      <c r="BL130" s="69">
        <f t="shared" si="133"/>
        <v>0</v>
      </c>
      <c r="BM130" s="69"/>
      <c r="BN130" s="69">
        <f t="shared" si="29"/>
        <v>1535203.4569367957</v>
      </c>
      <c r="BO130" s="70"/>
      <c r="BP130" s="71">
        <f t="shared" si="190"/>
        <v>1246838.870866</v>
      </c>
      <c r="BQ130" s="71">
        <f t="shared" si="191"/>
        <v>123658.6702374625</v>
      </c>
      <c r="BR130" s="71">
        <f t="shared" si="192"/>
        <v>98868.415833333333</v>
      </c>
      <c r="BS130" s="71">
        <f t="shared" si="193"/>
        <v>65837.5</v>
      </c>
      <c r="BT130" s="71">
        <f t="shared" si="186"/>
        <v>0</v>
      </c>
      <c r="BU130" s="71">
        <f t="shared" si="194"/>
        <v>1535203.4569367957</v>
      </c>
      <c r="BW130" s="68"/>
      <c r="BX130" s="71">
        <f t="shared" si="187"/>
        <v>0</v>
      </c>
      <c r="BY130" s="71">
        <f t="shared" si="187"/>
        <v>0</v>
      </c>
      <c r="BZ130" s="71">
        <f t="shared" si="187"/>
        <v>0</v>
      </c>
      <c r="CA130" s="71">
        <f t="shared" si="187"/>
        <v>1535203.4569367957</v>
      </c>
      <c r="CB130" s="71">
        <f t="shared" si="187"/>
        <v>1535203.4569367957</v>
      </c>
      <c r="CC130" s="71">
        <f t="shared" si="187"/>
        <v>1535203.4569367957</v>
      </c>
      <c r="CD130" s="71">
        <f t="shared" si="187"/>
        <v>1535203.4569367957</v>
      </c>
      <c r="CE130" s="71">
        <f t="shared" si="187"/>
        <v>0</v>
      </c>
      <c r="CF130" s="71">
        <f t="shared" si="187"/>
        <v>0</v>
      </c>
      <c r="CG130" s="71">
        <f t="shared" si="187"/>
        <v>0</v>
      </c>
      <c r="CH130" s="71">
        <f t="shared" si="187"/>
        <v>0</v>
      </c>
      <c r="CI130" s="71">
        <f t="shared" si="187"/>
        <v>0</v>
      </c>
      <c r="CJ130" s="71">
        <f t="shared" si="187"/>
        <v>0</v>
      </c>
      <c r="CK130" s="71">
        <f t="shared" si="187"/>
        <v>0</v>
      </c>
      <c r="CL130" s="71">
        <f t="shared" si="187"/>
        <v>0</v>
      </c>
      <c r="CM130" s="71">
        <f t="shared" si="187"/>
        <v>0</v>
      </c>
      <c r="CN130" s="71">
        <f t="shared" si="188"/>
        <v>0</v>
      </c>
      <c r="CQ130" s="72">
        <f t="shared" si="170"/>
        <v>0</v>
      </c>
      <c r="CR130" s="72">
        <f t="shared" si="170"/>
        <v>0</v>
      </c>
      <c r="CS130" s="72">
        <f t="shared" si="170"/>
        <v>0</v>
      </c>
      <c r="CT130" s="72">
        <f t="shared" si="170"/>
        <v>1246838.870866</v>
      </c>
      <c r="CU130" s="72">
        <f t="shared" si="170"/>
        <v>1246838.870866</v>
      </c>
      <c r="CV130" s="72">
        <f t="shared" si="170"/>
        <v>1246838.870866</v>
      </c>
      <c r="CW130" s="72">
        <f t="shared" si="170"/>
        <v>1246838.870866</v>
      </c>
      <c r="CX130" s="72">
        <f t="shared" si="170"/>
        <v>0</v>
      </c>
      <c r="CY130" s="72">
        <f t="shared" si="170"/>
        <v>0</v>
      </c>
      <c r="CZ130" s="72">
        <f t="shared" si="170"/>
        <v>0</v>
      </c>
      <c r="DA130" s="72">
        <f t="shared" si="170"/>
        <v>0</v>
      </c>
      <c r="DB130" s="72">
        <f t="shared" si="170"/>
        <v>0</v>
      </c>
      <c r="DC130" s="72">
        <f t="shared" si="170"/>
        <v>0</v>
      </c>
      <c r="DD130" s="72">
        <f t="shared" si="170"/>
        <v>0</v>
      </c>
      <c r="DE130" s="72">
        <f t="shared" si="170"/>
        <v>0</v>
      </c>
      <c r="DF130" s="72">
        <f t="shared" si="92"/>
        <v>0</v>
      </c>
      <c r="DG130" s="73"/>
      <c r="DI130" s="72">
        <f t="shared" si="189"/>
        <v>0</v>
      </c>
      <c r="DJ130" s="72">
        <f t="shared" si="189"/>
        <v>0</v>
      </c>
      <c r="DK130" s="72">
        <f t="shared" si="189"/>
        <v>0</v>
      </c>
      <c r="DL130" s="72">
        <f t="shared" si="189"/>
        <v>123658.6702374625</v>
      </c>
      <c r="DM130" s="72">
        <f t="shared" si="189"/>
        <v>123658.6702374625</v>
      </c>
      <c r="DN130" s="72">
        <f t="shared" si="189"/>
        <v>123658.6702374625</v>
      </c>
      <c r="DO130" s="72">
        <f t="shared" si="189"/>
        <v>123658.6702374625</v>
      </c>
      <c r="DP130" s="72">
        <f t="shared" si="189"/>
        <v>0</v>
      </c>
      <c r="DQ130" s="72">
        <f t="shared" si="189"/>
        <v>0</v>
      </c>
      <c r="DR130" s="72">
        <f t="shared" si="189"/>
        <v>0</v>
      </c>
      <c r="DS130" s="72">
        <f t="shared" si="189"/>
        <v>0</v>
      </c>
      <c r="DT130" s="72">
        <f t="shared" si="189"/>
        <v>0</v>
      </c>
      <c r="DU130" s="72">
        <f t="shared" si="189"/>
        <v>0</v>
      </c>
      <c r="DV130" s="72">
        <f t="shared" si="189"/>
        <v>0</v>
      </c>
      <c r="DW130" s="72">
        <f t="shared" si="189"/>
        <v>0</v>
      </c>
      <c r="DX130" s="72">
        <f t="shared" si="189"/>
        <v>0</v>
      </c>
      <c r="EA130" s="72">
        <f t="shared" si="171"/>
        <v>0</v>
      </c>
      <c r="EB130" s="72">
        <f t="shared" si="171"/>
        <v>0</v>
      </c>
      <c r="EC130" s="72">
        <f t="shared" si="171"/>
        <v>0</v>
      </c>
      <c r="ED130" s="72">
        <f t="shared" si="171"/>
        <v>98868.415833333333</v>
      </c>
      <c r="EE130" s="72">
        <f t="shared" si="171"/>
        <v>98868.415833333333</v>
      </c>
      <c r="EF130" s="72">
        <f t="shared" si="171"/>
        <v>98868.415833333333</v>
      </c>
      <c r="EG130" s="72">
        <f t="shared" si="171"/>
        <v>98868.415833333333</v>
      </c>
      <c r="EH130" s="72">
        <f t="shared" si="171"/>
        <v>0</v>
      </c>
      <c r="EI130" s="72">
        <f t="shared" si="171"/>
        <v>0</v>
      </c>
      <c r="EJ130" s="72">
        <f t="shared" si="171"/>
        <v>0</v>
      </c>
      <c r="EK130" s="72">
        <f t="shared" si="171"/>
        <v>0</v>
      </c>
      <c r="EL130" s="72">
        <f t="shared" si="171"/>
        <v>0</v>
      </c>
      <c r="EM130" s="72">
        <f t="shared" si="171"/>
        <v>0</v>
      </c>
      <c r="EN130" s="72">
        <f t="shared" si="171"/>
        <v>0</v>
      </c>
      <c r="EO130" s="72">
        <f t="shared" si="171"/>
        <v>0</v>
      </c>
      <c r="EP130" s="72">
        <f t="shared" si="93"/>
        <v>0</v>
      </c>
      <c r="ES130" s="72">
        <f t="shared" si="172"/>
        <v>0</v>
      </c>
      <c r="ET130" s="72">
        <f t="shared" si="172"/>
        <v>0</v>
      </c>
      <c r="EU130" s="72">
        <f t="shared" si="172"/>
        <v>0</v>
      </c>
      <c r="EV130" s="72">
        <f t="shared" si="172"/>
        <v>65837.5</v>
      </c>
      <c r="EW130" s="72">
        <f t="shared" si="172"/>
        <v>65837.5</v>
      </c>
      <c r="EX130" s="72">
        <f t="shared" si="172"/>
        <v>65837.5</v>
      </c>
      <c r="EY130" s="72">
        <f t="shared" si="172"/>
        <v>65837.5</v>
      </c>
      <c r="EZ130" s="72">
        <f t="shared" si="172"/>
        <v>0</v>
      </c>
      <c r="FA130" s="72">
        <f t="shared" si="172"/>
        <v>0</v>
      </c>
      <c r="FB130" s="72">
        <f t="shared" si="172"/>
        <v>0</v>
      </c>
      <c r="FC130" s="72">
        <f t="shared" si="172"/>
        <v>0</v>
      </c>
      <c r="FD130" s="72">
        <f t="shared" si="172"/>
        <v>0</v>
      </c>
      <c r="FE130" s="72">
        <f t="shared" si="172"/>
        <v>0</v>
      </c>
      <c r="FF130" s="72">
        <f t="shared" si="172"/>
        <v>0</v>
      </c>
      <c r="FG130" s="72">
        <f t="shared" si="172"/>
        <v>0</v>
      </c>
      <c r="FH130" s="72">
        <f t="shared" si="94"/>
        <v>0</v>
      </c>
      <c r="FK130" s="72">
        <f t="shared" si="167"/>
        <v>0</v>
      </c>
      <c r="FL130" s="72">
        <f t="shared" si="167"/>
        <v>0</v>
      </c>
      <c r="FM130" s="72">
        <f t="shared" si="167"/>
        <v>0</v>
      </c>
      <c r="FN130" s="72">
        <f t="shared" si="167"/>
        <v>0</v>
      </c>
      <c r="FO130" s="72">
        <f t="shared" si="167"/>
        <v>0</v>
      </c>
      <c r="FP130" s="72">
        <f t="shared" si="167"/>
        <v>0</v>
      </c>
      <c r="FQ130" s="72">
        <f t="shared" si="167"/>
        <v>0</v>
      </c>
      <c r="FR130" s="72">
        <f t="shared" si="167"/>
        <v>0</v>
      </c>
      <c r="FS130" s="72">
        <f t="shared" si="167"/>
        <v>0</v>
      </c>
      <c r="FT130" s="72">
        <f t="shared" si="167"/>
        <v>0</v>
      </c>
      <c r="FU130" s="72">
        <f t="shared" si="167"/>
        <v>0</v>
      </c>
      <c r="FV130" s="72">
        <f t="shared" si="167"/>
        <v>0</v>
      </c>
      <c r="FW130" s="72">
        <f t="shared" si="167"/>
        <v>0</v>
      </c>
      <c r="FX130" s="72">
        <f t="shared" si="167"/>
        <v>0</v>
      </c>
      <c r="FY130" s="72">
        <f t="shared" si="167"/>
        <v>0</v>
      </c>
      <c r="FZ130" s="72">
        <f t="shared" si="167"/>
        <v>0</v>
      </c>
    </row>
    <row r="131" spans="2:182" s="63" customFormat="1" x14ac:dyDescent="0.25">
      <c r="B131" s="59">
        <v>111</v>
      </c>
      <c r="C131" s="60" t="s">
        <v>30</v>
      </c>
      <c r="D131" s="61" t="s">
        <v>12</v>
      </c>
      <c r="E131" s="62" t="s">
        <v>136</v>
      </c>
      <c r="F131" s="74" t="s">
        <v>137</v>
      </c>
      <c r="H131" s="64">
        <v>44887</v>
      </c>
      <c r="I131" s="64">
        <v>44897</v>
      </c>
      <c r="J131" s="64">
        <v>44904</v>
      </c>
      <c r="K131" s="64">
        <v>44912</v>
      </c>
      <c r="L131" s="64">
        <v>44915</v>
      </c>
      <c r="M131" s="64">
        <v>44927</v>
      </c>
      <c r="N131" s="64">
        <v>45017</v>
      </c>
      <c r="O131" s="65">
        <v>3.8000000000000398</v>
      </c>
      <c r="Q131" s="65">
        <v>0</v>
      </c>
      <c r="R131" s="65">
        <v>0</v>
      </c>
      <c r="S131" s="66">
        <v>0</v>
      </c>
      <c r="T131" s="66">
        <v>0</v>
      </c>
      <c r="U131" s="66">
        <v>0.80000000000003979</v>
      </c>
      <c r="V131" s="66">
        <v>1</v>
      </c>
      <c r="W131" s="66">
        <v>1</v>
      </c>
      <c r="X131" s="66">
        <v>1</v>
      </c>
      <c r="Y131" s="66">
        <v>0</v>
      </c>
      <c r="Z131" s="66"/>
      <c r="AA131" s="66"/>
      <c r="AB131" s="66"/>
      <c r="AC131" s="65"/>
      <c r="AD131" s="65"/>
      <c r="AE131" s="65"/>
      <c r="AF131" s="65"/>
      <c r="AG131" s="65"/>
      <c r="AI131" s="65">
        <f t="shared" si="0"/>
        <v>3.8000000000000398</v>
      </c>
      <c r="AK131" s="67">
        <v>973087.99</v>
      </c>
      <c r="AL131" s="67">
        <v>158333</v>
      </c>
      <c r="AM131" s="67">
        <v>0</v>
      </c>
      <c r="AN131" s="67">
        <v>55000</v>
      </c>
      <c r="AO131" s="67">
        <f t="shared" ref="AO131:AO172" si="195">IF(AK131=0,0,Max_AFP*(IF(AK131+AL131+AM131&gt;Max_CotObl,Max_CotObl,AK131+AL131+AM131)+AM131))</f>
        <v>129547.70335500001</v>
      </c>
      <c r="AP131" s="67">
        <f t="shared" ref="AP131:AP172" si="196">IF(AL131=0,0,Salud*(IF(AK131+AL131+AM131&gt;Max_CotObl,Max_CotObl,AK131+AL131+AM131)+AM131))</f>
        <v>79199.469300000012</v>
      </c>
      <c r="AQ131" s="67">
        <f t="shared" ref="AQ131:AQ172" si="197">IF(AK131=0,0,SegC_Trab*(IF(AK131+AL131+AM131&gt;Max_SegCes,Max_SegCes,AK131+AL131+AM131)))</f>
        <v>6788.5259400000004</v>
      </c>
      <c r="AR131" s="67">
        <f t="shared" ref="AR131:AR172" si="198">IF(AK131=0,0,Trab_Pesado*(IF(AK131+AL131+AM131&gt;Max_CotObl,Max_CotObl,AK131+AL131+AM131)))</f>
        <v>0</v>
      </c>
      <c r="AS131" s="67">
        <f t="shared" si="168"/>
        <v>5531.4116562000017</v>
      </c>
      <c r="AT131" s="67">
        <f t="shared" si="26"/>
        <v>965353.87974879995</v>
      </c>
      <c r="AU131" s="68"/>
      <c r="AV131" s="69">
        <f t="shared" si="27"/>
        <v>973087.99</v>
      </c>
      <c r="AW131" s="69">
        <f t="shared" si="27"/>
        <v>158333</v>
      </c>
      <c r="AX131" s="69">
        <f t="shared" si="27"/>
        <v>0</v>
      </c>
      <c r="AY131" s="69">
        <f t="shared" si="27"/>
        <v>55000</v>
      </c>
      <c r="AZ131" s="67">
        <f t="shared" ref="AZ131:AZ172" si="199">IF(AK131=0,0,SegC_Emp*(IF(AK131+AL131+AM131&gt;Max_SegCes,Max_SegCes,AK131+AL131+AM131)))</f>
        <v>27154.103760000002</v>
      </c>
      <c r="BA131" s="69">
        <f t="shared" ref="BA131:BA172" si="200">IF(AK131=0,0,Trab_Pesado*(IF(AK131+AL131+AM131&gt;Max_CotObl,Max_CotObl,AK131+AL131+AM131)))</f>
        <v>0</v>
      </c>
      <c r="BB131" s="69">
        <f t="shared" ref="BB131:BB172" si="201">IF(AK131=0,0,ATEP*(IF(AK131+AL131+AM131&gt;Max_CotObl,Max_CotObl,AK131+AL131+AM131)))</f>
        <v>10748.499405</v>
      </c>
      <c r="BC131" s="69">
        <f t="shared" ref="BC131:BC172" si="202">IF(AK131=0,0,SIS*(IF(AK131+AL131+AM131&gt;Max_CotObl,Max_CotObl,AK131+AL131+AM131)))</f>
        <v>22515.277701000003</v>
      </c>
      <c r="BD131" s="69">
        <f t="shared" si="28"/>
        <v>65999.557750000007</v>
      </c>
      <c r="BE131" s="69">
        <f t="shared" si="169"/>
        <v>54736.199437499999</v>
      </c>
      <c r="BF131" s="69">
        <f t="shared" ref="BF131:BF172" si="203">IF(AK131=0,0,-AZ131+SegC_Emp*IF(BE131+IF(AK131+AL131+AM131&gt;Max_SegCes,Max_SegCes,AK131+AL131+AM131)&gt;Max_SegCes,Max_SegCes,BE131+IF(AK131+AL131+AM131&gt;Max_SegCes,Max_SegCes,AK131+AL131+AM131)))+IF(AK131=0,0,-BB131+ATEP*IF(BE131+IF(AK131+AL131+AM131&gt;Max_CotObl,Max_CotObl,AK131+AL131+AM131)&gt;Max_CotObl,Max_CotObl,BE131+IF(AK131+AL131+AM131&gt;Max_CotObl,Max_CotObl,AK131+AL131+AM131)))+IF(AK131=0,0,-BC131+SIS*IF(BE131+IF(AK131+AL131+AM131&gt;Max_CotObl,Max_CotObl,AK131+AL131+AM131)&gt;Max_CotObl,Max_CotObl,BE131+IF(AK131+AL131+AM131&gt;Max_CotObl,Max_CotObl,AK131+AL131+AM131)))</f>
        <v>2922.9130499624935</v>
      </c>
      <c r="BG131" s="69">
        <f t="shared" ref="BG131:BG172" si="204">IF(AK131=0,0,(IF(AK131+AL131+AM131+AN131&gt;Max_IAS,Max_IAS,AK131+AL131+AM131+AN131)/30)*2.5)</f>
        <v>98868.415833333333</v>
      </c>
      <c r="BH131" s="69">
        <f t="shared" ref="BH131:BH172" si="205">IF(AV131=0,0,(Cant_Aguinaldo*Valor_Aguinaldo/Plazo_meses))</f>
        <v>62500</v>
      </c>
      <c r="BI131" s="69">
        <f t="shared" ref="BI131:BI172" si="206">IF(AK131=0,0,-AZ131+SegC_Emp*IF(Valor_Aguinaldo+IF(AK131+AL131+AM131&gt;Max_SegCes,Max_SegCes,AK131+AL131+AM131)&gt;Max_SegCes,Max_SegCes,Valor_Aguinaldo+IF(AK131+AL131+AM131&gt;Max_SegCes,Max_SegCes,AK131+AL131+AM131)))/Plazo_meses*Cant_Aguinaldo+IF(AK131=0,0,-BB131+ATEP*IF(Valor_Aguinaldo+IF(AK131+AL131+AM131&gt;Max_CotObl,Max_CotObl,AK131+AL131+AM131)&gt;Max_CotObl,Max_CotObl,Valor_Aguinaldo+IF(AK131+AL131+AM131&gt;Max_CotObl,Max_CotObl,AK131+AL131+AM131)))/Plazo_meses*Cant_Aguinaldo+IF(AK131=0,0,-BC131+SIS*IF(Valor_Aguinaldo+IF(AK131+AL131+AM131&gt;Max_CotObl,Max_CotObl,AK131+AL131+AM131)&gt;Max_CotObl,Max_CotObl,Valor_Aguinaldo+IF(AK131+AL131+AM131&gt;Max_CotObl,Max_CotObl,AK131+AL131+AM131)))/Plazo_meses*Cant_Aguinaldo</f>
        <v>3337.5</v>
      </c>
      <c r="BJ131" s="69">
        <f t="shared" si="132"/>
        <v>0</v>
      </c>
      <c r="BK131" s="69">
        <f t="shared" ref="BK131:BK172" si="207">IF(AK131=0,0,(-AZ131+SegC_Emp*IF(BJ131*4+IF(AK131+AL131+AM131&gt;Max_SegCes,Max_SegCes,AK131+AL131+AM131)&gt;Max_SegCes,Max_SegCes,BJ131*4+IF(AK131+AL131+AM131&gt;Max_SegCes,Max_SegCes,AK131+AL131+AM131)))/12*3)</f>
        <v>0</v>
      </c>
      <c r="BL131" s="69">
        <f t="shared" si="133"/>
        <v>0</v>
      </c>
      <c r="BM131" s="69"/>
      <c r="BN131" s="69">
        <f t="shared" si="29"/>
        <v>1535203.4569367957</v>
      </c>
      <c r="BO131" s="70"/>
      <c r="BP131" s="71">
        <f>+SUM(AV131:BC131)</f>
        <v>1246838.870866</v>
      </c>
      <c r="BQ131" s="71">
        <f>+SUM(BD131:BF131)</f>
        <v>123658.6702374625</v>
      </c>
      <c r="BR131" s="71">
        <f>+SUM(BG131)</f>
        <v>98868.415833333333</v>
      </c>
      <c r="BS131" s="71">
        <f>+SUM(BH131:BI131)</f>
        <v>65837.5</v>
      </c>
      <c r="BT131" s="71">
        <f t="shared" si="186"/>
        <v>0</v>
      </c>
      <c r="BU131" s="71">
        <f>+SUM(BP131:BT131)</f>
        <v>1535203.4569367957</v>
      </c>
      <c r="BW131" s="68"/>
      <c r="BX131" s="71">
        <f t="shared" si="187"/>
        <v>0</v>
      </c>
      <c r="BY131" s="71">
        <f t="shared" si="187"/>
        <v>0</v>
      </c>
      <c r="BZ131" s="71">
        <f t="shared" si="187"/>
        <v>0</v>
      </c>
      <c r="CA131" s="71">
        <f t="shared" si="187"/>
        <v>0</v>
      </c>
      <c r="CB131" s="71">
        <f t="shared" si="187"/>
        <v>1228162.7655494977</v>
      </c>
      <c r="CC131" s="71">
        <f t="shared" si="187"/>
        <v>1535203.4569367957</v>
      </c>
      <c r="CD131" s="71">
        <f t="shared" si="187"/>
        <v>1535203.4569367957</v>
      </c>
      <c r="CE131" s="71">
        <f t="shared" si="187"/>
        <v>1535203.4569367957</v>
      </c>
      <c r="CF131" s="71">
        <f t="shared" si="187"/>
        <v>0</v>
      </c>
      <c r="CG131" s="71">
        <f t="shared" si="187"/>
        <v>0</v>
      </c>
      <c r="CH131" s="71">
        <f t="shared" si="187"/>
        <v>0</v>
      </c>
      <c r="CI131" s="71">
        <f t="shared" si="187"/>
        <v>0</v>
      </c>
      <c r="CJ131" s="71">
        <f t="shared" si="187"/>
        <v>0</v>
      </c>
      <c r="CK131" s="71">
        <f t="shared" si="187"/>
        <v>0</v>
      </c>
      <c r="CL131" s="71">
        <f t="shared" si="187"/>
        <v>0</v>
      </c>
      <c r="CM131" s="71">
        <f t="shared" si="187"/>
        <v>0</v>
      </c>
      <c r="CN131" s="71">
        <f t="shared" si="188"/>
        <v>0</v>
      </c>
      <c r="CQ131" s="72">
        <f t="shared" si="170"/>
        <v>0</v>
      </c>
      <c r="CR131" s="72">
        <f t="shared" si="170"/>
        <v>0</v>
      </c>
      <c r="CS131" s="72">
        <f t="shared" si="170"/>
        <v>0</v>
      </c>
      <c r="CT131" s="72">
        <f t="shared" si="170"/>
        <v>0</v>
      </c>
      <c r="CU131" s="72">
        <f t="shared" si="170"/>
        <v>997471.09669284953</v>
      </c>
      <c r="CV131" s="72">
        <f t="shared" si="170"/>
        <v>1246838.870866</v>
      </c>
      <c r="CW131" s="72">
        <f t="shared" si="170"/>
        <v>1246838.870866</v>
      </c>
      <c r="CX131" s="72">
        <f t="shared" si="170"/>
        <v>1246838.870866</v>
      </c>
      <c r="CY131" s="72">
        <f t="shared" si="170"/>
        <v>0</v>
      </c>
      <c r="CZ131" s="72">
        <f t="shared" si="170"/>
        <v>0</v>
      </c>
      <c r="DA131" s="72">
        <f t="shared" si="170"/>
        <v>0</v>
      </c>
      <c r="DB131" s="72">
        <f t="shared" si="170"/>
        <v>0</v>
      </c>
      <c r="DC131" s="72">
        <f t="shared" si="170"/>
        <v>0</v>
      </c>
      <c r="DD131" s="72">
        <f t="shared" si="170"/>
        <v>0</v>
      </c>
      <c r="DE131" s="72">
        <f t="shared" si="170"/>
        <v>0</v>
      </c>
      <c r="DF131" s="72">
        <f t="shared" si="170"/>
        <v>0</v>
      </c>
      <c r="DG131" s="73"/>
      <c r="DI131" s="72">
        <f t="shared" si="189"/>
        <v>0</v>
      </c>
      <c r="DJ131" s="72">
        <f t="shared" si="189"/>
        <v>0</v>
      </c>
      <c r="DK131" s="72">
        <f t="shared" si="189"/>
        <v>0</v>
      </c>
      <c r="DL131" s="72">
        <f t="shared" si="189"/>
        <v>0</v>
      </c>
      <c r="DM131" s="72">
        <f t="shared" si="189"/>
        <v>98926.93618997492</v>
      </c>
      <c r="DN131" s="72">
        <f t="shared" si="189"/>
        <v>123658.6702374625</v>
      </c>
      <c r="DO131" s="72">
        <f t="shared" si="189"/>
        <v>123658.6702374625</v>
      </c>
      <c r="DP131" s="72">
        <f t="shared" si="189"/>
        <v>123658.6702374625</v>
      </c>
      <c r="DQ131" s="72">
        <f t="shared" si="189"/>
        <v>0</v>
      </c>
      <c r="DR131" s="72">
        <f t="shared" si="189"/>
        <v>0</v>
      </c>
      <c r="DS131" s="72">
        <f t="shared" si="189"/>
        <v>0</v>
      </c>
      <c r="DT131" s="72">
        <f t="shared" si="189"/>
        <v>0</v>
      </c>
      <c r="DU131" s="72">
        <f t="shared" si="189"/>
        <v>0</v>
      </c>
      <c r="DV131" s="72">
        <f t="shared" si="189"/>
        <v>0</v>
      </c>
      <c r="DW131" s="72">
        <f t="shared" si="189"/>
        <v>0</v>
      </c>
      <c r="DX131" s="72">
        <f t="shared" si="189"/>
        <v>0</v>
      </c>
      <c r="EA131" s="72">
        <f t="shared" si="171"/>
        <v>0</v>
      </c>
      <c r="EB131" s="72">
        <f t="shared" si="171"/>
        <v>0</v>
      </c>
      <c r="EC131" s="72">
        <f t="shared" si="171"/>
        <v>0</v>
      </c>
      <c r="ED131" s="72">
        <f t="shared" si="171"/>
        <v>0</v>
      </c>
      <c r="EE131" s="72">
        <f t="shared" si="171"/>
        <v>79094.732666670607</v>
      </c>
      <c r="EF131" s="72">
        <f t="shared" si="171"/>
        <v>98868.415833333333</v>
      </c>
      <c r="EG131" s="72">
        <f t="shared" si="171"/>
        <v>98868.415833333333</v>
      </c>
      <c r="EH131" s="72">
        <f t="shared" si="171"/>
        <v>98868.415833333333</v>
      </c>
      <c r="EI131" s="72">
        <f t="shared" si="171"/>
        <v>0</v>
      </c>
      <c r="EJ131" s="72">
        <f t="shared" si="171"/>
        <v>0</v>
      </c>
      <c r="EK131" s="72">
        <f t="shared" si="171"/>
        <v>0</v>
      </c>
      <c r="EL131" s="72">
        <f t="shared" si="171"/>
        <v>0</v>
      </c>
      <c r="EM131" s="72">
        <f t="shared" si="171"/>
        <v>0</v>
      </c>
      <c r="EN131" s="72">
        <f t="shared" si="171"/>
        <v>0</v>
      </c>
      <c r="EO131" s="72">
        <f t="shared" si="171"/>
        <v>0</v>
      </c>
      <c r="EP131" s="72">
        <f t="shared" si="171"/>
        <v>0</v>
      </c>
      <c r="ES131" s="72">
        <f t="shared" si="172"/>
        <v>0</v>
      </c>
      <c r="ET131" s="72">
        <f t="shared" si="172"/>
        <v>0</v>
      </c>
      <c r="EU131" s="72">
        <f t="shared" si="172"/>
        <v>0</v>
      </c>
      <c r="EV131" s="72">
        <f t="shared" si="172"/>
        <v>0</v>
      </c>
      <c r="EW131" s="72">
        <f t="shared" si="172"/>
        <v>52670.000000002619</v>
      </c>
      <c r="EX131" s="72">
        <f t="shared" si="172"/>
        <v>65837.5</v>
      </c>
      <c r="EY131" s="72">
        <f t="shared" si="172"/>
        <v>65837.5</v>
      </c>
      <c r="EZ131" s="72">
        <f t="shared" si="172"/>
        <v>65837.5</v>
      </c>
      <c r="FA131" s="72">
        <f t="shared" si="172"/>
        <v>0</v>
      </c>
      <c r="FB131" s="72">
        <f t="shared" si="172"/>
        <v>0</v>
      </c>
      <c r="FC131" s="72">
        <f t="shared" si="172"/>
        <v>0</v>
      </c>
      <c r="FD131" s="72">
        <f t="shared" si="172"/>
        <v>0</v>
      </c>
      <c r="FE131" s="72">
        <f t="shared" si="172"/>
        <v>0</v>
      </c>
      <c r="FF131" s="72">
        <f t="shared" si="172"/>
        <v>0</v>
      </c>
      <c r="FG131" s="72">
        <f t="shared" si="172"/>
        <v>0</v>
      </c>
      <c r="FH131" s="72">
        <f t="shared" si="172"/>
        <v>0</v>
      </c>
      <c r="FK131" s="72">
        <f t="shared" si="167"/>
        <v>0</v>
      </c>
      <c r="FL131" s="72">
        <f t="shared" si="167"/>
        <v>0</v>
      </c>
      <c r="FM131" s="72">
        <f t="shared" si="167"/>
        <v>0</v>
      </c>
      <c r="FN131" s="72">
        <f t="shared" si="167"/>
        <v>0</v>
      </c>
      <c r="FO131" s="72">
        <f t="shared" si="167"/>
        <v>0</v>
      </c>
      <c r="FP131" s="72">
        <f t="shared" si="167"/>
        <v>0</v>
      </c>
      <c r="FQ131" s="72">
        <f t="shared" si="167"/>
        <v>0</v>
      </c>
      <c r="FR131" s="72">
        <f t="shared" si="167"/>
        <v>0</v>
      </c>
      <c r="FS131" s="72">
        <f t="shared" si="167"/>
        <v>0</v>
      </c>
      <c r="FT131" s="72">
        <f t="shared" si="167"/>
        <v>0</v>
      </c>
      <c r="FU131" s="72">
        <f t="shared" si="167"/>
        <v>0</v>
      </c>
      <c r="FV131" s="72">
        <f t="shared" si="167"/>
        <v>0</v>
      </c>
      <c r="FW131" s="72">
        <f t="shared" si="167"/>
        <v>0</v>
      </c>
      <c r="FX131" s="72">
        <f t="shared" si="167"/>
        <v>0</v>
      </c>
      <c r="FY131" s="72">
        <f t="shared" si="167"/>
        <v>0</v>
      </c>
      <c r="FZ131" s="72">
        <f t="shared" ref="FZ131:FZ146" si="208">+AF131*$BT131</f>
        <v>0</v>
      </c>
    </row>
    <row r="132" spans="2:182" s="63" customFormat="1" x14ac:dyDescent="0.25">
      <c r="B132" s="59">
        <v>112</v>
      </c>
      <c r="C132" s="60" t="s">
        <v>30</v>
      </c>
      <c r="D132" s="61" t="s">
        <v>12</v>
      </c>
      <c r="E132" s="62" t="s">
        <v>136</v>
      </c>
      <c r="F132" s="62" t="s">
        <v>137</v>
      </c>
      <c r="H132" s="64">
        <v>44887</v>
      </c>
      <c r="I132" s="64">
        <v>44897</v>
      </c>
      <c r="J132" s="64">
        <v>44904</v>
      </c>
      <c r="K132" s="64">
        <v>44912</v>
      </c>
      <c r="L132" s="64">
        <v>44915</v>
      </c>
      <c r="M132" s="64">
        <v>44927</v>
      </c>
      <c r="N132" s="64">
        <v>45017</v>
      </c>
      <c r="O132" s="65">
        <v>3</v>
      </c>
      <c r="Q132" s="65">
        <v>0</v>
      </c>
      <c r="R132" s="65">
        <v>0</v>
      </c>
      <c r="S132" s="66">
        <v>0</v>
      </c>
      <c r="T132" s="66">
        <v>0</v>
      </c>
      <c r="U132" s="66">
        <v>0</v>
      </c>
      <c r="V132" s="66">
        <v>1</v>
      </c>
      <c r="W132" s="66">
        <v>1</v>
      </c>
      <c r="X132" s="66">
        <v>1</v>
      </c>
      <c r="Y132" s="66">
        <v>0</v>
      </c>
      <c r="Z132" s="66"/>
      <c r="AA132" s="66"/>
      <c r="AB132" s="66"/>
      <c r="AC132" s="65"/>
      <c r="AD132" s="65"/>
      <c r="AE132" s="65"/>
      <c r="AF132" s="65"/>
      <c r="AG132" s="65"/>
      <c r="AI132" s="65">
        <f t="shared" si="0"/>
        <v>3</v>
      </c>
      <c r="AK132" s="67">
        <v>973087.99</v>
      </c>
      <c r="AL132" s="67">
        <v>158333</v>
      </c>
      <c r="AM132" s="67">
        <v>0</v>
      </c>
      <c r="AN132" s="67">
        <v>55000</v>
      </c>
      <c r="AO132" s="67">
        <f t="shared" si="195"/>
        <v>129547.70335500001</v>
      </c>
      <c r="AP132" s="67">
        <f t="shared" si="196"/>
        <v>79199.469300000012</v>
      </c>
      <c r="AQ132" s="67">
        <f t="shared" si="197"/>
        <v>6788.5259400000004</v>
      </c>
      <c r="AR132" s="67">
        <f t="shared" si="198"/>
        <v>0</v>
      </c>
      <c r="AS132" s="67">
        <f t="shared" si="168"/>
        <v>5531.4116562000017</v>
      </c>
      <c r="AT132" s="67">
        <f t="shared" si="26"/>
        <v>965353.87974879995</v>
      </c>
      <c r="AU132" s="68"/>
      <c r="AV132" s="69">
        <f t="shared" si="27"/>
        <v>973087.99</v>
      </c>
      <c r="AW132" s="69">
        <f t="shared" si="27"/>
        <v>158333</v>
      </c>
      <c r="AX132" s="69">
        <f t="shared" si="27"/>
        <v>0</v>
      </c>
      <c r="AY132" s="69">
        <f t="shared" si="27"/>
        <v>55000</v>
      </c>
      <c r="AZ132" s="67">
        <f t="shared" si="199"/>
        <v>27154.103760000002</v>
      </c>
      <c r="BA132" s="69">
        <f t="shared" si="200"/>
        <v>0</v>
      </c>
      <c r="BB132" s="69">
        <f t="shared" si="201"/>
        <v>10748.499405</v>
      </c>
      <c r="BC132" s="69">
        <f t="shared" si="202"/>
        <v>22515.277701000003</v>
      </c>
      <c r="BD132" s="69">
        <f t="shared" si="28"/>
        <v>65999.557750000007</v>
      </c>
      <c r="BE132" s="69">
        <f t="shared" si="169"/>
        <v>54736.199437499999</v>
      </c>
      <c r="BF132" s="69">
        <f t="shared" si="203"/>
        <v>2922.9130499624935</v>
      </c>
      <c r="BG132" s="69">
        <f t="shared" si="204"/>
        <v>98868.415833333333</v>
      </c>
      <c r="BH132" s="69">
        <f t="shared" si="205"/>
        <v>62500</v>
      </c>
      <c r="BI132" s="69">
        <f t="shared" si="206"/>
        <v>3337.5</v>
      </c>
      <c r="BJ132" s="69">
        <f t="shared" si="132"/>
        <v>0</v>
      </c>
      <c r="BK132" s="69">
        <f t="shared" si="207"/>
        <v>0</v>
      </c>
      <c r="BL132" s="69">
        <f t="shared" si="133"/>
        <v>0</v>
      </c>
      <c r="BM132" s="69"/>
      <c r="BN132" s="69">
        <f t="shared" si="29"/>
        <v>1535203.4569367957</v>
      </c>
      <c r="BO132" s="70"/>
      <c r="BP132" s="71">
        <f t="shared" ref="BP132:BP138" si="209">+SUM(AV132:BC132)</f>
        <v>1246838.870866</v>
      </c>
      <c r="BQ132" s="71">
        <f t="shared" ref="BQ132:BQ138" si="210">+SUM(BD132:BF132)</f>
        <v>123658.6702374625</v>
      </c>
      <c r="BR132" s="71">
        <f t="shared" ref="BR132:BR138" si="211">+SUM(BG132)</f>
        <v>98868.415833333333</v>
      </c>
      <c r="BS132" s="71">
        <f t="shared" ref="BS132:BS138" si="212">+SUM(BH132:BI132)</f>
        <v>65837.5</v>
      </c>
      <c r="BT132" s="71">
        <f t="shared" si="186"/>
        <v>0</v>
      </c>
      <c r="BU132" s="71">
        <f t="shared" ref="BU132:BU138" si="213">+SUM(BP132:BT132)</f>
        <v>1535203.4569367957</v>
      </c>
      <c r="BW132" s="68"/>
      <c r="BX132" s="71">
        <f t="shared" si="187"/>
        <v>0</v>
      </c>
      <c r="BY132" s="71">
        <f t="shared" si="187"/>
        <v>0</v>
      </c>
      <c r="BZ132" s="71">
        <f t="shared" si="187"/>
        <v>0</v>
      </c>
      <c r="CA132" s="71">
        <f t="shared" si="187"/>
        <v>0</v>
      </c>
      <c r="CB132" s="71">
        <f t="shared" si="187"/>
        <v>0</v>
      </c>
      <c r="CC132" s="71">
        <f t="shared" si="187"/>
        <v>1535203.4569367957</v>
      </c>
      <c r="CD132" s="71">
        <f t="shared" si="187"/>
        <v>1535203.4569367957</v>
      </c>
      <c r="CE132" s="71">
        <f t="shared" si="187"/>
        <v>1535203.4569367957</v>
      </c>
      <c r="CF132" s="71">
        <f t="shared" si="187"/>
        <v>0</v>
      </c>
      <c r="CG132" s="71">
        <f t="shared" si="187"/>
        <v>0</v>
      </c>
      <c r="CH132" s="71">
        <f t="shared" si="187"/>
        <v>0</v>
      </c>
      <c r="CI132" s="71">
        <f t="shared" si="187"/>
        <v>0</v>
      </c>
      <c r="CJ132" s="71">
        <f t="shared" si="187"/>
        <v>0</v>
      </c>
      <c r="CK132" s="71">
        <f t="shared" si="187"/>
        <v>0</v>
      </c>
      <c r="CL132" s="71">
        <f t="shared" si="187"/>
        <v>0</v>
      </c>
      <c r="CM132" s="71">
        <f t="shared" si="187"/>
        <v>0</v>
      </c>
      <c r="CN132" s="71">
        <f t="shared" si="188"/>
        <v>0</v>
      </c>
      <c r="CQ132" s="72">
        <f t="shared" si="170"/>
        <v>0</v>
      </c>
      <c r="CR132" s="72">
        <f t="shared" si="170"/>
        <v>0</v>
      </c>
      <c r="CS132" s="72">
        <f t="shared" si="170"/>
        <v>0</v>
      </c>
      <c r="CT132" s="72">
        <f t="shared" si="170"/>
        <v>0</v>
      </c>
      <c r="CU132" s="72">
        <f t="shared" si="170"/>
        <v>0</v>
      </c>
      <c r="CV132" s="72">
        <f t="shared" si="170"/>
        <v>1246838.870866</v>
      </c>
      <c r="CW132" s="72">
        <f t="shared" si="170"/>
        <v>1246838.870866</v>
      </c>
      <c r="CX132" s="72">
        <f t="shared" si="170"/>
        <v>1246838.870866</v>
      </c>
      <c r="CY132" s="72">
        <f t="shared" si="170"/>
        <v>0</v>
      </c>
      <c r="CZ132" s="72">
        <f t="shared" si="170"/>
        <v>0</v>
      </c>
      <c r="DA132" s="72">
        <f t="shared" si="170"/>
        <v>0</v>
      </c>
      <c r="DB132" s="72">
        <f t="shared" si="170"/>
        <v>0</v>
      </c>
      <c r="DC132" s="72">
        <f t="shared" si="170"/>
        <v>0</v>
      </c>
      <c r="DD132" s="72">
        <f t="shared" si="170"/>
        <v>0</v>
      </c>
      <c r="DE132" s="72">
        <f t="shared" si="170"/>
        <v>0</v>
      </c>
      <c r="DF132" s="72">
        <f t="shared" si="170"/>
        <v>0</v>
      </c>
      <c r="DG132" s="73"/>
      <c r="DI132" s="72">
        <f t="shared" si="189"/>
        <v>0</v>
      </c>
      <c r="DJ132" s="72">
        <f t="shared" si="189"/>
        <v>0</v>
      </c>
      <c r="DK132" s="72">
        <f t="shared" si="189"/>
        <v>0</v>
      </c>
      <c r="DL132" s="72">
        <f t="shared" si="189"/>
        <v>0</v>
      </c>
      <c r="DM132" s="72">
        <f t="shared" si="189"/>
        <v>0</v>
      </c>
      <c r="DN132" s="72">
        <f t="shared" si="189"/>
        <v>123658.6702374625</v>
      </c>
      <c r="DO132" s="72">
        <f t="shared" si="189"/>
        <v>123658.6702374625</v>
      </c>
      <c r="DP132" s="72">
        <f t="shared" si="189"/>
        <v>123658.6702374625</v>
      </c>
      <c r="DQ132" s="72">
        <f t="shared" si="189"/>
        <v>0</v>
      </c>
      <c r="DR132" s="72">
        <f t="shared" si="189"/>
        <v>0</v>
      </c>
      <c r="DS132" s="72">
        <f t="shared" si="189"/>
        <v>0</v>
      </c>
      <c r="DT132" s="72">
        <f t="shared" si="189"/>
        <v>0</v>
      </c>
      <c r="DU132" s="72">
        <f t="shared" si="189"/>
        <v>0</v>
      </c>
      <c r="DV132" s="72">
        <f t="shared" si="189"/>
        <v>0</v>
      </c>
      <c r="DW132" s="72">
        <f t="shared" si="189"/>
        <v>0</v>
      </c>
      <c r="DX132" s="72">
        <f t="shared" si="189"/>
        <v>0</v>
      </c>
      <c r="EA132" s="72">
        <f t="shared" si="171"/>
        <v>0</v>
      </c>
      <c r="EB132" s="72">
        <f t="shared" si="171"/>
        <v>0</v>
      </c>
      <c r="EC132" s="72">
        <f t="shared" si="171"/>
        <v>0</v>
      </c>
      <c r="ED132" s="72">
        <f t="shared" si="171"/>
        <v>0</v>
      </c>
      <c r="EE132" s="72">
        <f t="shared" si="171"/>
        <v>0</v>
      </c>
      <c r="EF132" s="72">
        <f t="shared" si="171"/>
        <v>98868.415833333333</v>
      </c>
      <c r="EG132" s="72">
        <f t="shared" si="171"/>
        <v>98868.415833333333</v>
      </c>
      <c r="EH132" s="72">
        <f t="shared" si="171"/>
        <v>98868.415833333333</v>
      </c>
      <c r="EI132" s="72">
        <f t="shared" si="171"/>
        <v>0</v>
      </c>
      <c r="EJ132" s="72">
        <f t="shared" si="171"/>
        <v>0</v>
      </c>
      <c r="EK132" s="72">
        <f t="shared" si="171"/>
        <v>0</v>
      </c>
      <c r="EL132" s="72">
        <f t="shared" si="171"/>
        <v>0</v>
      </c>
      <c r="EM132" s="72">
        <f t="shared" si="171"/>
        <v>0</v>
      </c>
      <c r="EN132" s="72">
        <f t="shared" si="171"/>
        <v>0</v>
      </c>
      <c r="EO132" s="72">
        <f t="shared" si="171"/>
        <v>0</v>
      </c>
      <c r="EP132" s="72">
        <f t="shared" si="171"/>
        <v>0</v>
      </c>
      <c r="ES132" s="72">
        <f t="shared" si="172"/>
        <v>0</v>
      </c>
      <c r="ET132" s="72">
        <f t="shared" si="172"/>
        <v>0</v>
      </c>
      <c r="EU132" s="72">
        <f t="shared" si="172"/>
        <v>0</v>
      </c>
      <c r="EV132" s="72">
        <f t="shared" si="172"/>
        <v>0</v>
      </c>
      <c r="EW132" s="72">
        <f t="shared" si="172"/>
        <v>0</v>
      </c>
      <c r="EX132" s="72">
        <f t="shared" si="172"/>
        <v>65837.5</v>
      </c>
      <c r="EY132" s="72">
        <f t="shared" si="172"/>
        <v>65837.5</v>
      </c>
      <c r="EZ132" s="72">
        <f t="shared" si="172"/>
        <v>65837.5</v>
      </c>
      <c r="FA132" s="72">
        <f t="shared" si="172"/>
        <v>0</v>
      </c>
      <c r="FB132" s="72">
        <f t="shared" si="172"/>
        <v>0</v>
      </c>
      <c r="FC132" s="72">
        <f t="shared" si="172"/>
        <v>0</v>
      </c>
      <c r="FD132" s="72">
        <f t="shared" si="172"/>
        <v>0</v>
      </c>
      <c r="FE132" s="72">
        <f t="shared" si="172"/>
        <v>0</v>
      </c>
      <c r="FF132" s="72">
        <f t="shared" si="172"/>
        <v>0</v>
      </c>
      <c r="FG132" s="72">
        <f t="shared" si="172"/>
        <v>0</v>
      </c>
      <c r="FH132" s="72">
        <f t="shared" si="172"/>
        <v>0</v>
      </c>
      <c r="FK132" s="72">
        <f t="shared" ref="FK132:FZ148" si="214">+Q132*$BT132</f>
        <v>0</v>
      </c>
      <c r="FL132" s="72">
        <f t="shared" si="214"/>
        <v>0</v>
      </c>
      <c r="FM132" s="72">
        <f t="shared" si="214"/>
        <v>0</v>
      </c>
      <c r="FN132" s="72">
        <f t="shared" si="214"/>
        <v>0</v>
      </c>
      <c r="FO132" s="72">
        <f t="shared" si="214"/>
        <v>0</v>
      </c>
      <c r="FP132" s="72">
        <f t="shared" si="214"/>
        <v>0</v>
      </c>
      <c r="FQ132" s="72">
        <f t="shared" si="214"/>
        <v>0</v>
      </c>
      <c r="FR132" s="72">
        <f t="shared" si="214"/>
        <v>0</v>
      </c>
      <c r="FS132" s="72">
        <f t="shared" si="214"/>
        <v>0</v>
      </c>
      <c r="FT132" s="72">
        <f t="shared" si="214"/>
        <v>0</v>
      </c>
      <c r="FU132" s="72">
        <f t="shared" si="214"/>
        <v>0</v>
      </c>
      <c r="FV132" s="72">
        <f t="shared" si="214"/>
        <v>0</v>
      </c>
      <c r="FW132" s="72">
        <f t="shared" si="214"/>
        <v>0</v>
      </c>
      <c r="FX132" s="72">
        <f t="shared" si="214"/>
        <v>0</v>
      </c>
      <c r="FY132" s="72">
        <f t="shared" si="214"/>
        <v>0</v>
      </c>
      <c r="FZ132" s="72">
        <f t="shared" si="208"/>
        <v>0</v>
      </c>
    </row>
    <row r="133" spans="2:182" s="63" customFormat="1" x14ac:dyDescent="0.25">
      <c r="B133" s="59">
        <v>113</v>
      </c>
      <c r="C133" s="60" t="s">
        <v>30</v>
      </c>
      <c r="D133" s="61" t="s">
        <v>12</v>
      </c>
      <c r="E133" s="62" t="s">
        <v>136</v>
      </c>
      <c r="F133" s="62" t="s">
        <v>137</v>
      </c>
      <c r="H133" s="64">
        <v>44887</v>
      </c>
      <c r="I133" s="64">
        <v>44897</v>
      </c>
      <c r="J133" s="64">
        <v>44904</v>
      </c>
      <c r="K133" s="64">
        <v>44912</v>
      </c>
      <c r="L133" s="64">
        <v>44915</v>
      </c>
      <c r="M133" s="64">
        <v>44927</v>
      </c>
      <c r="N133" s="64">
        <v>45017</v>
      </c>
      <c r="O133" s="65">
        <v>3</v>
      </c>
      <c r="Q133" s="65">
        <v>0</v>
      </c>
      <c r="R133" s="65">
        <v>0</v>
      </c>
      <c r="S133" s="66">
        <v>0</v>
      </c>
      <c r="T133" s="66">
        <v>0</v>
      </c>
      <c r="U133" s="66">
        <v>0</v>
      </c>
      <c r="V133" s="66">
        <v>1</v>
      </c>
      <c r="W133" s="66">
        <v>1</v>
      </c>
      <c r="X133" s="66">
        <v>1</v>
      </c>
      <c r="Y133" s="66">
        <v>0</v>
      </c>
      <c r="Z133" s="66"/>
      <c r="AA133" s="66"/>
      <c r="AB133" s="66"/>
      <c r="AC133" s="65"/>
      <c r="AD133" s="65"/>
      <c r="AE133" s="65"/>
      <c r="AF133" s="65"/>
      <c r="AG133" s="65"/>
      <c r="AI133" s="65">
        <f t="shared" si="0"/>
        <v>3</v>
      </c>
      <c r="AK133" s="67">
        <v>973087.99</v>
      </c>
      <c r="AL133" s="67">
        <v>158333</v>
      </c>
      <c r="AM133" s="67">
        <v>0</v>
      </c>
      <c r="AN133" s="67">
        <v>55000</v>
      </c>
      <c r="AO133" s="67">
        <f t="shared" si="195"/>
        <v>129547.70335500001</v>
      </c>
      <c r="AP133" s="67">
        <f t="shared" si="196"/>
        <v>79199.469300000012</v>
      </c>
      <c r="AQ133" s="67">
        <f t="shared" si="197"/>
        <v>6788.5259400000004</v>
      </c>
      <c r="AR133" s="67">
        <f t="shared" si="198"/>
        <v>0</v>
      </c>
      <c r="AS133" s="67">
        <f t="shared" si="168"/>
        <v>5531.4116562000017</v>
      </c>
      <c r="AT133" s="67">
        <f t="shared" si="26"/>
        <v>965353.87974879995</v>
      </c>
      <c r="AU133" s="68"/>
      <c r="AV133" s="69">
        <f t="shared" si="27"/>
        <v>973087.99</v>
      </c>
      <c r="AW133" s="69">
        <f t="shared" si="27"/>
        <v>158333</v>
      </c>
      <c r="AX133" s="69">
        <f t="shared" si="27"/>
        <v>0</v>
      </c>
      <c r="AY133" s="69">
        <f t="shared" si="27"/>
        <v>55000</v>
      </c>
      <c r="AZ133" s="67">
        <f t="shared" si="199"/>
        <v>27154.103760000002</v>
      </c>
      <c r="BA133" s="69">
        <f t="shared" si="200"/>
        <v>0</v>
      </c>
      <c r="BB133" s="69">
        <f t="shared" si="201"/>
        <v>10748.499405</v>
      </c>
      <c r="BC133" s="69">
        <f t="shared" si="202"/>
        <v>22515.277701000003</v>
      </c>
      <c r="BD133" s="69">
        <f t="shared" si="28"/>
        <v>65999.557750000007</v>
      </c>
      <c r="BE133" s="69">
        <f t="shared" si="169"/>
        <v>54736.199437499999</v>
      </c>
      <c r="BF133" s="69">
        <f t="shared" si="203"/>
        <v>2922.9130499624935</v>
      </c>
      <c r="BG133" s="69">
        <f t="shared" si="204"/>
        <v>98868.415833333333</v>
      </c>
      <c r="BH133" s="69">
        <f t="shared" si="205"/>
        <v>62500</v>
      </c>
      <c r="BI133" s="69">
        <f t="shared" si="206"/>
        <v>3337.5</v>
      </c>
      <c r="BJ133" s="69">
        <f t="shared" si="132"/>
        <v>0</v>
      </c>
      <c r="BK133" s="69">
        <f t="shared" si="207"/>
        <v>0</v>
      </c>
      <c r="BL133" s="69">
        <f t="shared" si="133"/>
        <v>0</v>
      </c>
      <c r="BM133" s="69"/>
      <c r="BN133" s="69">
        <f t="shared" si="29"/>
        <v>1535203.4569367957</v>
      </c>
      <c r="BO133" s="70"/>
      <c r="BP133" s="71">
        <f t="shared" si="209"/>
        <v>1246838.870866</v>
      </c>
      <c r="BQ133" s="71">
        <f t="shared" si="210"/>
        <v>123658.6702374625</v>
      </c>
      <c r="BR133" s="71">
        <f t="shared" si="211"/>
        <v>98868.415833333333</v>
      </c>
      <c r="BS133" s="71">
        <f t="shared" si="212"/>
        <v>65837.5</v>
      </c>
      <c r="BT133" s="71">
        <f t="shared" si="186"/>
        <v>0</v>
      </c>
      <c r="BU133" s="71">
        <f t="shared" si="213"/>
        <v>1535203.4569367957</v>
      </c>
      <c r="BW133" s="68"/>
      <c r="BX133" s="71">
        <f t="shared" si="187"/>
        <v>0</v>
      </c>
      <c r="BY133" s="71">
        <f t="shared" si="187"/>
        <v>0</v>
      </c>
      <c r="BZ133" s="71">
        <f t="shared" si="187"/>
        <v>0</v>
      </c>
      <c r="CA133" s="71">
        <f t="shared" si="187"/>
        <v>0</v>
      </c>
      <c r="CB133" s="71">
        <f t="shared" si="187"/>
        <v>0</v>
      </c>
      <c r="CC133" s="71">
        <f t="shared" si="187"/>
        <v>1535203.4569367957</v>
      </c>
      <c r="CD133" s="71">
        <f t="shared" si="187"/>
        <v>1535203.4569367957</v>
      </c>
      <c r="CE133" s="71">
        <f t="shared" si="187"/>
        <v>1535203.4569367957</v>
      </c>
      <c r="CF133" s="71">
        <f t="shared" si="187"/>
        <v>0</v>
      </c>
      <c r="CG133" s="71">
        <f t="shared" si="187"/>
        <v>0</v>
      </c>
      <c r="CH133" s="71">
        <f t="shared" si="187"/>
        <v>0</v>
      </c>
      <c r="CI133" s="71">
        <f t="shared" si="187"/>
        <v>0</v>
      </c>
      <c r="CJ133" s="71">
        <f t="shared" si="187"/>
        <v>0</v>
      </c>
      <c r="CK133" s="71">
        <f t="shared" si="187"/>
        <v>0</v>
      </c>
      <c r="CL133" s="71">
        <f t="shared" si="187"/>
        <v>0</v>
      </c>
      <c r="CM133" s="71">
        <f t="shared" si="187"/>
        <v>0</v>
      </c>
      <c r="CN133" s="71">
        <f t="shared" si="188"/>
        <v>0</v>
      </c>
      <c r="CQ133" s="72">
        <f t="shared" si="170"/>
        <v>0</v>
      </c>
      <c r="CR133" s="72">
        <f t="shared" si="170"/>
        <v>0</v>
      </c>
      <c r="CS133" s="72">
        <f t="shared" si="170"/>
        <v>0</v>
      </c>
      <c r="CT133" s="72">
        <f t="shared" si="170"/>
        <v>0</v>
      </c>
      <c r="CU133" s="72">
        <f t="shared" si="170"/>
        <v>0</v>
      </c>
      <c r="CV133" s="72">
        <f t="shared" si="170"/>
        <v>1246838.870866</v>
      </c>
      <c r="CW133" s="72">
        <f t="shared" si="170"/>
        <v>1246838.870866</v>
      </c>
      <c r="CX133" s="72">
        <f t="shared" si="170"/>
        <v>1246838.870866</v>
      </c>
      <c r="CY133" s="72">
        <f t="shared" si="170"/>
        <v>0</v>
      </c>
      <c r="CZ133" s="72">
        <f t="shared" si="170"/>
        <v>0</v>
      </c>
      <c r="DA133" s="72">
        <f t="shared" si="170"/>
        <v>0</v>
      </c>
      <c r="DB133" s="72">
        <f t="shared" si="170"/>
        <v>0</v>
      </c>
      <c r="DC133" s="72">
        <f t="shared" si="170"/>
        <v>0</v>
      </c>
      <c r="DD133" s="72">
        <f t="shared" si="170"/>
        <v>0</v>
      </c>
      <c r="DE133" s="72">
        <f t="shared" si="170"/>
        <v>0</v>
      </c>
      <c r="DF133" s="72">
        <f t="shared" si="170"/>
        <v>0</v>
      </c>
      <c r="DG133" s="73"/>
      <c r="DI133" s="72">
        <f t="shared" si="189"/>
        <v>0</v>
      </c>
      <c r="DJ133" s="72">
        <f t="shared" si="189"/>
        <v>0</v>
      </c>
      <c r="DK133" s="72">
        <f t="shared" si="189"/>
        <v>0</v>
      </c>
      <c r="DL133" s="72">
        <f t="shared" si="189"/>
        <v>0</v>
      </c>
      <c r="DM133" s="72">
        <f t="shared" si="189"/>
        <v>0</v>
      </c>
      <c r="DN133" s="72">
        <f t="shared" si="189"/>
        <v>123658.6702374625</v>
      </c>
      <c r="DO133" s="72">
        <f t="shared" si="189"/>
        <v>123658.6702374625</v>
      </c>
      <c r="DP133" s="72">
        <f t="shared" si="189"/>
        <v>123658.6702374625</v>
      </c>
      <c r="DQ133" s="72">
        <f t="shared" si="189"/>
        <v>0</v>
      </c>
      <c r="DR133" s="72">
        <f t="shared" si="189"/>
        <v>0</v>
      </c>
      <c r="DS133" s="72">
        <f t="shared" si="189"/>
        <v>0</v>
      </c>
      <c r="DT133" s="72">
        <f t="shared" si="189"/>
        <v>0</v>
      </c>
      <c r="DU133" s="72">
        <f t="shared" si="189"/>
        <v>0</v>
      </c>
      <c r="DV133" s="72">
        <f t="shared" si="189"/>
        <v>0</v>
      </c>
      <c r="DW133" s="72">
        <f t="shared" si="189"/>
        <v>0</v>
      </c>
      <c r="DX133" s="72">
        <f t="shared" si="189"/>
        <v>0</v>
      </c>
      <c r="EA133" s="72">
        <f t="shared" si="171"/>
        <v>0</v>
      </c>
      <c r="EB133" s="72">
        <f t="shared" si="171"/>
        <v>0</v>
      </c>
      <c r="EC133" s="72">
        <f t="shared" si="171"/>
        <v>0</v>
      </c>
      <c r="ED133" s="72">
        <f t="shared" si="171"/>
        <v>0</v>
      </c>
      <c r="EE133" s="72">
        <f t="shared" si="171"/>
        <v>0</v>
      </c>
      <c r="EF133" s="72">
        <f t="shared" si="171"/>
        <v>98868.415833333333</v>
      </c>
      <c r="EG133" s="72">
        <f t="shared" si="171"/>
        <v>98868.415833333333</v>
      </c>
      <c r="EH133" s="72">
        <f t="shared" si="171"/>
        <v>98868.415833333333</v>
      </c>
      <c r="EI133" s="72">
        <f t="shared" si="171"/>
        <v>0</v>
      </c>
      <c r="EJ133" s="72">
        <f t="shared" si="171"/>
        <v>0</v>
      </c>
      <c r="EK133" s="72">
        <f t="shared" si="171"/>
        <v>0</v>
      </c>
      <c r="EL133" s="72">
        <f t="shared" si="171"/>
        <v>0</v>
      </c>
      <c r="EM133" s="72">
        <f t="shared" si="171"/>
        <v>0</v>
      </c>
      <c r="EN133" s="72">
        <f t="shared" si="171"/>
        <v>0</v>
      </c>
      <c r="EO133" s="72">
        <f t="shared" si="171"/>
        <v>0</v>
      </c>
      <c r="EP133" s="72">
        <f t="shared" si="171"/>
        <v>0</v>
      </c>
      <c r="ES133" s="72">
        <f t="shared" si="172"/>
        <v>0</v>
      </c>
      <c r="ET133" s="72">
        <f t="shared" si="172"/>
        <v>0</v>
      </c>
      <c r="EU133" s="72">
        <f t="shared" si="172"/>
        <v>0</v>
      </c>
      <c r="EV133" s="72">
        <f t="shared" si="172"/>
        <v>0</v>
      </c>
      <c r="EW133" s="72">
        <f t="shared" si="172"/>
        <v>0</v>
      </c>
      <c r="EX133" s="72">
        <f t="shared" si="172"/>
        <v>65837.5</v>
      </c>
      <c r="EY133" s="72">
        <f t="shared" si="172"/>
        <v>65837.5</v>
      </c>
      <c r="EZ133" s="72">
        <f t="shared" si="172"/>
        <v>65837.5</v>
      </c>
      <c r="FA133" s="72">
        <f t="shared" si="172"/>
        <v>0</v>
      </c>
      <c r="FB133" s="72">
        <f t="shared" si="172"/>
        <v>0</v>
      </c>
      <c r="FC133" s="72">
        <f t="shared" si="172"/>
        <v>0</v>
      </c>
      <c r="FD133" s="72">
        <f t="shared" si="172"/>
        <v>0</v>
      </c>
      <c r="FE133" s="72">
        <f t="shared" si="172"/>
        <v>0</v>
      </c>
      <c r="FF133" s="72">
        <f t="shared" si="172"/>
        <v>0</v>
      </c>
      <c r="FG133" s="72">
        <f t="shared" si="172"/>
        <v>0</v>
      </c>
      <c r="FH133" s="72">
        <f t="shared" si="172"/>
        <v>0</v>
      </c>
      <c r="FK133" s="72">
        <f t="shared" si="214"/>
        <v>0</v>
      </c>
      <c r="FL133" s="72">
        <f t="shared" si="214"/>
        <v>0</v>
      </c>
      <c r="FM133" s="72">
        <f t="shared" si="214"/>
        <v>0</v>
      </c>
      <c r="FN133" s="72">
        <f t="shared" si="214"/>
        <v>0</v>
      </c>
      <c r="FO133" s="72">
        <f t="shared" si="214"/>
        <v>0</v>
      </c>
      <c r="FP133" s="72">
        <f t="shared" si="214"/>
        <v>0</v>
      </c>
      <c r="FQ133" s="72">
        <f t="shared" si="214"/>
        <v>0</v>
      </c>
      <c r="FR133" s="72">
        <f t="shared" si="214"/>
        <v>0</v>
      </c>
      <c r="FS133" s="72">
        <f t="shared" si="214"/>
        <v>0</v>
      </c>
      <c r="FT133" s="72">
        <f t="shared" si="214"/>
        <v>0</v>
      </c>
      <c r="FU133" s="72">
        <f t="shared" si="214"/>
        <v>0</v>
      </c>
      <c r="FV133" s="72">
        <f t="shared" si="214"/>
        <v>0</v>
      </c>
      <c r="FW133" s="72">
        <f t="shared" si="214"/>
        <v>0</v>
      </c>
      <c r="FX133" s="72">
        <f t="shared" si="214"/>
        <v>0</v>
      </c>
      <c r="FY133" s="72">
        <f t="shared" si="214"/>
        <v>0</v>
      </c>
      <c r="FZ133" s="72">
        <f t="shared" si="208"/>
        <v>0</v>
      </c>
    </row>
    <row r="134" spans="2:182" s="63" customFormat="1" x14ac:dyDescent="0.25">
      <c r="B134" s="59">
        <v>114</v>
      </c>
      <c r="C134" s="60" t="s">
        <v>30</v>
      </c>
      <c r="D134" s="61" t="s">
        <v>12</v>
      </c>
      <c r="E134" s="74" t="s">
        <v>136</v>
      </c>
      <c r="F134" s="74" t="s">
        <v>137</v>
      </c>
      <c r="H134" s="64">
        <v>44887</v>
      </c>
      <c r="I134" s="64">
        <v>44897</v>
      </c>
      <c r="J134" s="64">
        <v>44904</v>
      </c>
      <c r="K134" s="64">
        <v>44912</v>
      </c>
      <c r="L134" s="64">
        <v>44915</v>
      </c>
      <c r="M134" s="64">
        <v>44927</v>
      </c>
      <c r="N134" s="64">
        <v>45017</v>
      </c>
      <c r="O134" s="65">
        <v>3</v>
      </c>
      <c r="Q134" s="65">
        <v>0</v>
      </c>
      <c r="R134" s="65">
        <v>0</v>
      </c>
      <c r="S134" s="66">
        <v>0</v>
      </c>
      <c r="T134" s="66">
        <v>0</v>
      </c>
      <c r="U134" s="66">
        <v>0</v>
      </c>
      <c r="V134" s="66">
        <v>1</v>
      </c>
      <c r="W134" s="66">
        <v>1</v>
      </c>
      <c r="X134" s="66">
        <v>1</v>
      </c>
      <c r="Y134" s="66">
        <v>0</v>
      </c>
      <c r="Z134" s="66"/>
      <c r="AA134" s="66"/>
      <c r="AB134" s="66"/>
      <c r="AC134" s="65"/>
      <c r="AD134" s="65"/>
      <c r="AE134" s="65"/>
      <c r="AF134" s="65"/>
      <c r="AG134" s="65"/>
      <c r="AI134" s="65">
        <f t="shared" si="0"/>
        <v>3</v>
      </c>
      <c r="AK134" s="67">
        <v>973087.99</v>
      </c>
      <c r="AL134" s="67">
        <v>158333</v>
      </c>
      <c r="AM134" s="67">
        <v>0</v>
      </c>
      <c r="AN134" s="67">
        <v>55000</v>
      </c>
      <c r="AO134" s="67">
        <f t="shared" si="195"/>
        <v>129547.70335500001</v>
      </c>
      <c r="AP134" s="67">
        <f t="shared" si="196"/>
        <v>79199.469300000012</v>
      </c>
      <c r="AQ134" s="67">
        <f t="shared" si="197"/>
        <v>6788.5259400000004</v>
      </c>
      <c r="AR134" s="67">
        <f t="shared" si="198"/>
        <v>0</v>
      </c>
      <c r="AS134" s="67">
        <f t="shared" si="168"/>
        <v>5531.4116562000017</v>
      </c>
      <c r="AT134" s="67">
        <f t="shared" si="26"/>
        <v>965353.87974879995</v>
      </c>
      <c r="AU134" s="68"/>
      <c r="AV134" s="69">
        <f t="shared" si="27"/>
        <v>973087.99</v>
      </c>
      <c r="AW134" s="69">
        <f t="shared" si="27"/>
        <v>158333</v>
      </c>
      <c r="AX134" s="69">
        <f t="shared" si="27"/>
        <v>0</v>
      </c>
      <c r="AY134" s="69">
        <f t="shared" si="27"/>
        <v>55000</v>
      </c>
      <c r="AZ134" s="67">
        <f t="shared" si="199"/>
        <v>27154.103760000002</v>
      </c>
      <c r="BA134" s="69">
        <f t="shared" si="200"/>
        <v>0</v>
      </c>
      <c r="BB134" s="69">
        <f t="shared" si="201"/>
        <v>10748.499405</v>
      </c>
      <c r="BC134" s="69">
        <f t="shared" si="202"/>
        <v>22515.277701000003</v>
      </c>
      <c r="BD134" s="69">
        <f t="shared" si="28"/>
        <v>65999.557750000007</v>
      </c>
      <c r="BE134" s="69">
        <f t="shared" si="169"/>
        <v>54736.199437499999</v>
      </c>
      <c r="BF134" s="69">
        <f t="shared" si="203"/>
        <v>2922.9130499624935</v>
      </c>
      <c r="BG134" s="69">
        <f t="shared" si="204"/>
        <v>98868.415833333333</v>
      </c>
      <c r="BH134" s="69">
        <f t="shared" si="205"/>
        <v>62500</v>
      </c>
      <c r="BI134" s="69">
        <f t="shared" si="206"/>
        <v>3337.5</v>
      </c>
      <c r="BJ134" s="69">
        <f t="shared" si="132"/>
        <v>0</v>
      </c>
      <c r="BK134" s="69">
        <f t="shared" si="207"/>
        <v>0</v>
      </c>
      <c r="BL134" s="69">
        <f t="shared" si="133"/>
        <v>0</v>
      </c>
      <c r="BM134" s="69"/>
      <c r="BN134" s="69">
        <f t="shared" si="29"/>
        <v>1535203.4569367957</v>
      </c>
      <c r="BO134" s="70"/>
      <c r="BP134" s="71">
        <f t="shared" si="209"/>
        <v>1246838.870866</v>
      </c>
      <c r="BQ134" s="71">
        <f t="shared" si="210"/>
        <v>123658.6702374625</v>
      </c>
      <c r="BR134" s="71">
        <f t="shared" si="211"/>
        <v>98868.415833333333</v>
      </c>
      <c r="BS134" s="71">
        <f t="shared" si="212"/>
        <v>65837.5</v>
      </c>
      <c r="BT134" s="71">
        <f t="shared" si="186"/>
        <v>0</v>
      </c>
      <c r="BU134" s="71">
        <f t="shared" si="213"/>
        <v>1535203.4569367957</v>
      </c>
      <c r="BW134" s="68"/>
      <c r="BX134" s="71">
        <f t="shared" si="187"/>
        <v>0</v>
      </c>
      <c r="BY134" s="71">
        <f t="shared" si="187"/>
        <v>0</v>
      </c>
      <c r="BZ134" s="71">
        <f t="shared" si="187"/>
        <v>0</v>
      </c>
      <c r="CA134" s="71">
        <f t="shared" si="187"/>
        <v>0</v>
      </c>
      <c r="CB134" s="71">
        <f t="shared" si="187"/>
        <v>0</v>
      </c>
      <c r="CC134" s="71">
        <f t="shared" si="187"/>
        <v>1535203.4569367957</v>
      </c>
      <c r="CD134" s="71">
        <f t="shared" si="187"/>
        <v>1535203.4569367957</v>
      </c>
      <c r="CE134" s="71">
        <f t="shared" si="187"/>
        <v>1535203.4569367957</v>
      </c>
      <c r="CF134" s="71">
        <f t="shared" si="187"/>
        <v>0</v>
      </c>
      <c r="CG134" s="71">
        <f t="shared" si="187"/>
        <v>0</v>
      </c>
      <c r="CH134" s="71">
        <f t="shared" si="187"/>
        <v>0</v>
      </c>
      <c r="CI134" s="71">
        <f t="shared" si="187"/>
        <v>0</v>
      </c>
      <c r="CJ134" s="71">
        <f t="shared" si="187"/>
        <v>0</v>
      </c>
      <c r="CK134" s="71">
        <f t="shared" si="187"/>
        <v>0</v>
      </c>
      <c r="CL134" s="71">
        <f t="shared" si="187"/>
        <v>0</v>
      </c>
      <c r="CM134" s="71">
        <f t="shared" si="187"/>
        <v>0</v>
      </c>
      <c r="CN134" s="71">
        <f t="shared" si="188"/>
        <v>0</v>
      </c>
      <c r="CQ134" s="72">
        <f t="shared" si="170"/>
        <v>0</v>
      </c>
      <c r="CR134" s="72">
        <f t="shared" si="170"/>
        <v>0</v>
      </c>
      <c r="CS134" s="72">
        <f t="shared" si="170"/>
        <v>0</v>
      </c>
      <c r="CT134" s="72">
        <f t="shared" si="170"/>
        <v>0</v>
      </c>
      <c r="CU134" s="72">
        <f t="shared" si="170"/>
        <v>0</v>
      </c>
      <c r="CV134" s="72">
        <f t="shared" si="170"/>
        <v>1246838.870866</v>
      </c>
      <c r="CW134" s="72">
        <f t="shared" si="170"/>
        <v>1246838.870866</v>
      </c>
      <c r="CX134" s="72">
        <f t="shared" si="170"/>
        <v>1246838.870866</v>
      </c>
      <c r="CY134" s="72">
        <f t="shared" si="170"/>
        <v>0</v>
      </c>
      <c r="CZ134" s="72">
        <f t="shared" si="170"/>
        <v>0</v>
      </c>
      <c r="DA134" s="72">
        <f t="shared" si="170"/>
        <v>0</v>
      </c>
      <c r="DB134" s="72">
        <f t="shared" si="170"/>
        <v>0</v>
      </c>
      <c r="DC134" s="72">
        <f t="shared" si="170"/>
        <v>0</v>
      </c>
      <c r="DD134" s="72">
        <f t="shared" si="170"/>
        <v>0</v>
      </c>
      <c r="DE134" s="72">
        <f t="shared" si="170"/>
        <v>0</v>
      </c>
      <c r="DF134" s="72">
        <f t="shared" si="170"/>
        <v>0</v>
      </c>
      <c r="DG134" s="73"/>
      <c r="DI134" s="72">
        <f t="shared" si="189"/>
        <v>0</v>
      </c>
      <c r="DJ134" s="72">
        <f t="shared" si="189"/>
        <v>0</v>
      </c>
      <c r="DK134" s="72">
        <f t="shared" si="189"/>
        <v>0</v>
      </c>
      <c r="DL134" s="72">
        <f t="shared" si="189"/>
        <v>0</v>
      </c>
      <c r="DM134" s="72">
        <f t="shared" si="189"/>
        <v>0</v>
      </c>
      <c r="DN134" s="72">
        <f t="shared" si="189"/>
        <v>123658.6702374625</v>
      </c>
      <c r="DO134" s="72">
        <f t="shared" si="189"/>
        <v>123658.6702374625</v>
      </c>
      <c r="DP134" s="72">
        <f t="shared" si="189"/>
        <v>123658.6702374625</v>
      </c>
      <c r="DQ134" s="72">
        <f t="shared" si="189"/>
        <v>0</v>
      </c>
      <c r="DR134" s="72">
        <f t="shared" si="189"/>
        <v>0</v>
      </c>
      <c r="DS134" s="72">
        <f t="shared" si="189"/>
        <v>0</v>
      </c>
      <c r="DT134" s="72">
        <f t="shared" si="189"/>
        <v>0</v>
      </c>
      <c r="DU134" s="72">
        <f t="shared" si="189"/>
        <v>0</v>
      </c>
      <c r="DV134" s="72">
        <f t="shared" si="189"/>
        <v>0</v>
      </c>
      <c r="DW134" s="72">
        <f t="shared" si="189"/>
        <v>0</v>
      </c>
      <c r="DX134" s="72">
        <f t="shared" si="189"/>
        <v>0</v>
      </c>
      <c r="EA134" s="72">
        <f t="shared" si="171"/>
        <v>0</v>
      </c>
      <c r="EB134" s="72">
        <f t="shared" si="171"/>
        <v>0</v>
      </c>
      <c r="EC134" s="72">
        <f t="shared" si="171"/>
        <v>0</v>
      </c>
      <c r="ED134" s="72">
        <f t="shared" si="171"/>
        <v>0</v>
      </c>
      <c r="EE134" s="72">
        <f t="shared" si="171"/>
        <v>0</v>
      </c>
      <c r="EF134" s="72">
        <f t="shared" si="171"/>
        <v>98868.415833333333</v>
      </c>
      <c r="EG134" s="72">
        <f t="shared" si="171"/>
        <v>98868.415833333333</v>
      </c>
      <c r="EH134" s="72">
        <f t="shared" si="171"/>
        <v>98868.415833333333</v>
      </c>
      <c r="EI134" s="72">
        <f t="shared" si="171"/>
        <v>0</v>
      </c>
      <c r="EJ134" s="72">
        <f t="shared" si="171"/>
        <v>0</v>
      </c>
      <c r="EK134" s="72">
        <f t="shared" si="171"/>
        <v>0</v>
      </c>
      <c r="EL134" s="72">
        <f t="shared" si="171"/>
        <v>0</v>
      </c>
      <c r="EM134" s="72">
        <f t="shared" si="171"/>
        <v>0</v>
      </c>
      <c r="EN134" s="72">
        <f t="shared" si="171"/>
        <v>0</v>
      </c>
      <c r="EO134" s="72">
        <f t="shared" si="171"/>
        <v>0</v>
      </c>
      <c r="EP134" s="72">
        <f t="shared" si="171"/>
        <v>0</v>
      </c>
      <c r="ES134" s="72">
        <f t="shared" si="172"/>
        <v>0</v>
      </c>
      <c r="ET134" s="72">
        <f t="shared" si="172"/>
        <v>0</v>
      </c>
      <c r="EU134" s="72">
        <f t="shared" si="172"/>
        <v>0</v>
      </c>
      <c r="EV134" s="72">
        <f t="shared" si="172"/>
        <v>0</v>
      </c>
      <c r="EW134" s="72">
        <f t="shared" si="172"/>
        <v>0</v>
      </c>
      <c r="EX134" s="72">
        <f t="shared" si="172"/>
        <v>65837.5</v>
      </c>
      <c r="EY134" s="72">
        <f t="shared" si="172"/>
        <v>65837.5</v>
      </c>
      <c r="EZ134" s="72">
        <f t="shared" si="172"/>
        <v>65837.5</v>
      </c>
      <c r="FA134" s="72">
        <f t="shared" si="172"/>
        <v>0</v>
      </c>
      <c r="FB134" s="72">
        <f t="shared" si="172"/>
        <v>0</v>
      </c>
      <c r="FC134" s="72">
        <f t="shared" si="172"/>
        <v>0</v>
      </c>
      <c r="FD134" s="72">
        <f t="shared" si="172"/>
        <v>0</v>
      </c>
      <c r="FE134" s="72">
        <f t="shared" si="172"/>
        <v>0</v>
      </c>
      <c r="FF134" s="72">
        <f t="shared" si="172"/>
        <v>0</v>
      </c>
      <c r="FG134" s="72">
        <f t="shared" si="172"/>
        <v>0</v>
      </c>
      <c r="FH134" s="72">
        <f t="shared" si="172"/>
        <v>0</v>
      </c>
      <c r="FK134" s="72">
        <f t="shared" si="214"/>
        <v>0</v>
      </c>
      <c r="FL134" s="72">
        <f t="shared" si="214"/>
        <v>0</v>
      </c>
      <c r="FM134" s="72">
        <f t="shared" si="214"/>
        <v>0</v>
      </c>
      <c r="FN134" s="72">
        <f t="shared" si="214"/>
        <v>0</v>
      </c>
      <c r="FO134" s="72">
        <f t="shared" si="214"/>
        <v>0</v>
      </c>
      <c r="FP134" s="72">
        <f t="shared" si="214"/>
        <v>0</v>
      </c>
      <c r="FQ134" s="72">
        <f t="shared" si="214"/>
        <v>0</v>
      </c>
      <c r="FR134" s="72">
        <f t="shared" si="214"/>
        <v>0</v>
      </c>
      <c r="FS134" s="72">
        <f t="shared" si="214"/>
        <v>0</v>
      </c>
      <c r="FT134" s="72">
        <f t="shared" si="214"/>
        <v>0</v>
      </c>
      <c r="FU134" s="72">
        <f t="shared" si="214"/>
        <v>0</v>
      </c>
      <c r="FV134" s="72">
        <f t="shared" si="214"/>
        <v>0</v>
      </c>
      <c r="FW134" s="72">
        <f t="shared" si="214"/>
        <v>0</v>
      </c>
      <c r="FX134" s="72">
        <f t="shared" si="214"/>
        <v>0</v>
      </c>
      <c r="FY134" s="72">
        <f t="shared" si="214"/>
        <v>0</v>
      </c>
      <c r="FZ134" s="72">
        <f t="shared" si="208"/>
        <v>0</v>
      </c>
    </row>
    <row r="135" spans="2:182" s="63" customFormat="1" x14ac:dyDescent="0.25">
      <c r="B135" s="59">
        <v>115</v>
      </c>
      <c r="C135" s="60" t="s">
        <v>30</v>
      </c>
      <c r="D135" s="61" t="s">
        <v>12</v>
      </c>
      <c r="E135" s="74" t="s">
        <v>136</v>
      </c>
      <c r="F135" s="74" t="s">
        <v>137</v>
      </c>
      <c r="H135" s="64">
        <v>44887</v>
      </c>
      <c r="I135" s="64">
        <v>44897</v>
      </c>
      <c r="J135" s="64">
        <v>44904</v>
      </c>
      <c r="K135" s="64">
        <v>44912</v>
      </c>
      <c r="L135" s="64">
        <v>44915</v>
      </c>
      <c r="M135" s="64">
        <v>44927</v>
      </c>
      <c r="N135" s="64">
        <v>45017</v>
      </c>
      <c r="O135" s="65">
        <v>3</v>
      </c>
      <c r="Q135" s="65">
        <v>0</v>
      </c>
      <c r="R135" s="65">
        <v>0</v>
      </c>
      <c r="S135" s="66">
        <v>0</v>
      </c>
      <c r="T135" s="66">
        <v>0</v>
      </c>
      <c r="U135" s="66">
        <v>0</v>
      </c>
      <c r="V135" s="66">
        <v>1</v>
      </c>
      <c r="W135" s="66">
        <v>1</v>
      </c>
      <c r="X135" s="66">
        <v>1</v>
      </c>
      <c r="Y135" s="66">
        <v>0</v>
      </c>
      <c r="Z135" s="66"/>
      <c r="AA135" s="66"/>
      <c r="AB135" s="66"/>
      <c r="AC135" s="65"/>
      <c r="AD135" s="65"/>
      <c r="AE135" s="65"/>
      <c r="AF135" s="65"/>
      <c r="AG135" s="65"/>
      <c r="AI135" s="65">
        <f t="shared" si="0"/>
        <v>3</v>
      </c>
      <c r="AK135" s="67">
        <v>973087.99</v>
      </c>
      <c r="AL135" s="67">
        <v>158333</v>
      </c>
      <c r="AM135" s="67">
        <v>0</v>
      </c>
      <c r="AN135" s="67">
        <v>55000</v>
      </c>
      <c r="AO135" s="67">
        <f t="shared" si="195"/>
        <v>129547.70335500001</v>
      </c>
      <c r="AP135" s="67">
        <f t="shared" si="196"/>
        <v>79199.469300000012</v>
      </c>
      <c r="AQ135" s="67">
        <f t="shared" si="197"/>
        <v>6788.5259400000004</v>
      </c>
      <c r="AR135" s="67">
        <f t="shared" si="198"/>
        <v>0</v>
      </c>
      <c r="AS135" s="67">
        <f t="shared" si="168"/>
        <v>5531.4116562000017</v>
      </c>
      <c r="AT135" s="67">
        <f t="shared" si="26"/>
        <v>965353.87974879995</v>
      </c>
      <c r="AU135" s="68"/>
      <c r="AV135" s="69">
        <f t="shared" si="27"/>
        <v>973087.99</v>
      </c>
      <c r="AW135" s="69">
        <f t="shared" si="27"/>
        <v>158333</v>
      </c>
      <c r="AX135" s="69">
        <f t="shared" si="27"/>
        <v>0</v>
      </c>
      <c r="AY135" s="69">
        <f t="shared" si="27"/>
        <v>55000</v>
      </c>
      <c r="AZ135" s="67">
        <f t="shared" si="199"/>
        <v>27154.103760000002</v>
      </c>
      <c r="BA135" s="69">
        <f t="shared" si="200"/>
        <v>0</v>
      </c>
      <c r="BB135" s="69">
        <f t="shared" si="201"/>
        <v>10748.499405</v>
      </c>
      <c r="BC135" s="69">
        <f t="shared" si="202"/>
        <v>22515.277701000003</v>
      </c>
      <c r="BD135" s="69">
        <f t="shared" si="28"/>
        <v>65999.557750000007</v>
      </c>
      <c r="BE135" s="69">
        <f t="shared" si="169"/>
        <v>54736.199437499999</v>
      </c>
      <c r="BF135" s="69">
        <f t="shared" si="203"/>
        <v>2922.9130499624935</v>
      </c>
      <c r="BG135" s="69">
        <f t="shared" si="204"/>
        <v>98868.415833333333</v>
      </c>
      <c r="BH135" s="69">
        <f t="shared" si="205"/>
        <v>62500</v>
      </c>
      <c r="BI135" s="69">
        <f t="shared" si="206"/>
        <v>3337.5</v>
      </c>
      <c r="BJ135" s="69">
        <f t="shared" si="132"/>
        <v>0</v>
      </c>
      <c r="BK135" s="69">
        <f t="shared" si="207"/>
        <v>0</v>
      </c>
      <c r="BL135" s="69">
        <f t="shared" si="133"/>
        <v>0</v>
      </c>
      <c r="BM135" s="69"/>
      <c r="BN135" s="69">
        <f t="shared" si="29"/>
        <v>1535203.4569367957</v>
      </c>
      <c r="BO135" s="70"/>
      <c r="BP135" s="71">
        <f t="shared" si="209"/>
        <v>1246838.870866</v>
      </c>
      <c r="BQ135" s="71">
        <f t="shared" si="210"/>
        <v>123658.6702374625</v>
      </c>
      <c r="BR135" s="71">
        <f t="shared" si="211"/>
        <v>98868.415833333333</v>
      </c>
      <c r="BS135" s="71">
        <f t="shared" si="212"/>
        <v>65837.5</v>
      </c>
      <c r="BT135" s="71">
        <f t="shared" si="186"/>
        <v>0</v>
      </c>
      <c r="BU135" s="71">
        <f t="shared" si="213"/>
        <v>1535203.4569367957</v>
      </c>
      <c r="BW135" s="68"/>
      <c r="BX135" s="71">
        <f t="shared" si="187"/>
        <v>0</v>
      </c>
      <c r="BY135" s="71">
        <f t="shared" si="187"/>
        <v>0</v>
      </c>
      <c r="BZ135" s="71">
        <f t="shared" si="187"/>
        <v>0</v>
      </c>
      <c r="CA135" s="71">
        <f t="shared" si="187"/>
        <v>0</v>
      </c>
      <c r="CB135" s="71">
        <f t="shared" si="187"/>
        <v>0</v>
      </c>
      <c r="CC135" s="71">
        <f t="shared" si="187"/>
        <v>1535203.4569367957</v>
      </c>
      <c r="CD135" s="71">
        <f t="shared" si="187"/>
        <v>1535203.4569367957</v>
      </c>
      <c r="CE135" s="71">
        <f t="shared" si="187"/>
        <v>1535203.4569367957</v>
      </c>
      <c r="CF135" s="71">
        <f t="shared" si="187"/>
        <v>0</v>
      </c>
      <c r="CG135" s="71">
        <f t="shared" si="187"/>
        <v>0</v>
      </c>
      <c r="CH135" s="71">
        <f t="shared" si="187"/>
        <v>0</v>
      </c>
      <c r="CI135" s="71">
        <f t="shared" si="187"/>
        <v>0</v>
      </c>
      <c r="CJ135" s="71">
        <f t="shared" si="187"/>
        <v>0</v>
      </c>
      <c r="CK135" s="71">
        <f t="shared" si="187"/>
        <v>0</v>
      </c>
      <c r="CL135" s="71">
        <f t="shared" si="187"/>
        <v>0</v>
      </c>
      <c r="CM135" s="71">
        <f t="shared" si="187"/>
        <v>0</v>
      </c>
      <c r="CN135" s="71">
        <f t="shared" si="188"/>
        <v>0</v>
      </c>
      <c r="CQ135" s="72">
        <f t="shared" si="170"/>
        <v>0</v>
      </c>
      <c r="CR135" s="72">
        <f t="shared" si="170"/>
        <v>0</v>
      </c>
      <c r="CS135" s="72">
        <f t="shared" si="170"/>
        <v>0</v>
      </c>
      <c r="CT135" s="72">
        <f t="shared" si="170"/>
        <v>0</v>
      </c>
      <c r="CU135" s="72">
        <f t="shared" si="170"/>
        <v>0</v>
      </c>
      <c r="CV135" s="72">
        <f t="shared" si="170"/>
        <v>1246838.870866</v>
      </c>
      <c r="CW135" s="72">
        <f t="shared" si="170"/>
        <v>1246838.870866</v>
      </c>
      <c r="CX135" s="72">
        <f t="shared" si="170"/>
        <v>1246838.870866</v>
      </c>
      <c r="CY135" s="72">
        <f t="shared" si="170"/>
        <v>0</v>
      </c>
      <c r="CZ135" s="72">
        <f t="shared" si="170"/>
        <v>0</v>
      </c>
      <c r="DA135" s="72">
        <f t="shared" si="170"/>
        <v>0</v>
      </c>
      <c r="DB135" s="72">
        <f t="shared" ref="DB135:DF185" si="215">+AB135*$BP135</f>
        <v>0</v>
      </c>
      <c r="DC135" s="72">
        <f t="shared" si="215"/>
        <v>0</v>
      </c>
      <c r="DD135" s="72">
        <f t="shared" si="215"/>
        <v>0</v>
      </c>
      <c r="DE135" s="72">
        <f t="shared" si="215"/>
        <v>0</v>
      </c>
      <c r="DF135" s="72">
        <f t="shared" si="215"/>
        <v>0</v>
      </c>
      <c r="DG135" s="73"/>
      <c r="DI135" s="72">
        <f t="shared" si="189"/>
        <v>0</v>
      </c>
      <c r="DJ135" s="72">
        <f t="shared" si="189"/>
        <v>0</v>
      </c>
      <c r="DK135" s="72">
        <f t="shared" si="189"/>
        <v>0</v>
      </c>
      <c r="DL135" s="72">
        <f t="shared" si="189"/>
        <v>0</v>
      </c>
      <c r="DM135" s="72">
        <f t="shared" si="189"/>
        <v>0</v>
      </c>
      <c r="DN135" s="72">
        <f t="shared" si="189"/>
        <v>123658.6702374625</v>
      </c>
      <c r="DO135" s="72">
        <f t="shared" si="189"/>
        <v>123658.6702374625</v>
      </c>
      <c r="DP135" s="72">
        <f t="shared" si="189"/>
        <v>123658.6702374625</v>
      </c>
      <c r="DQ135" s="72">
        <f t="shared" si="189"/>
        <v>0</v>
      </c>
      <c r="DR135" s="72">
        <f t="shared" si="189"/>
        <v>0</v>
      </c>
      <c r="DS135" s="72">
        <f t="shared" si="189"/>
        <v>0</v>
      </c>
      <c r="DT135" s="72">
        <f t="shared" si="189"/>
        <v>0</v>
      </c>
      <c r="DU135" s="72">
        <f t="shared" si="189"/>
        <v>0</v>
      </c>
      <c r="DV135" s="72">
        <f t="shared" si="189"/>
        <v>0</v>
      </c>
      <c r="DW135" s="72">
        <f t="shared" si="189"/>
        <v>0</v>
      </c>
      <c r="DX135" s="72">
        <f t="shared" si="189"/>
        <v>0</v>
      </c>
      <c r="EA135" s="72">
        <f t="shared" si="171"/>
        <v>0</v>
      </c>
      <c r="EB135" s="72">
        <f t="shared" si="171"/>
        <v>0</v>
      </c>
      <c r="EC135" s="72">
        <f t="shared" si="171"/>
        <v>0</v>
      </c>
      <c r="ED135" s="72">
        <f t="shared" si="171"/>
        <v>0</v>
      </c>
      <c r="EE135" s="72">
        <f t="shared" si="171"/>
        <v>0</v>
      </c>
      <c r="EF135" s="72">
        <f t="shared" si="171"/>
        <v>98868.415833333333</v>
      </c>
      <c r="EG135" s="72">
        <f t="shared" si="171"/>
        <v>98868.415833333333</v>
      </c>
      <c r="EH135" s="72">
        <f t="shared" si="171"/>
        <v>98868.415833333333</v>
      </c>
      <c r="EI135" s="72">
        <f t="shared" si="171"/>
        <v>0</v>
      </c>
      <c r="EJ135" s="72">
        <f t="shared" si="171"/>
        <v>0</v>
      </c>
      <c r="EK135" s="72">
        <f t="shared" si="171"/>
        <v>0</v>
      </c>
      <c r="EL135" s="72">
        <f t="shared" ref="EL135:EP185" si="216">+AB135*$BR135</f>
        <v>0</v>
      </c>
      <c r="EM135" s="72">
        <f t="shared" si="216"/>
        <v>0</v>
      </c>
      <c r="EN135" s="72">
        <f t="shared" si="216"/>
        <v>0</v>
      </c>
      <c r="EO135" s="72">
        <f t="shared" si="216"/>
        <v>0</v>
      </c>
      <c r="EP135" s="72">
        <f t="shared" si="216"/>
        <v>0</v>
      </c>
      <c r="ES135" s="72">
        <f t="shared" si="172"/>
        <v>0</v>
      </c>
      <c r="ET135" s="72">
        <f t="shared" si="172"/>
        <v>0</v>
      </c>
      <c r="EU135" s="72">
        <f t="shared" si="172"/>
        <v>0</v>
      </c>
      <c r="EV135" s="72">
        <f t="shared" si="172"/>
        <v>0</v>
      </c>
      <c r="EW135" s="72">
        <f t="shared" si="172"/>
        <v>0</v>
      </c>
      <c r="EX135" s="72">
        <f t="shared" si="172"/>
        <v>65837.5</v>
      </c>
      <c r="EY135" s="72">
        <f t="shared" si="172"/>
        <v>65837.5</v>
      </c>
      <c r="EZ135" s="72">
        <f t="shared" si="172"/>
        <v>65837.5</v>
      </c>
      <c r="FA135" s="72">
        <f t="shared" si="172"/>
        <v>0</v>
      </c>
      <c r="FB135" s="72">
        <f t="shared" si="172"/>
        <v>0</v>
      </c>
      <c r="FC135" s="72">
        <f t="shared" si="172"/>
        <v>0</v>
      </c>
      <c r="FD135" s="72">
        <f t="shared" ref="FD135:FH185" si="217">+AB135*$BS135</f>
        <v>0</v>
      </c>
      <c r="FE135" s="72">
        <f t="shared" si="217"/>
        <v>0</v>
      </c>
      <c r="FF135" s="72">
        <f t="shared" si="217"/>
        <v>0</v>
      </c>
      <c r="FG135" s="72">
        <f t="shared" si="217"/>
        <v>0</v>
      </c>
      <c r="FH135" s="72">
        <f t="shared" si="217"/>
        <v>0</v>
      </c>
      <c r="FK135" s="72">
        <f t="shared" si="214"/>
        <v>0</v>
      </c>
      <c r="FL135" s="72">
        <f t="shared" si="214"/>
        <v>0</v>
      </c>
      <c r="FM135" s="72">
        <f t="shared" si="214"/>
        <v>0</v>
      </c>
      <c r="FN135" s="72">
        <f t="shared" si="214"/>
        <v>0</v>
      </c>
      <c r="FO135" s="72">
        <f t="shared" si="214"/>
        <v>0</v>
      </c>
      <c r="FP135" s="72">
        <f t="shared" si="214"/>
        <v>0</v>
      </c>
      <c r="FQ135" s="72">
        <f t="shared" si="214"/>
        <v>0</v>
      </c>
      <c r="FR135" s="72">
        <f t="shared" si="214"/>
        <v>0</v>
      </c>
      <c r="FS135" s="72">
        <f t="shared" si="214"/>
        <v>0</v>
      </c>
      <c r="FT135" s="72">
        <f t="shared" si="214"/>
        <v>0</v>
      </c>
      <c r="FU135" s="72">
        <f t="shared" si="214"/>
        <v>0</v>
      </c>
      <c r="FV135" s="72">
        <f t="shared" si="214"/>
        <v>0</v>
      </c>
      <c r="FW135" s="72">
        <f t="shared" si="214"/>
        <v>0</v>
      </c>
      <c r="FX135" s="72">
        <f t="shared" si="214"/>
        <v>0</v>
      </c>
      <c r="FY135" s="72">
        <f t="shared" si="214"/>
        <v>0</v>
      </c>
      <c r="FZ135" s="72">
        <f t="shared" si="208"/>
        <v>0</v>
      </c>
    </row>
    <row r="136" spans="2:182" s="63" customFormat="1" x14ac:dyDescent="0.25">
      <c r="B136" s="59">
        <v>116</v>
      </c>
      <c r="C136" s="60" t="s">
        <v>30</v>
      </c>
      <c r="D136" s="61" t="s">
        <v>12</v>
      </c>
      <c r="E136" s="74" t="s">
        <v>136</v>
      </c>
      <c r="F136" s="74" t="s">
        <v>137</v>
      </c>
      <c r="H136" s="64">
        <v>44887</v>
      </c>
      <c r="I136" s="64">
        <v>44897</v>
      </c>
      <c r="J136" s="64">
        <v>44904</v>
      </c>
      <c r="K136" s="64">
        <v>44912</v>
      </c>
      <c r="L136" s="64">
        <v>44915</v>
      </c>
      <c r="M136" s="64">
        <v>44927</v>
      </c>
      <c r="N136" s="64">
        <v>45017</v>
      </c>
      <c r="O136" s="65">
        <v>3</v>
      </c>
      <c r="Q136" s="65">
        <v>0</v>
      </c>
      <c r="R136" s="65">
        <v>0</v>
      </c>
      <c r="S136" s="66">
        <v>0</v>
      </c>
      <c r="T136" s="66">
        <v>0</v>
      </c>
      <c r="U136" s="66">
        <v>0</v>
      </c>
      <c r="V136" s="66">
        <v>1</v>
      </c>
      <c r="W136" s="66">
        <v>1</v>
      </c>
      <c r="X136" s="66">
        <v>1</v>
      </c>
      <c r="Y136" s="66">
        <v>0</v>
      </c>
      <c r="Z136" s="66"/>
      <c r="AA136" s="66"/>
      <c r="AB136" s="66"/>
      <c r="AC136" s="65"/>
      <c r="AD136" s="65"/>
      <c r="AE136" s="65"/>
      <c r="AF136" s="65"/>
      <c r="AG136" s="65"/>
      <c r="AI136" s="65">
        <f t="shared" si="0"/>
        <v>3</v>
      </c>
      <c r="AK136" s="67">
        <v>973087.99</v>
      </c>
      <c r="AL136" s="67">
        <v>158333</v>
      </c>
      <c r="AM136" s="67">
        <v>0</v>
      </c>
      <c r="AN136" s="67">
        <v>55000</v>
      </c>
      <c r="AO136" s="67">
        <f t="shared" si="195"/>
        <v>129547.70335500001</v>
      </c>
      <c r="AP136" s="67">
        <f t="shared" si="196"/>
        <v>79199.469300000012</v>
      </c>
      <c r="AQ136" s="67">
        <f t="shared" si="197"/>
        <v>6788.5259400000004</v>
      </c>
      <c r="AR136" s="67">
        <f t="shared" si="198"/>
        <v>0</v>
      </c>
      <c r="AS136" s="67">
        <f t="shared" si="168"/>
        <v>5531.4116562000017</v>
      </c>
      <c r="AT136" s="67">
        <f t="shared" si="26"/>
        <v>965353.87974879995</v>
      </c>
      <c r="AU136" s="68"/>
      <c r="AV136" s="69">
        <f t="shared" si="27"/>
        <v>973087.99</v>
      </c>
      <c r="AW136" s="69">
        <f t="shared" si="27"/>
        <v>158333</v>
      </c>
      <c r="AX136" s="69">
        <f t="shared" si="27"/>
        <v>0</v>
      </c>
      <c r="AY136" s="69">
        <f t="shared" si="27"/>
        <v>55000</v>
      </c>
      <c r="AZ136" s="67">
        <f t="shared" si="199"/>
        <v>27154.103760000002</v>
      </c>
      <c r="BA136" s="69">
        <f t="shared" si="200"/>
        <v>0</v>
      </c>
      <c r="BB136" s="69">
        <f t="shared" si="201"/>
        <v>10748.499405</v>
      </c>
      <c r="BC136" s="69">
        <f t="shared" si="202"/>
        <v>22515.277701000003</v>
      </c>
      <c r="BD136" s="69">
        <f t="shared" si="28"/>
        <v>65999.557750000007</v>
      </c>
      <c r="BE136" s="69">
        <f t="shared" si="169"/>
        <v>54736.199437499999</v>
      </c>
      <c r="BF136" s="69">
        <f t="shared" si="203"/>
        <v>2922.9130499624935</v>
      </c>
      <c r="BG136" s="69">
        <f t="shared" si="204"/>
        <v>98868.415833333333</v>
      </c>
      <c r="BH136" s="69">
        <f t="shared" si="205"/>
        <v>62500</v>
      </c>
      <c r="BI136" s="69">
        <f t="shared" si="206"/>
        <v>3337.5</v>
      </c>
      <c r="BJ136" s="69">
        <f t="shared" si="132"/>
        <v>0</v>
      </c>
      <c r="BK136" s="69">
        <f t="shared" si="207"/>
        <v>0</v>
      </c>
      <c r="BL136" s="69">
        <f t="shared" si="133"/>
        <v>0</v>
      </c>
      <c r="BM136" s="69"/>
      <c r="BN136" s="69">
        <f t="shared" si="29"/>
        <v>1535203.4569367957</v>
      </c>
      <c r="BO136" s="70"/>
      <c r="BP136" s="71">
        <f t="shared" si="209"/>
        <v>1246838.870866</v>
      </c>
      <c r="BQ136" s="71">
        <f t="shared" si="210"/>
        <v>123658.6702374625</v>
      </c>
      <c r="BR136" s="71">
        <f t="shared" si="211"/>
        <v>98868.415833333333</v>
      </c>
      <c r="BS136" s="71">
        <f t="shared" si="212"/>
        <v>65837.5</v>
      </c>
      <c r="BT136" s="71">
        <f t="shared" si="186"/>
        <v>0</v>
      </c>
      <c r="BU136" s="71">
        <f t="shared" si="213"/>
        <v>1535203.4569367957</v>
      </c>
      <c r="BW136" s="68"/>
      <c r="BX136" s="71">
        <f t="shared" si="187"/>
        <v>0</v>
      </c>
      <c r="BY136" s="71">
        <f t="shared" si="187"/>
        <v>0</v>
      </c>
      <c r="BZ136" s="71">
        <f t="shared" si="187"/>
        <v>0</v>
      </c>
      <c r="CA136" s="71">
        <f t="shared" si="187"/>
        <v>0</v>
      </c>
      <c r="CB136" s="71">
        <f t="shared" si="187"/>
        <v>0</v>
      </c>
      <c r="CC136" s="71">
        <f t="shared" si="187"/>
        <v>1535203.4569367957</v>
      </c>
      <c r="CD136" s="71">
        <f t="shared" si="187"/>
        <v>1535203.4569367957</v>
      </c>
      <c r="CE136" s="71">
        <f t="shared" si="187"/>
        <v>1535203.4569367957</v>
      </c>
      <c r="CF136" s="71">
        <f t="shared" si="187"/>
        <v>0</v>
      </c>
      <c r="CG136" s="71">
        <f t="shared" si="187"/>
        <v>0</v>
      </c>
      <c r="CH136" s="71">
        <f t="shared" si="187"/>
        <v>0</v>
      </c>
      <c r="CI136" s="71">
        <f t="shared" si="187"/>
        <v>0</v>
      </c>
      <c r="CJ136" s="71">
        <f t="shared" si="187"/>
        <v>0</v>
      </c>
      <c r="CK136" s="71">
        <f t="shared" si="187"/>
        <v>0</v>
      </c>
      <c r="CL136" s="71">
        <f t="shared" si="187"/>
        <v>0</v>
      </c>
      <c r="CM136" s="71">
        <f t="shared" si="187"/>
        <v>0</v>
      </c>
      <c r="CN136" s="71">
        <f t="shared" si="188"/>
        <v>0</v>
      </c>
      <c r="CQ136" s="72">
        <f t="shared" ref="CQ136:DA159" si="218">+Q136*$BP136</f>
        <v>0</v>
      </c>
      <c r="CR136" s="72">
        <f t="shared" si="218"/>
        <v>0</v>
      </c>
      <c r="CS136" s="72">
        <f t="shared" si="218"/>
        <v>0</v>
      </c>
      <c r="CT136" s="72">
        <f t="shared" si="218"/>
        <v>0</v>
      </c>
      <c r="CU136" s="72">
        <f t="shared" si="218"/>
        <v>0</v>
      </c>
      <c r="CV136" s="72">
        <f t="shared" si="218"/>
        <v>1246838.870866</v>
      </c>
      <c r="CW136" s="72">
        <f t="shared" si="218"/>
        <v>1246838.870866</v>
      </c>
      <c r="CX136" s="72">
        <f t="shared" si="218"/>
        <v>1246838.870866</v>
      </c>
      <c r="CY136" s="72">
        <f t="shared" si="218"/>
        <v>0</v>
      </c>
      <c r="CZ136" s="72">
        <f t="shared" si="218"/>
        <v>0</v>
      </c>
      <c r="DA136" s="72">
        <f t="shared" si="218"/>
        <v>0</v>
      </c>
      <c r="DB136" s="72">
        <f t="shared" si="215"/>
        <v>0</v>
      </c>
      <c r="DC136" s="72">
        <f t="shared" si="215"/>
        <v>0</v>
      </c>
      <c r="DD136" s="72">
        <f t="shared" si="215"/>
        <v>0</v>
      </c>
      <c r="DE136" s="72">
        <f t="shared" si="215"/>
        <v>0</v>
      </c>
      <c r="DF136" s="72">
        <f t="shared" si="215"/>
        <v>0</v>
      </c>
      <c r="DG136" s="73"/>
      <c r="DI136" s="72">
        <f t="shared" si="189"/>
        <v>0</v>
      </c>
      <c r="DJ136" s="72">
        <f t="shared" si="189"/>
        <v>0</v>
      </c>
      <c r="DK136" s="72">
        <f t="shared" si="189"/>
        <v>0</v>
      </c>
      <c r="DL136" s="72">
        <f t="shared" si="189"/>
        <v>0</v>
      </c>
      <c r="DM136" s="72">
        <f t="shared" si="189"/>
        <v>0</v>
      </c>
      <c r="DN136" s="72">
        <f t="shared" si="189"/>
        <v>123658.6702374625</v>
      </c>
      <c r="DO136" s="72">
        <f t="shared" si="189"/>
        <v>123658.6702374625</v>
      </c>
      <c r="DP136" s="72">
        <f t="shared" si="189"/>
        <v>123658.6702374625</v>
      </c>
      <c r="DQ136" s="72">
        <f t="shared" si="189"/>
        <v>0</v>
      </c>
      <c r="DR136" s="72">
        <f t="shared" si="189"/>
        <v>0</v>
      </c>
      <c r="DS136" s="72">
        <f t="shared" si="189"/>
        <v>0</v>
      </c>
      <c r="DT136" s="72">
        <f t="shared" si="189"/>
        <v>0</v>
      </c>
      <c r="DU136" s="72">
        <f t="shared" si="189"/>
        <v>0</v>
      </c>
      <c r="DV136" s="72">
        <f t="shared" si="189"/>
        <v>0</v>
      </c>
      <c r="DW136" s="72">
        <f t="shared" si="189"/>
        <v>0</v>
      </c>
      <c r="DX136" s="72">
        <f t="shared" si="189"/>
        <v>0</v>
      </c>
      <c r="EA136" s="72">
        <f t="shared" ref="EA136:EK159" si="219">+Q136*$BR136</f>
        <v>0</v>
      </c>
      <c r="EB136" s="72">
        <f t="shared" si="219"/>
        <v>0</v>
      </c>
      <c r="EC136" s="72">
        <f t="shared" si="219"/>
        <v>0</v>
      </c>
      <c r="ED136" s="72">
        <f t="shared" si="219"/>
        <v>0</v>
      </c>
      <c r="EE136" s="72">
        <f t="shared" si="219"/>
        <v>0</v>
      </c>
      <c r="EF136" s="72">
        <f t="shared" si="219"/>
        <v>98868.415833333333</v>
      </c>
      <c r="EG136" s="72">
        <f t="shared" si="219"/>
        <v>98868.415833333333</v>
      </c>
      <c r="EH136" s="72">
        <f t="shared" si="219"/>
        <v>98868.415833333333</v>
      </c>
      <c r="EI136" s="72">
        <f t="shared" si="219"/>
        <v>0</v>
      </c>
      <c r="EJ136" s="72">
        <f t="shared" si="219"/>
        <v>0</v>
      </c>
      <c r="EK136" s="72">
        <f t="shared" si="219"/>
        <v>0</v>
      </c>
      <c r="EL136" s="72">
        <f t="shared" si="216"/>
        <v>0</v>
      </c>
      <c r="EM136" s="72">
        <f t="shared" si="216"/>
        <v>0</v>
      </c>
      <c r="EN136" s="72">
        <f t="shared" si="216"/>
        <v>0</v>
      </c>
      <c r="EO136" s="72">
        <f t="shared" si="216"/>
        <v>0</v>
      </c>
      <c r="EP136" s="72">
        <f t="shared" si="216"/>
        <v>0</v>
      </c>
      <c r="ES136" s="72">
        <f t="shared" ref="ES136:FC159" si="220">+Q136*$BS136</f>
        <v>0</v>
      </c>
      <c r="ET136" s="72">
        <f t="shared" si="220"/>
        <v>0</v>
      </c>
      <c r="EU136" s="72">
        <f t="shared" si="220"/>
        <v>0</v>
      </c>
      <c r="EV136" s="72">
        <f t="shared" si="220"/>
        <v>0</v>
      </c>
      <c r="EW136" s="72">
        <f t="shared" si="220"/>
        <v>0</v>
      </c>
      <c r="EX136" s="72">
        <f t="shared" si="220"/>
        <v>65837.5</v>
      </c>
      <c r="EY136" s="72">
        <f t="shared" si="220"/>
        <v>65837.5</v>
      </c>
      <c r="EZ136" s="72">
        <f t="shared" si="220"/>
        <v>65837.5</v>
      </c>
      <c r="FA136" s="72">
        <f t="shared" si="220"/>
        <v>0</v>
      </c>
      <c r="FB136" s="72">
        <f t="shared" si="220"/>
        <v>0</v>
      </c>
      <c r="FC136" s="72">
        <f t="shared" si="220"/>
        <v>0</v>
      </c>
      <c r="FD136" s="72">
        <f t="shared" si="217"/>
        <v>0</v>
      </c>
      <c r="FE136" s="72">
        <f t="shared" si="217"/>
        <v>0</v>
      </c>
      <c r="FF136" s="72">
        <f t="shared" si="217"/>
        <v>0</v>
      </c>
      <c r="FG136" s="72">
        <f t="shared" si="217"/>
        <v>0</v>
      </c>
      <c r="FH136" s="72">
        <f t="shared" si="217"/>
        <v>0</v>
      </c>
      <c r="FK136" s="72">
        <f t="shared" si="214"/>
        <v>0</v>
      </c>
      <c r="FL136" s="72">
        <f t="shared" si="214"/>
        <v>0</v>
      </c>
      <c r="FM136" s="72">
        <f t="shared" si="214"/>
        <v>0</v>
      </c>
      <c r="FN136" s="72">
        <f t="shared" si="214"/>
        <v>0</v>
      </c>
      <c r="FO136" s="72">
        <f t="shared" si="214"/>
        <v>0</v>
      </c>
      <c r="FP136" s="72">
        <f t="shared" si="214"/>
        <v>0</v>
      </c>
      <c r="FQ136" s="72">
        <f t="shared" si="214"/>
        <v>0</v>
      </c>
      <c r="FR136" s="72">
        <f t="shared" si="214"/>
        <v>0</v>
      </c>
      <c r="FS136" s="72">
        <f t="shared" si="214"/>
        <v>0</v>
      </c>
      <c r="FT136" s="72">
        <f t="shared" si="214"/>
        <v>0</v>
      </c>
      <c r="FU136" s="72">
        <f t="shared" si="214"/>
        <v>0</v>
      </c>
      <c r="FV136" s="72">
        <f t="shared" si="214"/>
        <v>0</v>
      </c>
      <c r="FW136" s="72">
        <f t="shared" si="214"/>
        <v>0</v>
      </c>
      <c r="FX136" s="72">
        <f t="shared" si="214"/>
        <v>0</v>
      </c>
      <c r="FY136" s="72">
        <f t="shared" si="214"/>
        <v>0</v>
      </c>
      <c r="FZ136" s="72">
        <f t="shared" si="208"/>
        <v>0</v>
      </c>
    </row>
    <row r="137" spans="2:182" s="63" customFormat="1" x14ac:dyDescent="0.25">
      <c r="B137" s="59">
        <v>117</v>
      </c>
      <c r="C137" s="60" t="s">
        <v>30</v>
      </c>
      <c r="D137" s="61" t="s">
        <v>12</v>
      </c>
      <c r="E137" s="74" t="s">
        <v>136</v>
      </c>
      <c r="F137" s="74" t="s">
        <v>137</v>
      </c>
      <c r="H137" s="64">
        <v>44887</v>
      </c>
      <c r="I137" s="64">
        <v>44897</v>
      </c>
      <c r="J137" s="64">
        <v>44904</v>
      </c>
      <c r="K137" s="64">
        <v>44912</v>
      </c>
      <c r="L137" s="64">
        <v>44915</v>
      </c>
      <c r="M137" s="64">
        <v>44927</v>
      </c>
      <c r="N137" s="64">
        <v>45017</v>
      </c>
      <c r="O137" s="65">
        <v>3</v>
      </c>
      <c r="Q137" s="65">
        <v>0</v>
      </c>
      <c r="R137" s="65">
        <v>0</v>
      </c>
      <c r="S137" s="66">
        <v>0</v>
      </c>
      <c r="T137" s="66">
        <v>0</v>
      </c>
      <c r="U137" s="66">
        <v>0</v>
      </c>
      <c r="V137" s="66">
        <v>1</v>
      </c>
      <c r="W137" s="66">
        <v>1</v>
      </c>
      <c r="X137" s="66">
        <v>1</v>
      </c>
      <c r="Y137" s="66">
        <v>0</v>
      </c>
      <c r="Z137" s="66"/>
      <c r="AA137" s="66"/>
      <c r="AB137" s="66"/>
      <c r="AC137" s="65"/>
      <c r="AD137" s="65"/>
      <c r="AE137" s="65"/>
      <c r="AF137" s="65"/>
      <c r="AG137" s="65"/>
      <c r="AI137" s="65">
        <f t="shared" si="0"/>
        <v>3</v>
      </c>
      <c r="AK137" s="67">
        <v>973087.99</v>
      </c>
      <c r="AL137" s="67">
        <v>158333</v>
      </c>
      <c r="AM137" s="67">
        <v>0</v>
      </c>
      <c r="AN137" s="67">
        <v>55000</v>
      </c>
      <c r="AO137" s="67">
        <f t="shared" si="195"/>
        <v>129547.70335500001</v>
      </c>
      <c r="AP137" s="67">
        <f t="shared" si="196"/>
        <v>79199.469300000012</v>
      </c>
      <c r="AQ137" s="67">
        <f t="shared" si="197"/>
        <v>6788.5259400000004</v>
      </c>
      <c r="AR137" s="67">
        <f t="shared" si="198"/>
        <v>0</v>
      </c>
      <c r="AS137" s="67">
        <f t="shared" si="168"/>
        <v>5531.4116562000017</v>
      </c>
      <c r="AT137" s="67">
        <f t="shared" si="26"/>
        <v>965353.87974879995</v>
      </c>
      <c r="AU137" s="68"/>
      <c r="AV137" s="69">
        <f t="shared" si="27"/>
        <v>973087.99</v>
      </c>
      <c r="AW137" s="69">
        <f t="shared" si="27"/>
        <v>158333</v>
      </c>
      <c r="AX137" s="69">
        <f t="shared" si="27"/>
        <v>0</v>
      </c>
      <c r="AY137" s="69">
        <f t="shared" si="27"/>
        <v>55000</v>
      </c>
      <c r="AZ137" s="67">
        <f t="shared" si="199"/>
        <v>27154.103760000002</v>
      </c>
      <c r="BA137" s="69">
        <f t="shared" si="200"/>
        <v>0</v>
      </c>
      <c r="BB137" s="69">
        <f t="shared" si="201"/>
        <v>10748.499405</v>
      </c>
      <c r="BC137" s="69">
        <f t="shared" si="202"/>
        <v>22515.277701000003</v>
      </c>
      <c r="BD137" s="69">
        <f t="shared" si="28"/>
        <v>65999.557750000007</v>
      </c>
      <c r="BE137" s="69">
        <f t="shared" si="169"/>
        <v>54736.199437499999</v>
      </c>
      <c r="BF137" s="69">
        <f t="shared" si="203"/>
        <v>2922.9130499624935</v>
      </c>
      <c r="BG137" s="69">
        <f t="shared" si="204"/>
        <v>98868.415833333333</v>
      </c>
      <c r="BH137" s="69">
        <f t="shared" si="205"/>
        <v>62500</v>
      </c>
      <c r="BI137" s="69">
        <f t="shared" si="206"/>
        <v>3337.5</v>
      </c>
      <c r="BJ137" s="69">
        <f t="shared" si="132"/>
        <v>0</v>
      </c>
      <c r="BK137" s="69">
        <f t="shared" si="207"/>
        <v>0</v>
      </c>
      <c r="BL137" s="69">
        <f t="shared" si="133"/>
        <v>0</v>
      </c>
      <c r="BM137" s="69"/>
      <c r="BN137" s="69">
        <f t="shared" si="29"/>
        <v>1535203.4569367957</v>
      </c>
      <c r="BO137" s="70"/>
      <c r="BP137" s="71">
        <f t="shared" si="209"/>
        <v>1246838.870866</v>
      </c>
      <c r="BQ137" s="71">
        <f t="shared" si="210"/>
        <v>123658.6702374625</v>
      </c>
      <c r="BR137" s="71">
        <f t="shared" si="211"/>
        <v>98868.415833333333</v>
      </c>
      <c r="BS137" s="71">
        <f t="shared" si="212"/>
        <v>65837.5</v>
      </c>
      <c r="BT137" s="71">
        <f t="shared" si="186"/>
        <v>0</v>
      </c>
      <c r="BU137" s="71">
        <f t="shared" si="213"/>
        <v>1535203.4569367957</v>
      </c>
      <c r="BW137" s="68"/>
      <c r="BX137" s="71">
        <f t="shared" si="187"/>
        <v>0</v>
      </c>
      <c r="BY137" s="71">
        <f t="shared" si="187"/>
        <v>0</v>
      </c>
      <c r="BZ137" s="71">
        <f t="shared" si="187"/>
        <v>0</v>
      </c>
      <c r="CA137" s="71">
        <f t="shared" si="187"/>
        <v>0</v>
      </c>
      <c r="CB137" s="71">
        <f t="shared" si="187"/>
        <v>0</v>
      </c>
      <c r="CC137" s="71">
        <f t="shared" si="187"/>
        <v>1535203.4569367957</v>
      </c>
      <c r="CD137" s="71">
        <f t="shared" si="187"/>
        <v>1535203.4569367957</v>
      </c>
      <c r="CE137" s="71">
        <f t="shared" si="187"/>
        <v>1535203.4569367957</v>
      </c>
      <c r="CF137" s="71">
        <f t="shared" si="187"/>
        <v>0</v>
      </c>
      <c r="CG137" s="71">
        <f t="shared" si="187"/>
        <v>0</v>
      </c>
      <c r="CH137" s="71">
        <f t="shared" si="187"/>
        <v>0</v>
      </c>
      <c r="CI137" s="71">
        <f t="shared" si="187"/>
        <v>0</v>
      </c>
      <c r="CJ137" s="71">
        <f t="shared" si="187"/>
        <v>0</v>
      </c>
      <c r="CK137" s="71">
        <f t="shared" si="187"/>
        <v>0</v>
      </c>
      <c r="CL137" s="71">
        <f t="shared" si="187"/>
        <v>0</v>
      </c>
      <c r="CM137" s="71">
        <f t="shared" si="187"/>
        <v>0</v>
      </c>
      <c r="CN137" s="71">
        <f t="shared" si="188"/>
        <v>0</v>
      </c>
      <c r="CQ137" s="72">
        <f t="shared" si="218"/>
        <v>0</v>
      </c>
      <c r="CR137" s="72">
        <f t="shared" si="218"/>
        <v>0</v>
      </c>
      <c r="CS137" s="72">
        <f t="shared" si="218"/>
        <v>0</v>
      </c>
      <c r="CT137" s="72">
        <f t="shared" si="218"/>
        <v>0</v>
      </c>
      <c r="CU137" s="72">
        <f t="shared" si="218"/>
        <v>0</v>
      </c>
      <c r="CV137" s="72">
        <f t="shared" si="218"/>
        <v>1246838.870866</v>
      </c>
      <c r="CW137" s="72">
        <f t="shared" si="218"/>
        <v>1246838.870866</v>
      </c>
      <c r="CX137" s="72">
        <f t="shared" si="218"/>
        <v>1246838.870866</v>
      </c>
      <c r="CY137" s="72">
        <f t="shared" si="218"/>
        <v>0</v>
      </c>
      <c r="CZ137" s="72">
        <f t="shared" si="218"/>
        <v>0</v>
      </c>
      <c r="DA137" s="72">
        <f t="shared" si="218"/>
        <v>0</v>
      </c>
      <c r="DB137" s="72">
        <f t="shared" si="215"/>
        <v>0</v>
      </c>
      <c r="DC137" s="72">
        <f t="shared" si="215"/>
        <v>0</v>
      </c>
      <c r="DD137" s="72">
        <f t="shared" si="215"/>
        <v>0</v>
      </c>
      <c r="DE137" s="72">
        <f t="shared" si="215"/>
        <v>0</v>
      </c>
      <c r="DF137" s="72">
        <f t="shared" si="215"/>
        <v>0</v>
      </c>
      <c r="DG137" s="73"/>
      <c r="DI137" s="72">
        <f t="shared" si="189"/>
        <v>0</v>
      </c>
      <c r="DJ137" s="72">
        <f t="shared" si="189"/>
        <v>0</v>
      </c>
      <c r="DK137" s="72">
        <f t="shared" si="189"/>
        <v>0</v>
      </c>
      <c r="DL137" s="72">
        <f t="shared" si="189"/>
        <v>0</v>
      </c>
      <c r="DM137" s="72">
        <f t="shared" si="189"/>
        <v>0</v>
      </c>
      <c r="DN137" s="72">
        <f t="shared" si="189"/>
        <v>123658.6702374625</v>
      </c>
      <c r="DO137" s="72">
        <f t="shared" si="189"/>
        <v>123658.6702374625</v>
      </c>
      <c r="DP137" s="72">
        <f t="shared" si="189"/>
        <v>123658.6702374625</v>
      </c>
      <c r="DQ137" s="72">
        <f t="shared" si="189"/>
        <v>0</v>
      </c>
      <c r="DR137" s="72">
        <f t="shared" si="189"/>
        <v>0</v>
      </c>
      <c r="DS137" s="72">
        <f t="shared" si="189"/>
        <v>0</v>
      </c>
      <c r="DT137" s="72">
        <f t="shared" si="189"/>
        <v>0</v>
      </c>
      <c r="DU137" s="72">
        <f t="shared" si="189"/>
        <v>0</v>
      </c>
      <c r="DV137" s="72">
        <f t="shared" si="189"/>
        <v>0</v>
      </c>
      <c r="DW137" s="72">
        <f t="shared" si="189"/>
        <v>0</v>
      </c>
      <c r="DX137" s="72">
        <f t="shared" si="189"/>
        <v>0</v>
      </c>
      <c r="EA137" s="72">
        <f t="shared" si="219"/>
        <v>0</v>
      </c>
      <c r="EB137" s="72">
        <f t="shared" si="219"/>
        <v>0</v>
      </c>
      <c r="EC137" s="72">
        <f t="shared" si="219"/>
        <v>0</v>
      </c>
      <c r="ED137" s="72">
        <f t="shared" si="219"/>
        <v>0</v>
      </c>
      <c r="EE137" s="72">
        <f t="shared" si="219"/>
        <v>0</v>
      </c>
      <c r="EF137" s="72">
        <f t="shared" si="219"/>
        <v>98868.415833333333</v>
      </c>
      <c r="EG137" s="72">
        <f t="shared" si="219"/>
        <v>98868.415833333333</v>
      </c>
      <c r="EH137" s="72">
        <f t="shared" si="219"/>
        <v>98868.415833333333</v>
      </c>
      <c r="EI137" s="72">
        <f t="shared" si="219"/>
        <v>0</v>
      </c>
      <c r="EJ137" s="72">
        <f t="shared" si="219"/>
        <v>0</v>
      </c>
      <c r="EK137" s="72">
        <f t="shared" si="219"/>
        <v>0</v>
      </c>
      <c r="EL137" s="72">
        <f t="shared" si="216"/>
        <v>0</v>
      </c>
      <c r="EM137" s="72">
        <f t="shared" si="216"/>
        <v>0</v>
      </c>
      <c r="EN137" s="72">
        <f t="shared" si="216"/>
        <v>0</v>
      </c>
      <c r="EO137" s="72">
        <f t="shared" si="216"/>
        <v>0</v>
      </c>
      <c r="EP137" s="72">
        <f t="shared" si="216"/>
        <v>0</v>
      </c>
      <c r="ES137" s="72">
        <f t="shared" si="220"/>
        <v>0</v>
      </c>
      <c r="ET137" s="72">
        <f t="shared" si="220"/>
        <v>0</v>
      </c>
      <c r="EU137" s="72">
        <f t="shared" si="220"/>
        <v>0</v>
      </c>
      <c r="EV137" s="72">
        <f t="shared" si="220"/>
        <v>0</v>
      </c>
      <c r="EW137" s="72">
        <f t="shared" si="220"/>
        <v>0</v>
      </c>
      <c r="EX137" s="72">
        <f t="shared" si="220"/>
        <v>65837.5</v>
      </c>
      <c r="EY137" s="72">
        <f t="shared" si="220"/>
        <v>65837.5</v>
      </c>
      <c r="EZ137" s="72">
        <f t="shared" si="220"/>
        <v>65837.5</v>
      </c>
      <c r="FA137" s="72">
        <f t="shared" si="220"/>
        <v>0</v>
      </c>
      <c r="FB137" s="72">
        <f t="shared" si="220"/>
        <v>0</v>
      </c>
      <c r="FC137" s="72">
        <f t="shared" si="220"/>
        <v>0</v>
      </c>
      <c r="FD137" s="72">
        <f t="shared" si="217"/>
        <v>0</v>
      </c>
      <c r="FE137" s="72">
        <f t="shared" si="217"/>
        <v>0</v>
      </c>
      <c r="FF137" s="72">
        <f t="shared" si="217"/>
        <v>0</v>
      </c>
      <c r="FG137" s="72">
        <f t="shared" si="217"/>
        <v>0</v>
      </c>
      <c r="FH137" s="72">
        <f t="shared" si="217"/>
        <v>0</v>
      </c>
      <c r="FK137" s="72">
        <f t="shared" si="214"/>
        <v>0</v>
      </c>
      <c r="FL137" s="72">
        <f t="shared" si="214"/>
        <v>0</v>
      </c>
      <c r="FM137" s="72">
        <f t="shared" si="214"/>
        <v>0</v>
      </c>
      <c r="FN137" s="72">
        <f t="shared" si="214"/>
        <v>0</v>
      </c>
      <c r="FO137" s="72">
        <f t="shared" si="214"/>
        <v>0</v>
      </c>
      <c r="FP137" s="72">
        <f t="shared" si="214"/>
        <v>0</v>
      </c>
      <c r="FQ137" s="72">
        <f t="shared" si="214"/>
        <v>0</v>
      </c>
      <c r="FR137" s="72">
        <f t="shared" si="214"/>
        <v>0</v>
      </c>
      <c r="FS137" s="72">
        <f t="shared" si="214"/>
        <v>0</v>
      </c>
      <c r="FT137" s="72">
        <f t="shared" si="214"/>
        <v>0</v>
      </c>
      <c r="FU137" s="72">
        <f t="shared" si="214"/>
        <v>0</v>
      </c>
      <c r="FV137" s="72">
        <f t="shared" si="214"/>
        <v>0</v>
      </c>
      <c r="FW137" s="72">
        <f t="shared" si="214"/>
        <v>0</v>
      </c>
      <c r="FX137" s="72">
        <f t="shared" si="214"/>
        <v>0</v>
      </c>
      <c r="FY137" s="72">
        <f t="shared" si="214"/>
        <v>0</v>
      </c>
      <c r="FZ137" s="72">
        <f t="shared" si="208"/>
        <v>0</v>
      </c>
    </row>
    <row r="138" spans="2:182" s="63" customFormat="1" x14ac:dyDescent="0.25">
      <c r="B138" s="59">
        <v>118</v>
      </c>
      <c r="C138" s="60" t="s">
        <v>30</v>
      </c>
      <c r="D138" s="61" t="s">
        <v>12</v>
      </c>
      <c r="E138" s="74" t="s">
        <v>136</v>
      </c>
      <c r="F138" s="74" t="s">
        <v>137</v>
      </c>
      <c r="H138" s="64">
        <v>44887</v>
      </c>
      <c r="I138" s="64">
        <v>44897</v>
      </c>
      <c r="J138" s="64">
        <v>44904</v>
      </c>
      <c r="K138" s="64">
        <v>44912</v>
      </c>
      <c r="L138" s="64">
        <v>44915</v>
      </c>
      <c r="M138" s="64">
        <v>44927</v>
      </c>
      <c r="N138" s="64">
        <v>45017</v>
      </c>
      <c r="O138" s="65">
        <v>3</v>
      </c>
      <c r="Q138" s="65">
        <v>0</v>
      </c>
      <c r="R138" s="65">
        <v>0</v>
      </c>
      <c r="S138" s="66">
        <v>0</v>
      </c>
      <c r="T138" s="66">
        <v>0</v>
      </c>
      <c r="U138" s="66">
        <v>0</v>
      </c>
      <c r="V138" s="66">
        <v>1</v>
      </c>
      <c r="W138" s="66">
        <v>1</v>
      </c>
      <c r="X138" s="66">
        <v>1</v>
      </c>
      <c r="Y138" s="66">
        <v>0</v>
      </c>
      <c r="Z138" s="66"/>
      <c r="AA138" s="66"/>
      <c r="AB138" s="66"/>
      <c r="AC138" s="65"/>
      <c r="AD138" s="65"/>
      <c r="AE138" s="65"/>
      <c r="AF138" s="65"/>
      <c r="AG138" s="65"/>
      <c r="AI138" s="65">
        <f t="shared" si="0"/>
        <v>3</v>
      </c>
      <c r="AK138" s="67">
        <v>973087.99</v>
      </c>
      <c r="AL138" s="67">
        <v>158333</v>
      </c>
      <c r="AM138" s="67">
        <v>0</v>
      </c>
      <c r="AN138" s="67">
        <v>55000</v>
      </c>
      <c r="AO138" s="67">
        <f t="shared" si="195"/>
        <v>129547.70335500001</v>
      </c>
      <c r="AP138" s="67">
        <f t="shared" si="196"/>
        <v>79199.469300000012</v>
      </c>
      <c r="AQ138" s="67">
        <f t="shared" si="197"/>
        <v>6788.5259400000004</v>
      </c>
      <c r="AR138" s="67">
        <f t="shared" si="198"/>
        <v>0</v>
      </c>
      <c r="AS138" s="67">
        <f t="shared" si="168"/>
        <v>5531.4116562000017</v>
      </c>
      <c r="AT138" s="67">
        <f t="shared" si="26"/>
        <v>965353.87974879995</v>
      </c>
      <c r="AU138" s="68"/>
      <c r="AV138" s="69">
        <f t="shared" si="27"/>
        <v>973087.99</v>
      </c>
      <c r="AW138" s="69">
        <f t="shared" si="27"/>
        <v>158333</v>
      </c>
      <c r="AX138" s="69">
        <f t="shared" si="27"/>
        <v>0</v>
      </c>
      <c r="AY138" s="69">
        <f t="shared" si="27"/>
        <v>55000</v>
      </c>
      <c r="AZ138" s="67">
        <f t="shared" si="199"/>
        <v>27154.103760000002</v>
      </c>
      <c r="BA138" s="69">
        <f t="shared" si="200"/>
        <v>0</v>
      </c>
      <c r="BB138" s="69">
        <f t="shared" si="201"/>
        <v>10748.499405</v>
      </c>
      <c r="BC138" s="69">
        <f t="shared" si="202"/>
        <v>22515.277701000003</v>
      </c>
      <c r="BD138" s="69">
        <f t="shared" si="28"/>
        <v>65999.557750000007</v>
      </c>
      <c r="BE138" s="69">
        <f t="shared" si="169"/>
        <v>54736.199437499999</v>
      </c>
      <c r="BF138" s="69">
        <f t="shared" si="203"/>
        <v>2922.9130499624935</v>
      </c>
      <c r="BG138" s="69">
        <f t="shared" si="204"/>
        <v>98868.415833333333</v>
      </c>
      <c r="BH138" s="69">
        <f t="shared" si="205"/>
        <v>62500</v>
      </c>
      <c r="BI138" s="69">
        <f t="shared" si="206"/>
        <v>3337.5</v>
      </c>
      <c r="BJ138" s="69">
        <f t="shared" si="132"/>
        <v>0</v>
      </c>
      <c r="BK138" s="69">
        <f t="shared" si="207"/>
        <v>0</v>
      </c>
      <c r="BL138" s="69">
        <f t="shared" si="133"/>
        <v>0</v>
      </c>
      <c r="BM138" s="69"/>
      <c r="BN138" s="69">
        <f t="shared" si="29"/>
        <v>1535203.4569367957</v>
      </c>
      <c r="BO138" s="70"/>
      <c r="BP138" s="71">
        <f t="shared" si="209"/>
        <v>1246838.870866</v>
      </c>
      <c r="BQ138" s="71">
        <f t="shared" si="210"/>
        <v>123658.6702374625</v>
      </c>
      <c r="BR138" s="71">
        <f t="shared" si="211"/>
        <v>98868.415833333333</v>
      </c>
      <c r="BS138" s="71">
        <f t="shared" si="212"/>
        <v>65837.5</v>
      </c>
      <c r="BT138" s="71">
        <f t="shared" si="186"/>
        <v>0</v>
      </c>
      <c r="BU138" s="71">
        <f t="shared" si="213"/>
        <v>1535203.4569367957</v>
      </c>
      <c r="BW138" s="68"/>
      <c r="BX138" s="71">
        <f t="shared" si="187"/>
        <v>0</v>
      </c>
      <c r="BY138" s="71">
        <f t="shared" si="187"/>
        <v>0</v>
      </c>
      <c r="BZ138" s="71">
        <f t="shared" si="187"/>
        <v>0</v>
      </c>
      <c r="CA138" s="71">
        <f t="shared" si="187"/>
        <v>0</v>
      </c>
      <c r="CB138" s="71">
        <f t="shared" si="187"/>
        <v>0</v>
      </c>
      <c r="CC138" s="71">
        <f t="shared" si="187"/>
        <v>1535203.4569367957</v>
      </c>
      <c r="CD138" s="71">
        <f t="shared" si="187"/>
        <v>1535203.4569367957</v>
      </c>
      <c r="CE138" s="71">
        <f t="shared" si="187"/>
        <v>1535203.4569367957</v>
      </c>
      <c r="CF138" s="71">
        <f t="shared" si="187"/>
        <v>0</v>
      </c>
      <c r="CG138" s="71">
        <f t="shared" si="187"/>
        <v>0</v>
      </c>
      <c r="CH138" s="71">
        <f t="shared" si="187"/>
        <v>0</v>
      </c>
      <c r="CI138" s="71">
        <f t="shared" si="187"/>
        <v>0</v>
      </c>
      <c r="CJ138" s="71">
        <f t="shared" si="187"/>
        <v>0</v>
      </c>
      <c r="CK138" s="71">
        <f t="shared" si="187"/>
        <v>0</v>
      </c>
      <c r="CL138" s="71">
        <f t="shared" si="187"/>
        <v>0</v>
      </c>
      <c r="CM138" s="71">
        <f t="shared" ref="CM138:CM146" si="221">+AF138*$BN138</f>
        <v>0</v>
      </c>
      <c r="CN138" s="71">
        <f t="shared" si="188"/>
        <v>0</v>
      </c>
      <c r="CQ138" s="72">
        <f t="shared" si="218"/>
        <v>0</v>
      </c>
      <c r="CR138" s="72">
        <f t="shared" si="218"/>
        <v>0</v>
      </c>
      <c r="CS138" s="72">
        <f t="shared" si="218"/>
        <v>0</v>
      </c>
      <c r="CT138" s="72">
        <f t="shared" si="218"/>
        <v>0</v>
      </c>
      <c r="CU138" s="72">
        <f t="shared" si="218"/>
        <v>0</v>
      </c>
      <c r="CV138" s="72">
        <f t="shared" si="218"/>
        <v>1246838.870866</v>
      </c>
      <c r="CW138" s="72">
        <f t="shared" si="218"/>
        <v>1246838.870866</v>
      </c>
      <c r="CX138" s="72">
        <f t="shared" si="218"/>
        <v>1246838.870866</v>
      </c>
      <c r="CY138" s="72">
        <f t="shared" si="218"/>
        <v>0</v>
      </c>
      <c r="CZ138" s="72">
        <f t="shared" si="218"/>
        <v>0</v>
      </c>
      <c r="DA138" s="72">
        <f t="shared" si="218"/>
        <v>0</v>
      </c>
      <c r="DB138" s="72">
        <f t="shared" si="215"/>
        <v>0</v>
      </c>
      <c r="DC138" s="72">
        <f t="shared" si="215"/>
        <v>0</v>
      </c>
      <c r="DD138" s="72">
        <f t="shared" si="215"/>
        <v>0</v>
      </c>
      <c r="DE138" s="72">
        <f t="shared" si="215"/>
        <v>0</v>
      </c>
      <c r="DF138" s="72">
        <f t="shared" si="215"/>
        <v>0</v>
      </c>
      <c r="DG138" s="73"/>
      <c r="DI138" s="72">
        <f t="shared" si="189"/>
        <v>0</v>
      </c>
      <c r="DJ138" s="72">
        <f t="shared" si="189"/>
        <v>0</v>
      </c>
      <c r="DK138" s="72">
        <f t="shared" si="189"/>
        <v>0</v>
      </c>
      <c r="DL138" s="72">
        <f t="shared" si="189"/>
        <v>0</v>
      </c>
      <c r="DM138" s="72">
        <f t="shared" si="189"/>
        <v>0</v>
      </c>
      <c r="DN138" s="72">
        <f t="shared" si="189"/>
        <v>123658.6702374625</v>
      </c>
      <c r="DO138" s="72">
        <f t="shared" si="189"/>
        <v>123658.6702374625</v>
      </c>
      <c r="DP138" s="72">
        <f t="shared" si="189"/>
        <v>123658.6702374625</v>
      </c>
      <c r="DQ138" s="72">
        <f t="shared" si="189"/>
        <v>0</v>
      </c>
      <c r="DR138" s="72">
        <f t="shared" si="189"/>
        <v>0</v>
      </c>
      <c r="DS138" s="72">
        <f t="shared" si="189"/>
        <v>0</v>
      </c>
      <c r="DT138" s="72">
        <f t="shared" si="189"/>
        <v>0</v>
      </c>
      <c r="DU138" s="72">
        <f t="shared" si="189"/>
        <v>0</v>
      </c>
      <c r="DV138" s="72">
        <f t="shared" si="189"/>
        <v>0</v>
      </c>
      <c r="DW138" s="72">
        <f t="shared" si="189"/>
        <v>0</v>
      </c>
      <c r="DX138" s="72">
        <f t="shared" ref="DX138:DX146" si="222">+AF138*$BQ138</f>
        <v>0</v>
      </c>
      <c r="EA138" s="72">
        <f t="shared" si="219"/>
        <v>0</v>
      </c>
      <c r="EB138" s="72">
        <f t="shared" si="219"/>
        <v>0</v>
      </c>
      <c r="EC138" s="72">
        <f t="shared" si="219"/>
        <v>0</v>
      </c>
      <c r="ED138" s="72">
        <f t="shared" si="219"/>
        <v>0</v>
      </c>
      <c r="EE138" s="72">
        <f t="shared" si="219"/>
        <v>0</v>
      </c>
      <c r="EF138" s="72">
        <f t="shared" si="219"/>
        <v>98868.415833333333</v>
      </c>
      <c r="EG138" s="72">
        <f t="shared" si="219"/>
        <v>98868.415833333333</v>
      </c>
      <c r="EH138" s="72">
        <f t="shared" si="219"/>
        <v>98868.415833333333</v>
      </c>
      <c r="EI138" s="72">
        <f t="shared" si="219"/>
        <v>0</v>
      </c>
      <c r="EJ138" s="72">
        <f t="shared" si="219"/>
        <v>0</v>
      </c>
      <c r="EK138" s="72">
        <f t="shared" si="219"/>
        <v>0</v>
      </c>
      <c r="EL138" s="72">
        <f t="shared" si="216"/>
        <v>0</v>
      </c>
      <c r="EM138" s="72">
        <f t="shared" si="216"/>
        <v>0</v>
      </c>
      <c r="EN138" s="72">
        <f t="shared" si="216"/>
        <v>0</v>
      </c>
      <c r="EO138" s="72">
        <f t="shared" si="216"/>
        <v>0</v>
      </c>
      <c r="EP138" s="72">
        <f t="shared" si="216"/>
        <v>0</v>
      </c>
      <c r="ES138" s="72">
        <f t="shared" si="220"/>
        <v>0</v>
      </c>
      <c r="ET138" s="72">
        <f t="shared" si="220"/>
        <v>0</v>
      </c>
      <c r="EU138" s="72">
        <f t="shared" si="220"/>
        <v>0</v>
      </c>
      <c r="EV138" s="72">
        <f t="shared" si="220"/>
        <v>0</v>
      </c>
      <c r="EW138" s="72">
        <f t="shared" si="220"/>
        <v>0</v>
      </c>
      <c r="EX138" s="72">
        <f t="shared" si="220"/>
        <v>65837.5</v>
      </c>
      <c r="EY138" s="72">
        <f t="shared" si="220"/>
        <v>65837.5</v>
      </c>
      <c r="EZ138" s="72">
        <f t="shared" si="220"/>
        <v>65837.5</v>
      </c>
      <c r="FA138" s="72">
        <f t="shared" si="220"/>
        <v>0</v>
      </c>
      <c r="FB138" s="72">
        <f t="shared" si="220"/>
        <v>0</v>
      </c>
      <c r="FC138" s="72">
        <f t="shared" si="220"/>
        <v>0</v>
      </c>
      <c r="FD138" s="72">
        <f t="shared" si="217"/>
        <v>0</v>
      </c>
      <c r="FE138" s="72">
        <f t="shared" si="217"/>
        <v>0</v>
      </c>
      <c r="FF138" s="72">
        <f t="shared" si="217"/>
        <v>0</v>
      </c>
      <c r="FG138" s="72">
        <f t="shared" si="217"/>
        <v>0</v>
      </c>
      <c r="FH138" s="72">
        <f t="shared" si="217"/>
        <v>0</v>
      </c>
      <c r="FK138" s="72">
        <f t="shared" si="214"/>
        <v>0</v>
      </c>
      <c r="FL138" s="72">
        <f t="shared" si="214"/>
        <v>0</v>
      </c>
      <c r="FM138" s="72">
        <f t="shared" si="214"/>
        <v>0</v>
      </c>
      <c r="FN138" s="72">
        <f t="shared" si="214"/>
        <v>0</v>
      </c>
      <c r="FO138" s="72">
        <f t="shared" si="214"/>
        <v>0</v>
      </c>
      <c r="FP138" s="72">
        <f t="shared" si="214"/>
        <v>0</v>
      </c>
      <c r="FQ138" s="72">
        <f t="shared" si="214"/>
        <v>0</v>
      </c>
      <c r="FR138" s="72">
        <f t="shared" si="214"/>
        <v>0</v>
      </c>
      <c r="FS138" s="72">
        <f t="shared" si="214"/>
        <v>0</v>
      </c>
      <c r="FT138" s="72">
        <f t="shared" si="214"/>
        <v>0</v>
      </c>
      <c r="FU138" s="72">
        <f t="shared" si="214"/>
        <v>0</v>
      </c>
      <c r="FV138" s="72">
        <f t="shared" si="214"/>
        <v>0</v>
      </c>
      <c r="FW138" s="72">
        <f t="shared" si="214"/>
        <v>0</v>
      </c>
      <c r="FX138" s="72">
        <f t="shared" si="214"/>
        <v>0</v>
      </c>
      <c r="FY138" s="72">
        <f t="shared" si="214"/>
        <v>0</v>
      </c>
      <c r="FZ138" s="72">
        <f t="shared" si="208"/>
        <v>0</v>
      </c>
    </row>
    <row r="139" spans="2:182" s="63" customFormat="1" x14ac:dyDescent="0.25">
      <c r="B139" s="59">
        <v>119</v>
      </c>
      <c r="C139" s="60" t="s">
        <v>30</v>
      </c>
      <c r="D139" s="61" t="s">
        <v>12</v>
      </c>
      <c r="E139" s="62" t="s">
        <v>136</v>
      </c>
      <c r="F139" s="74" t="s">
        <v>137</v>
      </c>
      <c r="H139" s="64">
        <v>44887</v>
      </c>
      <c r="I139" s="64">
        <v>44897</v>
      </c>
      <c r="J139" s="64">
        <v>44904</v>
      </c>
      <c r="K139" s="64">
        <v>44912</v>
      </c>
      <c r="L139" s="64">
        <v>44915</v>
      </c>
      <c r="M139" s="64">
        <v>44927</v>
      </c>
      <c r="N139" s="64">
        <v>45017</v>
      </c>
      <c r="O139" s="65">
        <v>3</v>
      </c>
      <c r="Q139" s="65">
        <v>0</v>
      </c>
      <c r="R139" s="65">
        <v>0</v>
      </c>
      <c r="S139" s="66">
        <v>0</v>
      </c>
      <c r="T139" s="66">
        <v>0</v>
      </c>
      <c r="U139" s="66">
        <v>0</v>
      </c>
      <c r="V139" s="66">
        <v>1</v>
      </c>
      <c r="W139" s="66">
        <v>1</v>
      </c>
      <c r="X139" s="66">
        <v>1</v>
      </c>
      <c r="Y139" s="66">
        <v>0</v>
      </c>
      <c r="Z139" s="66"/>
      <c r="AA139" s="66"/>
      <c r="AB139" s="66"/>
      <c r="AC139" s="65"/>
      <c r="AD139" s="65"/>
      <c r="AE139" s="65"/>
      <c r="AF139" s="65"/>
      <c r="AG139" s="65"/>
      <c r="AI139" s="65">
        <f t="shared" si="0"/>
        <v>3</v>
      </c>
      <c r="AK139" s="67">
        <v>973087.99</v>
      </c>
      <c r="AL139" s="67">
        <v>158333</v>
      </c>
      <c r="AM139" s="67">
        <v>0</v>
      </c>
      <c r="AN139" s="67">
        <v>55000</v>
      </c>
      <c r="AO139" s="67">
        <f t="shared" si="195"/>
        <v>129547.70335500001</v>
      </c>
      <c r="AP139" s="67">
        <f t="shared" si="196"/>
        <v>79199.469300000012</v>
      </c>
      <c r="AQ139" s="67">
        <f t="shared" si="197"/>
        <v>6788.5259400000004</v>
      </c>
      <c r="AR139" s="67">
        <f t="shared" si="198"/>
        <v>0</v>
      </c>
      <c r="AS139" s="67">
        <f t="shared" si="168"/>
        <v>5531.4116562000017</v>
      </c>
      <c r="AT139" s="67">
        <f t="shared" si="26"/>
        <v>965353.87974879995</v>
      </c>
      <c r="AU139" s="68"/>
      <c r="AV139" s="69">
        <f t="shared" si="27"/>
        <v>973087.99</v>
      </c>
      <c r="AW139" s="69">
        <f t="shared" si="27"/>
        <v>158333</v>
      </c>
      <c r="AX139" s="69">
        <f t="shared" si="27"/>
        <v>0</v>
      </c>
      <c r="AY139" s="69">
        <f t="shared" si="27"/>
        <v>55000</v>
      </c>
      <c r="AZ139" s="67">
        <f t="shared" si="199"/>
        <v>27154.103760000002</v>
      </c>
      <c r="BA139" s="69">
        <f t="shared" si="200"/>
        <v>0</v>
      </c>
      <c r="BB139" s="69">
        <f t="shared" si="201"/>
        <v>10748.499405</v>
      </c>
      <c r="BC139" s="69">
        <f t="shared" si="202"/>
        <v>22515.277701000003</v>
      </c>
      <c r="BD139" s="69">
        <f t="shared" si="28"/>
        <v>65999.557750000007</v>
      </c>
      <c r="BE139" s="69">
        <f t="shared" si="169"/>
        <v>54736.199437499999</v>
      </c>
      <c r="BF139" s="69">
        <f t="shared" si="203"/>
        <v>2922.9130499624935</v>
      </c>
      <c r="BG139" s="69">
        <f t="shared" si="204"/>
        <v>98868.415833333333</v>
      </c>
      <c r="BH139" s="69">
        <f t="shared" si="205"/>
        <v>62500</v>
      </c>
      <c r="BI139" s="69">
        <f t="shared" si="206"/>
        <v>3337.5</v>
      </c>
      <c r="BJ139" s="69">
        <f t="shared" si="132"/>
        <v>0</v>
      </c>
      <c r="BK139" s="69">
        <f t="shared" si="207"/>
        <v>0</v>
      </c>
      <c r="BL139" s="69">
        <f t="shared" si="133"/>
        <v>0</v>
      </c>
      <c r="BM139" s="69"/>
      <c r="BN139" s="69">
        <f t="shared" si="29"/>
        <v>1535203.4569367957</v>
      </c>
      <c r="BO139" s="70"/>
      <c r="BP139" s="71">
        <f>+SUM(AV139:BC139)</f>
        <v>1246838.870866</v>
      </c>
      <c r="BQ139" s="71">
        <f>+SUM(BD139:BF139)</f>
        <v>123658.6702374625</v>
      </c>
      <c r="BR139" s="71">
        <f>+SUM(BG139)</f>
        <v>98868.415833333333</v>
      </c>
      <c r="BS139" s="71">
        <f>+SUM(BH139:BI139)</f>
        <v>65837.5</v>
      </c>
      <c r="BT139" s="71">
        <f t="shared" si="186"/>
        <v>0</v>
      </c>
      <c r="BU139" s="71">
        <f>+SUM(BP139:BT139)</f>
        <v>1535203.4569367957</v>
      </c>
      <c r="BW139" s="68"/>
      <c r="BX139" s="71">
        <f t="shared" ref="BX139:CM155" si="223">+Q139*$BN139</f>
        <v>0</v>
      </c>
      <c r="BY139" s="71">
        <f t="shared" si="223"/>
        <v>0</v>
      </c>
      <c r="BZ139" s="71">
        <f t="shared" si="223"/>
        <v>0</v>
      </c>
      <c r="CA139" s="71">
        <f t="shared" si="223"/>
        <v>0</v>
      </c>
      <c r="CB139" s="71">
        <f t="shared" si="223"/>
        <v>0</v>
      </c>
      <c r="CC139" s="71">
        <f t="shared" si="223"/>
        <v>1535203.4569367957</v>
      </c>
      <c r="CD139" s="71">
        <f t="shared" si="223"/>
        <v>1535203.4569367957</v>
      </c>
      <c r="CE139" s="71">
        <f t="shared" si="223"/>
        <v>1535203.4569367957</v>
      </c>
      <c r="CF139" s="71">
        <f t="shared" si="223"/>
        <v>0</v>
      </c>
      <c r="CG139" s="71">
        <f t="shared" si="223"/>
        <v>0</v>
      </c>
      <c r="CH139" s="71">
        <f t="shared" si="223"/>
        <v>0</v>
      </c>
      <c r="CI139" s="71">
        <f t="shared" si="223"/>
        <v>0</v>
      </c>
      <c r="CJ139" s="71">
        <f t="shared" si="223"/>
        <v>0</v>
      </c>
      <c r="CK139" s="71">
        <f t="shared" si="223"/>
        <v>0</v>
      </c>
      <c r="CL139" s="71">
        <f t="shared" si="223"/>
        <v>0</v>
      </c>
      <c r="CM139" s="71">
        <f t="shared" si="221"/>
        <v>0</v>
      </c>
      <c r="CN139" s="71">
        <f t="shared" si="188"/>
        <v>0</v>
      </c>
      <c r="CQ139" s="72">
        <f t="shared" si="218"/>
        <v>0</v>
      </c>
      <c r="CR139" s="72">
        <f t="shared" si="218"/>
        <v>0</v>
      </c>
      <c r="CS139" s="72">
        <f t="shared" si="218"/>
        <v>0</v>
      </c>
      <c r="CT139" s="72">
        <f t="shared" si="218"/>
        <v>0</v>
      </c>
      <c r="CU139" s="72">
        <f t="shared" si="218"/>
        <v>0</v>
      </c>
      <c r="CV139" s="72">
        <f t="shared" si="218"/>
        <v>1246838.870866</v>
      </c>
      <c r="CW139" s="72">
        <f t="shared" si="218"/>
        <v>1246838.870866</v>
      </c>
      <c r="CX139" s="72">
        <f t="shared" si="218"/>
        <v>1246838.870866</v>
      </c>
      <c r="CY139" s="72">
        <f t="shared" si="218"/>
        <v>0</v>
      </c>
      <c r="CZ139" s="72">
        <f t="shared" si="218"/>
        <v>0</v>
      </c>
      <c r="DA139" s="72">
        <f t="shared" si="218"/>
        <v>0</v>
      </c>
      <c r="DB139" s="72">
        <f t="shared" si="215"/>
        <v>0</v>
      </c>
      <c r="DC139" s="72">
        <f t="shared" si="215"/>
        <v>0</v>
      </c>
      <c r="DD139" s="72">
        <f t="shared" si="215"/>
        <v>0</v>
      </c>
      <c r="DE139" s="72">
        <f t="shared" si="215"/>
        <v>0</v>
      </c>
      <c r="DF139" s="72">
        <f t="shared" si="215"/>
        <v>0</v>
      </c>
      <c r="DG139" s="73"/>
      <c r="DI139" s="72">
        <f t="shared" ref="DI139:DX155" si="224">+Q139*$BQ139</f>
        <v>0</v>
      </c>
      <c r="DJ139" s="72">
        <f t="shared" si="224"/>
        <v>0</v>
      </c>
      <c r="DK139" s="72">
        <f t="shared" si="224"/>
        <v>0</v>
      </c>
      <c r="DL139" s="72">
        <f t="shared" si="224"/>
        <v>0</v>
      </c>
      <c r="DM139" s="72">
        <f t="shared" si="224"/>
        <v>0</v>
      </c>
      <c r="DN139" s="72">
        <f t="shared" si="224"/>
        <v>123658.6702374625</v>
      </c>
      <c r="DO139" s="72">
        <f t="shared" si="224"/>
        <v>123658.6702374625</v>
      </c>
      <c r="DP139" s="72">
        <f t="shared" si="224"/>
        <v>123658.6702374625</v>
      </c>
      <c r="DQ139" s="72">
        <f t="shared" si="224"/>
        <v>0</v>
      </c>
      <c r="DR139" s="72">
        <f t="shared" si="224"/>
        <v>0</v>
      </c>
      <c r="DS139" s="72">
        <f t="shared" si="224"/>
        <v>0</v>
      </c>
      <c r="DT139" s="72">
        <f t="shared" si="224"/>
        <v>0</v>
      </c>
      <c r="DU139" s="72">
        <f t="shared" si="224"/>
        <v>0</v>
      </c>
      <c r="DV139" s="72">
        <f t="shared" si="224"/>
        <v>0</v>
      </c>
      <c r="DW139" s="72">
        <f t="shared" si="224"/>
        <v>0</v>
      </c>
      <c r="DX139" s="72">
        <f t="shared" si="222"/>
        <v>0</v>
      </c>
      <c r="EA139" s="72">
        <f t="shared" si="219"/>
        <v>0</v>
      </c>
      <c r="EB139" s="72">
        <f t="shared" si="219"/>
        <v>0</v>
      </c>
      <c r="EC139" s="72">
        <f t="shared" si="219"/>
        <v>0</v>
      </c>
      <c r="ED139" s="72">
        <f t="shared" si="219"/>
        <v>0</v>
      </c>
      <c r="EE139" s="72">
        <f t="shared" si="219"/>
        <v>0</v>
      </c>
      <c r="EF139" s="72">
        <f t="shared" si="219"/>
        <v>98868.415833333333</v>
      </c>
      <c r="EG139" s="72">
        <f t="shared" si="219"/>
        <v>98868.415833333333</v>
      </c>
      <c r="EH139" s="72">
        <f t="shared" si="219"/>
        <v>98868.415833333333</v>
      </c>
      <c r="EI139" s="72">
        <f t="shared" si="219"/>
        <v>0</v>
      </c>
      <c r="EJ139" s="72">
        <f t="shared" si="219"/>
        <v>0</v>
      </c>
      <c r="EK139" s="72">
        <f t="shared" si="219"/>
        <v>0</v>
      </c>
      <c r="EL139" s="72">
        <f t="shared" si="216"/>
        <v>0</v>
      </c>
      <c r="EM139" s="72">
        <f t="shared" si="216"/>
        <v>0</v>
      </c>
      <c r="EN139" s="72">
        <f t="shared" si="216"/>
        <v>0</v>
      </c>
      <c r="EO139" s="72">
        <f t="shared" si="216"/>
        <v>0</v>
      </c>
      <c r="EP139" s="72">
        <f t="shared" si="216"/>
        <v>0</v>
      </c>
      <c r="ES139" s="72">
        <f t="shared" si="220"/>
        <v>0</v>
      </c>
      <c r="ET139" s="72">
        <f t="shared" si="220"/>
        <v>0</v>
      </c>
      <c r="EU139" s="72">
        <f t="shared" si="220"/>
        <v>0</v>
      </c>
      <c r="EV139" s="72">
        <f t="shared" si="220"/>
        <v>0</v>
      </c>
      <c r="EW139" s="72">
        <f t="shared" si="220"/>
        <v>0</v>
      </c>
      <c r="EX139" s="72">
        <f t="shared" si="220"/>
        <v>65837.5</v>
      </c>
      <c r="EY139" s="72">
        <f t="shared" si="220"/>
        <v>65837.5</v>
      </c>
      <c r="EZ139" s="72">
        <f t="shared" si="220"/>
        <v>65837.5</v>
      </c>
      <c r="FA139" s="72">
        <f t="shared" si="220"/>
        <v>0</v>
      </c>
      <c r="FB139" s="72">
        <f t="shared" si="220"/>
        <v>0</v>
      </c>
      <c r="FC139" s="72">
        <f t="shared" si="220"/>
        <v>0</v>
      </c>
      <c r="FD139" s="72">
        <f t="shared" si="217"/>
        <v>0</v>
      </c>
      <c r="FE139" s="72">
        <f t="shared" si="217"/>
        <v>0</v>
      </c>
      <c r="FF139" s="72">
        <f t="shared" si="217"/>
        <v>0</v>
      </c>
      <c r="FG139" s="72">
        <f t="shared" si="217"/>
        <v>0</v>
      </c>
      <c r="FH139" s="72">
        <f t="shared" si="217"/>
        <v>0</v>
      </c>
      <c r="FK139" s="72">
        <f t="shared" si="214"/>
        <v>0</v>
      </c>
      <c r="FL139" s="72">
        <f t="shared" si="214"/>
        <v>0</v>
      </c>
      <c r="FM139" s="72">
        <f t="shared" si="214"/>
        <v>0</v>
      </c>
      <c r="FN139" s="72">
        <f t="shared" si="214"/>
        <v>0</v>
      </c>
      <c r="FO139" s="72">
        <f t="shared" si="214"/>
        <v>0</v>
      </c>
      <c r="FP139" s="72">
        <f t="shared" si="214"/>
        <v>0</v>
      </c>
      <c r="FQ139" s="72">
        <f t="shared" si="214"/>
        <v>0</v>
      </c>
      <c r="FR139" s="72">
        <f t="shared" si="214"/>
        <v>0</v>
      </c>
      <c r="FS139" s="72">
        <f t="shared" si="214"/>
        <v>0</v>
      </c>
      <c r="FT139" s="72">
        <f t="shared" si="214"/>
        <v>0</v>
      </c>
      <c r="FU139" s="72">
        <f t="shared" si="214"/>
        <v>0</v>
      </c>
      <c r="FV139" s="72">
        <f t="shared" si="214"/>
        <v>0</v>
      </c>
      <c r="FW139" s="72">
        <f t="shared" si="214"/>
        <v>0</v>
      </c>
      <c r="FX139" s="72">
        <f t="shared" si="214"/>
        <v>0</v>
      </c>
      <c r="FY139" s="72">
        <f t="shared" si="214"/>
        <v>0</v>
      </c>
      <c r="FZ139" s="72">
        <f t="shared" si="208"/>
        <v>0</v>
      </c>
    </row>
    <row r="140" spans="2:182" s="63" customFormat="1" x14ac:dyDescent="0.25">
      <c r="B140" s="59">
        <v>120</v>
      </c>
      <c r="C140" s="60" t="s">
        <v>30</v>
      </c>
      <c r="D140" s="61" t="s">
        <v>12</v>
      </c>
      <c r="E140" s="62" t="s">
        <v>136</v>
      </c>
      <c r="F140" s="62" t="s">
        <v>137</v>
      </c>
      <c r="H140" s="64">
        <v>44887</v>
      </c>
      <c r="I140" s="64">
        <v>44897</v>
      </c>
      <c r="J140" s="64">
        <v>44904</v>
      </c>
      <c r="K140" s="64">
        <v>44912</v>
      </c>
      <c r="L140" s="64">
        <v>44915</v>
      </c>
      <c r="M140" s="64">
        <v>44927</v>
      </c>
      <c r="N140" s="64">
        <v>45017</v>
      </c>
      <c r="O140" s="65">
        <v>3</v>
      </c>
      <c r="Q140" s="65">
        <v>0</v>
      </c>
      <c r="R140" s="65">
        <v>0</v>
      </c>
      <c r="S140" s="66">
        <v>0</v>
      </c>
      <c r="T140" s="66">
        <v>0</v>
      </c>
      <c r="U140" s="66">
        <v>0</v>
      </c>
      <c r="V140" s="66">
        <v>1</v>
      </c>
      <c r="W140" s="66">
        <v>1</v>
      </c>
      <c r="X140" s="66">
        <v>1</v>
      </c>
      <c r="Y140" s="66">
        <v>0</v>
      </c>
      <c r="Z140" s="66"/>
      <c r="AA140" s="66"/>
      <c r="AB140" s="66"/>
      <c r="AC140" s="65"/>
      <c r="AD140" s="65"/>
      <c r="AE140" s="65"/>
      <c r="AF140" s="65"/>
      <c r="AG140" s="65"/>
      <c r="AI140" s="65">
        <f t="shared" si="0"/>
        <v>3</v>
      </c>
      <c r="AK140" s="67">
        <v>973087.99</v>
      </c>
      <c r="AL140" s="67">
        <v>158333</v>
      </c>
      <c r="AM140" s="67">
        <v>0</v>
      </c>
      <c r="AN140" s="67">
        <v>55000</v>
      </c>
      <c r="AO140" s="67">
        <f t="shared" si="195"/>
        <v>129547.70335500001</v>
      </c>
      <c r="AP140" s="67">
        <f t="shared" si="196"/>
        <v>79199.469300000012</v>
      </c>
      <c r="AQ140" s="67">
        <f t="shared" si="197"/>
        <v>6788.5259400000004</v>
      </c>
      <c r="AR140" s="67">
        <f t="shared" si="198"/>
        <v>0</v>
      </c>
      <c r="AS140" s="67">
        <f t="shared" si="168"/>
        <v>5531.4116562000017</v>
      </c>
      <c r="AT140" s="67">
        <f t="shared" si="26"/>
        <v>965353.87974879995</v>
      </c>
      <c r="AU140" s="68"/>
      <c r="AV140" s="69">
        <f t="shared" si="27"/>
        <v>973087.99</v>
      </c>
      <c r="AW140" s="69">
        <f t="shared" si="27"/>
        <v>158333</v>
      </c>
      <c r="AX140" s="69">
        <f t="shared" si="27"/>
        <v>0</v>
      </c>
      <c r="AY140" s="69">
        <f t="shared" si="27"/>
        <v>55000</v>
      </c>
      <c r="AZ140" s="67">
        <f t="shared" si="199"/>
        <v>27154.103760000002</v>
      </c>
      <c r="BA140" s="69">
        <f t="shared" si="200"/>
        <v>0</v>
      </c>
      <c r="BB140" s="69">
        <f t="shared" si="201"/>
        <v>10748.499405</v>
      </c>
      <c r="BC140" s="69">
        <f t="shared" si="202"/>
        <v>22515.277701000003</v>
      </c>
      <c r="BD140" s="69">
        <f t="shared" si="28"/>
        <v>65999.557750000007</v>
      </c>
      <c r="BE140" s="69">
        <f t="shared" si="169"/>
        <v>54736.199437499999</v>
      </c>
      <c r="BF140" s="69">
        <f t="shared" si="203"/>
        <v>2922.9130499624935</v>
      </c>
      <c r="BG140" s="69">
        <f t="shared" si="204"/>
        <v>98868.415833333333</v>
      </c>
      <c r="BH140" s="69">
        <f t="shared" si="205"/>
        <v>62500</v>
      </c>
      <c r="BI140" s="69">
        <f t="shared" si="206"/>
        <v>3337.5</v>
      </c>
      <c r="BJ140" s="69">
        <f t="shared" si="132"/>
        <v>0</v>
      </c>
      <c r="BK140" s="69">
        <f t="shared" si="207"/>
        <v>0</v>
      </c>
      <c r="BL140" s="69">
        <f t="shared" si="133"/>
        <v>0</v>
      </c>
      <c r="BM140" s="69"/>
      <c r="BN140" s="69">
        <f t="shared" si="29"/>
        <v>1535203.4569367957</v>
      </c>
      <c r="BO140" s="70"/>
      <c r="BP140" s="71">
        <f t="shared" ref="BP140:BP146" si="225">+SUM(AV140:BC140)</f>
        <v>1246838.870866</v>
      </c>
      <c r="BQ140" s="71">
        <f t="shared" ref="BQ140:BQ146" si="226">+SUM(BD140:BF140)</f>
        <v>123658.6702374625</v>
      </c>
      <c r="BR140" s="71">
        <f t="shared" ref="BR140:BR146" si="227">+SUM(BG140)</f>
        <v>98868.415833333333</v>
      </c>
      <c r="BS140" s="71">
        <f t="shared" ref="BS140:BS146" si="228">+SUM(BH140:BI140)</f>
        <v>65837.5</v>
      </c>
      <c r="BT140" s="71">
        <f t="shared" si="186"/>
        <v>0</v>
      </c>
      <c r="BU140" s="71">
        <f t="shared" ref="BU140:BU146" si="229">+SUM(BP140:BT140)</f>
        <v>1535203.4569367957</v>
      </c>
      <c r="BW140" s="68"/>
      <c r="BX140" s="71">
        <f t="shared" si="223"/>
        <v>0</v>
      </c>
      <c r="BY140" s="71">
        <f t="shared" si="223"/>
        <v>0</v>
      </c>
      <c r="BZ140" s="71">
        <f t="shared" si="223"/>
        <v>0</v>
      </c>
      <c r="CA140" s="71">
        <f t="shared" si="223"/>
        <v>0</v>
      </c>
      <c r="CB140" s="71">
        <f t="shared" si="223"/>
        <v>0</v>
      </c>
      <c r="CC140" s="71">
        <f t="shared" si="223"/>
        <v>1535203.4569367957</v>
      </c>
      <c r="CD140" s="71">
        <f t="shared" si="223"/>
        <v>1535203.4569367957</v>
      </c>
      <c r="CE140" s="71">
        <f t="shared" si="223"/>
        <v>1535203.4569367957</v>
      </c>
      <c r="CF140" s="71">
        <f t="shared" si="223"/>
        <v>0</v>
      </c>
      <c r="CG140" s="71">
        <f t="shared" si="223"/>
        <v>0</v>
      </c>
      <c r="CH140" s="71">
        <f t="shared" si="223"/>
        <v>0</v>
      </c>
      <c r="CI140" s="71">
        <f t="shared" si="223"/>
        <v>0</v>
      </c>
      <c r="CJ140" s="71">
        <f t="shared" si="223"/>
        <v>0</v>
      </c>
      <c r="CK140" s="71">
        <f t="shared" si="223"/>
        <v>0</v>
      </c>
      <c r="CL140" s="71">
        <f t="shared" si="223"/>
        <v>0</v>
      </c>
      <c r="CM140" s="71">
        <f t="shared" si="221"/>
        <v>0</v>
      </c>
      <c r="CN140" s="71">
        <f t="shared" si="188"/>
        <v>0</v>
      </c>
      <c r="CQ140" s="72">
        <f t="shared" si="218"/>
        <v>0</v>
      </c>
      <c r="CR140" s="72">
        <f t="shared" si="218"/>
        <v>0</v>
      </c>
      <c r="CS140" s="72">
        <f t="shared" si="218"/>
        <v>0</v>
      </c>
      <c r="CT140" s="72">
        <f t="shared" si="218"/>
        <v>0</v>
      </c>
      <c r="CU140" s="72">
        <f t="shared" si="218"/>
        <v>0</v>
      </c>
      <c r="CV140" s="72">
        <f t="shared" si="218"/>
        <v>1246838.870866</v>
      </c>
      <c r="CW140" s="72">
        <f t="shared" si="218"/>
        <v>1246838.870866</v>
      </c>
      <c r="CX140" s="72">
        <f t="shared" si="218"/>
        <v>1246838.870866</v>
      </c>
      <c r="CY140" s="72">
        <f t="shared" si="218"/>
        <v>0</v>
      </c>
      <c r="CZ140" s="72">
        <f t="shared" si="218"/>
        <v>0</v>
      </c>
      <c r="DA140" s="72">
        <f t="shared" si="218"/>
        <v>0</v>
      </c>
      <c r="DB140" s="72">
        <f t="shared" si="215"/>
        <v>0</v>
      </c>
      <c r="DC140" s="72">
        <f t="shared" si="215"/>
        <v>0</v>
      </c>
      <c r="DD140" s="72">
        <f t="shared" si="215"/>
        <v>0</v>
      </c>
      <c r="DE140" s="72">
        <f t="shared" si="215"/>
        <v>0</v>
      </c>
      <c r="DF140" s="72">
        <f t="shared" si="215"/>
        <v>0</v>
      </c>
      <c r="DG140" s="73"/>
      <c r="DI140" s="72">
        <f t="shared" si="224"/>
        <v>0</v>
      </c>
      <c r="DJ140" s="72">
        <f t="shared" si="224"/>
        <v>0</v>
      </c>
      <c r="DK140" s="72">
        <f t="shared" si="224"/>
        <v>0</v>
      </c>
      <c r="DL140" s="72">
        <f t="shared" si="224"/>
        <v>0</v>
      </c>
      <c r="DM140" s="72">
        <f t="shared" si="224"/>
        <v>0</v>
      </c>
      <c r="DN140" s="72">
        <f t="shared" si="224"/>
        <v>123658.6702374625</v>
      </c>
      <c r="DO140" s="72">
        <f t="shared" si="224"/>
        <v>123658.6702374625</v>
      </c>
      <c r="DP140" s="72">
        <f t="shared" si="224"/>
        <v>123658.6702374625</v>
      </c>
      <c r="DQ140" s="72">
        <f t="shared" si="224"/>
        <v>0</v>
      </c>
      <c r="DR140" s="72">
        <f t="shared" si="224"/>
        <v>0</v>
      </c>
      <c r="DS140" s="72">
        <f t="shared" si="224"/>
        <v>0</v>
      </c>
      <c r="DT140" s="72">
        <f t="shared" si="224"/>
        <v>0</v>
      </c>
      <c r="DU140" s="72">
        <f t="shared" si="224"/>
        <v>0</v>
      </c>
      <c r="DV140" s="72">
        <f t="shared" si="224"/>
        <v>0</v>
      </c>
      <c r="DW140" s="72">
        <f t="shared" si="224"/>
        <v>0</v>
      </c>
      <c r="DX140" s="72">
        <f t="shared" si="222"/>
        <v>0</v>
      </c>
      <c r="EA140" s="72">
        <f t="shared" si="219"/>
        <v>0</v>
      </c>
      <c r="EB140" s="72">
        <f t="shared" si="219"/>
        <v>0</v>
      </c>
      <c r="EC140" s="72">
        <f t="shared" si="219"/>
        <v>0</v>
      </c>
      <c r="ED140" s="72">
        <f t="shared" si="219"/>
        <v>0</v>
      </c>
      <c r="EE140" s="72">
        <f t="shared" si="219"/>
        <v>0</v>
      </c>
      <c r="EF140" s="72">
        <f t="shared" si="219"/>
        <v>98868.415833333333</v>
      </c>
      <c r="EG140" s="72">
        <f t="shared" si="219"/>
        <v>98868.415833333333</v>
      </c>
      <c r="EH140" s="72">
        <f t="shared" si="219"/>
        <v>98868.415833333333</v>
      </c>
      <c r="EI140" s="72">
        <f t="shared" si="219"/>
        <v>0</v>
      </c>
      <c r="EJ140" s="72">
        <f t="shared" si="219"/>
        <v>0</v>
      </c>
      <c r="EK140" s="72">
        <f t="shared" si="219"/>
        <v>0</v>
      </c>
      <c r="EL140" s="72">
        <f t="shared" si="216"/>
        <v>0</v>
      </c>
      <c r="EM140" s="72">
        <f t="shared" si="216"/>
        <v>0</v>
      </c>
      <c r="EN140" s="72">
        <f t="shared" si="216"/>
        <v>0</v>
      </c>
      <c r="EO140" s="72">
        <f t="shared" si="216"/>
        <v>0</v>
      </c>
      <c r="EP140" s="72">
        <f t="shared" si="216"/>
        <v>0</v>
      </c>
      <c r="ES140" s="72">
        <f t="shared" si="220"/>
        <v>0</v>
      </c>
      <c r="ET140" s="72">
        <f t="shared" si="220"/>
        <v>0</v>
      </c>
      <c r="EU140" s="72">
        <f t="shared" si="220"/>
        <v>0</v>
      </c>
      <c r="EV140" s="72">
        <f t="shared" si="220"/>
        <v>0</v>
      </c>
      <c r="EW140" s="72">
        <f t="shared" si="220"/>
        <v>0</v>
      </c>
      <c r="EX140" s="72">
        <f t="shared" si="220"/>
        <v>65837.5</v>
      </c>
      <c r="EY140" s="72">
        <f t="shared" si="220"/>
        <v>65837.5</v>
      </c>
      <c r="EZ140" s="72">
        <f t="shared" si="220"/>
        <v>65837.5</v>
      </c>
      <c r="FA140" s="72">
        <f t="shared" si="220"/>
        <v>0</v>
      </c>
      <c r="FB140" s="72">
        <f t="shared" si="220"/>
        <v>0</v>
      </c>
      <c r="FC140" s="72">
        <f t="shared" si="220"/>
        <v>0</v>
      </c>
      <c r="FD140" s="72">
        <f t="shared" si="217"/>
        <v>0</v>
      </c>
      <c r="FE140" s="72">
        <f t="shared" si="217"/>
        <v>0</v>
      </c>
      <c r="FF140" s="72">
        <f t="shared" si="217"/>
        <v>0</v>
      </c>
      <c r="FG140" s="72">
        <f t="shared" si="217"/>
        <v>0</v>
      </c>
      <c r="FH140" s="72">
        <f t="shared" si="217"/>
        <v>0</v>
      </c>
      <c r="FK140" s="72">
        <f t="shared" si="214"/>
        <v>0</v>
      </c>
      <c r="FL140" s="72">
        <f t="shared" si="214"/>
        <v>0</v>
      </c>
      <c r="FM140" s="72">
        <f t="shared" si="214"/>
        <v>0</v>
      </c>
      <c r="FN140" s="72">
        <f t="shared" si="214"/>
        <v>0</v>
      </c>
      <c r="FO140" s="72">
        <f t="shared" si="214"/>
        <v>0</v>
      </c>
      <c r="FP140" s="72">
        <f t="shared" si="214"/>
        <v>0</v>
      </c>
      <c r="FQ140" s="72">
        <f t="shared" si="214"/>
        <v>0</v>
      </c>
      <c r="FR140" s="72">
        <f t="shared" si="214"/>
        <v>0</v>
      </c>
      <c r="FS140" s="72">
        <f t="shared" si="214"/>
        <v>0</v>
      </c>
      <c r="FT140" s="72">
        <f t="shared" si="214"/>
        <v>0</v>
      </c>
      <c r="FU140" s="72">
        <f t="shared" si="214"/>
        <v>0</v>
      </c>
      <c r="FV140" s="72">
        <f t="shared" si="214"/>
        <v>0</v>
      </c>
      <c r="FW140" s="72">
        <f t="shared" si="214"/>
        <v>0</v>
      </c>
      <c r="FX140" s="72">
        <f t="shared" si="214"/>
        <v>0</v>
      </c>
      <c r="FY140" s="72">
        <f t="shared" si="214"/>
        <v>0</v>
      </c>
      <c r="FZ140" s="72">
        <f t="shared" si="208"/>
        <v>0</v>
      </c>
    </row>
    <row r="141" spans="2:182" s="63" customFormat="1" x14ac:dyDescent="0.25">
      <c r="B141" s="59">
        <v>121</v>
      </c>
      <c r="C141" s="60" t="s">
        <v>30</v>
      </c>
      <c r="D141" s="61" t="s">
        <v>12</v>
      </c>
      <c r="E141" s="62" t="s">
        <v>136</v>
      </c>
      <c r="F141" s="62" t="s">
        <v>137</v>
      </c>
      <c r="H141" s="64">
        <v>44887</v>
      </c>
      <c r="I141" s="64">
        <v>44897</v>
      </c>
      <c r="J141" s="64">
        <v>44904</v>
      </c>
      <c r="K141" s="64">
        <v>44912</v>
      </c>
      <c r="L141" s="64">
        <v>44915</v>
      </c>
      <c r="M141" s="64">
        <v>44927</v>
      </c>
      <c r="N141" s="64">
        <v>45017</v>
      </c>
      <c r="O141" s="65">
        <v>3</v>
      </c>
      <c r="Q141" s="65">
        <v>0</v>
      </c>
      <c r="R141" s="65">
        <v>0</v>
      </c>
      <c r="S141" s="66">
        <v>0</v>
      </c>
      <c r="T141" s="66">
        <v>0</v>
      </c>
      <c r="U141" s="66">
        <v>0</v>
      </c>
      <c r="V141" s="66">
        <v>1</v>
      </c>
      <c r="W141" s="66">
        <v>1</v>
      </c>
      <c r="X141" s="66">
        <v>1</v>
      </c>
      <c r="Y141" s="66">
        <v>0</v>
      </c>
      <c r="Z141" s="66"/>
      <c r="AA141" s="66"/>
      <c r="AB141" s="66"/>
      <c r="AC141" s="65"/>
      <c r="AD141" s="65"/>
      <c r="AE141" s="65"/>
      <c r="AF141" s="65"/>
      <c r="AG141" s="65"/>
      <c r="AI141" s="65">
        <f t="shared" si="0"/>
        <v>3</v>
      </c>
      <c r="AK141" s="67">
        <v>973087.99</v>
      </c>
      <c r="AL141" s="67">
        <v>158333</v>
      </c>
      <c r="AM141" s="67">
        <v>0</v>
      </c>
      <c r="AN141" s="67">
        <v>55000</v>
      </c>
      <c r="AO141" s="67">
        <f t="shared" si="195"/>
        <v>129547.70335500001</v>
      </c>
      <c r="AP141" s="67">
        <f t="shared" si="196"/>
        <v>79199.469300000012</v>
      </c>
      <c r="AQ141" s="67">
        <f t="shared" si="197"/>
        <v>6788.5259400000004</v>
      </c>
      <c r="AR141" s="67">
        <f t="shared" si="198"/>
        <v>0</v>
      </c>
      <c r="AS141" s="67">
        <f t="shared" si="168"/>
        <v>5531.4116562000017</v>
      </c>
      <c r="AT141" s="67">
        <f t="shared" si="26"/>
        <v>965353.87974879995</v>
      </c>
      <c r="AU141" s="68"/>
      <c r="AV141" s="69">
        <f t="shared" si="27"/>
        <v>973087.99</v>
      </c>
      <c r="AW141" s="69">
        <f t="shared" si="27"/>
        <v>158333</v>
      </c>
      <c r="AX141" s="69">
        <f t="shared" si="27"/>
        <v>0</v>
      </c>
      <c r="AY141" s="69">
        <f t="shared" si="27"/>
        <v>55000</v>
      </c>
      <c r="AZ141" s="67">
        <f t="shared" si="199"/>
        <v>27154.103760000002</v>
      </c>
      <c r="BA141" s="69">
        <f t="shared" si="200"/>
        <v>0</v>
      </c>
      <c r="BB141" s="69">
        <f t="shared" si="201"/>
        <v>10748.499405</v>
      </c>
      <c r="BC141" s="69">
        <f t="shared" si="202"/>
        <v>22515.277701000003</v>
      </c>
      <c r="BD141" s="69">
        <f t="shared" si="28"/>
        <v>65999.557750000007</v>
      </c>
      <c r="BE141" s="69">
        <f t="shared" si="169"/>
        <v>54736.199437499999</v>
      </c>
      <c r="BF141" s="69">
        <f t="shared" si="203"/>
        <v>2922.9130499624935</v>
      </c>
      <c r="BG141" s="69">
        <f t="shared" si="204"/>
        <v>98868.415833333333</v>
      </c>
      <c r="BH141" s="69">
        <f t="shared" si="205"/>
        <v>62500</v>
      </c>
      <c r="BI141" s="69">
        <f t="shared" si="206"/>
        <v>3337.5</v>
      </c>
      <c r="BJ141" s="69">
        <f t="shared" si="132"/>
        <v>0</v>
      </c>
      <c r="BK141" s="69">
        <f t="shared" si="207"/>
        <v>0</v>
      </c>
      <c r="BL141" s="69">
        <f t="shared" si="133"/>
        <v>0</v>
      </c>
      <c r="BM141" s="69"/>
      <c r="BN141" s="69">
        <f t="shared" si="29"/>
        <v>1535203.4569367957</v>
      </c>
      <c r="BO141" s="70"/>
      <c r="BP141" s="71">
        <f t="shared" si="225"/>
        <v>1246838.870866</v>
      </c>
      <c r="BQ141" s="71">
        <f t="shared" si="226"/>
        <v>123658.6702374625</v>
      </c>
      <c r="BR141" s="71">
        <f t="shared" si="227"/>
        <v>98868.415833333333</v>
      </c>
      <c r="BS141" s="71">
        <f t="shared" si="228"/>
        <v>65837.5</v>
      </c>
      <c r="BT141" s="71">
        <f t="shared" si="186"/>
        <v>0</v>
      </c>
      <c r="BU141" s="71">
        <f t="shared" si="229"/>
        <v>1535203.4569367957</v>
      </c>
      <c r="BW141" s="68"/>
      <c r="BX141" s="71">
        <f t="shared" si="223"/>
        <v>0</v>
      </c>
      <c r="BY141" s="71">
        <f t="shared" si="223"/>
        <v>0</v>
      </c>
      <c r="BZ141" s="71">
        <f t="shared" si="223"/>
        <v>0</v>
      </c>
      <c r="CA141" s="71">
        <f t="shared" si="223"/>
        <v>0</v>
      </c>
      <c r="CB141" s="71">
        <f t="shared" si="223"/>
        <v>0</v>
      </c>
      <c r="CC141" s="71">
        <f t="shared" si="223"/>
        <v>1535203.4569367957</v>
      </c>
      <c r="CD141" s="71">
        <f t="shared" si="223"/>
        <v>1535203.4569367957</v>
      </c>
      <c r="CE141" s="71">
        <f t="shared" si="223"/>
        <v>1535203.4569367957</v>
      </c>
      <c r="CF141" s="71">
        <f t="shared" si="223"/>
        <v>0</v>
      </c>
      <c r="CG141" s="71">
        <f t="shared" si="223"/>
        <v>0</v>
      </c>
      <c r="CH141" s="71">
        <f t="shared" si="223"/>
        <v>0</v>
      </c>
      <c r="CI141" s="71">
        <f t="shared" si="223"/>
        <v>0</v>
      </c>
      <c r="CJ141" s="71">
        <f t="shared" si="223"/>
        <v>0</v>
      </c>
      <c r="CK141" s="71">
        <f t="shared" si="223"/>
        <v>0</v>
      </c>
      <c r="CL141" s="71">
        <f t="shared" si="223"/>
        <v>0</v>
      </c>
      <c r="CM141" s="71">
        <f t="shared" si="221"/>
        <v>0</v>
      </c>
      <c r="CN141" s="71">
        <f t="shared" si="188"/>
        <v>0</v>
      </c>
      <c r="CQ141" s="72">
        <f t="shared" si="218"/>
        <v>0</v>
      </c>
      <c r="CR141" s="72">
        <f t="shared" si="218"/>
        <v>0</v>
      </c>
      <c r="CS141" s="72">
        <f t="shared" si="218"/>
        <v>0</v>
      </c>
      <c r="CT141" s="72">
        <f t="shared" si="218"/>
        <v>0</v>
      </c>
      <c r="CU141" s="72">
        <f t="shared" si="218"/>
        <v>0</v>
      </c>
      <c r="CV141" s="72">
        <f t="shared" si="218"/>
        <v>1246838.870866</v>
      </c>
      <c r="CW141" s="72">
        <f t="shared" si="218"/>
        <v>1246838.870866</v>
      </c>
      <c r="CX141" s="72">
        <f t="shared" si="218"/>
        <v>1246838.870866</v>
      </c>
      <c r="CY141" s="72">
        <f t="shared" si="218"/>
        <v>0</v>
      </c>
      <c r="CZ141" s="72">
        <f t="shared" si="218"/>
        <v>0</v>
      </c>
      <c r="DA141" s="72">
        <f t="shared" si="218"/>
        <v>0</v>
      </c>
      <c r="DB141" s="72">
        <f t="shared" si="215"/>
        <v>0</v>
      </c>
      <c r="DC141" s="72">
        <f t="shared" si="215"/>
        <v>0</v>
      </c>
      <c r="DD141" s="72">
        <f t="shared" si="215"/>
        <v>0</v>
      </c>
      <c r="DE141" s="72">
        <f t="shared" si="215"/>
        <v>0</v>
      </c>
      <c r="DF141" s="72">
        <f t="shared" si="215"/>
        <v>0</v>
      </c>
      <c r="DG141" s="73"/>
      <c r="DI141" s="72">
        <f t="shared" si="224"/>
        <v>0</v>
      </c>
      <c r="DJ141" s="72">
        <f t="shared" si="224"/>
        <v>0</v>
      </c>
      <c r="DK141" s="72">
        <f t="shared" si="224"/>
        <v>0</v>
      </c>
      <c r="DL141" s="72">
        <f t="shared" si="224"/>
        <v>0</v>
      </c>
      <c r="DM141" s="72">
        <f t="shared" si="224"/>
        <v>0</v>
      </c>
      <c r="DN141" s="72">
        <f t="shared" si="224"/>
        <v>123658.6702374625</v>
      </c>
      <c r="DO141" s="72">
        <f t="shared" si="224"/>
        <v>123658.6702374625</v>
      </c>
      <c r="DP141" s="72">
        <f t="shared" si="224"/>
        <v>123658.6702374625</v>
      </c>
      <c r="DQ141" s="72">
        <f t="shared" si="224"/>
        <v>0</v>
      </c>
      <c r="DR141" s="72">
        <f t="shared" si="224"/>
        <v>0</v>
      </c>
      <c r="DS141" s="72">
        <f t="shared" si="224"/>
        <v>0</v>
      </c>
      <c r="DT141" s="72">
        <f t="shared" si="224"/>
        <v>0</v>
      </c>
      <c r="DU141" s="72">
        <f t="shared" si="224"/>
        <v>0</v>
      </c>
      <c r="DV141" s="72">
        <f t="shared" si="224"/>
        <v>0</v>
      </c>
      <c r="DW141" s="72">
        <f t="shared" si="224"/>
        <v>0</v>
      </c>
      <c r="DX141" s="72">
        <f t="shared" si="222"/>
        <v>0</v>
      </c>
      <c r="EA141" s="72">
        <f t="shared" si="219"/>
        <v>0</v>
      </c>
      <c r="EB141" s="72">
        <f t="shared" si="219"/>
        <v>0</v>
      </c>
      <c r="EC141" s="72">
        <f t="shared" si="219"/>
        <v>0</v>
      </c>
      <c r="ED141" s="72">
        <f t="shared" si="219"/>
        <v>0</v>
      </c>
      <c r="EE141" s="72">
        <f t="shared" si="219"/>
        <v>0</v>
      </c>
      <c r="EF141" s="72">
        <f t="shared" si="219"/>
        <v>98868.415833333333</v>
      </c>
      <c r="EG141" s="72">
        <f t="shared" si="219"/>
        <v>98868.415833333333</v>
      </c>
      <c r="EH141" s="72">
        <f t="shared" si="219"/>
        <v>98868.415833333333</v>
      </c>
      <c r="EI141" s="72">
        <f t="shared" si="219"/>
        <v>0</v>
      </c>
      <c r="EJ141" s="72">
        <f t="shared" si="219"/>
        <v>0</v>
      </c>
      <c r="EK141" s="72">
        <f t="shared" si="219"/>
        <v>0</v>
      </c>
      <c r="EL141" s="72">
        <f t="shared" si="216"/>
        <v>0</v>
      </c>
      <c r="EM141" s="72">
        <f t="shared" si="216"/>
        <v>0</v>
      </c>
      <c r="EN141" s="72">
        <f t="shared" si="216"/>
        <v>0</v>
      </c>
      <c r="EO141" s="72">
        <f t="shared" si="216"/>
        <v>0</v>
      </c>
      <c r="EP141" s="72">
        <f t="shared" si="216"/>
        <v>0</v>
      </c>
      <c r="ES141" s="72">
        <f t="shared" si="220"/>
        <v>0</v>
      </c>
      <c r="ET141" s="72">
        <f t="shared" si="220"/>
        <v>0</v>
      </c>
      <c r="EU141" s="72">
        <f t="shared" si="220"/>
        <v>0</v>
      </c>
      <c r="EV141" s="72">
        <f t="shared" si="220"/>
        <v>0</v>
      </c>
      <c r="EW141" s="72">
        <f t="shared" si="220"/>
        <v>0</v>
      </c>
      <c r="EX141" s="72">
        <f t="shared" si="220"/>
        <v>65837.5</v>
      </c>
      <c r="EY141" s="72">
        <f t="shared" si="220"/>
        <v>65837.5</v>
      </c>
      <c r="EZ141" s="72">
        <f t="shared" si="220"/>
        <v>65837.5</v>
      </c>
      <c r="FA141" s="72">
        <f t="shared" si="220"/>
        <v>0</v>
      </c>
      <c r="FB141" s="72">
        <f t="shared" si="220"/>
        <v>0</v>
      </c>
      <c r="FC141" s="72">
        <f t="shared" si="220"/>
        <v>0</v>
      </c>
      <c r="FD141" s="72">
        <f t="shared" si="217"/>
        <v>0</v>
      </c>
      <c r="FE141" s="72">
        <f t="shared" si="217"/>
        <v>0</v>
      </c>
      <c r="FF141" s="72">
        <f t="shared" si="217"/>
        <v>0</v>
      </c>
      <c r="FG141" s="72">
        <f t="shared" si="217"/>
        <v>0</v>
      </c>
      <c r="FH141" s="72">
        <f t="shared" si="217"/>
        <v>0</v>
      </c>
      <c r="FK141" s="72">
        <f t="shared" si="214"/>
        <v>0</v>
      </c>
      <c r="FL141" s="72">
        <f t="shared" si="214"/>
        <v>0</v>
      </c>
      <c r="FM141" s="72">
        <f t="shared" si="214"/>
        <v>0</v>
      </c>
      <c r="FN141" s="72">
        <f t="shared" si="214"/>
        <v>0</v>
      </c>
      <c r="FO141" s="72">
        <f t="shared" si="214"/>
        <v>0</v>
      </c>
      <c r="FP141" s="72">
        <f t="shared" si="214"/>
        <v>0</v>
      </c>
      <c r="FQ141" s="72">
        <f t="shared" si="214"/>
        <v>0</v>
      </c>
      <c r="FR141" s="72">
        <f t="shared" si="214"/>
        <v>0</v>
      </c>
      <c r="FS141" s="72">
        <f t="shared" si="214"/>
        <v>0</v>
      </c>
      <c r="FT141" s="72">
        <f t="shared" si="214"/>
        <v>0</v>
      </c>
      <c r="FU141" s="72">
        <f t="shared" si="214"/>
        <v>0</v>
      </c>
      <c r="FV141" s="72">
        <f t="shared" si="214"/>
        <v>0</v>
      </c>
      <c r="FW141" s="72">
        <f t="shared" si="214"/>
        <v>0</v>
      </c>
      <c r="FX141" s="72">
        <f t="shared" si="214"/>
        <v>0</v>
      </c>
      <c r="FY141" s="72">
        <f t="shared" si="214"/>
        <v>0</v>
      </c>
      <c r="FZ141" s="72">
        <f t="shared" si="208"/>
        <v>0</v>
      </c>
    </row>
    <row r="142" spans="2:182" s="63" customFormat="1" x14ac:dyDescent="0.25">
      <c r="B142" s="59">
        <v>122</v>
      </c>
      <c r="C142" s="60" t="s">
        <v>30</v>
      </c>
      <c r="D142" s="61" t="s">
        <v>12</v>
      </c>
      <c r="E142" s="74" t="s">
        <v>136</v>
      </c>
      <c r="F142" s="74" t="s">
        <v>137</v>
      </c>
      <c r="H142" s="64">
        <v>44887</v>
      </c>
      <c r="I142" s="64">
        <v>44897</v>
      </c>
      <c r="J142" s="64">
        <v>44904</v>
      </c>
      <c r="K142" s="64">
        <v>44912</v>
      </c>
      <c r="L142" s="64">
        <v>44915</v>
      </c>
      <c r="M142" s="64">
        <v>44927</v>
      </c>
      <c r="N142" s="64">
        <v>44986</v>
      </c>
      <c r="O142" s="65">
        <v>2.6000000000000441</v>
      </c>
      <c r="Q142" s="65">
        <v>0</v>
      </c>
      <c r="R142" s="65">
        <v>0</v>
      </c>
      <c r="S142" s="66">
        <v>0</v>
      </c>
      <c r="T142" s="66">
        <v>0</v>
      </c>
      <c r="U142" s="66">
        <v>0</v>
      </c>
      <c r="V142" s="66">
        <v>1</v>
      </c>
      <c r="W142" s="66">
        <v>1</v>
      </c>
      <c r="X142" s="66">
        <v>0.60000000000004405</v>
      </c>
      <c r="Y142" s="66">
        <v>0</v>
      </c>
      <c r="Z142" s="66"/>
      <c r="AA142" s="66"/>
      <c r="AB142" s="66"/>
      <c r="AC142" s="65"/>
      <c r="AD142" s="65"/>
      <c r="AE142" s="65"/>
      <c r="AF142" s="65"/>
      <c r="AG142" s="65"/>
      <c r="AI142" s="65">
        <f t="shared" si="0"/>
        <v>2.6000000000000441</v>
      </c>
      <c r="AK142" s="67">
        <v>973087.99</v>
      </c>
      <c r="AL142" s="67">
        <v>158333</v>
      </c>
      <c r="AM142" s="67">
        <v>0</v>
      </c>
      <c r="AN142" s="67">
        <v>55000</v>
      </c>
      <c r="AO142" s="67">
        <f t="shared" si="195"/>
        <v>129547.70335500001</v>
      </c>
      <c r="AP142" s="67">
        <f t="shared" si="196"/>
        <v>79199.469300000012</v>
      </c>
      <c r="AQ142" s="67">
        <f t="shared" si="197"/>
        <v>6788.5259400000004</v>
      </c>
      <c r="AR142" s="67">
        <f t="shared" si="198"/>
        <v>0</v>
      </c>
      <c r="AS142" s="67">
        <f t="shared" si="168"/>
        <v>5531.4116562000017</v>
      </c>
      <c r="AT142" s="67">
        <f t="shared" si="26"/>
        <v>965353.87974879995</v>
      </c>
      <c r="AU142" s="68"/>
      <c r="AV142" s="69">
        <f t="shared" si="27"/>
        <v>973087.99</v>
      </c>
      <c r="AW142" s="69">
        <f t="shared" si="27"/>
        <v>158333</v>
      </c>
      <c r="AX142" s="69">
        <f t="shared" si="27"/>
        <v>0</v>
      </c>
      <c r="AY142" s="69">
        <f t="shared" si="27"/>
        <v>55000</v>
      </c>
      <c r="AZ142" s="67">
        <f t="shared" si="199"/>
        <v>27154.103760000002</v>
      </c>
      <c r="BA142" s="69">
        <f t="shared" si="200"/>
        <v>0</v>
      </c>
      <c r="BB142" s="69">
        <f t="shared" si="201"/>
        <v>10748.499405</v>
      </c>
      <c r="BC142" s="69">
        <f t="shared" si="202"/>
        <v>22515.277701000003</v>
      </c>
      <c r="BD142" s="69">
        <f t="shared" si="28"/>
        <v>65999.557750000007</v>
      </c>
      <c r="BE142" s="69">
        <f t="shared" si="169"/>
        <v>54736.199437499999</v>
      </c>
      <c r="BF142" s="69">
        <f t="shared" si="203"/>
        <v>2922.9130499624935</v>
      </c>
      <c r="BG142" s="69">
        <f t="shared" si="204"/>
        <v>98868.415833333333</v>
      </c>
      <c r="BH142" s="69">
        <f t="shared" si="205"/>
        <v>62500</v>
      </c>
      <c r="BI142" s="69">
        <f t="shared" si="206"/>
        <v>3337.5</v>
      </c>
      <c r="BJ142" s="69">
        <f t="shared" si="132"/>
        <v>0</v>
      </c>
      <c r="BK142" s="69">
        <f t="shared" si="207"/>
        <v>0</v>
      </c>
      <c r="BL142" s="69">
        <f t="shared" si="133"/>
        <v>0</v>
      </c>
      <c r="BM142" s="69"/>
      <c r="BN142" s="69">
        <f t="shared" si="29"/>
        <v>1535203.4569367957</v>
      </c>
      <c r="BO142" s="70"/>
      <c r="BP142" s="71">
        <f t="shared" si="225"/>
        <v>1246838.870866</v>
      </c>
      <c r="BQ142" s="71">
        <f t="shared" si="226"/>
        <v>123658.6702374625</v>
      </c>
      <c r="BR142" s="71">
        <f t="shared" si="227"/>
        <v>98868.415833333333</v>
      </c>
      <c r="BS142" s="71">
        <f t="shared" si="228"/>
        <v>65837.5</v>
      </c>
      <c r="BT142" s="71">
        <f t="shared" si="186"/>
        <v>0</v>
      </c>
      <c r="BU142" s="71">
        <f t="shared" si="229"/>
        <v>1535203.4569367957</v>
      </c>
      <c r="BW142" s="68"/>
      <c r="BX142" s="71">
        <f t="shared" si="223"/>
        <v>0</v>
      </c>
      <c r="BY142" s="71">
        <f t="shared" si="223"/>
        <v>0</v>
      </c>
      <c r="BZ142" s="71">
        <f t="shared" si="223"/>
        <v>0</v>
      </c>
      <c r="CA142" s="71">
        <f t="shared" si="223"/>
        <v>0</v>
      </c>
      <c r="CB142" s="71">
        <f t="shared" si="223"/>
        <v>0</v>
      </c>
      <c r="CC142" s="71">
        <f t="shared" si="223"/>
        <v>1535203.4569367957</v>
      </c>
      <c r="CD142" s="71">
        <f t="shared" si="223"/>
        <v>1535203.4569367957</v>
      </c>
      <c r="CE142" s="71">
        <f t="shared" si="223"/>
        <v>921122.07416214503</v>
      </c>
      <c r="CF142" s="71">
        <f t="shared" si="223"/>
        <v>0</v>
      </c>
      <c r="CG142" s="71">
        <f t="shared" si="223"/>
        <v>0</v>
      </c>
      <c r="CH142" s="71">
        <f t="shared" si="223"/>
        <v>0</v>
      </c>
      <c r="CI142" s="71">
        <f t="shared" si="223"/>
        <v>0</v>
      </c>
      <c r="CJ142" s="71">
        <f t="shared" si="223"/>
        <v>0</v>
      </c>
      <c r="CK142" s="71">
        <f t="shared" si="223"/>
        <v>0</v>
      </c>
      <c r="CL142" s="71">
        <f t="shared" si="223"/>
        <v>0</v>
      </c>
      <c r="CM142" s="71">
        <f t="shared" si="221"/>
        <v>0</v>
      </c>
      <c r="CN142" s="71">
        <f t="shared" si="188"/>
        <v>0</v>
      </c>
      <c r="CQ142" s="72">
        <f t="shared" si="218"/>
        <v>0</v>
      </c>
      <c r="CR142" s="72">
        <f t="shared" si="218"/>
        <v>0</v>
      </c>
      <c r="CS142" s="72">
        <f t="shared" si="218"/>
        <v>0</v>
      </c>
      <c r="CT142" s="72">
        <f t="shared" si="218"/>
        <v>0</v>
      </c>
      <c r="CU142" s="72">
        <f t="shared" si="218"/>
        <v>0</v>
      </c>
      <c r="CV142" s="72">
        <f t="shared" si="218"/>
        <v>1246838.870866</v>
      </c>
      <c r="CW142" s="72">
        <f t="shared" si="218"/>
        <v>1246838.870866</v>
      </c>
      <c r="CX142" s="72">
        <f t="shared" si="218"/>
        <v>748103.32251965487</v>
      </c>
      <c r="CY142" s="72">
        <f t="shared" si="218"/>
        <v>0</v>
      </c>
      <c r="CZ142" s="72">
        <f t="shared" si="218"/>
        <v>0</v>
      </c>
      <c r="DA142" s="72">
        <f t="shared" si="218"/>
        <v>0</v>
      </c>
      <c r="DB142" s="72">
        <f t="shared" si="215"/>
        <v>0</v>
      </c>
      <c r="DC142" s="72">
        <f t="shared" si="215"/>
        <v>0</v>
      </c>
      <c r="DD142" s="72">
        <f t="shared" si="215"/>
        <v>0</v>
      </c>
      <c r="DE142" s="72">
        <f t="shared" si="215"/>
        <v>0</v>
      </c>
      <c r="DF142" s="72">
        <f t="shared" si="215"/>
        <v>0</v>
      </c>
      <c r="DG142" s="73"/>
      <c r="DI142" s="72">
        <f t="shared" si="224"/>
        <v>0</v>
      </c>
      <c r="DJ142" s="72">
        <f t="shared" si="224"/>
        <v>0</v>
      </c>
      <c r="DK142" s="72">
        <f t="shared" si="224"/>
        <v>0</v>
      </c>
      <c r="DL142" s="72">
        <f t="shared" si="224"/>
        <v>0</v>
      </c>
      <c r="DM142" s="72">
        <f t="shared" si="224"/>
        <v>0</v>
      </c>
      <c r="DN142" s="72">
        <f t="shared" si="224"/>
        <v>123658.6702374625</v>
      </c>
      <c r="DO142" s="72">
        <f t="shared" si="224"/>
        <v>123658.6702374625</v>
      </c>
      <c r="DP142" s="72">
        <f t="shared" si="224"/>
        <v>74195.202142482944</v>
      </c>
      <c r="DQ142" s="72">
        <f t="shared" si="224"/>
        <v>0</v>
      </c>
      <c r="DR142" s="72">
        <f t="shared" si="224"/>
        <v>0</v>
      </c>
      <c r="DS142" s="72">
        <f t="shared" si="224"/>
        <v>0</v>
      </c>
      <c r="DT142" s="72">
        <f t="shared" si="224"/>
        <v>0</v>
      </c>
      <c r="DU142" s="72">
        <f t="shared" si="224"/>
        <v>0</v>
      </c>
      <c r="DV142" s="72">
        <f t="shared" si="224"/>
        <v>0</v>
      </c>
      <c r="DW142" s="72">
        <f t="shared" si="224"/>
        <v>0</v>
      </c>
      <c r="DX142" s="72">
        <f t="shared" si="222"/>
        <v>0</v>
      </c>
      <c r="EA142" s="72">
        <f t="shared" si="219"/>
        <v>0</v>
      </c>
      <c r="EB142" s="72">
        <f t="shared" si="219"/>
        <v>0</v>
      </c>
      <c r="EC142" s="72">
        <f t="shared" si="219"/>
        <v>0</v>
      </c>
      <c r="ED142" s="72">
        <f t="shared" si="219"/>
        <v>0</v>
      </c>
      <c r="EE142" s="72">
        <f t="shared" si="219"/>
        <v>0</v>
      </c>
      <c r="EF142" s="72">
        <f t="shared" si="219"/>
        <v>98868.415833333333</v>
      </c>
      <c r="EG142" s="72">
        <f t="shared" si="219"/>
        <v>98868.415833333333</v>
      </c>
      <c r="EH142" s="72">
        <f t="shared" si="219"/>
        <v>59321.049500004352</v>
      </c>
      <c r="EI142" s="72">
        <f t="shared" si="219"/>
        <v>0</v>
      </c>
      <c r="EJ142" s="72">
        <f t="shared" si="219"/>
        <v>0</v>
      </c>
      <c r="EK142" s="72">
        <f t="shared" si="219"/>
        <v>0</v>
      </c>
      <c r="EL142" s="72">
        <f t="shared" si="216"/>
        <v>0</v>
      </c>
      <c r="EM142" s="72">
        <f t="shared" si="216"/>
        <v>0</v>
      </c>
      <c r="EN142" s="72">
        <f t="shared" si="216"/>
        <v>0</v>
      </c>
      <c r="EO142" s="72">
        <f t="shared" si="216"/>
        <v>0</v>
      </c>
      <c r="EP142" s="72">
        <f t="shared" si="216"/>
        <v>0</v>
      </c>
      <c r="ES142" s="72">
        <f t="shared" si="220"/>
        <v>0</v>
      </c>
      <c r="ET142" s="72">
        <f t="shared" si="220"/>
        <v>0</v>
      </c>
      <c r="EU142" s="72">
        <f t="shared" si="220"/>
        <v>0</v>
      </c>
      <c r="EV142" s="72">
        <f t="shared" si="220"/>
        <v>0</v>
      </c>
      <c r="EW142" s="72">
        <f t="shared" si="220"/>
        <v>0</v>
      </c>
      <c r="EX142" s="72">
        <f t="shared" si="220"/>
        <v>65837.5</v>
      </c>
      <c r="EY142" s="72">
        <f t="shared" si="220"/>
        <v>65837.5</v>
      </c>
      <c r="EZ142" s="72">
        <f t="shared" si="220"/>
        <v>39502.500000002903</v>
      </c>
      <c r="FA142" s="72">
        <f t="shared" si="220"/>
        <v>0</v>
      </c>
      <c r="FB142" s="72">
        <f t="shared" si="220"/>
        <v>0</v>
      </c>
      <c r="FC142" s="72">
        <f t="shared" si="220"/>
        <v>0</v>
      </c>
      <c r="FD142" s="72">
        <f t="shared" si="217"/>
        <v>0</v>
      </c>
      <c r="FE142" s="72">
        <f t="shared" si="217"/>
        <v>0</v>
      </c>
      <c r="FF142" s="72">
        <f t="shared" si="217"/>
        <v>0</v>
      </c>
      <c r="FG142" s="72">
        <f t="shared" si="217"/>
        <v>0</v>
      </c>
      <c r="FH142" s="72">
        <f t="shared" si="217"/>
        <v>0</v>
      </c>
      <c r="FK142" s="72">
        <f t="shared" si="214"/>
        <v>0</v>
      </c>
      <c r="FL142" s="72">
        <f t="shared" si="214"/>
        <v>0</v>
      </c>
      <c r="FM142" s="72">
        <f t="shared" si="214"/>
        <v>0</v>
      </c>
      <c r="FN142" s="72">
        <f t="shared" si="214"/>
        <v>0</v>
      </c>
      <c r="FO142" s="72">
        <f t="shared" si="214"/>
        <v>0</v>
      </c>
      <c r="FP142" s="72">
        <f t="shared" si="214"/>
        <v>0</v>
      </c>
      <c r="FQ142" s="72">
        <f t="shared" si="214"/>
        <v>0</v>
      </c>
      <c r="FR142" s="72">
        <f t="shared" si="214"/>
        <v>0</v>
      </c>
      <c r="FS142" s="72">
        <f t="shared" si="214"/>
        <v>0</v>
      </c>
      <c r="FT142" s="72">
        <f t="shared" si="214"/>
        <v>0</v>
      </c>
      <c r="FU142" s="72">
        <f t="shared" si="214"/>
        <v>0</v>
      </c>
      <c r="FV142" s="72">
        <f t="shared" si="214"/>
        <v>0</v>
      </c>
      <c r="FW142" s="72">
        <f t="shared" si="214"/>
        <v>0</v>
      </c>
      <c r="FX142" s="72">
        <f t="shared" si="214"/>
        <v>0</v>
      </c>
      <c r="FY142" s="72">
        <f t="shared" si="214"/>
        <v>0</v>
      </c>
      <c r="FZ142" s="72">
        <f t="shared" si="208"/>
        <v>0</v>
      </c>
    </row>
    <row r="143" spans="2:182" s="63" customFormat="1" x14ac:dyDescent="0.25">
      <c r="B143" s="59">
        <v>123</v>
      </c>
      <c r="C143" s="60" t="s">
        <v>30</v>
      </c>
      <c r="D143" s="61" t="s">
        <v>12</v>
      </c>
      <c r="E143" s="74" t="s">
        <v>138</v>
      </c>
      <c r="F143" s="74" t="s">
        <v>137</v>
      </c>
      <c r="H143" s="64">
        <v>44887</v>
      </c>
      <c r="I143" s="64">
        <v>44897</v>
      </c>
      <c r="J143" s="64">
        <v>44904</v>
      </c>
      <c r="K143" s="64">
        <v>44912</v>
      </c>
      <c r="L143" s="64">
        <v>44915</v>
      </c>
      <c r="M143" s="64">
        <v>44927</v>
      </c>
      <c r="N143" s="64">
        <v>45047</v>
      </c>
      <c r="O143" s="65">
        <v>4</v>
      </c>
      <c r="Q143" s="65">
        <v>0</v>
      </c>
      <c r="R143" s="65">
        <v>1</v>
      </c>
      <c r="S143" s="66">
        <v>1</v>
      </c>
      <c r="T143" s="66">
        <v>1</v>
      </c>
      <c r="U143" s="66">
        <v>1</v>
      </c>
      <c r="V143" s="66">
        <v>0</v>
      </c>
      <c r="W143" s="66">
        <v>0</v>
      </c>
      <c r="X143" s="66">
        <v>0</v>
      </c>
      <c r="Y143" s="66">
        <v>0</v>
      </c>
      <c r="Z143" s="66"/>
      <c r="AA143" s="66"/>
      <c r="AB143" s="66"/>
      <c r="AC143" s="65"/>
      <c r="AD143" s="65"/>
      <c r="AE143" s="65"/>
      <c r="AF143" s="65"/>
      <c r="AG143" s="65"/>
      <c r="AI143" s="65">
        <f t="shared" si="0"/>
        <v>4</v>
      </c>
      <c r="AK143" s="67">
        <v>1261937.9993868794</v>
      </c>
      <c r="AL143" s="67">
        <v>158333</v>
      </c>
      <c r="AM143" s="67">
        <v>0</v>
      </c>
      <c r="AN143" s="67">
        <v>55000</v>
      </c>
      <c r="AO143" s="67">
        <f t="shared" si="195"/>
        <v>162621.02942979769</v>
      </c>
      <c r="AP143" s="67">
        <f t="shared" si="196"/>
        <v>99418.969957081572</v>
      </c>
      <c r="AQ143" s="67">
        <f t="shared" si="197"/>
        <v>8521.625996321276</v>
      </c>
      <c r="AR143" s="67">
        <f t="shared" si="198"/>
        <v>0</v>
      </c>
      <c r="AS143" s="67">
        <f t="shared" si="168"/>
        <v>14884.374960147146</v>
      </c>
      <c r="AT143" s="67">
        <f t="shared" si="26"/>
        <v>1189824.9990435317</v>
      </c>
      <c r="AU143" s="68"/>
      <c r="AV143" s="69">
        <f t="shared" si="27"/>
        <v>1261937.9993868794</v>
      </c>
      <c r="AW143" s="69">
        <f t="shared" si="27"/>
        <v>158333</v>
      </c>
      <c r="AX143" s="69">
        <f t="shared" si="27"/>
        <v>0</v>
      </c>
      <c r="AY143" s="69">
        <f t="shared" si="27"/>
        <v>55000</v>
      </c>
      <c r="AZ143" s="67">
        <f t="shared" si="199"/>
        <v>34086.503985285104</v>
      </c>
      <c r="BA143" s="69">
        <f t="shared" si="200"/>
        <v>0</v>
      </c>
      <c r="BB143" s="69">
        <f t="shared" si="201"/>
        <v>13492.574494175355</v>
      </c>
      <c r="BC143" s="69">
        <f t="shared" si="202"/>
        <v>28263.392887798902</v>
      </c>
      <c r="BD143" s="69">
        <f t="shared" si="28"/>
        <v>82849.1416309013</v>
      </c>
      <c r="BE143" s="69">
        <f t="shared" si="169"/>
        <v>132503.48993562232</v>
      </c>
      <c r="BF143" s="69">
        <f t="shared" si="203"/>
        <v>7075.6863625622336</v>
      </c>
      <c r="BG143" s="69">
        <f t="shared" si="204"/>
        <v>122939.24994890662</v>
      </c>
      <c r="BH143" s="69">
        <f t="shared" si="205"/>
        <v>62500</v>
      </c>
      <c r="BI143" s="69">
        <f t="shared" si="206"/>
        <v>3337.5</v>
      </c>
      <c r="BJ143" s="69">
        <f t="shared" si="132"/>
        <v>0</v>
      </c>
      <c r="BK143" s="69">
        <f t="shared" si="207"/>
        <v>0</v>
      </c>
      <c r="BL143" s="69">
        <f t="shared" si="133"/>
        <v>0</v>
      </c>
      <c r="BM143" s="69"/>
      <c r="BN143" s="69">
        <f t="shared" si="29"/>
        <v>1962318.5386321312</v>
      </c>
      <c r="BO143" s="70"/>
      <c r="BP143" s="71">
        <f t="shared" si="225"/>
        <v>1551113.4707541387</v>
      </c>
      <c r="BQ143" s="71">
        <f t="shared" si="226"/>
        <v>222428.31792908587</v>
      </c>
      <c r="BR143" s="71">
        <f t="shared" si="227"/>
        <v>122939.24994890662</v>
      </c>
      <c r="BS143" s="71">
        <f t="shared" si="228"/>
        <v>65837.5</v>
      </c>
      <c r="BT143" s="71">
        <f t="shared" si="186"/>
        <v>0</v>
      </c>
      <c r="BU143" s="71">
        <f t="shared" si="229"/>
        <v>1962318.5386321312</v>
      </c>
      <c r="BW143" s="68"/>
      <c r="BX143" s="71">
        <f t="shared" si="223"/>
        <v>0</v>
      </c>
      <c r="BY143" s="71">
        <f t="shared" si="223"/>
        <v>1962318.5386321312</v>
      </c>
      <c r="BZ143" s="71">
        <f t="shared" si="223"/>
        <v>1962318.5386321312</v>
      </c>
      <c r="CA143" s="71">
        <f t="shared" si="223"/>
        <v>1962318.5386321312</v>
      </c>
      <c r="CB143" s="71">
        <f t="shared" si="223"/>
        <v>1962318.5386321312</v>
      </c>
      <c r="CC143" s="71">
        <f t="shared" si="223"/>
        <v>0</v>
      </c>
      <c r="CD143" s="71">
        <f t="shared" si="223"/>
        <v>0</v>
      </c>
      <c r="CE143" s="71">
        <f t="shared" si="223"/>
        <v>0</v>
      </c>
      <c r="CF143" s="71">
        <f t="shared" si="223"/>
        <v>0</v>
      </c>
      <c r="CG143" s="71">
        <f t="shared" si="223"/>
        <v>0</v>
      </c>
      <c r="CH143" s="71">
        <f t="shared" si="223"/>
        <v>0</v>
      </c>
      <c r="CI143" s="71">
        <f t="shared" si="223"/>
        <v>0</v>
      </c>
      <c r="CJ143" s="71">
        <f t="shared" si="223"/>
        <v>0</v>
      </c>
      <c r="CK143" s="71">
        <f t="shared" si="223"/>
        <v>0</v>
      </c>
      <c r="CL143" s="71">
        <f t="shared" si="223"/>
        <v>0</v>
      </c>
      <c r="CM143" s="71">
        <f t="shared" si="221"/>
        <v>0</v>
      </c>
      <c r="CN143" s="71">
        <f t="shared" si="188"/>
        <v>0</v>
      </c>
      <c r="CQ143" s="72">
        <f t="shared" si="218"/>
        <v>0</v>
      </c>
      <c r="CR143" s="72">
        <f t="shared" si="218"/>
        <v>1551113.4707541387</v>
      </c>
      <c r="CS143" s="72">
        <f t="shared" si="218"/>
        <v>1551113.4707541387</v>
      </c>
      <c r="CT143" s="72">
        <f t="shared" si="218"/>
        <v>1551113.4707541387</v>
      </c>
      <c r="CU143" s="72">
        <f t="shared" si="218"/>
        <v>1551113.4707541387</v>
      </c>
      <c r="CV143" s="72">
        <f t="shared" si="218"/>
        <v>0</v>
      </c>
      <c r="CW143" s="72">
        <f t="shared" si="218"/>
        <v>0</v>
      </c>
      <c r="CX143" s="72">
        <f t="shared" si="218"/>
        <v>0</v>
      </c>
      <c r="CY143" s="72">
        <f t="shared" si="218"/>
        <v>0</v>
      </c>
      <c r="CZ143" s="72">
        <f t="shared" si="218"/>
        <v>0</v>
      </c>
      <c r="DA143" s="72">
        <f t="shared" si="218"/>
        <v>0</v>
      </c>
      <c r="DB143" s="72">
        <f t="shared" si="215"/>
        <v>0</v>
      </c>
      <c r="DC143" s="72">
        <f t="shared" si="215"/>
        <v>0</v>
      </c>
      <c r="DD143" s="72">
        <f t="shared" si="215"/>
        <v>0</v>
      </c>
      <c r="DE143" s="72">
        <f t="shared" si="215"/>
        <v>0</v>
      </c>
      <c r="DF143" s="72">
        <f t="shared" si="215"/>
        <v>0</v>
      </c>
      <c r="DG143" s="73"/>
      <c r="DI143" s="72">
        <f t="shared" si="224"/>
        <v>0</v>
      </c>
      <c r="DJ143" s="72">
        <f t="shared" si="224"/>
        <v>222428.31792908587</v>
      </c>
      <c r="DK143" s="72">
        <f t="shared" si="224"/>
        <v>222428.31792908587</v>
      </c>
      <c r="DL143" s="72">
        <f t="shared" si="224"/>
        <v>222428.31792908587</v>
      </c>
      <c r="DM143" s="72">
        <f t="shared" si="224"/>
        <v>222428.31792908587</v>
      </c>
      <c r="DN143" s="72">
        <f t="shared" si="224"/>
        <v>0</v>
      </c>
      <c r="DO143" s="72">
        <f t="shared" si="224"/>
        <v>0</v>
      </c>
      <c r="DP143" s="72">
        <f t="shared" si="224"/>
        <v>0</v>
      </c>
      <c r="DQ143" s="72">
        <f t="shared" si="224"/>
        <v>0</v>
      </c>
      <c r="DR143" s="72">
        <f t="shared" si="224"/>
        <v>0</v>
      </c>
      <c r="DS143" s="72">
        <f t="shared" si="224"/>
        <v>0</v>
      </c>
      <c r="DT143" s="72">
        <f t="shared" si="224"/>
        <v>0</v>
      </c>
      <c r="DU143" s="72">
        <f t="shared" si="224"/>
        <v>0</v>
      </c>
      <c r="DV143" s="72">
        <f t="shared" si="224"/>
        <v>0</v>
      </c>
      <c r="DW143" s="72">
        <f t="shared" si="224"/>
        <v>0</v>
      </c>
      <c r="DX143" s="72">
        <f t="shared" si="222"/>
        <v>0</v>
      </c>
      <c r="EA143" s="72">
        <f t="shared" si="219"/>
        <v>0</v>
      </c>
      <c r="EB143" s="72">
        <f t="shared" si="219"/>
        <v>122939.24994890662</v>
      </c>
      <c r="EC143" s="72">
        <f t="shared" si="219"/>
        <v>122939.24994890662</v>
      </c>
      <c r="ED143" s="72">
        <f t="shared" si="219"/>
        <v>122939.24994890662</v>
      </c>
      <c r="EE143" s="72">
        <f t="shared" si="219"/>
        <v>122939.24994890662</v>
      </c>
      <c r="EF143" s="72">
        <f t="shared" si="219"/>
        <v>0</v>
      </c>
      <c r="EG143" s="72">
        <f t="shared" si="219"/>
        <v>0</v>
      </c>
      <c r="EH143" s="72">
        <f t="shared" si="219"/>
        <v>0</v>
      </c>
      <c r="EI143" s="72">
        <f t="shared" si="219"/>
        <v>0</v>
      </c>
      <c r="EJ143" s="72">
        <f t="shared" si="219"/>
        <v>0</v>
      </c>
      <c r="EK143" s="72">
        <f t="shared" si="219"/>
        <v>0</v>
      </c>
      <c r="EL143" s="72">
        <f t="shared" si="216"/>
        <v>0</v>
      </c>
      <c r="EM143" s="72">
        <f t="shared" si="216"/>
        <v>0</v>
      </c>
      <c r="EN143" s="72">
        <f t="shared" si="216"/>
        <v>0</v>
      </c>
      <c r="EO143" s="72">
        <f t="shared" si="216"/>
        <v>0</v>
      </c>
      <c r="EP143" s="72">
        <f t="shared" si="216"/>
        <v>0</v>
      </c>
      <c r="ES143" s="72">
        <f t="shared" si="220"/>
        <v>0</v>
      </c>
      <c r="ET143" s="72">
        <f t="shared" si="220"/>
        <v>65837.5</v>
      </c>
      <c r="EU143" s="72">
        <f t="shared" si="220"/>
        <v>65837.5</v>
      </c>
      <c r="EV143" s="72">
        <f t="shared" si="220"/>
        <v>65837.5</v>
      </c>
      <c r="EW143" s="72">
        <f t="shared" si="220"/>
        <v>65837.5</v>
      </c>
      <c r="EX143" s="72">
        <f t="shared" si="220"/>
        <v>0</v>
      </c>
      <c r="EY143" s="72">
        <f t="shared" si="220"/>
        <v>0</v>
      </c>
      <c r="EZ143" s="72">
        <f t="shared" si="220"/>
        <v>0</v>
      </c>
      <c r="FA143" s="72">
        <f t="shared" si="220"/>
        <v>0</v>
      </c>
      <c r="FB143" s="72">
        <f t="shared" si="220"/>
        <v>0</v>
      </c>
      <c r="FC143" s="72">
        <f t="shared" si="220"/>
        <v>0</v>
      </c>
      <c r="FD143" s="72">
        <f t="shared" si="217"/>
        <v>0</v>
      </c>
      <c r="FE143" s="72">
        <f t="shared" si="217"/>
        <v>0</v>
      </c>
      <c r="FF143" s="72">
        <f t="shared" si="217"/>
        <v>0</v>
      </c>
      <c r="FG143" s="72">
        <f t="shared" si="217"/>
        <v>0</v>
      </c>
      <c r="FH143" s="72">
        <f t="shared" si="217"/>
        <v>0</v>
      </c>
      <c r="FK143" s="72">
        <f t="shared" si="214"/>
        <v>0</v>
      </c>
      <c r="FL143" s="72">
        <f t="shared" si="214"/>
        <v>0</v>
      </c>
      <c r="FM143" s="72">
        <f t="shared" si="214"/>
        <v>0</v>
      </c>
      <c r="FN143" s="72">
        <f t="shared" si="214"/>
        <v>0</v>
      </c>
      <c r="FO143" s="72">
        <f t="shared" si="214"/>
        <v>0</v>
      </c>
      <c r="FP143" s="72">
        <f t="shared" si="214"/>
        <v>0</v>
      </c>
      <c r="FQ143" s="72">
        <f t="shared" si="214"/>
        <v>0</v>
      </c>
      <c r="FR143" s="72">
        <f t="shared" si="214"/>
        <v>0</v>
      </c>
      <c r="FS143" s="72">
        <f t="shared" si="214"/>
        <v>0</v>
      </c>
      <c r="FT143" s="72">
        <f t="shared" si="214"/>
        <v>0</v>
      </c>
      <c r="FU143" s="72">
        <f t="shared" si="214"/>
        <v>0</v>
      </c>
      <c r="FV143" s="72">
        <f t="shared" si="214"/>
        <v>0</v>
      </c>
      <c r="FW143" s="72">
        <f t="shared" si="214"/>
        <v>0</v>
      </c>
      <c r="FX143" s="72">
        <f t="shared" si="214"/>
        <v>0</v>
      </c>
      <c r="FY143" s="72">
        <f t="shared" si="214"/>
        <v>0</v>
      </c>
      <c r="FZ143" s="72">
        <f t="shared" si="208"/>
        <v>0</v>
      </c>
    </row>
    <row r="144" spans="2:182" s="63" customFormat="1" x14ac:dyDescent="0.25">
      <c r="B144" s="59">
        <v>124</v>
      </c>
      <c r="C144" s="60" t="s">
        <v>30</v>
      </c>
      <c r="D144" s="61" t="s">
        <v>12</v>
      </c>
      <c r="E144" s="74" t="s">
        <v>138</v>
      </c>
      <c r="F144" s="74" t="s">
        <v>137</v>
      </c>
      <c r="H144" s="64">
        <v>44887</v>
      </c>
      <c r="I144" s="64">
        <v>44897</v>
      </c>
      <c r="J144" s="64">
        <v>44904</v>
      </c>
      <c r="K144" s="64">
        <v>44912</v>
      </c>
      <c r="L144" s="64">
        <v>44915</v>
      </c>
      <c r="M144" s="64">
        <v>44927</v>
      </c>
      <c r="N144" s="64">
        <v>45047</v>
      </c>
      <c r="O144" s="65">
        <v>4</v>
      </c>
      <c r="Q144" s="65">
        <v>0</v>
      </c>
      <c r="R144" s="65">
        <v>1</v>
      </c>
      <c r="S144" s="66">
        <v>1</v>
      </c>
      <c r="T144" s="66">
        <v>1</v>
      </c>
      <c r="U144" s="66">
        <v>1</v>
      </c>
      <c r="V144" s="66">
        <v>0</v>
      </c>
      <c r="W144" s="66">
        <v>0</v>
      </c>
      <c r="X144" s="66">
        <v>0</v>
      </c>
      <c r="Y144" s="66">
        <v>0</v>
      </c>
      <c r="Z144" s="66"/>
      <c r="AA144" s="66"/>
      <c r="AB144" s="66"/>
      <c r="AC144" s="65"/>
      <c r="AD144" s="65"/>
      <c r="AE144" s="65"/>
      <c r="AF144" s="65"/>
      <c r="AG144" s="65"/>
      <c r="AI144" s="65">
        <f t="shared" si="0"/>
        <v>4</v>
      </c>
      <c r="AK144" s="67">
        <v>1261937.9993868794</v>
      </c>
      <c r="AL144" s="67">
        <v>158333</v>
      </c>
      <c r="AM144" s="67">
        <v>0</v>
      </c>
      <c r="AN144" s="67">
        <v>55000</v>
      </c>
      <c r="AO144" s="67">
        <f t="shared" si="195"/>
        <v>162621.02942979769</v>
      </c>
      <c r="AP144" s="67">
        <f t="shared" si="196"/>
        <v>99418.969957081572</v>
      </c>
      <c r="AQ144" s="67">
        <f t="shared" si="197"/>
        <v>8521.625996321276</v>
      </c>
      <c r="AR144" s="67">
        <f t="shared" si="198"/>
        <v>0</v>
      </c>
      <c r="AS144" s="67">
        <f t="shared" si="168"/>
        <v>14884.374960147146</v>
      </c>
      <c r="AT144" s="67">
        <f t="shared" si="26"/>
        <v>1189824.9990435317</v>
      </c>
      <c r="AU144" s="68"/>
      <c r="AV144" s="69">
        <f t="shared" si="27"/>
        <v>1261937.9993868794</v>
      </c>
      <c r="AW144" s="69">
        <f t="shared" si="27"/>
        <v>158333</v>
      </c>
      <c r="AX144" s="69">
        <f t="shared" si="27"/>
        <v>0</v>
      </c>
      <c r="AY144" s="69">
        <f t="shared" si="27"/>
        <v>55000</v>
      </c>
      <c r="AZ144" s="67">
        <f t="shared" si="199"/>
        <v>34086.503985285104</v>
      </c>
      <c r="BA144" s="69">
        <f t="shared" si="200"/>
        <v>0</v>
      </c>
      <c r="BB144" s="69">
        <f t="shared" si="201"/>
        <v>13492.574494175355</v>
      </c>
      <c r="BC144" s="69">
        <f t="shared" si="202"/>
        <v>28263.392887798902</v>
      </c>
      <c r="BD144" s="69">
        <f t="shared" si="28"/>
        <v>82849.1416309013</v>
      </c>
      <c r="BE144" s="69">
        <f t="shared" si="169"/>
        <v>132503.48993562232</v>
      </c>
      <c r="BF144" s="69">
        <f t="shared" si="203"/>
        <v>7075.6863625622336</v>
      </c>
      <c r="BG144" s="69">
        <f t="shared" si="204"/>
        <v>122939.24994890662</v>
      </c>
      <c r="BH144" s="69">
        <f t="shared" si="205"/>
        <v>62500</v>
      </c>
      <c r="BI144" s="69">
        <f t="shared" si="206"/>
        <v>3337.5</v>
      </c>
      <c r="BJ144" s="69">
        <f t="shared" si="132"/>
        <v>0</v>
      </c>
      <c r="BK144" s="69">
        <f t="shared" si="207"/>
        <v>0</v>
      </c>
      <c r="BL144" s="69">
        <f t="shared" si="133"/>
        <v>0</v>
      </c>
      <c r="BM144" s="69"/>
      <c r="BN144" s="69">
        <f t="shared" si="29"/>
        <v>1962318.5386321312</v>
      </c>
      <c r="BO144" s="70"/>
      <c r="BP144" s="71">
        <f t="shared" si="225"/>
        <v>1551113.4707541387</v>
      </c>
      <c r="BQ144" s="71">
        <f t="shared" si="226"/>
        <v>222428.31792908587</v>
      </c>
      <c r="BR144" s="71">
        <f t="shared" si="227"/>
        <v>122939.24994890662</v>
      </c>
      <c r="BS144" s="71">
        <f t="shared" si="228"/>
        <v>65837.5</v>
      </c>
      <c r="BT144" s="71">
        <f t="shared" si="186"/>
        <v>0</v>
      </c>
      <c r="BU144" s="71">
        <f t="shared" si="229"/>
        <v>1962318.5386321312</v>
      </c>
      <c r="BW144" s="68"/>
      <c r="BX144" s="71">
        <f t="shared" si="223"/>
        <v>0</v>
      </c>
      <c r="BY144" s="71">
        <f t="shared" si="223"/>
        <v>1962318.5386321312</v>
      </c>
      <c r="BZ144" s="71">
        <f t="shared" si="223"/>
        <v>1962318.5386321312</v>
      </c>
      <c r="CA144" s="71">
        <f t="shared" si="223"/>
        <v>1962318.5386321312</v>
      </c>
      <c r="CB144" s="71">
        <f t="shared" si="223"/>
        <v>1962318.5386321312</v>
      </c>
      <c r="CC144" s="71">
        <f t="shared" si="223"/>
        <v>0</v>
      </c>
      <c r="CD144" s="71">
        <f t="shared" si="223"/>
        <v>0</v>
      </c>
      <c r="CE144" s="71">
        <f t="shared" si="223"/>
        <v>0</v>
      </c>
      <c r="CF144" s="71">
        <f t="shared" si="223"/>
        <v>0</v>
      </c>
      <c r="CG144" s="71">
        <f t="shared" si="223"/>
        <v>0</v>
      </c>
      <c r="CH144" s="71">
        <f t="shared" si="223"/>
        <v>0</v>
      </c>
      <c r="CI144" s="71">
        <f t="shared" si="223"/>
        <v>0</v>
      </c>
      <c r="CJ144" s="71">
        <f t="shared" si="223"/>
        <v>0</v>
      </c>
      <c r="CK144" s="71">
        <f t="shared" si="223"/>
        <v>0</v>
      </c>
      <c r="CL144" s="71">
        <f t="shared" si="223"/>
        <v>0</v>
      </c>
      <c r="CM144" s="71">
        <f t="shared" si="221"/>
        <v>0</v>
      </c>
      <c r="CN144" s="71">
        <f t="shared" si="188"/>
        <v>0</v>
      </c>
      <c r="CQ144" s="72">
        <f t="shared" si="218"/>
        <v>0</v>
      </c>
      <c r="CR144" s="72">
        <f t="shared" si="218"/>
        <v>1551113.4707541387</v>
      </c>
      <c r="CS144" s="72">
        <f t="shared" si="218"/>
        <v>1551113.4707541387</v>
      </c>
      <c r="CT144" s="72">
        <f t="shared" si="218"/>
        <v>1551113.4707541387</v>
      </c>
      <c r="CU144" s="72">
        <f t="shared" si="218"/>
        <v>1551113.4707541387</v>
      </c>
      <c r="CV144" s="72">
        <f t="shared" si="218"/>
        <v>0</v>
      </c>
      <c r="CW144" s="72">
        <f t="shared" si="218"/>
        <v>0</v>
      </c>
      <c r="CX144" s="72">
        <f t="shared" si="218"/>
        <v>0</v>
      </c>
      <c r="CY144" s="72">
        <f t="shared" si="218"/>
        <v>0</v>
      </c>
      <c r="CZ144" s="72">
        <f t="shared" si="218"/>
        <v>0</v>
      </c>
      <c r="DA144" s="72">
        <f t="shared" si="218"/>
        <v>0</v>
      </c>
      <c r="DB144" s="72">
        <f t="shared" si="215"/>
        <v>0</v>
      </c>
      <c r="DC144" s="72">
        <f t="shared" si="215"/>
        <v>0</v>
      </c>
      <c r="DD144" s="72">
        <f t="shared" si="215"/>
        <v>0</v>
      </c>
      <c r="DE144" s="72">
        <f t="shared" si="215"/>
        <v>0</v>
      </c>
      <c r="DF144" s="72">
        <f t="shared" si="215"/>
        <v>0</v>
      </c>
      <c r="DG144" s="73"/>
      <c r="DI144" s="72">
        <f t="shared" si="224"/>
        <v>0</v>
      </c>
      <c r="DJ144" s="72">
        <f t="shared" si="224"/>
        <v>222428.31792908587</v>
      </c>
      <c r="DK144" s="72">
        <f t="shared" si="224"/>
        <v>222428.31792908587</v>
      </c>
      <c r="DL144" s="72">
        <f t="shared" si="224"/>
        <v>222428.31792908587</v>
      </c>
      <c r="DM144" s="72">
        <f t="shared" si="224"/>
        <v>222428.31792908587</v>
      </c>
      <c r="DN144" s="72">
        <f t="shared" si="224"/>
        <v>0</v>
      </c>
      <c r="DO144" s="72">
        <f t="shared" si="224"/>
        <v>0</v>
      </c>
      <c r="DP144" s="72">
        <f t="shared" si="224"/>
        <v>0</v>
      </c>
      <c r="DQ144" s="72">
        <f t="shared" si="224"/>
        <v>0</v>
      </c>
      <c r="DR144" s="72">
        <f t="shared" si="224"/>
        <v>0</v>
      </c>
      <c r="DS144" s="72">
        <f t="shared" si="224"/>
        <v>0</v>
      </c>
      <c r="DT144" s="72">
        <f t="shared" si="224"/>
        <v>0</v>
      </c>
      <c r="DU144" s="72">
        <f t="shared" si="224"/>
        <v>0</v>
      </c>
      <c r="DV144" s="72">
        <f t="shared" si="224"/>
        <v>0</v>
      </c>
      <c r="DW144" s="72">
        <f t="shared" si="224"/>
        <v>0</v>
      </c>
      <c r="DX144" s="72">
        <f t="shared" si="222"/>
        <v>0</v>
      </c>
      <c r="EA144" s="72">
        <f t="shared" si="219"/>
        <v>0</v>
      </c>
      <c r="EB144" s="72">
        <f t="shared" si="219"/>
        <v>122939.24994890662</v>
      </c>
      <c r="EC144" s="72">
        <f t="shared" si="219"/>
        <v>122939.24994890662</v>
      </c>
      <c r="ED144" s="72">
        <f t="shared" si="219"/>
        <v>122939.24994890662</v>
      </c>
      <c r="EE144" s="72">
        <f t="shared" si="219"/>
        <v>122939.24994890662</v>
      </c>
      <c r="EF144" s="72">
        <f t="shared" si="219"/>
        <v>0</v>
      </c>
      <c r="EG144" s="72">
        <f t="shared" si="219"/>
        <v>0</v>
      </c>
      <c r="EH144" s="72">
        <f t="shared" si="219"/>
        <v>0</v>
      </c>
      <c r="EI144" s="72">
        <f t="shared" si="219"/>
        <v>0</v>
      </c>
      <c r="EJ144" s="72">
        <f t="shared" si="219"/>
        <v>0</v>
      </c>
      <c r="EK144" s="72">
        <f t="shared" si="219"/>
        <v>0</v>
      </c>
      <c r="EL144" s="72">
        <f t="shared" si="216"/>
        <v>0</v>
      </c>
      <c r="EM144" s="72">
        <f t="shared" si="216"/>
        <v>0</v>
      </c>
      <c r="EN144" s="72">
        <f t="shared" si="216"/>
        <v>0</v>
      </c>
      <c r="EO144" s="72">
        <f t="shared" si="216"/>
        <v>0</v>
      </c>
      <c r="EP144" s="72">
        <f t="shared" si="216"/>
        <v>0</v>
      </c>
      <c r="ES144" s="72">
        <f t="shared" si="220"/>
        <v>0</v>
      </c>
      <c r="ET144" s="72">
        <f t="shared" si="220"/>
        <v>65837.5</v>
      </c>
      <c r="EU144" s="72">
        <f t="shared" si="220"/>
        <v>65837.5</v>
      </c>
      <c r="EV144" s="72">
        <f t="shared" si="220"/>
        <v>65837.5</v>
      </c>
      <c r="EW144" s="72">
        <f t="shared" si="220"/>
        <v>65837.5</v>
      </c>
      <c r="EX144" s="72">
        <f t="shared" si="220"/>
        <v>0</v>
      </c>
      <c r="EY144" s="72">
        <f t="shared" si="220"/>
        <v>0</v>
      </c>
      <c r="EZ144" s="72">
        <f t="shared" si="220"/>
        <v>0</v>
      </c>
      <c r="FA144" s="72">
        <f t="shared" si="220"/>
        <v>0</v>
      </c>
      <c r="FB144" s="72">
        <f t="shared" si="220"/>
        <v>0</v>
      </c>
      <c r="FC144" s="72">
        <f t="shared" si="220"/>
        <v>0</v>
      </c>
      <c r="FD144" s="72">
        <f t="shared" si="217"/>
        <v>0</v>
      </c>
      <c r="FE144" s="72">
        <f t="shared" si="217"/>
        <v>0</v>
      </c>
      <c r="FF144" s="72">
        <f t="shared" si="217"/>
        <v>0</v>
      </c>
      <c r="FG144" s="72">
        <f t="shared" si="217"/>
        <v>0</v>
      </c>
      <c r="FH144" s="72">
        <f t="shared" si="217"/>
        <v>0</v>
      </c>
      <c r="FK144" s="72">
        <f t="shared" si="214"/>
        <v>0</v>
      </c>
      <c r="FL144" s="72">
        <f t="shared" si="214"/>
        <v>0</v>
      </c>
      <c r="FM144" s="72">
        <f t="shared" si="214"/>
        <v>0</v>
      </c>
      <c r="FN144" s="72">
        <f t="shared" si="214"/>
        <v>0</v>
      </c>
      <c r="FO144" s="72">
        <f t="shared" si="214"/>
        <v>0</v>
      </c>
      <c r="FP144" s="72">
        <f t="shared" si="214"/>
        <v>0</v>
      </c>
      <c r="FQ144" s="72">
        <f t="shared" si="214"/>
        <v>0</v>
      </c>
      <c r="FR144" s="72">
        <f t="shared" si="214"/>
        <v>0</v>
      </c>
      <c r="FS144" s="72">
        <f t="shared" si="214"/>
        <v>0</v>
      </c>
      <c r="FT144" s="72">
        <f t="shared" si="214"/>
        <v>0</v>
      </c>
      <c r="FU144" s="72">
        <f t="shared" si="214"/>
        <v>0</v>
      </c>
      <c r="FV144" s="72">
        <f t="shared" si="214"/>
        <v>0</v>
      </c>
      <c r="FW144" s="72">
        <f t="shared" si="214"/>
        <v>0</v>
      </c>
      <c r="FX144" s="72">
        <f t="shared" si="214"/>
        <v>0</v>
      </c>
      <c r="FY144" s="72">
        <f t="shared" si="214"/>
        <v>0</v>
      </c>
      <c r="FZ144" s="72">
        <f t="shared" si="208"/>
        <v>0</v>
      </c>
    </row>
    <row r="145" spans="2:182" s="63" customFormat="1" x14ac:dyDescent="0.25">
      <c r="B145" s="59">
        <v>125</v>
      </c>
      <c r="C145" s="60" t="s">
        <v>30</v>
      </c>
      <c r="D145" s="61" t="s">
        <v>12</v>
      </c>
      <c r="E145" s="74" t="s">
        <v>138</v>
      </c>
      <c r="F145" s="74" t="s">
        <v>137</v>
      </c>
      <c r="H145" s="64">
        <v>44887</v>
      </c>
      <c r="I145" s="64">
        <v>44897</v>
      </c>
      <c r="J145" s="64">
        <v>44904</v>
      </c>
      <c r="K145" s="64">
        <v>44912</v>
      </c>
      <c r="L145" s="64">
        <v>44915</v>
      </c>
      <c r="M145" s="64">
        <v>44927</v>
      </c>
      <c r="N145" s="64">
        <v>45017</v>
      </c>
      <c r="O145" s="65">
        <v>3.6666666666666661</v>
      </c>
      <c r="Q145" s="65">
        <v>0</v>
      </c>
      <c r="R145" s="65">
        <v>1</v>
      </c>
      <c r="S145" s="66">
        <v>1</v>
      </c>
      <c r="T145" s="66">
        <v>1</v>
      </c>
      <c r="U145" s="66">
        <v>0.66666666666666607</v>
      </c>
      <c r="V145" s="66">
        <v>0</v>
      </c>
      <c r="W145" s="66">
        <v>0</v>
      </c>
      <c r="X145" s="66">
        <v>0</v>
      </c>
      <c r="Y145" s="66">
        <v>0</v>
      </c>
      <c r="Z145" s="66"/>
      <c r="AA145" s="66"/>
      <c r="AB145" s="66"/>
      <c r="AC145" s="65"/>
      <c r="AD145" s="65"/>
      <c r="AE145" s="65"/>
      <c r="AF145" s="65"/>
      <c r="AG145" s="65"/>
      <c r="AI145" s="65">
        <f t="shared" si="0"/>
        <v>3.6666666666666661</v>
      </c>
      <c r="AK145" s="67">
        <v>1261937.9993868794</v>
      </c>
      <c r="AL145" s="67">
        <v>158333</v>
      </c>
      <c r="AM145" s="67">
        <v>0</v>
      </c>
      <c r="AN145" s="67">
        <v>55000</v>
      </c>
      <c r="AO145" s="67">
        <f t="shared" si="195"/>
        <v>162621.02942979769</v>
      </c>
      <c r="AP145" s="67">
        <f t="shared" si="196"/>
        <v>99418.969957081572</v>
      </c>
      <c r="AQ145" s="67">
        <f t="shared" si="197"/>
        <v>8521.625996321276</v>
      </c>
      <c r="AR145" s="67">
        <f t="shared" si="198"/>
        <v>0</v>
      </c>
      <c r="AS145" s="67">
        <f t="shared" si="168"/>
        <v>14884.374960147146</v>
      </c>
      <c r="AT145" s="67">
        <f t="shared" si="26"/>
        <v>1189824.9990435317</v>
      </c>
      <c r="AU145" s="68"/>
      <c r="AV145" s="69">
        <f t="shared" si="27"/>
        <v>1261937.9993868794</v>
      </c>
      <c r="AW145" s="69">
        <f t="shared" si="27"/>
        <v>158333</v>
      </c>
      <c r="AX145" s="69">
        <f t="shared" si="27"/>
        <v>0</v>
      </c>
      <c r="AY145" s="69">
        <f t="shared" si="27"/>
        <v>55000</v>
      </c>
      <c r="AZ145" s="67">
        <f t="shared" si="199"/>
        <v>34086.503985285104</v>
      </c>
      <c r="BA145" s="69">
        <f t="shared" si="200"/>
        <v>0</v>
      </c>
      <c r="BB145" s="69">
        <f t="shared" si="201"/>
        <v>13492.574494175355</v>
      </c>
      <c r="BC145" s="69">
        <f t="shared" si="202"/>
        <v>28263.392887798902</v>
      </c>
      <c r="BD145" s="69">
        <f t="shared" si="28"/>
        <v>82849.1416309013</v>
      </c>
      <c r="BE145" s="69">
        <f t="shared" si="169"/>
        <v>132503.48993562232</v>
      </c>
      <c r="BF145" s="69">
        <f t="shared" si="203"/>
        <v>7075.6863625622336</v>
      </c>
      <c r="BG145" s="69">
        <f t="shared" si="204"/>
        <v>122939.24994890662</v>
      </c>
      <c r="BH145" s="69">
        <f t="shared" si="205"/>
        <v>62500</v>
      </c>
      <c r="BI145" s="69">
        <f t="shared" si="206"/>
        <v>3337.5</v>
      </c>
      <c r="BJ145" s="69">
        <f t="shared" si="132"/>
        <v>0</v>
      </c>
      <c r="BK145" s="69">
        <f t="shared" si="207"/>
        <v>0</v>
      </c>
      <c r="BL145" s="69">
        <f t="shared" si="133"/>
        <v>0</v>
      </c>
      <c r="BM145" s="69"/>
      <c r="BN145" s="69">
        <f t="shared" si="29"/>
        <v>1962318.5386321312</v>
      </c>
      <c r="BO145" s="70"/>
      <c r="BP145" s="71">
        <f t="shared" si="225"/>
        <v>1551113.4707541387</v>
      </c>
      <c r="BQ145" s="71">
        <f t="shared" si="226"/>
        <v>222428.31792908587</v>
      </c>
      <c r="BR145" s="71">
        <f t="shared" si="227"/>
        <v>122939.24994890662</v>
      </c>
      <c r="BS145" s="71">
        <f t="shared" si="228"/>
        <v>65837.5</v>
      </c>
      <c r="BT145" s="71">
        <f t="shared" si="186"/>
        <v>0</v>
      </c>
      <c r="BU145" s="71">
        <f t="shared" si="229"/>
        <v>1962318.5386321312</v>
      </c>
      <c r="BW145" s="68"/>
      <c r="BX145" s="71">
        <f t="shared" si="223"/>
        <v>0</v>
      </c>
      <c r="BY145" s="71">
        <f t="shared" si="223"/>
        <v>1962318.5386321312</v>
      </c>
      <c r="BZ145" s="71">
        <f t="shared" si="223"/>
        <v>1962318.5386321312</v>
      </c>
      <c r="CA145" s="71">
        <f t="shared" si="223"/>
        <v>1962318.5386321312</v>
      </c>
      <c r="CB145" s="71">
        <f t="shared" si="223"/>
        <v>1308212.3590880863</v>
      </c>
      <c r="CC145" s="71">
        <f t="shared" si="223"/>
        <v>0</v>
      </c>
      <c r="CD145" s="71">
        <f t="shared" si="223"/>
        <v>0</v>
      </c>
      <c r="CE145" s="71">
        <f t="shared" si="223"/>
        <v>0</v>
      </c>
      <c r="CF145" s="71">
        <f t="shared" si="223"/>
        <v>0</v>
      </c>
      <c r="CG145" s="71">
        <f t="shared" si="223"/>
        <v>0</v>
      </c>
      <c r="CH145" s="71">
        <f t="shared" si="223"/>
        <v>0</v>
      </c>
      <c r="CI145" s="71">
        <f t="shared" si="223"/>
        <v>0</v>
      </c>
      <c r="CJ145" s="71">
        <f t="shared" si="223"/>
        <v>0</v>
      </c>
      <c r="CK145" s="71">
        <f t="shared" si="223"/>
        <v>0</v>
      </c>
      <c r="CL145" s="71">
        <f t="shared" si="223"/>
        <v>0</v>
      </c>
      <c r="CM145" s="71">
        <f t="shared" si="221"/>
        <v>0</v>
      </c>
      <c r="CN145" s="71">
        <f t="shared" si="188"/>
        <v>0</v>
      </c>
      <c r="CQ145" s="72">
        <f t="shared" si="218"/>
        <v>0</v>
      </c>
      <c r="CR145" s="72">
        <f t="shared" si="218"/>
        <v>1551113.4707541387</v>
      </c>
      <c r="CS145" s="72">
        <f t="shared" si="218"/>
        <v>1551113.4707541387</v>
      </c>
      <c r="CT145" s="72">
        <f t="shared" si="218"/>
        <v>1551113.4707541387</v>
      </c>
      <c r="CU145" s="72">
        <f t="shared" si="218"/>
        <v>1034075.6471694248</v>
      </c>
      <c r="CV145" s="72">
        <f t="shared" si="218"/>
        <v>0</v>
      </c>
      <c r="CW145" s="72">
        <f t="shared" si="218"/>
        <v>0</v>
      </c>
      <c r="CX145" s="72">
        <f t="shared" si="218"/>
        <v>0</v>
      </c>
      <c r="CY145" s="72">
        <f t="shared" si="218"/>
        <v>0</v>
      </c>
      <c r="CZ145" s="72">
        <f t="shared" si="218"/>
        <v>0</v>
      </c>
      <c r="DA145" s="72">
        <f t="shared" si="218"/>
        <v>0</v>
      </c>
      <c r="DB145" s="72">
        <f t="shared" si="215"/>
        <v>0</v>
      </c>
      <c r="DC145" s="72">
        <f t="shared" si="215"/>
        <v>0</v>
      </c>
      <c r="DD145" s="72">
        <f t="shared" si="215"/>
        <v>0</v>
      </c>
      <c r="DE145" s="72">
        <f t="shared" si="215"/>
        <v>0</v>
      </c>
      <c r="DF145" s="72">
        <f t="shared" si="215"/>
        <v>0</v>
      </c>
      <c r="DG145" s="73"/>
      <c r="DI145" s="72">
        <f t="shared" si="224"/>
        <v>0</v>
      </c>
      <c r="DJ145" s="72">
        <f t="shared" si="224"/>
        <v>222428.31792908587</v>
      </c>
      <c r="DK145" s="72">
        <f t="shared" si="224"/>
        <v>222428.31792908587</v>
      </c>
      <c r="DL145" s="72">
        <f t="shared" si="224"/>
        <v>222428.31792908587</v>
      </c>
      <c r="DM145" s="72">
        <f t="shared" si="224"/>
        <v>148285.54528605711</v>
      </c>
      <c r="DN145" s="72">
        <f t="shared" si="224"/>
        <v>0</v>
      </c>
      <c r="DO145" s="72">
        <f t="shared" si="224"/>
        <v>0</v>
      </c>
      <c r="DP145" s="72">
        <f t="shared" si="224"/>
        <v>0</v>
      </c>
      <c r="DQ145" s="72">
        <f t="shared" si="224"/>
        <v>0</v>
      </c>
      <c r="DR145" s="72">
        <f t="shared" si="224"/>
        <v>0</v>
      </c>
      <c r="DS145" s="72">
        <f t="shared" si="224"/>
        <v>0</v>
      </c>
      <c r="DT145" s="72">
        <f t="shared" si="224"/>
        <v>0</v>
      </c>
      <c r="DU145" s="72">
        <f t="shared" si="224"/>
        <v>0</v>
      </c>
      <c r="DV145" s="72">
        <f t="shared" si="224"/>
        <v>0</v>
      </c>
      <c r="DW145" s="72">
        <f t="shared" si="224"/>
        <v>0</v>
      </c>
      <c r="DX145" s="72">
        <f t="shared" si="222"/>
        <v>0</v>
      </c>
      <c r="EA145" s="72">
        <f t="shared" si="219"/>
        <v>0</v>
      </c>
      <c r="EB145" s="72">
        <f t="shared" si="219"/>
        <v>122939.24994890662</v>
      </c>
      <c r="EC145" s="72">
        <f t="shared" si="219"/>
        <v>122939.24994890662</v>
      </c>
      <c r="ED145" s="72">
        <f t="shared" si="219"/>
        <v>122939.24994890662</v>
      </c>
      <c r="EE145" s="72">
        <f t="shared" si="219"/>
        <v>81959.499965937677</v>
      </c>
      <c r="EF145" s="72">
        <f t="shared" si="219"/>
        <v>0</v>
      </c>
      <c r="EG145" s="72">
        <f t="shared" si="219"/>
        <v>0</v>
      </c>
      <c r="EH145" s="72">
        <f t="shared" si="219"/>
        <v>0</v>
      </c>
      <c r="EI145" s="72">
        <f t="shared" si="219"/>
        <v>0</v>
      </c>
      <c r="EJ145" s="72">
        <f t="shared" si="219"/>
        <v>0</v>
      </c>
      <c r="EK145" s="72">
        <f t="shared" si="219"/>
        <v>0</v>
      </c>
      <c r="EL145" s="72">
        <f t="shared" si="216"/>
        <v>0</v>
      </c>
      <c r="EM145" s="72">
        <f t="shared" si="216"/>
        <v>0</v>
      </c>
      <c r="EN145" s="72">
        <f t="shared" si="216"/>
        <v>0</v>
      </c>
      <c r="EO145" s="72">
        <f t="shared" si="216"/>
        <v>0</v>
      </c>
      <c r="EP145" s="72">
        <f t="shared" si="216"/>
        <v>0</v>
      </c>
      <c r="ES145" s="72">
        <f t="shared" si="220"/>
        <v>0</v>
      </c>
      <c r="ET145" s="72">
        <f t="shared" si="220"/>
        <v>65837.5</v>
      </c>
      <c r="EU145" s="72">
        <f t="shared" si="220"/>
        <v>65837.5</v>
      </c>
      <c r="EV145" s="72">
        <f t="shared" si="220"/>
        <v>65837.5</v>
      </c>
      <c r="EW145" s="72">
        <f t="shared" si="220"/>
        <v>43891.666666666628</v>
      </c>
      <c r="EX145" s="72">
        <f t="shared" si="220"/>
        <v>0</v>
      </c>
      <c r="EY145" s="72">
        <f t="shared" si="220"/>
        <v>0</v>
      </c>
      <c r="EZ145" s="72">
        <f t="shared" si="220"/>
        <v>0</v>
      </c>
      <c r="FA145" s="72">
        <f t="shared" si="220"/>
        <v>0</v>
      </c>
      <c r="FB145" s="72">
        <f t="shared" si="220"/>
        <v>0</v>
      </c>
      <c r="FC145" s="72">
        <f t="shared" si="220"/>
        <v>0</v>
      </c>
      <c r="FD145" s="72">
        <f t="shared" si="217"/>
        <v>0</v>
      </c>
      <c r="FE145" s="72">
        <f t="shared" si="217"/>
        <v>0</v>
      </c>
      <c r="FF145" s="72">
        <f t="shared" si="217"/>
        <v>0</v>
      </c>
      <c r="FG145" s="72">
        <f t="shared" si="217"/>
        <v>0</v>
      </c>
      <c r="FH145" s="72">
        <f t="shared" si="217"/>
        <v>0</v>
      </c>
      <c r="FK145" s="72">
        <f t="shared" si="214"/>
        <v>0</v>
      </c>
      <c r="FL145" s="72">
        <f t="shared" si="214"/>
        <v>0</v>
      </c>
      <c r="FM145" s="72">
        <f t="shared" si="214"/>
        <v>0</v>
      </c>
      <c r="FN145" s="72">
        <f t="shared" si="214"/>
        <v>0</v>
      </c>
      <c r="FO145" s="72">
        <f t="shared" si="214"/>
        <v>0</v>
      </c>
      <c r="FP145" s="72">
        <f t="shared" si="214"/>
        <v>0</v>
      </c>
      <c r="FQ145" s="72">
        <f t="shared" si="214"/>
        <v>0</v>
      </c>
      <c r="FR145" s="72">
        <f t="shared" si="214"/>
        <v>0</v>
      </c>
      <c r="FS145" s="72">
        <f t="shared" si="214"/>
        <v>0</v>
      </c>
      <c r="FT145" s="72">
        <f t="shared" si="214"/>
        <v>0</v>
      </c>
      <c r="FU145" s="72">
        <f t="shared" si="214"/>
        <v>0</v>
      </c>
      <c r="FV145" s="72">
        <f t="shared" si="214"/>
        <v>0</v>
      </c>
      <c r="FW145" s="72">
        <f t="shared" si="214"/>
        <v>0</v>
      </c>
      <c r="FX145" s="72">
        <f t="shared" si="214"/>
        <v>0</v>
      </c>
      <c r="FY145" s="72">
        <f t="shared" si="214"/>
        <v>0</v>
      </c>
      <c r="FZ145" s="72">
        <f t="shared" si="208"/>
        <v>0</v>
      </c>
    </row>
    <row r="146" spans="2:182" s="63" customFormat="1" x14ac:dyDescent="0.25">
      <c r="B146" s="59">
        <v>126</v>
      </c>
      <c r="C146" s="60" t="s">
        <v>30</v>
      </c>
      <c r="D146" s="61" t="s">
        <v>12</v>
      </c>
      <c r="E146" s="74" t="s">
        <v>138</v>
      </c>
      <c r="F146" s="74" t="s">
        <v>137</v>
      </c>
      <c r="H146" s="64">
        <v>44887</v>
      </c>
      <c r="I146" s="64">
        <v>44897</v>
      </c>
      <c r="J146" s="64">
        <v>44904</v>
      </c>
      <c r="K146" s="64">
        <v>44912</v>
      </c>
      <c r="L146" s="64">
        <v>44915</v>
      </c>
      <c r="M146" s="64">
        <v>44927</v>
      </c>
      <c r="N146" s="64">
        <v>45017</v>
      </c>
      <c r="O146" s="65">
        <v>3</v>
      </c>
      <c r="Q146" s="65">
        <v>0</v>
      </c>
      <c r="R146" s="65">
        <v>1</v>
      </c>
      <c r="S146" s="66">
        <v>1</v>
      </c>
      <c r="T146" s="66">
        <v>1</v>
      </c>
      <c r="U146" s="66">
        <v>0</v>
      </c>
      <c r="V146" s="66">
        <v>0</v>
      </c>
      <c r="W146" s="66">
        <v>0</v>
      </c>
      <c r="X146" s="66">
        <v>0</v>
      </c>
      <c r="Y146" s="66">
        <v>0</v>
      </c>
      <c r="Z146" s="66"/>
      <c r="AA146" s="66"/>
      <c r="AB146" s="66"/>
      <c r="AC146" s="65"/>
      <c r="AD146" s="65"/>
      <c r="AE146" s="65"/>
      <c r="AF146" s="65"/>
      <c r="AG146" s="65"/>
      <c r="AI146" s="65">
        <f t="shared" si="0"/>
        <v>3</v>
      </c>
      <c r="AK146" s="67">
        <v>1261937.9993868794</v>
      </c>
      <c r="AL146" s="67">
        <v>158333</v>
      </c>
      <c r="AM146" s="67">
        <v>0</v>
      </c>
      <c r="AN146" s="67">
        <v>55000</v>
      </c>
      <c r="AO146" s="67">
        <f t="shared" si="195"/>
        <v>162621.02942979769</v>
      </c>
      <c r="AP146" s="67">
        <f t="shared" si="196"/>
        <v>99418.969957081572</v>
      </c>
      <c r="AQ146" s="67">
        <f t="shared" si="197"/>
        <v>8521.625996321276</v>
      </c>
      <c r="AR146" s="67">
        <f t="shared" si="198"/>
        <v>0</v>
      </c>
      <c r="AS146" s="67">
        <f t="shared" si="168"/>
        <v>14884.374960147146</v>
      </c>
      <c r="AT146" s="67">
        <f t="shared" si="26"/>
        <v>1189824.9990435317</v>
      </c>
      <c r="AU146" s="68"/>
      <c r="AV146" s="69">
        <f t="shared" si="27"/>
        <v>1261937.9993868794</v>
      </c>
      <c r="AW146" s="69">
        <f t="shared" si="27"/>
        <v>158333</v>
      </c>
      <c r="AX146" s="69">
        <f t="shared" si="27"/>
        <v>0</v>
      </c>
      <c r="AY146" s="69">
        <f t="shared" si="27"/>
        <v>55000</v>
      </c>
      <c r="AZ146" s="67">
        <f t="shared" si="199"/>
        <v>34086.503985285104</v>
      </c>
      <c r="BA146" s="69">
        <f t="shared" si="200"/>
        <v>0</v>
      </c>
      <c r="BB146" s="69">
        <f t="shared" si="201"/>
        <v>13492.574494175355</v>
      </c>
      <c r="BC146" s="69">
        <f t="shared" si="202"/>
        <v>28263.392887798902</v>
      </c>
      <c r="BD146" s="69">
        <f t="shared" si="28"/>
        <v>82849.1416309013</v>
      </c>
      <c r="BE146" s="69">
        <f t="shared" si="169"/>
        <v>132503.48993562232</v>
      </c>
      <c r="BF146" s="69">
        <f t="shared" si="203"/>
        <v>7075.6863625622336</v>
      </c>
      <c r="BG146" s="69">
        <f t="shared" si="204"/>
        <v>122939.24994890662</v>
      </c>
      <c r="BH146" s="69">
        <f t="shared" si="205"/>
        <v>62500</v>
      </c>
      <c r="BI146" s="69">
        <f t="shared" si="206"/>
        <v>3337.5</v>
      </c>
      <c r="BJ146" s="69">
        <f t="shared" si="132"/>
        <v>0</v>
      </c>
      <c r="BK146" s="69">
        <f t="shared" si="207"/>
        <v>0</v>
      </c>
      <c r="BL146" s="69">
        <f t="shared" si="133"/>
        <v>0</v>
      </c>
      <c r="BM146" s="69"/>
      <c r="BN146" s="69">
        <f t="shared" si="29"/>
        <v>1962318.5386321312</v>
      </c>
      <c r="BO146" s="70"/>
      <c r="BP146" s="71">
        <f t="shared" si="225"/>
        <v>1551113.4707541387</v>
      </c>
      <c r="BQ146" s="71">
        <f t="shared" si="226"/>
        <v>222428.31792908587</v>
      </c>
      <c r="BR146" s="71">
        <f t="shared" si="227"/>
        <v>122939.24994890662</v>
      </c>
      <c r="BS146" s="71">
        <f t="shared" si="228"/>
        <v>65837.5</v>
      </c>
      <c r="BT146" s="71">
        <f t="shared" si="186"/>
        <v>0</v>
      </c>
      <c r="BU146" s="71">
        <f t="shared" si="229"/>
        <v>1962318.5386321312</v>
      </c>
      <c r="BW146" s="68"/>
      <c r="BX146" s="71">
        <f t="shared" si="223"/>
        <v>0</v>
      </c>
      <c r="BY146" s="71">
        <f t="shared" si="223"/>
        <v>1962318.5386321312</v>
      </c>
      <c r="BZ146" s="71">
        <f t="shared" si="223"/>
        <v>1962318.5386321312</v>
      </c>
      <c r="CA146" s="71">
        <f t="shared" si="223"/>
        <v>1962318.5386321312</v>
      </c>
      <c r="CB146" s="71">
        <f t="shared" si="223"/>
        <v>0</v>
      </c>
      <c r="CC146" s="71">
        <f t="shared" si="223"/>
        <v>0</v>
      </c>
      <c r="CD146" s="71">
        <f t="shared" si="223"/>
        <v>0</v>
      </c>
      <c r="CE146" s="71">
        <f t="shared" si="223"/>
        <v>0</v>
      </c>
      <c r="CF146" s="71">
        <f t="shared" si="223"/>
        <v>0</v>
      </c>
      <c r="CG146" s="71">
        <f t="shared" si="223"/>
        <v>0</v>
      </c>
      <c r="CH146" s="71">
        <f t="shared" si="223"/>
        <v>0</v>
      </c>
      <c r="CI146" s="71">
        <f t="shared" si="223"/>
        <v>0</v>
      </c>
      <c r="CJ146" s="71">
        <f t="shared" si="223"/>
        <v>0</v>
      </c>
      <c r="CK146" s="71">
        <f t="shared" si="223"/>
        <v>0</v>
      </c>
      <c r="CL146" s="71">
        <f t="shared" si="223"/>
        <v>0</v>
      </c>
      <c r="CM146" s="71">
        <f t="shared" si="221"/>
        <v>0</v>
      </c>
      <c r="CN146" s="71">
        <f t="shared" si="188"/>
        <v>0</v>
      </c>
      <c r="CQ146" s="72">
        <f t="shared" si="218"/>
        <v>0</v>
      </c>
      <c r="CR146" s="72">
        <f t="shared" si="218"/>
        <v>1551113.4707541387</v>
      </c>
      <c r="CS146" s="72">
        <f t="shared" si="218"/>
        <v>1551113.4707541387</v>
      </c>
      <c r="CT146" s="72">
        <f t="shared" si="218"/>
        <v>1551113.4707541387</v>
      </c>
      <c r="CU146" s="72">
        <f t="shared" si="218"/>
        <v>0</v>
      </c>
      <c r="CV146" s="72">
        <f t="shared" si="218"/>
        <v>0</v>
      </c>
      <c r="CW146" s="72">
        <f t="shared" si="218"/>
        <v>0</v>
      </c>
      <c r="CX146" s="72">
        <f t="shared" si="218"/>
        <v>0</v>
      </c>
      <c r="CY146" s="72">
        <f t="shared" si="218"/>
        <v>0</v>
      </c>
      <c r="CZ146" s="72">
        <f t="shared" si="218"/>
        <v>0</v>
      </c>
      <c r="DA146" s="72">
        <f t="shared" si="218"/>
        <v>0</v>
      </c>
      <c r="DB146" s="72">
        <f t="shared" si="215"/>
        <v>0</v>
      </c>
      <c r="DC146" s="72">
        <f t="shared" si="215"/>
        <v>0</v>
      </c>
      <c r="DD146" s="72">
        <f t="shared" si="215"/>
        <v>0</v>
      </c>
      <c r="DE146" s="72">
        <f t="shared" si="215"/>
        <v>0</v>
      </c>
      <c r="DF146" s="72">
        <f t="shared" si="215"/>
        <v>0</v>
      </c>
      <c r="DG146" s="73"/>
      <c r="DI146" s="72">
        <f t="shared" si="224"/>
        <v>0</v>
      </c>
      <c r="DJ146" s="72">
        <f t="shared" si="224"/>
        <v>222428.31792908587</v>
      </c>
      <c r="DK146" s="72">
        <f t="shared" si="224"/>
        <v>222428.31792908587</v>
      </c>
      <c r="DL146" s="72">
        <f t="shared" si="224"/>
        <v>222428.31792908587</v>
      </c>
      <c r="DM146" s="72">
        <f t="shared" si="224"/>
        <v>0</v>
      </c>
      <c r="DN146" s="72">
        <f t="shared" si="224"/>
        <v>0</v>
      </c>
      <c r="DO146" s="72">
        <f t="shared" si="224"/>
        <v>0</v>
      </c>
      <c r="DP146" s="72">
        <f t="shared" si="224"/>
        <v>0</v>
      </c>
      <c r="DQ146" s="72">
        <f t="shared" si="224"/>
        <v>0</v>
      </c>
      <c r="DR146" s="72">
        <f t="shared" si="224"/>
        <v>0</v>
      </c>
      <c r="DS146" s="72">
        <f t="shared" si="224"/>
        <v>0</v>
      </c>
      <c r="DT146" s="72">
        <f t="shared" si="224"/>
        <v>0</v>
      </c>
      <c r="DU146" s="72">
        <f t="shared" si="224"/>
        <v>0</v>
      </c>
      <c r="DV146" s="72">
        <f t="shared" si="224"/>
        <v>0</v>
      </c>
      <c r="DW146" s="72">
        <f t="shared" si="224"/>
        <v>0</v>
      </c>
      <c r="DX146" s="72">
        <f t="shared" si="222"/>
        <v>0</v>
      </c>
      <c r="EA146" s="72">
        <f t="shared" si="219"/>
        <v>0</v>
      </c>
      <c r="EB146" s="72">
        <f t="shared" si="219"/>
        <v>122939.24994890662</v>
      </c>
      <c r="EC146" s="72">
        <f t="shared" si="219"/>
        <v>122939.24994890662</v>
      </c>
      <c r="ED146" s="72">
        <f t="shared" si="219"/>
        <v>122939.24994890662</v>
      </c>
      <c r="EE146" s="72">
        <f t="shared" si="219"/>
        <v>0</v>
      </c>
      <c r="EF146" s="72">
        <f t="shared" si="219"/>
        <v>0</v>
      </c>
      <c r="EG146" s="72">
        <f t="shared" si="219"/>
        <v>0</v>
      </c>
      <c r="EH146" s="72">
        <f t="shared" si="219"/>
        <v>0</v>
      </c>
      <c r="EI146" s="72">
        <f t="shared" si="219"/>
        <v>0</v>
      </c>
      <c r="EJ146" s="72">
        <f t="shared" si="219"/>
        <v>0</v>
      </c>
      <c r="EK146" s="72">
        <f t="shared" si="219"/>
        <v>0</v>
      </c>
      <c r="EL146" s="72">
        <f t="shared" si="216"/>
        <v>0</v>
      </c>
      <c r="EM146" s="72">
        <f t="shared" si="216"/>
        <v>0</v>
      </c>
      <c r="EN146" s="72">
        <f t="shared" si="216"/>
        <v>0</v>
      </c>
      <c r="EO146" s="72">
        <f t="shared" si="216"/>
        <v>0</v>
      </c>
      <c r="EP146" s="72">
        <f t="shared" si="216"/>
        <v>0</v>
      </c>
      <c r="ES146" s="72">
        <f t="shared" si="220"/>
        <v>0</v>
      </c>
      <c r="ET146" s="72">
        <f t="shared" si="220"/>
        <v>65837.5</v>
      </c>
      <c r="EU146" s="72">
        <f t="shared" si="220"/>
        <v>65837.5</v>
      </c>
      <c r="EV146" s="72">
        <f t="shared" si="220"/>
        <v>65837.5</v>
      </c>
      <c r="EW146" s="72">
        <f t="shared" si="220"/>
        <v>0</v>
      </c>
      <c r="EX146" s="72">
        <f t="shared" si="220"/>
        <v>0</v>
      </c>
      <c r="EY146" s="72">
        <f t="shared" si="220"/>
        <v>0</v>
      </c>
      <c r="EZ146" s="72">
        <f t="shared" si="220"/>
        <v>0</v>
      </c>
      <c r="FA146" s="72">
        <f t="shared" si="220"/>
        <v>0</v>
      </c>
      <c r="FB146" s="72">
        <f t="shared" si="220"/>
        <v>0</v>
      </c>
      <c r="FC146" s="72">
        <f t="shared" si="220"/>
        <v>0</v>
      </c>
      <c r="FD146" s="72">
        <f t="shared" si="217"/>
        <v>0</v>
      </c>
      <c r="FE146" s="72">
        <f t="shared" si="217"/>
        <v>0</v>
      </c>
      <c r="FF146" s="72">
        <f t="shared" si="217"/>
        <v>0</v>
      </c>
      <c r="FG146" s="72">
        <f t="shared" si="217"/>
        <v>0</v>
      </c>
      <c r="FH146" s="72">
        <f t="shared" si="217"/>
        <v>0</v>
      </c>
      <c r="FK146" s="72">
        <f t="shared" si="214"/>
        <v>0</v>
      </c>
      <c r="FL146" s="72">
        <f t="shared" si="214"/>
        <v>0</v>
      </c>
      <c r="FM146" s="72">
        <f t="shared" si="214"/>
        <v>0</v>
      </c>
      <c r="FN146" s="72">
        <f t="shared" si="214"/>
        <v>0</v>
      </c>
      <c r="FO146" s="72">
        <f t="shared" si="214"/>
        <v>0</v>
      </c>
      <c r="FP146" s="72">
        <f t="shared" si="214"/>
        <v>0</v>
      </c>
      <c r="FQ146" s="72">
        <f t="shared" si="214"/>
        <v>0</v>
      </c>
      <c r="FR146" s="72">
        <f t="shared" si="214"/>
        <v>0</v>
      </c>
      <c r="FS146" s="72">
        <f t="shared" si="214"/>
        <v>0</v>
      </c>
      <c r="FT146" s="72">
        <f t="shared" si="214"/>
        <v>0</v>
      </c>
      <c r="FU146" s="72">
        <f t="shared" si="214"/>
        <v>0</v>
      </c>
      <c r="FV146" s="72">
        <f t="shared" si="214"/>
        <v>0</v>
      </c>
      <c r="FW146" s="72">
        <f t="shared" si="214"/>
        <v>0</v>
      </c>
      <c r="FX146" s="72">
        <f t="shared" si="214"/>
        <v>0</v>
      </c>
      <c r="FY146" s="72">
        <f t="shared" si="214"/>
        <v>0</v>
      </c>
      <c r="FZ146" s="72">
        <f t="shared" si="208"/>
        <v>0</v>
      </c>
    </row>
    <row r="147" spans="2:182" s="63" customFormat="1" x14ac:dyDescent="0.25">
      <c r="B147" s="59">
        <v>127</v>
      </c>
      <c r="C147" s="60" t="s">
        <v>30</v>
      </c>
      <c r="D147" s="61" t="s">
        <v>12</v>
      </c>
      <c r="E147" s="62" t="s">
        <v>138</v>
      </c>
      <c r="F147" s="74" t="s">
        <v>137</v>
      </c>
      <c r="H147" s="64">
        <v>44887</v>
      </c>
      <c r="I147" s="64">
        <v>44897</v>
      </c>
      <c r="J147" s="64">
        <v>44904</v>
      </c>
      <c r="K147" s="64">
        <v>44912</v>
      </c>
      <c r="L147" s="64">
        <v>44915</v>
      </c>
      <c r="M147" s="64">
        <v>44927</v>
      </c>
      <c r="N147" s="64">
        <v>45017</v>
      </c>
      <c r="O147" s="65">
        <v>3</v>
      </c>
      <c r="Q147" s="65">
        <v>0</v>
      </c>
      <c r="R147" s="65">
        <v>1</v>
      </c>
      <c r="S147" s="66">
        <v>1</v>
      </c>
      <c r="T147" s="66">
        <v>1</v>
      </c>
      <c r="U147" s="66">
        <v>0</v>
      </c>
      <c r="V147" s="66">
        <v>0</v>
      </c>
      <c r="W147" s="66">
        <v>0</v>
      </c>
      <c r="X147" s="66">
        <v>0</v>
      </c>
      <c r="Y147" s="66">
        <v>0</v>
      </c>
      <c r="Z147" s="66"/>
      <c r="AA147" s="66"/>
      <c r="AB147" s="66"/>
      <c r="AC147" s="65"/>
      <c r="AD147" s="65"/>
      <c r="AE147" s="65"/>
      <c r="AF147" s="65"/>
      <c r="AG147" s="65"/>
      <c r="AI147" s="65">
        <f t="shared" si="0"/>
        <v>3</v>
      </c>
      <c r="AK147" s="67">
        <v>1261937.9993868794</v>
      </c>
      <c r="AL147" s="67">
        <v>158333</v>
      </c>
      <c r="AM147" s="67">
        <v>0</v>
      </c>
      <c r="AN147" s="67">
        <v>55000</v>
      </c>
      <c r="AO147" s="67">
        <f t="shared" si="195"/>
        <v>162621.02942979769</v>
      </c>
      <c r="AP147" s="67">
        <f t="shared" si="196"/>
        <v>99418.969957081572</v>
      </c>
      <c r="AQ147" s="67">
        <f t="shared" si="197"/>
        <v>8521.625996321276</v>
      </c>
      <c r="AR147" s="67">
        <f t="shared" si="198"/>
        <v>0</v>
      </c>
      <c r="AS147" s="67">
        <f t="shared" si="168"/>
        <v>14884.374960147146</v>
      </c>
      <c r="AT147" s="67">
        <f t="shared" si="26"/>
        <v>1189824.9990435317</v>
      </c>
      <c r="AU147" s="68"/>
      <c r="AV147" s="69">
        <f t="shared" si="27"/>
        <v>1261937.9993868794</v>
      </c>
      <c r="AW147" s="69">
        <f t="shared" si="27"/>
        <v>158333</v>
      </c>
      <c r="AX147" s="69">
        <f t="shared" si="27"/>
        <v>0</v>
      </c>
      <c r="AY147" s="69">
        <f t="shared" si="27"/>
        <v>55000</v>
      </c>
      <c r="AZ147" s="67">
        <f t="shared" si="199"/>
        <v>34086.503985285104</v>
      </c>
      <c r="BA147" s="69">
        <f t="shared" si="200"/>
        <v>0</v>
      </c>
      <c r="BB147" s="69">
        <f t="shared" si="201"/>
        <v>13492.574494175355</v>
      </c>
      <c r="BC147" s="69">
        <f t="shared" si="202"/>
        <v>28263.392887798902</v>
      </c>
      <c r="BD147" s="69">
        <f t="shared" si="28"/>
        <v>82849.1416309013</v>
      </c>
      <c r="BE147" s="69">
        <f t="shared" si="169"/>
        <v>132503.48993562232</v>
      </c>
      <c r="BF147" s="69">
        <f t="shared" si="203"/>
        <v>7075.6863625622336</v>
      </c>
      <c r="BG147" s="69">
        <f t="shared" si="204"/>
        <v>122939.24994890662</v>
      </c>
      <c r="BH147" s="69">
        <f t="shared" si="205"/>
        <v>62500</v>
      </c>
      <c r="BI147" s="69">
        <f t="shared" si="206"/>
        <v>3337.5</v>
      </c>
      <c r="BJ147" s="69">
        <f t="shared" si="132"/>
        <v>0</v>
      </c>
      <c r="BK147" s="69">
        <f t="shared" si="207"/>
        <v>0</v>
      </c>
      <c r="BL147" s="69">
        <f t="shared" si="133"/>
        <v>0</v>
      </c>
      <c r="BM147" s="69"/>
      <c r="BN147" s="69">
        <f t="shared" si="29"/>
        <v>1962318.5386321312</v>
      </c>
      <c r="BO147" s="70"/>
      <c r="BP147" s="71">
        <f>+SUM(AV147:BC147)</f>
        <v>1551113.4707541387</v>
      </c>
      <c r="BQ147" s="71">
        <f>+SUM(BD147:BF147)</f>
        <v>222428.31792908587</v>
      </c>
      <c r="BR147" s="71">
        <f>+SUM(BG147)</f>
        <v>122939.24994890662</v>
      </c>
      <c r="BS147" s="71">
        <f>+SUM(BH147:BI147)</f>
        <v>65837.5</v>
      </c>
      <c r="BT147" s="71">
        <f t="shared" si="186"/>
        <v>0</v>
      </c>
      <c r="BU147" s="71">
        <f>+SUM(BP147:BT147)</f>
        <v>1962318.5386321312</v>
      </c>
      <c r="BW147" s="68"/>
      <c r="BX147" s="71">
        <f t="shared" si="223"/>
        <v>0</v>
      </c>
      <c r="BY147" s="71">
        <f t="shared" si="223"/>
        <v>1962318.5386321312</v>
      </c>
      <c r="BZ147" s="71">
        <f t="shared" si="223"/>
        <v>1962318.5386321312</v>
      </c>
      <c r="CA147" s="71">
        <f t="shared" si="223"/>
        <v>1962318.5386321312</v>
      </c>
      <c r="CB147" s="71">
        <f t="shared" si="223"/>
        <v>0</v>
      </c>
      <c r="CC147" s="71">
        <f t="shared" si="223"/>
        <v>0</v>
      </c>
      <c r="CD147" s="71">
        <f t="shared" si="223"/>
        <v>0</v>
      </c>
      <c r="CE147" s="71">
        <f t="shared" si="223"/>
        <v>0</v>
      </c>
      <c r="CF147" s="71">
        <f t="shared" si="223"/>
        <v>0</v>
      </c>
      <c r="CG147" s="71">
        <f t="shared" si="223"/>
        <v>0</v>
      </c>
      <c r="CH147" s="71">
        <f t="shared" si="223"/>
        <v>0</v>
      </c>
      <c r="CI147" s="71">
        <f t="shared" si="223"/>
        <v>0</v>
      </c>
      <c r="CJ147" s="71">
        <f t="shared" si="223"/>
        <v>0</v>
      </c>
      <c r="CK147" s="71">
        <f t="shared" si="223"/>
        <v>0</v>
      </c>
      <c r="CL147" s="71">
        <f t="shared" si="223"/>
        <v>0</v>
      </c>
      <c r="CM147" s="71">
        <f t="shared" si="223"/>
        <v>0</v>
      </c>
      <c r="CN147" s="71">
        <f t="shared" si="188"/>
        <v>0</v>
      </c>
      <c r="CQ147" s="72">
        <f t="shared" si="218"/>
        <v>0</v>
      </c>
      <c r="CR147" s="72">
        <f t="shared" si="218"/>
        <v>1551113.4707541387</v>
      </c>
      <c r="CS147" s="72">
        <f t="shared" si="218"/>
        <v>1551113.4707541387</v>
      </c>
      <c r="CT147" s="72">
        <f t="shared" si="218"/>
        <v>1551113.4707541387</v>
      </c>
      <c r="CU147" s="72">
        <f t="shared" si="218"/>
        <v>0</v>
      </c>
      <c r="CV147" s="72">
        <f t="shared" si="218"/>
        <v>0</v>
      </c>
      <c r="CW147" s="72">
        <f t="shared" si="218"/>
        <v>0</v>
      </c>
      <c r="CX147" s="72">
        <f t="shared" si="218"/>
        <v>0</v>
      </c>
      <c r="CY147" s="72">
        <f t="shared" si="218"/>
        <v>0</v>
      </c>
      <c r="CZ147" s="72">
        <f t="shared" si="218"/>
        <v>0</v>
      </c>
      <c r="DA147" s="72">
        <f t="shared" si="218"/>
        <v>0</v>
      </c>
      <c r="DB147" s="72">
        <f t="shared" si="215"/>
        <v>0</v>
      </c>
      <c r="DC147" s="72">
        <f t="shared" si="215"/>
        <v>0</v>
      </c>
      <c r="DD147" s="72">
        <f t="shared" si="215"/>
        <v>0</v>
      </c>
      <c r="DE147" s="72">
        <f t="shared" si="215"/>
        <v>0</v>
      </c>
      <c r="DF147" s="72">
        <f t="shared" si="215"/>
        <v>0</v>
      </c>
      <c r="DG147" s="73"/>
      <c r="DI147" s="72">
        <f t="shared" si="224"/>
        <v>0</v>
      </c>
      <c r="DJ147" s="72">
        <f t="shared" si="224"/>
        <v>222428.31792908587</v>
      </c>
      <c r="DK147" s="72">
        <f t="shared" si="224"/>
        <v>222428.31792908587</v>
      </c>
      <c r="DL147" s="72">
        <f t="shared" si="224"/>
        <v>222428.31792908587</v>
      </c>
      <c r="DM147" s="72">
        <f t="shared" si="224"/>
        <v>0</v>
      </c>
      <c r="DN147" s="72">
        <f t="shared" si="224"/>
        <v>0</v>
      </c>
      <c r="DO147" s="72">
        <f t="shared" si="224"/>
        <v>0</v>
      </c>
      <c r="DP147" s="72">
        <f t="shared" si="224"/>
        <v>0</v>
      </c>
      <c r="DQ147" s="72">
        <f t="shared" si="224"/>
        <v>0</v>
      </c>
      <c r="DR147" s="72">
        <f t="shared" si="224"/>
        <v>0</v>
      </c>
      <c r="DS147" s="72">
        <f t="shared" si="224"/>
        <v>0</v>
      </c>
      <c r="DT147" s="72">
        <f t="shared" si="224"/>
        <v>0</v>
      </c>
      <c r="DU147" s="72">
        <f t="shared" si="224"/>
        <v>0</v>
      </c>
      <c r="DV147" s="72">
        <f t="shared" si="224"/>
        <v>0</v>
      </c>
      <c r="DW147" s="72">
        <f t="shared" si="224"/>
        <v>0</v>
      </c>
      <c r="DX147" s="72">
        <f t="shared" si="224"/>
        <v>0</v>
      </c>
      <c r="EA147" s="72">
        <f t="shared" si="219"/>
        <v>0</v>
      </c>
      <c r="EB147" s="72">
        <f t="shared" si="219"/>
        <v>122939.24994890662</v>
      </c>
      <c r="EC147" s="72">
        <f t="shared" si="219"/>
        <v>122939.24994890662</v>
      </c>
      <c r="ED147" s="72">
        <f t="shared" si="219"/>
        <v>122939.24994890662</v>
      </c>
      <c r="EE147" s="72">
        <f t="shared" si="219"/>
        <v>0</v>
      </c>
      <c r="EF147" s="72">
        <f t="shared" si="219"/>
        <v>0</v>
      </c>
      <c r="EG147" s="72">
        <f t="shared" si="219"/>
        <v>0</v>
      </c>
      <c r="EH147" s="72">
        <f t="shared" si="219"/>
        <v>0</v>
      </c>
      <c r="EI147" s="72">
        <f t="shared" si="219"/>
        <v>0</v>
      </c>
      <c r="EJ147" s="72">
        <f t="shared" si="219"/>
        <v>0</v>
      </c>
      <c r="EK147" s="72">
        <f t="shared" si="219"/>
        <v>0</v>
      </c>
      <c r="EL147" s="72">
        <f t="shared" si="216"/>
        <v>0</v>
      </c>
      <c r="EM147" s="72">
        <f t="shared" si="216"/>
        <v>0</v>
      </c>
      <c r="EN147" s="72">
        <f t="shared" si="216"/>
        <v>0</v>
      </c>
      <c r="EO147" s="72">
        <f t="shared" si="216"/>
        <v>0</v>
      </c>
      <c r="EP147" s="72">
        <f t="shared" si="216"/>
        <v>0</v>
      </c>
      <c r="ES147" s="72">
        <f t="shared" si="220"/>
        <v>0</v>
      </c>
      <c r="ET147" s="72">
        <f t="shared" si="220"/>
        <v>65837.5</v>
      </c>
      <c r="EU147" s="72">
        <f t="shared" si="220"/>
        <v>65837.5</v>
      </c>
      <c r="EV147" s="72">
        <f t="shared" si="220"/>
        <v>65837.5</v>
      </c>
      <c r="EW147" s="72">
        <f t="shared" si="220"/>
        <v>0</v>
      </c>
      <c r="EX147" s="72">
        <f t="shared" si="220"/>
        <v>0</v>
      </c>
      <c r="EY147" s="72">
        <f t="shared" si="220"/>
        <v>0</v>
      </c>
      <c r="EZ147" s="72">
        <f t="shared" si="220"/>
        <v>0</v>
      </c>
      <c r="FA147" s="72">
        <f t="shared" si="220"/>
        <v>0</v>
      </c>
      <c r="FB147" s="72">
        <f t="shared" si="220"/>
        <v>0</v>
      </c>
      <c r="FC147" s="72">
        <f t="shared" si="220"/>
        <v>0</v>
      </c>
      <c r="FD147" s="72">
        <f t="shared" si="217"/>
        <v>0</v>
      </c>
      <c r="FE147" s="72">
        <f t="shared" si="217"/>
        <v>0</v>
      </c>
      <c r="FF147" s="72">
        <f t="shared" si="217"/>
        <v>0</v>
      </c>
      <c r="FG147" s="72">
        <f t="shared" si="217"/>
        <v>0</v>
      </c>
      <c r="FH147" s="72">
        <f t="shared" si="217"/>
        <v>0</v>
      </c>
      <c r="FK147" s="72">
        <f t="shared" si="214"/>
        <v>0</v>
      </c>
      <c r="FL147" s="72">
        <f t="shared" si="214"/>
        <v>0</v>
      </c>
      <c r="FM147" s="72">
        <f t="shared" si="214"/>
        <v>0</v>
      </c>
      <c r="FN147" s="72">
        <f t="shared" si="214"/>
        <v>0</v>
      </c>
      <c r="FO147" s="72">
        <f t="shared" si="214"/>
        <v>0</v>
      </c>
      <c r="FP147" s="72">
        <f t="shared" si="214"/>
        <v>0</v>
      </c>
      <c r="FQ147" s="72">
        <f t="shared" si="214"/>
        <v>0</v>
      </c>
      <c r="FR147" s="72">
        <f t="shared" si="214"/>
        <v>0</v>
      </c>
      <c r="FS147" s="72">
        <f t="shared" si="214"/>
        <v>0</v>
      </c>
      <c r="FT147" s="72">
        <f t="shared" si="214"/>
        <v>0</v>
      </c>
      <c r="FU147" s="72">
        <f t="shared" si="214"/>
        <v>0</v>
      </c>
      <c r="FV147" s="72">
        <f t="shared" si="214"/>
        <v>0</v>
      </c>
      <c r="FW147" s="72">
        <f t="shared" si="214"/>
        <v>0</v>
      </c>
      <c r="FX147" s="72">
        <f t="shared" si="214"/>
        <v>0</v>
      </c>
      <c r="FY147" s="72">
        <f t="shared" si="214"/>
        <v>0</v>
      </c>
      <c r="FZ147" s="72">
        <f t="shared" si="214"/>
        <v>0</v>
      </c>
    </row>
    <row r="148" spans="2:182" s="63" customFormat="1" x14ac:dyDescent="0.25">
      <c r="B148" s="59">
        <v>128</v>
      </c>
      <c r="C148" s="60" t="s">
        <v>30</v>
      </c>
      <c r="D148" s="61" t="s">
        <v>52</v>
      </c>
      <c r="E148" s="62" t="s">
        <v>136</v>
      </c>
      <c r="F148" s="62" t="s">
        <v>137</v>
      </c>
      <c r="H148" s="64">
        <v>44887</v>
      </c>
      <c r="I148" s="64">
        <v>44897</v>
      </c>
      <c r="J148" s="64">
        <v>44904</v>
      </c>
      <c r="K148" s="64">
        <v>44912</v>
      </c>
      <c r="L148" s="64">
        <v>44915</v>
      </c>
      <c r="M148" s="64">
        <v>44927</v>
      </c>
      <c r="N148" s="64">
        <v>45017</v>
      </c>
      <c r="O148" s="65">
        <v>3</v>
      </c>
      <c r="Q148" s="65">
        <v>0</v>
      </c>
      <c r="R148" s="65">
        <v>1</v>
      </c>
      <c r="S148" s="66">
        <v>1</v>
      </c>
      <c r="T148" s="66">
        <v>1</v>
      </c>
      <c r="U148" s="66">
        <v>0</v>
      </c>
      <c r="V148" s="66">
        <v>0</v>
      </c>
      <c r="W148" s="66">
        <v>0</v>
      </c>
      <c r="X148" s="66">
        <v>0</v>
      </c>
      <c r="Y148" s="66">
        <v>0</v>
      </c>
      <c r="Z148" s="66"/>
      <c r="AA148" s="66"/>
      <c r="AB148" s="66"/>
      <c r="AC148" s="65"/>
      <c r="AD148" s="65"/>
      <c r="AE148" s="65"/>
      <c r="AF148" s="65"/>
      <c r="AG148" s="65"/>
      <c r="AI148" s="65">
        <f t="shared" si="0"/>
        <v>3</v>
      </c>
      <c r="AK148" s="67">
        <v>973087.99</v>
      </c>
      <c r="AL148" s="67">
        <v>158333</v>
      </c>
      <c r="AM148" s="67">
        <v>0</v>
      </c>
      <c r="AN148" s="67">
        <v>55000</v>
      </c>
      <c r="AO148" s="67">
        <f t="shared" si="195"/>
        <v>129547.70335500001</v>
      </c>
      <c r="AP148" s="67">
        <f t="shared" si="196"/>
        <v>79199.469300000012</v>
      </c>
      <c r="AQ148" s="67">
        <f t="shared" si="197"/>
        <v>6788.5259400000004</v>
      </c>
      <c r="AR148" s="67">
        <f t="shared" si="198"/>
        <v>0</v>
      </c>
      <c r="AS148" s="67">
        <f t="shared" si="168"/>
        <v>5531.4116562000017</v>
      </c>
      <c r="AT148" s="67">
        <f t="shared" si="26"/>
        <v>965353.87974879995</v>
      </c>
      <c r="AU148" s="68"/>
      <c r="AV148" s="69">
        <f t="shared" si="27"/>
        <v>973087.99</v>
      </c>
      <c r="AW148" s="69">
        <f t="shared" si="27"/>
        <v>158333</v>
      </c>
      <c r="AX148" s="69">
        <f t="shared" si="27"/>
        <v>0</v>
      </c>
      <c r="AY148" s="69">
        <f t="shared" ref="AY148:AY180" si="230">AN148</f>
        <v>55000</v>
      </c>
      <c r="AZ148" s="67">
        <f t="shared" si="199"/>
        <v>27154.103760000002</v>
      </c>
      <c r="BA148" s="69">
        <f t="shared" si="200"/>
        <v>0</v>
      </c>
      <c r="BB148" s="69">
        <f t="shared" si="201"/>
        <v>10748.499405</v>
      </c>
      <c r="BC148" s="69">
        <f t="shared" si="202"/>
        <v>22515.277701000003</v>
      </c>
      <c r="BD148" s="69">
        <f t="shared" si="28"/>
        <v>65999.557750000007</v>
      </c>
      <c r="BE148" s="69">
        <f t="shared" si="169"/>
        <v>54736.199437499999</v>
      </c>
      <c r="BF148" s="69">
        <f t="shared" si="203"/>
        <v>2922.9130499624935</v>
      </c>
      <c r="BG148" s="69">
        <f t="shared" si="204"/>
        <v>98868.415833333333</v>
      </c>
      <c r="BH148" s="69">
        <f t="shared" si="205"/>
        <v>62500</v>
      </c>
      <c r="BI148" s="69">
        <f t="shared" si="206"/>
        <v>3337.5</v>
      </c>
      <c r="BJ148" s="69">
        <f t="shared" si="132"/>
        <v>0</v>
      </c>
      <c r="BK148" s="69">
        <f t="shared" si="207"/>
        <v>0</v>
      </c>
      <c r="BL148" s="69">
        <f t="shared" si="133"/>
        <v>0</v>
      </c>
      <c r="BM148" s="69"/>
      <c r="BN148" s="69">
        <f t="shared" si="29"/>
        <v>1535203.4569367957</v>
      </c>
      <c r="BO148" s="70"/>
      <c r="BP148" s="71">
        <f t="shared" ref="BP148:BP154" si="231">+SUM(AV148:BC148)</f>
        <v>1246838.870866</v>
      </c>
      <c r="BQ148" s="71">
        <f t="shared" ref="BQ148:BQ154" si="232">+SUM(BD148:BF148)</f>
        <v>123658.6702374625</v>
      </c>
      <c r="BR148" s="71">
        <f t="shared" ref="BR148:BR154" si="233">+SUM(BG148)</f>
        <v>98868.415833333333</v>
      </c>
      <c r="BS148" s="71">
        <f t="shared" ref="BS148:BS154" si="234">+SUM(BH148:BI148)</f>
        <v>65837.5</v>
      </c>
      <c r="BT148" s="71">
        <f t="shared" si="186"/>
        <v>0</v>
      </c>
      <c r="BU148" s="71">
        <f t="shared" ref="BU148:BU154" si="235">+SUM(BP148:BT148)</f>
        <v>1535203.4569367957</v>
      </c>
      <c r="BW148" s="68"/>
      <c r="BX148" s="71">
        <f t="shared" si="223"/>
        <v>0</v>
      </c>
      <c r="BY148" s="71">
        <f t="shared" si="223"/>
        <v>1535203.4569367957</v>
      </c>
      <c r="BZ148" s="71">
        <f t="shared" si="223"/>
        <v>1535203.4569367957</v>
      </c>
      <c r="CA148" s="71">
        <f t="shared" si="223"/>
        <v>1535203.4569367957</v>
      </c>
      <c r="CB148" s="71">
        <f t="shared" si="223"/>
        <v>0</v>
      </c>
      <c r="CC148" s="71">
        <f t="shared" si="223"/>
        <v>0</v>
      </c>
      <c r="CD148" s="71">
        <f t="shared" si="223"/>
        <v>0</v>
      </c>
      <c r="CE148" s="71">
        <f t="shared" si="223"/>
        <v>0</v>
      </c>
      <c r="CF148" s="71">
        <f t="shared" si="223"/>
        <v>0</v>
      </c>
      <c r="CG148" s="71">
        <f t="shared" si="223"/>
        <v>0</v>
      </c>
      <c r="CH148" s="71">
        <f t="shared" si="223"/>
        <v>0</v>
      </c>
      <c r="CI148" s="71">
        <f t="shared" si="223"/>
        <v>0</v>
      </c>
      <c r="CJ148" s="71">
        <f t="shared" si="223"/>
        <v>0</v>
      </c>
      <c r="CK148" s="71">
        <f t="shared" si="223"/>
        <v>0</v>
      </c>
      <c r="CL148" s="71">
        <f t="shared" si="223"/>
        <v>0</v>
      </c>
      <c r="CM148" s="71">
        <f t="shared" si="223"/>
        <v>0</v>
      </c>
      <c r="CN148" s="71">
        <f t="shared" si="188"/>
        <v>0</v>
      </c>
      <c r="CQ148" s="72">
        <f t="shared" si="218"/>
        <v>0</v>
      </c>
      <c r="CR148" s="72">
        <f t="shared" si="218"/>
        <v>1246838.870866</v>
      </c>
      <c r="CS148" s="72">
        <f t="shared" si="218"/>
        <v>1246838.870866</v>
      </c>
      <c r="CT148" s="72">
        <f t="shared" si="218"/>
        <v>1246838.870866</v>
      </c>
      <c r="CU148" s="72">
        <f t="shared" si="218"/>
        <v>0</v>
      </c>
      <c r="CV148" s="72">
        <f t="shared" si="218"/>
        <v>0</v>
      </c>
      <c r="CW148" s="72">
        <f t="shared" si="218"/>
        <v>0</v>
      </c>
      <c r="CX148" s="72">
        <f t="shared" si="218"/>
        <v>0</v>
      </c>
      <c r="CY148" s="72">
        <f t="shared" si="218"/>
        <v>0</v>
      </c>
      <c r="CZ148" s="72">
        <f t="shared" si="218"/>
        <v>0</v>
      </c>
      <c r="DA148" s="72">
        <f t="shared" si="218"/>
        <v>0</v>
      </c>
      <c r="DB148" s="72">
        <f t="shared" si="215"/>
        <v>0</v>
      </c>
      <c r="DC148" s="72">
        <f t="shared" si="215"/>
        <v>0</v>
      </c>
      <c r="DD148" s="72">
        <f t="shared" si="215"/>
        <v>0</v>
      </c>
      <c r="DE148" s="72">
        <f t="shared" si="215"/>
        <v>0</v>
      </c>
      <c r="DF148" s="72">
        <f t="shared" si="215"/>
        <v>0</v>
      </c>
      <c r="DG148" s="73"/>
      <c r="DI148" s="72">
        <f t="shared" si="224"/>
        <v>0</v>
      </c>
      <c r="DJ148" s="72">
        <f t="shared" si="224"/>
        <v>123658.6702374625</v>
      </c>
      <c r="DK148" s="72">
        <f t="shared" si="224"/>
        <v>123658.6702374625</v>
      </c>
      <c r="DL148" s="72">
        <f t="shared" si="224"/>
        <v>123658.6702374625</v>
      </c>
      <c r="DM148" s="72">
        <f t="shared" si="224"/>
        <v>0</v>
      </c>
      <c r="DN148" s="72">
        <f t="shared" si="224"/>
        <v>0</v>
      </c>
      <c r="DO148" s="72">
        <f t="shared" si="224"/>
        <v>0</v>
      </c>
      <c r="DP148" s="72">
        <f t="shared" si="224"/>
        <v>0</v>
      </c>
      <c r="DQ148" s="72">
        <f t="shared" si="224"/>
        <v>0</v>
      </c>
      <c r="DR148" s="72">
        <f t="shared" si="224"/>
        <v>0</v>
      </c>
      <c r="DS148" s="72">
        <f t="shared" si="224"/>
        <v>0</v>
      </c>
      <c r="DT148" s="72">
        <f t="shared" si="224"/>
        <v>0</v>
      </c>
      <c r="DU148" s="72">
        <f t="shared" si="224"/>
        <v>0</v>
      </c>
      <c r="DV148" s="72">
        <f t="shared" si="224"/>
        <v>0</v>
      </c>
      <c r="DW148" s="72">
        <f t="shared" si="224"/>
        <v>0</v>
      </c>
      <c r="DX148" s="72">
        <f t="shared" si="224"/>
        <v>0</v>
      </c>
      <c r="EA148" s="72">
        <f t="shared" si="219"/>
        <v>0</v>
      </c>
      <c r="EB148" s="72">
        <f t="shared" si="219"/>
        <v>98868.415833333333</v>
      </c>
      <c r="EC148" s="72">
        <f t="shared" si="219"/>
        <v>98868.415833333333</v>
      </c>
      <c r="ED148" s="72">
        <f t="shared" si="219"/>
        <v>98868.415833333333</v>
      </c>
      <c r="EE148" s="72">
        <f t="shared" si="219"/>
        <v>0</v>
      </c>
      <c r="EF148" s="72">
        <f t="shared" si="219"/>
        <v>0</v>
      </c>
      <c r="EG148" s="72">
        <f t="shared" si="219"/>
        <v>0</v>
      </c>
      <c r="EH148" s="72">
        <f t="shared" si="219"/>
        <v>0</v>
      </c>
      <c r="EI148" s="72">
        <f t="shared" si="219"/>
        <v>0</v>
      </c>
      <c r="EJ148" s="72">
        <f t="shared" si="219"/>
        <v>0</v>
      </c>
      <c r="EK148" s="72">
        <f t="shared" si="219"/>
        <v>0</v>
      </c>
      <c r="EL148" s="72">
        <f t="shared" si="216"/>
        <v>0</v>
      </c>
      <c r="EM148" s="72">
        <f t="shared" si="216"/>
        <v>0</v>
      </c>
      <c r="EN148" s="72">
        <f t="shared" si="216"/>
        <v>0</v>
      </c>
      <c r="EO148" s="72">
        <f t="shared" si="216"/>
        <v>0</v>
      </c>
      <c r="EP148" s="72">
        <f t="shared" si="216"/>
        <v>0</v>
      </c>
      <c r="ES148" s="72">
        <f t="shared" si="220"/>
        <v>0</v>
      </c>
      <c r="ET148" s="72">
        <f t="shared" si="220"/>
        <v>65837.5</v>
      </c>
      <c r="EU148" s="72">
        <f t="shared" si="220"/>
        <v>65837.5</v>
      </c>
      <c r="EV148" s="72">
        <f t="shared" si="220"/>
        <v>65837.5</v>
      </c>
      <c r="EW148" s="72">
        <f t="shared" si="220"/>
        <v>0</v>
      </c>
      <c r="EX148" s="72">
        <f t="shared" si="220"/>
        <v>0</v>
      </c>
      <c r="EY148" s="72">
        <f t="shared" si="220"/>
        <v>0</v>
      </c>
      <c r="EZ148" s="72">
        <f t="shared" si="220"/>
        <v>0</v>
      </c>
      <c r="FA148" s="72">
        <f t="shared" si="220"/>
        <v>0</v>
      </c>
      <c r="FB148" s="72">
        <f t="shared" si="220"/>
        <v>0</v>
      </c>
      <c r="FC148" s="72">
        <f t="shared" si="220"/>
        <v>0</v>
      </c>
      <c r="FD148" s="72">
        <f t="shared" si="217"/>
        <v>0</v>
      </c>
      <c r="FE148" s="72">
        <f t="shared" si="217"/>
        <v>0</v>
      </c>
      <c r="FF148" s="72">
        <f t="shared" si="217"/>
        <v>0</v>
      </c>
      <c r="FG148" s="72">
        <f t="shared" si="217"/>
        <v>0</v>
      </c>
      <c r="FH148" s="72">
        <f t="shared" si="217"/>
        <v>0</v>
      </c>
      <c r="FK148" s="72">
        <f t="shared" si="214"/>
        <v>0</v>
      </c>
      <c r="FL148" s="72">
        <f t="shared" si="214"/>
        <v>0</v>
      </c>
      <c r="FM148" s="72">
        <f t="shared" si="214"/>
        <v>0</v>
      </c>
      <c r="FN148" s="72">
        <f t="shared" si="214"/>
        <v>0</v>
      </c>
      <c r="FO148" s="72">
        <f t="shared" si="214"/>
        <v>0</v>
      </c>
      <c r="FP148" s="72">
        <f t="shared" si="214"/>
        <v>0</v>
      </c>
      <c r="FQ148" s="72">
        <f t="shared" si="214"/>
        <v>0</v>
      </c>
      <c r="FR148" s="72">
        <f t="shared" si="214"/>
        <v>0</v>
      </c>
      <c r="FS148" s="72">
        <f t="shared" si="214"/>
        <v>0</v>
      </c>
      <c r="FT148" s="72">
        <f t="shared" si="214"/>
        <v>0</v>
      </c>
      <c r="FU148" s="72">
        <f t="shared" si="214"/>
        <v>0</v>
      </c>
      <c r="FV148" s="72">
        <f t="shared" si="214"/>
        <v>0</v>
      </c>
      <c r="FW148" s="72">
        <f t="shared" si="214"/>
        <v>0</v>
      </c>
      <c r="FX148" s="72">
        <f t="shared" si="214"/>
        <v>0</v>
      </c>
      <c r="FY148" s="72">
        <f t="shared" ref="FK148:FZ163" si="236">+AE148*$BT148</f>
        <v>0</v>
      </c>
      <c r="FZ148" s="72">
        <f t="shared" si="236"/>
        <v>0</v>
      </c>
    </row>
    <row r="149" spans="2:182" s="63" customFormat="1" x14ac:dyDescent="0.25">
      <c r="B149" s="59">
        <v>129</v>
      </c>
      <c r="C149" s="60" t="s">
        <v>30</v>
      </c>
      <c r="D149" s="61" t="s">
        <v>52</v>
      </c>
      <c r="E149" s="62" t="s">
        <v>136</v>
      </c>
      <c r="F149" s="62" t="s">
        <v>137</v>
      </c>
      <c r="H149" s="64">
        <v>44887</v>
      </c>
      <c r="I149" s="64">
        <v>44897</v>
      </c>
      <c r="J149" s="64">
        <v>44904</v>
      </c>
      <c r="K149" s="64">
        <v>44912</v>
      </c>
      <c r="L149" s="64">
        <v>44915</v>
      </c>
      <c r="M149" s="64">
        <v>44927</v>
      </c>
      <c r="N149" s="64">
        <v>45017</v>
      </c>
      <c r="O149" s="65">
        <v>3</v>
      </c>
      <c r="Q149" s="65">
        <v>0</v>
      </c>
      <c r="R149" s="65">
        <v>1</v>
      </c>
      <c r="S149" s="66">
        <v>1</v>
      </c>
      <c r="T149" s="66">
        <v>1</v>
      </c>
      <c r="U149" s="66">
        <v>0</v>
      </c>
      <c r="V149" s="66">
        <v>0</v>
      </c>
      <c r="W149" s="66">
        <v>0</v>
      </c>
      <c r="X149" s="66">
        <v>0</v>
      </c>
      <c r="Y149" s="66">
        <v>0</v>
      </c>
      <c r="Z149" s="66"/>
      <c r="AA149" s="66"/>
      <c r="AB149" s="66"/>
      <c r="AC149" s="65"/>
      <c r="AD149" s="65"/>
      <c r="AE149" s="65"/>
      <c r="AF149" s="65"/>
      <c r="AG149" s="65"/>
      <c r="AI149" s="65">
        <f t="shared" si="0"/>
        <v>3</v>
      </c>
      <c r="AK149" s="67">
        <v>973087.99</v>
      </c>
      <c r="AL149" s="67">
        <v>158333</v>
      </c>
      <c r="AM149" s="67">
        <v>0</v>
      </c>
      <c r="AN149" s="67">
        <v>55000</v>
      </c>
      <c r="AO149" s="67">
        <f t="shared" si="195"/>
        <v>129547.70335500001</v>
      </c>
      <c r="AP149" s="67">
        <f t="shared" si="196"/>
        <v>79199.469300000012</v>
      </c>
      <c r="AQ149" s="67">
        <f t="shared" si="197"/>
        <v>6788.5259400000004</v>
      </c>
      <c r="AR149" s="67">
        <f t="shared" si="198"/>
        <v>0</v>
      </c>
      <c r="AS149" s="67">
        <f t="shared" ref="AS149:AS180" si="237">IF(AK149=0,0,IF(AK149="","",VLOOKUP(IF((AK149+AL149+AM149-AO149-AP149-AQ149)/UTM&lt;=$D$220,"Tramo1",IF((AK149+AL149+AM149-AO149-AP149-AQ149)/UTM&lt;=$D$221,"Tramo2",IF((AK149+AL149+AM149-AO149-AP149-AQ149)/UTM&lt;=$D$222,"Tramo3",IF((AK149+AL149+AM149-AO149-AP149-AQ149)/UTM&lt;=$D$223,"Tramo4",IF((AK149+AL149+AM149-AO149-AP149-AQ149)/UTM&lt;=$D$224,"Tramo5",IF((AK149+AL149+AM149-AO149-AP149-AQ149)/UTM&lt;=$D$225,"Tramo6",IF((AK149+AL149+AM149-AO149-AP149-AQ149)/UTM&lt;=$D$226,"Tramo7",0))))))),$B$220:$G$226,4,FALSE)*(AK149+AL149+AM149-AO149-AP149-AQ149)))-IF(AK149=0,0,IF(AK149="","",VLOOKUP(IF((AK149+AL149+AM149-AO149-AP149-AQ149)/UTM&lt;=$D$220,"Tramo1",IF((AK149+AL149+AM149-AO149-AP149-AQ149)/UTM&lt;=$D$221,"Tramo2",IF((AK149+AL149+AM149-AO149-AP149-AQ149)/UTM&lt;=$D$222,"Tramo3",IF((AK149+AL149+AM149-AO149-AP149-AQ149)/UTM&lt;=$D$223,"Tramo4",IF((AK149+AL149+AM149-AO149-AP149-AQ149)/UTM&lt;=$D$224,"Tramo5",IF((AK149+AL149+AM149-AO149-AP149-AQ149)/UTM&lt;=$D$225,"Tramo6",IF((AK149+AL149+AM149-AO149-AP149-AQ149)/UTM&lt;=$D$226,"Tramo7",0))))))),$B$220:$G$226,6,FALSE)))</f>
        <v>5531.4116562000017</v>
      </c>
      <c r="AT149" s="67">
        <f t="shared" si="26"/>
        <v>965353.87974879995</v>
      </c>
      <c r="AU149" s="68"/>
      <c r="AV149" s="69">
        <f t="shared" ref="AV149:AY190" si="238">AK149</f>
        <v>973087.99</v>
      </c>
      <c r="AW149" s="69">
        <f t="shared" si="238"/>
        <v>158333</v>
      </c>
      <c r="AX149" s="69">
        <f t="shared" si="238"/>
        <v>0</v>
      </c>
      <c r="AY149" s="69">
        <f t="shared" si="230"/>
        <v>55000</v>
      </c>
      <c r="AZ149" s="67">
        <f t="shared" si="199"/>
        <v>27154.103760000002</v>
      </c>
      <c r="BA149" s="69">
        <f t="shared" si="200"/>
        <v>0</v>
      </c>
      <c r="BB149" s="69">
        <f t="shared" si="201"/>
        <v>10748.499405</v>
      </c>
      <c r="BC149" s="69">
        <f t="shared" si="202"/>
        <v>22515.277701000003</v>
      </c>
      <c r="BD149" s="69">
        <f t="shared" si="28"/>
        <v>65999.557750000007</v>
      </c>
      <c r="BE149" s="69">
        <f t="shared" ref="BE149:BE180" si="239">IF(AK149=0,0,(AK149)*(VLOOKUP(E149,$C$244:$N$254,10,FALSE))*($E$240*$E$239)/Plazo_meses/IF(OR(E149="4X4",E149="7X7",E149="10X10",E149="14X14",E149="15X15"),2,1))</f>
        <v>54736.199437499999</v>
      </c>
      <c r="BF149" s="69">
        <f t="shared" si="203"/>
        <v>2922.9130499624935</v>
      </c>
      <c r="BG149" s="69">
        <f t="shared" si="204"/>
        <v>98868.415833333333</v>
      </c>
      <c r="BH149" s="69">
        <f t="shared" si="205"/>
        <v>62500</v>
      </c>
      <c r="BI149" s="69">
        <f t="shared" si="206"/>
        <v>3337.5</v>
      </c>
      <c r="BJ149" s="69">
        <f t="shared" ref="BJ149:BJ204" si="240">IF(AK149=0,0,IF((AK149+AL149+AN149)&gt;2500000,0,$E$237/12))</f>
        <v>0</v>
      </c>
      <c r="BK149" s="69">
        <f t="shared" si="207"/>
        <v>0</v>
      </c>
      <c r="BL149" s="69">
        <f t="shared" ref="BL149:BL204" si="241">IF(AK149=0,0,IF((AK149+AL149+AN149)&gt;2500000,0,$E$238/12))</f>
        <v>0</v>
      </c>
      <c r="BM149" s="69"/>
      <c r="BN149" s="69">
        <f t="shared" si="29"/>
        <v>1535203.4569367957</v>
      </c>
      <c r="BO149" s="70"/>
      <c r="BP149" s="71">
        <f t="shared" si="231"/>
        <v>1246838.870866</v>
      </c>
      <c r="BQ149" s="71">
        <f t="shared" si="232"/>
        <v>123658.6702374625</v>
      </c>
      <c r="BR149" s="71">
        <f t="shared" si="233"/>
        <v>98868.415833333333</v>
      </c>
      <c r="BS149" s="71">
        <f t="shared" si="234"/>
        <v>65837.5</v>
      </c>
      <c r="BT149" s="71">
        <f t="shared" si="186"/>
        <v>0</v>
      </c>
      <c r="BU149" s="71">
        <f t="shared" si="235"/>
        <v>1535203.4569367957</v>
      </c>
      <c r="BW149" s="68"/>
      <c r="BX149" s="71">
        <f t="shared" si="223"/>
        <v>0</v>
      </c>
      <c r="BY149" s="71">
        <f t="shared" si="223"/>
        <v>1535203.4569367957</v>
      </c>
      <c r="BZ149" s="71">
        <f t="shared" si="223"/>
        <v>1535203.4569367957</v>
      </c>
      <c r="CA149" s="71">
        <f t="shared" si="223"/>
        <v>1535203.4569367957</v>
      </c>
      <c r="CB149" s="71">
        <f t="shared" si="223"/>
        <v>0</v>
      </c>
      <c r="CC149" s="71">
        <f t="shared" si="223"/>
        <v>0</v>
      </c>
      <c r="CD149" s="71">
        <f t="shared" si="223"/>
        <v>0</v>
      </c>
      <c r="CE149" s="71">
        <f t="shared" si="223"/>
        <v>0</v>
      </c>
      <c r="CF149" s="71">
        <f t="shared" si="223"/>
        <v>0</v>
      </c>
      <c r="CG149" s="71">
        <f t="shared" si="223"/>
        <v>0</v>
      </c>
      <c r="CH149" s="71">
        <f t="shared" si="223"/>
        <v>0</v>
      </c>
      <c r="CI149" s="71">
        <f t="shared" si="223"/>
        <v>0</v>
      </c>
      <c r="CJ149" s="71">
        <f t="shared" si="223"/>
        <v>0</v>
      </c>
      <c r="CK149" s="71">
        <f t="shared" si="223"/>
        <v>0</v>
      </c>
      <c r="CL149" s="71">
        <f t="shared" si="223"/>
        <v>0</v>
      </c>
      <c r="CM149" s="71">
        <f t="shared" si="223"/>
        <v>0</v>
      </c>
      <c r="CN149" s="71">
        <f t="shared" si="188"/>
        <v>0</v>
      </c>
      <c r="CQ149" s="72">
        <f t="shared" si="218"/>
        <v>0</v>
      </c>
      <c r="CR149" s="72">
        <f t="shared" si="218"/>
        <v>1246838.870866</v>
      </c>
      <c r="CS149" s="72">
        <f t="shared" si="218"/>
        <v>1246838.870866</v>
      </c>
      <c r="CT149" s="72">
        <f t="shared" si="218"/>
        <v>1246838.870866</v>
      </c>
      <c r="CU149" s="72">
        <f t="shared" si="218"/>
        <v>0</v>
      </c>
      <c r="CV149" s="72">
        <f t="shared" si="218"/>
        <v>0</v>
      </c>
      <c r="CW149" s="72">
        <f t="shared" si="218"/>
        <v>0</v>
      </c>
      <c r="CX149" s="72">
        <f t="shared" si="218"/>
        <v>0</v>
      </c>
      <c r="CY149" s="72">
        <f t="shared" si="218"/>
        <v>0</v>
      </c>
      <c r="CZ149" s="72">
        <f t="shared" si="218"/>
        <v>0</v>
      </c>
      <c r="DA149" s="72">
        <f t="shared" si="218"/>
        <v>0</v>
      </c>
      <c r="DB149" s="72">
        <f t="shared" si="215"/>
        <v>0</v>
      </c>
      <c r="DC149" s="72">
        <f t="shared" si="215"/>
        <v>0</v>
      </c>
      <c r="DD149" s="72">
        <f t="shared" si="215"/>
        <v>0</v>
      </c>
      <c r="DE149" s="72">
        <f t="shared" si="215"/>
        <v>0</v>
      </c>
      <c r="DF149" s="72">
        <f t="shared" si="215"/>
        <v>0</v>
      </c>
      <c r="DG149" s="73"/>
      <c r="DI149" s="72">
        <f t="shared" si="224"/>
        <v>0</v>
      </c>
      <c r="DJ149" s="72">
        <f t="shared" si="224"/>
        <v>123658.6702374625</v>
      </c>
      <c r="DK149" s="72">
        <f t="shared" si="224"/>
        <v>123658.6702374625</v>
      </c>
      <c r="DL149" s="72">
        <f t="shared" si="224"/>
        <v>123658.6702374625</v>
      </c>
      <c r="DM149" s="72">
        <f t="shared" si="224"/>
        <v>0</v>
      </c>
      <c r="DN149" s="72">
        <f t="shared" si="224"/>
        <v>0</v>
      </c>
      <c r="DO149" s="72">
        <f t="shared" si="224"/>
        <v>0</v>
      </c>
      <c r="DP149" s="72">
        <f t="shared" si="224"/>
        <v>0</v>
      </c>
      <c r="DQ149" s="72">
        <f t="shared" si="224"/>
        <v>0</v>
      </c>
      <c r="DR149" s="72">
        <f t="shared" si="224"/>
        <v>0</v>
      </c>
      <c r="DS149" s="72">
        <f t="shared" si="224"/>
        <v>0</v>
      </c>
      <c r="DT149" s="72">
        <f t="shared" si="224"/>
        <v>0</v>
      </c>
      <c r="DU149" s="72">
        <f t="shared" si="224"/>
        <v>0</v>
      </c>
      <c r="DV149" s="72">
        <f t="shared" si="224"/>
        <v>0</v>
      </c>
      <c r="DW149" s="72">
        <f t="shared" si="224"/>
        <v>0</v>
      </c>
      <c r="DX149" s="72">
        <f t="shared" si="224"/>
        <v>0</v>
      </c>
      <c r="EA149" s="72">
        <f t="shared" si="219"/>
        <v>0</v>
      </c>
      <c r="EB149" s="72">
        <f t="shared" si="219"/>
        <v>98868.415833333333</v>
      </c>
      <c r="EC149" s="72">
        <f t="shared" si="219"/>
        <v>98868.415833333333</v>
      </c>
      <c r="ED149" s="72">
        <f t="shared" si="219"/>
        <v>98868.415833333333</v>
      </c>
      <c r="EE149" s="72">
        <f t="shared" si="219"/>
        <v>0</v>
      </c>
      <c r="EF149" s="72">
        <f t="shared" si="219"/>
        <v>0</v>
      </c>
      <c r="EG149" s="72">
        <f t="shared" si="219"/>
        <v>0</v>
      </c>
      <c r="EH149" s="72">
        <f t="shared" si="219"/>
        <v>0</v>
      </c>
      <c r="EI149" s="72">
        <f t="shared" si="219"/>
        <v>0</v>
      </c>
      <c r="EJ149" s="72">
        <f t="shared" si="219"/>
        <v>0</v>
      </c>
      <c r="EK149" s="72">
        <f t="shared" si="219"/>
        <v>0</v>
      </c>
      <c r="EL149" s="72">
        <f t="shared" si="216"/>
        <v>0</v>
      </c>
      <c r="EM149" s="72">
        <f t="shared" si="216"/>
        <v>0</v>
      </c>
      <c r="EN149" s="72">
        <f t="shared" si="216"/>
        <v>0</v>
      </c>
      <c r="EO149" s="72">
        <f t="shared" si="216"/>
        <v>0</v>
      </c>
      <c r="EP149" s="72">
        <f t="shared" si="216"/>
        <v>0</v>
      </c>
      <c r="ES149" s="72">
        <f t="shared" si="220"/>
        <v>0</v>
      </c>
      <c r="ET149" s="72">
        <f t="shared" si="220"/>
        <v>65837.5</v>
      </c>
      <c r="EU149" s="72">
        <f t="shared" si="220"/>
        <v>65837.5</v>
      </c>
      <c r="EV149" s="72">
        <f t="shared" si="220"/>
        <v>65837.5</v>
      </c>
      <c r="EW149" s="72">
        <f t="shared" si="220"/>
        <v>0</v>
      </c>
      <c r="EX149" s="72">
        <f t="shared" si="220"/>
        <v>0</v>
      </c>
      <c r="EY149" s="72">
        <f t="shared" si="220"/>
        <v>0</v>
      </c>
      <c r="EZ149" s="72">
        <f t="shared" si="220"/>
        <v>0</v>
      </c>
      <c r="FA149" s="72">
        <f t="shared" si="220"/>
        <v>0</v>
      </c>
      <c r="FB149" s="72">
        <f t="shared" si="220"/>
        <v>0</v>
      </c>
      <c r="FC149" s="72">
        <f t="shared" si="220"/>
        <v>0</v>
      </c>
      <c r="FD149" s="72">
        <f t="shared" si="217"/>
        <v>0</v>
      </c>
      <c r="FE149" s="72">
        <f t="shared" si="217"/>
        <v>0</v>
      </c>
      <c r="FF149" s="72">
        <f t="shared" si="217"/>
        <v>0</v>
      </c>
      <c r="FG149" s="72">
        <f t="shared" si="217"/>
        <v>0</v>
      </c>
      <c r="FH149" s="72">
        <f t="shared" si="217"/>
        <v>0</v>
      </c>
      <c r="FK149" s="72">
        <f t="shared" si="236"/>
        <v>0</v>
      </c>
      <c r="FL149" s="72">
        <f t="shared" si="236"/>
        <v>0</v>
      </c>
      <c r="FM149" s="72">
        <f t="shared" si="236"/>
        <v>0</v>
      </c>
      <c r="FN149" s="72">
        <f t="shared" si="236"/>
        <v>0</v>
      </c>
      <c r="FO149" s="72">
        <f t="shared" si="236"/>
        <v>0</v>
      </c>
      <c r="FP149" s="72">
        <f t="shared" si="236"/>
        <v>0</v>
      </c>
      <c r="FQ149" s="72">
        <f t="shared" si="236"/>
        <v>0</v>
      </c>
      <c r="FR149" s="72">
        <f t="shared" si="236"/>
        <v>0</v>
      </c>
      <c r="FS149" s="72">
        <f t="shared" si="236"/>
        <v>0</v>
      </c>
      <c r="FT149" s="72">
        <f t="shared" si="236"/>
        <v>0</v>
      </c>
      <c r="FU149" s="72">
        <f t="shared" si="236"/>
        <v>0</v>
      </c>
      <c r="FV149" s="72">
        <f t="shared" si="236"/>
        <v>0</v>
      </c>
      <c r="FW149" s="72">
        <f t="shared" si="236"/>
        <v>0</v>
      </c>
      <c r="FX149" s="72">
        <f t="shared" si="236"/>
        <v>0</v>
      </c>
      <c r="FY149" s="72">
        <f t="shared" si="236"/>
        <v>0</v>
      </c>
      <c r="FZ149" s="72">
        <f t="shared" si="236"/>
        <v>0</v>
      </c>
    </row>
    <row r="150" spans="2:182" s="63" customFormat="1" x14ac:dyDescent="0.25">
      <c r="B150" s="59">
        <v>130</v>
      </c>
      <c r="C150" s="60" t="s">
        <v>30</v>
      </c>
      <c r="D150" s="61" t="s">
        <v>52</v>
      </c>
      <c r="E150" s="74" t="s">
        <v>136</v>
      </c>
      <c r="F150" s="74" t="s">
        <v>137</v>
      </c>
      <c r="H150" s="64">
        <v>44887</v>
      </c>
      <c r="I150" s="64">
        <v>44897</v>
      </c>
      <c r="J150" s="64">
        <v>44904</v>
      </c>
      <c r="K150" s="64">
        <v>44912</v>
      </c>
      <c r="L150" s="64">
        <v>44915</v>
      </c>
      <c r="M150" s="64">
        <v>44927</v>
      </c>
      <c r="N150" s="64">
        <v>44958</v>
      </c>
      <c r="O150" s="65">
        <v>1</v>
      </c>
      <c r="Q150" s="65">
        <v>0</v>
      </c>
      <c r="R150" s="65">
        <v>0</v>
      </c>
      <c r="S150" s="66">
        <v>1</v>
      </c>
      <c r="T150" s="66">
        <v>0</v>
      </c>
      <c r="U150" s="66">
        <v>0</v>
      </c>
      <c r="V150" s="66">
        <v>0</v>
      </c>
      <c r="W150" s="66">
        <v>0</v>
      </c>
      <c r="X150" s="66">
        <v>0</v>
      </c>
      <c r="Y150" s="66">
        <v>0</v>
      </c>
      <c r="Z150" s="66"/>
      <c r="AA150" s="66"/>
      <c r="AB150" s="66"/>
      <c r="AC150" s="65"/>
      <c r="AD150" s="65"/>
      <c r="AE150" s="65"/>
      <c r="AF150" s="65"/>
      <c r="AG150" s="65"/>
      <c r="AI150" s="65">
        <f t="shared" si="0"/>
        <v>1</v>
      </c>
      <c r="AK150" s="67">
        <v>973087.99</v>
      </c>
      <c r="AL150" s="67">
        <v>158333</v>
      </c>
      <c r="AM150" s="67">
        <v>0</v>
      </c>
      <c r="AN150" s="67">
        <v>55000</v>
      </c>
      <c r="AO150" s="67">
        <f t="shared" si="195"/>
        <v>129547.70335500001</v>
      </c>
      <c r="AP150" s="67">
        <f t="shared" si="196"/>
        <v>79199.469300000012</v>
      </c>
      <c r="AQ150" s="67">
        <f t="shared" si="197"/>
        <v>6788.5259400000004</v>
      </c>
      <c r="AR150" s="67">
        <f t="shared" si="198"/>
        <v>0</v>
      </c>
      <c r="AS150" s="67">
        <f t="shared" si="237"/>
        <v>5531.4116562000017</v>
      </c>
      <c r="AT150" s="67">
        <f t="shared" si="26"/>
        <v>965353.87974879995</v>
      </c>
      <c r="AU150" s="68"/>
      <c r="AV150" s="69">
        <f t="shared" si="238"/>
        <v>973087.99</v>
      </c>
      <c r="AW150" s="69">
        <f t="shared" si="238"/>
        <v>158333</v>
      </c>
      <c r="AX150" s="69">
        <f t="shared" si="238"/>
        <v>0</v>
      </c>
      <c r="AY150" s="69">
        <f t="shared" si="230"/>
        <v>55000</v>
      </c>
      <c r="AZ150" s="67">
        <f t="shared" si="199"/>
        <v>27154.103760000002</v>
      </c>
      <c r="BA150" s="69">
        <f t="shared" si="200"/>
        <v>0</v>
      </c>
      <c r="BB150" s="69">
        <f t="shared" si="201"/>
        <v>10748.499405</v>
      </c>
      <c r="BC150" s="69">
        <f t="shared" si="202"/>
        <v>22515.277701000003</v>
      </c>
      <c r="BD150" s="69">
        <f t="shared" si="28"/>
        <v>65999.557750000007</v>
      </c>
      <c r="BE150" s="69">
        <f t="shared" si="239"/>
        <v>54736.199437499999</v>
      </c>
      <c r="BF150" s="69">
        <f t="shared" si="203"/>
        <v>2922.9130499624935</v>
      </c>
      <c r="BG150" s="69">
        <f t="shared" si="204"/>
        <v>98868.415833333333</v>
      </c>
      <c r="BH150" s="69">
        <f t="shared" si="205"/>
        <v>62500</v>
      </c>
      <c r="BI150" s="69">
        <f t="shared" si="206"/>
        <v>3337.5</v>
      </c>
      <c r="BJ150" s="69">
        <f t="shared" si="240"/>
        <v>0</v>
      </c>
      <c r="BK150" s="69">
        <f t="shared" si="207"/>
        <v>0</v>
      </c>
      <c r="BL150" s="69">
        <f t="shared" si="241"/>
        <v>0</v>
      </c>
      <c r="BM150" s="69"/>
      <c r="BN150" s="69">
        <f t="shared" si="29"/>
        <v>1535203.4569367957</v>
      </c>
      <c r="BO150" s="70"/>
      <c r="BP150" s="71">
        <f t="shared" si="231"/>
        <v>1246838.870866</v>
      </c>
      <c r="BQ150" s="71">
        <f t="shared" si="232"/>
        <v>123658.6702374625</v>
      </c>
      <c r="BR150" s="71">
        <f t="shared" si="233"/>
        <v>98868.415833333333</v>
      </c>
      <c r="BS150" s="71">
        <f t="shared" si="234"/>
        <v>65837.5</v>
      </c>
      <c r="BT150" s="71">
        <f t="shared" si="186"/>
        <v>0</v>
      </c>
      <c r="BU150" s="71">
        <f t="shared" si="235"/>
        <v>1535203.4569367957</v>
      </c>
      <c r="BW150" s="68"/>
      <c r="BX150" s="71">
        <f t="shared" si="223"/>
        <v>0</v>
      </c>
      <c r="BY150" s="71">
        <f t="shared" si="223"/>
        <v>0</v>
      </c>
      <c r="BZ150" s="71">
        <f t="shared" si="223"/>
        <v>1535203.4569367957</v>
      </c>
      <c r="CA150" s="71">
        <f t="shared" si="223"/>
        <v>0</v>
      </c>
      <c r="CB150" s="71">
        <f t="shared" si="223"/>
        <v>0</v>
      </c>
      <c r="CC150" s="71">
        <f t="shared" si="223"/>
        <v>0</v>
      </c>
      <c r="CD150" s="71">
        <f t="shared" si="223"/>
        <v>0</v>
      </c>
      <c r="CE150" s="71">
        <f t="shared" si="223"/>
        <v>0</v>
      </c>
      <c r="CF150" s="71">
        <f t="shared" si="223"/>
        <v>0</v>
      </c>
      <c r="CG150" s="71">
        <f t="shared" si="223"/>
        <v>0</v>
      </c>
      <c r="CH150" s="71">
        <f t="shared" si="223"/>
        <v>0</v>
      </c>
      <c r="CI150" s="71">
        <f t="shared" si="223"/>
        <v>0</v>
      </c>
      <c r="CJ150" s="71">
        <f t="shared" si="223"/>
        <v>0</v>
      </c>
      <c r="CK150" s="71">
        <f t="shared" si="223"/>
        <v>0</v>
      </c>
      <c r="CL150" s="71">
        <f t="shared" si="223"/>
        <v>0</v>
      </c>
      <c r="CM150" s="71">
        <f t="shared" si="223"/>
        <v>0</v>
      </c>
      <c r="CN150" s="71">
        <f t="shared" si="188"/>
        <v>0</v>
      </c>
      <c r="CQ150" s="72">
        <f t="shared" si="218"/>
        <v>0</v>
      </c>
      <c r="CR150" s="72">
        <f t="shared" si="218"/>
        <v>0</v>
      </c>
      <c r="CS150" s="72">
        <f t="shared" si="218"/>
        <v>1246838.870866</v>
      </c>
      <c r="CT150" s="72">
        <f t="shared" si="218"/>
        <v>0</v>
      </c>
      <c r="CU150" s="72">
        <f t="shared" si="218"/>
        <v>0</v>
      </c>
      <c r="CV150" s="72">
        <f t="shared" si="218"/>
        <v>0</v>
      </c>
      <c r="CW150" s="72">
        <f t="shared" si="218"/>
        <v>0</v>
      </c>
      <c r="CX150" s="72">
        <f t="shared" si="218"/>
        <v>0</v>
      </c>
      <c r="CY150" s="72">
        <f t="shared" si="218"/>
        <v>0</v>
      </c>
      <c r="CZ150" s="72">
        <f t="shared" si="218"/>
        <v>0</v>
      </c>
      <c r="DA150" s="72">
        <f t="shared" si="218"/>
        <v>0</v>
      </c>
      <c r="DB150" s="72">
        <f t="shared" si="215"/>
        <v>0</v>
      </c>
      <c r="DC150" s="72">
        <f t="shared" si="215"/>
        <v>0</v>
      </c>
      <c r="DD150" s="72">
        <f t="shared" si="215"/>
        <v>0</v>
      </c>
      <c r="DE150" s="72">
        <f t="shared" si="215"/>
        <v>0</v>
      </c>
      <c r="DF150" s="72">
        <f t="shared" si="215"/>
        <v>0</v>
      </c>
      <c r="DG150" s="73"/>
      <c r="DI150" s="72">
        <f t="shared" si="224"/>
        <v>0</v>
      </c>
      <c r="DJ150" s="72">
        <f t="shared" si="224"/>
        <v>0</v>
      </c>
      <c r="DK150" s="72">
        <f t="shared" si="224"/>
        <v>123658.6702374625</v>
      </c>
      <c r="DL150" s="72">
        <f t="shared" si="224"/>
        <v>0</v>
      </c>
      <c r="DM150" s="72">
        <f t="shared" si="224"/>
        <v>0</v>
      </c>
      <c r="DN150" s="72">
        <f t="shared" si="224"/>
        <v>0</v>
      </c>
      <c r="DO150" s="72">
        <f t="shared" si="224"/>
        <v>0</v>
      </c>
      <c r="DP150" s="72">
        <f t="shared" si="224"/>
        <v>0</v>
      </c>
      <c r="DQ150" s="72">
        <f t="shared" si="224"/>
        <v>0</v>
      </c>
      <c r="DR150" s="72">
        <f t="shared" si="224"/>
        <v>0</v>
      </c>
      <c r="DS150" s="72">
        <f t="shared" si="224"/>
        <v>0</v>
      </c>
      <c r="DT150" s="72">
        <f t="shared" si="224"/>
        <v>0</v>
      </c>
      <c r="DU150" s="72">
        <f t="shared" si="224"/>
        <v>0</v>
      </c>
      <c r="DV150" s="72">
        <f t="shared" si="224"/>
        <v>0</v>
      </c>
      <c r="DW150" s="72">
        <f t="shared" si="224"/>
        <v>0</v>
      </c>
      <c r="DX150" s="72">
        <f t="shared" si="224"/>
        <v>0</v>
      </c>
      <c r="EA150" s="72">
        <f t="shared" si="219"/>
        <v>0</v>
      </c>
      <c r="EB150" s="72">
        <f t="shared" si="219"/>
        <v>0</v>
      </c>
      <c r="EC150" s="72">
        <f t="shared" si="219"/>
        <v>98868.415833333333</v>
      </c>
      <c r="ED150" s="72">
        <f t="shared" si="219"/>
        <v>0</v>
      </c>
      <c r="EE150" s="72">
        <f t="shared" si="219"/>
        <v>0</v>
      </c>
      <c r="EF150" s="72">
        <f t="shared" si="219"/>
        <v>0</v>
      </c>
      <c r="EG150" s="72">
        <f t="shared" si="219"/>
        <v>0</v>
      </c>
      <c r="EH150" s="72">
        <f t="shared" si="219"/>
        <v>0</v>
      </c>
      <c r="EI150" s="72">
        <f t="shared" si="219"/>
        <v>0</v>
      </c>
      <c r="EJ150" s="72">
        <f t="shared" si="219"/>
        <v>0</v>
      </c>
      <c r="EK150" s="72">
        <f t="shared" si="219"/>
        <v>0</v>
      </c>
      <c r="EL150" s="72">
        <f t="shared" si="216"/>
        <v>0</v>
      </c>
      <c r="EM150" s="72">
        <f t="shared" si="216"/>
        <v>0</v>
      </c>
      <c r="EN150" s="72">
        <f t="shared" si="216"/>
        <v>0</v>
      </c>
      <c r="EO150" s="72">
        <f t="shared" si="216"/>
        <v>0</v>
      </c>
      <c r="EP150" s="72">
        <f t="shared" si="216"/>
        <v>0</v>
      </c>
      <c r="ES150" s="72">
        <f t="shared" si="220"/>
        <v>0</v>
      </c>
      <c r="ET150" s="72">
        <f t="shared" si="220"/>
        <v>0</v>
      </c>
      <c r="EU150" s="72">
        <f t="shared" si="220"/>
        <v>65837.5</v>
      </c>
      <c r="EV150" s="72">
        <f t="shared" si="220"/>
        <v>0</v>
      </c>
      <c r="EW150" s="72">
        <f t="shared" si="220"/>
        <v>0</v>
      </c>
      <c r="EX150" s="72">
        <f t="shared" si="220"/>
        <v>0</v>
      </c>
      <c r="EY150" s="72">
        <f t="shared" si="220"/>
        <v>0</v>
      </c>
      <c r="EZ150" s="72">
        <f t="shared" si="220"/>
        <v>0</v>
      </c>
      <c r="FA150" s="72">
        <f t="shared" si="220"/>
        <v>0</v>
      </c>
      <c r="FB150" s="72">
        <f t="shared" si="220"/>
        <v>0</v>
      </c>
      <c r="FC150" s="72">
        <f t="shared" si="220"/>
        <v>0</v>
      </c>
      <c r="FD150" s="72">
        <f t="shared" si="217"/>
        <v>0</v>
      </c>
      <c r="FE150" s="72">
        <f t="shared" si="217"/>
        <v>0</v>
      </c>
      <c r="FF150" s="72">
        <f t="shared" si="217"/>
        <v>0</v>
      </c>
      <c r="FG150" s="72">
        <f t="shared" si="217"/>
        <v>0</v>
      </c>
      <c r="FH150" s="72">
        <f t="shared" si="217"/>
        <v>0</v>
      </c>
      <c r="FK150" s="72">
        <f t="shared" si="236"/>
        <v>0</v>
      </c>
      <c r="FL150" s="72">
        <f t="shared" si="236"/>
        <v>0</v>
      </c>
      <c r="FM150" s="72">
        <f t="shared" si="236"/>
        <v>0</v>
      </c>
      <c r="FN150" s="72">
        <f t="shared" si="236"/>
        <v>0</v>
      </c>
      <c r="FO150" s="72">
        <f t="shared" si="236"/>
        <v>0</v>
      </c>
      <c r="FP150" s="72">
        <f t="shared" si="236"/>
        <v>0</v>
      </c>
      <c r="FQ150" s="72">
        <f t="shared" si="236"/>
        <v>0</v>
      </c>
      <c r="FR150" s="72">
        <f t="shared" si="236"/>
        <v>0</v>
      </c>
      <c r="FS150" s="72">
        <f t="shared" si="236"/>
        <v>0</v>
      </c>
      <c r="FT150" s="72">
        <f t="shared" si="236"/>
        <v>0</v>
      </c>
      <c r="FU150" s="72">
        <f t="shared" si="236"/>
        <v>0</v>
      </c>
      <c r="FV150" s="72">
        <f t="shared" si="236"/>
        <v>0</v>
      </c>
      <c r="FW150" s="72">
        <f t="shared" si="236"/>
        <v>0</v>
      </c>
      <c r="FX150" s="72">
        <f t="shared" si="236"/>
        <v>0</v>
      </c>
      <c r="FY150" s="72">
        <f t="shared" si="236"/>
        <v>0</v>
      </c>
      <c r="FZ150" s="72">
        <f t="shared" si="236"/>
        <v>0</v>
      </c>
    </row>
    <row r="151" spans="2:182" s="63" customFormat="1" x14ac:dyDescent="0.25">
      <c r="B151" s="59">
        <v>131</v>
      </c>
      <c r="C151" s="60" t="s">
        <v>30</v>
      </c>
      <c r="D151" s="61" t="s">
        <v>52</v>
      </c>
      <c r="E151" s="74" t="s">
        <v>136</v>
      </c>
      <c r="F151" s="74" t="s">
        <v>137</v>
      </c>
      <c r="H151" s="64">
        <v>44887</v>
      </c>
      <c r="I151" s="64">
        <v>44897</v>
      </c>
      <c r="J151" s="64">
        <v>44904</v>
      </c>
      <c r="K151" s="64">
        <v>44912</v>
      </c>
      <c r="L151" s="64">
        <v>44915</v>
      </c>
      <c r="M151" s="64">
        <v>44927</v>
      </c>
      <c r="N151" s="64">
        <v>44958</v>
      </c>
      <c r="O151" s="65">
        <v>1</v>
      </c>
      <c r="Q151" s="65">
        <v>0</v>
      </c>
      <c r="R151" s="65">
        <v>0</v>
      </c>
      <c r="S151" s="66">
        <v>1</v>
      </c>
      <c r="T151" s="66">
        <v>0</v>
      </c>
      <c r="U151" s="66">
        <v>0</v>
      </c>
      <c r="V151" s="66">
        <v>0</v>
      </c>
      <c r="W151" s="66">
        <v>0</v>
      </c>
      <c r="X151" s="66">
        <v>0</v>
      </c>
      <c r="Y151" s="66">
        <v>0</v>
      </c>
      <c r="Z151" s="66"/>
      <c r="AA151" s="66"/>
      <c r="AB151" s="66"/>
      <c r="AC151" s="65"/>
      <c r="AD151" s="65"/>
      <c r="AE151" s="65"/>
      <c r="AF151" s="65"/>
      <c r="AG151" s="65"/>
      <c r="AI151" s="65">
        <f t="shared" si="0"/>
        <v>1</v>
      </c>
      <c r="AK151" s="67">
        <v>973087.99</v>
      </c>
      <c r="AL151" s="67">
        <v>158333</v>
      </c>
      <c r="AM151" s="67">
        <v>0</v>
      </c>
      <c r="AN151" s="67">
        <v>55000</v>
      </c>
      <c r="AO151" s="67">
        <f t="shared" si="195"/>
        <v>129547.70335500001</v>
      </c>
      <c r="AP151" s="67">
        <f t="shared" si="196"/>
        <v>79199.469300000012</v>
      </c>
      <c r="AQ151" s="67">
        <f t="shared" si="197"/>
        <v>6788.5259400000004</v>
      </c>
      <c r="AR151" s="67">
        <f t="shared" si="198"/>
        <v>0</v>
      </c>
      <c r="AS151" s="67">
        <f t="shared" si="237"/>
        <v>5531.4116562000017</v>
      </c>
      <c r="AT151" s="67">
        <f t="shared" si="26"/>
        <v>965353.87974879995</v>
      </c>
      <c r="AU151" s="68"/>
      <c r="AV151" s="69">
        <f t="shared" si="238"/>
        <v>973087.99</v>
      </c>
      <c r="AW151" s="69">
        <f t="shared" si="238"/>
        <v>158333</v>
      </c>
      <c r="AX151" s="69">
        <f t="shared" si="238"/>
        <v>0</v>
      </c>
      <c r="AY151" s="69">
        <f t="shared" si="230"/>
        <v>55000</v>
      </c>
      <c r="AZ151" s="67">
        <f t="shared" si="199"/>
        <v>27154.103760000002</v>
      </c>
      <c r="BA151" s="69">
        <f t="shared" si="200"/>
        <v>0</v>
      </c>
      <c r="BB151" s="69">
        <f t="shared" si="201"/>
        <v>10748.499405</v>
      </c>
      <c r="BC151" s="69">
        <f t="shared" si="202"/>
        <v>22515.277701000003</v>
      </c>
      <c r="BD151" s="69">
        <f t="shared" si="28"/>
        <v>65999.557750000007</v>
      </c>
      <c r="BE151" s="69">
        <f t="shared" si="239"/>
        <v>54736.199437499999</v>
      </c>
      <c r="BF151" s="69">
        <f t="shared" si="203"/>
        <v>2922.9130499624935</v>
      </c>
      <c r="BG151" s="69">
        <f t="shared" si="204"/>
        <v>98868.415833333333</v>
      </c>
      <c r="BH151" s="69">
        <f t="shared" si="205"/>
        <v>62500</v>
      </c>
      <c r="BI151" s="69">
        <f t="shared" si="206"/>
        <v>3337.5</v>
      </c>
      <c r="BJ151" s="69">
        <f t="shared" si="240"/>
        <v>0</v>
      </c>
      <c r="BK151" s="69">
        <f t="shared" si="207"/>
        <v>0</v>
      </c>
      <c r="BL151" s="69">
        <f t="shared" si="241"/>
        <v>0</v>
      </c>
      <c r="BM151" s="69"/>
      <c r="BN151" s="69">
        <f t="shared" si="29"/>
        <v>1535203.4569367957</v>
      </c>
      <c r="BO151" s="70"/>
      <c r="BP151" s="71">
        <f t="shared" si="231"/>
        <v>1246838.870866</v>
      </c>
      <c r="BQ151" s="71">
        <f t="shared" si="232"/>
        <v>123658.6702374625</v>
      </c>
      <c r="BR151" s="71">
        <f t="shared" si="233"/>
        <v>98868.415833333333</v>
      </c>
      <c r="BS151" s="71">
        <f t="shared" si="234"/>
        <v>65837.5</v>
      </c>
      <c r="BT151" s="71">
        <f t="shared" si="186"/>
        <v>0</v>
      </c>
      <c r="BU151" s="71">
        <f t="shared" si="235"/>
        <v>1535203.4569367957</v>
      </c>
      <c r="BW151" s="68"/>
      <c r="BX151" s="71">
        <f t="shared" si="223"/>
        <v>0</v>
      </c>
      <c r="BY151" s="71">
        <f t="shared" si="223"/>
        <v>0</v>
      </c>
      <c r="BZ151" s="71">
        <f t="shared" si="223"/>
        <v>1535203.4569367957</v>
      </c>
      <c r="CA151" s="71">
        <f t="shared" si="223"/>
        <v>0</v>
      </c>
      <c r="CB151" s="71">
        <f t="shared" si="223"/>
        <v>0</v>
      </c>
      <c r="CC151" s="71">
        <f t="shared" si="223"/>
        <v>0</v>
      </c>
      <c r="CD151" s="71">
        <f t="shared" si="223"/>
        <v>0</v>
      </c>
      <c r="CE151" s="71">
        <f t="shared" si="223"/>
        <v>0</v>
      </c>
      <c r="CF151" s="71">
        <f t="shared" si="223"/>
        <v>0</v>
      </c>
      <c r="CG151" s="71">
        <f t="shared" si="223"/>
        <v>0</v>
      </c>
      <c r="CH151" s="71">
        <f t="shared" si="223"/>
        <v>0</v>
      </c>
      <c r="CI151" s="71">
        <f t="shared" si="223"/>
        <v>0</v>
      </c>
      <c r="CJ151" s="71">
        <f t="shared" si="223"/>
        <v>0</v>
      </c>
      <c r="CK151" s="71">
        <f t="shared" si="223"/>
        <v>0</v>
      </c>
      <c r="CL151" s="71">
        <f t="shared" si="223"/>
        <v>0</v>
      </c>
      <c r="CM151" s="71">
        <f t="shared" si="223"/>
        <v>0</v>
      </c>
      <c r="CN151" s="71">
        <f t="shared" si="188"/>
        <v>0</v>
      </c>
      <c r="CQ151" s="72">
        <f t="shared" si="218"/>
        <v>0</v>
      </c>
      <c r="CR151" s="72">
        <f t="shared" si="218"/>
        <v>0</v>
      </c>
      <c r="CS151" s="72">
        <f t="shared" si="218"/>
        <v>1246838.870866</v>
      </c>
      <c r="CT151" s="72">
        <f t="shared" si="218"/>
        <v>0</v>
      </c>
      <c r="CU151" s="72">
        <f t="shared" si="218"/>
        <v>0</v>
      </c>
      <c r="CV151" s="72">
        <f t="shared" si="218"/>
        <v>0</v>
      </c>
      <c r="CW151" s="72">
        <f t="shared" si="218"/>
        <v>0</v>
      </c>
      <c r="CX151" s="72">
        <f t="shared" si="218"/>
        <v>0</v>
      </c>
      <c r="CY151" s="72">
        <f t="shared" si="218"/>
        <v>0</v>
      </c>
      <c r="CZ151" s="72">
        <f t="shared" si="218"/>
        <v>0</v>
      </c>
      <c r="DA151" s="72">
        <f t="shared" si="218"/>
        <v>0</v>
      </c>
      <c r="DB151" s="72">
        <f t="shared" si="215"/>
        <v>0</v>
      </c>
      <c r="DC151" s="72">
        <f t="shared" si="215"/>
        <v>0</v>
      </c>
      <c r="DD151" s="72">
        <f t="shared" si="215"/>
        <v>0</v>
      </c>
      <c r="DE151" s="72">
        <f t="shared" si="215"/>
        <v>0</v>
      </c>
      <c r="DF151" s="72">
        <f t="shared" si="215"/>
        <v>0</v>
      </c>
      <c r="DG151" s="73"/>
      <c r="DI151" s="72">
        <f t="shared" si="224"/>
        <v>0</v>
      </c>
      <c r="DJ151" s="72">
        <f t="shared" si="224"/>
        <v>0</v>
      </c>
      <c r="DK151" s="72">
        <f t="shared" si="224"/>
        <v>123658.6702374625</v>
      </c>
      <c r="DL151" s="72">
        <f t="shared" si="224"/>
        <v>0</v>
      </c>
      <c r="DM151" s="72">
        <f t="shared" si="224"/>
        <v>0</v>
      </c>
      <c r="DN151" s="72">
        <f t="shared" si="224"/>
        <v>0</v>
      </c>
      <c r="DO151" s="72">
        <f t="shared" si="224"/>
        <v>0</v>
      </c>
      <c r="DP151" s="72">
        <f t="shared" si="224"/>
        <v>0</v>
      </c>
      <c r="DQ151" s="72">
        <f t="shared" si="224"/>
        <v>0</v>
      </c>
      <c r="DR151" s="72">
        <f t="shared" si="224"/>
        <v>0</v>
      </c>
      <c r="DS151" s="72">
        <f t="shared" si="224"/>
        <v>0</v>
      </c>
      <c r="DT151" s="72">
        <f t="shared" si="224"/>
        <v>0</v>
      </c>
      <c r="DU151" s="72">
        <f t="shared" si="224"/>
        <v>0</v>
      </c>
      <c r="DV151" s="72">
        <f t="shared" si="224"/>
        <v>0</v>
      </c>
      <c r="DW151" s="72">
        <f t="shared" si="224"/>
        <v>0</v>
      </c>
      <c r="DX151" s="72">
        <f t="shared" si="224"/>
        <v>0</v>
      </c>
      <c r="EA151" s="72">
        <f t="shared" si="219"/>
        <v>0</v>
      </c>
      <c r="EB151" s="72">
        <f t="shared" si="219"/>
        <v>0</v>
      </c>
      <c r="EC151" s="72">
        <f t="shared" si="219"/>
        <v>98868.415833333333</v>
      </c>
      <c r="ED151" s="72">
        <f t="shared" si="219"/>
        <v>0</v>
      </c>
      <c r="EE151" s="72">
        <f t="shared" si="219"/>
        <v>0</v>
      </c>
      <c r="EF151" s="72">
        <f t="shared" si="219"/>
        <v>0</v>
      </c>
      <c r="EG151" s="72">
        <f t="shared" si="219"/>
        <v>0</v>
      </c>
      <c r="EH151" s="72">
        <f t="shared" si="219"/>
        <v>0</v>
      </c>
      <c r="EI151" s="72">
        <f t="shared" si="219"/>
        <v>0</v>
      </c>
      <c r="EJ151" s="72">
        <f t="shared" si="219"/>
        <v>0</v>
      </c>
      <c r="EK151" s="72">
        <f t="shared" si="219"/>
        <v>0</v>
      </c>
      <c r="EL151" s="72">
        <f t="shared" si="216"/>
        <v>0</v>
      </c>
      <c r="EM151" s="72">
        <f t="shared" si="216"/>
        <v>0</v>
      </c>
      <c r="EN151" s="72">
        <f t="shared" si="216"/>
        <v>0</v>
      </c>
      <c r="EO151" s="72">
        <f t="shared" si="216"/>
        <v>0</v>
      </c>
      <c r="EP151" s="72">
        <f t="shared" si="216"/>
        <v>0</v>
      </c>
      <c r="ES151" s="72">
        <f t="shared" si="220"/>
        <v>0</v>
      </c>
      <c r="ET151" s="72">
        <f t="shared" si="220"/>
        <v>0</v>
      </c>
      <c r="EU151" s="72">
        <f t="shared" si="220"/>
        <v>65837.5</v>
      </c>
      <c r="EV151" s="72">
        <f t="shared" si="220"/>
        <v>0</v>
      </c>
      <c r="EW151" s="72">
        <f t="shared" si="220"/>
        <v>0</v>
      </c>
      <c r="EX151" s="72">
        <f t="shared" si="220"/>
        <v>0</v>
      </c>
      <c r="EY151" s="72">
        <f t="shared" si="220"/>
        <v>0</v>
      </c>
      <c r="EZ151" s="72">
        <f t="shared" si="220"/>
        <v>0</v>
      </c>
      <c r="FA151" s="72">
        <f t="shared" si="220"/>
        <v>0</v>
      </c>
      <c r="FB151" s="72">
        <f t="shared" si="220"/>
        <v>0</v>
      </c>
      <c r="FC151" s="72">
        <f t="shared" si="220"/>
        <v>0</v>
      </c>
      <c r="FD151" s="72">
        <f t="shared" si="217"/>
        <v>0</v>
      </c>
      <c r="FE151" s="72">
        <f t="shared" si="217"/>
        <v>0</v>
      </c>
      <c r="FF151" s="72">
        <f t="shared" si="217"/>
        <v>0</v>
      </c>
      <c r="FG151" s="72">
        <f t="shared" si="217"/>
        <v>0</v>
      </c>
      <c r="FH151" s="72">
        <f t="shared" si="217"/>
        <v>0</v>
      </c>
      <c r="FK151" s="72">
        <f t="shared" si="236"/>
        <v>0</v>
      </c>
      <c r="FL151" s="72">
        <f t="shared" si="236"/>
        <v>0</v>
      </c>
      <c r="FM151" s="72">
        <f t="shared" si="236"/>
        <v>0</v>
      </c>
      <c r="FN151" s="72">
        <f t="shared" si="236"/>
        <v>0</v>
      </c>
      <c r="FO151" s="72">
        <f t="shared" si="236"/>
        <v>0</v>
      </c>
      <c r="FP151" s="72">
        <f t="shared" si="236"/>
        <v>0</v>
      </c>
      <c r="FQ151" s="72">
        <f t="shared" si="236"/>
        <v>0</v>
      </c>
      <c r="FR151" s="72">
        <f t="shared" si="236"/>
        <v>0</v>
      </c>
      <c r="FS151" s="72">
        <f t="shared" si="236"/>
        <v>0</v>
      </c>
      <c r="FT151" s="72">
        <f t="shared" si="236"/>
        <v>0</v>
      </c>
      <c r="FU151" s="72">
        <f t="shared" si="236"/>
        <v>0</v>
      </c>
      <c r="FV151" s="72">
        <f t="shared" si="236"/>
        <v>0</v>
      </c>
      <c r="FW151" s="72">
        <f t="shared" si="236"/>
        <v>0</v>
      </c>
      <c r="FX151" s="72">
        <f t="shared" si="236"/>
        <v>0</v>
      </c>
      <c r="FY151" s="72">
        <f t="shared" si="236"/>
        <v>0</v>
      </c>
      <c r="FZ151" s="72">
        <f t="shared" si="236"/>
        <v>0</v>
      </c>
    </row>
    <row r="152" spans="2:182" s="63" customFormat="1" x14ac:dyDescent="0.25">
      <c r="B152" s="59">
        <v>132</v>
      </c>
      <c r="C152" s="60" t="s">
        <v>30</v>
      </c>
      <c r="D152" s="61" t="s">
        <v>13</v>
      </c>
      <c r="E152" s="74" t="s">
        <v>136</v>
      </c>
      <c r="F152" s="74" t="s">
        <v>137</v>
      </c>
      <c r="H152" s="64">
        <v>44887</v>
      </c>
      <c r="I152" s="64">
        <v>44897</v>
      </c>
      <c r="J152" s="64">
        <v>44904</v>
      </c>
      <c r="K152" s="64">
        <v>44912</v>
      </c>
      <c r="L152" s="64">
        <v>44915</v>
      </c>
      <c r="M152" s="64">
        <v>44927</v>
      </c>
      <c r="N152" s="64">
        <v>44986</v>
      </c>
      <c r="O152" s="65">
        <v>2</v>
      </c>
      <c r="Q152" s="65">
        <v>0</v>
      </c>
      <c r="R152" s="65">
        <v>0</v>
      </c>
      <c r="S152" s="66">
        <v>0</v>
      </c>
      <c r="T152" s="66">
        <v>0</v>
      </c>
      <c r="U152" s="66">
        <v>0</v>
      </c>
      <c r="V152" s="66">
        <v>0</v>
      </c>
      <c r="W152" s="66">
        <v>0</v>
      </c>
      <c r="X152" s="66">
        <v>1</v>
      </c>
      <c r="Y152" s="66">
        <v>1</v>
      </c>
      <c r="Z152" s="66"/>
      <c r="AA152" s="66"/>
      <c r="AB152" s="66"/>
      <c r="AC152" s="65"/>
      <c r="AD152" s="65"/>
      <c r="AE152" s="65"/>
      <c r="AF152" s="65"/>
      <c r="AG152" s="65"/>
      <c r="AI152" s="65">
        <f t="shared" si="0"/>
        <v>2</v>
      </c>
      <c r="AK152" s="67">
        <v>973087.99</v>
      </c>
      <c r="AL152" s="67">
        <v>158333</v>
      </c>
      <c r="AM152" s="67">
        <v>0</v>
      </c>
      <c r="AN152" s="67">
        <v>55000</v>
      </c>
      <c r="AO152" s="67">
        <f t="shared" si="195"/>
        <v>129547.70335500001</v>
      </c>
      <c r="AP152" s="67">
        <f t="shared" si="196"/>
        <v>79199.469300000012</v>
      </c>
      <c r="AQ152" s="67">
        <f t="shared" si="197"/>
        <v>6788.5259400000004</v>
      </c>
      <c r="AR152" s="67">
        <f t="shared" si="198"/>
        <v>0</v>
      </c>
      <c r="AS152" s="67">
        <f t="shared" si="237"/>
        <v>5531.4116562000017</v>
      </c>
      <c r="AT152" s="67">
        <f t="shared" si="26"/>
        <v>965353.87974879995</v>
      </c>
      <c r="AU152" s="68"/>
      <c r="AV152" s="69">
        <f t="shared" si="238"/>
        <v>973087.99</v>
      </c>
      <c r="AW152" s="69">
        <f t="shared" si="238"/>
        <v>158333</v>
      </c>
      <c r="AX152" s="69">
        <f t="shared" si="238"/>
        <v>0</v>
      </c>
      <c r="AY152" s="69">
        <f t="shared" si="230"/>
        <v>55000</v>
      </c>
      <c r="AZ152" s="67">
        <f t="shared" si="199"/>
        <v>27154.103760000002</v>
      </c>
      <c r="BA152" s="69">
        <f t="shared" si="200"/>
        <v>0</v>
      </c>
      <c r="BB152" s="69">
        <f t="shared" si="201"/>
        <v>10748.499405</v>
      </c>
      <c r="BC152" s="69">
        <f t="shared" si="202"/>
        <v>22515.277701000003</v>
      </c>
      <c r="BD152" s="69">
        <f t="shared" si="28"/>
        <v>65999.557750000007</v>
      </c>
      <c r="BE152" s="69">
        <f t="shared" si="239"/>
        <v>54736.199437499999</v>
      </c>
      <c r="BF152" s="69">
        <f t="shared" si="203"/>
        <v>2922.9130499624935</v>
      </c>
      <c r="BG152" s="69">
        <f t="shared" si="204"/>
        <v>98868.415833333333</v>
      </c>
      <c r="BH152" s="69">
        <f t="shared" si="205"/>
        <v>62500</v>
      </c>
      <c r="BI152" s="69">
        <f t="shared" si="206"/>
        <v>3337.5</v>
      </c>
      <c r="BJ152" s="69">
        <f t="shared" si="240"/>
        <v>0</v>
      </c>
      <c r="BK152" s="69">
        <f t="shared" si="207"/>
        <v>0</v>
      </c>
      <c r="BL152" s="69">
        <f t="shared" si="241"/>
        <v>0</v>
      </c>
      <c r="BM152" s="69"/>
      <c r="BN152" s="69">
        <f t="shared" si="29"/>
        <v>1535203.4569367957</v>
      </c>
      <c r="BO152" s="70"/>
      <c r="BP152" s="71">
        <f t="shared" si="231"/>
        <v>1246838.870866</v>
      </c>
      <c r="BQ152" s="71">
        <f t="shared" si="232"/>
        <v>123658.6702374625</v>
      </c>
      <c r="BR152" s="71">
        <f t="shared" si="233"/>
        <v>98868.415833333333</v>
      </c>
      <c r="BS152" s="71">
        <f t="shared" si="234"/>
        <v>65837.5</v>
      </c>
      <c r="BT152" s="71">
        <f t="shared" si="186"/>
        <v>0</v>
      </c>
      <c r="BU152" s="71">
        <f t="shared" si="235"/>
        <v>1535203.4569367957</v>
      </c>
      <c r="BW152" s="68"/>
      <c r="BX152" s="71">
        <f t="shared" si="223"/>
        <v>0</v>
      </c>
      <c r="BY152" s="71">
        <f t="shared" si="223"/>
        <v>0</v>
      </c>
      <c r="BZ152" s="71">
        <f t="shared" si="223"/>
        <v>0</v>
      </c>
      <c r="CA152" s="71">
        <f t="shared" si="223"/>
        <v>0</v>
      </c>
      <c r="CB152" s="71">
        <f t="shared" si="223"/>
        <v>0</v>
      </c>
      <c r="CC152" s="71">
        <f t="shared" si="223"/>
        <v>0</v>
      </c>
      <c r="CD152" s="71">
        <f t="shared" si="223"/>
        <v>0</v>
      </c>
      <c r="CE152" s="71">
        <f t="shared" si="223"/>
        <v>1535203.4569367957</v>
      </c>
      <c r="CF152" s="71">
        <f t="shared" si="223"/>
        <v>1535203.4569367957</v>
      </c>
      <c r="CG152" s="71">
        <f t="shared" si="223"/>
        <v>0</v>
      </c>
      <c r="CH152" s="71">
        <f t="shared" si="223"/>
        <v>0</v>
      </c>
      <c r="CI152" s="71">
        <f t="shared" si="223"/>
        <v>0</v>
      </c>
      <c r="CJ152" s="71">
        <f t="shared" si="223"/>
        <v>0</v>
      </c>
      <c r="CK152" s="71">
        <f t="shared" si="223"/>
        <v>0</v>
      </c>
      <c r="CL152" s="71">
        <f t="shared" si="223"/>
        <v>0</v>
      </c>
      <c r="CM152" s="71">
        <f t="shared" si="223"/>
        <v>0</v>
      </c>
      <c r="CN152" s="71">
        <f t="shared" si="188"/>
        <v>0</v>
      </c>
      <c r="CQ152" s="72">
        <f t="shared" si="218"/>
        <v>0</v>
      </c>
      <c r="CR152" s="72">
        <f t="shared" si="218"/>
        <v>0</v>
      </c>
      <c r="CS152" s="72">
        <f t="shared" si="218"/>
        <v>0</v>
      </c>
      <c r="CT152" s="72">
        <f t="shared" si="218"/>
        <v>0</v>
      </c>
      <c r="CU152" s="72">
        <f t="shared" si="218"/>
        <v>0</v>
      </c>
      <c r="CV152" s="72">
        <f t="shared" si="218"/>
        <v>0</v>
      </c>
      <c r="CW152" s="72">
        <f t="shared" si="218"/>
        <v>0</v>
      </c>
      <c r="CX152" s="72">
        <f t="shared" si="218"/>
        <v>1246838.870866</v>
      </c>
      <c r="CY152" s="72">
        <f t="shared" si="218"/>
        <v>1246838.870866</v>
      </c>
      <c r="CZ152" s="72">
        <f t="shared" si="218"/>
        <v>0</v>
      </c>
      <c r="DA152" s="72">
        <f t="shared" si="218"/>
        <v>0</v>
      </c>
      <c r="DB152" s="72">
        <f t="shared" si="215"/>
        <v>0</v>
      </c>
      <c r="DC152" s="72">
        <f t="shared" si="215"/>
        <v>0</v>
      </c>
      <c r="DD152" s="72">
        <f t="shared" si="215"/>
        <v>0</v>
      </c>
      <c r="DE152" s="72">
        <f t="shared" si="215"/>
        <v>0</v>
      </c>
      <c r="DF152" s="72">
        <f t="shared" si="215"/>
        <v>0</v>
      </c>
      <c r="DG152" s="73"/>
      <c r="DI152" s="72">
        <f t="shared" si="224"/>
        <v>0</v>
      </c>
      <c r="DJ152" s="72">
        <f t="shared" si="224"/>
        <v>0</v>
      </c>
      <c r="DK152" s="72">
        <f t="shared" si="224"/>
        <v>0</v>
      </c>
      <c r="DL152" s="72">
        <f t="shared" si="224"/>
        <v>0</v>
      </c>
      <c r="DM152" s="72">
        <f t="shared" si="224"/>
        <v>0</v>
      </c>
      <c r="DN152" s="72">
        <f t="shared" si="224"/>
        <v>0</v>
      </c>
      <c r="DO152" s="72">
        <f t="shared" si="224"/>
        <v>0</v>
      </c>
      <c r="DP152" s="72">
        <f t="shared" si="224"/>
        <v>123658.6702374625</v>
      </c>
      <c r="DQ152" s="72">
        <f t="shared" si="224"/>
        <v>123658.6702374625</v>
      </c>
      <c r="DR152" s="72">
        <f t="shared" si="224"/>
        <v>0</v>
      </c>
      <c r="DS152" s="72">
        <f t="shared" si="224"/>
        <v>0</v>
      </c>
      <c r="DT152" s="72">
        <f t="shared" si="224"/>
        <v>0</v>
      </c>
      <c r="DU152" s="72">
        <f t="shared" si="224"/>
        <v>0</v>
      </c>
      <c r="DV152" s="72">
        <f t="shared" si="224"/>
        <v>0</v>
      </c>
      <c r="DW152" s="72">
        <f t="shared" si="224"/>
        <v>0</v>
      </c>
      <c r="DX152" s="72">
        <f t="shared" si="224"/>
        <v>0</v>
      </c>
      <c r="EA152" s="72">
        <f t="shared" si="219"/>
        <v>0</v>
      </c>
      <c r="EB152" s="72">
        <f t="shared" si="219"/>
        <v>0</v>
      </c>
      <c r="EC152" s="72">
        <f t="shared" si="219"/>
        <v>0</v>
      </c>
      <c r="ED152" s="72">
        <f t="shared" si="219"/>
        <v>0</v>
      </c>
      <c r="EE152" s="72">
        <f t="shared" si="219"/>
        <v>0</v>
      </c>
      <c r="EF152" s="72">
        <f t="shared" si="219"/>
        <v>0</v>
      </c>
      <c r="EG152" s="72">
        <f t="shared" si="219"/>
        <v>0</v>
      </c>
      <c r="EH152" s="72">
        <f t="shared" si="219"/>
        <v>98868.415833333333</v>
      </c>
      <c r="EI152" s="72">
        <f t="shared" si="219"/>
        <v>98868.415833333333</v>
      </c>
      <c r="EJ152" s="72">
        <f t="shared" si="219"/>
        <v>0</v>
      </c>
      <c r="EK152" s="72">
        <f t="shared" si="219"/>
        <v>0</v>
      </c>
      <c r="EL152" s="72">
        <f t="shared" si="216"/>
        <v>0</v>
      </c>
      <c r="EM152" s="72">
        <f t="shared" si="216"/>
        <v>0</v>
      </c>
      <c r="EN152" s="72">
        <f t="shared" si="216"/>
        <v>0</v>
      </c>
      <c r="EO152" s="72">
        <f t="shared" si="216"/>
        <v>0</v>
      </c>
      <c r="EP152" s="72">
        <f t="shared" si="216"/>
        <v>0</v>
      </c>
      <c r="ES152" s="72">
        <f t="shared" si="220"/>
        <v>0</v>
      </c>
      <c r="ET152" s="72">
        <f t="shared" si="220"/>
        <v>0</v>
      </c>
      <c r="EU152" s="72">
        <f t="shared" si="220"/>
        <v>0</v>
      </c>
      <c r="EV152" s="72">
        <f t="shared" si="220"/>
        <v>0</v>
      </c>
      <c r="EW152" s="72">
        <f t="shared" si="220"/>
        <v>0</v>
      </c>
      <c r="EX152" s="72">
        <f t="shared" si="220"/>
        <v>0</v>
      </c>
      <c r="EY152" s="72">
        <f t="shared" si="220"/>
        <v>0</v>
      </c>
      <c r="EZ152" s="72">
        <f t="shared" si="220"/>
        <v>65837.5</v>
      </c>
      <c r="FA152" s="72">
        <f t="shared" si="220"/>
        <v>65837.5</v>
      </c>
      <c r="FB152" s="72">
        <f t="shared" si="220"/>
        <v>0</v>
      </c>
      <c r="FC152" s="72">
        <f t="shared" si="220"/>
        <v>0</v>
      </c>
      <c r="FD152" s="72">
        <f t="shared" si="217"/>
        <v>0</v>
      </c>
      <c r="FE152" s="72">
        <f t="shared" si="217"/>
        <v>0</v>
      </c>
      <c r="FF152" s="72">
        <f t="shared" si="217"/>
        <v>0</v>
      </c>
      <c r="FG152" s="72">
        <f t="shared" si="217"/>
        <v>0</v>
      </c>
      <c r="FH152" s="72">
        <f t="shared" si="217"/>
        <v>0</v>
      </c>
      <c r="FK152" s="72">
        <f t="shared" si="236"/>
        <v>0</v>
      </c>
      <c r="FL152" s="72">
        <f t="shared" si="236"/>
        <v>0</v>
      </c>
      <c r="FM152" s="72">
        <f t="shared" si="236"/>
        <v>0</v>
      </c>
      <c r="FN152" s="72">
        <f t="shared" si="236"/>
        <v>0</v>
      </c>
      <c r="FO152" s="72">
        <f t="shared" si="236"/>
        <v>0</v>
      </c>
      <c r="FP152" s="72">
        <f t="shared" si="236"/>
        <v>0</v>
      </c>
      <c r="FQ152" s="72">
        <f t="shared" si="236"/>
        <v>0</v>
      </c>
      <c r="FR152" s="72">
        <f t="shared" si="236"/>
        <v>0</v>
      </c>
      <c r="FS152" s="72">
        <f t="shared" si="236"/>
        <v>0</v>
      </c>
      <c r="FT152" s="72">
        <f t="shared" si="236"/>
        <v>0</v>
      </c>
      <c r="FU152" s="72">
        <f t="shared" si="236"/>
        <v>0</v>
      </c>
      <c r="FV152" s="72">
        <f t="shared" si="236"/>
        <v>0</v>
      </c>
      <c r="FW152" s="72">
        <f t="shared" si="236"/>
        <v>0</v>
      </c>
      <c r="FX152" s="72">
        <f t="shared" si="236"/>
        <v>0</v>
      </c>
      <c r="FY152" s="72">
        <f t="shared" si="236"/>
        <v>0</v>
      </c>
      <c r="FZ152" s="72">
        <f t="shared" si="236"/>
        <v>0</v>
      </c>
    </row>
    <row r="153" spans="2:182" s="63" customFormat="1" x14ac:dyDescent="0.25">
      <c r="B153" s="59">
        <v>133</v>
      </c>
      <c r="C153" s="60" t="s">
        <v>30</v>
      </c>
      <c r="D153" s="61" t="s">
        <v>13</v>
      </c>
      <c r="E153" s="74" t="s">
        <v>136</v>
      </c>
      <c r="F153" s="74" t="s">
        <v>137</v>
      </c>
      <c r="H153" s="64">
        <v>44887</v>
      </c>
      <c r="I153" s="64">
        <v>44897</v>
      </c>
      <c r="J153" s="64">
        <v>44904</v>
      </c>
      <c r="K153" s="64">
        <v>44912</v>
      </c>
      <c r="L153" s="64">
        <v>44915</v>
      </c>
      <c r="M153" s="64">
        <v>44927</v>
      </c>
      <c r="N153" s="64">
        <v>44986</v>
      </c>
      <c r="O153" s="65">
        <v>2</v>
      </c>
      <c r="Q153" s="65">
        <v>0</v>
      </c>
      <c r="R153" s="65">
        <v>0</v>
      </c>
      <c r="S153" s="66">
        <v>0</v>
      </c>
      <c r="T153" s="66">
        <v>0</v>
      </c>
      <c r="U153" s="66">
        <v>0</v>
      </c>
      <c r="V153" s="66">
        <v>0</v>
      </c>
      <c r="W153" s="66">
        <v>0</v>
      </c>
      <c r="X153" s="66">
        <v>1</v>
      </c>
      <c r="Y153" s="66">
        <v>1</v>
      </c>
      <c r="Z153" s="66"/>
      <c r="AA153" s="66"/>
      <c r="AB153" s="66"/>
      <c r="AC153" s="65"/>
      <c r="AD153" s="65"/>
      <c r="AE153" s="65"/>
      <c r="AF153" s="65"/>
      <c r="AG153" s="65"/>
      <c r="AI153" s="65">
        <f t="shared" si="0"/>
        <v>2</v>
      </c>
      <c r="AK153" s="67">
        <v>973087.99</v>
      </c>
      <c r="AL153" s="67">
        <v>158333</v>
      </c>
      <c r="AM153" s="67">
        <v>0</v>
      </c>
      <c r="AN153" s="67">
        <v>55000</v>
      </c>
      <c r="AO153" s="67">
        <f t="shared" si="195"/>
        <v>129547.70335500001</v>
      </c>
      <c r="AP153" s="67">
        <f t="shared" si="196"/>
        <v>79199.469300000012</v>
      </c>
      <c r="AQ153" s="67">
        <f t="shared" si="197"/>
        <v>6788.5259400000004</v>
      </c>
      <c r="AR153" s="67">
        <f t="shared" si="198"/>
        <v>0</v>
      </c>
      <c r="AS153" s="67">
        <f t="shared" si="237"/>
        <v>5531.4116562000017</v>
      </c>
      <c r="AT153" s="67">
        <f t="shared" si="26"/>
        <v>965353.87974879995</v>
      </c>
      <c r="AU153" s="68"/>
      <c r="AV153" s="69">
        <f t="shared" si="238"/>
        <v>973087.99</v>
      </c>
      <c r="AW153" s="69">
        <f t="shared" si="238"/>
        <v>158333</v>
      </c>
      <c r="AX153" s="69">
        <f t="shared" si="238"/>
        <v>0</v>
      </c>
      <c r="AY153" s="69">
        <f t="shared" si="230"/>
        <v>55000</v>
      </c>
      <c r="AZ153" s="67">
        <f t="shared" si="199"/>
        <v>27154.103760000002</v>
      </c>
      <c r="BA153" s="69">
        <f t="shared" si="200"/>
        <v>0</v>
      </c>
      <c r="BB153" s="69">
        <f t="shared" si="201"/>
        <v>10748.499405</v>
      </c>
      <c r="BC153" s="69">
        <f t="shared" si="202"/>
        <v>22515.277701000003</v>
      </c>
      <c r="BD153" s="69">
        <f t="shared" si="28"/>
        <v>65999.557750000007</v>
      </c>
      <c r="BE153" s="69">
        <f t="shared" si="239"/>
        <v>54736.199437499999</v>
      </c>
      <c r="BF153" s="69">
        <f t="shared" si="203"/>
        <v>2922.9130499624935</v>
      </c>
      <c r="BG153" s="69">
        <f t="shared" si="204"/>
        <v>98868.415833333333</v>
      </c>
      <c r="BH153" s="69">
        <f t="shared" si="205"/>
        <v>62500</v>
      </c>
      <c r="BI153" s="69">
        <f t="shared" si="206"/>
        <v>3337.5</v>
      </c>
      <c r="BJ153" s="69">
        <f t="shared" si="240"/>
        <v>0</v>
      </c>
      <c r="BK153" s="69">
        <f t="shared" si="207"/>
        <v>0</v>
      </c>
      <c r="BL153" s="69">
        <f t="shared" si="241"/>
        <v>0</v>
      </c>
      <c r="BM153" s="69"/>
      <c r="BN153" s="69">
        <f t="shared" si="29"/>
        <v>1535203.4569367957</v>
      </c>
      <c r="BO153" s="70"/>
      <c r="BP153" s="71">
        <f t="shared" si="231"/>
        <v>1246838.870866</v>
      </c>
      <c r="BQ153" s="71">
        <f t="shared" si="232"/>
        <v>123658.6702374625</v>
      </c>
      <c r="BR153" s="71">
        <f t="shared" si="233"/>
        <v>98868.415833333333</v>
      </c>
      <c r="BS153" s="71">
        <f t="shared" si="234"/>
        <v>65837.5</v>
      </c>
      <c r="BT153" s="71">
        <f t="shared" si="186"/>
        <v>0</v>
      </c>
      <c r="BU153" s="71">
        <f t="shared" si="235"/>
        <v>1535203.4569367957</v>
      </c>
      <c r="BW153" s="68"/>
      <c r="BX153" s="71">
        <f t="shared" si="223"/>
        <v>0</v>
      </c>
      <c r="BY153" s="71">
        <f t="shared" si="223"/>
        <v>0</v>
      </c>
      <c r="BZ153" s="71">
        <f t="shared" si="223"/>
        <v>0</v>
      </c>
      <c r="CA153" s="71">
        <f t="shared" si="223"/>
        <v>0</v>
      </c>
      <c r="CB153" s="71">
        <f t="shared" si="223"/>
        <v>0</v>
      </c>
      <c r="CC153" s="71">
        <f t="shared" si="223"/>
        <v>0</v>
      </c>
      <c r="CD153" s="71">
        <f t="shared" si="223"/>
        <v>0</v>
      </c>
      <c r="CE153" s="71">
        <f t="shared" si="223"/>
        <v>1535203.4569367957</v>
      </c>
      <c r="CF153" s="71">
        <f t="shared" si="223"/>
        <v>1535203.4569367957</v>
      </c>
      <c r="CG153" s="71">
        <f t="shared" si="223"/>
        <v>0</v>
      </c>
      <c r="CH153" s="71">
        <f t="shared" si="223"/>
        <v>0</v>
      </c>
      <c r="CI153" s="71">
        <f t="shared" si="223"/>
        <v>0</v>
      </c>
      <c r="CJ153" s="71">
        <f t="shared" si="223"/>
        <v>0</v>
      </c>
      <c r="CK153" s="71">
        <f t="shared" si="223"/>
        <v>0</v>
      </c>
      <c r="CL153" s="71">
        <f t="shared" si="223"/>
        <v>0</v>
      </c>
      <c r="CM153" s="71">
        <f t="shared" si="223"/>
        <v>0</v>
      </c>
      <c r="CN153" s="71">
        <f t="shared" si="188"/>
        <v>0</v>
      </c>
      <c r="CQ153" s="72">
        <f t="shared" si="218"/>
        <v>0</v>
      </c>
      <c r="CR153" s="72">
        <f t="shared" si="218"/>
        <v>0</v>
      </c>
      <c r="CS153" s="72">
        <f t="shared" si="218"/>
        <v>0</v>
      </c>
      <c r="CT153" s="72">
        <f t="shared" si="218"/>
        <v>0</v>
      </c>
      <c r="CU153" s="72">
        <f t="shared" si="218"/>
        <v>0</v>
      </c>
      <c r="CV153" s="72">
        <f t="shared" si="218"/>
        <v>0</v>
      </c>
      <c r="CW153" s="72">
        <f t="shared" si="218"/>
        <v>0</v>
      </c>
      <c r="CX153" s="72">
        <f t="shared" si="218"/>
        <v>1246838.870866</v>
      </c>
      <c r="CY153" s="72">
        <f t="shared" si="218"/>
        <v>1246838.870866</v>
      </c>
      <c r="CZ153" s="72">
        <f t="shared" si="218"/>
        <v>0</v>
      </c>
      <c r="DA153" s="72">
        <f t="shared" si="218"/>
        <v>0</v>
      </c>
      <c r="DB153" s="72">
        <f t="shared" si="215"/>
        <v>0</v>
      </c>
      <c r="DC153" s="72">
        <f t="shared" si="215"/>
        <v>0</v>
      </c>
      <c r="DD153" s="72">
        <f t="shared" si="215"/>
        <v>0</v>
      </c>
      <c r="DE153" s="72">
        <f t="shared" si="215"/>
        <v>0</v>
      </c>
      <c r="DF153" s="72">
        <f t="shared" si="215"/>
        <v>0</v>
      </c>
      <c r="DG153" s="73"/>
      <c r="DI153" s="72">
        <f t="shared" si="224"/>
        <v>0</v>
      </c>
      <c r="DJ153" s="72">
        <f t="shared" si="224"/>
        <v>0</v>
      </c>
      <c r="DK153" s="72">
        <f t="shared" si="224"/>
        <v>0</v>
      </c>
      <c r="DL153" s="72">
        <f t="shared" si="224"/>
        <v>0</v>
      </c>
      <c r="DM153" s="72">
        <f t="shared" si="224"/>
        <v>0</v>
      </c>
      <c r="DN153" s="72">
        <f t="shared" si="224"/>
        <v>0</v>
      </c>
      <c r="DO153" s="72">
        <f t="shared" si="224"/>
        <v>0</v>
      </c>
      <c r="DP153" s="72">
        <f t="shared" si="224"/>
        <v>123658.6702374625</v>
      </c>
      <c r="DQ153" s="72">
        <f t="shared" si="224"/>
        <v>123658.6702374625</v>
      </c>
      <c r="DR153" s="72">
        <f t="shared" si="224"/>
        <v>0</v>
      </c>
      <c r="DS153" s="72">
        <f t="shared" si="224"/>
        <v>0</v>
      </c>
      <c r="DT153" s="72">
        <f t="shared" si="224"/>
        <v>0</v>
      </c>
      <c r="DU153" s="72">
        <f t="shared" si="224"/>
        <v>0</v>
      </c>
      <c r="DV153" s="72">
        <f t="shared" si="224"/>
        <v>0</v>
      </c>
      <c r="DW153" s="72">
        <f t="shared" si="224"/>
        <v>0</v>
      </c>
      <c r="DX153" s="72">
        <f t="shared" si="224"/>
        <v>0</v>
      </c>
      <c r="EA153" s="72">
        <f t="shared" si="219"/>
        <v>0</v>
      </c>
      <c r="EB153" s="72">
        <f t="shared" si="219"/>
        <v>0</v>
      </c>
      <c r="EC153" s="72">
        <f t="shared" si="219"/>
        <v>0</v>
      </c>
      <c r="ED153" s="72">
        <f t="shared" si="219"/>
        <v>0</v>
      </c>
      <c r="EE153" s="72">
        <f t="shared" si="219"/>
        <v>0</v>
      </c>
      <c r="EF153" s="72">
        <f t="shared" si="219"/>
        <v>0</v>
      </c>
      <c r="EG153" s="72">
        <f t="shared" si="219"/>
        <v>0</v>
      </c>
      <c r="EH153" s="72">
        <f t="shared" si="219"/>
        <v>98868.415833333333</v>
      </c>
      <c r="EI153" s="72">
        <f t="shared" si="219"/>
        <v>98868.415833333333</v>
      </c>
      <c r="EJ153" s="72">
        <f t="shared" si="219"/>
        <v>0</v>
      </c>
      <c r="EK153" s="72">
        <f t="shared" si="219"/>
        <v>0</v>
      </c>
      <c r="EL153" s="72">
        <f t="shared" si="216"/>
        <v>0</v>
      </c>
      <c r="EM153" s="72">
        <f t="shared" si="216"/>
        <v>0</v>
      </c>
      <c r="EN153" s="72">
        <f t="shared" si="216"/>
        <v>0</v>
      </c>
      <c r="EO153" s="72">
        <f t="shared" si="216"/>
        <v>0</v>
      </c>
      <c r="EP153" s="72">
        <f t="shared" si="216"/>
        <v>0</v>
      </c>
      <c r="ES153" s="72">
        <f t="shared" si="220"/>
        <v>0</v>
      </c>
      <c r="ET153" s="72">
        <f t="shared" si="220"/>
        <v>0</v>
      </c>
      <c r="EU153" s="72">
        <f t="shared" si="220"/>
        <v>0</v>
      </c>
      <c r="EV153" s="72">
        <f t="shared" si="220"/>
        <v>0</v>
      </c>
      <c r="EW153" s="72">
        <f t="shared" si="220"/>
        <v>0</v>
      </c>
      <c r="EX153" s="72">
        <f t="shared" si="220"/>
        <v>0</v>
      </c>
      <c r="EY153" s="72">
        <f t="shared" si="220"/>
        <v>0</v>
      </c>
      <c r="EZ153" s="72">
        <f t="shared" si="220"/>
        <v>65837.5</v>
      </c>
      <c r="FA153" s="72">
        <f t="shared" si="220"/>
        <v>65837.5</v>
      </c>
      <c r="FB153" s="72">
        <f t="shared" si="220"/>
        <v>0</v>
      </c>
      <c r="FC153" s="72">
        <f t="shared" si="220"/>
        <v>0</v>
      </c>
      <c r="FD153" s="72">
        <f t="shared" si="217"/>
        <v>0</v>
      </c>
      <c r="FE153" s="72">
        <f t="shared" si="217"/>
        <v>0</v>
      </c>
      <c r="FF153" s="72">
        <f t="shared" si="217"/>
        <v>0</v>
      </c>
      <c r="FG153" s="72">
        <f t="shared" si="217"/>
        <v>0</v>
      </c>
      <c r="FH153" s="72">
        <f t="shared" si="217"/>
        <v>0</v>
      </c>
      <c r="FK153" s="72">
        <f t="shared" si="236"/>
        <v>0</v>
      </c>
      <c r="FL153" s="72">
        <f t="shared" si="236"/>
        <v>0</v>
      </c>
      <c r="FM153" s="72">
        <f t="shared" si="236"/>
        <v>0</v>
      </c>
      <c r="FN153" s="72">
        <f t="shared" si="236"/>
        <v>0</v>
      </c>
      <c r="FO153" s="72">
        <f t="shared" si="236"/>
        <v>0</v>
      </c>
      <c r="FP153" s="72">
        <f t="shared" si="236"/>
        <v>0</v>
      </c>
      <c r="FQ153" s="72">
        <f t="shared" si="236"/>
        <v>0</v>
      </c>
      <c r="FR153" s="72">
        <f t="shared" si="236"/>
        <v>0</v>
      </c>
      <c r="FS153" s="72">
        <f t="shared" si="236"/>
        <v>0</v>
      </c>
      <c r="FT153" s="72">
        <f t="shared" si="236"/>
        <v>0</v>
      </c>
      <c r="FU153" s="72">
        <f t="shared" si="236"/>
        <v>0</v>
      </c>
      <c r="FV153" s="72">
        <f t="shared" si="236"/>
        <v>0</v>
      </c>
      <c r="FW153" s="72">
        <f t="shared" si="236"/>
        <v>0</v>
      </c>
      <c r="FX153" s="72">
        <f t="shared" si="236"/>
        <v>0</v>
      </c>
      <c r="FY153" s="72">
        <f t="shared" si="236"/>
        <v>0</v>
      </c>
      <c r="FZ153" s="72">
        <f t="shared" si="236"/>
        <v>0</v>
      </c>
    </row>
    <row r="154" spans="2:182" s="63" customFormat="1" x14ac:dyDescent="0.25">
      <c r="B154" s="59">
        <v>134</v>
      </c>
      <c r="C154" s="60" t="s">
        <v>30</v>
      </c>
      <c r="D154" s="61" t="s">
        <v>13</v>
      </c>
      <c r="E154" s="74" t="s">
        <v>136</v>
      </c>
      <c r="F154" s="74" t="s">
        <v>137</v>
      </c>
      <c r="H154" s="64">
        <v>44887</v>
      </c>
      <c r="I154" s="64">
        <v>44897</v>
      </c>
      <c r="J154" s="64">
        <v>44904</v>
      </c>
      <c r="K154" s="64">
        <v>44912</v>
      </c>
      <c r="L154" s="64">
        <v>44915</v>
      </c>
      <c r="M154" s="64">
        <v>44927</v>
      </c>
      <c r="N154" s="64">
        <v>44986</v>
      </c>
      <c r="O154" s="65">
        <v>2</v>
      </c>
      <c r="Q154" s="65">
        <v>0</v>
      </c>
      <c r="R154" s="65">
        <v>0</v>
      </c>
      <c r="S154" s="66">
        <v>0</v>
      </c>
      <c r="T154" s="66">
        <v>0</v>
      </c>
      <c r="U154" s="66">
        <v>0</v>
      </c>
      <c r="V154" s="66">
        <v>0</v>
      </c>
      <c r="W154" s="66">
        <v>0</v>
      </c>
      <c r="X154" s="66">
        <v>1</v>
      </c>
      <c r="Y154" s="66">
        <v>1</v>
      </c>
      <c r="Z154" s="66"/>
      <c r="AA154" s="66"/>
      <c r="AB154" s="66"/>
      <c r="AC154" s="65"/>
      <c r="AD154" s="65"/>
      <c r="AE154" s="65"/>
      <c r="AF154" s="65"/>
      <c r="AG154" s="65"/>
      <c r="AI154" s="65">
        <f t="shared" si="0"/>
        <v>2</v>
      </c>
      <c r="AK154" s="67">
        <v>973087.99</v>
      </c>
      <c r="AL154" s="67">
        <v>158333</v>
      </c>
      <c r="AM154" s="67">
        <v>0</v>
      </c>
      <c r="AN154" s="67">
        <v>55000</v>
      </c>
      <c r="AO154" s="67">
        <f t="shared" si="195"/>
        <v>129547.70335500001</v>
      </c>
      <c r="AP154" s="67">
        <f t="shared" si="196"/>
        <v>79199.469300000012</v>
      </c>
      <c r="AQ154" s="67">
        <f t="shared" si="197"/>
        <v>6788.5259400000004</v>
      </c>
      <c r="AR154" s="67">
        <f t="shared" si="198"/>
        <v>0</v>
      </c>
      <c r="AS154" s="67">
        <f t="shared" si="237"/>
        <v>5531.4116562000017</v>
      </c>
      <c r="AT154" s="67">
        <f t="shared" si="26"/>
        <v>965353.87974879995</v>
      </c>
      <c r="AU154" s="68"/>
      <c r="AV154" s="69">
        <f t="shared" si="238"/>
        <v>973087.99</v>
      </c>
      <c r="AW154" s="69">
        <f t="shared" si="238"/>
        <v>158333</v>
      </c>
      <c r="AX154" s="69">
        <f t="shared" si="238"/>
        <v>0</v>
      </c>
      <c r="AY154" s="69">
        <f t="shared" si="230"/>
        <v>55000</v>
      </c>
      <c r="AZ154" s="67">
        <f t="shared" si="199"/>
        <v>27154.103760000002</v>
      </c>
      <c r="BA154" s="69">
        <f t="shared" si="200"/>
        <v>0</v>
      </c>
      <c r="BB154" s="69">
        <f t="shared" si="201"/>
        <v>10748.499405</v>
      </c>
      <c r="BC154" s="69">
        <f t="shared" si="202"/>
        <v>22515.277701000003</v>
      </c>
      <c r="BD154" s="69">
        <f t="shared" si="28"/>
        <v>65999.557750000007</v>
      </c>
      <c r="BE154" s="69">
        <f t="shared" si="239"/>
        <v>54736.199437499999</v>
      </c>
      <c r="BF154" s="69">
        <f t="shared" si="203"/>
        <v>2922.9130499624935</v>
      </c>
      <c r="BG154" s="69">
        <f t="shared" si="204"/>
        <v>98868.415833333333</v>
      </c>
      <c r="BH154" s="69">
        <f t="shared" si="205"/>
        <v>62500</v>
      </c>
      <c r="BI154" s="69">
        <f t="shared" si="206"/>
        <v>3337.5</v>
      </c>
      <c r="BJ154" s="69">
        <f t="shared" si="240"/>
        <v>0</v>
      </c>
      <c r="BK154" s="69">
        <f t="shared" si="207"/>
        <v>0</v>
      </c>
      <c r="BL154" s="69">
        <f t="shared" si="241"/>
        <v>0</v>
      </c>
      <c r="BM154" s="69"/>
      <c r="BN154" s="69">
        <f t="shared" si="29"/>
        <v>1535203.4569367957</v>
      </c>
      <c r="BO154" s="70"/>
      <c r="BP154" s="71">
        <f t="shared" si="231"/>
        <v>1246838.870866</v>
      </c>
      <c r="BQ154" s="71">
        <f t="shared" si="232"/>
        <v>123658.6702374625</v>
      </c>
      <c r="BR154" s="71">
        <f t="shared" si="233"/>
        <v>98868.415833333333</v>
      </c>
      <c r="BS154" s="71">
        <f t="shared" si="234"/>
        <v>65837.5</v>
      </c>
      <c r="BT154" s="71">
        <f t="shared" si="186"/>
        <v>0</v>
      </c>
      <c r="BU154" s="71">
        <f t="shared" si="235"/>
        <v>1535203.4569367957</v>
      </c>
      <c r="BW154" s="68"/>
      <c r="BX154" s="71">
        <f t="shared" si="223"/>
        <v>0</v>
      </c>
      <c r="BY154" s="71">
        <f t="shared" si="223"/>
        <v>0</v>
      </c>
      <c r="BZ154" s="71">
        <f t="shared" si="223"/>
        <v>0</v>
      </c>
      <c r="CA154" s="71">
        <f t="shared" si="223"/>
        <v>0</v>
      </c>
      <c r="CB154" s="71">
        <f t="shared" si="223"/>
        <v>0</v>
      </c>
      <c r="CC154" s="71">
        <f t="shared" si="223"/>
        <v>0</v>
      </c>
      <c r="CD154" s="71">
        <f t="shared" si="223"/>
        <v>0</v>
      </c>
      <c r="CE154" s="71">
        <f t="shared" si="223"/>
        <v>1535203.4569367957</v>
      </c>
      <c r="CF154" s="71">
        <f t="shared" si="223"/>
        <v>1535203.4569367957</v>
      </c>
      <c r="CG154" s="71">
        <f t="shared" si="223"/>
        <v>0</v>
      </c>
      <c r="CH154" s="71">
        <f t="shared" si="223"/>
        <v>0</v>
      </c>
      <c r="CI154" s="71">
        <f t="shared" si="223"/>
        <v>0</v>
      </c>
      <c r="CJ154" s="71">
        <f t="shared" si="223"/>
        <v>0</v>
      </c>
      <c r="CK154" s="71">
        <f t="shared" si="223"/>
        <v>0</v>
      </c>
      <c r="CL154" s="71">
        <f t="shared" si="223"/>
        <v>0</v>
      </c>
      <c r="CM154" s="71">
        <f t="shared" si="223"/>
        <v>0</v>
      </c>
      <c r="CN154" s="71">
        <f t="shared" si="188"/>
        <v>0</v>
      </c>
      <c r="CQ154" s="72">
        <f t="shared" si="218"/>
        <v>0</v>
      </c>
      <c r="CR154" s="72">
        <f t="shared" si="218"/>
        <v>0</v>
      </c>
      <c r="CS154" s="72">
        <f t="shared" si="218"/>
        <v>0</v>
      </c>
      <c r="CT154" s="72">
        <f t="shared" si="218"/>
        <v>0</v>
      </c>
      <c r="CU154" s="72">
        <f t="shared" si="218"/>
        <v>0</v>
      </c>
      <c r="CV154" s="72">
        <f t="shared" si="218"/>
        <v>0</v>
      </c>
      <c r="CW154" s="72">
        <f t="shared" si="218"/>
        <v>0</v>
      </c>
      <c r="CX154" s="72">
        <f t="shared" si="218"/>
        <v>1246838.870866</v>
      </c>
      <c r="CY154" s="72">
        <f t="shared" si="218"/>
        <v>1246838.870866</v>
      </c>
      <c r="CZ154" s="72">
        <f t="shared" si="218"/>
        <v>0</v>
      </c>
      <c r="DA154" s="72">
        <f t="shared" si="218"/>
        <v>0</v>
      </c>
      <c r="DB154" s="72">
        <f t="shared" si="215"/>
        <v>0</v>
      </c>
      <c r="DC154" s="72">
        <f t="shared" si="215"/>
        <v>0</v>
      </c>
      <c r="DD154" s="72">
        <f t="shared" si="215"/>
        <v>0</v>
      </c>
      <c r="DE154" s="72">
        <f t="shared" si="215"/>
        <v>0</v>
      </c>
      <c r="DF154" s="72">
        <f t="shared" si="215"/>
        <v>0</v>
      </c>
      <c r="DG154" s="73"/>
      <c r="DI154" s="72">
        <f t="shared" si="224"/>
        <v>0</v>
      </c>
      <c r="DJ154" s="72">
        <f t="shared" si="224"/>
        <v>0</v>
      </c>
      <c r="DK154" s="72">
        <f t="shared" si="224"/>
        <v>0</v>
      </c>
      <c r="DL154" s="72">
        <f t="shared" si="224"/>
        <v>0</v>
      </c>
      <c r="DM154" s="72">
        <f t="shared" si="224"/>
        <v>0</v>
      </c>
      <c r="DN154" s="72">
        <f t="shared" si="224"/>
        <v>0</v>
      </c>
      <c r="DO154" s="72">
        <f t="shared" si="224"/>
        <v>0</v>
      </c>
      <c r="DP154" s="72">
        <f t="shared" si="224"/>
        <v>123658.6702374625</v>
      </c>
      <c r="DQ154" s="72">
        <f t="shared" si="224"/>
        <v>123658.6702374625</v>
      </c>
      <c r="DR154" s="72">
        <f t="shared" si="224"/>
        <v>0</v>
      </c>
      <c r="DS154" s="72">
        <f t="shared" si="224"/>
        <v>0</v>
      </c>
      <c r="DT154" s="72">
        <f t="shared" si="224"/>
        <v>0</v>
      </c>
      <c r="DU154" s="72">
        <f t="shared" si="224"/>
        <v>0</v>
      </c>
      <c r="DV154" s="72">
        <f t="shared" si="224"/>
        <v>0</v>
      </c>
      <c r="DW154" s="72">
        <f t="shared" si="224"/>
        <v>0</v>
      </c>
      <c r="DX154" s="72">
        <f t="shared" si="224"/>
        <v>0</v>
      </c>
      <c r="EA154" s="72">
        <f t="shared" si="219"/>
        <v>0</v>
      </c>
      <c r="EB154" s="72">
        <f t="shared" si="219"/>
        <v>0</v>
      </c>
      <c r="EC154" s="72">
        <f t="shared" si="219"/>
        <v>0</v>
      </c>
      <c r="ED154" s="72">
        <f t="shared" si="219"/>
        <v>0</v>
      </c>
      <c r="EE154" s="72">
        <f t="shared" si="219"/>
        <v>0</v>
      </c>
      <c r="EF154" s="72">
        <f t="shared" si="219"/>
        <v>0</v>
      </c>
      <c r="EG154" s="72">
        <f t="shared" si="219"/>
        <v>0</v>
      </c>
      <c r="EH154" s="72">
        <f t="shared" si="219"/>
        <v>98868.415833333333</v>
      </c>
      <c r="EI154" s="72">
        <f t="shared" si="219"/>
        <v>98868.415833333333</v>
      </c>
      <c r="EJ154" s="72">
        <f t="shared" si="219"/>
        <v>0</v>
      </c>
      <c r="EK154" s="72">
        <f t="shared" si="219"/>
        <v>0</v>
      </c>
      <c r="EL154" s="72">
        <f t="shared" si="216"/>
        <v>0</v>
      </c>
      <c r="EM154" s="72">
        <f t="shared" si="216"/>
        <v>0</v>
      </c>
      <c r="EN154" s="72">
        <f t="shared" si="216"/>
        <v>0</v>
      </c>
      <c r="EO154" s="72">
        <f t="shared" si="216"/>
        <v>0</v>
      </c>
      <c r="EP154" s="72">
        <f t="shared" si="216"/>
        <v>0</v>
      </c>
      <c r="ES154" s="72">
        <f t="shared" si="220"/>
        <v>0</v>
      </c>
      <c r="ET154" s="72">
        <f t="shared" si="220"/>
        <v>0</v>
      </c>
      <c r="EU154" s="72">
        <f t="shared" si="220"/>
        <v>0</v>
      </c>
      <c r="EV154" s="72">
        <f t="shared" si="220"/>
        <v>0</v>
      </c>
      <c r="EW154" s="72">
        <f t="shared" si="220"/>
        <v>0</v>
      </c>
      <c r="EX154" s="72">
        <f t="shared" si="220"/>
        <v>0</v>
      </c>
      <c r="EY154" s="72">
        <f t="shared" si="220"/>
        <v>0</v>
      </c>
      <c r="EZ154" s="72">
        <f t="shared" si="220"/>
        <v>65837.5</v>
      </c>
      <c r="FA154" s="72">
        <f t="shared" si="220"/>
        <v>65837.5</v>
      </c>
      <c r="FB154" s="72">
        <f t="shared" si="220"/>
        <v>0</v>
      </c>
      <c r="FC154" s="72">
        <f t="shared" si="220"/>
        <v>0</v>
      </c>
      <c r="FD154" s="72">
        <f t="shared" si="217"/>
        <v>0</v>
      </c>
      <c r="FE154" s="72">
        <f t="shared" si="217"/>
        <v>0</v>
      </c>
      <c r="FF154" s="72">
        <f t="shared" si="217"/>
        <v>0</v>
      </c>
      <c r="FG154" s="72">
        <f t="shared" si="217"/>
        <v>0</v>
      </c>
      <c r="FH154" s="72">
        <f t="shared" si="217"/>
        <v>0</v>
      </c>
      <c r="FK154" s="72">
        <f t="shared" si="236"/>
        <v>0</v>
      </c>
      <c r="FL154" s="72">
        <f t="shared" si="236"/>
        <v>0</v>
      </c>
      <c r="FM154" s="72">
        <f t="shared" si="236"/>
        <v>0</v>
      </c>
      <c r="FN154" s="72">
        <f t="shared" si="236"/>
        <v>0</v>
      </c>
      <c r="FO154" s="72">
        <f t="shared" si="236"/>
        <v>0</v>
      </c>
      <c r="FP154" s="72">
        <f t="shared" si="236"/>
        <v>0</v>
      </c>
      <c r="FQ154" s="72">
        <f t="shared" si="236"/>
        <v>0</v>
      </c>
      <c r="FR154" s="72">
        <f t="shared" si="236"/>
        <v>0</v>
      </c>
      <c r="FS154" s="72">
        <f t="shared" si="236"/>
        <v>0</v>
      </c>
      <c r="FT154" s="72">
        <f t="shared" si="236"/>
        <v>0</v>
      </c>
      <c r="FU154" s="72">
        <f t="shared" si="236"/>
        <v>0</v>
      </c>
      <c r="FV154" s="72">
        <f t="shared" si="236"/>
        <v>0</v>
      </c>
      <c r="FW154" s="72">
        <f t="shared" si="236"/>
        <v>0</v>
      </c>
      <c r="FX154" s="72">
        <f t="shared" si="236"/>
        <v>0</v>
      </c>
      <c r="FY154" s="72">
        <f t="shared" si="236"/>
        <v>0</v>
      </c>
      <c r="FZ154" s="72">
        <f t="shared" si="236"/>
        <v>0</v>
      </c>
    </row>
    <row r="155" spans="2:182" s="63" customFormat="1" x14ac:dyDescent="0.25">
      <c r="B155" s="59">
        <v>135</v>
      </c>
      <c r="C155" s="60" t="s">
        <v>30</v>
      </c>
      <c r="D155" s="61" t="s">
        <v>53</v>
      </c>
      <c r="E155" s="62" t="s">
        <v>136</v>
      </c>
      <c r="F155" s="74" t="s">
        <v>135</v>
      </c>
      <c r="H155" s="64">
        <v>44887</v>
      </c>
      <c r="I155" s="64">
        <v>44897</v>
      </c>
      <c r="J155" s="64">
        <v>44904</v>
      </c>
      <c r="K155" s="64">
        <v>44912</v>
      </c>
      <c r="L155" s="64">
        <v>44915</v>
      </c>
      <c r="M155" s="64">
        <v>44927</v>
      </c>
      <c r="N155" s="64">
        <v>45047</v>
      </c>
      <c r="O155" s="65">
        <v>4</v>
      </c>
      <c r="Q155" s="65">
        <v>0</v>
      </c>
      <c r="R155" s="65">
        <v>0</v>
      </c>
      <c r="S155" s="66">
        <v>1</v>
      </c>
      <c r="T155" s="66">
        <v>1</v>
      </c>
      <c r="U155" s="66">
        <v>1</v>
      </c>
      <c r="V155" s="66">
        <v>1</v>
      </c>
      <c r="W155" s="66">
        <v>0</v>
      </c>
      <c r="X155" s="66">
        <v>0</v>
      </c>
      <c r="Y155" s="66">
        <v>0</v>
      </c>
      <c r="Z155" s="66"/>
      <c r="AA155" s="66"/>
      <c r="AB155" s="66"/>
      <c r="AC155" s="65"/>
      <c r="AD155" s="65"/>
      <c r="AE155" s="65"/>
      <c r="AF155" s="65"/>
      <c r="AG155" s="65"/>
      <c r="AI155" s="65">
        <f t="shared" si="0"/>
        <v>4</v>
      </c>
      <c r="AK155" s="67">
        <v>1453538.2446351934</v>
      </c>
      <c r="AL155" s="67">
        <v>158333</v>
      </c>
      <c r="AM155" s="67">
        <v>0</v>
      </c>
      <c r="AN155" s="67">
        <v>55000</v>
      </c>
      <c r="AO155" s="67">
        <f t="shared" si="195"/>
        <v>184559.25751072966</v>
      </c>
      <c r="AP155" s="67">
        <f t="shared" si="196"/>
        <v>112830.98712446354</v>
      </c>
      <c r="AQ155" s="67">
        <f t="shared" si="197"/>
        <v>9671.2274678111607</v>
      </c>
      <c r="AR155" s="67">
        <f t="shared" si="198"/>
        <v>0</v>
      </c>
      <c r="AS155" s="67">
        <f t="shared" si="237"/>
        <v>21088.390901287556</v>
      </c>
      <c r="AT155" s="67">
        <f t="shared" si="26"/>
        <v>1338721.3816309015</v>
      </c>
      <c r="AU155" s="68"/>
      <c r="AV155" s="69">
        <f t="shared" si="238"/>
        <v>1453538.2446351934</v>
      </c>
      <c r="AW155" s="69">
        <f t="shared" si="238"/>
        <v>158333</v>
      </c>
      <c r="AX155" s="69">
        <f t="shared" si="238"/>
        <v>0</v>
      </c>
      <c r="AY155" s="69">
        <f t="shared" si="230"/>
        <v>55000</v>
      </c>
      <c r="AZ155" s="67">
        <f t="shared" si="199"/>
        <v>38684.909871244643</v>
      </c>
      <c r="BA155" s="69">
        <f t="shared" si="200"/>
        <v>0</v>
      </c>
      <c r="BB155" s="69">
        <f t="shared" si="201"/>
        <v>15312.776824034338</v>
      </c>
      <c r="BC155" s="69">
        <f t="shared" si="202"/>
        <v>32076.237768240349</v>
      </c>
      <c r="BD155" s="69">
        <f t="shared" si="28"/>
        <v>94025.822603719615</v>
      </c>
      <c r="BE155" s="69">
        <f t="shared" si="239"/>
        <v>81761.526260729617</v>
      </c>
      <c r="BF155" s="69">
        <f t="shared" si="203"/>
        <v>4366.0655023229592</v>
      </c>
      <c r="BG155" s="69">
        <f t="shared" si="204"/>
        <v>138905.9370529328</v>
      </c>
      <c r="BH155" s="69">
        <f t="shared" si="205"/>
        <v>62500</v>
      </c>
      <c r="BI155" s="69">
        <f t="shared" si="206"/>
        <v>3337.5000000000009</v>
      </c>
      <c r="BJ155" s="69">
        <f t="shared" si="240"/>
        <v>0</v>
      </c>
      <c r="BK155" s="69">
        <f t="shared" si="207"/>
        <v>0</v>
      </c>
      <c r="BL155" s="69">
        <f t="shared" si="241"/>
        <v>0</v>
      </c>
      <c r="BM155" s="69"/>
      <c r="BN155" s="69">
        <f t="shared" si="29"/>
        <v>2137842.0205184175</v>
      </c>
      <c r="BO155" s="70"/>
      <c r="BP155" s="71">
        <f>+SUM(AV155:BC155)</f>
        <v>1752945.1690987125</v>
      </c>
      <c r="BQ155" s="71">
        <f>+SUM(BD155:BF155)</f>
        <v>180153.41436677219</v>
      </c>
      <c r="BR155" s="71">
        <f>+SUM(BG155)</f>
        <v>138905.9370529328</v>
      </c>
      <c r="BS155" s="71">
        <f>+SUM(BH155:BI155)</f>
        <v>65837.5</v>
      </c>
      <c r="BT155" s="71">
        <f t="shared" si="186"/>
        <v>0</v>
      </c>
      <c r="BU155" s="71">
        <f>+SUM(BP155:BT155)</f>
        <v>2137842.0205184175</v>
      </c>
      <c r="BW155" s="68"/>
      <c r="BX155" s="71">
        <f t="shared" si="223"/>
        <v>0</v>
      </c>
      <c r="BY155" s="71">
        <f t="shared" si="223"/>
        <v>0</v>
      </c>
      <c r="BZ155" s="71">
        <f t="shared" si="223"/>
        <v>2137842.0205184175</v>
      </c>
      <c r="CA155" s="71">
        <f t="shared" si="223"/>
        <v>2137842.0205184175</v>
      </c>
      <c r="CB155" s="71">
        <f t="shared" si="223"/>
        <v>2137842.0205184175</v>
      </c>
      <c r="CC155" s="71">
        <f t="shared" si="223"/>
        <v>2137842.0205184175</v>
      </c>
      <c r="CD155" s="71">
        <f t="shared" si="223"/>
        <v>0</v>
      </c>
      <c r="CE155" s="71">
        <f t="shared" ref="BX155:CM170" si="242">+X155*$BN155</f>
        <v>0</v>
      </c>
      <c r="CF155" s="71">
        <f t="shared" si="242"/>
        <v>0</v>
      </c>
      <c r="CG155" s="71">
        <f t="shared" si="242"/>
        <v>0</v>
      </c>
      <c r="CH155" s="71">
        <f t="shared" si="242"/>
        <v>0</v>
      </c>
      <c r="CI155" s="71">
        <f t="shared" si="242"/>
        <v>0</v>
      </c>
      <c r="CJ155" s="71">
        <f t="shared" si="242"/>
        <v>0</v>
      </c>
      <c r="CK155" s="71">
        <f t="shared" si="242"/>
        <v>0</v>
      </c>
      <c r="CL155" s="71">
        <f t="shared" si="242"/>
        <v>0</v>
      </c>
      <c r="CM155" s="71">
        <f t="shared" si="242"/>
        <v>0</v>
      </c>
      <c r="CN155" s="71">
        <f t="shared" si="188"/>
        <v>0</v>
      </c>
      <c r="CQ155" s="72">
        <f t="shared" si="218"/>
        <v>0</v>
      </c>
      <c r="CR155" s="72">
        <f t="shared" si="218"/>
        <v>0</v>
      </c>
      <c r="CS155" s="72">
        <f t="shared" si="218"/>
        <v>1752945.1690987125</v>
      </c>
      <c r="CT155" s="72">
        <f t="shared" si="218"/>
        <v>1752945.1690987125</v>
      </c>
      <c r="CU155" s="72">
        <f t="shared" si="218"/>
        <v>1752945.1690987125</v>
      </c>
      <c r="CV155" s="72">
        <f t="shared" si="218"/>
        <v>1752945.1690987125</v>
      </c>
      <c r="CW155" s="72">
        <f t="shared" si="218"/>
        <v>0</v>
      </c>
      <c r="CX155" s="72">
        <f t="shared" si="218"/>
        <v>0</v>
      </c>
      <c r="CY155" s="72">
        <f t="shared" si="218"/>
        <v>0</v>
      </c>
      <c r="CZ155" s="72">
        <f t="shared" si="218"/>
        <v>0</v>
      </c>
      <c r="DA155" s="72">
        <f t="shared" si="218"/>
        <v>0</v>
      </c>
      <c r="DB155" s="72">
        <f t="shared" si="215"/>
        <v>0</v>
      </c>
      <c r="DC155" s="72">
        <f t="shared" si="215"/>
        <v>0</v>
      </c>
      <c r="DD155" s="72">
        <f t="shared" si="215"/>
        <v>0</v>
      </c>
      <c r="DE155" s="72">
        <f t="shared" si="215"/>
        <v>0</v>
      </c>
      <c r="DF155" s="72">
        <f t="shared" si="215"/>
        <v>0</v>
      </c>
      <c r="DG155" s="73"/>
      <c r="DI155" s="72">
        <f t="shared" si="224"/>
        <v>0</v>
      </c>
      <c r="DJ155" s="72">
        <f t="shared" si="224"/>
        <v>0</v>
      </c>
      <c r="DK155" s="72">
        <f t="shared" si="224"/>
        <v>180153.41436677219</v>
      </c>
      <c r="DL155" s="72">
        <f t="shared" si="224"/>
        <v>180153.41436677219</v>
      </c>
      <c r="DM155" s="72">
        <f t="shared" si="224"/>
        <v>180153.41436677219</v>
      </c>
      <c r="DN155" s="72">
        <f t="shared" si="224"/>
        <v>180153.41436677219</v>
      </c>
      <c r="DO155" s="72">
        <f t="shared" si="224"/>
        <v>0</v>
      </c>
      <c r="DP155" s="72">
        <f t="shared" ref="DI155:DX170" si="243">+X155*$BQ155</f>
        <v>0</v>
      </c>
      <c r="DQ155" s="72">
        <f t="shared" si="243"/>
        <v>0</v>
      </c>
      <c r="DR155" s="72">
        <f t="shared" si="243"/>
        <v>0</v>
      </c>
      <c r="DS155" s="72">
        <f t="shared" si="243"/>
        <v>0</v>
      </c>
      <c r="DT155" s="72">
        <f t="shared" si="243"/>
        <v>0</v>
      </c>
      <c r="DU155" s="72">
        <f t="shared" si="243"/>
        <v>0</v>
      </c>
      <c r="DV155" s="72">
        <f t="shared" si="243"/>
        <v>0</v>
      </c>
      <c r="DW155" s="72">
        <f t="shared" si="243"/>
        <v>0</v>
      </c>
      <c r="DX155" s="72">
        <f t="shared" si="243"/>
        <v>0</v>
      </c>
      <c r="EA155" s="72">
        <f t="shared" si="219"/>
        <v>0</v>
      </c>
      <c r="EB155" s="72">
        <f t="shared" si="219"/>
        <v>0</v>
      </c>
      <c r="EC155" s="72">
        <f t="shared" si="219"/>
        <v>138905.9370529328</v>
      </c>
      <c r="ED155" s="72">
        <f t="shared" si="219"/>
        <v>138905.9370529328</v>
      </c>
      <c r="EE155" s="72">
        <f t="shared" si="219"/>
        <v>138905.9370529328</v>
      </c>
      <c r="EF155" s="72">
        <f t="shared" si="219"/>
        <v>138905.9370529328</v>
      </c>
      <c r="EG155" s="72">
        <f t="shared" si="219"/>
        <v>0</v>
      </c>
      <c r="EH155" s="72">
        <f t="shared" si="219"/>
        <v>0</v>
      </c>
      <c r="EI155" s="72">
        <f t="shared" si="219"/>
        <v>0</v>
      </c>
      <c r="EJ155" s="72">
        <f t="shared" si="219"/>
        <v>0</v>
      </c>
      <c r="EK155" s="72">
        <f t="shared" si="219"/>
        <v>0</v>
      </c>
      <c r="EL155" s="72">
        <f t="shared" si="216"/>
        <v>0</v>
      </c>
      <c r="EM155" s="72">
        <f t="shared" si="216"/>
        <v>0</v>
      </c>
      <c r="EN155" s="72">
        <f t="shared" si="216"/>
        <v>0</v>
      </c>
      <c r="EO155" s="72">
        <f t="shared" si="216"/>
        <v>0</v>
      </c>
      <c r="EP155" s="72">
        <f t="shared" si="216"/>
        <v>0</v>
      </c>
      <c r="ES155" s="72">
        <f t="shared" si="220"/>
        <v>0</v>
      </c>
      <c r="ET155" s="72">
        <f t="shared" si="220"/>
        <v>0</v>
      </c>
      <c r="EU155" s="72">
        <f t="shared" si="220"/>
        <v>65837.5</v>
      </c>
      <c r="EV155" s="72">
        <f t="shared" si="220"/>
        <v>65837.5</v>
      </c>
      <c r="EW155" s="72">
        <f t="shared" si="220"/>
        <v>65837.5</v>
      </c>
      <c r="EX155" s="72">
        <f t="shared" si="220"/>
        <v>65837.5</v>
      </c>
      <c r="EY155" s="72">
        <f t="shared" si="220"/>
        <v>0</v>
      </c>
      <c r="EZ155" s="72">
        <f t="shared" si="220"/>
        <v>0</v>
      </c>
      <c r="FA155" s="72">
        <f t="shared" si="220"/>
        <v>0</v>
      </c>
      <c r="FB155" s="72">
        <f t="shared" si="220"/>
        <v>0</v>
      </c>
      <c r="FC155" s="72">
        <f t="shared" si="220"/>
        <v>0</v>
      </c>
      <c r="FD155" s="72">
        <f t="shared" si="217"/>
        <v>0</v>
      </c>
      <c r="FE155" s="72">
        <f t="shared" si="217"/>
        <v>0</v>
      </c>
      <c r="FF155" s="72">
        <f t="shared" si="217"/>
        <v>0</v>
      </c>
      <c r="FG155" s="72">
        <f t="shared" si="217"/>
        <v>0</v>
      </c>
      <c r="FH155" s="72">
        <f t="shared" si="217"/>
        <v>0</v>
      </c>
      <c r="FK155" s="72">
        <f t="shared" si="236"/>
        <v>0</v>
      </c>
      <c r="FL155" s="72">
        <f t="shared" si="236"/>
        <v>0</v>
      </c>
      <c r="FM155" s="72">
        <f t="shared" si="236"/>
        <v>0</v>
      </c>
      <c r="FN155" s="72">
        <f t="shared" si="236"/>
        <v>0</v>
      </c>
      <c r="FO155" s="72">
        <f t="shared" si="236"/>
        <v>0</v>
      </c>
      <c r="FP155" s="72">
        <f t="shared" si="236"/>
        <v>0</v>
      </c>
      <c r="FQ155" s="72">
        <f t="shared" si="236"/>
        <v>0</v>
      </c>
      <c r="FR155" s="72">
        <f t="shared" si="236"/>
        <v>0</v>
      </c>
      <c r="FS155" s="72">
        <f t="shared" si="236"/>
        <v>0</v>
      </c>
      <c r="FT155" s="72">
        <f t="shared" si="236"/>
        <v>0</v>
      </c>
      <c r="FU155" s="72">
        <f t="shared" si="236"/>
        <v>0</v>
      </c>
      <c r="FV155" s="72">
        <f t="shared" si="236"/>
        <v>0</v>
      </c>
      <c r="FW155" s="72">
        <f t="shared" si="236"/>
        <v>0</v>
      </c>
      <c r="FX155" s="72">
        <f t="shared" si="236"/>
        <v>0</v>
      </c>
      <c r="FY155" s="72">
        <f t="shared" si="236"/>
        <v>0</v>
      </c>
      <c r="FZ155" s="72">
        <f t="shared" si="236"/>
        <v>0</v>
      </c>
    </row>
    <row r="156" spans="2:182" s="63" customFormat="1" x14ac:dyDescent="0.25">
      <c r="B156" s="59">
        <v>136</v>
      </c>
      <c r="C156" s="60" t="s">
        <v>30</v>
      </c>
      <c r="D156" s="61" t="s">
        <v>53</v>
      </c>
      <c r="E156" s="62" t="s">
        <v>136</v>
      </c>
      <c r="F156" s="62" t="s">
        <v>135</v>
      </c>
      <c r="H156" s="64">
        <v>44887</v>
      </c>
      <c r="I156" s="64">
        <v>44897</v>
      </c>
      <c r="J156" s="64">
        <v>44904</v>
      </c>
      <c r="K156" s="64">
        <v>44912</v>
      </c>
      <c r="L156" s="64">
        <v>44915</v>
      </c>
      <c r="M156" s="64">
        <v>44927</v>
      </c>
      <c r="N156" s="64">
        <v>45017</v>
      </c>
      <c r="O156" s="65">
        <v>3</v>
      </c>
      <c r="Q156" s="65">
        <v>0</v>
      </c>
      <c r="R156" s="65">
        <v>0</v>
      </c>
      <c r="S156" s="66">
        <v>1</v>
      </c>
      <c r="T156" s="66">
        <v>1</v>
      </c>
      <c r="U156" s="66">
        <v>1</v>
      </c>
      <c r="V156" s="66">
        <v>0</v>
      </c>
      <c r="W156" s="66">
        <v>0</v>
      </c>
      <c r="X156" s="66">
        <v>0</v>
      </c>
      <c r="Y156" s="66">
        <v>0</v>
      </c>
      <c r="Z156" s="66"/>
      <c r="AA156" s="66"/>
      <c r="AB156" s="66"/>
      <c r="AC156" s="65"/>
      <c r="AD156" s="65"/>
      <c r="AE156" s="65"/>
      <c r="AF156" s="65"/>
      <c r="AG156" s="65"/>
      <c r="AI156" s="65">
        <f t="shared" si="0"/>
        <v>3</v>
      </c>
      <c r="AK156" s="67">
        <v>1453538.2446351934</v>
      </c>
      <c r="AL156" s="67">
        <v>158333</v>
      </c>
      <c r="AM156" s="67">
        <v>0</v>
      </c>
      <c r="AN156" s="67">
        <v>55000</v>
      </c>
      <c r="AO156" s="67">
        <f t="shared" si="195"/>
        <v>184559.25751072966</v>
      </c>
      <c r="AP156" s="67">
        <f t="shared" si="196"/>
        <v>112830.98712446354</v>
      </c>
      <c r="AQ156" s="67">
        <f t="shared" si="197"/>
        <v>9671.2274678111607</v>
      </c>
      <c r="AR156" s="67">
        <f t="shared" si="198"/>
        <v>0</v>
      </c>
      <c r="AS156" s="67">
        <f t="shared" si="237"/>
        <v>21088.390901287556</v>
      </c>
      <c r="AT156" s="67">
        <f t="shared" si="26"/>
        <v>1338721.3816309015</v>
      </c>
      <c r="AU156" s="68"/>
      <c r="AV156" s="69">
        <f t="shared" si="238"/>
        <v>1453538.2446351934</v>
      </c>
      <c r="AW156" s="69">
        <f t="shared" si="238"/>
        <v>158333</v>
      </c>
      <c r="AX156" s="69">
        <f t="shared" si="238"/>
        <v>0</v>
      </c>
      <c r="AY156" s="69">
        <f t="shared" si="230"/>
        <v>55000</v>
      </c>
      <c r="AZ156" s="67">
        <f t="shared" si="199"/>
        <v>38684.909871244643</v>
      </c>
      <c r="BA156" s="69">
        <f t="shared" si="200"/>
        <v>0</v>
      </c>
      <c r="BB156" s="69">
        <f t="shared" si="201"/>
        <v>15312.776824034338</v>
      </c>
      <c r="BC156" s="69">
        <f t="shared" si="202"/>
        <v>32076.237768240349</v>
      </c>
      <c r="BD156" s="69">
        <f t="shared" si="28"/>
        <v>94025.822603719615</v>
      </c>
      <c r="BE156" s="69">
        <f t="shared" si="239"/>
        <v>81761.526260729617</v>
      </c>
      <c r="BF156" s="69">
        <f t="shared" si="203"/>
        <v>4366.0655023229592</v>
      </c>
      <c r="BG156" s="69">
        <f t="shared" si="204"/>
        <v>138905.9370529328</v>
      </c>
      <c r="BH156" s="69">
        <f t="shared" si="205"/>
        <v>62500</v>
      </c>
      <c r="BI156" s="69">
        <f t="shared" si="206"/>
        <v>3337.5000000000009</v>
      </c>
      <c r="BJ156" s="69">
        <f t="shared" si="240"/>
        <v>0</v>
      </c>
      <c r="BK156" s="69">
        <f t="shared" si="207"/>
        <v>0</v>
      </c>
      <c r="BL156" s="69">
        <f t="shared" si="241"/>
        <v>0</v>
      </c>
      <c r="BM156" s="69"/>
      <c r="BN156" s="69">
        <f t="shared" si="29"/>
        <v>2137842.0205184175</v>
      </c>
      <c r="BO156" s="70"/>
      <c r="BP156" s="71">
        <f t="shared" ref="BP156:BP162" si="244">+SUM(AV156:BC156)</f>
        <v>1752945.1690987125</v>
      </c>
      <c r="BQ156" s="71">
        <f t="shared" ref="BQ156:BQ162" si="245">+SUM(BD156:BF156)</f>
        <v>180153.41436677219</v>
      </c>
      <c r="BR156" s="71">
        <f t="shared" ref="BR156:BR162" si="246">+SUM(BG156)</f>
        <v>138905.9370529328</v>
      </c>
      <c r="BS156" s="71">
        <f t="shared" ref="BS156:BS162" si="247">+SUM(BH156:BI156)</f>
        <v>65837.5</v>
      </c>
      <c r="BT156" s="71">
        <f t="shared" si="186"/>
        <v>0</v>
      </c>
      <c r="BU156" s="71">
        <f t="shared" ref="BU156:BU162" si="248">+SUM(BP156:BT156)</f>
        <v>2137842.0205184175</v>
      </c>
      <c r="BW156" s="68"/>
      <c r="BX156" s="71">
        <f t="shared" si="242"/>
        <v>0</v>
      </c>
      <c r="BY156" s="71">
        <f t="shared" si="242"/>
        <v>0</v>
      </c>
      <c r="BZ156" s="71">
        <f t="shared" si="242"/>
        <v>2137842.0205184175</v>
      </c>
      <c r="CA156" s="71">
        <f t="shared" si="242"/>
        <v>2137842.0205184175</v>
      </c>
      <c r="CB156" s="71">
        <f t="shared" si="242"/>
        <v>2137842.0205184175</v>
      </c>
      <c r="CC156" s="71">
        <f t="shared" si="242"/>
        <v>0</v>
      </c>
      <c r="CD156" s="71">
        <f t="shared" si="242"/>
        <v>0</v>
      </c>
      <c r="CE156" s="71">
        <f t="shared" si="242"/>
        <v>0</v>
      </c>
      <c r="CF156" s="71">
        <f t="shared" si="242"/>
        <v>0</v>
      </c>
      <c r="CG156" s="71">
        <f t="shared" si="242"/>
        <v>0</v>
      </c>
      <c r="CH156" s="71">
        <f t="shared" si="242"/>
        <v>0</v>
      </c>
      <c r="CI156" s="71">
        <f t="shared" si="242"/>
        <v>0</v>
      </c>
      <c r="CJ156" s="71">
        <f t="shared" si="242"/>
        <v>0</v>
      </c>
      <c r="CK156" s="71">
        <f t="shared" si="242"/>
        <v>0</v>
      </c>
      <c r="CL156" s="71">
        <f t="shared" si="242"/>
        <v>0</v>
      </c>
      <c r="CM156" s="71">
        <f t="shared" si="242"/>
        <v>0</v>
      </c>
      <c r="CN156" s="71">
        <f t="shared" si="188"/>
        <v>0</v>
      </c>
      <c r="CQ156" s="72">
        <f t="shared" si="218"/>
        <v>0</v>
      </c>
      <c r="CR156" s="72">
        <f t="shared" si="218"/>
        <v>0</v>
      </c>
      <c r="CS156" s="72">
        <f t="shared" si="218"/>
        <v>1752945.1690987125</v>
      </c>
      <c r="CT156" s="72">
        <f t="shared" si="218"/>
        <v>1752945.1690987125</v>
      </c>
      <c r="CU156" s="72">
        <f t="shared" si="218"/>
        <v>1752945.1690987125</v>
      </c>
      <c r="CV156" s="72">
        <f t="shared" si="218"/>
        <v>0</v>
      </c>
      <c r="CW156" s="72">
        <f t="shared" si="218"/>
        <v>0</v>
      </c>
      <c r="CX156" s="72">
        <f t="shared" si="218"/>
        <v>0</v>
      </c>
      <c r="CY156" s="72">
        <f t="shared" si="218"/>
        <v>0</v>
      </c>
      <c r="CZ156" s="72">
        <f t="shared" si="218"/>
        <v>0</v>
      </c>
      <c r="DA156" s="72">
        <f t="shared" si="218"/>
        <v>0</v>
      </c>
      <c r="DB156" s="72">
        <f t="shared" si="215"/>
        <v>0</v>
      </c>
      <c r="DC156" s="72">
        <f t="shared" si="215"/>
        <v>0</v>
      </c>
      <c r="DD156" s="72">
        <f t="shared" si="215"/>
        <v>0</v>
      </c>
      <c r="DE156" s="72">
        <f t="shared" si="215"/>
        <v>0</v>
      </c>
      <c r="DF156" s="72">
        <f t="shared" si="215"/>
        <v>0</v>
      </c>
      <c r="DG156" s="73"/>
      <c r="DI156" s="72">
        <f t="shared" si="243"/>
        <v>0</v>
      </c>
      <c r="DJ156" s="72">
        <f t="shared" si="243"/>
        <v>0</v>
      </c>
      <c r="DK156" s="72">
        <f t="shared" si="243"/>
        <v>180153.41436677219</v>
      </c>
      <c r="DL156" s="72">
        <f t="shared" si="243"/>
        <v>180153.41436677219</v>
      </c>
      <c r="DM156" s="72">
        <f t="shared" si="243"/>
        <v>180153.41436677219</v>
      </c>
      <c r="DN156" s="72">
        <f t="shared" si="243"/>
        <v>0</v>
      </c>
      <c r="DO156" s="72">
        <f t="shared" si="243"/>
        <v>0</v>
      </c>
      <c r="DP156" s="72">
        <f t="shared" si="243"/>
        <v>0</v>
      </c>
      <c r="DQ156" s="72">
        <f t="shared" si="243"/>
        <v>0</v>
      </c>
      <c r="DR156" s="72">
        <f t="shared" si="243"/>
        <v>0</v>
      </c>
      <c r="DS156" s="72">
        <f t="shared" si="243"/>
        <v>0</v>
      </c>
      <c r="DT156" s="72">
        <f t="shared" si="243"/>
        <v>0</v>
      </c>
      <c r="DU156" s="72">
        <f t="shared" si="243"/>
        <v>0</v>
      </c>
      <c r="DV156" s="72">
        <f t="shared" si="243"/>
        <v>0</v>
      </c>
      <c r="DW156" s="72">
        <f t="shared" si="243"/>
        <v>0</v>
      </c>
      <c r="DX156" s="72">
        <f t="shared" si="243"/>
        <v>0</v>
      </c>
      <c r="EA156" s="72">
        <f t="shared" si="219"/>
        <v>0</v>
      </c>
      <c r="EB156" s="72">
        <f t="shared" si="219"/>
        <v>0</v>
      </c>
      <c r="EC156" s="72">
        <f t="shared" si="219"/>
        <v>138905.9370529328</v>
      </c>
      <c r="ED156" s="72">
        <f t="shared" si="219"/>
        <v>138905.9370529328</v>
      </c>
      <c r="EE156" s="72">
        <f t="shared" si="219"/>
        <v>138905.9370529328</v>
      </c>
      <c r="EF156" s="72">
        <f t="shared" si="219"/>
        <v>0</v>
      </c>
      <c r="EG156" s="72">
        <f t="shared" si="219"/>
        <v>0</v>
      </c>
      <c r="EH156" s="72">
        <f t="shared" si="219"/>
        <v>0</v>
      </c>
      <c r="EI156" s="72">
        <f t="shared" si="219"/>
        <v>0</v>
      </c>
      <c r="EJ156" s="72">
        <f t="shared" si="219"/>
        <v>0</v>
      </c>
      <c r="EK156" s="72">
        <f t="shared" si="219"/>
        <v>0</v>
      </c>
      <c r="EL156" s="72">
        <f t="shared" si="216"/>
        <v>0</v>
      </c>
      <c r="EM156" s="72">
        <f t="shared" si="216"/>
        <v>0</v>
      </c>
      <c r="EN156" s="72">
        <f t="shared" si="216"/>
        <v>0</v>
      </c>
      <c r="EO156" s="72">
        <f t="shared" si="216"/>
        <v>0</v>
      </c>
      <c r="EP156" s="72">
        <f t="shared" si="216"/>
        <v>0</v>
      </c>
      <c r="ES156" s="72">
        <f t="shared" si="220"/>
        <v>0</v>
      </c>
      <c r="ET156" s="72">
        <f t="shared" si="220"/>
        <v>0</v>
      </c>
      <c r="EU156" s="72">
        <f t="shared" si="220"/>
        <v>65837.5</v>
      </c>
      <c r="EV156" s="72">
        <f t="shared" si="220"/>
        <v>65837.5</v>
      </c>
      <c r="EW156" s="72">
        <f t="shared" si="220"/>
        <v>65837.5</v>
      </c>
      <c r="EX156" s="72">
        <f t="shared" si="220"/>
        <v>0</v>
      </c>
      <c r="EY156" s="72">
        <f t="shared" si="220"/>
        <v>0</v>
      </c>
      <c r="EZ156" s="72">
        <f t="shared" si="220"/>
        <v>0</v>
      </c>
      <c r="FA156" s="72">
        <f t="shared" si="220"/>
        <v>0</v>
      </c>
      <c r="FB156" s="72">
        <f t="shared" si="220"/>
        <v>0</v>
      </c>
      <c r="FC156" s="72">
        <f t="shared" si="220"/>
        <v>0</v>
      </c>
      <c r="FD156" s="72">
        <f t="shared" si="217"/>
        <v>0</v>
      </c>
      <c r="FE156" s="72">
        <f t="shared" si="217"/>
        <v>0</v>
      </c>
      <c r="FF156" s="72">
        <f t="shared" si="217"/>
        <v>0</v>
      </c>
      <c r="FG156" s="72">
        <f t="shared" si="217"/>
        <v>0</v>
      </c>
      <c r="FH156" s="72">
        <f t="shared" si="217"/>
        <v>0</v>
      </c>
      <c r="FK156" s="72">
        <f t="shared" si="236"/>
        <v>0</v>
      </c>
      <c r="FL156" s="72">
        <f t="shared" si="236"/>
        <v>0</v>
      </c>
      <c r="FM156" s="72">
        <f t="shared" si="236"/>
        <v>0</v>
      </c>
      <c r="FN156" s="72">
        <f t="shared" si="236"/>
        <v>0</v>
      </c>
      <c r="FO156" s="72">
        <f t="shared" si="236"/>
        <v>0</v>
      </c>
      <c r="FP156" s="72">
        <f t="shared" si="236"/>
        <v>0</v>
      </c>
      <c r="FQ156" s="72">
        <f t="shared" si="236"/>
        <v>0</v>
      </c>
      <c r="FR156" s="72">
        <f t="shared" si="236"/>
        <v>0</v>
      </c>
      <c r="FS156" s="72">
        <f t="shared" si="236"/>
        <v>0</v>
      </c>
      <c r="FT156" s="72">
        <f t="shared" si="236"/>
        <v>0</v>
      </c>
      <c r="FU156" s="72">
        <f t="shared" si="236"/>
        <v>0</v>
      </c>
      <c r="FV156" s="72">
        <f t="shared" si="236"/>
        <v>0</v>
      </c>
      <c r="FW156" s="72">
        <f t="shared" si="236"/>
        <v>0</v>
      </c>
      <c r="FX156" s="72">
        <f t="shared" si="236"/>
        <v>0</v>
      </c>
      <c r="FY156" s="72">
        <f t="shared" si="236"/>
        <v>0</v>
      </c>
      <c r="FZ156" s="72">
        <f t="shared" si="236"/>
        <v>0</v>
      </c>
    </row>
    <row r="157" spans="2:182" s="63" customFormat="1" x14ac:dyDescent="0.25">
      <c r="B157" s="59">
        <v>137</v>
      </c>
      <c r="C157" s="60" t="s">
        <v>30</v>
      </c>
      <c r="D157" s="61" t="s">
        <v>54</v>
      </c>
      <c r="E157" s="62" t="s">
        <v>136</v>
      </c>
      <c r="F157" s="62" t="s">
        <v>135</v>
      </c>
      <c r="H157" s="64">
        <v>44887</v>
      </c>
      <c r="I157" s="64">
        <v>44897</v>
      </c>
      <c r="J157" s="64">
        <v>44904</v>
      </c>
      <c r="K157" s="64">
        <v>44912</v>
      </c>
      <c r="L157" s="64">
        <v>44915</v>
      </c>
      <c r="M157" s="64">
        <v>44927</v>
      </c>
      <c r="N157" s="64">
        <v>45047</v>
      </c>
      <c r="O157" s="65">
        <v>4</v>
      </c>
      <c r="Q157" s="65">
        <v>0</v>
      </c>
      <c r="R157" s="65">
        <v>1</v>
      </c>
      <c r="S157" s="66">
        <v>1</v>
      </c>
      <c r="T157" s="66">
        <v>1</v>
      </c>
      <c r="U157" s="66">
        <v>1</v>
      </c>
      <c r="V157" s="66">
        <v>0</v>
      </c>
      <c r="W157" s="66">
        <v>0</v>
      </c>
      <c r="X157" s="66">
        <v>0</v>
      </c>
      <c r="Y157" s="66">
        <v>0</v>
      </c>
      <c r="Z157" s="66"/>
      <c r="AA157" s="66"/>
      <c r="AB157" s="66"/>
      <c r="AC157" s="65"/>
      <c r="AD157" s="65"/>
      <c r="AE157" s="65"/>
      <c r="AF157" s="65"/>
      <c r="AG157" s="65"/>
      <c r="AI157" s="65">
        <f t="shared" si="0"/>
        <v>4</v>
      </c>
      <c r="AK157" s="67">
        <v>1453538.2446351934</v>
      </c>
      <c r="AL157" s="67">
        <v>158333</v>
      </c>
      <c r="AM157" s="67">
        <v>0</v>
      </c>
      <c r="AN157" s="67">
        <v>55000</v>
      </c>
      <c r="AO157" s="67">
        <f t="shared" si="195"/>
        <v>184559.25751072966</v>
      </c>
      <c r="AP157" s="67">
        <f t="shared" si="196"/>
        <v>112830.98712446354</v>
      </c>
      <c r="AQ157" s="67">
        <f t="shared" si="197"/>
        <v>9671.2274678111607</v>
      </c>
      <c r="AR157" s="67">
        <f t="shared" si="198"/>
        <v>0</v>
      </c>
      <c r="AS157" s="67">
        <f t="shared" si="237"/>
        <v>21088.390901287556</v>
      </c>
      <c r="AT157" s="67">
        <f t="shared" si="26"/>
        <v>1338721.3816309015</v>
      </c>
      <c r="AU157" s="68"/>
      <c r="AV157" s="69">
        <f t="shared" si="238"/>
        <v>1453538.2446351934</v>
      </c>
      <c r="AW157" s="69">
        <f t="shared" si="238"/>
        <v>158333</v>
      </c>
      <c r="AX157" s="69">
        <f t="shared" si="238"/>
        <v>0</v>
      </c>
      <c r="AY157" s="69">
        <f t="shared" si="230"/>
        <v>55000</v>
      </c>
      <c r="AZ157" s="67">
        <f t="shared" si="199"/>
        <v>38684.909871244643</v>
      </c>
      <c r="BA157" s="69">
        <f t="shared" si="200"/>
        <v>0</v>
      </c>
      <c r="BB157" s="69">
        <f t="shared" si="201"/>
        <v>15312.776824034338</v>
      </c>
      <c r="BC157" s="69">
        <f t="shared" si="202"/>
        <v>32076.237768240349</v>
      </c>
      <c r="BD157" s="69">
        <f t="shared" si="28"/>
        <v>94025.822603719615</v>
      </c>
      <c r="BE157" s="69">
        <f t="shared" si="239"/>
        <v>81761.526260729617</v>
      </c>
      <c r="BF157" s="69">
        <f t="shared" si="203"/>
        <v>4366.0655023229592</v>
      </c>
      <c r="BG157" s="69">
        <f t="shared" si="204"/>
        <v>138905.9370529328</v>
      </c>
      <c r="BH157" s="69">
        <f t="shared" si="205"/>
        <v>62500</v>
      </c>
      <c r="BI157" s="69">
        <f t="shared" si="206"/>
        <v>3337.5000000000009</v>
      </c>
      <c r="BJ157" s="69">
        <f t="shared" si="240"/>
        <v>0</v>
      </c>
      <c r="BK157" s="69">
        <f t="shared" si="207"/>
        <v>0</v>
      </c>
      <c r="BL157" s="69">
        <f t="shared" si="241"/>
        <v>0</v>
      </c>
      <c r="BM157" s="69"/>
      <c r="BN157" s="69">
        <f t="shared" si="29"/>
        <v>2137842.0205184175</v>
      </c>
      <c r="BO157" s="70"/>
      <c r="BP157" s="71">
        <f t="shared" si="244"/>
        <v>1752945.1690987125</v>
      </c>
      <c r="BQ157" s="71">
        <f t="shared" si="245"/>
        <v>180153.41436677219</v>
      </c>
      <c r="BR157" s="71">
        <f t="shared" si="246"/>
        <v>138905.9370529328</v>
      </c>
      <c r="BS157" s="71">
        <f t="shared" si="247"/>
        <v>65837.5</v>
      </c>
      <c r="BT157" s="71">
        <f t="shared" si="186"/>
        <v>0</v>
      </c>
      <c r="BU157" s="71">
        <f t="shared" si="248"/>
        <v>2137842.0205184175</v>
      </c>
      <c r="BW157" s="68"/>
      <c r="BX157" s="71">
        <f t="shared" si="242"/>
        <v>0</v>
      </c>
      <c r="BY157" s="71">
        <f t="shared" si="242"/>
        <v>2137842.0205184175</v>
      </c>
      <c r="BZ157" s="71">
        <f t="shared" si="242"/>
        <v>2137842.0205184175</v>
      </c>
      <c r="CA157" s="71">
        <f t="shared" si="242"/>
        <v>2137842.0205184175</v>
      </c>
      <c r="CB157" s="71">
        <f t="shared" si="242"/>
        <v>2137842.0205184175</v>
      </c>
      <c r="CC157" s="71">
        <f t="shared" si="242"/>
        <v>0</v>
      </c>
      <c r="CD157" s="71">
        <f t="shared" si="242"/>
        <v>0</v>
      </c>
      <c r="CE157" s="71">
        <f t="shared" si="242"/>
        <v>0</v>
      </c>
      <c r="CF157" s="71">
        <f t="shared" si="242"/>
        <v>0</v>
      </c>
      <c r="CG157" s="71">
        <f t="shared" si="242"/>
        <v>0</v>
      </c>
      <c r="CH157" s="71">
        <f t="shared" si="242"/>
        <v>0</v>
      </c>
      <c r="CI157" s="71">
        <f t="shared" si="242"/>
        <v>0</v>
      </c>
      <c r="CJ157" s="71">
        <f t="shared" si="242"/>
        <v>0</v>
      </c>
      <c r="CK157" s="71">
        <f t="shared" si="242"/>
        <v>0</v>
      </c>
      <c r="CL157" s="71">
        <f t="shared" si="242"/>
        <v>0</v>
      </c>
      <c r="CM157" s="71">
        <f t="shared" si="242"/>
        <v>0</v>
      </c>
      <c r="CN157" s="71">
        <f t="shared" si="188"/>
        <v>0</v>
      </c>
      <c r="CQ157" s="72">
        <f t="shared" si="218"/>
        <v>0</v>
      </c>
      <c r="CR157" s="72">
        <f t="shared" si="218"/>
        <v>1752945.1690987125</v>
      </c>
      <c r="CS157" s="72">
        <f t="shared" si="218"/>
        <v>1752945.1690987125</v>
      </c>
      <c r="CT157" s="72">
        <f t="shared" si="218"/>
        <v>1752945.1690987125</v>
      </c>
      <c r="CU157" s="72">
        <f t="shared" si="218"/>
        <v>1752945.1690987125</v>
      </c>
      <c r="CV157" s="72">
        <f t="shared" si="218"/>
        <v>0</v>
      </c>
      <c r="CW157" s="72">
        <f t="shared" si="218"/>
        <v>0</v>
      </c>
      <c r="CX157" s="72">
        <f t="shared" si="218"/>
        <v>0</v>
      </c>
      <c r="CY157" s="72">
        <f t="shared" si="218"/>
        <v>0</v>
      </c>
      <c r="CZ157" s="72">
        <f t="shared" si="218"/>
        <v>0</v>
      </c>
      <c r="DA157" s="72">
        <f t="shared" si="218"/>
        <v>0</v>
      </c>
      <c r="DB157" s="72">
        <f t="shared" si="215"/>
        <v>0</v>
      </c>
      <c r="DC157" s="72">
        <f t="shared" si="215"/>
        <v>0</v>
      </c>
      <c r="DD157" s="72">
        <f t="shared" si="215"/>
        <v>0</v>
      </c>
      <c r="DE157" s="72">
        <f t="shared" si="215"/>
        <v>0</v>
      </c>
      <c r="DF157" s="72">
        <f t="shared" si="215"/>
        <v>0</v>
      </c>
      <c r="DG157" s="73"/>
      <c r="DI157" s="72">
        <f t="shared" si="243"/>
        <v>0</v>
      </c>
      <c r="DJ157" s="72">
        <f t="shared" si="243"/>
        <v>180153.41436677219</v>
      </c>
      <c r="DK157" s="72">
        <f t="shared" si="243"/>
        <v>180153.41436677219</v>
      </c>
      <c r="DL157" s="72">
        <f t="shared" si="243"/>
        <v>180153.41436677219</v>
      </c>
      <c r="DM157" s="72">
        <f t="shared" si="243"/>
        <v>180153.41436677219</v>
      </c>
      <c r="DN157" s="72">
        <f t="shared" si="243"/>
        <v>0</v>
      </c>
      <c r="DO157" s="72">
        <f t="shared" si="243"/>
        <v>0</v>
      </c>
      <c r="DP157" s="72">
        <f t="shared" si="243"/>
        <v>0</v>
      </c>
      <c r="DQ157" s="72">
        <f t="shared" si="243"/>
        <v>0</v>
      </c>
      <c r="DR157" s="72">
        <f t="shared" si="243"/>
        <v>0</v>
      </c>
      <c r="DS157" s="72">
        <f t="shared" si="243"/>
        <v>0</v>
      </c>
      <c r="DT157" s="72">
        <f t="shared" si="243"/>
        <v>0</v>
      </c>
      <c r="DU157" s="72">
        <f t="shared" si="243"/>
        <v>0</v>
      </c>
      <c r="DV157" s="72">
        <f t="shared" si="243"/>
        <v>0</v>
      </c>
      <c r="DW157" s="72">
        <f t="shared" si="243"/>
        <v>0</v>
      </c>
      <c r="DX157" s="72">
        <f t="shared" si="243"/>
        <v>0</v>
      </c>
      <c r="EA157" s="72">
        <f t="shared" si="219"/>
        <v>0</v>
      </c>
      <c r="EB157" s="72">
        <f t="shared" si="219"/>
        <v>138905.9370529328</v>
      </c>
      <c r="EC157" s="72">
        <f t="shared" si="219"/>
        <v>138905.9370529328</v>
      </c>
      <c r="ED157" s="72">
        <f t="shared" si="219"/>
        <v>138905.9370529328</v>
      </c>
      <c r="EE157" s="72">
        <f t="shared" si="219"/>
        <v>138905.9370529328</v>
      </c>
      <c r="EF157" s="72">
        <f t="shared" si="219"/>
        <v>0</v>
      </c>
      <c r="EG157" s="72">
        <f t="shared" si="219"/>
        <v>0</v>
      </c>
      <c r="EH157" s="72">
        <f t="shared" si="219"/>
        <v>0</v>
      </c>
      <c r="EI157" s="72">
        <f t="shared" si="219"/>
        <v>0</v>
      </c>
      <c r="EJ157" s="72">
        <f t="shared" si="219"/>
        <v>0</v>
      </c>
      <c r="EK157" s="72">
        <f t="shared" si="219"/>
        <v>0</v>
      </c>
      <c r="EL157" s="72">
        <f t="shared" si="216"/>
        <v>0</v>
      </c>
      <c r="EM157" s="72">
        <f t="shared" si="216"/>
        <v>0</v>
      </c>
      <c r="EN157" s="72">
        <f t="shared" si="216"/>
        <v>0</v>
      </c>
      <c r="EO157" s="72">
        <f t="shared" si="216"/>
        <v>0</v>
      </c>
      <c r="EP157" s="72">
        <f t="shared" si="216"/>
        <v>0</v>
      </c>
      <c r="ES157" s="72">
        <f t="shared" si="220"/>
        <v>0</v>
      </c>
      <c r="ET157" s="72">
        <f t="shared" si="220"/>
        <v>65837.5</v>
      </c>
      <c r="EU157" s="72">
        <f t="shared" si="220"/>
        <v>65837.5</v>
      </c>
      <c r="EV157" s="72">
        <f t="shared" si="220"/>
        <v>65837.5</v>
      </c>
      <c r="EW157" s="72">
        <f t="shared" si="220"/>
        <v>65837.5</v>
      </c>
      <c r="EX157" s="72">
        <f t="shared" si="220"/>
        <v>0</v>
      </c>
      <c r="EY157" s="72">
        <f t="shared" si="220"/>
        <v>0</v>
      </c>
      <c r="EZ157" s="72">
        <f t="shared" si="220"/>
        <v>0</v>
      </c>
      <c r="FA157" s="72">
        <f t="shared" si="220"/>
        <v>0</v>
      </c>
      <c r="FB157" s="72">
        <f t="shared" si="220"/>
        <v>0</v>
      </c>
      <c r="FC157" s="72">
        <f t="shared" si="220"/>
        <v>0</v>
      </c>
      <c r="FD157" s="72">
        <f t="shared" si="217"/>
        <v>0</v>
      </c>
      <c r="FE157" s="72">
        <f t="shared" si="217"/>
        <v>0</v>
      </c>
      <c r="FF157" s="72">
        <f t="shared" si="217"/>
        <v>0</v>
      </c>
      <c r="FG157" s="72">
        <f t="shared" si="217"/>
        <v>0</v>
      </c>
      <c r="FH157" s="72">
        <f t="shared" si="217"/>
        <v>0</v>
      </c>
      <c r="FK157" s="72">
        <f t="shared" si="236"/>
        <v>0</v>
      </c>
      <c r="FL157" s="72">
        <f t="shared" si="236"/>
        <v>0</v>
      </c>
      <c r="FM157" s="72">
        <f t="shared" si="236"/>
        <v>0</v>
      </c>
      <c r="FN157" s="72">
        <f t="shared" si="236"/>
        <v>0</v>
      </c>
      <c r="FO157" s="72">
        <f t="shared" si="236"/>
        <v>0</v>
      </c>
      <c r="FP157" s="72">
        <f t="shared" si="236"/>
        <v>0</v>
      </c>
      <c r="FQ157" s="72">
        <f t="shared" si="236"/>
        <v>0</v>
      </c>
      <c r="FR157" s="72">
        <f t="shared" si="236"/>
        <v>0</v>
      </c>
      <c r="FS157" s="72">
        <f t="shared" si="236"/>
        <v>0</v>
      </c>
      <c r="FT157" s="72">
        <f t="shared" si="236"/>
        <v>0</v>
      </c>
      <c r="FU157" s="72">
        <f t="shared" si="236"/>
        <v>0</v>
      </c>
      <c r="FV157" s="72">
        <f t="shared" si="236"/>
        <v>0</v>
      </c>
      <c r="FW157" s="72">
        <f t="shared" si="236"/>
        <v>0</v>
      </c>
      <c r="FX157" s="72">
        <f t="shared" si="236"/>
        <v>0</v>
      </c>
      <c r="FY157" s="72">
        <f t="shared" si="236"/>
        <v>0</v>
      </c>
      <c r="FZ157" s="72">
        <f t="shared" si="236"/>
        <v>0</v>
      </c>
    </row>
    <row r="158" spans="2:182" s="63" customFormat="1" x14ac:dyDescent="0.25">
      <c r="B158" s="59">
        <v>138</v>
      </c>
      <c r="C158" s="60" t="s">
        <v>30</v>
      </c>
      <c r="D158" s="61" t="s">
        <v>54</v>
      </c>
      <c r="E158" s="74" t="s">
        <v>136</v>
      </c>
      <c r="F158" s="74" t="s">
        <v>135</v>
      </c>
      <c r="H158" s="64">
        <v>44887</v>
      </c>
      <c r="I158" s="64">
        <v>44897</v>
      </c>
      <c r="J158" s="64">
        <v>44904</v>
      </c>
      <c r="K158" s="64">
        <v>44912</v>
      </c>
      <c r="L158" s="64">
        <v>44915</v>
      </c>
      <c r="M158" s="64">
        <v>44927</v>
      </c>
      <c r="N158" s="64">
        <v>45017</v>
      </c>
      <c r="O158" s="65">
        <v>3</v>
      </c>
      <c r="Q158" s="65">
        <v>0</v>
      </c>
      <c r="R158" s="65">
        <v>1</v>
      </c>
      <c r="S158" s="66">
        <v>1</v>
      </c>
      <c r="T158" s="66">
        <v>1</v>
      </c>
      <c r="U158" s="66">
        <v>0</v>
      </c>
      <c r="V158" s="66">
        <v>0</v>
      </c>
      <c r="W158" s="66">
        <v>0</v>
      </c>
      <c r="X158" s="66">
        <v>0</v>
      </c>
      <c r="Y158" s="66">
        <v>0</v>
      </c>
      <c r="Z158" s="66"/>
      <c r="AA158" s="66"/>
      <c r="AB158" s="66"/>
      <c r="AC158" s="65"/>
      <c r="AD158" s="65"/>
      <c r="AE158" s="65"/>
      <c r="AF158" s="65"/>
      <c r="AG158" s="65"/>
      <c r="AI158" s="65">
        <f t="shared" si="0"/>
        <v>3</v>
      </c>
      <c r="AK158" s="67">
        <v>1453538.2446351934</v>
      </c>
      <c r="AL158" s="67">
        <v>158333</v>
      </c>
      <c r="AM158" s="67">
        <v>0</v>
      </c>
      <c r="AN158" s="67">
        <v>55000</v>
      </c>
      <c r="AO158" s="67">
        <f t="shared" si="195"/>
        <v>184559.25751072966</v>
      </c>
      <c r="AP158" s="67">
        <f t="shared" si="196"/>
        <v>112830.98712446354</v>
      </c>
      <c r="AQ158" s="67">
        <f t="shared" si="197"/>
        <v>9671.2274678111607</v>
      </c>
      <c r="AR158" s="67">
        <f t="shared" si="198"/>
        <v>0</v>
      </c>
      <c r="AS158" s="67">
        <f t="shared" si="237"/>
        <v>21088.390901287556</v>
      </c>
      <c r="AT158" s="67">
        <f t="shared" si="26"/>
        <v>1338721.3816309015</v>
      </c>
      <c r="AU158" s="68"/>
      <c r="AV158" s="69">
        <f t="shared" si="238"/>
        <v>1453538.2446351934</v>
      </c>
      <c r="AW158" s="69">
        <f t="shared" si="238"/>
        <v>158333</v>
      </c>
      <c r="AX158" s="69">
        <f t="shared" si="238"/>
        <v>0</v>
      </c>
      <c r="AY158" s="69">
        <f t="shared" si="230"/>
        <v>55000</v>
      </c>
      <c r="AZ158" s="67">
        <f t="shared" si="199"/>
        <v>38684.909871244643</v>
      </c>
      <c r="BA158" s="69">
        <f t="shared" si="200"/>
        <v>0</v>
      </c>
      <c r="BB158" s="69">
        <f t="shared" si="201"/>
        <v>15312.776824034338</v>
      </c>
      <c r="BC158" s="69">
        <f t="shared" si="202"/>
        <v>32076.237768240349</v>
      </c>
      <c r="BD158" s="69">
        <f t="shared" si="28"/>
        <v>94025.822603719615</v>
      </c>
      <c r="BE158" s="69">
        <f t="shared" si="239"/>
        <v>81761.526260729617</v>
      </c>
      <c r="BF158" s="69">
        <f t="shared" si="203"/>
        <v>4366.0655023229592</v>
      </c>
      <c r="BG158" s="69">
        <f t="shared" si="204"/>
        <v>138905.9370529328</v>
      </c>
      <c r="BH158" s="69">
        <f t="shared" si="205"/>
        <v>62500</v>
      </c>
      <c r="BI158" s="69">
        <f t="shared" si="206"/>
        <v>3337.5000000000009</v>
      </c>
      <c r="BJ158" s="69">
        <f t="shared" si="240"/>
        <v>0</v>
      </c>
      <c r="BK158" s="69">
        <f t="shared" si="207"/>
        <v>0</v>
      </c>
      <c r="BL158" s="69">
        <f t="shared" si="241"/>
        <v>0</v>
      </c>
      <c r="BM158" s="69"/>
      <c r="BN158" s="69">
        <f t="shared" si="29"/>
        <v>2137842.0205184175</v>
      </c>
      <c r="BO158" s="70"/>
      <c r="BP158" s="71">
        <f t="shared" si="244"/>
        <v>1752945.1690987125</v>
      </c>
      <c r="BQ158" s="71">
        <f t="shared" si="245"/>
        <v>180153.41436677219</v>
      </c>
      <c r="BR158" s="71">
        <f t="shared" si="246"/>
        <v>138905.9370529328</v>
      </c>
      <c r="BS158" s="71">
        <f t="shared" si="247"/>
        <v>65837.5</v>
      </c>
      <c r="BT158" s="71">
        <f t="shared" si="186"/>
        <v>0</v>
      </c>
      <c r="BU158" s="71">
        <f t="shared" si="248"/>
        <v>2137842.0205184175</v>
      </c>
      <c r="BW158" s="68"/>
      <c r="BX158" s="71">
        <f t="shared" si="242"/>
        <v>0</v>
      </c>
      <c r="BY158" s="71">
        <f t="shared" si="242"/>
        <v>2137842.0205184175</v>
      </c>
      <c r="BZ158" s="71">
        <f t="shared" si="242"/>
        <v>2137842.0205184175</v>
      </c>
      <c r="CA158" s="71">
        <f t="shared" si="242"/>
        <v>2137842.0205184175</v>
      </c>
      <c r="CB158" s="71">
        <f t="shared" si="242"/>
        <v>0</v>
      </c>
      <c r="CC158" s="71">
        <f t="shared" si="242"/>
        <v>0</v>
      </c>
      <c r="CD158" s="71">
        <f t="shared" si="242"/>
        <v>0</v>
      </c>
      <c r="CE158" s="71">
        <f t="shared" si="242"/>
        <v>0</v>
      </c>
      <c r="CF158" s="71">
        <f t="shared" si="242"/>
        <v>0</v>
      </c>
      <c r="CG158" s="71">
        <f t="shared" si="242"/>
        <v>0</v>
      </c>
      <c r="CH158" s="71">
        <f t="shared" si="242"/>
        <v>0</v>
      </c>
      <c r="CI158" s="71">
        <f t="shared" si="242"/>
        <v>0</v>
      </c>
      <c r="CJ158" s="71">
        <f t="shared" si="242"/>
        <v>0</v>
      </c>
      <c r="CK158" s="71">
        <f t="shared" si="242"/>
        <v>0</v>
      </c>
      <c r="CL158" s="71">
        <f t="shared" si="242"/>
        <v>0</v>
      </c>
      <c r="CM158" s="71">
        <f t="shared" si="242"/>
        <v>0</v>
      </c>
      <c r="CN158" s="71">
        <f t="shared" si="188"/>
        <v>0</v>
      </c>
      <c r="CQ158" s="72">
        <f t="shared" si="218"/>
        <v>0</v>
      </c>
      <c r="CR158" s="72">
        <f t="shared" si="218"/>
        <v>1752945.1690987125</v>
      </c>
      <c r="CS158" s="72">
        <f t="shared" si="218"/>
        <v>1752945.1690987125</v>
      </c>
      <c r="CT158" s="72">
        <f t="shared" si="218"/>
        <v>1752945.1690987125</v>
      </c>
      <c r="CU158" s="72">
        <f t="shared" si="218"/>
        <v>0</v>
      </c>
      <c r="CV158" s="72">
        <f t="shared" si="218"/>
        <v>0</v>
      </c>
      <c r="CW158" s="72">
        <f t="shared" si="218"/>
        <v>0</v>
      </c>
      <c r="CX158" s="72">
        <f t="shared" si="218"/>
        <v>0</v>
      </c>
      <c r="CY158" s="72">
        <f t="shared" si="218"/>
        <v>0</v>
      </c>
      <c r="CZ158" s="72">
        <f t="shared" si="218"/>
        <v>0</v>
      </c>
      <c r="DA158" s="72">
        <f t="shared" si="218"/>
        <v>0</v>
      </c>
      <c r="DB158" s="72">
        <f t="shared" si="215"/>
        <v>0</v>
      </c>
      <c r="DC158" s="72">
        <f t="shared" si="215"/>
        <v>0</v>
      </c>
      <c r="DD158" s="72">
        <f t="shared" si="215"/>
        <v>0</v>
      </c>
      <c r="DE158" s="72">
        <f t="shared" si="215"/>
        <v>0</v>
      </c>
      <c r="DF158" s="72">
        <f t="shared" si="215"/>
        <v>0</v>
      </c>
      <c r="DG158" s="73"/>
      <c r="DI158" s="72">
        <f t="shared" si="243"/>
        <v>0</v>
      </c>
      <c r="DJ158" s="72">
        <f t="shared" si="243"/>
        <v>180153.41436677219</v>
      </c>
      <c r="DK158" s="72">
        <f t="shared" si="243"/>
        <v>180153.41436677219</v>
      </c>
      <c r="DL158" s="72">
        <f t="shared" si="243"/>
        <v>180153.41436677219</v>
      </c>
      <c r="DM158" s="72">
        <f t="shared" si="243"/>
        <v>0</v>
      </c>
      <c r="DN158" s="72">
        <f t="shared" si="243"/>
        <v>0</v>
      </c>
      <c r="DO158" s="72">
        <f t="shared" si="243"/>
        <v>0</v>
      </c>
      <c r="DP158" s="72">
        <f t="shared" si="243"/>
        <v>0</v>
      </c>
      <c r="DQ158" s="72">
        <f t="shared" si="243"/>
        <v>0</v>
      </c>
      <c r="DR158" s="72">
        <f t="shared" si="243"/>
        <v>0</v>
      </c>
      <c r="DS158" s="72">
        <f t="shared" si="243"/>
        <v>0</v>
      </c>
      <c r="DT158" s="72">
        <f t="shared" si="243"/>
        <v>0</v>
      </c>
      <c r="DU158" s="72">
        <f t="shared" si="243"/>
        <v>0</v>
      </c>
      <c r="DV158" s="72">
        <f t="shared" si="243"/>
        <v>0</v>
      </c>
      <c r="DW158" s="72">
        <f t="shared" si="243"/>
        <v>0</v>
      </c>
      <c r="DX158" s="72">
        <f t="shared" si="243"/>
        <v>0</v>
      </c>
      <c r="EA158" s="72">
        <f t="shared" si="219"/>
        <v>0</v>
      </c>
      <c r="EB158" s="72">
        <f t="shared" si="219"/>
        <v>138905.9370529328</v>
      </c>
      <c r="EC158" s="72">
        <f t="shared" si="219"/>
        <v>138905.9370529328</v>
      </c>
      <c r="ED158" s="72">
        <f t="shared" si="219"/>
        <v>138905.9370529328</v>
      </c>
      <c r="EE158" s="72">
        <f t="shared" si="219"/>
        <v>0</v>
      </c>
      <c r="EF158" s="72">
        <f t="shared" si="219"/>
        <v>0</v>
      </c>
      <c r="EG158" s="72">
        <f t="shared" si="219"/>
        <v>0</v>
      </c>
      <c r="EH158" s="72">
        <f t="shared" si="219"/>
        <v>0</v>
      </c>
      <c r="EI158" s="72">
        <f t="shared" si="219"/>
        <v>0</v>
      </c>
      <c r="EJ158" s="72">
        <f t="shared" si="219"/>
        <v>0</v>
      </c>
      <c r="EK158" s="72">
        <f t="shared" si="219"/>
        <v>0</v>
      </c>
      <c r="EL158" s="72">
        <f t="shared" si="216"/>
        <v>0</v>
      </c>
      <c r="EM158" s="72">
        <f t="shared" si="216"/>
        <v>0</v>
      </c>
      <c r="EN158" s="72">
        <f t="shared" si="216"/>
        <v>0</v>
      </c>
      <c r="EO158" s="72">
        <f t="shared" si="216"/>
        <v>0</v>
      </c>
      <c r="EP158" s="72">
        <f t="shared" si="216"/>
        <v>0</v>
      </c>
      <c r="ES158" s="72">
        <f t="shared" si="220"/>
        <v>0</v>
      </c>
      <c r="ET158" s="72">
        <f t="shared" si="220"/>
        <v>65837.5</v>
      </c>
      <c r="EU158" s="72">
        <f t="shared" si="220"/>
        <v>65837.5</v>
      </c>
      <c r="EV158" s="72">
        <f t="shared" si="220"/>
        <v>65837.5</v>
      </c>
      <c r="EW158" s="72">
        <f t="shared" si="220"/>
        <v>0</v>
      </c>
      <c r="EX158" s="72">
        <f t="shared" si="220"/>
        <v>0</v>
      </c>
      <c r="EY158" s="72">
        <f t="shared" si="220"/>
        <v>0</v>
      </c>
      <c r="EZ158" s="72">
        <f t="shared" si="220"/>
        <v>0</v>
      </c>
      <c r="FA158" s="72">
        <f t="shared" si="220"/>
        <v>0</v>
      </c>
      <c r="FB158" s="72">
        <f t="shared" si="220"/>
        <v>0</v>
      </c>
      <c r="FC158" s="72">
        <f t="shared" si="220"/>
        <v>0</v>
      </c>
      <c r="FD158" s="72">
        <f t="shared" si="217"/>
        <v>0</v>
      </c>
      <c r="FE158" s="72">
        <f t="shared" si="217"/>
        <v>0</v>
      </c>
      <c r="FF158" s="72">
        <f t="shared" si="217"/>
        <v>0</v>
      </c>
      <c r="FG158" s="72">
        <f t="shared" si="217"/>
        <v>0</v>
      </c>
      <c r="FH158" s="72">
        <f t="shared" si="217"/>
        <v>0</v>
      </c>
      <c r="FK158" s="72">
        <f t="shared" si="236"/>
        <v>0</v>
      </c>
      <c r="FL158" s="72">
        <f t="shared" si="236"/>
        <v>0</v>
      </c>
      <c r="FM158" s="72">
        <f t="shared" si="236"/>
        <v>0</v>
      </c>
      <c r="FN158" s="72">
        <f t="shared" si="236"/>
        <v>0</v>
      </c>
      <c r="FO158" s="72">
        <f t="shared" si="236"/>
        <v>0</v>
      </c>
      <c r="FP158" s="72">
        <f t="shared" si="236"/>
        <v>0</v>
      </c>
      <c r="FQ158" s="72">
        <f t="shared" si="236"/>
        <v>0</v>
      </c>
      <c r="FR158" s="72">
        <f t="shared" si="236"/>
        <v>0</v>
      </c>
      <c r="FS158" s="72">
        <f t="shared" si="236"/>
        <v>0</v>
      </c>
      <c r="FT158" s="72">
        <f t="shared" si="236"/>
        <v>0</v>
      </c>
      <c r="FU158" s="72">
        <f t="shared" si="236"/>
        <v>0</v>
      </c>
      <c r="FV158" s="72">
        <f t="shared" si="236"/>
        <v>0</v>
      </c>
      <c r="FW158" s="72">
        <f t="shared" si="236"/>
        <v>0</v>
      </c>
      <c r="FX158" s="72">
        <f t="shared" si="236"/>
        <v>0</v>
      </c>
      <c r="FY158" s="72">
        <f t="shared" si="236"/>
        <v>0</v>
      </c>
      <c r="FZ158" s="72">
        <f t="shared" si="236"/>
        <v>0</v>
      </c>
    </row>
    <row r="159" spans="2:182" s="63" customFormat="1" x14ac:dyDescent="0.25">
      <c r="B159" s="59">
        <v>139</v>
      </c>
      <c r="C159" s="60" t="s">
        <v>30</v>
      </c>
      <c r="D159" s="61" t="s">
        <v>55</v>
      </c>
      <c r="E159" s="74" t="s">
        <v>136</v>
      </c>
      <c r="F159" s="74" t="s">
        <v>135</v>
      </c>
      <c r="H159" s="64">
        <v>44887</v>
      </c>
      <c r="I159" s="64">
        <v>44897</v>
      </c>
      <c r="J159" s="64">
        <v>44904</v>
      </c>
      <c r="K159" s="64">
        <v>44912</v>
      </c>
      <c r="L159" s="64">
        <v>44915</v>
      </c>
      <c r="M159" s="64">
        <v>44927</v>
      </c>
      <c r="N159" s="64">
        <v>45139</v>
      </c>
      <c r="O159" s="65">
        <v>7</v>
      </c>
      <c r="Q159" s="65">
        <v>0</v>
      </c>
      <c r="R159" s="65">
        <v>0</v>
      </c>
      <c r="S159" s="66">
        <v>1</v>
      </c>
      <c r="T159" s="66">
        <v>1</v>
      </c>
      <c r="U159" s="66">
        <v>1</v>
      </c>
      <c r="V159" s="66">
        <v>1</v>
      </c>
      <c r="W159" s="66">
        <v>1</v>
      </c>
      <c r="X159" s="66">
        <v>1</v>
      </c>
      <c r="Y159" s="66">
        <v>1</v>
      </c>
      <c r="Z159" s="66"/>
      <c r="AA159" s="66"/>
      <c r="AB159" s="66"/>
      <c r="AC159" s="65"/>
      <c r="AD159" s="65"/>
      <c r="AE159" s="65"/>
      <c r="AF159" s="65"/>
      <c r="AG159" s="65"/>
      <c r="AI159" s="65">
        <f t="shared" si="0"/>
        <v>7</v>
      </c>
      <c r="AK159" s="67">
        <v>1453538.2446351934</v>
      </c>
      <c r="AL159" s="67">
        <v>158333</v>
      </c>
      <c r="AM159" s="67">
        <v>0</v>
      </c>
      <c r="AN159" s="67">
        <v>55000</v>
      </c>
      <c r="AO159" s="67">
        <f t="shared" si="195"/>
        <v>184559.25751072966</v>
      </c>
      <c r="AP159" s="67">
        <f t="shared" si="196"/>
        <v>112830.98712446354</v>
      </c>
      <c r="AQ159" s="67">
        <f t="shared" si="197"/>
        <v>9671.2274678111607</v>
      </c>
      <c r="AR159" s="67">
        <f t="shared" si="198"/>
        <v>0</v>
      </c>
      <c r="AS159" s="67">
        <f t="shared" si="237"/>
        <v>21088.390901287556</v>
      </c>
      <c r="AT159" s="67">
        <f t="shared" si="26"/>
        <v>1338721.3816309015</v>
      </c>
      <c r="AU159" s="68"/>
      <c r="AV159" s="69">
        <f t="shared" si="238"/>
        <v>1453538.2446351934</v>
      </c>
      <c r="AW159" s="69">
        <f t="shared" si="238"/>
        <v>158333</v>
      </c>
      <c r="AX159" s="69">
        <f t="shared" si="238"/>
        <v>0</v>
      </c>
      <c r="AY159" s="69">
        <f t="shared" si="230"/>
        <v>55000</v>
      </c>
      <c r="AZ159" s="67">
        <f t="shared" si="199"/>
        <v>38684.909871244643</v>
      </c>
      <c r="BA159" s="69">
        <f t="shared" si="200"/>
        <v>0</v>
      </c>
      <c r="BB159" s="69">
        <f t="shared" si="201"/>
        <v>15312.776824034338</v>
      </c>
      <c r="BC159" s="69">
        <f t="shared" si="202"/>
        <v>32076.237768240349</v>
      </c>
      <c r="BD159" s="69">
        <f t="shared" si="28"/>
        <v>94025.822603719615</v>
      </c>
      <c r="BE159" s="69">
        <f t="shared" si="239"/>
        <v>81761.526260729617</v>
      </c>
      <c r="BF159" s="69">
        <f t="shared" si="203"/>
        <v>4366.0655023229592</v>
      </c>
      <c r="BG159" s="69">
        <f t="shared" si="204"/>
        <v>138905.9370529328</v>
      </c>
      <c r="BH159" s="69">
        <f t="shared" si="205"/>
        <v>62500</v>
      </c>
      <c r="BI159" s="69">
        <f t="shared" si="206"/>
        <v>3337.5000000000009</v>
      </c>
      <c r="BJ159" s="69">
        <f t="shared" si="240"/>
        <v>0</v>
      </c>
      <c r="BK159" s="69">
        <f t="shared" si="207"/>
        <v>0</v>
      </c>
      <c r="BL159" s="69">
        <f t="shared" si="241"/>
        <v>0</v>
      </c>
      <c r="BM159" s="69"/>
      <c r="BN159" s="69">
        <f t="shared" si="29"/>
        <v>2137842.0205184175</v>
      </c>
      <c r="BO159" s="70"/>
      <c r="BP159" s="71">
        <f t="shared" si="244"/>
        <v>1752945.1690987125</v>
      </c>
      <c r="BQ159" s="71">
        <f t="shared" si="245"/>
        <v>180153.41436677219</v>
      </c>
      <c r="BR159" s="71">
        <f t="shared" si="246"/>
        <v>138905.9370529328</v>
      </c>
      <c r="BS159" s="71">
        <f t="shared" si="247"/>
        <v>65837.5</v>
      </c>
      <c r="BT159" s="71">
        <f t="shared" si="186"/>
        <v>0</v>
      </c>
      <c r="BU159" s="71">
        <f t="shared" si="248"/>
        <v>2137842.0205184175</v>
      </c>
      <c r="BW159" s="68"/>
      <c r="BX159" s="71">
        <f t="shared" si="242"/>
        <v>0</v>
      </c>
      <c r="BY159" s="71">
        <f t="shared" si="242"/>
        <v>0</v>
      </c>
      <c r="BZ159" s="71">
        <f t="shared" si="242"/>
        <v>2137842.0205184175</v>
      </c>
      <c r="CA159" s="71">
        <f t="shared" si="242"/>
        <v>2137842.0205184175</v>
      </c>
      <c r="CB159" s="71">
        <f t="shared" si="242"/>
        <v>2137842.0205184175</v>
      </c>
      <c r="CC159" s="71">
        <f t="shared" si="242"/>
        <v>2137842.0205184175</v>
      </c>
      <c r="CD159" s="71">
        <f t="shared" si="242"/>
        <v>2137842.0205184175</v>
      </c>
      <c r="CE159" s="71">
        <f t="shared" si="242"/>
        <v>2137842.0205184175</v>
      </c>
      <c r="CF159" s="71">
        <f t="shared" si="242"/>
        <v>2137842.0205184175</v>
      </c>
      <c r="CG159" s="71">
        <f t="shared" si="242"/>
        <v>0</v>
      </c>
      <c r="CH159" s="71">
        <f t="shared" si="242"/>
        <v>0</v>
      </c>
      <c r="CI159" s="71">
        <f t="shared" si="242"/>
        <v>0</v>
      </c>
      <c r="CJ159" s="71">
        <f t="shared" si="242"/>
        <v>0</v>
      </c>
      <c r="CK159" s="71">
        <f t="shared" si="242"/>
        <v>0</v>
      </c>
      <c r="CL159" s="71">
        <f t="shared" si="242"/>
        <v>0</v>
      </c>
      <c r="CM159" s="71">
        <f t="shared" si="242"/>
        <v>0</v>
      </c>
      <c r="CN159" s="71">
        <f t="shared" si="188"/>
        <v>0</v>
      </c>
      <c r="CQ159" s="72">
        <f t="shared" si="218"/>
        <v>0</v>
      </c>
      <c r="CR159" s="72">
        <f t="shared" si="218"/>
        <v>0</v>
      </c>
      <c r="CS159" s="72">
        <f t="shared" ref="CS159:DD186" si="249">+S159*$BP159</f>
        <v>1752945.1690987125</v>
      </c>
      <c r="CT159" s="72">
        <f t="shared" si="249"/>
        <v>1752945.1690987125</v>
      </c>
      <c r="CU159" s="72">
        <f t="shared" si="249"/>
        <v>1752945.1690987125</v>
      </c>
      <c r="CV159" s="72">
        <f t="shared" si="249"/>
        <v>1752945.1690987125</v>
      </c>
      <c r="CW159" s="72">
        <f t="shared" si="249"/>
        <v>1752945.1690987125</v>
      </c>
      <c r="CX159" s="72">
        <f t="shared" si="249"/>
        <v>1752945.1690987125</v>
      </c>
      <c r="CY159" s="72">
        <f t="shared" si="249"/>
        <v>1752945.1690987125</v>
      </c>
      <c r="CZ159" s="72">
        <f t="shared" si="249"/>
        <v>0</v>
      </c>
      <c r="DA159" s="72">
        <f t="shared" si="249"/>
        <v>0</v>
      </c>
      <c r="DB159" s="72">
        <f t="shared" si="215"/>
        <v>0</v>
      </c>
      <c r="DC159" s="72">
        <f t="shared" si="215"/>
        <v>0</v>
      </c>
      <c r="DD159" s="72">
        <f t="shared" si="215"/>
        <v>0</v>
      </c>
      <c r="DE159" s="72">
        <f t="shared" si="215"/>
        <v>0</v>
      </c>
      <c r="DF159" s="72">
        <f t="shared" si="215"/>
        <v>0</v>
      </c>
      <c r="DG159" s="73"/>
      <c r="DI159" s="72">
        <f t="shared" si="243"/>
        <v>0</v>
      </c>
      <c r="DJ159" s="72">
        <f t="shared" si="243"/>
        <v>0</v>
      </c>
      <c r="DK159" s="72">
        <f t="shared" si="243"/>
        <v>180153.41436677219</v>
      </c>
      <c r="DL159" s="72">
        <f t="shared" si="243"/>
        <v>180153.41436677219</v>
      </c>
      <c r="DM159" s="72">
        <f t="shared" si="243"/>
        <v>180153.41436677219</v>
      </c>
      <c r="DN159" s="72">
        <f t="shared" si="243"/>
        <v>180153.41436677219</v>
      </c>
      <c r="DO159" s="72">
        <f t="shared" si="243"/>
        <v>180153.41436677219</v>
      </c>
      <c r="DP159" s="72">
        <f t="shared" si="243"/>
        <v>180153.41436677219</v>
      </c>
      <c r="DQ159" s="72">
        <f t="shared" si="243"/>
        <v>180153.41436677219</v>
      </c>
      <c r="DR159" s="72">
        <f t="shared" si="243"/>
        <v>0</v>
      </c>
      <c r="DS159" s="72">
        <f t="shared" si="243"/>
        <v>0</v>
      </c>
      <c r="DT159" s="72">
        <f t="shared" si="243"/>
        <v>0</v>
      </c>
      <c r="DU159" s="72">
        <f t="shared" si="243"/>
        <v>0</v>
      </c>
      <c r="DV159" s="72">
        <f t="shared" si="243"/>
        <v>0</v>
      </c>
      <c r="DW159" s="72">
        <f t="shared" si="243"/>
        <v>0</v>
      </c>
      <c r="DX159" s="72">
        <f t="shared" si="243"/>
        <v>0</v>
      </c>
      <c r="EA159" s="72">
        <f t="shared" si="219"/>
        <v>0</v>
      </c>
      <c r="EB159" s="72">
        <f t="shared" si="219"/>
        <v>0</v>
      </c>
      <c r="EC159" s="72">
        <f t="shared" ref="EC159:EN186" si="250">+S159*$BR159</f>
        <v>138905.9370529328</v>
      </c>
      <c r="ED159" s="72">
        <f t="shared" si="250"/>
        <v>138905.9370529328</v>
      </c>
      <c r="EE159" s="72">
        <f t="shared" si="250"/>
        <v>138905.9370529328</v>
      </c>
      <c r="EF159" s="72">
        <f t="shared" si="250"/>
        <v>138905.9370529328</v>
      </c>
      <c r="EG159" s="72">
        <f t="shared" si="250"/>
        <v>138905.9370529328</v>
      </c>
      <c r="EH159" s="72">
        <f t="shared" si="250"/>
        <v>138905.9370529328</v>
      </c>
      <c r="EI159" s="72">
        <f t="shared" si="250"/>
        <v>138905.9370529328</v>
      </c>
      <c r="EJ159" s="72">
        <f t="shared" si="250"/>
        <v>0</v>
      </c>
      <c r="EK159" s="72">
        <f t="shared" si="250"/>
        <v>0</v>
      </c>
      <c r="EL159" s="72">
        <f t="shared" si="216"/>
        <v>0</v>
      </c>
      <c r="EM159" s="72">
        <f t="shared" si="216"/>
        <v>0</v>
      </c>
      <c r="EN159" s="72">
        <f t="shared" si="216"/>
        <v>0</v>
      </c>
      <c r="EO159" s="72">
        <f t="shared" si="216"/>
        <v>0</v>
      </c>
      <c r="EP159" s="72">
        <f t="shared" si="216"/>
        <v>0</v>
      </c>
      <c r="ES159" s="72">
        <f t="shared" si="220"/>
        <v>0</v>
      </c>
      <c r="ET159" s="72">
        <f t="shared" si="220"/>
        <v>0</v>
      </c>
      <c r="EU159" s="72">
        <f t="shared" ref="EU159:FF186" si="251">+S159*$BS159</f>
        <v>65837.5</v>
      </c>
      <c r="EV159" s="72">
        <f t="shared" si="251"/>
        <v>65837.5</v>
      </c>
      <c r="EW159" s="72">
        <f t="shared" si="251"/>
        <v>65837.5</v>
      </c>
      <c r="EX159" s="72">
        <f t="shared" si="251"/>
        <v>65837.5</v>
      </c>
      <c r="EY159" s="72">
        <f t="shared" si="251"/>
        <v>65837.5</v>
      </c>
      <c r="EZ159" s="72">
        <f t="shared" si="251"/>
        <v>65837.5</v>
      </c>
      <c r="FA159" s="72">
        <f t="shared" si="251"/>
        <v>65837.5</v>
      </c>
      <c r="FB159" s="72">
        <f t="shared" si="251"/>
        <v>0</v>
      </c>
      <c r="FC159" s="72">
        <f t="shared" si="251"/>
        <v>0</v>
      </c>
      <c r="FD159" s="72">
        <f t="shared" si="217"/>
        <v>0</v>
      </c>
      <c r="FE159" s="72">
        <f t="shared" si="217"/>
        <v>0</v>
      </c>
      <c r="FF159" s="72">
        <f t="shared" si="217"/>
        <v>0</v>
      </c>
      <c r="FG159" s="72">
        <f t="shared" si="217"/>
        <v>0</v>
      </c>
      <c r="FH159" s="72">
        <f t="shared" si="217"/>
        <v>0</v>
      </c>
      <c r="FK159" s="72">
        <f t="shared" si="236"/>
        <v>0</v>
      </c>
      <c r="FL159" s="72">
        <f t="shared" si="236"/>
        <v>0</v>
      </c>
      <c r="FM159" s="72">
        <f t="shared" si="236"/>
        <v>0</v>
      </c>
      <c r="FN159" s="72">
        <f t="shared" si="236"/>
        <v>0</v>
      </c>
      <c r="FO159" s="72">
        <f t="shared" si="236"/>
        <v>0</v>
      </c>
      <c r="FP159" s="72">
        <f t="shared" si="236"/>
        <v>0</v>
      </c>
      <c r="FQ159" s="72">
        <f t="shared" si="236"/>
        <v>0</v>
      </c>
      <c r="FR159" s="72">
        <f t="shared" si="236"/>
        <v>0</v>
      </c>
      <c r="FS159" s="72">
        <f t="shared" si="236"/>
        <v>0</v>
      </c>
      <c r="FT159" s="72">
        <f t="shared" si="236"/>
        <v>0</v>
      </c>
      <c r="FU159" s="72">
        <f t="shared" si="236"/>
        <v>0</v>
      </c>
      <c r="FV159" s="72">
        <f t="shared" si="236"/>
        <v>0</v>
      </c>
      <c r="FW159" s="72">
        <f t="shared" si="236"/>
        <v>0</v>
      </c>
      <c r="FX159" s="72">
        <f t="shared" si="236"/>
        <v>0</v>
      </c>
      <c r="FY159" s="72">
        <f t="shared" si="236"/>
        <v>0</v>
      </c>
      <c r="FZ159" s="72">
        <f t="shared" si="236"/>
        <v>0</v>
      </c>
    </row>
    <row r="160" spans="2:182" s="63" customFormat="1" x14ac:dyDescent="0.25">
      <c r="B160" s="59">
        <v>140</v>
      </c>
      <c r="C160" s="60" t="s">
        <v>30</v>
      </c>
      <c r="D160" s="61" t="s">
        <v>55</v>
      </c>
      <c r="E160" s="74" t="s">
        <v>136</v>
      </c>
      <c r="F160" s="74" t="s">
        <v>135</v>
      </c>
      <c r="H160" s="64">
        <v>44887</v>
      </c>
      <c r="I160" s="64">
        <v>44897</v>
      </c>
      <c r="J160" s="64">
        <v>44904</v>
      </c>
      <c r="K160" s="64">
        <v>44912</v>
      </c>
      <c r="L160" s="64">
        <v>44915</v>
      </c>
      <c r="M160" s="64">
        <v>44927</v>
      </c>
      <c r="N160" s="64">
        <v>45108</v>
      </c>
      <c r="O160" s="65">
        <v>6</v>
      </c>
      <c r="Q160" s="65">
        <v>0</v>
      </c>
      <c r="R160" s="65">
        <v>0</v>
      </c>
      <c r="S160" s="66">
        <v>1</v>
      </c>
      <c r="T160" s="66">
        <v>1</v>
      </c>
      <c r="U160" s="66">
        <v>1</v>
      </c>
      <c r="V160" s="66">
        <v>1</v>
      </c>
      <c r="W160" s="66">
        <v>1</v>
      </c>
      <c r="X160" s="66">
        <v>1</v>
      </c>
      <c r="Y160" s="66">
        <v>0</v>
      </c>
      <c r="Z160" s="66"/>
      <c r="AA160" s="66"/>
      <c r="AB160" s="66"/>
      <c r="AC160" s="65"/>
      <c r="AD160" s="65"/>
      <c r="AE160" s="65"/>
      <c r="AF160" s="65"/>
      <c r="AG160" s="65"/>
      <c r="AI160" s="65">
        <f t="shared" si="0"/>
        <v>6</v>
      </c>
      <c r="AK160" s="67">
        <v>1453538.2446351934</v>
      </c>
      <c r="AL160" s="67">
        <v>158333</v>
      </c>
      <c r="AM160" s="67">
        <v>0</v>
      </c>
      <c r="AN160" s="67">
        <v>55000</v>
      </c>
      <c r="AO160" s="67">
        <f t="shared" si="195"/>
        <v>184559.25751072966</v>
      </c>
      <c r="AP160" s="67">
        <f t="shared" si="196"/>
        <v>112830.98712446354</v>
      </c>
      <c r="AQ160" s="67">
        <f t="shared" si="197"/>
        <v>9671.2274678111607</v>
      </c>
      <c r="AR160" s="67">
        <f t="shared" si="198"/>
        <v>0</v>
      </c>
      <c r="AS160" s="67">
        <f t="shared" si="237"/>
        <v>21088.390901287556</v>
      </c>
      <c r="AT160" s="67">
        <f t="shared" si="26"/>
        <v>1338721.3816309015</v>
      </c>
      <c r="AU160" s="68"/>
      <c r="AV160" s="69">
        <f t="shared" si="238"/>
        <v>1453538.2446351934</v>
      </c>
      <c r="AW160" s="69">
        <f t="shared" si="238"/>
        <v>158333</v>
      </c>
      <c r="AX160" s="69">
        <f t="shared" si="238"/>
        <v>0</v>
      </c>
      <c r="AY160" s="69">
        <f t="shared" si="230"/>
        <v>55000</v>
      </c>
      <c r="AZ160" s="67">
        <f t="shared" si="199"/>
        <v>38684.909871244643</v>
      </c>
      <c r="BA160" s="69">
        <f t="shared" si="200"/>
        <v>0</v>
      </c>
      <c r="BB160" s="69">
        <f t="shared" si="201"/>
        <v>15312.776824034338</v>
      </c>
      <c r="BC160" s="69">
        <f t="shared" si="202"/>
        <v>32076.237768240349</v>
      </c>
      <c r="BD160" s="69">
        <f t="shared" si="28"/>
        <v>94025.822603719615</v>
      </c>
      <c r="BE160" s="69">
        <f t="shared" si="239"/>
        <v>81761.526260729617</v>
      </c>
      <c r="BF160" s="69">
        <f t="shared" si="203"/>
        <v>4366.0655023229592</v>
      </c>
      <c r="BG160" s="69">
        <f t="shared" si="204"/>
        <v>138905.9370529328</v>
      </c>
      <c r="BH160" s="69">
        <f t="shared" si="205"/>
        <v>62500</v>
      </c>
      <c r="BI160" s="69">
        <f t="shared" si="206"/>
        <v>3337.5000000000009</v>
      </c>
      <c r="BJ160" s="69">
        <f t="shared" si="240"/>
        <v>0</v>
      </c>
      <c r="BK160" s="69">
        <f t="shared" si="207"/>
        <v>0</v>
      </c>
      <c r="BL160" s="69">
        <f t="shared" si="241"/>
        <v>0</v>
      </c>
      <c r="BM160" s="69"/>
      <c r="BN160" s="69">
        <f t="shared" si="29"/>
        <v>2137842.0205184175</v>
      </c>
      <c r="BO160" s="70"/>
      <c r="BP160" s="71">
        <f t="shared" si="244"/>
        <v>1752945.1690987125</v>
      </c>
      <c r="BQ160" s="71">
        <f t="shared" si="245"/>
        <v>180153.41436677219</v>
      </c>
      <c r="BR160" s="71">
        <f t="shared" si="246"/>
        <v>138905.9370529328</v>
      </c>
      <c r="BS160" s="71">
        <f t="shared" si="247"/>
        <v>65837.5</v>
      </c>
      <c r="BT160" s="71">
        <f t="shared" si="186"/>
        <v>0</v>
      </c>
      <c r="BU160" s="71">
        <f t="shared" si="248"/>
        <v>2137842.0205184175</v>
      </c>
      <c r="BW160" s="68"/>
      <c r="BX160" s="71">
        <f t="shared" si="242"/>
        <v>0</v>
      </c>
      <c r="BY160" s="71">
        <f t="shared" si="242"/>
        <v>0</v>
      </c>
      <c r="BZ160" s="71">
        <f t="shared" si="242"/>
        <v>2137842.0205184175</v>
      </c>
      <c r="CA160" s="71">
        <f t="shared" si="242"/>
        <v>2137842.0205184175</v>
      </c>
      <c r="CB160" s="71">
        <f t="shared" si="242"/>
        <v>2137842.0205184175</v>
      </c>
      <c r="CC160" s="71">
        <f t="shared" si="242"/>
        <v>2137842.0205184175</v>
      </c>
      <c r="CD160" s="71">
        <f t="shared" si="242"/>
        <v>2137842.0205184175</v>
      </c>
      <c r="CE160" s="71">
        <f t="shared" si="242"/>
        <v>2137842.0205184175</v>
      </c>
      <c r="CF160" s="71">
        <f t="shared" si="242"/>
        <v>0</v>
      </c>
      <c r="CG160" s="71">
        <f t="shared" si="242"/>
        <v>0</v>
      </c>
      <c r="CH160" s="71">
        <f t="shared" si="242"/>
        <v>0</v>
      </c>
      <c r="CI160" s="71">
        <f t="shared" si="242"/>
        <v>0</v>
      </c>
      <c r="CJ160" s="71">
        <f t="shared" si="242"/>
        <v>0</v>
      </c>
      <c r="CK160" s="71">
        <f t="shared" si="242"/>
        <v>0</v>
      </c>
      <c r="CL160" s="71">
        <f t="shared" si="242"/>
        <v>0</v>
      </c>
      <c r="CM160" s="71">
        <f t="shared" si="242"/>
        <v>0</v>
      </c>
      <c r="CN160" s="71">
        <f t="shared" si="188"/>
        <v>0</v>
      </c>
      <c r="CQ160" s="72">
        <f t="shared" ref="CQ160:CQ201" si="252">+Q160*$BP160</f>
        <v>0</v>
      </c>
      <c r="CR160" s="72">
        <f t="shared" ref="CR160:CR201" si="253">+R160*$BP160</f>
        <v>0</v>
      </c>
      <c r="CS160" s="72">
        <f t="shared" si="249"/>
        <v>1752945.1690987125</v>
      </c>
      <c r="CT160" s="72">
        <f t="shared" si="249"/>
        <v>1752945.1690987125</v>
      </c>
      <c r="CU160" s="72">
        <f t="shared" si="249"/>
        <v>1752945.1690987125</v>
      </c>
      <c r="CV160" s="72">
        <f t="shared" si="249"/>
        <v>1752945.1690987125</v>
      </c>
      <c r="CW160" s="72">
        <f t="shared" si="249"/>
        <v>1752945.1690987125</v>
      </c>
      <c r="CX160" s="72">
        <f t="shared" si="249"/>
        <v>1752945.1690987125</v>
      </c>
      <c r="CY160" s="72">
        <f t="shared" si="249"/>
        <v>0</v>
      </c>
      <c r="CZ160" s="72">
        <f t="shared" si="249"/>
        <v>0</v>
      </c>
      <c r="DA160" s="72">
        <f t="shared" si="249"/>
        <v>0</v>
      </c>
      <c r="DB160" s="72">
        <f t="shared" si="215"/>
        <v>0</v>
      </c>
      <c r="DC160" s="72">
        <f t="shared" si="215"/>
        <v>0</v>
      </c>
      <c r="DD160" s="72">
        <f t="shared" si="215"/>
        <v>0</v>
      </c>
      <c r="DE160" s="72">
        <f t="shared" si="215"/>
        <v>0</v>
      </c>
      <c r="DF160" s="72">
        <f t="shared" si="215"/>
        <v>0</v>
      </c>
      <c r="DG160" s="73"/>
      <c r="DI160" s="72">
        <f t="shared" si="243"/>
        <v>0</v>
      </c>
      <c r="DJ160" s="72">
        <f t="shared" si="243"/>
        <v>0</v>
      </c>
      <c r="DK160" s="72">
        <f t="shared" si="243"/>
        <v>180153.41436677219</v>
      </c>
      <c r="DL160" s="72">
        <f t="shared" si="243"/>
        <v>180153.41436677219</v>
      </c>
      <c r="DM160" s="72">
        <f t="shared" si="243"/>
        <v>180153.41436677219</v>
      </c>
      <c r="DN160" s="72">
        <f t="shared" si="243"/>
        <v>180153.41436677219</v>
      </c>
      <c r="DO160" s="72">
        <f t="shared" si="243"/>
        <v>180153.41436677219</v>
      </c>
      <c r="DP160" s="72">
        <f t="shared" si="243"/>
        <v>180153.41436677219</v>
      </c>
      <c r="DQ160" s="72">
        <f t="shared" si="243"/>
        <v>0</v>
      </c>
      <c r="DR160" s="72">
        <f t="shared" si="243"/>
        <v>0</v>
      </c>
      <c r="DS160" s="72">
        <f t="shared" si="243"/>
        <v>0</v>
      </c>
      <c r="DT160" s="72">
        <f t="shared" si="243"/>
        <v>0</v>
      </c>
      <c r="DU160" s="72">
        <f t="shared" si="243"/>
        <v>0</v>
      </c>
      <c r="DV160" s="72">
        <f t="shared" si="243"/>
        <v>0</v>
      </c>
      <c r="DW160" s="72">
        <f t="shared" si="243"/>
        <v>0</v>
      </c>
      <c r="DX160" s="72">
        <f t="shared" si="243"/>
        <v>0</v>
      </c>
      <c r="EA160" s="72">
        <f t="shared" ref="EA160:EA201" si="254">+Q160*$BR160</f>
        <v>0</v>
      </c>
      <c r="EB160" s="72">
        <f t="shared" ref="EB160:EB201" si="255">+R160*$BR160</f>
        <v>0</v>
      </c>
      <c r="EC160" s="72">
        <f t="shared" si="250"/>
        <v>138905.9370529328</v>
      </c>
      <c r="ED160" s="72">
        <f t="shared" si="250"/>
        <v>138905.9370529328</v>
      </c>
      <c r="EE160" s="72">
        <f t="shared" si="250"/>
        <v>138905.9370529328</v>
      </c>
      <c r="EF160" s="72">
        <f t="shared" si="250"/>
        <v>138905.9370529328</v>
      </c>
      <c r="EG160" s="72">
        <f t="shared" si="250"/>
        <v>138905.9370529328</v>
      </c>
      <c r="EH160" s="72">
        <f t="shared" si="250"/>
        <v>138905.9370529328</v>
      </c>
      <c r="EI160" s="72">
        <f t="shared" si="250"/>
        <v>0</v>
      </c>
      <c r="EJ160" s="72">
        <f t="shared" si="250"/>
        <v>0</v>
      </c>
      <c r="EK160" s="72">
        <f t="shared" si="250"/>
        <v>0</v>
      </c>
      <c r="EL160" s="72">
        <f t="shared" si="216"/>
        <v>0</v>
      </c>
      <c r="EM160" s="72">
        <f t="shared" si="216"/>
        <v>0</v>
      </c>
      <c r="EN160" s="72">
        <f t="shared" si="216"/>
        <v>0</v>
      </c>
      <c r="EO160" s="72">
        <f t="shared" si="216"/>
        <v>0</v>
      </c>
      <c r="EP160" s="72">
        <f t="shared" si="216"/>
        <v>0</v>
      </c>
      <c r="ES160" s="72">
        <f t="shared" ref="ES160:ES201" si="256">+Q160*$BS160</f>
        <v>0</v>
      </c>
      <c r="ET160" s="72">
        <f t="shared" ref="ET160:ET201" si="257">+R160*$BS160</f>
        <v>0</v>
      </c>
      <c r="EU160" s="72">
        <f t="shared" si="251"/>
        <v>65837.5</v>
      </c>
      <c r="EV160" s="72">
        <f t="shared" si="251"/>
        <v>65837.5</v>
      </c>
      <c r="EW160" s="72">
        <f t="shared" si="251"/>
        <v>65837.5</v>
      </c>
      <c r="EX160" s="72">
        <f t="shared" si="251"/>
        <v>65837.5</v>
      </c>
      <c r="EY160" s="72">
        <f t="shared" si="251"/>
        <v>65837.5</v>
      </c>
      <c r="EZ160" s="72">
        <f t="shared" si="251"/>
        <v>65837.5</v>
      </c>
      <c r="FA160" s="72">
        <f t="shared" si="251"/>
        <v>0</v>
      </c>
      <c r="FB160" s="72">
        <f t="shared" si="251"/>
        <v>0</v>
      </c>
      <c r="FC160" s="72">
        <f t="shared" si="251"/>
        <v>0</v>
      </c>
      <c r="FD160" s="72">
        <f t="shared" si="217"/>
        <v>0</v>
      </c>
      <c r="FE160" s="72">
        <f t="shared" si="217"/>
        <v>0</v>
      </c>
      <c r="FF160" s="72">
        <f t="shared" si="217"/>
        <v>0</v>
      </c>
      <c r="FG160" s="72">
        <f t="shared" si="217"/>
        <v>0</v>
      </c>
      <c r="FH160" s="72">
        <f t="shared" si="217"/>
        <v>0</v>
      </c>
      <c r="FK160" s="72">
        <f t="shared" si="236"/>
        <v>0</v>
      </c>
      <c r="FL160" s="72">
        <f t="shared" si="236"/>
        <v>0</v>
      </c>
      <c r="FM160" s="72">
        <f t="shared" si="236"/>
        <v>0</v>
      </c>
      <c r="FN160" s="72">
        <f t="shared" si="236"/>
        <v>0</v>
      </c>
      <c r="FO160" s="72">
        <f t="shared" si="236"/>
        <v>0</v>
      </c>
      <c r="FP160" s="72">
        <f t="shared" si="236"/>
        <v>0</v>
      </c>
      <c r="FQ160" s="72">
        <f t="shared" si="236"/>
        <v>0</v>
      </c>
      <c r="FR160" s="72">
        <f t="shared" si="236"/>
        <v>0</v>
      </c>
      <c r="FS160" s="72">
        <f t="shared" si="236"/>
        <v>0</v>
      </c>
      <c r="FT160" s="72">
        <f t="shared" si="236"/>
        <v>0</v>
      </c>
      <c r="FU160" s="72">
        <f t="shared" si="236"/>
        <v>0</v>
      </c>
      <c r="FV160" s="72">
        <f t="shared" si="236"/>
        <v>0</v>
      </c>
      <c r="FW160" s="72">
        <f t="shared" si="236"/>
        <v>0</v>
      </c>
      <c r="FX160" s="72">
        <f t="shared" si="236"/>
        <v>0</v>
      </c>
      <c r="FY160" s="72">
        <f t="shared" si="236"/>
        <v>0</v>
      </c>
      <c r="FZ160" s="72">
        <f t="shared" si="236"/>
        <v>0</v>
      </c>
    </row>
    <row r="161" spans="2:182" s="63" customFormat="1" x14ac:dyDescent="0.25">
      <c r="B161" s="59">
        <v>141</v>
      </c>
      <c r="C161" s="60" t="s">
        <v>30</v>
      </c>
      <c r="D161" s="61" t="s">
        <v>14</v>
      </c>
      <c r="E161" s="74" t="s">
        <v>136</v>
      </c>
      <c r="F161" s="74" t="s">
        <v>135</v>
      </c>
      <c r="H161" s="64">
        <v>44887</v>
      </c>
      <c r="I161" s="64">
        <v>44897</v>
      </c>
      <c r="J161" s="64">
        <v>44904</v>
      </c>
      <c r="K161" s="64">
        <v>44912</v>
      </c>
      <c r="L161" s="64">
        <v>44915</v>
      </c>
      <c r="M161" s="64">
        <v>44927</v>
      </c>
      <c r="N161" s="64">
        <v>45170</v>
      </c>
      <c r="O161" s="65">
        <v>8</v>
      </c>
      <c r="Q161" s="65">
        <v>0</v>
      </c>
      <c r="R161" s="65">
        <v>1</v>
      </c>
      <c r="S161" s="66">
        <v>1</v>
      </c>
      <c r="T161" s="66">
        <v>1</v>
      </c>
      <c r="U161" s="66">
        <v>1</v>
      </c>
      <c r="V161" s="66">
        <v>1</v>
      </c>
      <c r="W161" s="66">
        <v>1</v>
      </c>
      <c r="X161" s="66">
        <v>1</v>
      </c>
      <c r="Y161" s="66">
        <v>1</v>
      </c>
      <c r="Z161" s="66"/>
      <c r="AA161" s="66"/>
      <c r="AB161" s="66"/>
      <c r="AC161" s="65"/>
      <c r="AD161" s="65"/>
      <c r="AE161" s="65"/>
      <c r="AF161" s="65"/>
      <c r="AG161" s="65"/>
      <c r="AI161" s="65">
        <f t="shared" si="0"/>
        <v>8</v>
      </c>
      <c r="AK161" s="67">
        <v>1645138.4898835071</v>
      </c>
      <c r="AL161" s="67">
        <v>158333</v>
      </c>
      <c r="AM161" s="67">
        <v>0</v>
      </c>
      <c r="AN161" s="67">
        <v>55000</v>
      </c>
      <c r="AO161" s="67">
        <f t="shared" si="195"/>
        <v>206497.48559166156</v>
      </c>
      <c r="AP161" s="67">
        <f t="shared" si="196"/>
        <v>126243.00429184551</v>
      </c>
      <c r="AQ161" s="67">
        <f t="shared" si="197"/>
        <v>10820.828939301044</v>
      </c>
      <c r="AR161" s="67">
        <f t="shared" si="198"/>
        <v>0</v>
      </c>
      <c r="AS161" s="67">
        <f t="shared" si="237"/>
        <v>27292.406842427958</v>
      </c>
      <c r="AT161" s="67">
        <f t="shared" si="26"/>
        <v>1487617.764218271</v>
      </c>
      <c r="AU161" s="68"/>
      <c r="AV161" s="69">
        <f t="shared" si="238"/>
        <v>1645138.4898835071</v>
      </c>
      <c r="AW161" s="69">
        <f t="shared" si="238"/>
        <v>158333</v>
      </c>
      <c r="AX161" s="69">
        <f t="shared" si="238"/>
        <v>0</v>
      </c>
      <c r="AY161" s="69">
        <f t="shared" si="230"/>
        <v>55000</v>
      </c>
      <c r="AZ161" s="67">
        <f t="shared" si="199"/>
        <v>43283.315757204175</v>
      </c>
      <c r="BA161" s="69">
        <f t="shared" si="200"/>
        <v>0</v>
      </c>
      <c r="BB161" s="69">
        <f t="shared" si="201"/>
        <v>17132.979153893317</v>
      </c>
      <c r="BC161" s="69">
        <f t="shared" si="202"/>
        <v>35889.082648681797</v>
      </c>
      <c r="BD161" s="69">
        <f t="shared" si="28"/>
        <v>105202.50357653791</v>
      </c>
      <c r="BE161" s="69">
        <f t="shared" si="239"/>
        <v>92539.040055947276</v>
      </c>
      <c r="BF161" s="69">
        <f t="shared" si="203"/>
        <v>4941.5847389875817</v>
      </c>
      <c r="BG161" s="69">
        <f t="shared" si="204"/>
        <v>154872.62415695895</v>
      </c>
      <c r="BH161" s="69">
        <f t="shared" si="205"/>
        <v>62500</v>
      </c>
      <c r="BI161" s="69">
        <f t="shared" si="206"/>
        <v>3337.5</v>
      </c>
      <c r="BJ161" s="69">
        <f t="shared" si="240"/>
        <v>0</v>
      </c>
      <c r="BK161" s="69">
        <f t="shared" si="207"/>
        <v>0</v>
      </c>
      <c r="BL161" s="69">
        <f t="shared" si="241"/>
        <v>0</v>
      </c>
      <c r="BM161" s="69"/>
      <c r="BN161" s="69">
        <f t="shared" si="29"/>
        <v>2378170.1199717177</v>
      </c>
      <c r="BO161" s="70"/>
      <c r="BP161" s="71">
        <f t="shared" si="244"/>
        <v>1954776.8674432863</v>
      </c>
      <c r="BQ161" s="71">
        <f t="shared" si="245"/>
        <v>202683.12837147279</v>
      </c>
      <c r="BR161" s="71">
        <f t="shared" si="246"/>
        <v>154872.62415695895</v>
      </c>
      <c r="BS161" s="71">
        <f t="shared" si="247"/>
        <v>65837.5</v>
      </c>
      <c r="BT161" s="71">
        <f t="shared" si="186"/>
        <v>0</v>
      </c>
      <c r="BU161" s="71">
        <f t="shared" si="248"/>
        <v>2378170.1199717182</v>
      </c>
      <c r="BW161" s="68"/>
      <c r="BX161" s="71">
        <f t="shared" si="242"/>
        <v>0</v>
      </c>
      <c r="BY161" s="71">
        <f t="shared" si="242"/>
        <v>2378170.1199717177</v>
      </c>
      <c r="BZ161" s="71">
        <f t="shared" si="242"/>
        <v>2378170.1199717177</v>
      </c>
      <c r="CA161" s="71">
        <f t="shared" si="242"/>
        <v>2378170.1199717177</v>
      </c>
      <c r="CB161" s="71">
        <f t="shared" si="242"/>
        <v>2378170.1199717177</v>
      </c>
      <c r="CC161" s="71">
        <f t="shared" si="242"/>
        <v>2378170.1199717177</v>
      </c>
      <c r="CD161" s="71">
        <f t="shared" si="242"/>
        <v>2378170.1199717177</v>
      </c>
      <c r="CE161" s="71">
        <f t="shared" si="242"/>
        <v>2378170.1199717177</v>
      </c>
      <c r="CF161" s="71">
        <f t="shared" si="242"/>
        <v>2378170.1199717177</v>
      </c>
      <c r="CG161" s="71">
        <f t="shared" si="242"/>
        <v>0</v>
      </c>
      <c r="CH161" s="71">
        <f t="shared" si="242"/>
        <v>0</v>
      </c>
      <c r="CI161" s="71">
        <f t="shared" si="242"/>
        <v>0</v>
      </c>
      <c r="CJ161" s="71">
        <f t="shared" si="242"/>
        <v>0</v>
      </c>
      <c r="CK161" s="71">
        <f t="shared" si="242"/>
        <v>0</v>
      </c>
      <c r="CL161" s="71">
        <f t="shared" si="242"/>
        <v>0</v>
      </c>
      <c r="CM161" s="71">
        <f t="shared" si="242"/>
        <v>0</v>
      </c>
      <c r="CN161" s="71">
        <f t="shared" si="188"/>
        <v>0</v>
      </c>
      <c r="CQ161" s="72">
        <f t="shared" si="252"/>
        <v>0</v>
      </c>
      <c r="CR161" s="72">
        <f t="shared" si="253"/>
        <v>1954776.8674432863</v>
      </c>
      <c r="CS161" s="72">
        <f t="shared" si="249"/>
        <v>1954776.8674432863</v>
      </c>
      <c r="CT161" s="72">
        <f t="shared" si="249"/>
        <v>1954776.8674432863</v>
      </c>
      <c r="CU161" s="72">
        <f t="shared" si="249"/>
        <v>1954776.8674432863</v>
      </c>
      <c r="CV161" s="72">
        <f t="shared" si="249"/>
        <v>1954776.8674432863</v>
      </c>
      <c r="CW161" s="72">
        <f t="shared" si="249"/>
        <v>1954776.8674432863</v>
      </c>
      <c r="CX161" s="72">
        <f t="shared" si="249"/>
        <v>1954776.8674432863</v>
      </c>
      <c r="CY161" s="72">
        <f t="shared" si="249"/>
        <v>1954776.8674432863</v>
      </c>
      <c r="CZ161" s="72">
        <f t="shared" si="249"/>
        <v>0</v>
      </c>
      <c r="DA161" s="72">
        <f t="shared" si="249"/>
        <v>0</v>
      </c>
      <c r="DB161" s="72">
        <f t="shared" si="215"/>
        <v>0</v>
      </c>
      <c r="DC161" s="72">
        <f t="shared" si="215"/>
        <v>0</v>
      </c>
      <c r="DD161" s="72">
        <f t="shared" si="215"/>
        <v>0</v>
      </c>
      <c r="DE161" s="72">
        <f t="shared" si="215"/>
        <v>0</v>
      </c>
      <c r="DF161" s="72">
        <f t="shared" si="215"/>
        <v>0</v>
      </c>
      <c r="DG161" s="73"/>
      <c r="DI161" s="72">
        <f t="shared" si="243"/>
        <v>0</v>
      </c>
      <c r="DJ161" s="72">
        <f t="shared" si="243"/>
        <v>202683.12837147279</v>
      </c>
      <c r="DK161" s="72">
        <f t="shared" si="243"/>
        <v>202683.12837147279</v>
      </c>
      <c r="DL161" s="72">
        <f t="shared" si="243"/>
        <v>202683.12837147279</v>
      </c>
      <c r="DM161" s="72">
        <f t="shared" si="243"/>
        <v>202683.12837147279</v>
      </c>
      <c r="DN161" s="72">
        <f t="shared" si="243"/>
        <v>202683.12837147279</v>
      </c>
      <c r="DO161" s="72">
        <f t="shared" si="243"/>
        <v>202683.12837147279</v>
      </c>
      <c r="DP161" s="72">
        <f t="shared" si="243"/>
        <v>202683.12837147279</v>
      </c>
      <c r="DQ161" s="72">
        <f t="shared" si="243"/>
        <v>202683.12837147279</v>
      </c>
      <c r="DR161" s="72">
        <f t="shared" si="243"/>
        <v>0</v>
      </c>
      <c r="DS161" s="72">
        <f t="shared" si="243"/>
        <v>0</v>
      </c>
      <c r="DT161" s="72">
        <f t="shared" si="243"/>
        <v>0</v>
      </c>
      <c r="DU161" s="72">
        <f t="shared" si="243"/>
        <v>0</v>
      </c>
      <c r="DV161" s="72">
        <f t="shared" si="243"/>
        <v>0</v>
      </c>
      <c r="DW161" s="72">
        <f t="shared" si="243"/>
        <v>0</v>
      </c>
      <c r="DX161" s="72">
        <f t="shared" si="243"/>
        <v>0</v>
      </c>
      <c r="EA161" s="72">
        <f t="shared" si="254"/>
        <v>0</v>
      </c>
      <c r="EB161" s="72">
        <f t="shared" si="255"/>
        <v>154872.62415695895</v>
      </c>
      <c r="EC161" s="72">
        <f t="shared" si="250"/>
        <v>154872.62415695895</v>
      </c>
      <c r="ED161" s="72">
        <f t="shared" si="250"/>
        <v>154872.62415695895</v>
      </c>
      <c r="EE161" s="72">
        <f t="shared" si="250"/>
        <v>154872.62415695895</v>
      </c>
      <c r="EF161" s="72">
        <f t="shared" si="250"/>
        <v>154872.62415695895</v>
      </c>
      <c r="EG161" s="72">
        <f t="shared" si="250"/>
        <v>154872.62415695895</v>
      </c>
      <c r="EH161" s="72">
        <f t="shared" si="250"/>
        <v>154872.62415695895</v>
      </c>
      <c r="EI161" s="72">
        <f t="shared" si="250"/>
        <v>154872.62415695895</v>
      </c>
      <c r="EJ161" s="72">
        <f t="shared" si="250"/>
        <v>0</v>
      </c>
      <c r="EK161" s="72">
        <f t="shared" si="250"/>
        <v>0</v>
      </c>
      <c r="EL161" s="72">
        <f t="shared" si="216"/>
        <v>0</v>
      </c>
      <c r="EM161" s="72">
        <f t="shared" si="216"/>
        <v>0</v>
      </c>
      <c r="EN161" s="72">
        <f t="shared" si="216"/>
        <v>0</v>
      </c>
      <c r="EO161" s="72">
        <f t="shared" si="216"/>
        <v>0</v>
      </c>
      <c r="EP161" s="72">
        <f t="shared" si="216"/>
        <v>0</v>
      </c>
      <c r="ES161" s="72">
        <f t="shared" si="256"/>
        <v>0</v>
      </c>
      <c r="ET161" s="72">
        <f t="shared" si="257"/>
        <v>65837.5</v>
      </c>
      <c r="EU161" s="72">
        <f t="shared" si="251"/>
        <v>65837.5</v>
      </c>
      <c r="EV161" s="72">
        <f t="shared" si="251"/>
        <v>65837.5</v>
      </c>
      <c r="EW161" s="72">
        <f t="shared" si="251"/>
        <v>65837.5</v>
      </c>
      <c r="EX161" s="72">
        <f t="shared" si="251"/>
        <v>65837.5</v>
      </c>
      <c r="EY161" s="72">
        <f t="shared" si="251"/>
        <v>65837.5</v>
      </c>
      <c r="EZ161" s="72">
        <f t="shared" si="251"/>
        <v>65837.5</v>
      </c>
      <c r="FA161" s="72">
        <f t="shared" si="251"/>
        <v>65837.5</v>
      </c>
      <c r="FB161" s="72">
        <f t="shared" si="251"/>
        <v>0</v>
      </c>
      <c r="FC161" s="72">
        <f t="shared" si="251"/>
        <v>0</v>
      </c>
      <c r="FD161" s="72">
        <f t="shared" si="217"/>
        <v>0</v>
      </c>
      <c r="FE161" s="72">
        <f t="shared" si="217"/>
        <v>0</v>
      </c>
      <c r="FF161" s="72">
        <f t="shared" si="217"/>
        <v>0</v>
      </c>
      <c r="FG161" s="72">
        <f t="shared" si="217"/>
        <v>0</v>
      </c>
      <c r="FH161" s="72">
        <f t="shared" si="217"/>
        <v>0</v>
      </c>
      <c r="FK161" s="72">
        <f t="shared" si="236"/>
        <v>0</v>
      </c>
      <c r="FL161" s="72">
        <f t="shared" si="236"/>
        <v>0</v>
      </c>
      <c r="FM161" s="72">
        <f t="shared" si="236"/>
        <v>0</v>
      </c>
      <c r="FN161" s="72">
        <f t="shared" si="236"/>
        <v>0</v>
      </c>
      <c r="FO161" s="72">
        <f t="shared" si="236"/>
        <v>0</v>
      </c>
      <c r="FP161" s="72">
        <f t="shared" si="236"/>
        <v>0</v>
      </c>
      <c r="FQ161" s="72">
        <f t="shared" si="236"/>
        <v>0</v>
      </c>
      <c r="FR161" s="72">
        <f t="shared" si="236"/>
        <v>0</v>
      </c>
      <c r="FS161" s="72">
        <f t="shared" si="236"/>
        <v>0</v>
      </c>
      <c r="FT161" s="72">
        <f t="shared" si="236"/>
        <v>0</v>
      </c>
      <c r="FU161" s="72">
        <f t="shared" si="236"/>
        <v>0</v>
      </c>
      <c r="FV161" s="72">
        <f t="shared" si="236"/>
        <v>0</v>
      </c>
      <c r="FW161" s="72">
        <f t="shared" si="236"/>
        <v>0</v>
      </c>
      <c r="FX161" s="72">
        <f t="shared" si="236"/>
        <v>0</v>
      </c>
      <c r="FY161" s="72">
        <f t="shared" si="236"/>
        <v>0</v>
      </c>
      <c r="FZ161" s="72">
        <f t="shared" si="236"/>
        <v>0</v>
      </c>
    </row>
    <row r="162" spans="2:182" s="63" customFormat="1" x14ac:dyDescent="0.25">
      <c r="B162" s="59">
        <v>142</v>
      </c>
      <c r="C162" s="60" t="s">
        <v>30</v>
      </c>
      <c r="D162" s="61" t="s">
        <v>14</v>
      </c>
      <c r="E162" s="74" t="s">
        <v>136</v>
      </c>
      <c r="F162" s="74" t="s">
        <v>135</v>
      </c>
      <c r="H162" s="64">
        <v>44887</v>
      </c>
      <c r="I162" s="64">
        <v>44897</v>
      </c>
      <c r="J162" s="64">
        <v>44904</v>
      </c>
      <c r="K162" s="64">
        <v>44912</v>
      </c>
      <c r="L162" s="64">
        <v>44915</v>
      </c>
      <c r="M162" s="64">
        <v>44927</v>
      </c>
      <c r="N162" s="64">
        <v>45108</v>
      </c>
      <c r="O162" s="65">
        <v>6</v>
      </c>
      <c r="Q162" s="65">
        <v>0</v>
      </c>
      <c r="R162" s="65">
        <v>0</v>
      </c>
      <c r="S162" s="66">
        <v>1</v>
      </c>
      <c r="T162" s="66">
        <v>1</v>
      </c>
      <c r="U162" s="66">
        <v>1</v>
      </c>
      <c r="V162" s="66">
        <v>1</v>
      </c>
      <c r="W162" s="66">
        <v>1</v>
      </c>
      <c r="X162" s="66">
        <v>1</v>
      </c>
      <c r="Y162" s="66">
        <v>0</v>
      </c>
      <c r="Z162" s="66"/>
      <c r="AA162" s="66"/>
      <c r="AB162" s="66"/>
      <c r="AC162" s="65"/>
      <c r="AD162" s="65"/>
      <c r="AE162" s="65"/>
      <c r="AF162" s="65"/>
      <c r="AG162" s="65"/>
      <c r="AI162" s="65">
        <f t="shared" si="0"/>
        <v>6</v>
      </c>
      <c r="AK162" s="67">
        <v>1645138.4898835071</v>
      </c>
      <c r="AL162" s="67">
        <v>158333</v>
      </c>
      <c r="AM162" s="67">
        <v>0</v>
      </c>
      <c r="AN162" s="67">
        <v>55000</v>
      </c>
      <c r="AO162" s="67">
        <f t="shared" si="195"/>
        <v>206497.48559166156</v>
      </c>
      <c r="AP162" s="67">
        <f t="shared" si="196"/>
        <v>126243.00429184551</v>
      </c>
      <c r="AQ162" s="67">
        <f t="shared" si="197"/>
        <v>10820.828939301044</v>
      </c>
      <c r="AR162" s="67">
        <f t="shared" si="198"/>
        <v>0</v>
      </c>
      <c r="AS162" s="67">
        <f t="shared" si="237"/>
        <v>27292.406842427958</v>
      </c>
      <c r="AT162" s="67">
        <f t="shared" si="26"/>
        <v>1487617.764218271</v>
      </c>
      <c r="AU162" s="68"/>
      <c r="AV162" s="69">
        <f t="shared" si="238"/>
        <v>1645138.4898835071</v>
      </c>
      <c r="AW162" s="69">
        <f t="shared" si="238"/>
        <v>158333</v>
      </c>
      <c r="AX162" s="69">
        <f t="shared" si="238"/>
        <v>0</v>
      </c>
      <c r="AY162" s="69">
        <f t="shared" si="230"/>
        <v>55000</v>
      </c>
      <c r="AZ162" s="67">
        <f t="shared" si="199"/>
        <v>43283.315757204175</v>
      </c>
      <c r="BA162" s="69">
        <f t="shared" si="200"/>
        <v>0</v>
      </c>
      <c r="BB162" s="69">
        <f t="shared" si="201"/>
        <v>17132.979153893317</v>
      </c>
      <c r="BC162" s="69">
        <f t="shared" si="202"/>
        <v>35889.082648681797</v>
      </c>
      <c r="BD162" s="69">
        <f t="shared" si="28"/>
        <v>105202.50357653791</v>
      </c>
      <c r="BE162" s="69">
        <f t="shared" si="239"/>
        <v>92539.040055947276</v>
      </c>
      <c r="BF162" s="69">
        <f t="shared" si="203"/>
        <v>4941.5847389875817</v>
      </c>
      <c r="BG162" s="69">
        <f t="shared" si="204"/>
        <v>154872.62415695895</v>
      </c>
      <c r="BH162" s="69">
        <f t="shared" si="205"/>
        <v>62500</v>
      </c>
      <c r="BI162" s="69">
        <f t="shared" si="206"/>
        <v>3337.5</v>
      </c>
      <c r="BJ162" s="69">
        <f t="shared" si="240"/>
        <v>0</v>
      </c>
      <c r="BK162" s="69">
        <f t="shared" si="207"/>
        <v>0</v>
      </c>
      <c r="BL162" s="69">
        <f t="shared" si="241"/>
        <v>0</v>
      </c>
      <c r="BM162" s="69"/>
      <c r="BN162" s="69">
        <f t="shared" si="29"/>
        <v>2378170.1199717177</v>
      </c>
      <c r="BO162" s="70"/>
      <c r="BP162" s="71">
        <f t="shared" si="244"/>
        <v>1954776.8674432863</v>
      </c>
      <c r="BQ162" s="71">
        <f t="shared" si="245"/>
        <v>202683.12837147279</v>
      </c>
      <c r="BR162" s="71">
        <f t="shared" si="246"/>
        <v>154872.62415695895</v>
      </c>
      <c r="BS162" s="71">
        <f t="shared" si="247"/>
        <v>65837.5</v>
      </c>
      <c r="BT162" s="71">
        <f t="shared" si="186"/>
        <v>0</v>
      </c>
      <c r="BU162" s="71">
        <f t="shared" si="248"/>
        <v>2378170.1199717182</v>
      </c>
      <c r="BW162" s="68"/>
      <c r="BX162" s="71">
        <f t="shared" si="242"/>
        <v>0</v>
      </c>
      <c r="BY162" s="71">
        <f t="shared" si="242"/>
        <v>0</v>
      </c>
      <c r="BZ162" s="71">
        <f t="shared" si="242"/>
        <v>2378170.1199717177</v>
      </c>
      <c r="CA162" s="71">
        <f t="shared" si="242"/>
        <v>2378170.1199717177</v>
      </c>
      <c r="CB162" s="71">
        <f t="shared" si="242"/>
        <v>2378170.1199717177</v>
      </c>
      <c r="CC162" s="71">
        <f t="shared" si="242"/>
        <v>2378170.1199717177</v>
      </c>
      <c r="CD162" s="71">
        <f t="shared" si="242"/>
        <v>2378170.1199717177</v>
      </c>
      <c r="CE162" s="71">
        <f t="shared" si="242"/>
        <v>2378170.1199717177</v>
      </c>
      <c r="CF162" s="71">
        <f t="shared" si="242"/>
        <v>0</v>
      </c>
      <c r="CG162" s="71">
        <f t="shared" si="242"/>
        <v>0</v>
      </c>
      <c r="CH162" s="71">
        <f t="shared" si="242"/>
        <v>0</v>
      </c>
      <c r="CI162" s="71">
        <f t="shared" si="242"/>
        <v>0</v>
      </c>
      <c r="CJ162" s="71">
        <f t="shared" si="242"/>
        <v>0</v>
      </c>
      <c r="CK162" s="71">
        <f t="shared" si="242"/>
        <v>0</v>
      </c>
      <c r="CL162" s="71">
        <f t="shared" si="242"/>
        <v>0</v>
      </c>
      <c r="CM162" s="71">
        <f t="shared" si="242"/>
        <v>0</v>
      </c>
      <c r="CN162" s="71">
        <f t="shared" si="188"/>
        <v>0</v>
      </c>
      <c r="CQ162" s="72">
        <f t="shared" si="252"/>
        <v>0</v>
      </c>
      <c r="CR162" s="72">
        <f t="shared" si="253"/>
        <v>0</v>
      </c>
      <c r="CS162" s="72">
        <f t="shared" si="249"/>
        <v>1954776.8674432863</v>
      </c>
      <c r="CT162" s="72">
        <f t="shared" si="249"/>
        <v>1954776.8674432863</v>
      </c>
      <c r="CU162" s="72">
        <f t="shared" si="249"/>
        <v>1954776.8674432863</v>
      </c>
      <c r="CV162" s="72">
        <f t="shared" si="249"/>
        <v>1954776.8674432863</v>
      </c>
      <c r="CW162" s="72">
        <f t="shared" si="249"/>
        <v>1954776.8674432863</v>
      </c>
      <c r="CX162" s="72">
        <f t="shared" si="249"/>
        <v>1954776.8674432863</v>
      </c>
      <c r="CY162" s="72">
        <f t="shared" si="249"/>
        <v>0</v>
      </c>
      <c r="CZ162" s="72">
        <f t="shared" si="249"/>
        <v>0</v>
      </c>
      <c r="DA162" s="72">
        <f t="shared" si="249"/>
        <v>0</v>
      </c>
      <c r="DB162" s="72">
        <f t="shared" si="215"/>
        <v>0</v>
      </c>
      <c r="DC162" s="72">
        <f t="shared" si="215"/>
        <v>0</v>
      </c>
      <c r="DD162" s="72">
        <f t="shared" si="215"/>
        <v>0</v>
      </c>
      <c r="DE162" s="72">
        <f t="shared" si="215"/>
        <v>0</v>
      </c>
      <c r="DF162" s="72">
        <f t="shared" si="215"/>
        <v>0</v>
      </c>
      <c r="DG162" s="73"/>
      <c r="DI162" s="72">
        <f t="shared" si="243"/>
        <v>0</v>
      </c>
      <c r="DJ162" s="72">
        <f t="shared" si="243"/>
        <v>0</v>
      </c>
      <c r="DK162" s="72">
        <f t="shared" si="243"/>
        <v>202683.12837147279</v>
      </c>
      <c r="DL162" s="72">
        <f t="shared" si="243"/>
        <v>202683.12837147279</v>
      </c>
      <c r="DM162" s="72">
        <f t="shared" si="243"/>
        <v>202683.12837147279</v>
      </c>
      <c r="DN162" s="72">
        <f t="shared" si="243"/>
        <v>202683.12837147279</v>
      </c>
      <c r="DO162" s="72">
        <f t="shared" si="243"/>
        <v>202683.12837147279</v>
      </c>
      <c r="DP162" s="72">
        <f t="shared" si="243"/>
        <v>202683.12837147279</v>
      </c>
      <c r="DQ162" s="72">
        <f t="shared" si="243"/>
        <v>0</v>
      </c>
      <c r="DR162" s="72">
        <f t="shared" si="243"/>
        <v>0</v>
      </c>
      <c r="DS162" s="72">
        <f t="shared" si="243"/>
        <v>0</v>
      </c>
      <c r="DT162" s="72">
        <f t="shared" si="243"/>
        <v>0</v>
      </c>
      <c r="DU162" s="72">
        <f t="shared" si="243"/>
        <v>0</v>
      </c>
      <c r="DV162" s="72">
        <f t="shared" si="243"/>
        <v>0</v>
      </c>
      <c r="DW162" s="72">
        <f t="shared" si="243"/>
        <v>0</v>
      </c>
      <c r="DX162" s="72">
        <f t="shared" si="243"/>
        <v>0</v>
      </c>
      <c r="EA162" s="72">
        <f t="shared" si="254"/>
        <v>0</v>
      </c>
      <c r="EB162" s="72">
        <f t="shared" si="255"/>
        <v>0</v>
      </c>
      <c r="EC162" s="72">
        <f t="shared" si="250"/>
        <v>154872.62415695895</v>
      </c>
      <c r="ED162" s="72">
        <f t="shared" si="250"/>
        <v>154872.62415695895</v>
      </c>
      <c r="EE162" s="72">
        <f t="shared" si="250"/>
        <v>154872.62415695895</v>
      </c>
      <c r="EF162" s="72">
        <f t="shared" si="250"/>
        <v>154872.62415695895</v>
      </c>
      <c r="EG162" s="72">
        <f t="shared" si="250"/>
        <v>154872.62415695895</v>
      </c>
      <c r="EH162" s="72">
        <f t="shared" si="250"/>
        <v>154872.62415695895</v>
      </c>
      <c r="EI162" s="72">
        <f t="shared" si="250"/>
        <v>0</v>
      </c>
      <c r="EJ162" s="72">
        <f t="shared" si="250"/>
        <v>0</v>
      </c>
      <c r="EK162" s="72">
        <f t="shared" si="250"/>
        <v>0</v>
      </c>
      <c r="EL162" s="72">
        <f t="shared" si="216"/>
        <v>0</v>
      </c>
      <c r="EM162" s="72">
        <f t="shared" si="216"/>
        <v>0</v>
      </c>
      <c r="EN162" s="72">
        <f t="shared" si="216"/>
        <v>0</v>
      </c>
      <c r="EO162" s="72">
        <f t="shared" si="216"/>
        <v>0</v>
      </c>
      <c r="EP162" s="72">
        <f t="shared" si="216"/>
        <v>0</v>
      </c>
      <c r="ES162" s="72">
        <f t="shared" si="256"/>
        <v>0</v>
      </c>
      <c r="ET162" s="72">
        <f t="shared" si="257"/>
        <v>0</v>
      </c>
      <c r="EU162" s="72">
        <f t="shared" si="251"/>
        <v>65837.5</v>
      </c>
      <c r="EV162" s="72">
        <f t="shared" si="251"/>
        <v>65837.5</v>
      </c>
      <c r="EW162" s="72">
        <f t="shared" si="251"/>
        <v>65837.5</v>
      </c>
      <c r="EX162" s="72">
        <f t="shared" si="251"/>
        <v>65837.5</v>
      </c>
      <c r="EY162" s="72">
        <f t="shared" si="251"/>
        <v>65837.5</v>
      </c>
      <c r="EZ162" s="72">
        <f t="shared" si="251"/>
        <v>65837.5</v>
      </c>
      <c r="FA162" s="72">
        <f t="shared" si="251"/>
        <v>0</v>
      </c>
      <c r="FB162" s="72">
        <f t="shared" si="251"/>
        <v>0</v>
      </c>
      <c r="FC162" s="72">
        <f t="shared" si="251"/>
        <v>0</v>
      </c>
      <c r="FD162" s="72">
        <f t="shared" si="217"/>
        <v>0</v>
      </c>
      <c r="FE162" s="72">
        <f t="shared" si="217"/>
        <v>0</v>
      </c>
      <c r="FF162" s="72">
        <f t="shared" si="217"/>
        <v>0</v>
      </c>
      <c r="FG162" s="72">
        <f t="shared" si="217"/>
        <v>0</v>
      </c>
      <c r="FH162" s="72">
        <f t="shared" si="217"/>
        <v>0</v>
      </c>
      <c r="FK162" s="72">
        <f t="shared" si="236"/>
        <v>0</v>
      </c>
      <c r="FL162" s="72">
        <f t="shared" si="236"/>
        <v>0</v>
      </c>
      <c r="FM162" s="72">
        <f t="shared" si="236"/>
        <v>0</v>
      </c>
      <c r="FN162" s="72">
        <f t="shared" si="236"/>
        <v>0</v>
      </c>
      <c r="FO162" s="72">
        <f t="shared" si="236"/>
        <v>0</v>
      </c>
      <c r="FP162" s="72">
        <f t="shared" si="236"/>
        <v>0</v>
      </c>
      <c r="FQ162" s="72">
        <f t="shared" si="236"/>
        <v>0</v>
      </c>
      <c r="FR162" s="72">
        <f t="shared" si="236"/>
        <v>0</v>
      </c>
      <c r="FS162" s="72">
        <f t="shared" si="236"/>
        <v>0</v>
      </c>
      <c r="FT162" s="72">
        <f t="shared" si="236"/>
        <v>0</v>
      </c>
      <c r="FU162" s="72">
        <f t="shared" si="236"/>
        <v>0</v>
      </c>
      <c r="FV162" s="72">
        <f t="shared" si="236"/>
        <v>0</v>
      </c>
      <c r="FW162" s="72">
        <f t="shared" si="236"/>
        <v>0</v>
      </c>
      <c r="FX162" s="72">
        <f t="shared" si="236"/>
        <v>0</v>
      </c>
      <c r="FY162" s="72">
        <f t="shared" si="236"/>
        <v>0</v>
      </c>
      <c r="FZ162" s="72">
        <f t="shared" si="236"/>
        <v>0</v>
      </c>
    </row>
    <row r="163" spans="2:182" s="63" customFormat="1" x14ac:dyDescent="0.25">
      <c r="B163" s="59">
        <v>143</v>
      </c>
      <c r="C163" s="60" t="s">
        <v>30</v>
      </c>
      <c r="D163" s="61" t="s">
        <v>56</v>
      </c>
      <c r="E163" s="62" t="s">
        <v>136</v>
      </c>
      <c r="F163" s="74" t="s">
        <v>135</v>
      </c>
      <c r="H163" s="64">
        <v>44887</v>
      </c>
      <c r="I163" s="64">
        <v>44897</v>
      </c>
      <c r="J163" s="64">
        <v>44904</v>
      </c>
      <c r="K163" s="64">
        <v>44912</v>
      </c>
      <c r="L163" s="64">
        <v>44915</v>
      </c>
      <c r="M163" s="64">
        <v>44927</v>
      </c>
      <c r="N163" s="64">
        <v>45108</v>
      </c>
      <c r="O163" s="65">
        <v>6</v>
      </c>
      <c r="Q163" s="65">
        <v>0</v>
      </c>
      <c r="R163" s="65">
        <v>1</v>
      </c>
      <c r="S163" s="66">
        <v>1</v>
      </c>
      <c r="T163" s="66">
        <v>1</v>
      </c>
      <c r="U163" s="66">
        <v>1</v>
      </c>
      <c r="V163" s="66">
        <v>1</v>
      </c>
      <c r="W163" s="66">
        <v>1</v>
      </c>
      <c r="X163" s="66">
        <v>0</v>
      </c>
      <c r="Y163" s="66">
        <v>0</v>
      </c>
      <c r="Z163" s="66"/>
      <c r="AA163" s="66"/>
      <c r="AB163" s="66"/>
      <c r="AC163" s="65"/>
      <c r="AD163" s="65"/>
      <c r="AE163" s="65"/>
      <c r="AF163" s="65"/>
      <c r="AG163" s="65"/>
      <c r="AI163" s="65">
        <f t="shared" si="0"/>
        <v>6</v>
      </c>
      <c r="AK163" s="67">
        <v>1453538.2446351934</v>
      </c>
      <c r="AL163" s="67">
        <v>158333</v>
      </c>
      <c r="AM163" s="67">
        <v>0</v>
      </c>
      <c r="AN163" s="67">
        <v>55000</v>
      </c>
      <c r="AO163" s="67">
        <f t="shared" si="195"/>
        <v>184559.25751072966</v>
      </c>
      <c r="AP163" s="67">
        <f t="shared" si="196"/>
        <v>112830.98712446354</v>
      </c>
      <c r="AQ163" s="67">
        <f t="shared" si="197"/>
        <v>9671.2274678111607</v>
      </c>
      <c r="AR163" s="67">
        <f t="shared" si="198"/>
        <v>0</v>
      </c>
      <c r="AS163" s="67">
        <f t="shared" si="237"/>
        <v>21088.390901287556</v>
      </c>
      <c r="AT163" s="67">
        <f t="shared" si="26"/>
        <v>1338721.3816309015</v>
      </c>
      <c r="AU163" s="68"/>
      <c r="AV163" s="69">
        <f t="shared" si="238"/>
        <v>1453538.2446351934</v>
      </c>
      <c r="AW163" s="69">
        <f t="shared" si="238"/>
        <v>158333</v>
      </c>
      <c r="AX163" s="69">
        <f t="shared" si="238"/>
        <v>0</v>
      </c>
      <c r="AY163" s="69">
        <f t="shared" si="230"/>
        <v>55000</v>
      </c>
      <c r="AZ163" s="67">
        <f t="shared" si="199"/>
        <v>38684.909871244643</v>
      </c>
      <c r="BA163" s="69">
        <f t="shared" si="200"/>
        <v>0</v>
      </c>
      <c r="BB163" s="69">
        <f t="shared" si="201"/>
        <v>15312.776824034338</v>
      </c>
      <c r="BC163" s="69">
        <f t="shared" si="202"/>
        <v>32076.237768240349</v>
      </c>
      <c r="BD163" s="69">
        <f t="shared" si="28"/>
        <v>94025.822603719615</v>
      </c>
      <c r="BE163" s="69">
        <f t="shared" si="239"/>
        <v>81761.526260729617</v>
      </c>
      <c r="BF163" s="69">
        <f t="shared" si="203"/>
        <v>4366.0655023229592</v>
      </c>
      <c r="BG163" s="69">
        <f t="shared" si="204"/>
        <v>138905.9370529328</v>
      </c>
      <c r="BH163" s="69">
        <f t="shared" si="205"/>
        <v>62500</v>
      </c>
      <c r="BI163" s="69">
        <f t="shared" si="206"/>
        <v>3337.5000000000009</v>
      </c>
      <c r="BJ163" s="69">
        <f t="shared" si="240"/>
        <v>0</v>
      </c>
      <c r="BK163" s="69">
        <f t="shared" si="207"/>
        <v>0</v>
      </c>
      <c r="BL163" s="69">
        <f t="shared" si="241"/>
        <v>0</v>
      </c>
      <c r="BM163" s="69"/>
      <c r="BN163" s="69">
        <f t="shared" si="29"/>
        <v>2137842.0205184175</v>
      </c>
      <c r="BO163" s="70"/>
      <c r="BP163" s="71">
        <f>+SUM(AV163:BC163)</f>
        <v>1752945.1690987125</v>
      </c>
      <c r="BQ163" s="71">
        <f>+SUM(BD163:BF163)</f>
        <v>180153.41436677219</v>
      </c>
      <c r="BR163" s="71">
        <f>+SUM(BG163)</f>
        <v>138905.9370529328</v>
      </c>
      <c r="BS163" s="71">
        <f>+SUM(BH163:BI163)</f>
        <v>65837.5</v>
      </c>
      <c r="BT163" s="71">
        <f t="shared" si="186"/>
        <v>0</v>
      </c>
      <c r="BU163" s="71">
        <f>+SUM(BP163:BT163)</f>
        <v>2137842.0205184175</v>
      </c>
      <c r="BW163" s="68"/>
      <c r="BX163" s="71">
        <f t="shared" si="242"/>
        <v>0</v>
      </c>
      <c r="BY163" s="71">
        <f t="shared" si="242"/>
        <v>2137842.0205184175</v>
      </c>
      <c r="BZ163" s="71">
        <f t="shared" si="242"/>
        <v>2137842.0205184175</v>
      </c>
      <c r="CA163" s="71">
        <f t="shared" si="242"/>
        <v>2137842.0205184175</v>
      </c>
      <c r="CB163" s="71">
        <f t="shared" si="242"/>
        <v>2137842.0205184175</v>
      </c>
      <c r="CC163" s="71">
        <f t="shared" si="242"/>
        <v>2137842.0205184175</v>
      </c>
      <c r="CD163" s="71">
        <f t="shared" si="242"/>
        <v>2137842.0205184175</v>
      </c>
      <c r="CE163" s="71">
        <f t="shared" si="242"/>
        <v>0</v>
      </c>
      <c r="CF163" s="71">
        <f t="shared" si="242"/>
        <v>0</v>
      </c>
      <c r="CG163" s="71">
        <f t="shared" si="242"/>
        <v>0</v>
      </c>
      <c r="CH163" s="71">
        <f t="shared" si="242"/>
        <v>0</v>
      </c>
      <c r="CI163" s="71">
        <f t="shared" si="242"/>
        <v>0</v>
      </c>
      <c r="CJ163" s="71">
        <f t="shared" si="242"/>
        <v>0</v>
      </c>
      <c r="CK163" s="71">
        <f t="shared" si="242"/>
        <v>0</v>
      </c>
      <c r="CL163" s="71">
        <f t="shared" si="242"/>
        <v>0</v>
      </c>
      <c r="CM163" s="71">
        <f t="shared" si="242"/>
        <v>0</v>
      </c>
      <c r="CN163" s="71">
        <f t="shared" si="188"/>
        <v>0</v>
      </c>
      <c r="CQ163" s="72">
        <f t="shared" si="252"/>
        <v>0</v>
      </c>
      <c r="CR163" s="72">
        <f t="shared" si="253"/>
        <v>1752945.1690987125</v>
      </c>
      <c r="CS163" s="72">
        <f t="shared" si="249"/>
        <v>1752945.1690987125</v>
      </c>
      <c r="CT163" s="72">
        <f t="shared" si="249"/>
        <v>1752945.1690987125</v>
      </c>
      <c r="CU163" s="72">
        <f t="shared" si="249"/>
        <v>1752945.1690987125</v>
      </c>
      <c r="CV163" s="72">
        <f t="shared" si="249"/>
        <v>1752945.1690987125</v>
      </c>
      <c r="CW163" s="72">
        <f t="shared" si="249"/>
        <v>1752945.1690987125</v>
      </c>
      <c r="CX163" s="72">
        <f t="shared" si="249"/>
        <v>0</v>
      </c>
      <c r="CY163" s="72">
        <f t="shared" si="249"/>
        <v>0</v>
      </c>
      <c r="CZ163" s="72">
        <f t="shared" si="249"/>
        <v>0</v>
      </c>
      <c r="DA163" s="72">
        <f t="shared" si="249"/>
        <v>0</v>
      </c>
      <c r="DB163" s="72">
        <f t="shared" si="215"/>
        <v>0</v>
      </c>
      <c r="DC163" s="72">
        <f t="shared" si="215"/>
        <v>0</v>
      </c>
      <c r="DD163" s="72">
        <f t="shared" si="215"/>
        <v>0</v>
      </c>
      <c r="DE163" s="72">
        <f t="shared" si="215"/>
        <v>0</v>
      </c>
      <c r="DF163" s="72">
        <f t="shared" si="215"/>
        <v>0</v>
      </c>
      <c r="DG163" s="73"/>
      <c r="DI163" s="72">
        <f t="shared" si="243"/>
        <v>0</v>
      </c>
      <c r="DJ163" s="72">
        <f t="shared" si="243"/>
        <v>180153.41436677219</v>
      </c>
      <c r="DK163" s="72">
        <f t="shared" si="243"/>
        <v>180153.41436677219</v>
      </c>
      <c r="DL163" s="72">
        <f t="shared" si="243"/>
        <v>180153.41436677219</v>
      </c>
      <c r="DM163" s="72">
        <f t="shared" si="243"/>
        <v>180153.41436677219</v>
      </c>
      <c r="DN163" s="72">
        <f t="shared" si="243"/>
        <v>180153.41436677219</v>
      </c>
      <c r="DO163" s="72">
        <f t="shared" si="243"/>
        <v>180153.41436677219</v>
      </c>
      <c r="DP163" s="72">
        <f t="shared" si="243"/>
        <v>0</v>
      </c>
      <c r="DQ163" s="72">
        <f t="shared" si="243"/>
        <v>0</v>
      </c>
      <c r="DR163" s="72">
        <f t="shared" si="243"/>
        <v>0</v>
      </c>
      <c r="DS163" s="72">
        <f t="shared" si="243"/>
        <v>0</v>
      </c>
      <c r="DT163" s="72">
        <f t="shared" si="243"/>
        <v>0</v>
      </c>
      <c r="DU163" s="72">
        <f t="shared" si="243"/>
        <v>0</v>
      </c>
      <c r="DV163" s="72">
        <f t="shared" si="243"/>
        <v>0</v>
      </c>
      <c r="DW163" s="72">
        <f t="shared" si="243"/>
        <v>0</v>
      </c>
      <c r="DX163" s="72">
        <f t="shared" si="243"/>
        <v>0</v>
      </c>
      <c r="EA163" s="72">
        <f t="shared" si="254"/>
        <v>0</v>
      </c>
      <c r="EB163" s="72">
        <f t="shared" si="255"/>
        <v>138905.9370529328</v>
      </c>
      <c r="EC163" s="72">
        <f t="shared" si="250"/>
        <v>138905.9370529328</v>
      </c>
      <c r="ED163" s="72">
        <f t="shared" si="250"/>
        <v>138905.9370529328</v>
      </c>
      <c r="EE163" s="72">
        <f t="shared" si="250"/>
        <v>138905.9370529328</v>
      </c>
      <c r="EF163" s="72">
        <f t="shared" si="250"/>
        <v>138905.9370529328</v>
      </c>
      <c r="EG163" s="72">
        <f t="shared" si="250"/>
        <v>138905.9370529328</v>
      </c>
      <c r="EH163" s="72">
        <f t="shared" si="250"/>
        <v>0</v>
      </c>
      <c r="EI163" s="72">
        <f t="shared" si="250"/>
        <v>0</v>
      </c>
      <c r="EJ163" s="72">
        <f t="shared" si="250"/>
        <v>0</v>
      </c>
      <c r="EK163" s="72">
        <f t="shared" si="250"/>
        <v>0</v>
      </c>
      <c r="EL163" s="72">
        <f t="shared" si="216"/>
        <v>0</v>
      </c>
      <c r="EM163" s="72">
        <f t="shared" si="216"/>
        <v>0</v>
      </c>
      <c r="EN163" s="72">
        <f t="shared" si="216"/>
        <v>0</v>
      </c>
      <c r="EO163" s="72">
        <f t="shared" si="216"/>
        <v>0</v>
      </c>
      <c r="EP163" s="72">
        <f t="shared" si="216"/>
        <v>0</v>
      </c>
      <c r="ES163" s="72">
        <f t="shared" si="256"/>
        <v>0</v>
      </c>
      <c r="ET163" s="72">
        <f t="shared" si="257"/>
        <v>65837.5</v>
      </c>
      <c r="EU163" s="72">
        <f t="shared" si="251"/>
        <v>65837.5</v>
      </c>
      <c r="EV163" s="72">
        <f t="shared" si="251"/>
        <v>65837.5</v>
      </c>
      <c r="EW163" s="72">
        <f t="shared" si="251"/>
        <v>65837.5</v>
      </c>
      <c r="EX163" s="72">
        <f t="shared" si="251"/>
        <v>65837.5</v>
      </c>
      <c r="EY163" s="72">
        <f t="shared" si="251"/>
        <v>65837.5</v>
      </c>
      <c r="EZ163" s="72">
        <f t="shared" si="251"/>
        <v>0</v>
      </c>
      <c r="FA163" s="72">
        <f t="shared" si="251"/>
        <v>0</v>
      </c>
      <c r="FB163" s="72">
        <f t="shared" si="251"/>
        <v>0</v>
      </c>
      <c r="FC163" s="72">
        <f t="shared" si="251"/>
        <v>0</v>
      </c>
      <c r="FD163" s="72">
        <f t="shared" si="217"/>
        <v>0</v>
      </c>
      <c r="FE163" s="72">
        <f t="shared" si="217"/>
        <v>0</v>
      </c>
      <c r="FF163" s="72">
        <f t="shared" si="217"/>
        <v>0</v>
      </c>
      <c r="FG163" s="72">
        <f t="shared" si="217"/>
        <v>0</v>
      </c>
      <c r="FH163" s="72">
        <f t="shared" si="217"/>
        <v>0</v>
      </c>
      <c r="FK163" s="72">
        <f t="shared" si="236"/>
        <v>0</v>
      </c>
      <c r="FL163" s="72">
        <f t="shared" si="236"/>
        <v>0</v>
      </c>
      <c r="FM163" s="72">
        <f t="shared" si="236"/>
        <v>0</v>
      </c>
      <c r="FN163" s="72">
        <f t="shared" si="236"/>
        <v>0</v>
      </c>
      <c r="FO163" s="72">
        <f t="shared" si="236"/>
        <v>0</v>
      </c>
      <c r="FP163" s="72">
        <f t="shared" si="236"/>
        <v>0</v>
      </c>
      <c r="FQ163" s="72">
        <f t="shared" si="236"/>
        <v>0</v>
      </c>
      <c r="FR163" s="72">
        <f t="shared" si="236"/>
        <v>0</v>
      </c>
      <c r="FS163" s="72">
        <f t="shared" si="236"/>
        <v>0</v>
      </c>
      <c r="FT163" s="72">
        <f t="shared" si="236"/>
        <v>0</v>
      </c>
      <c r="FU163" s="72">
        <f t="shared" si="236"/>
        <v>0</v>
      </c>
      <c r="FV163" s="72">
        <f t="shared" si="236"/>
        <v>0</v>
      </c>
      <c r="FW163" s="72">
        <f t="shared" si="236"/>
        <v>0</v>
      </c>
      <c r="FX163" s="72">
        <f t="shared" si="236"/>
        <v>0</v>
      </c>
      <c r="FY163" s="72">
        <f t="shared" si="236"/>
        <v>0</v>
      </c>
      <c r="FZ163" s="72">
        <f t="shared" si="236"/>
        <v>0</v>
      </c>
    </row>
    <row r="164" spans="2:182" s="63" customFormat="1" x14ac:dyDescent="0.25">
      <c r="B164" s="59">
        <v>144</v>
      </c>
      <c r="C164" s="60" t="s">
        <v>30</v>
      </c>
      <c r="D164" s="61" t="s">
        <v>56</v>
      </c>
      <c r="E164" s="62" t="s">
        <v>136</v>
      </c>
      <c r="F164" s="62" t="s">
        <v>135</v>
      </c>
      <c r="H164" s="64">
        <v>44887</v>
      </c>
      <c r="I164" s="64">
        <v>44897</v>
      </c>
      <c r="J164" s="64">
        <v>44904</v>
      </c>
      <c r="K164" s="64">
        <v>44912</v>
      </c>
      <c r="L164" s="64">
        <v>44915</v>
      </c>
      <c r="M164" s="64">
        <v>44927</v>
      </c>
      <c r="N164" s="64">
        <v>45078</v>
      </c>
      <c r="O164" s="65">
        <v>5</v>
      </c>
      <c r="Q164" s="65">
        <v>0</v>
      </c>
      <c r="R164" s="65">
        <v>1</v>
      </c>
      <c r="S164" s="66">
        <v>1</v>
      </c>
      <c r="T164" s="66">
        <v>1</v>
      </c>
      <c r="U164" s="66">
        <v>1</v>
      </c>
      <c r="V164" s="66">
        <v>1</v>
      </c>
      <c r="W164" s="66">
        <v>0</v>
      </c>
      <c r="X164" s="66">
        <v>0</v>
      </c>
      <c r="Y164" s="66">
        <v>0</v>
      </c>
      <c r="Z164" s="66"/>
      <c r="AA164" s="66"/>
      <c r="AB164" s="66"/>
      <c r="AC164" s="65"/>
      <c r="AD164" s="65"/>
      <c r="AE164" s="65"/>
      <c r="AF164" s="65"/>
      <c r="AG164" s="65"/>
      <c r="AI164" s="65">
        <f t="shared" si="0"/>
        <v>5</v>
      </c>
      <c r="AK164" s="67">
        <v>1453538.2446351934</v>
      </c>
      <c r="AL164" s="67">
        <v>158333</v>
      </c>
      <c r="AM164" s="67">
        <v>0</v>
      </c>
      <c r="AN164" s="67">
        <v>55000</v>
      </c>
      <c r="AO164" s="67">
        <f t="shared" si="195"/>
        <v>184559.25751072966</v>
      </c>
      <c r="AP164" s="67">
        <f t="shared" si="196"/>
        <v>112830.98712446354</v>
      </c>
      <c r="AQ164" s="67">
        <f t="shared" si="197"/>
        <v>9671.2274678111607</v>
      </c>
      <c r="AR164" s="67">
        <f t="shared" si="198"/>
        <v>0</v>
      </c>
      <c r="AS164" s="67">
        <f t="shared" si="237"/>
        <v>21088.390901287556</v>
      </c>
      <c r="AT164" s="67">
        <f t="shared" si="26"/>
        <v>1338721.3816309015</v>
      </c>
      <c r="AU164" s="68"/>
      <c r="AV164" s="69">
        <f t="shared" si="238"/>
        <v>1453538.2446351934</v>
      </c>
      <c r="AW164" s="69">
        <f t="shared" si="238"/>
        <v>158333</v>
      </c>
      <c r="AX164" s="69">
        <f t="shared" si="238"/>
        <v>0</v>
      </c>
      <c r="AY164" s="69">
        <f t="shared" si="230"/>
        <v>55000</v>
      </c>
      <c r="AZ164" s="67">
        <f t="shared" si="199"/>
        <v>38684.909871244643</v>
      </c>
      <c r="BA164" s="69">
        <f t="shared" si="200"/>
        <v>0</v>
      </c>
      <c r="BB164" s="69">
        <f t="shared" si="201"/>
        <v>15312.776824034338</v>
      </c>
      <c r="BC164" s="69">
        <f t="shared" si="202"/>
        <v>32076.237768240349</v>
      </c>
      <c r="BD164" s="69">
        <f t="shared" si="28"/>
        <v>94025.822603719615</v>
      </c>
      <c r="BE164" s="69">
        <f t="shared" si="239"/>
        <v>81761.526260729617</v>
      </c>
      <c r="BF164" s="69">
        <f t="shared" si="203"/>
        <v>4366.0655023229592</v>
      </c>
      <c r="BG164" s="69">
        <f t="shared" si="204"/>
        <v>138905.9370529328</v>
      </c>
      <c r="BH164" s="69">
        <f t="shared" si="205"/>
        <v>62500</v>
      </c>
      <c r="BI164" s="69">
        <f t="shared" si="206"/>
        <v>3337.5000000000009</v>
      </c>
      <c r="BJ164" s="69">
        <f t="shared" si="240"/>
        <v>0</v>
      </c>
      <c r="BK164" s="69">
        <f t="shared" si="207"/>
        <v>0</v>
      </c>
      <c r="BL164" s="69">
        <f t="shared" si="241"/>
        <v>0</v>
      </c>
      <c r="BM164" s="69"/>
      <c r="BN164" s="69">
        <f t="shared" si="29"/>
        <v>2137842.0205184175</v>
      </c>
      <c r="BO164" s="70"/>
      <c r="BP164" s="71">
        <f t="shared" ref="BP164:BP170" si="258">+SUM(AV164:BC164)</f>
        <v>1752945.1690987125</v>
      </c>
      <c r="BQ164" s="71">
        <f t="shared" ref="BQ164:BQ170" si="259">+SUM(BD164:BF164)</f>
        <v>180153.41436677219</v>
      </c>
      <c r="BR164" s="71">
        <f t="shared" ref="BR164:BR170" si="260">+SUM(BG164)</f>
        <v>138905.9370529328</v>
      </c>
      <c r="BS164" s="71">
        <f t="shared" ref="BS164:BS170" si="261">+SUM(BH164:BI164)</f>
        <v>65837.5</v>
      </c>
      <c r="BT164" s="71">
        <f t="shared" si="186"/>
        <v>0</v>
      </c>
      <c r="BU164" s="71">
        <f t="shared" ref="BU164:BU170" si="262">+SUM(BP164:BT164)</f>
        <v>2137842.0205184175</v>
      </c>
      <c r="BW164" s="68"/>
      <c r="BX164" s="71">
        <f t="shared" si="242"/>
        <v>0</v>
      </c>
      <c r="BY164" s="71">
        <f t="shared" si="242"/>
        <v>2137842.0205184175</v>
      </c>
      <c r="BZ164" s="71">
        <f t="shared" si="242"/>
        <v>2137842.0205184175</v>
      </c>
      <c r="CA164" s="71">
        <f t="shared" si="242"/>
        <v>2137842.0205184175</v>
      </c>
      <c r="CB164" s="71">
        <f t="shared" si="242"/>
        <v>2137842.0205184175</v>
      </c>
      <c r="CC164" s="71">
        <f t="shared" si="242"/>
        <v>2137842.0205184175</v>
      </c>
      <c r="CD164" s="71">
        <f t="shared" si="242"/>
        <v>0</v>
      </c>
      <c r="CE164" s="71">
        <f t="shared" si="242"/>
        <v>0</v>
      </c>
      <c r="CF164" s="71">
        <f t="shared" si="242"/>
        <v>0</v>
      </c>
      <c r="CG164" s="71">
        <f t="shared" si="242"/>
        <v>0</v>
      </c>
      <c r="CH164" s="71">
        <f t="shared" si="242"/>
        <v>0</v>
      </c>
      <c r="CI164" s="71">
        <f t="shared" si="242"/>
        <v>0</v>
      </c>
      <c r="CJ164" s="71">
        <f t="shared" si="242"/>
        <v>0</v>
      </c>
      <c r="CK164" s="71">
        <f t="shared" si="242"/>
        <v>0</v>
      </c>
      <c r="CL164" s="71">
        <f t="shared" si="242"/>
        <v>0</v>
      </c>
      <c r="CM164" s="71">
        <f t="shared" si="242"/>
        <v>0</v>
      </c>
      <c r="CN164" s="71">
        <f t="shared" si="188"/>
        <v>0</v>
      </c>
      <c r="CQ164" s="72">
        <f t="shared" si="252"/>
        <v>0</v>
      </c>
      <c r="CR164" s="72">
        <f t="shared" si="253"/>
        <v>1752945.1690987125</v>
      </c>
      <c r="CS164" s="72">
        <f t="shared" si="249"/>
        <v>1752945.1690987125</v>
      </c>
      <c r="CT164" s="72">
        <f t="shared" si="249"/>
        <v>1752945.1690987125</v>
      </c>
      <c r="CU164" s="72">
        <f t="shared" si="249"/>
        <v>1752945.1690987125</v>
      </c>
      <c r="CV164" s="72">
        <f t="shared" si="249"/>
        <v>1752945.1690987125</v>
      </c>
      <c r="CW164" s="72">
        <f t="shared" si="249"/>
        <v>0</v>
      </c>
      <c r="CX164" s="72">
        <f t="shared" si="249"/>
        <v>0</v>
      </c>
      <c r="CY164" s="72">
        <f t="shared" si="249"/>
        <v>0</v>
      </c>
      <c r="CZ164" s="72">
        <f t="shared" si="249"/>
        <v>0</v>
      </c>
      <c r="DA164" s="72">
        <f t="shared" si="249"/>
        <v>0</v>
      </c>
      <c r="DB164" s="72">
        <f t="shared" si="215"/>
        <v>0</v>
      </c>
      <c r="DC164" s="72">
        <f t="shared" si="215"/>
        <v>0</v>
      </c>
      <c r="DD164" s="72">
        <f t="shared" si="215"/>
        <v>0</v>
      </c>
      <c r="DE164" s="72">
        <f t="shared" si="215"/>
        <v>0</v>
      </c>
      <c r="DF164" s="72">
        <f t="shared" si="215"/>
        <v>0</v>
      </c>
      <c r="DG164" s="73"/>
      <c r="DI164" s="72">
        <f t="shared" si="243"/>
        <v>0</v>
      </c>
      <c r="DJ164" s="72">
        <f t="shared" si="243"/>
        <v>180153.41436677219</v>
      </c>
      <c r="DK164" s="72">
        <f t="shared" si="243"/>
        <v>180153.41436677219</v>
      </c>
      <c r="DL164" s="72">
        <f t="shared" si="243"/>
        <v>180153.41436677219</v>
      </c>
      <c r="DM164" s="72">
        <f t="shared" si="243"/>
        <v>180153.41436677219</v>
      </c>
      <c r="DN164" s="72">
        <f t="shared" si="243"/>
        <v>180153.41436677219</v>
      </c>
      <c r="DO164" s="72">
        <f t="shared" si="243"/>
        <v>0</v>
      </c>
      <c r="DP164" s="72">
        <f t="shared" si="243"/>
        <v>0</v>
      </c>
      <c r="DQ164" s="72">
        <f t="shared" si="243"/>
        <v>0</v>
      </c>
      <c r="DR164" s="72">
        <f t="shared" si="243"/>
        <v>0</v>
      </c>
      <c r="DS164" s="72">
        <f t="shared" si="243"/>
        <v>0</v>
      </c>
      <c r="DT164" s="72">
        <f t="shared" si="243"/>
        <v>0</v>
      </c>
      <c r="DU164" s="72">
        <f t="shared" si="243"/>
        <v>0</v>
      </c>
      <c r="DV164" s="72">
        <f t="shared" si="243"/>
        <v>0</v>
      </c>
      <c r="DW164" s="72">
        <f t="shared" si="243"/>
        <v>0</v>
      </c>
      <c r="DX164" s="72">
        <f t="shared" si="243"/>
        <v>0</v>
      </c>
      <c r="EA164" s="72">
        <f t="shared" si="254"/>
        <v>0</v>
      </c>
      <c r="EB164" s="72">
        <f t="shared" si="255"/>
        <v>138905.9370529328</v>
      </c>
      <c r="EC164" s="72">
        <f t="shared" si="250"/>
        <v>138905.9370529328</v>
      </c>
      <c r="ED164" s="72">
        <f t="shared" si="250"/>
        <v>138905.9370529328</v>
      </c>
      <c r="EE164" s="72">
        <f t="shared" si="250"/>
        <v>138905.9370529328</v>
      </c>
      <c r="EF164" s="72">
        <f t="shared" si="250"/>
        <v>138905.9370529328</v>
      </c>
      <c r="EG164" s="72">
        <f t="shared" si="250"/>
        <v>0</v>
      </c>
      <c r="EH164" s="72">
        <f t="shared" si="250"/>
        <v>0</v>
      </c>
      <c r="EI164" s="72">
        <f t="shared" si="250"/>
        <v>0</v>
      </c>
      <c r="EJ164" s="72">
        <f t="shared" si="250"/>
        <v>0</v>
      </c>
      <c r="EK164" s="72">
        <f t="shared" si="250"/>
        <v>0</v>
      </c>
      <c r="EL164" s="72">
        <f t="shared" si="216"/>
        <v>0</v>
      </c>
      <c r="EM164" s="72">
        <f t="shared" si="216"/>
        <v>0</v>
      </c>
      <c r="EN164" s="72">
        <f t="shared" si="216"/>
        <v>0</v>
      </c>
      <c r="EO164" s="72">
        <f t="shared" si="216"/>
        <v>0</v>
      </c>
      <c r="EP164" s="72">
        <f t="shared" si="216"/>
        <v>0</v>
      </c>
      <c r="ES164" s="72">
        <f t="shared" si="256"/>
        <v>0</v>
      </c>
      <c r="ET164" s="72">
        <f t="shared" si="257"/>
        <v>65837.5</v>
      </c>
      <c r="EU164" s="72">
        <f t="shared" si="251"/>
        <v>65837.5</v>
      </c>
      <c r="EV164" s="72">
        <f t="shared" si="251"/>
        <v>65837.5</v>
      </c>
      <c r="EW164" s="72">
        <f t="shared" si="251"/>
        <v>65837.5</v>
      </c>
      <c r="EX164" s="72">
        <f t="shared" si="251"/>
        <v>65837.5</v>
      </c>
      <c r="EY164" s="72">
        <f t="shared" si="251"/>
        <v>0</v>
      </c>
      <c r="EZ164" s="72">
        <f t="shared" si="251"/>
        <v>0</v>
      </c>
      <c r="FA164" s="72">
        <f t="shared" si="251"/>
        <v>0</v>
      </c>
      <c r="FB164" s="72">
        <f t="shared" si="251"/>
        <v>0</v>
      </c>
      <c r="FC164" s="72">
        <f t="shared" si="251"/>
        <v>0</v>
      </c>
      <c r="FD164" s="72">
        <f t="shared" si="217"/>
        <v>0</v>
      </c>
      <c r="FE164" s="72">
        <f t="shared" si="217"/>
        <v>0</v>
      </c>
      <c r="FF164" s="72">
        <f t="shared" si="217"/>
        <v>0</v>
      </c>
      <c r="FG164" s="72">
        <f t="shared" si="217"/>
        <v>0</v>
      </c>
      <c r="FH164" s="72">
        <f t="shared" si="217"/>
        <v>0</v>
      </c>
      <c r="FK164" s="72">
        <f t="shared" ref="FK164:FZ179" si="263">+Q164*$BT164</f>
        <v>0</v>
      </c>
      <c r="FL164" s="72">
        <f t="shared" si="263"/>
        <v>0</v>
      </c>
      <c r="FM164" s="72">
        <f t="shared" si="263"/>
        <v>0</v>
      </c>
      <c r="FN164" s="72">
        <f t="shared" si="263"/>
        <v>0</v>
      </c>
      <c r="FO164" s="72">
        <f t="shared" si="263"/>
        <v>0</v>
      </c>
      <c r="FP164" s="72">
        <f t="shared" si="263"/>
        <v>0</v>
      </c>
      <c r="FQ164" s="72">
        <f t="shared" si="263"/>
        <v>0</v>
      </c>
      <c r="FR164" s="72">
        <f t="shared" si="263"/>
        <v>0</v>
      </c>
      <c r="FS164" s="72">
        <f t="shared" si="263"/>
        <v>0</v>
      </c>
      <c r="FT164" s="72">
        <f t="shared" si="263"/>
        <v>0</v>
      </c>
      <c r="FU164" s="72">
        <f t="shared" si="263"/>
        <v>0</v>
      </c>
      <c r="FV164" s="72">
        <f t="shared" si="263"/>
        <v>0</v>
      </c>
      <c r="FW164" s="72">
        <f t="shared" si="263"/>
        <v>0</v>
      </c>
      <c r="FX164" s="72">
        <f t="shared" si="263"/>
        <v>0</v>
      </c>
      <c r="FY164" s="72">
        <f t="shared" si="263"/>
        <v>0</v>
      </c>
      <c r="FZ164" s="72">
        <f t="shared" si="263"/>
        <v>0</v>
      </c>
    </row>
    <row r="165" spans="2:182" s="63" customFormat="1" x14ac:dyDescent="0.25">
      <c r="B165" s="59">
        <v>145</v>
      </c>
      <c r="C165" s="60" t="s">
        <v>30</v>
      </c>
      <c r="D165" s="61" t="s">
        <v>15</v>
      </c>
      <c r="E165" s="62" t="s">
        <v>136</v>
      </c>
      <c r="F165" s="62" t="s">
        <v>135</v>
      </c>
      <c r="H165" s="64">
        <v>44887</v>
      </c>
      <c r="I165" s="64">
        <v>44897</v>
      </c>
      <c r="J165" s="64">
        <v>44904</v>
      </c>
      <c r="K165" s="64">
        <v>44912</v>
      </c>
      <c r="L165" s="64">
        <v>44915</v>
      </c>
      <c r="M165" s="64">
        <v>44927</v>
      </c>
      <c r="N165" s="64">
        <v>45017</v>
      </c>
      <c r="O165" s="65">
        <v>3</v>
      </c>
      <c r="Q165" s="65">
        <v>0</v>
      </c>
      <c r="R165" s="65">
        <v>0</v>
      </c>
      <c r="S165" s="66">
        <v>0</v>
      </c>
      <c r="T165" s="66">
        <v>0</v>
      </c>
      <c r="U165" s="66">
        <v>0</v>
      </c>
      <c r="V165" s="66">
        <v>1</v>
      </c>
      <c r="W165" s="66">
        <v>1</v>
      </c>
      <c r="X165" s="66">
        <v>1</v>
      </c>
      <c r="Y165" s="66">
        <v>0</v>
      </c>
      <c r="Z165" s="66"/>
      <c r="AA165" s="66"/>
      <c r="AB165" s="66"/>
      <c r="AC165" s="65"/>
      <c r="AD165" s="65"/>
      <c r="AE165" s="65"/>
      <c r="AF165" s="65"/>
      <c r="AG165" s="65"/>
      <c r="AI165" s="65">
        <f t="shared" si="0"/>
        <v>3</v>
      </c>
      <c r="AK165" s="67">
        <v>2425240.2679337831</v>
      </c>
      <c r="AL165" s="67">
        <v>158333</v>
      </c>
      <c r="AM165" s="67">
        <v>0</v>
      </c>
      <c r="AN165" s="67">
        <v>55000</v>
      </c>
      <c r="AO165" s="67">
        <f t="shared" si="195"/>
        <v>295819.13917841821</v>
      </c>
      <c r="AP165" s="67">
        <f t="shared" si="196"/>
        <v>180850.12875536483</v>
      </c>
      <c r="AQ165" s="67">
        <f t="shared" si="197"/>
        <v>15501.439607602699</v>
      </c>
      <c r="AR165" s="67">
        <f t="shared" si="198"/>
        <v>0</v>
      </c>
      <c r="AS165" s="67">
        <f t="shared" si="237"/>
        <v>67088.204831391777</v>
      </c>
      <c r="AT165" s="67">
        <f t="shared" si="26"/>
        <v>2079314.3555610057</v>
      </c>
      <c r="AU165" s="68"/>
      <c r="AV165" s="69">
        <f t="shared" si="238"/>
        <v>2425240.2679337831</v>
      </c>
      <c r="AW165" s="69">
        <f t="shared" si="238"/>
        <v>158333</v>
      </c>
      <c r="AX165" s="69">
        <f t="shared" si="238"/>
        <v>0</v>
      </c>
      <c r="AY165" s="69">
        <f t="shared" si="230"/>
        <v>55000</v>
      </c>
      <c r="AZ165" s="67">
        <f t="shared" si="199"/>
        <v>62005.758430410795</v>
      </c>
      <c r="BA165" s="69">
        <f t="shared" si="200"/>
        <v>0</v>
      </c>
      <c r="BB165" s="69">
        <f t="shared" si="201"/>
        <v>24543.94604537094</v>
      </c>
      <c r="BC165" s="69">
        <f t="shared" si="202"/>
        <v>51413.108031882286</v>
      </c>
      <c r="BD165" s="69">
        <f t="shared" si="28"/>
        <v>150708.44062947069</v>
      </c>
      <c r="BE165" s="69">
        <f t="shared" si="239"/>
        <v>136419.76507127529</v>
      </c>
      <c r="BF165" s="69">
        <f t="shared" si="203"/>
        <v>7284.8154548060957</v>
      </c>
      <c r="BG165" s="69">
        <f t="shared" si="204"/>
        <v>219881.10566114858</v>
      </c>
      <c r="BH165" s="69">
        <f t="shared" si="205"/>
        <v>62500</v>
      </c>
      <c r="BI165" s="69">
        <f t="shared" si="206"/>
        <v>3337.5</v>
      </c>
      <c r="BJ165" s="69">
        <f t="shared" si="240"/>
        <v>0</v>
      </c>
      <c r="BK165" s="69">
        <f t="shared" si="207"/>
        <v>0</v>
      </c>
      <c r="BL165" s="69">
        <f t="shared" si="241"/>
        <v>0</v>
      </c>
      <c r="BM165" s="69"/>
      <c r="BN165" s="69">
        <f t="shared" si="29"/>
        <v>3356667.7072581477</v>
      </c>
      <c r="BO165" s="70"/>
      <c r="BP165" s="71">
        <f t="shared" si="258"/>
        <v>2776536.080441447</v>
      </c>
      <c r="BQ165" s="71">
        <f t="shared" si="259"/>
        <v>294413.02115555207</v>
      </c>
      <c r="BR165" s="71">
        <f t="shared" si="260"/>
        <v>219881.10566114858</v>
      </c>
      <c r="BS165" s="71">
        <f t="shared" si="261"/>
        <v>65837.5</v>
      </c>
      <c r="BT165" s="71">
        <f t="shared" si="186"/>
        <v>0</v>
      </c>
      <c r="BU165" s="71">
        <f t="shared" si="262"/>
        <v>3356667.7072581477</v>
      </c>
      <c r="BW165" s="68"/>
      <c r="BX165" s="71">
        <f t="shared" si="242"/>
        <v>0</v>
      </c>
      <c r="BY165" s="71">
        <f t="shared" si="242"/>
        <v>0</v>
      </c>
      <c r="BZ165" s="71">
        <f t="shared" si="242"/>
        <v>0</v>
      </c>
      <c r="CA165" s="71">
        <f t="shared" si="242"/>
        <v>0</v>
      </c>
      <c r="CB165" s="71">
        <f t="shared" si="242"/>
        <v>0</v>
      </c>
      <c r="CC165" s="71">
        <f t="shared" si="242"/>
        <v>3356667.7072581477</v>
      </c>
      <c r="CD165" s="71">
        <f t="shared" si="242"/>
        <v>3356667.7072581477</v>
      </c>
      <c r="CE165" s="71">
        <f t="shared" si="242"/>
        <v>3356667.7072581477</v>
      </c>
      <c r="CF165" s="71">
        <f t="shared" si="242"/>
        <v>0</v>
      </c>
      <c r="CG165" s="71">
        <f t="shared" si="242"/>
        <v>0</v>
      </c>
      <c r="CH165" s="71">
        <f t="shared" si="242"/>
        <v>0</v>
      </c>
      <c r="CI165" s="71">
        <f t="shared" si="242"/>
        <v>0</v>
      </c>
      <c r="CJ165" s="71">
        <f t="shared" si="242"/>
        <v>0</v>
      </c>
      <c r="CK165" s="71">
        <f t="shared" si="242"/>
        <v>0</v>
      </c>
      <c r="CL165" s="71">
        <f t="shared" si="242"/>
        <v>0</v>
      </c>
      <c r="CM165" s="71">
        <f t="shared" si="242"/>
        <v>0</v>
      </c>
      <c r="CN165" s="71">
        <f t="shared" si="188"/>
        <v>0</v>
      </c>
      <c r="CQ165" s="72">
        <f t="shared" si="252"/>
        <v>0</v>
      </c>
      <c r="CR165" s="72">
        <f t="shared" si="253"/>
        <v>0</v>
      </c>
      <c r="CS165" s="72">
        <f t="shared" si="249"/>
        <v>0</v>
      </c>
      <c r="CT165" s="72">
        <f t="shared" si="249"/>
        <v>0</v>
      </c>
      <c r="CU165" s="72">
        <f t="shared" si="249"/>
        <v>0</v>
      </c>
      <c r="CV165" s="72">
        <f t="shared" si="249"/>
        <v>2776536.080441447</v>
      </c>
      <c r="CW165" s="72">
        <f t="shared" si="249"/>
        <v>2776536.080441447</v>
      </c>
      <c r="CX165" s="72">
        <f t="shared" si="249"/>
        <v>2776536.080441447</v>
      </c>
      <c r="CY165" s="72">
        <f t="shared" si="249"/>
        <v>0</v>
      </c>
      <c r="CZ165" s="72">
        <f t="shared" si="249"/>
        <v>0</v>
      </c>
      <c r="DA165" s="72">
        <f t="shared" si="249"/>
        <v>0</v>
      </c>
      <c r="DB165" s="72">
        <f t="shared" si="215"/>
        <v>0</v>
      </c>
      <c r="DC165" s="72">
        <f t="shared" si="215"/>
        <v>0</v>
      </c>
      <c r="DD165" s="72">
        <f t="shared" si="215"/>
        <v>0</v>
      </c>
      <c r="DE165" s="72">
        <f t="shared" si="215"/>
        <v>0</v>
      </c>
      <c r="DF165" s="72">
        <f t="shared" si="215"/>
        <v>0</v>
      </c>
      <c r="DG165" s="73"/>
      <c r="DI165" s="72">
        <f t="shared" si="243"/>
        <v>0</v>
      </c>
      <c r="DJ165" s="72">
        <f t="shared" si="243"/>
        <v>0</v>
      </c>
      <c r="DK165" s="72">
        <f t="shared" si="243"/>
        <v>0</v>
      </c>
      <c r="DL165" s="72">
        <f t="shared" si="243"/>
        <v>0</v>
      </c>
      <c r="DM165" s="72">
        <f t="shared" si="243"/>
        <v>0</v>
      </c>
      <c r="DN165" s="72">
        <f t="shared" si="243"/>
        <v>294413.02115555207</v>
      </c>
      <c r="DO165" s="72">
        <f t="shared" si="243"/>
        <v>294413.02115555207</v>
      </c>
      <c r="DP165" s="72">
        <f t="shared" si="243"/>
        <v>294413.02115555207</v>
      </c>
      <c r="DQ165" s="72">
        <f t="shared" si="243"/>
        <v>0</v>
      </c>
      <c r="DR165" s="72">
        <f t="shared" si="243"/>
        <v>0</v>
      </c>
      <c r="DS165" s="72">
        <f t="shared" si="243"/>
        <v>0</v>
      </c>
      <c r="DT165" s="72">
        <f t="shared" si="243"/>
        <v>0</v>
      </c>
      <c r="DU165" s="72">
        <f t="shared" si="243"/>
        <v>0</v>
      </c>
      <c r="DV165" s="72">
        <f t="shared" si="243"/>
        <v>0</v>
      </c>
      <c r="DW165" s="72">
        <f t="shared" si="243"/>
        <v>0</v>
      </c>
      <c r="DX165" s="72">
        <f t="shared" si="243"/>
        <v>0</v>
      </c>
      <c r="EA165" s="72">
        <f t="shared" si="254"/>
        <v>0</v>
      </c>
      <c r="EB165" s="72">
        <f t="shared" si="255"/>
        <v>0</v>
      </c>
      <c r="EC165" s="72">
        <f t="shared" si="250"/>
        <v>0</v>
      </c>
      <c r="ED165" s="72">
        <f t="shared" si="250"/>
        <v>0</v>
      </c>
      <c r="EE165" s="72">
        <f t="shared" si="250"/>
        <v>0</v>
      </c>
      <c r="EF165" s="72">
        <f t="shared" si="250"/>
        <v>219881.10566114858</v>
      </c>
      <c r="EG165" s="72">
        <f t="shared" si="250"/>
        <v>219881.10566114858</v>
      </c>
      <c r="EH165" s="72">
        <f t="shared" si="250"/>
        <v>219881.10566114858</v>
      </c>
      <c r="EI165" s="72">
        <f t="shared" si="250"/>
        <v>0</v>
      </c>
      <c r="EJ165" s="72">
        <f t="shared" si="250"/>
        <v>0</v>
      </c>
      <c r="EK165" s="72">
        <f t="shared" si="250"/>
        <v>0</v>
      </c>
      <c r="EL165" s="72">
        <f t="shared" si="216"/>
        <v>0</v>
      </c>
      <c r="EM165" s="72">
        <f t="shared" si="216"/>
        <v>0</v>
      </c>
      <c r="EN165" s="72">
        <f t="shared" si="216"/>
        <v>0</v>
      </c>
      <c r="EO165" s="72">
        <f t="shared" si="216"/>
        <v>0</v>
      </c>
      <c r="EP165" s="72">
        <f t="shared" si="216"/>
        <v>0</v>
      </c>
      <c r="ES165" s="72">
        <f t="shared" si="256"/>
        <v>0</v>
      </c>
      <c r="ET165" s="72">
        <f t="shared" si="257"/>
        <v>0</v>
      </c>
      <c r="EU165" s="72">
        <f t="shared" si="251"/>
        <v>0</v>
      </c>
      <c r="EV165" s="72">
        <f t="shared" si="251"/>
        <v>0</v>
      </c>
      <c r="EW165" s="72">
        <f t="shared" si="251"/>
        <v>0</v>
      </c>
      <c r="EX165" s="72">
        <f t="shared" si="251"/>
        <v>65837.5</v>
      </c>
      <c r="EY165" s="72">
        <f t="shared" si="251"/>
        <v>65837.5</v>
      </c>
      <c r="EZ165" s="72">
        <f t="shared" si="251"/>
        <v>65837.5</v>
      </c>
      <c r="FA165" s="72">
        <f t="shared" si="251"/>
        <v>0</v>
      </c>
      <c r="FB165" s="72">
        <f t="shared" si="251"/>
        <v>0</v>
      </c>
      <c r="FC165" s="72">
        <f t="shared" si="251"/>
        <v>0</v>
      </c>
      <c r="FD165" s="72">
        <f t="shared" si="217"/>
        <v>0</v>
      </c>
      <c r="FE165" s="72">
        <f t="shared" si="217"/>
        <v>0</v>
      </c>
      <c r="FF165" s="72">
        <f t="shared" si="217"/>
        <v>0</v>
      </c>
      <c r="FG165" s="72">
        <f t="shared" si="217"/>
        <v>0</v>
      </c>
      <c r="FH165" s="72">
        <f t="shared" si="217"/>
        <v>0</v>
      </c>
      <c r="FK165" s="72">
        <f t="shared" si="263"/>
        <v>0</v>
      </c>
      <c r="FL165" s="72">
        <f t="shared" si="263"/>
        <v>0</v>
      </c>
      <c r="FM165" s="72">
        <f t="shared" si="263"/>
        <v>0</v>
      </c>
      <c r="FN165" s="72">
        <f t="shared" si="263"/>
        <v>0</v>
      </c>
      <c r="FO165" s="72">
        <f t="shared" si="263"/>
        <v>0</v>
      </c>
      <c r="FP165" s="72">
        <f t="shared" si="263"/>
        <v>0</v>
      </c>
      <c r="FQ165" s="72">
        <f t="shared" si="263"/>
        <v>0</v>
      </c>
      <c r="FR165" s="72">
        <f t="shared" si="263"/>
        <v>0</v>
      </c>
      <c r="FS165" s="72">
        <f t="shared" si="263"/>
        <v>0</v>
      </c>
      <c r="FT165" s="72">
        <f t="shared" si="263"/>
        <v>0</v>
      </c>
      <c r="FU165" s="72">
        <f t="shared" si="263"/>
        <v>0</v>
      </c>
      <c r="FV165" s="72">
        <f t="shared" si="263"/>
        <v>0</v>
      </c>
      <c r="FW165" s="72">
        <f t="shared" si="263"/>
        <v>0</v>
      </c>
      <c r="FX165" s="72">
        <f t="shared" si="263"/>
        <v>0</v>
      </c>
      <c r="FY165" s="72">
        <f t="shared" si="263"/>
        <v>0</v>
      </c>
      <c r="FZ165" s="72">
        <f t="shared" si="263"/>
        <v>0</v>
      </c>
    </row>
    <row r="166" spans="2:182" s="63" customFormat="1" x14ac:dyDescent="0.25">
      <c r="B166" s="59">
        <v>146</v>
      </c>
      <c r="C166" s="60" t="s">
        <v>30</v>
      </c>
      <c r="D166" s="61" t="s">
        <v>15</v>
      </c>
      <c r="E166" s="74" t="s">
        <v>136</v>
      </c>
      <c r="F166" s="74" t="s">
        <v>135</v>
      </c>
      <c r="H166" s="64">
        <v>44887</v>
      </c>
      <c r="I166" s="64">
        <v>44897</v>
      </c>
      <c r="J166" s="64">
        <v>44904</v>
      </c>
      <c r="K166" s="64">
        <v>44912</v>
      </c>
      <c r="L166" s="64">
        <v>44915</v>
      </c>
      <c r="M166" s="64">
        <v>44927</v>
      </c>
      <c r="N166" s="64">
        <v>45017</v>
      </c>
      <c r="O166" s="65">
        <v>3</v>
      </c>
      <c r="Q166" s="65">
        <v>0</v>
      </c>
      <c r="R166" s="65">
        <v>0</v>
      </c>
      <c r="S166" s="66">
        <v>0</v>
      </c>
      <c r="T166" s="66">
        <v>0</v>
      </c>
      <c r="U166" s="66">
        <v>0</v>
      </c>
      <c r="V166" s="66">
        <v>1</v>
      </c>
      <c r="W166" s="66">
        <v>1</v>
      </c>
      <c r="X166" s="66">
        <v>1</v>
      </c>
      <c r="Y166" s="66">
        <v>0</v>
      </c>
      <c r="Z166" s="66"/>
      <c r="AA166" s="66"/>
      <c r="AB166" s="66"/>
      <c r="AC166" s="65"/>
      <c r="AD166" s="65"/>
      <c r="AE166" s="65"/>
      <c r="AF166" s="65"/>
      <c r="AG166" s="65"/>
      <c r="AI166" s="65">
        <f t="shared" si="0"/>
        <v>3</v>
      </c>
      <c r="AK166" s="67">
        <v>2425240.2679337831</v>
      </c>
      <c r="AL166" s="67">
        <v>158333</v>
      </c>
      <c r="AM166" s="67">
        <v>0</v>
      </c>
      <c r="AN166" s="67">
        <v>55000</v>
      </c>
      <c r="AO166" s="67">
        <f t="shared" si="195"/>
        <v>295819.13917841821</v>
      </c>
      <c r="AP166" s="67">
        <f t="shared" si="196"/>
        <v>180850.12875536483</v>
      </c>
      <c r="AQ166" s="67">
        <f t="shared" si="197"/>
        <v>15501.439607602699</v>
      </c>
      <c r="AR166" s="67">
        <f t="shared" si="198"/>
        <v>0</v>
      </c>
      <c r="AS166" s="67">
        <f t="shared" si="237"/>
        <v>67088.204831391777</v>
      </c>
      <c r="AT166" s="67">
        <f t="shared" si="26"/>
        <v>2079314.3555610057</v>
      </c>
      <c r="AU166" s="68"/>
      <c r="AV166" s="69">
        <f t="shared" si="238"/>
        <v>2425240.2679337831</v>
      </c>
      <c r="AW166" s="69">
        <f t="shared" si="238"/>
        <v>158333</v>
      </c>
      <c r="AX166" s="69">
        <f t="shared" si="238"/>
        <v>0</v>
      </c>
      <c r="AY166" s="69">
        <f t="shared" si="230"/>
        <v>55000</v>
      </c>
      <c r="AZ166" s="67">
        <f t="shared" si="199"/>
        <v>62005.758430410795</v>
      </c>
      <c r="BA166" s="69">
        <f t="shared" si="200"/>
        <v>0</v>
      </c>
      <c r="BB166" s="69">
        <f t="shared" si="201"/>
        <v>24543.94604537094</v>
      </c>
      <c r="BC166" s="69">
        <f t="shared" si="202"/>
        <v>51413.108031882286</v>
      </c>
      <c r="BD166" s="69">
        <f t="shared" si="28"/>
        <v>150708.44062947069</v>
      </c>
      <c r="BE166" s="69">
        <f t="shared" si="239"/>
        <v>136419.76507127529</v>
      </c>
      <c r="BF166" s="69">
        <f t="shared" si="203"/>
        <v>7284.8154548060957</v>
      </c>
      <c r="BG166" s="69">
        <f t="shared" si="204"/>
        <v>219881.10566114858</v>
      </c>
      <c r="BH166" s="69">
        <f t="shared" si="205"/>
        <v>62500</v>
      </c>
      <c r="BI166" s="69">
        <f t="shared" si="206"/>
        <v>3337.5</v>
      </c>
      <c r="BJ166" s="69">
        <f t="shared" si="240"/>
        <v>0</v>
      </c>
      <c r="BK166" s="69">
        <f t="shared" si="207"/>
        <v>0</v>
      </c>
      <c r="BL166" s="69">
        <f t="shared" si="241"/>
        <v>0</v>
      </c>
      <c r="BM166" s="69"/>
      <c r="BN166" s="69">
        <f t="shared" si="29"/>
        <v>3356667.7072581477</v>
      </c>
      <c r="BO166" s="70"/>
      <c r="BP166" s="71">
        <f t="shared" si="258"/>
        <v>2776536.080441447</v>
      </c>
      <c r="BQ166" s="71">
        <f t="shared" si="259"/>
        <v>294413.02115555207</v>
      </c>
      <c r="BR166" s="71">
        <f t="shared" si="260"/>
        <v>219881.10566114858</v>
      </c>
      <c r="BS166" s="71">
        <f t="shared" si="261"/>
        <v>65837.5</v>
      </c>
      <c r="BT166" s="71">
        <f t="shared" si="186"/>
        <v>0</v>
      </c>
      <c r="BU166" s="71">
        <f t="shared" si="262"/>
        <v>3356667.7072581477</v>
      </c>
      <c r="BW166" s="68"/>
      <c r="BX166" s="71">
        <f t="shared" si="242"/>
        <v>0</v>
      </c>
      <c r="BY166" s="71">
        <f t="shared" si="242"/>
        <v>0</v>
      </c>
      <c r="BZ166" s="71">
        <f t="shared" si="242"/>
        <v>0</v>
      </c>
      <c r="CA166" s="71">
        <f t="shared" si="242"/>
        <v>0</v>
      </c>
      <c r="CB166" s="71">
        <f t="shared" si="242"/>
        <v>0</v>
      </c>
      <c r="CC166" s="71">
        <f t="shared" si="242"/>
        <v>3356667.7072581477</v>
      </c>
      <c r="CD166" s="71">
        <f t="shared" si="242"/>
        <v>3356667.7072581477</v>
      </c>
      <c r="CE166" s="71">
        <f t="shared" si="242"/>
        <v>3356667.7072581477</v>
      </c>
      <c r="CF166" s="71">
        <f t="shared" si="242"/>
        <v>0</v>
      </c>
      <c r="CG166" s="71">
        <f t="shared" si="242"/>
        <v>0</v>
      </c>
      <c r="CH166" s="71">
        <f t="shared" si="242"/>
        <v>0</v>
      </c>
      <c r="CI166" s="71">
        <f t="shared" si="242"/>
        <v>0</v>
      </c>
      <c r="CJ166" s="71">
        <f t="shared" si="242"/>
        <v>0</v>
      </c>
      <c r="CK166" s="71">
        <f t="shared" si="242"/>
        <v>0</v>
      </c>
      <c r="CL166" s="71">
        <f t="shared" si="242"/>
        <v>0</v>
      </c>
      <c r="CM166" s="71">
        <f t="shared" si="242"/>
        <v>0</v>
      </c>
      <c r="CN166" s="71">
        <f t="shared" si="188"/>
        <v>0</v>
      </c>
      <c r="CQ166" s="72">
        <f t="shared" si="252"/>
        <v>0</v>
      </c>
      <c r="CR166" s="72">
        <f t="shared" si="253"/>
        <v>0</v>
      </c>
      <c r="CS166" s="72">
        <f t="shared" si="249"/>
        <v>0</v>
      </c>
      <c r="CT166" s="72">
        <f t="shared" si="249"/>
        <v>0</v>
      </c>
      <c r="CU166" s="72">
        <f t="shared" si="249"/>
        <v>0</v>
      </c>
      <c r="CV166" s="72">
        <f t="shared" si="249"/>
        <v>2776536.080441447</v>
      </c>
      <c r="CW166" s="72">
        <f t="shared" si="249"/>
        <v>2776536.080441447</v>
      </c>
      <c r="CX166" s="72">
        <f t="shared" si="249"/>
        <v>2776536.080441447</v>
      </c>
      <c r="CY166" s="72">
        <f t="shared" si="249"/>
        <v>0</v>
      </c>
      <c r="CZ166" s="72">
        <f t="shared" si="249"/>
        <v>0</v>
      </c>
      <c r="DA166" s="72">
        <f t="shared" si="249"/>
        <v>0</v>
      </c>
      <c r="DB166" s="72">
        <f t="shared" si="215"/>
        <v>0</v>
      </c>
      <c r="DC166" s="72">
        <f t="shared" si="215"/>
        <v>0</v>
      </c>
      <c r="DD166" s="72">
        <f t="shared" si="215"/>
        <v>0</v>
      </c>
      <c r="DE166" s="72">
        <f t="shared" si="215"/>
        <v>0</v>
      </c>
      <c r="DF166" s="72">
        <f t="shared" si="215"/>
        <v>0</v>
      </c>
      <c r="DG166" s="73"/>
      <c r="DI166" s="72">
        <f t="shared" si="243"/>
        <v>0</v>
      </c>
      <c r="DJ166" s="72">
        <f t="shared" si="243"/>
        <v>0</v>
      </c>
      <c r="DK166" s="72">
        <f t="shared" si="243"/>
        <v>0</v>
      </c>
      <c r="DL166" s="72">
        <f t="shared" si="243"/>
        <v>0</v>
      </c>
      <c r="DM166" s="72">
        <f t="shared" si="243"/>
        <v>0</v>
      </c>
      <c r="DN166" s="72">
        <f t="shared" si="243"/>
        <v>294413.02115555207</v>
      </c>
      <c r="DO166" s="72">
        <f t="shared" si="243"/>
        <v>294413.02115555207</v>
      </c>
      <c r="DP166" s="72">
        <f t="shared" si="243"/>
        <v>294413.02115555207</v>
      </c>
      <c r="DQ166" s="72">
        <f t="shared" si="243"/>
        <v>0</v>
      </c>
      <c r="DR166" s="72">
        <f t="shared" si="243"/>
        <v>0</v>
      </c>
      <c r="DS166" s="72">
        <f t="shared" si="243"/>
        <v>0</v>
      </c>
      <c r="DT166" s="72">
        <f t="shared" si="243"/>
        <v>0</v>
      </c>
      <c r="DU166" s="72">
        <f t="shared" si="243"/>
        <v>0</v>
      </c>
      <c r="DV166" s="72">
        <f t="shared" si="243"/>
        <v>0</v>
      </c>
      <c r="DW166" s="72">
        <f t="shared" si="243"/>
        <v>0</v>
      </c>
      <c r="DX166" s="72">
        <f t="shared" si="243"/>
        <v>0</v>
      </c>
      <c r="EA166" s="72">
        <f t="shared" si="254"/>
        <v>0</v>
      </c>
      <c r="EB166" s="72">
        <f t="shared" si="255"/>
        <v>0</v>
      </c>
      <c r="EC166" s="72">
        <f t="shared" si="250"/>
        <v>0</v>
      </c>
      <c r="ED166" s="72">
        <f t="shared" si="250"/>
        <v>0</v>
      </c>
      <c r="EE166" s="72">
        <f t="shared" si="250"/>
        <v>0</v>
      </c>
      <c r="EF166" s="72">
        <f t="shared" si="250"/>
        <v>219881.10566114858</v>
      </c>
      <c r="EG166" s="72">
        <f t="shared" si="250"/>
        <v>219881.10566114858</v>
      </c>
      <c r="EH166" s="72">
        <f t="shared" si="250"/>
        <v>219881.10566114858</v>
      </c>
      <c r="EI166" s="72">
        <f t="shared" si="250"/>
        <v>0</v>
      </c>
      <c r="EJ166" s="72">
        <f t="shared" si="250"/>
        <v>0</v>
      </c>
      <c r="EK166" s="72">
        <f t="shared" si="250"/>
        <v>0</v>
      </c>
      <c r="EL166" s="72">
        <f t="shared" si="216"/>
        <v>0</v>
      </c>
      <c r="EM166" s="72">
        <f t="shared" si="216"/>
        <v>0</v>
      </c>
      <c r="EN166" s="72">
        <f t="shared" si="216"/>
        <v>0</v>
      </c>
      <c r="EO166" s="72">
        <f t="shared" si="216"/>
        <v>0</v>
      </c>
      <c r="EP166" s="72">
        <f t="shared" si="216"/>
        <v>0</v>
      </c>
      <c r="ES166" s="72">
        <f t="shared" si="256"/>
        <v>0</v>
      </c>
      <c r="ET166" s="72">
        <f t="shared" si="257"/>
        <v>0</v>
      </c>
      <c r="EU166" s="72">
        <f t="shared" si="251"/>
        <v>0</v>
      </c>
      <c r="EV166" s="72">
        <f t="shared" si="251"/>
        <v>0</v>
      </c>
      <c r="EW166" s="72">
        <f t="shared" si="251"/>
        <v>0</v>
      </c>
      <c r="EX166" s="72">
        <f t="shared" si="251"/>
        <v>65837.5</v>
      </c>
      <c r="EY166" s="72">
        <f t="shared" si="251"/>
        <v>65837.5</v>
      </c>
      <c r="EZ166" s="72">
        <f t="shared" si="251"/>
        <v>65837.5</v>
      </c>
      <c r="FA166" s="72">
        <f t="shared" si="251"/>
        <v>0</v>
      </c>
      <c r="FB166" s="72">
        <f t="shared" si="251"/>
        <v>0</v>
      </c>
      <c r="FC166" s="72">
        <f t="shared" si="251"/>
        <v>0</v>
      </c>
      <c r="FD166" s="72">
        <f t="shared" si="217"/>
        <v>0</v>
      </c>
      <c r="FE166" s="72">
        <f t="shared" si="217"/>
        <v>0</v>
      </c>
      <c r="FF166" s="72">
        <f t="shared" si="217"/>
        <v>0</v>
      </c>
      <c r="FG166" s="72">
        <f t="shared" si="217"/>
        <v>0</v>
      </c>
      <c r="FH166" s="72">
        <f t="shared" si="217"/>
        <v>0</v>
      </c>
      <c r="FK166" s="72">
        <f t="shared" si="263"/>
        <v>0</v>
      </c>
      <c r="FL166" s="72">
        <f t="shared" si="263"/>
        <v>0</v>
      </c>
      <c r="FM166" s="72">
        <f t="shared" si="263"/>
        <v>0</v>
      </c>
      <c r="FN166" s="72">
        <f t="shared" si="263"/>
        <v>0</v>
      </c>
      <c r="FO166" s="72">
        <f t="shared" si="263"/>
        <v>0</v>
      </c>
      <c r="FP166" s="72">
        <f t="shared" si="263"/>
        <v>0</v>
      </c>
      <c r="FQ166" s="72">
        <f t="shared" si="263"/>
        <v>0</v>
      </c>
      <c r="FR166" s="72">
        <f t="shared" si="263"/>
        <v>0</v>
      </c>
      <c r="FS166" s="72">
        <f t="shared" si="263"/>
        <v>0</v>
      </c>
      <c r="FT166" s="72">
        <f t="shared" si="263"/>
        <v>0</v>
      </c>
      <c r="FU166" s="72">
        <f t="shared" si="263"/>
        <v>0</v>
      </c>
      <c r="FV166" s="72">
        <f t="shared" si="263"/>
        <v>0</v>
      </c>
      <c r="FW166" s="72">
        <f t="shared" si="263"/>
        <v>0</v>
      </c>
      <c r="FX166" s="72">
        <f t="shared" si="263"/>
        <v>0</v>
      </c>
      <c r="FY166" s="72">
        <f t="shared" si="263"/>
        <v>0</v>
      </c>
      <c r="FZ166" s="72">
        <f t="shared" si="263"/>
        <v>0</v>
      </c>
    </row>
    <row r="167" spans="2:182" s="63" customFormat="1" x14ac:dyDescent="0.25">
      <c r="B167" s="59">
        <v>147</v>
      </c>
      <c r="C167" s="60" t="s">
        <v>30</v>
      </c>
      <c r="D167" s="61" t="s">
        <v>57</v>
      </c>
      <c r="E167" s="74" t="s">
        <v>136</v>
      </c>
      <c r="F167" s="74" t="s">
        <v>135</v>
      </c>
      <c r="H167" s="64">
        <v>44887</v>
      </c>
      <c r="I167" s="64">
        <v>44897</v>
      </c>
      <c r="J167" s="64">
        <v>44904</v>
      </c>
      <c r="K167" s="64">
        <v>44912</v>
      </c>
      <c r="L167" s="64">
        <v>44915</v>
      </c>
      <c r="M167" s="64">
        <v>44927</v>
      </c>
      <c r="N167" s="64">
        <v>45047</v>
      </c>
      <c r="O167" s="65">
        <v>4</v>
      </c>
      <c r="Q167" s="65">
        <v>0</v>
      </c>
      <c r="R167" s="65">
        <v>1</v>
      </c>
      <c r="S167" s="66">
        <v>1</v>
      </c>
      <c r="T167" s="66">
        <v>1</v>
      </c>
      <c r="U167" s="66">
        <v>1</v>
      </c>
      <c r="V167" s="66">
        <v>0</v>
      </c>
      <c r="W167" s="66">
        <v>0</v>
      </c>
      <c r="X167" s="66">
        <v>0</v>
      </c>
      <c r="Y167" s="66">
        <v>0</v>
      </c>
      <c r="Z167" s="66"/>
      <c r="AA167" s="66"/>
      <c r="AB167" s="66"/>
      <c r="AC167" s="65"/>
      <c r="AD167" s="65"/>
      <c r="AE167" s="65"/>
      <c r="AF167" s="65"/>
      <c r="AG167" s="65"/>
      <c r="AI167" s="65">
        <f t="shared" si="0"/>
        <v>4</v>
      </c>
      <c r="AK167" s="67">
        <v>1453538.2446351934</v>
      </c>
      <c r="AL167" s="67">
        <v>158333</v>
      </c>
      <c r="AM167" s="67">
        <v>0</v>
      </c>
      <c r="AN167" s="67">
        <v>55000</v>
      </c>
      <c r="AO167" s="67">
        <f t="shared" si="195"/>
        <v>184559.25751072966</v>
      </c>
      <c r="AP167" s="67">
        <f t="shared" si="196"/>
        <v>112830.98712446354</v>
      </c>
      <c r="AQ167" s="67">
        <f t="shared" si="197"/>
        <v>9671.2274678111607</v>
      </c>
      <c r="AR167" s="67">
        <f t="shared" si="198"/>
        <v>0</v>
      </c>
      <c r="AS167" s="67">
        <f t="shared" si="237"/>
        <v>21088.390901287556</v>
      </c>
      <c r="AT167" s="67">
        <f t="shared" si="26"/>
        <v>1338721.3816309015</v>
      </c>
      <c r="AU167" s="68"/>
      <c r="AV167" s="69">
        <f t="shared" si="238"/>
        <v>1453538.2446351934</v>
      </c>
      <c r="AW167" s="69">
        <f t="shared" si="238"/>
        <v>158333</v>
      </c>
      <c r="AX167" s="69">
        <f t="shared" si="238"/>
        <v>0</v>
      </c>
      <c r="AY167" s="69">
        <f t="shared" si="230"/>
        <v>55000</v>
      </c>
      <c r="AZ167" s="67">
        <f t="shared" si="199"/>
        <v>38684.909871244643</v>
      </c>
      <c r="BA167" s="69">
        <f t="shared" si="200"/>
        <v>0</v>
      </c>
      <c r="BB167" s="69">
        <f t="shared" si="201"/>
        <v>15312.776824034338</v>
      </c>
      <c r="BC167" s="69">
        <f t="shared" si="202"/>
        <v>32076.237768240349</v>
      </c>
      <c r="BD167" s="69">
        <f t="shared" si="28"/>
        <v>94025.822603719615</v>
      </c>
      <c r="BE167" s="69">
        <f t="shared" si="239"/>
        <v>81761.526260729617</v>
      </c>
      <c r="BF167" s="69">
        <f t="shared" si="203"/>
        <v>4366.0655023229592</v>
      </c>
      <c r="BG167" s="69">
        <f t="shared" si="204"/>
        <v>138905.9370529328</v>
      </c>
      <c r="BH167" s="69">
        <f t="shared" si="205"/>
        <v>62500</v>
      </c>
      <c r="BI167" s="69">
        <f t="shared" si="206"/>
        <v>3337.5000000000009</v>
      </c>
      <c r="BJ167" s="69">
        <f t="shared" si="240"/>
        <v>0</v>
      </c>
      <c r="BK167" s="69">
        <f t="shared" si="207"/>
        <v>0</v>
      </c>
      <c r="BL167" s="69">
        <f t="shared" si="241"/>
        <v>0</v>
      </c>
      <c r="BM167" s="69"/>
      <c r="BN167" s="69">
        <f t="shared" si="29"/>
        <v>2137842.0205184175</v>
      </c>
      <c r="BO167" s="70"/>
      <c r="BP167" s="71">
        <f t="shared" si="258"/>
        <v>1752945.1690987125</v>
      </c>
      <c r="BQ167" s="71">
        <f t="shared" si="259"/>
        <v>180153.41436677219</v>
      </c>
      <c r="BR167" s="71">
        <f t="shared" si="260"/>
        <v>138905.9370529328</v>
      </c>
      <c r="BS167" s="71">
        <f t="shared" si="261"/>
        <v>65837.5</v>
      </c>
      <c r="BT167" s="71">
        <f t="shared" si="186"/>
        <v>0</v>
      </c>
      <c r="BU167" s="71">
        <f t="shared" si="262"/>
        <v>2137842.0205184175</v>
      </c>
      <c r="BW167" s="68"/>
      <c r="BX167" s="71">
        <f t="shared" si="242"/>
        <v>0</v>
      </c>
      <c r="BY167" s="71">
        <f t="shared" si="242"/>
        <v>2137842.0205184175</v>
      </c>
      <c r="BZ167" s="71">
        <f t="shared" si="242"/>
        <v>2137842.0205184175</v>
      </c>
      <c r="CA167" s="71">
        <f t="shared" si="242"/>
        <v>2137842.0205184175</v>
      </c>
      <c r="CB167" s="71">
        <f t="shared" si="242"/>
        <v>2137842.0205184175</v>
      </c>
      <c r="CC167" s="71">
        <f t="shared" si="242"/>
        <v>0</v>
      </c>
      <c r="CD167" s="71">
        <f t="shared" si="242"/>
        <v>0</v>
      </c>
      <c r="CE167" s="71">
        <f t="shared" si="242"/>
        <v>0</v>
      </c>
      <c r="CF167" s="71">
        <f t="shared" si="242"/>
        <v>0</v>
      </c>
      <c r="CG167" s="71">
        <f t="shared" si="242"/>
        <v>0</v>
      </c>
      <c r="CH167" s="71">
        <f t="shared" si="242"/>
        <v>0</v>
      </c>
      <c r="CI167" s="71">
        <f t="shared" si="242"/>
        <v>0</v>
      </c>
      <c r="CJ167" s="71">
        <f t="shared" si="242"/>
        <v>0</v>
      </c>
      <c r="CK167" s="71">
        <f t="shared" si="242"/>
        <v>0</v>
      </c>
      <c r="CL167" s="71">
        <f t="shared" si="242"/>
        <v>0</v>
      </c>
      <c r="CM167" s="71">
        <f t="shared" si="242"/>
        <v>0</v>
      </c>
      <c r="CN167" s="71">
        <f t="shared" si="188"/>
        <v>0</v>
      </c>
      <c r="CQ167" s="72">
        <f t="shared" si="252"/>
        <v>0</v>
      </c>
      <c r="CR167" s="72">
        <f t="shared" si="253"/>
        <v>1752945.1690987125</v>
      </c>
      <c r="CS167" s="72">
        <f t="shared" si="249"/>
        <v>1752945.1690987125</v>
      </c>
      <c r="CT167" s="72">
        <f t="shared" si="249"/>
        <v>1752945.1690987125</v>
      </c>
      <c r="CU167" s="72">
        <f t="shared" si="249"/>
        <v>1752945.1690987125</v>
      </c>
      <c r="CV167" s="72">
        <f t="shared" si="249"/>
        <v>0</v>
      </c>
      <c r="CW167" s="72">
        <f t="shared" si="249"/>
        <v>0</v>
      </c>
      <c r="CX167" s="72">
        <f t="shared" si="249"/>
        <v>0</v>
      </c>
      <c r="CY167" s="72">
        <f t="shared" si="249"/>
        <v>0</v>
      </c>
      <c r="CZ167" s="72">
        <f t="shared" si="249"/>
        <v>0</v>
      </c>
      <c r="DA167" s="72">
        <f t="shared" si="249"/>
        <v>0</v>
      </c>
      <c r="DB167" s="72">
        <f t="shared" si="215"/>
        <v>0</v>
      </c>
      <c r="DC167" s="72">
        <f t="shared" si="215"/>
        <v>0</v>
      </c>
      <c r="DD167" s="72">
        <f t="shared" si="215"/>
        <v>0</v>
      </c>
      <c r="DE167" s="72">
        <f t="shared" si="215"/>
        <v>0</v>
      </c>
      <c r="DF167" s="72">
        <f t="shared" si="215"/>
        <v>0</v>
      </c>
      <c r="DG167" s="73"/>
      <c r="DI167" s="72">
        <f t="shared" si="243"/>
        <v>0</v>
      </c>
      <c r="DJ167" s="72">
        <f t="shared" si="243"/>
        <v>180153.41436677219</v>
      </c>
      <c r="DK167" s="72">
        <f t="shared" si="243"/>
        <v>180153.41436677219</v>
      </c>
      <c r="DL167" s="72">
        <f t="shared" si="243"/>
        <v>180153.41436677219</v>
      </c>
      <c r="DM167" s="72">
        <f t="shared" si="243"/>
        <v>180153.41436677219</v>
      </c>
      <c r="DN167" s="72">
        <f t="shared" si="243"/>
        <v>0</v>
      </c>
      <c r="DO167" s="72">
        <f t="shared" si="243"/>
        <v>0</v>
      </c>
      <c r="DP167" s="72">
        <f t="shared" si="243"/>
        <v>0</v>
      </c>
      <c r="DQ167" s="72">
        <f t="shared" si="243"/>
        <v>0</v>
      </c>
      <c r="DR167" s="72">
        <f t="shared" si="243"/>
        <v>0</v>
      </c>
      <c r="DS167" s="72">
        <f t="shared" si="243"/>
        <v>0</v>
      </c>
      <c r="DT167" s="72">
        <f t="shared" si="243"/>
        <v>0</v>
      </c>
      <c r="DU167" s="72">
        <f t="shared" si="243"/>
        <v>0</v>
      </c>
      <c r="DV167" s="72">
        <f t="shared" si="243"/>
        <v>0</v>
      </c>
      <c r="DW167" s="72">
        <f t="shared" si="243"/>
        <v>0</v>
      </c>
      <c r="DX167" s="72">
        <f t="shared" si="243"/>
        <v>0</v>
      </c>
      <c r="EA167" s="72">
        <f t="shared" si="254"/>
        <v>0</v>
      </c>
      <c r="EB167" s="72">
        <f t="shared" si="255"/>
        <v>138905.9370529328</v>
      </c>
      <c r="EC167" s="72">
        <f t="shared" si="250"/>
        <v>138905.9370529328</v>
      </c>
      <c r="ED167" s="72">
        <f t="shared" si="250"/>
        <v>138905.9370529328</v>
      </c>
      <c r="EE167" s="72">
        <f t="shared" si="250"/>
        <v>138905.9370529328</v>
      </c>
      <c r="EF167" s="72">
        <f t="shared" si="250"/>
        <v>0</v>
      </c>
      <c r="EG167" s="72">
        <f t="shared" si="250"/>
        <v>0</v>
      </c>
      <c r="EH167" s="72">
        <f t="shared" si="250"/>
        <v>0</v>
      </c>
      <c r="EI167" s="72">
        <f t="shared" si="250"/>
        <v>0</v>
      </c>
      <c r="EJ167" s="72">
        <f t="shared" si="250"/>
        <v>0</v>
      </c>
      <c r="EK167" s="72">
        <f t="shared" si="250"/>
        <v>0</v>
      </c>
      <c r="EL167" s="72">
        <f t="shared" si="216"/>
        <v>0</v>
      </c>
      <c r="EM167" s="72">
        <f t="shared" si="216"/>
        <v>0</v>
      </c>
      <c r="EN167" s="72">
        <f t="shared" si="216"/>
        <v>0</v>
      </c>
      <c r="EO167" s="72">
        <f t="shared" si="216"/>
        <v>0</v>
      </c>
      <c r="EP167" s="72">
        <f t="shared" si="216"/>
        <v>0</v>
      </c>
      <c r="ES167" s="72">
        <f t="shared" si="256"/>
        <v>0</v>
      </c>
      <c r="ET167" s="72">
        <f t="shared" si="257"/>
        <v>65837.5</v>
      </c>
      <c r="EU167" s="72">
        <f t="shared" si="251"/>
        <v>65837.5</v>
      </c>
      <c r="EV167" s="72">
        <f t="shared" si="251"/>
        <v>65837.5</v>
      </c>
      <c r="EW167" s="72">
        <f t="shared" si="251"/>
        <v>65837.5</v>
      </c>
      <c r="EX167" s="72">
        <f t="shared" si="251"/>
        <v>0</v>
      </c>
      <c r="EY167" s="72">
        <f t="shared" si="251"/>
        <v>0</v>
      </c>
      <c r="EZ167" s="72">
        <f t="shared" si="251"/>
        <v>0</v>
      </c>
      <c r="FA167" s="72">
        <f t="shared" si="251"/>
        <v>0</v>
      </c>
      <c r="FB167" s="72">
        <f t="shared" si="251"/>
        <v>0</v>
      </c>
      <c r="FC167" s="72">
        <f t="shared" si="251"/>
        <v>0</v>
      </c>
      <c r="FD167" s="72">
        <f t="shared" si="217"/>
        <v>0</v>
      </c>
      <c r="FE167" s="72">
        <f t="shared" si="217"/>
        <v>0</v>
      </c>
      <c r="FF167" s="72">
        <f t="shared" si="217"/>
        <v>0</v>
      </c>
      <c r="FG167" s="72">
        <f t="shared" si="217"/>
        <v>0</v>
      </c>
      <c r="FH167" s="72">
        <f t="shared" si="217"/>
        <v>0</v>
      </c>
      <c r="FK167" s="72">
        <f t="shared" si="263"/>
        <v>0</v>
      </c>
      <c r="FL167" s="72">
        <f t="shared" si="263"/>
        <v>0</v>
      </c>
      <c r="FM167" s="72">
        <f t="shared" si="263"/>
        <v>0</v>
      </c>
      <c r="FN167" s="72">
        <f t="shared" si="263"/>
        <v>0</v>
      </c>
      <c r="FO167" s="72">
        <f t="shared" si="263"/>
        <v>0</v>
      </c>
      <c r="FP167" s="72">
        <f t="shared" si="263"/>
        <v>0</v>
      </c>
      <c r="FQ167" s="72">
        <f t="shared" si="263"/>
        <v>0</v>
      </c>
      <c r="FR167" s="72">
        <f t="shared" si="263"/>
        <v>0</v>
      </c>
      <c r="FS167" s="72">
        <f t="shared" si="263"/>
        <v>0</v>
      </c>
      <c r="FT167" s="72">
        <f t="shared" si="263"/>
        <v>0</v>
      </c>
      <c r="FU167" s="72">
        <f t="shared" si="263"/>
        <v>0</v>
      </c>
      <c r="FV167" s="72">
        <f t="shared" si="263"/>
        <v>0</v>
      </c>
      <c r="FW167" s="72">
        <f t="shared" si="263"/>
        <v>0</v>
      </c>
      <c r="FX167" s="72">
        <f t="shared" si="263"/>
        <v>0</v>
      </c>
      <c r="FY167" s="72">
        <f t="shared" si="263"/>
        <v>0</v>
      </c>
      <c r="FZ167" s="72">
        <f t="shared" si="263"/>
        <v>0</v>
      </c>
    </row>
    <row r="168" spans="2:182" s="63" customFormat="1" x14ac:dyDescent="0.25">
      <c r="B168" s="59">
        <v>148</v>
      </c>
      <c r="C168" s="60" t="s">
        <v>30</v>
      </c>
      <c r="D168" s="61" t="s">
        <v>57</v>
      </c>
      <c r="E168" s="74" t="s">
        <v>136</v>
      </c>
      <c r="F168" s="74" t="s">
        <v>135</v>
      </c>
      <c r="H168" s="64">
        <v>44887</v>
      </c>
      <c r="I168" s="64">
        <v>44897</v>
      </c>
      <c r="J168" s="64">
        <v>44904</v>
      </c>
      <c r="K168" s="64">
        <v>44912</v>
      </c>
      <c r="L168" s="64">
        <v>44915</v>
      </c>
      <c r="M168" s="64">
        <v>44927</v>
      </c>
      <c r="N168" s="64">
        <v>45017</v>
      </c>
      <c r="O168" s="65">
        <v>3</v>
      </c>
      <c r="Q168" s="65">
        <v>0</v>
      </c>
      <c r="R168" s="65">
        <v>1</v>
      </c>
      <c r="S168" s="66">
        <v>1</v>
      </c>
      <c r="T168" s="66">
        <v>1</v>
      </c>
      <c r="U168" s="66">
        <v>0</v>
      </c>
      <c r="V168" s="66">
        <v>0</v>
      </c>
      <c r="W168" s="66">
        <v>0</v>
      </c>
      <c r="X168" s="66">
        <v>0</v>
      </c>
      <c r="Y168" s="66">
        <v>0</v>
      </c>
      <c r="Z168" s="66"/>
      <c r="AA168" s="66"/>
      <c r="AB168" s="66"/>
      <c r="AC168" s="65"/>
      <c r="AD168" s="65"/>
      <c r="AE168" s="65"/>
      <c r="AF168" s="65"/>
      <c r="AG168" s="65"/>
      <c r="AI168" s="65">
        <f t="shared" si="0"/>
        <v>3</v>
      </c>
      <c r="AK168" s="67">
        <v>1453538.2446351934</v>
      </c>
      <c r="AL168" s="67">
        <v>158333</v>
      </c>
      <c r="AM168" s="67">
        <v>0</v>
      </c>
      <c r="AN168" s="67">
        <v>55000</v>
      </c>
      <c r="AO168" s="67">
        <f t="shared" si="195"/>
        <v>184559.25751072966</v>
      </c>
      <c r="AP168" s="67">
        <f t="shared" si="196"/>
        <v>112830.98712446354</v>
      </c>
      <c r="AQ168" s="67">
        <f t="shared" si="197"/>
        <v>9671.2274678111607</v>
      </c>
      <c r="AR168" s="67">
        <f t="shared" si="198"/>
        <v>0</v>
      </c>
      <c r="AS168" s="67">
        <f t="shared" si="237"/>
        <v>21088.390901287556</v>
      </c>
      <c r="AT168" s="67">
        <f t="shared" si="26"/>
        <v>1338721.3816309015</v>
      </c>
      <c r="AU168" s="68"/>
      <c r="AV168" s="69">
        <f t="shared" si="238"/>
        <v>1453538.2446351934</v>
      </c>
      <c r="AW168" s="69">
        <f t="shared" si="238"/>
        <v>158333</v>
      </c>
      <c r="AX168" s="69">
        <f t="shared" si="238"/>
        <v>0</v>
      </c>
      <c r="AY168" s="69">
        <f t="shared" si="230"/>
        <v>55000</v>
      </c>
      <c r="AZ168" s="67">
        <f t="shared" si="199"/>
        <v>38684.909871244643</v>
      </c>
      <c r="BA168" s="69">
        <f t="shared" si="200"/>
        <v>0</v>
      </c>
      <c r="BB168" s="69">
        <f t="shared" si="201"/>
        <v>15312.776824034338</v>
      </c>
      <c r="BC168" s="69">
        <f t="shared" si="202"/>
        <v>32076.237768240349</v>
      </c>
      <c r="BD168" s="69">
        <f t="shared" si="28"/>
        <v>94025.822603719615</v>
      </c>
      <c r="BE168" s="69">
        <f t="shared" si="239"/>
        <v>81761.526260729617</v>
      </c>
      <c r="BF168" s="69">
        <f t="shared" si="203"/>
        <v>4366.0655023229592</v>
      </c>
      <c r="BG168" s="69">
        <f t="shared" si="204"/>
        <v>138905.9370529328</v>
      </c>
      <c r="BH168" s="69">
        <f t="shared" si="205"/>
        <v>62500</v>
      </c>
      <c r="BI168" s="69">
        <f t="shared" si="206"/>
        <v>3337.5000000000009</v>
      </c>
      <c r="BJ168" s="69">
        <f t="shared" si="240"/>
        <v>0</v>
      </c>
      <c r="BK168" s="69">
        <f t="shared" si="207"/>
        <v>0</v>
      </c>
      <c r="BL168" s="69">
        <f t="shared" si="241"/>
        <v>0</v>
      </c>
      <c r="BM168" s="69"/>
      <c r="BN168" s="69">
        <f t="shared" si="29"/>
        <v>2137842.0205184175</v>
      </c>
      <c r="BO168" s="70"/>
      <c r="BP168" s="71">
        <f t="shared" si="258"/>
        <v>1752945.1690987125</v>
      </c>
      <c r="BQ168" s="71">
        <f t="shared" si="259"/>
        <v>180153.41436677219</v>
      </c>
      <c r="BR168" s="71">
        <f t="shared" si="260"/>
        <v>138905.9370529328</v>
      </c>
      <c r="BS168" s="71">
        <f t="shared" si="261"/>
        <v>65837.5</v>
      </c>
      <c r="BT168" s="71">
        <f t="shared" si="186"/>
        <v>0</v>
      </c>
      <c r="BU168" s="71">
        <f t="shared" si="262"/>
        <v>2137842.0205184175</v>
      </c>
      <c r="BW168" s="68"/>
      <c r="BX168" s="71">
        <f t="shared" si="242"/>
        <v>0</v>
      </c>
      <c r="BY168" s="71">
        <f t="shared" si="242"/>
        <v>2137842.0205184175</v>
      </c>
      <c r="BZ168" s="71">
        <f t="shared" si="242"/>
        <v>2137842.0205184175</v>
      </c>
      <c r="CA168" s="71">
        <f t="shared" si="242"/>
        <v>2137842.0205184175</v>
      </c>
      <c r="CB168" s="71">
        <f t="shared" si="242"/>
        <v>0</v>
      </c>
      <c r="CC168" s="71">
        <f t="shared" si="242"/>
        <v>0</v>
      </c>
      <c r="CD168" s="71">
        <f t="shared" si="242"/>
        <v>0</v>
      </c>
      <c r="CE168" s="71">
        <f t="shared" si="242"/>
        <v>0</v>
      </c>
      <c r="CF168" s="71">
        <f t="shared" si="242"/>
        <v>0</v>
      </c>
      <c r="CG168" s="71">
        <f t="shared" si="242"/>
        <v>0</v>
      </c>
      <c r="CH168" s="71">
        <f t="shared" si="242"/>
        <v>0</v>
      </c>
      <c r="CI168" s="71">
        <f t="shared" si="242"/>
        <v>0</v>
      </c>
      <c r="CJ168" s="71">
        <f t="shared" si="242"/>
        <v>0</v>
      </c>
      <c r="CK168" s="71">
        <f t="shared" si="242"/>
        <v>0</v>
      </c>
      <c r="CL168" s="71">
        <f t="shared" si="242"/>
        <v>0</v>
      </c>
      <c r="CM168" s="71">
        <f t="shared" si="242"/>
        <v>0</v>
      </c>
      <c r="CN168" s="71">
        <f t="shared" si="188"/>
        <v>0</v>
      </c>
      <c r="CQ168" s="72">
        <f t="shared" si="252"/>
        <v>0</v>
      </c>
      <c r="CR168" s="72">
        <f t="shared" si="253"/>
        <v>1752945.1690987125</v>
      </c>
      <c r="CS168" s="72">
        <f t="shared" si="249"/>
        <v>1752945.1690987125</v>
      </c>
      <c r="CT168" s="72">
        <f t="shared" si="249"/>
        <v>1752945.1690987125</v>
      </c>
      <c r="CU168" s="72">
        <f t="shared" si="249"/>
        <v>0</v>
      </c>
      <c r="CV168" s="72">
        <f t="shared" si="249"/>
        <v>0</v>
      </c>
      <c r="CW168" s="72">
        <f t="shared" si="249"/>
        <v>0</v>
      </c>
      <c r="CX168" s="72">
        <f t="shared" si="249"/>
        <v>0</v>
      </c>
      <c r="CY168" s="72">
        <f t="shared" si="249"/>
        <v>0</v>
      </c>
      <c r="CZ168" s="72">
        <f t="shared" si="249"/>
        <v>0</v>
      </c>
      <c r="DA168" s="72">
        <f t="shared" si="249"/>
        <v>0</v>
      </c>
      <c r="DB168" s="72">
        <f t="shared" si="215"/>
        <v>0</v>
      </c>
      <c r="DC168" s="72">
        <f t="shared" si="215"/>
        <v>0</v>
      </c>
      <c r="DD168" s="72">
        <f t="shared" si="215"/>
        <v>0</v>
      </c>
      <c r="DE168" s="72">
        <f t="shared" si="215"/>
        <v>0</v>
      </c>
      <c r="DF168" s="72">
        <f t="shared" si="215"/>
        <v>0</v>
      </c>
      <c r="DG168" s="73"/>
      <c r="DI168" s="72">
        <f t="shared" si="243"/>
        <v>0</v>
      </c>
      <c r="DJ168" s="72">
        <f t="shared" si="243"/>
        <v>180153.41436677219</v>
      </c>
      <c r="DK168" s="72">
        <f t="shared" si="243"/>
        <v>180153.41436677219</v>
      </c>
      <c r="DL168" s="72">
        <f t="shared" si="243"/>
        <v>180153.41436677219</v>
      </c>
      <c r="DM168" s="72">
        <f t="shared" si="243"/>
        <v>0</v>
      </c>
      <c r="DN168" s="72">
        <f t="shared" si="243"/>
        <v>0</v>
      </c>
      <c r="DO168" s="72">
        <f t="shared" si="243"/>
        <v>0</v>
      </c>
      <c r="DP168" s="72">
        <f t="shared" si="243"/>
        <v>0</v>
      </c>
      <c r="DQ168" s="72">
        <f t="shared" si="243"/>
        <v>0</v>
      </c>
      <c r="DR168" s="72">
        <f t="shared" si="243"/>
        <v>0</v>
      </c>
      <c r="DS168" s="72">
        <f t="shared" si="243"/>
        <v>0</v>
      </c>
      <c r="DT168" s="72">
        <f t="shared" si="243"/>
        <v>0</v>
      </c>
      <c r="DU168" s="72">
        <f t="shared" si="243"/>
        <v>0</v>
      </c>
      <c r="DV168" s="72">
        <f t="shared" si="243"/>
        <v>0</v>
      </c>
      <c r="DW168" s="72">
        <f t="shared" si="243"/>
        <v>0</v>
      </c>
      <c r="DX168" s="72">
        <f t="shared" si="243"/>
        <v>0</v>
      </c>
      <c r="EA168" s="72">
        <f t="shared" si="254"/>
        <v>0</v>
      </c>
      <c r="EB168" s="72">
        <f t="shared" si="255"/>
        <v>138905.9370529328</v>
      </c>
      <c r="EC168" s="72">
        <f t="shared" si="250"/>
        <v>138905.9370529328</v>
      </c>
      <c r="ED168" s="72">
        <f t="shared" si="250"/>
        <v>138905.9370529328</v>
      </c>
      <c r="EE168" s="72">
        <f t="shared" si="250"/>
        <v>0</v>
      </c>
      <c r="EF168" s="72">
        <f t="shared" si="250"/>
        <v>0</v>
      </c>
      <c r="EG168" s="72">
        <f t="shared" si="250"/>
        <v>0</v>
      </c>
      <c r="EH168" s="72">
        <f t="shared" si="250"/>
        <v>0</v>
      </c>
      <c r="EI168" s="72">
        <f t="shared" si="250"/>
        <v>0</v>
      </c>
      <c r="EJ168" s="72">
        <f t="shared" si="250"/>
        <v>0</v>
      </c>
      <c r="EK168" s="72">
        <f t="shared" si="250"/>
        <v>0</v>
      </c>
      <c r="EL168" s="72">
        <f t="shared" si="216"/>
        <v>0</v>
      </c>
      <c r="EM168" s="72">
        <f t="shared" si="216"/>
        <v>0</v>
      </c>
      <c r="EN168" s="72">
        <f t="shared" si="216"/>
        <v>0</v>
      </c>
      <c r="EO168" s="72">
        <f t="shared" si="216"/>
        <v>0</v>
      </c>
      <c r="EP168" s="72">
        <f t="shared" si="216"/>
        <v>0</v>
      </c>
      <c r="ES168" s="72">
        <f t="shared" si="256"/>
        <v>0</v>
      </c>
      <c r="ET168" s="72">
        <f t="shared" si="257"/>
        <v>65837.5</v>
      </c>
      <c r="EU168" s="72">
        <f t="shared" si="251"/>
        <v>65837.5</v>
      </c>
      <c r="EV168" s="72">
        <f t="shared" si="251"/>
        <v>65837.5</v>
      </c>
      <c r="EW168" s="72">
        <f t="shared" si="251"/>
        <v>0</v>
      </c>
      <c r="EX168" s="72">
        <f t="shared" si="251"/>
        <v>0</v>
      </c>
      <c r="EY168" s="72">
        <f t="shared" si="251"/>
        <v>0</v>
      </c>
      <c r="EZ168" s="72">
        <f t="shared" si="251"/>
        <v>0</v>
      </c>
      <c r="FA168" s="72">
        <f t="shared" si="251"/>
        <v>0</v>
      </c>
      <c r="FB168" s="72">
        <f t="shared" si="251"/>
        <v>0</v>
      </c>
      <c r="FC168" s="72">
        <f t="shared" si="251"/>
        <v>0</v>
      </c>
      <c r="FD168" s="72">
        <f t="shared" si="217"/>
        <v>0</v>
      </c>
      <c r="FE168" s="72">
        <f t="shared" si="217"/>
        <v>0</v>
      </c>
      <c r="FF168" s="72">
        <f t="shared" si="217"/>
        <v>0</v>
      </c>
      <c r="FG168" s="72">
        <f t="shared" si="217"/>
        <v>0</v>
      </c>
      <c r="FH168" s="72">
        <f t="shared" si="217"/>
        <v>0</v>
      </c>
      <c r="FK168" s="72">
        <f t="shared" si="263"/>
        <v>0</v>
      </c>
      <c r="FL168" s="72">
        <f t="shared" si="263"/>
        <v>0</v>
      </c>
      <c r="FM168" s="72">
        <f t="shared" si="263"/>
        <v>0</v>
      </c>
      <c r="FN168" s="72">
        <f t="shared" si="263"/>
        <v>0</v>
      </c>
      <c r="FO168" s="72">
        <f t="shared" si="263"/>
        <v>0</v>
      </c>
      <c r="FP168" s="72">
        <f t="shared" si="263"/>
        <v>0</v>
      </c>
      <c r="FQ168" s="72">
        <f t="shared" si="263"/>
        <v>0</v>
      </c>
      <c r="FR168" s="72">
        <f t="shared" si="263"/>
        <v>0</v>
      </c>
      <c r="FS168" s="72">
        <f t="shared" si="263"/>
        <v>0</v>
      </c>
      <c r="FT168" s="72">
        <f t="shared" si="263"/>
        <v>0</v>
      </c>
      <c r="FU168" s="72">
        <f t="shared" si="263"/>
        <v>0</v>
      </c>
      <c r="FV168" s="72">
        <f t="shared" si="263"/>
        <v>0</v>
      </c>
      <c r="FW168" s="72">
        <f t="shared" si="263"/>
        <v>0</v>
      </c>
      <c r="FX168" s="72">
        <f t="shared" si="263"/>
        <v>0</v>
      </c>
      <c r="FY168" s="72">
        <f t="shared" si="263"/>
        <v>0</v>
      </c>
      <c r="FZ168" s="72">
        <f t="shared" si="263"/>
        <v>0</v>
      </c>
    </row>
    <row r="169" spans="2:182" s="63" customFormat="1" x14ac:dyDescent="0.25">
      <c r="B169" s="59">
        <v>149</v>
      </c>
      <c r="C169" s="60" t="s">
        <v>30</v>
      </c>
      <c r="D169" s="61" t="s">
        <v>58</v>
      </c>
      <c r="E169" s="74" t="s">
        <v>136</v>
      </c>
      <c r="F169" s="74" t="s">
        <v>135</v>
      </c>
      <c r="H169" s="64">
        <v>44887</v>
      </c>
      <c r="I169" s="64">
        <v>44897</v>
      </c>
      <c r="J169" s="64">
        <v>44904</v>
      </c>
      <c r="K169" s="64">
        <v>44912</v>
      </c>
      <c r="L169" s="64">
        <v>44915</v>
      </c>
      <c r="M169" s="64">
        <v>44927</v>
      </c>
      <c r="N169" s="64">
        <v>44986</v>
      </c>
      <c r="O169" s="65">
        <v>2</v>
      </c>
      <c r="Q169" s="65">
        <v>0</v>
      </c>
      <c r="R169" s="65">
        <v>1</v>
      </c>
      <c r="S169" s="66">
        <v>1</v>
      </c>
      <c r="T169" s="66">
        <v>0</v>
      </c>
      <c r="U169" s="66">
        <v>0</v>
      </c>
      <c r="V169" s="66">
        <v>0</v>
      </c>
      <c r="W169" s="66">
        <v>0</v>
      </c>
      <c r="X169" s="66">
        <v>0</v>
      </c>
      <c r="Y169" s="66">
        <v>0</v>
      </c>
      <c r="Z169" s="66"/>
      <c r="AA169" s="66"/>
      <c r="AB169" s="66"/>
      <c r="AC169" s="65"/>
      <c r="AD169" s="65"/>
      <c r="AE169" s="65"/>
      <c r="AF169" s="65"/>
      <c r="AG169" s="65"/>
      <c r="AI169" s="65">
        <f t="shared" si="0"/>
        <v>2</v>
      </c>
      <c r="AK169" s="67">
        <v>1453538.2446351934</v>
      </c>
      <c r="AL169" s="67">
        <v>158333</v>
      </c>
      <c r="AM169" s="67">
        <v>0</v>
      </c>
      <c r="AN169" s="67">
        <v>55000</v>
      </c>
      <c r="AO169" s="67">
        <f t="shared" si="195"/>
        <v>184559.25751072966</v>
      </c>
      <c r="AP169" s="67">
        <f t="shared" si="196"/>
        <v>112830.98712446354</v>
      </c>
      <c r="AQ169" s="67">
        <f t="shared" si="197"/>
        <v>9671.2274678111607</v>
      </c>
      <c r="AR169" s="67">
        <f t="shared" si="198"/>
        <v>0</v>
      </c>
      <c r="AS169" s="67">
        <f t="shared" si="237"/>
        <v>21088.390901287556</v>
      </c>
      <c r="AT169" s="67">
        <f t="shared" si="26"/>
        <v>1338721.3816309015</v>
      </c>
      <c r="AU169" s="68"/>
      <c r="AV169" s="69">
        <f t="shared" si="238"/>
        <v>1453538.2446351934</v>
      </c>
      <c r="AW169" s="69">
        <f t="shared" si="238"/>
        <v>158333</v>
      </c>
      <c r="AX169" s="69">
        <f t="shared" si="238"/>
        <v>0</v>
      </c>
      <c r="AY169" s="69">
        <f t="shared" si="230"/>
        <v>55000</v>
      </c>
      <c r="AZ169" s="67">
        <f t="shared" si="199"/>
        <v>38684.909871244643</v>
      </c>
      <c r="BA169" s="69">
        <f t="shared" si="200"/>
        <v>0</v>
      </c>
      <c r="BB169" s="69">
        <f t="shared" si="201"/>
        <v>15312.776824034338</v>
      </c>
      <c r="BC169" s="69">
        <f t="shared" si="202"/>
        <v>32076.237768240349</v>
      </c>
      <c r="BD169" s="69">
        <f t="shared" si="28"/>
        <v>94025.822603719615</v>
      </c>
      <c r="BE169" s="69">
        <f t="shared" si="239"/>
        <v>81761.526260729617</v>
      </c>
      <c r="BF169" s="69">
        <f t="shared" si="203"/>
        <v>4366.0655023229592</v>
      </c>
      <c r="BG169" s="69">
        <f t="shared" si="204"/>
        <v>138905.9370529328</v>
      </c>
      <c r="BH169" s="69">
        <f t="shared" si="205"/>
        <v>62500</v>
      </c>
      <c r="BI169" s="69">
        <f t="shared" si="206"/>
        <v>3337.5000000000009</v>
      </c>
      <c r="BJ169" s="69">
        <f t="shared" si="240"/>
        <v>0</v>
      </c>
      <c r="BK169" s="69">
        <f t="shared" si="207"/>
        <v>0</v>
      </c>
      <c r="BL169" s="69">
        <f t="shared" si="241"/>
        <v>0</v>
      </c>
      <c r="BM169" s="69"/>
      <c r="BN169" s="69">
        <f t="shared" si="29"/>
        <v>2137842.0205184175</v>
      </c>
      <c r="BO169" s="70"/>
      <c r="BP169" s="71">
        <f t="shared" si="258"/>
        <v>1752945.1690987125</v>
      </c>
      <c r="BQ169" s="71">
        <f t="shared" si="259"/>
        <v>180153.41436677219</v>
      </c>
      <c r="BR169" s="71">
        <f t="shared" si="260"/>
        <v>138905.9370529328</v>
      </c>
      <c r="BS169" s="71">
        <f t="shared" si="261"/>
        <v>65837.5</v>
      </c>
      <c r="BT169" s="71">
        <f t="shared" si="186"/>
        <v>0</v>
      </c>
      <c r="BU169" s="71">
        <f t="shared" si="262"/>
        <v>2137842.0205184175</v>
      </c>
      <c r="BW169" s="68"/>
      <c r="BX169" s="71">
        <f t="shared" si="242"/>
        <v>0</v>
      </c>
      <c r="BY169" s="71">
        <f t="shared" si="242"/>
        <v>2137842.0205184175</v>
      </c>
      <c r="BZ169" s="71">
        <f t="shared" si="242"/>
        <v>2137842.0205184175</v>
      </c>
      <c r="CA169" s="71">
        <f t="shared" si="242"/>
        <v>0</v>
      </c>
      <c r="CB169" s="71">
        <f t="shared" si="242"/>
        <v>0</v>
      </c>
      <c r="CC169" s="71">
        <f t="shared" si="242"/>
        <v>0</v>
      </c>
      <c r="CD169" s="71">
        <f t="shared" si="242"/>
        <v>0</v>
      </c>
      <c r="CE169" s="71">
        <f t="shared" si="242"/>
        <v>0</v>
      </c>
      <c r="CF169" s="71">
        <f t="shared" si="242"/>
        <v>0</v>
      </c>
      <c r="CG169" s="71">
        <f t="shared" si="242"/>
        <v>0</v>
      </c>
      <c r="CH169" s="71">
        <f t="shared" si="242"/>
        <v>0</v>
      </c>
      <c r="CI169" s="71">
        <f t="shared" si="242"/>
        <v>0</v>
      </c>
      <c r="CJ169" s="71">
        <f t="shared" si="242"/>
        <v>0</v>
      </c>
      <c r="CK169" s="71">
        <f t="shared" si="242"/>
        <v>0</v>
      </c>
      <c r="CL169" s="71">
        <f t="shared" si="242"/>
        <v>0</v>
      </c>
      <c r="CM169" s="71">
        <f t="shared" si="242"/>
        <v>0</v>
      </c>
      <c r="CN169" s="71">
        <f t="shared" si="188"/>
        <v>0</v>
      </c>
      <c r="CQ169" s="72">
        <f t="shared" si="252"/>
        <v>0</v>
      </c>
      <c r="CR169" s="72">
        <f t="shared" si="253"/>
        <v>1752945.1690987125</v>
      </c>
      <c r="CS169" s="72">
        <f t="shared" si="249"/>
        <v>1752945.1690987125</v>
      </c>
      <c r="CT169" s="72">
        <f t="shared" si="249"/>
        <v>0</v>
      </c>
      <c r="CU169" s="72">
        <f t="shared" si="249"/>
        <v>0</v>
      </c>
      <c r="CV169" s="72">
        <f t="shared" si="249"/>
        <v>0</v>
      </c>
      <c r="CW169" s="72">
        <f t="shared" si="249"/>
        <v>0</v>
      </c>
      <c r="CX169" s="72">
        <f t="shared" si="249"/>
        <v>0</v>
      </c>
      <c r="CY169" s="72">
        <f t="shared" si="249"/>
        <v>0</v>
      </c>
      <c r="CZ169" s="72">
        <f t="shared" si="249"/>
        <v>0</v>
      </c>
      <c r="DA169" s="72">
        <f t="shared" si="249"/>
        <v>0</v>
      </c>
      <c r="DB169" s="72">
        <f t="shared" si="215"/>
        <v>0</v>
      </c>
      <c r="DC169" s="72">
        <f t="shared" si="215"/>
        <v>0</v>
      </c>
      <c r="DD169" s="72">
        <f t="shared" si="215"/>
        <v>0</v>
      </c>
      <c r="DE169" s="72">
        <f t="shared" si="215"/>
        <v>0</v>
      </c>
      <c r="DF169" s="72">
        <f t="shared" si="215"/>
        <v>0</v>
      </c>
      <c r="DG169" s="73"/>
      <c r="DI169" s="72">
        <f t="shared" si="243"/>
        <v>0</v>
      </c>
      <c r="DJ169" s="72">
        <f t="shared" si="243"/>
        <v>180153.41436677219</v>
      </c>
      <c r="DK169" s="72">
        <f t="shared" si="243"/>
        <v>180153.41436677219</v>
      </c>
      <c r="DL169" s="72">
        <f t="shared" si="243"/>
        <v>0</v>
      </c>
      <c r="DM169" s="72">
        <f t="shared" si="243"/>
        <v>0</v>
      </c>
      <c r="DN169" s="72">
        <f t="shared" si="243"/>
        <v>0</v>
      </c>
      <c r="DO169" s="72">
        <f t="shared" si="243"/>
        <v>0</v>
      </c>
      <c r="DP169" s="72">
        <f t="shared" si="243"/>
        <v>0</v>
      </c>
      <c r="DQ169" s="72">
        <f t="shared" si="243"/>
        <v>0</v>
      </c>
      <c r="DR169" s="72">
        <f t="shared" si="243"/>
        <v>0</v>
      </c>
      <c r="DS169" s="72">
        <f t="shared" si="243"/>
        <v>0</v>
      </c>
      <c r="DT169" s="72">
        <f t="shared" si="243"/>
        <v>0</v>
      </c>
      <c r="DU169" s="72">
        <f t="shared" si="243"/>
        <v>0</v>
      </c>
      <c r="DV169" s="72">
        <f t="shared" si="243"/>
        <v>0</v>
      </c>
      <c r="DW169" s="72">
        <f t="shared" si="243"/>
        <v>0</v>
      </c>
      <c r="DX169" s="72">
        <f t="shared" si="243"/>
        <v>0</v>
      </c>
      <c r="EA169" s="72">
        <f t="shared" si="254"/>
        <v>0</v>
      </c>
      <c r="EB169" s="72">
        <f t="shared" si="255"/>
        <v>138905.9370529328</v>
      </c>
      <c r="EC169" s="72">
        <f t="shared" si="250"/>
        <v>138905.9370529328</v>
      </c>
      <c r="ED169" s="72">
        <f t="shared" si="250"/>
        <v>0</v>
      </c>
      <c r="EE169" s="72">
        <f t="shared" si="250"/>
        <v>0</v>
      </c>
      <c r="EF169" s="72">
        <f t="shared" si="250"/>
        <v>0</v>
      </c>
      <c r="EG169" s="72">
        <f t="shared" si="250"/>
        <v>0</v>
      </c>
      <c r="EH169" s="72">
        <f t="shared" si="250"/>
        <v>0</v>
      </c>
      <c r="EI169" s="72">
        <f t="shared" si="250"/>
        <v>0</v>
      </c>
      <c r="EJ169" s="72">
        <f t="shared" si="250"/>
        <v>0</v>
      </c>
      <c r="EK169" s="72">
        <f t="shared" si="250"/>
        <v>0</v>
      </c>
      <c r="EL169" s="72">
        <f t="shared" si="216"/>
        <v>0</v>
      </c>
      <c r="EM169" s="72">
        <f t="shared" si="216"/>
        <v>0</v>
      </c>
      <c r="EN169" s="72">
        <f t="shared" si="216"/>
        <v>0</v>
      </c>
      <c r="EO169" s="72">
        <f t="shared" si="216"/>
        <v>0</v>
      </c>
      <c r="EP169" s="72">
        <f t="shared" si="216"/>
        <v>0</v>
      </c>
      <c r="ES169" s="72">
        <f t="shared" si="256"/>
        <v>0</v>
      </c>
      <c r="ET169" s="72">
        <f t="shared" si="257"/>
        <v>65837.5</v>
      </c>
      <c r="EU169" s="72">
        <f t="shared" si="251"/>
        <v>65837.5</v>
      </c>
      <c r="EV169" s="72">
        <f t="shared" si="251"/>
        <v>0</v>
      </c>
      <c r="EW169" s="72">
        <f t="shared" si="251"/>
        <v>0</v>
      </c>
      <c r="EX169" s="72">
        <f t="shared" si="251"/>
        <v>0</v>
      </c>
      <c r="EY169" s="72">
        <f t="shared" si="251"/>
        <v>0</v>
      </c>
      <c r="EZ169" s="72">
        <f t="shared" si="251"/>
        <v>0</v>
      </c>
      <c r="FA169" s="72">
        <f t="shared" si="251"/>
        <v>0</v>
      </c>
      <c r="FB169" s="72">
        <f t="shared" si="251"/>
        <v>0</v>
      </c>
      <c r="FC169" s="72">
        <f t="shared" si="251"/>
        <v>0</v>
      </c>
      <c r="FD169" s="72">
        <f t="shared" si="217"/>
        <v>0</v>
      </c>
      <c r="FE169" s="72">
        <f t="shared" si="217"/>
        <v>0</v>
      </c>
      <c r="FF169" s="72">
        <f t="shared" si="217"/>
        <v>0</v>
      </c>
      <c r="FG169" s="72">
        <f t="shared" si="217"/>
        <v>0</v>
      </c>
      <c r="FH169" s="72">
        <f t="shared" si="217"/>
        <v>0</v>
      </c>
      <c r="FK169" s="72">
        <f t="shared" si="263"/>
        <v>0</v>
      </c>
      <c r="FL169" s="72">
        <f t="shared" si="263"/>
        <v>0</v>
      </c>
      <c r="FM169" s="72">
        <f t="shared" si="263"/>
        <v>0</v>
      </c>
      <c r="FN169" s="72">
        <f t="shared" si="263"/>
        <v>0</v>
      </c>
      <c r="FO169" s="72">
        <f t="shared" si="263"/>
        <v>0</v>
      </c>
      <c r="FP169" s="72">
        <f t="shared" si="263"/>
        <v>0</v>
      </c>
      <c r="FQ169" s="72">
        <f t="shared" si="263"/>
        <v>0</v>
      </c>
      <c r="FR169" s="72">
        <f t="shared" si="263"/>
        <v>0</v>
      </c>
      <c r="FS169" s="72">
        <f t="shared" si="263"/>
        <v>0</v>
      </c>
      <c r="FT169" s="72">
        <f t="shared" si="263"/>
        <v>0</v>
      </c>
      <c r="FU169" s="72">
        <f t="shared" si="263"/>
        <v>0</v>
      </c>
      <c r="FV169" s="72">
        <f t="shared" si="263"/>
        <v>0</v>
      </c>
      <c r="FW169" s="72">
        <f t="shared" si="263"/>
        <v>0</v>
      </c>
      <c r="FX169" s="72">
        <f t="shared" si="263"/>
        <v>0</v>
      </c>
      <c r="FY169" s="72">
        <f t="shared" si="263"/>
        <v>0</v>
      </c>
      <c r="FZ169" s="72">
        <f t="shared" si="263"/>
        <v>0</v>
      </c>
    </row>
    <row r="170" spans="2:182" s="63" customFormat="1" x14ac:dyDescent="0.25">
      <c r="B170" s="59">
        <v>150</v>
      </c>
      <c r="C170" s="60" t="s">
        <v>30</v>
      </c>
      <c r="D170" s="61" t="s">
        <v>58</v>
      </c>
      <c r="E170" s="74" t="s">
        <v>136</v>
      </c>
      <c r="F170" s="74" t="s">
        <v>135</v>
      </c>
      <c r="H170" s="64">
        <v>44887</v>
      </c>
      <c r="I170" s="64">
        <v>44897</v>
      </c>
      <c r="J170" s="64">
        <v>44904</v>
      </c>
      <c r="K170" s="64">
        <v>44912</v>
      </c>
      <c r="L170" s="64">
        <v>44915</v>
      </c>
      <c r="M170" s="64">
        <v>44927</v>
      </c>
      <c r="N170" s="64">
        <v>44986</v>
      </c>
      <c r="O170" s="65">
        <v>2</v>
      </c>
      <c r="Q170" s="65">
        <v>0</v>
      </c>
      <c r="R170" s="65">
        <v>1</v>
      </c>
      <c r="S170" s="66">
        <v>1</v>
      </c>
      <c r="T170" s="66">
        <v>0</v>
      </c>
      <c r="U170" s="66">
        <v>0</v>
      </c>
      <c r="V170" s="66">
        <v>0</v>
      </c>
      <c r="W170" s="66">
        <v>0</v>
      </c>
      <c r="X170" s="66">
        <v>0</v>
      </c>
      <c r="Y170" s="66">
        <v>0</v>
      </c>
      <c r="Z170" s="66"/>
      <c r="AA170" s="66"/>
      <c r="AB170" s="66"/>
      <c r="AC170" s="65"/>
      <c r="AD170" s="65"/>
      <c r="AE170" s="65"/>
      <c r="AF170" s="65"/>
      <c r="AG170" s="65"/>
      <c r="AI170" s="65">
        <f t="shared" si="0"/>
        <v>2</v>
      </c>
      <c r="AK170" s="67">
        <v>1453538.2446351934</v>
      </c>
      <c r="AL170" s="67">
        <v>158333</v>
      </c>
      <c r="AM170" s="67">
        <v>0</v>
      </c>
      <c r="AN170" s="67">
        <v>55000</v>
      </c>
      <c r="AO170" s="67">
        <f t="shared" si="195"/>
        <v>184559.25751072966</v>
      </c>
      <c r="AP170" s="67">
        <f t="shared" si="196"/>
        <v>112830.98712446354</v>
      </c>
      <c r="AQ170" s="67">
        <f t="shared" si="197"/>
        <v>9671.2274678111607</v>
      </c>
      <c r="AR170" s="67">
        <f t="shared" si="198"/>
        <v>0</v>
      </c>
      <c r="AS170" s="67">
        <f t="shared" si="237"/>
        <v>21088.390901287556</v>
      </c>
      <c r="AT170" s="67">
        <f t="shared" si="26"/>
        <v>1338721.3816309015</v>
      </c>
      <c r="AU170" s="68"/>
      <c r="AV170" s="69">
        <f t="shared" si="238"/>
        <v>1453538.2446351934</v>
      </c>
      <c r="AW170" s="69">
        <f t="shared" si="238"/>
        <v>158333</v>
      </c>
      <c r="AX170" s="69">
        <f t="shared" si="238"/>
        <v>0</v>
      </c>
      <c r="AY170" s="69">
        <f t="shared" si="230"/>
        <v>55000</v>
      </c>
      <c r="AZ170" s="67">
        <f t="shared" si="199"/>
        <v>38684.909871244643</v>
      </c>
      <c r="BA170" s="69">
        <f t="shared" si="200"/>
        <v>0</v>
      </c>
      <c r="BB170" s="69">
        <f t="shared" si="201"/>
        <v>15312.776824034338</v>
      </c>
      <c r="BC170" s="69">
        <f t="shared" si="202"/>
        <v>32076.237768240349</v>
      </c>
      <c r="BD170" s="69">
        <f t="shared" si="28"/>
        <v>94025.822603719615</v>
      </c>
      <c r="BE170" s="69">
        <f t="shared" si="239"/>
        <v>81761.526260729617</v>
      </c>
      <c r="BF170" s="69">
        <f t="shared" si="203"/>
        <v>4366.0655023229592</v>
      </c>
      <c r="BG170" s="69">
        <f t="shared" si="204"/>
        <v>138905.9370529328</v>
      </c>
      <c r="BH170" s="69">
        <f t="shared" si="205"/>
        <v>62500</v>
      </c>
      <c r="BI170" s="69">
        <f t="shared" si="206"/>
        <v>3337.5000000000009</v>
      </c>
      <c r="BJ170" s="69">
        <f t="shared" si="240"/>
        <v>0</v>
      </c>
      <c r="BK170" s="69">
        <f t="shared" si="207"/>
        <v>0</v>
      </c>
      <c r="BL170" s="69">
        <f t="shared" si="241"/>
        <v>0</v>
      </c>
      <c r="BM170" s="69"/>
      <c r="BN170" s="69">
        <f t="shared" si="29"/>
        <v>2137842.0205184175</v>
      </c>
      <c r="BO170" s="70"/>
      <c r="BP170" s="71">
        <f t="shared" si="258"/>
        <v>1752945.1690987125</v>
      </c>
      <c r="BQ170" s="71">
        <f t="shared" si="259"/>
        <v>180153.41436677219</v>
      </c>
      <c r="BR170" s="71">
        <f t="shared" si="260"/>
        <v>138905.9370529328</v>
      </c>
      <c r="BS170" s="71">
        <f t="shared" si="261"/>
        <v>65837.5</v>
      </c>
      <c r="BT170" s="71">
        <f t="shared" si="186"/>
        <v>0</v>
      </c>
      <c r="BU170" s="71">
        <f t="shared" si="262"/>
        <v>2137842.0205184175</v>
      </c>
      <c r="BW170" s="68"/>
      <c r="BX170" s="71">
        <f t="shared" si="242"/>
        <v>0</v>
      </c>
      <c r="BY170" s="71">
        <f t="shared" si="242"/>
        <v>2137842.0205184175</v>
      </c>
      <c r="BZ170" s="71">
        <f t="shared" si="242"/>
        <v>2137842.0205184175</v>
      </c>
      <c r="CA170" s="71">
        <f t="shared" si="242"/>
        <v>0</v>
      </c>
      <c r="CB170" s="71">
        <f t="shared" si="242"/>
        <v>0</v>
      </c>
      <c r="CC170" s="71">
        <f t="shared" si="242"/>
        <v>0</v>
      </c>
      <c r="CD170" s="71">
        <f t="shared" si="242"/>
        <v>0</v>
      </c>
      <c r="CE170" s="71">
        <f t="shared" si="242"/>
        <v>0</v>
      </c>
      <c r="CF170" s="71">
        <f t="shared" si="242"/>
        <v>0</v>
      </c>
      <c r="CG170" s="71">
        <f t="shared" si="242"/>
        <v>0</v>
      </c>
      <c r="CH170" s="71">
        <f t="shared" si="242"/>
        <v>0</v>
      </c>
      <c r="CI170" s="71">
        <f t="shared" si="242"/>
        <v>0</v>
      </c>
      <c r="CJ170" s="71">
        <f t="shared" si="242"/>
        <v>0</v>
      </c>
      <c r="CK170" s="71">
        <f t="shared" si="242"/>
        <v>0</v>
      </c>
      <c r="CL170" s="71">
        <f t="shared" si="242"/>
        <v>0</v>
      </c>
      <c r="CM170" s="71">
        <f t="shared" si="242"/>
        <v>0</v>
      </c>
      <c r="CN170" s="71">
        <f t="shared" si="188"/>
        <v>0</v>
      </c>
      <c r="CQ170" s="72">
        <f t="shared" si="252"/>
        <v>0</v>
      </c>
      <c r="CR170" s="72">
        <f t="shared" si="253"/>
        <v>1752945.1690987125</v>
      </c>
      <c r="CS170" s="72">
        <f t="shared" si="249"/>
        <v>1752945.1690987125</v>
      </c>
      <c r="CT170" s="72">
        <f t="shared" si="249"/>
        <v>0</v>
      </c>
      <c r="CU170" s="72">
        <f t="shared" si="249"/>
        <v>0</v>
      </c>
      <c r="CV170" s="72">
        <f t="shared" si="249"/>
        <v>0</v>
      </c>
      <c r="CW170" s="72">
        <f t="shared" si="249"/>
        <v>0</v>
      </c>
      <c r="CX170" s="72">
        <f t="shared" si="249"/>
        <v>0</v>
      </c>
      <c r="CY170" s="72">
        <f t="shared" si="249"/>
        <v>0</v>
      </c>
      <c r="CZ170" s="72">
        <f t="shared" si="249"/>
        <v>0</v>
      </c>
      <c r="DA170" s="72">
        <f t="shared" si="249"/>
        <v>0</v>
      </c>
      <c r="DB170" s="72">
        <f t="shared" si="215"/>
        <v>0</v>
      </c>
      <c r="DC170" s="72">
        <f t="shared" si="215"/>
        <v>0</v>
      </c>
      <c r="DD170" s="72">
        <f t="shared" si="215"/>
        <v>0</v>
      </c>
      <c r="DE170" s="72">
        <f t="shared" si="215"/>
        <v>0</v>
      </c>
      <c r="DF170" s="72">
        <f t="shared" si="215"/>
        <v>0</v>
      </c>
      <c r="DG170" s="73"/>
      <c r="DI170" s="72">
        <f t="shared" si="243"/>
        <v>0</v>
      </c>
      <c r="DJ170" s="72">
        <f t="shared" si="243"/>
        <v>180153.41436677219</v>
      </c>
      <c r="DK170" s="72">
        <f t="shared" si="243"/>
        <v>180153.41436677219</v>
      </c>
      <c r="DL170" s="72">
        <f t="shared" si="243"/>
        <v>0</v>
      </c>
      <c r="DM170" s="72">
        <f t="shared" si="243"/>
        <v>0</v>
      </c>
      <c r="DN170" s="72">
        <f t="shared" si="243"/>
        <v>0</v>
      </c>
      <c r="DO170" s="72">
        <f t="shared" si="243"/>
        <v>0</v>
      </c>
      <c r="DP170" s="72">
        <f t="shared" si="243"/>
        <v>0</v>
      </c>
      <c r="DQ170" s="72">
        <f t="shared" si="243"/>
        <v>0</v>
      </c>
      <c r="DR170" s="72">
        <f t="shared" si="243"/>
        <v>0</v>
      </c>
      <c r="DS170" s="72">
        <f t="shared" si="243"/>
        <v>0</v>
      </c>
      <c r="DT170" s="72">
        <f t="shared" si="243"/>
        <v>0</v>
      </c>
      <c r="DU170" s="72">
        <f t="shared" si="243"/>
        <v>0</v>
      </c>
      <c r="DV170" s="72">
        <f t="shared" si="243"/>
        <v>0</v>
      </c>
      <c r="DW170" s="72">
        <f t="shared" si="243"/>
        <v>0</v>
      </c>
      <c r="DX170" s="72">
        <f t="shared" si="243"/>
        <v>0</v>
      </c>
      <c r="EA170" s="72">
        <f t="shared" si="254"/>
        <v>0</v>
      </c>
      <c r="EB170" s="72">
        <f t="shared" si="255"/>
        <v>138905.9370529328</v>
      </c>
      <c r="EC170" s="72">
        <f t="shared" si="250"/>
        <v>138905.9370529328</v>
      </c>
      <c r="ED170" s="72">
        <f t="shared" si="250"/>
        <v>0</v>
      </c>
      <c r="EE170" s="72">
        <f t="shared" si="250"/>
        <v>0</v>
      </c>
      <c r="EF170" s="72">
        <f t="shared" si="250"/>
        <v>0</v>
      </c>
      <c r="EG170" s="72">
        <f t="shared" si="250"/>
        <v>0</v>
      </c>
      <c r="EH170" s="72">
        <f t="shared" si="250"/>
        <v>0</v>
      </c>
      <c r="EI170" s="72">
        <f t="shared" si="250"/>
        <v>0</v>
      </c>
      <c r="EJ170" s="72">
        <f t="shared" si="250"/>
        <v>0</v>
      </c>
      <c r="EK170" s="72">
        <f t="shared" si="250"/>
        <v>0</v>
      </c>
      <c r="EL170" s="72">
        <f t="shared" si="216"/>
        <v>0</v>
      </c>
      <c r="EM170" s="72">
        <f t="shared" si="216"/>
        <v>0</v>
      </c>
      <c r="EN170" s="72">
        <f t="shared" si="216"/>
        <v>0</v>
      </c>
      <c r="EO170" s="72">
        <f t="shared" si="216"/>
        <v>0</v>
      </c>
      <c r="EP170" s="72">
        <f t="shared" si="216"/>
        <v>0</v>
      </c>
      <c r="ES170" s="72">
        <f t="shared" si="256"/>
        <v>0</v>
      </c>
      <c r="ET170" s="72">
        <f t="shared" si="257"/>
        <v>65837.5</v>
      </c>
      <c r="EU170" s="72">
        <f t="shared" si="251"/>
        <v>65837.5</v>
      </c>
      <c r="EV170" s="72">
        <f t="shared" si="251"/>
        <v>0</v>
      </c>
      <c r="EW170" s="72">
        <f t="shared" si="251"/>
        <v>0</v>
      </c>
      <c r="EX170" s="72">
        <f t="shared" si="251"/>
        <v>0</v>
      </c>
      <c r="EY170" s="72">
        <f t="shared" si="251"/>
        <v>0</v>
      </c>
      <c r="EZ170" s="72">
        <f t="shared" si="251"/>
        <v>0</v>
      </c>
      <c r="FA170" s="72">
        <f t="shared" si="251"/>
        <v>0</v>
      </c>
      <c r="FB170" s="72">
        <f t="shared" si="251"/>
        <v>0</v>
      </c>
      <c r="FC170" s="72">
        <f t="shared" si="251"/>
        <v>0</v>
      </c>
      <c r="FD170" s="72">
        <f t="shared" si="217"/>
        <v>0</v>
      </c>
      <c r="FE170" s="72">
        <f t="shared" si="217"/>
        <v>0</v>
      </c>
      <c r="FF170" s="72">
        <f t="shared" si="217"/>
        <v>0</v>
      </c>
      <c r="FG170" s="72">
        <f t="shared" si="217"/>
        <v>0</v>
      </c>
      <c r="FH170" s="72">
        <f t="shared" si="217"/>
        <v>0</v>
      </c>
      <c r="FK170" s="72">
        <f t="shared" si="263"/>
        <v>0</v>
      </c>
      <c r="FL170" s="72">
        <f t="shared" si="263"/>
        <v>0</v>
      </c>
      <c r="FM170" s="72">
        <f t="shared" si="263"/>
        <v>0</v>
      </c>
      <c r="FN170" s="72">
        <f t="shared" si="263"/>
        <v>0</v>
      </c>
      <c r="FO170" s="72">
        <f t="shared" si="263"/>
        <v>0</v>
      </c>
      <c r="FP170" s="72">
        <f t="shared" si="263"/>
        <v>0</v>
      </c>
      <c r="FQ170" s="72">
        <f t="shared" si="263"/>
        <v>0</v>
      </c>
      <c r="FR170" s="72">
        <f t="shared" si="263"/>
        <v>0</v>
      </c>
      <c r="FS170" s="72">
        <f t="shared" si="263"/>
        <v>0</v>
      </c>
      <c r="FT170" s="72">
        <f t="shared" si="263"/>
        <v>0</v>
      </c>
      <c r="FU170" s="72">
        <f t="shared" si="263"/>
        <v>0</v>
      </c>
      <c r="FV170" s="72">
        <f t="shared" si="263"/>
        <v>0</v>
      </c>
      <c r="FW170" s="72">
        <f t="shared" si="263"/>
        <v>0</v>
      </c>
      <c r="FX170" s="72">
        <f t="shared" si="263"/>
        <v>0</v>
      </c>
      <c r="FY170" s="72">
        <f t="shared" si="263"/>
        <v>0</v>
      </c>
      <c r="FZ170" s="72">
        <f t="shared" si="263"/>
        <v>0</v>
      </c>
    </row>
    <row r="171" spans="2:182" s="63" customFormat="1" x14ac:dyDescent="0.25">
      <c r="B171" s="59">
        <v>151</v>
      </c>
      <c r="C171" s="60" t="s">
        <v>30</v>
      </c>
      <c r="D171" s="61" t="s">
        <v>16</v>
      </c>
      <c r="E171" s="74" t="s">
        <v>136</v>
      </c>
      <c r="F171" s="74" t="s">
        <v>135</v>
      </c>
      <c r="H171" s="64">
        <v>44887</v>
      </c>
      <c r="I171" s="64">
        <v>44897</v>
      </c>
      <c r="J171" s="64">
        <v>44904</v>
      </c>
      <c r="K171" s="64">
        <v>44912</v>
      </c>
      <c r="L171" s="64">
        <v>44915</v>
      </c>
      <c r="M171" s="64">
        <v>44927</v>
      </c>
      <c r="N171" s="64">
        <v>45170</v>
      </c>
      <c r="O171" s="65">
        <v>8</v>
      </c>
      <c r="Q171" s="65">
        <v>0</v>
      </c>
      <c r="R171" s="65">
        <v>1</v>
      </c>
      <c r="S171" s="66">
        <v>1</v>
      </c>
      <c r="T171" s="66">
        <v>1</v>
      </c>
      <c r="U171" s="66">
        <v>1</v>
      </c>
      <c r="V171" s="66">
        <v>1</v>
      </c>
      <c r="W171" s="66">
        <v>1</v>
      </c>
      <c r="X171" s="66">
        <v>1</v>
      </c>
      <c r="Y171" s="66">
        <v>1</v>
      </c>
      <c r="Z171" s="66"/>
      <c r="AA171" s="66"/>
      <c r="AB171" s="66"/>
      <c r="AC171" s="65"/>
      <c r="AD171" s="65"/>
      <c r="AE171" s="65"/>
      <c r="AF171" s="65"/>
      <c r="AG171" s="65"/>
      <c r="AI171" s="65">
        <f t="shared" si="0"/>
        <v>8</v>
      </c>
      <c r="AK171" s="67">
        <v>1261937.9993868794</v>
      </c>
      <c r="AL171" s="67">
        <v>158333</v>
      </c>
      <c r="AM171" s="67">
        <v>0</v>
      </c>
      <c r="AN171" s="67">
        <v>55000</v>
      </c>
      <c r="AO171" s="67">
        <f t="shared" si="195"/>
        <v>162621.02942979769</v>
      </c>
      <c r="AP171" s="67">
        <f t="shared" si="196"/>
        <v>99418.969957081572</v>
      </c>
      <c r="AQ171" s="67">
        <f t="shared" si="197"/>
        <v>8521.625996321276</v>
      </c>
      <c r="AR171" s="67">
        <f t="shared" si="198"/>
        <v>0</v>
      </c>
      <c r="AS171" s="67">
        <f t="shared" si="237"/>
        <v>14884.374960147146</v>
      </c>
      <c r="AT171" s="67">
        <f t="shared" si="26"/>
        <v>1189824.9990435317</v>
      </c>
      <c r="AU171" s="68"/>
      <c r="AV171" s="69">
        <f t="shared" si="238"/>
        <v>1261937.9993868794</v>
      </c>
      <c r="AW171" s="69">
        <f t="shared" si="238"/>
        <v>158333</v>
      </c>
      <c r="AX171" s="69">
        <f t="shared" si="238"/>
        <v>0</v>
      </c>
      <c r="AY171" s="69">
        <f t="shared" si="230"/>
        <v>55000</v>
      </c>
      <c r="AZ171" s="67">
        <f t="shared" si="199"/>
        <v>34086.503985285104</v>
      </c>
      <c r="BA171" s="69">
        <f t="shared" si="200"/>
        <v>0</v>
      </c>
      <c r="BB171" s="69">
        <f t="shared" si="201"/>
        <v>13492.574494175355</v>
      </c>
      <c r="BC171" s="69">
        <f t="shared" si="202"/>
        <v>28263.392887798902</v>
      </c>
      <c r="BD171" s="69">
        <f t="shared" si="28"/>
        <v>82849.1416309013</v>
      </c>
      <c r="BE171" s="69">
        <f t="shared" si="239"/>
        <v>70984.012465511973</v>
      </c>
      <c r="BF171" s="69">
        <f t="shared" si="203"/>
        <v>3790.5462656583386</v>
      </c>
      <c r="BG171" s="69">
        <f t="shared" si="204"/>
        <v>122939.24994890662</v>
      </c>
      <c r="BH171" s="69">
        <f t="shared" si="205"/>
        <v>62500</v>
      </c>
      <c r="BI171" s="69">
        <f t="shared" si="206"/>
        <v>3337.5</v>
      </c>
      <c r="BJ171" s="69">
        <f t="shared" si="240"/>
        <v>0</v>
      </c>
      <c r="BK171" s="69">
        <f t="shared" si="207"/>
        <v>0</v>
      </c>
      <c r="BL171" s="69">
        <f t="shared" si="241"/>
        <v>0</v>
      </c>
      <c r="BM171" s="69"/>
      <c r="BN171" s="69">
        <f t="shared" si="29"/>
        <v>1897513.9210651168</v>
      </c>
      <c r="BO171" s="70"/>
      <c r="BP171" s="71"/>
      <c r="BQ171" s="71"/>
      <c r="BR171" s="71"/>
      <c r="BS171" s="71"/>
      <c r="BT171" s="71"/>
      <c r="BU171" s="71"/>
      <c r="BW171" s="68"/>
      <c r="BX171" s="71"/>
      <c r="BY171" s="71"/>
      <c r="BZ171" s="71"/>
      <c r="CA171" s="71"/>
      <c r="CB171" s="71"/>
      <c r="CC171" s="71"/>
      <c r="CD171" s="71"/>
      <c r="CE171" s="71"/>
      <c r="CF171" s="71"/>
      <c r="CG171" s="71"/>
      <c r="CH171" s="71"/>
      <c r="CI171" s="71"/>
      <c r="CJ171" s="71"/>
      <c r="CK171" s="71"/>
      <c r="CL171" s="71"/>
      <c r="CM171" s="71"/>
      <c r="CN171" s="71"/>
      <c r="CQ171" s="72">
        <f t="shared" si="252"/>
        <v>0</v>
      </c>
      <c r="CR171" s="72">
        <f t="shared" si="253"/>
        <v>0</v>
      </c>
      <c r="CS171" s="72">
        <f t="shared" si="249"/>
        <v>0</v>
      </c>
      <c r="CT171" s="72">
        <f t="shared" si="249"/>
        <v>0</v>
      </c>
      <c r="CU171" s="72">
        <f t="shared" si="249"/>
        <v>0</v>
      </c>
      <c r="CV171" s="72">
        <f t="shared" si="249"/>
        <v>0</v>
      </c>
      <c r="CW171" s="72">
        <f t="shared" si="249"/>
        <v>0</v>
      </c>
      <c r="CX171" s="72">
        <f t="shared" si="249"/>
        <v>0</v>
      </c>
      <c r="CY171" s="72">
        <f t="shared" si="249"/>
        <v>0</v>
      </c>
      <c r="CZ171" s="72">
        <f t="shared" si="249"/>
        <v>0</v>
      </c>
      <c r="DA171" s="72">
        <f t="shared" si="249"/>
        <v>0</v>
      </c>
      <c r="DB171" s="72">
        <f t="shared" si="215"/>
        <v>0</v>
      </c>
      <c r="DC171" s="72">
        <f t="shared" si="215"/>
        <v>0</v>
      </c>
      <c r="DD171" s="72">
        <f t="shared" si="215"/>
        <v>0</v>
      </c>
      <c r="DE171" s="72">
        <f t="shared" si="215"/>
        <v>0</v>
      </c>
      <c r="DF171" s="72">
        <f t="shared" si="215"/>
        <v>0</v>
      </c>
      <c r="DG171" s="73"/>
      <c r="DI171" s="72"/>
      <c r="DJ171" s="72"/>
      <c r="DK171" s="72"/>
      <c r="DL171" s="72"/>
      <c r="DM171" s="72"/>
      <c r="DN171" s="72"/>
      <c r="DO171" s="72"/>
      <c r="DP171" s="72"/>
      <c r="DQ171" s="72"/>
      <c r="DR171" s="72"/>
      <c r="DS171" s="72"/>
      <c r="DT171" s="72"/>
      <c r="DU171" s="72"/>
      <c r="DV171" s="72"/>
      <c r="DW171" s="72"/>
      <c r="DX171" s="72"/>
      <c r="EA171" s="72">
        <f t="shared" si="254"/>
        <v>0</v>
      </c>
      <c r="EB171" s="72">
        <f t="shared" si="255"/>
        <v>0</v>
      </c>
      <c r="EC171" s="72">
        <f t="shared" si="250"/>
        <v>0</v>
      </c>
      <c r="ED171" s="72">
        <f t="shared" si="250"/>
        <v>0</v>
      </c>
      <c r="EE171" s="72">
        <f t="shared" si="250"/>
        <v>0</v>
      </c>
      <c r="EF171" s="72">
        <f t="shared" si="250"/>
        <v>0</v>
      </c>
      <c r="EG171" s="72">
        <f t="shared" si="250"/>
        <v>0</v>
      </c>
      <c r="EH171" s="72">
        <f t="shared" si="250"/>
        <v>0</v>
      </c>
      <c r="EI171" s="72">
        <f t="shared" si="250"/>
        <v>0</v>
      </c>
      <c r="EJ171" s="72">
        <f t="shared" si="250"/>
        <v>0</v>
      </c>
      <c r="EK171" s="72">
        <f t="shared" si="250"/>
        <v>0</v>
      </c>
      <c r="EL171" s="72">
        <f t="shared" si="216"/>
        <v>0</v>
      </c>
      <c r="EM171" s="72">
        <f t="shared" si="216"/>
        <v>0</v>
      </c>
      <c r="EN171" s="72">
        <f t="shared" si="216"/>
        <v>0</v>
      </c>
      <c r="EO171" s="72">
        <f t="shared" si="216"/>
        <v>0</v>
      </c>
      <c r="EP171" s="72">
        <f t="shared" si="216"/>
        <v>0</v>
      </c>
      <c r="ES171" s="72">
        <f t="shared" si="256"/>
        <v>0</v>
      </c>
      <c r="ET171" s="72">
        <f t="shared" si="257"/>
        <v>0</v>
      </c>
      <c r="EU171" s="72">
        <f t="shared" si="251"/>
        <v>0</v>
      </c>
      <c r="EV171" s="72">
        <f t="shared" si="251"/>
        <v>0</v>
      </c>
      <c r="EW171" s="72">
        <f t="shared" si="251"/>
        <v>0</v>
      </c>
      <c r="EX171" s="72">
        <f t="shared" si="251"/>
        <v>0</v>
      </c>
      <c r="EY171" s="72">
        <f t="shared" si="251"/>
        <v>0</v>
      </c>
      <c r="EZ171" s="72">
        <f t="shared" si="251"/>
        <v>0</v>
      </c>
      <c r="FA171" s="72">
        <f t="shared" si="251"/>
        <v>0</v>
      </c>
      <c r="FB171" s="72">
        <f t="shared" si="251"/>
        <v>0</v>
      </c>
      <c r="FC171" s="72">
        <f t="shared" si="251"/>
        <v>0</v>
      </c>
      <c r="FD171" s="72">
        <f t="shared" si="217"/>
        <v>0</v>
      </c>
      <c r="FE171" s="72">
        <f t="shared" si="217"/>
        <v>0</v>
      </c>
      <c r="FF171" s="72">
        <f t="shared" si="217"/>
        <v>0</v>
      </c>
      <c r="FG171" s="72">
        <f t="shared" si="217"/>
        <v>0</v>
      </c>
      <c r="FH171" s="72">
        <f t="shared" si="217"/>
        <v>0</v>
      </c>
      <c r="FK171" s="72">
        <f t="shared" si="263"/>
        <v>0</v>
      </c>
      <c r="FL171" s="72">
        <f t="shared" si="263"/>
        <v>0</v>
      </c>
      <c r="FM171" s="72">
        <f t="shared" si="263"/>
        <v>0</v>
      </c>
      <c r="FN171" s="72">
        <f t="shared" si="263"/>
        <v>0</v>
      </c>
      <c r="FO171" s="72">
        <f t="shared" si="263"/>
        <v>0</v>
      </c>
      <c r="FP171" s="72">
        <f t="shared" si="263"/>
        <v>0</v>
      </c>
      <c r="FQ171" s="72">
        <f t="shared" si="263"/>
        <v>0</v>
      </c>
      <c r="FR171" s="72">
        <f t="shared" si="263"/>
        <v>0</v>
      </c>
      <c r="FS171" s="72">
        <f t="shared" si="263"/>
        <v>0</v>
      </c>
      <c r="FT171" s="72">
        <f t="shared" si="263"/>
        <v>0</v>
      </c>
      <c r="FU171" s="72">
        <f t="shared" si="263"/>
        <v>0</v>
      </c>
      <c r="FV171" s="72">
        <f t="shared" si="263"/>
        <v>0</v>
      </c>
      <c r="FW171" s="72">
        <f t="shared" si="263"/>
        <v>0</v>
      </c>
      <c r="FX171" s="72">
        <f t="shared" si="263"/>
        <v>0</v>
      </c>
      <c r="FY171" s="72">
        <f t="shared" si="263"/>
        <v>0</v>
      </c>
      <c r="FZ171" s="72">
        <f t="shared" si="263"/>
        <v>0</v>
      </c>
    </row>
    <row r="172" spans="2:182" s="63" customFormat="1" x14ac:dyDescent="0.25">
      <c r="B172" s="59">
        <v>152</v>
      </c>
      <c r="C172" s="60" t="s">
        <v>30</v>
      </c>
      <c r="D172" s="61" t="s">
        <v>16</v>
      </c>
      <c r="E172" s="74" t="s">
        <v>136</v>
      </c>
      <c r="F172" s="74" t="s">
        <v>135</v>
      </c>
      <c r="H172" s="64">
        <v>44887</v>
      </c>
      <c r="I172" s="64">
        <v>44897</v>
      </c>
      <c r="J172" s="64">
        <v>44904</v>
      </c>
      <c r="K172" s="64">
        <v>44912</v>
      </c>
      <c r="L172" s="64">
        <v>44915</v>
      </c>
      <c r="M172" s="64">
        <v>44927</v>
      </c>
      <c r="N172" s="64">
        <v>45108</v>
      </c>
      <c r="O172" s="65">
        <v>6</v>
      </c>
      <c r="Q172" s="65">
        <v>0</v>
      </c>
      <c r="R172" s="65">
        <v>0</v>
      </c>
      <c r="S172" s="66">
        <v>1</v>
      </c>
      <c r="T172" s="66">
        <v>1</v>
      </c>
      <c r="U172" s="66">
        <v>1</v>
      </c>
      <c r="V172" s="66">
        <v>1</v>
      </c>
      <c r="W172" s="66">
        <v>1</v>
      </c>
      <c r="X172" s="66">
        <v>1</v>
      </c>
      <c r="Y172" s="66">
        <v>0</v>
      </c>
      <c r="Z172" s="66"/>
      <c r="AA172" s="66"/>
      <c r="AB172" s="66"/>
      <c r="AC172" s="65"/>
      <c r="AD172" s="65"/>
      <c r="AE172" s="65"/>
      <c r="AF172" s="65"/>
      <c r="AG172" s="65"/>
      <c r="AI172" s="65">
        <f t="shared" si="0"/>
        <v>6</v>
      </c>
      <c r="AK172" s="67">
        <v>1261937.9993868794</v>
      </c>
      <c r="AL172" s="67">
        <v>158333</v>
      </c>
      <c r="AM172" s="67">
        <v>0</v>
      </c>
      <c r="AN172" s="67">
        <v>55000</v>
      </c>
      <c r="AO172" s="67">
        <f t="shared" si="195"/>
        <v>162621.02942979769</v>
      </c>
      <c r="AP172" s="67">
        <f t="shared" si="196"/>
        <v>99418.969957081572</v>
      </c>
      <c r="AQ172" s="67">
        <f t="shared" si="197"/>
        <v>8521.625996321276</v>
      </c>
      <c r="AR172" s="67">
        <f t="shared" si="198"/>
        <v>0</v>
      </c>
      <c r="AS172" s="67">
        <f t="shared" si="237"/>
        <v>14884.374960147146</v>
      </c>
      <c r="AT172" s="67">
        <f t="shared" si="26"/>
        <v>1189824.9990435317</v>
      </c>
      <c r="AU172" s="68"/>
      <c r="AV172" s="69">
        <f t="shared" si="238"/>
        <v>1261937.9993868794</v>
      </c>
      <c r="AW172" s="69">
        <f t="shared" si="238"/>
        <v>158333</v>
      </c>
      <c r="AX172" s="69">
        <f t="shared" si="238"/>
        <v>0</v>
      </c>
      <c r="AY172" s="69">
        <f t="shared" si="230"/>
        <v>55000</v>
      </c>
      <c r="AZ172" s="67">
        <f t="shared" si="199"/>
        <v>34086.503985285104</v>
      </c>
      <c r="BA172" s="69">
        <f t="shared" si="200"/>
        <v>0</v>
      </c>
      <c r="BB172" s="69">
        <f t="shared" si="201"/>
        <v>13492.574494175355</v>
      </c>
      <c r="BC172" s="69">
        <f t="shared" si="202"/>
        <v>28263.392887798902</v>
      </c>
      <c r="BD172" s="69">
        <f t="shared" si="28"/>
        <v>82849.1416309013</v>
      </c>
      <c r="BE172" s="69">
        <f t="shared" si="239"/>
        <v>70984.012465511973</v>
      </c>
      <c r="BF172" s="69">
        <f t="shared" si="203"/>
        <v>3790.5462656583386</v>
      </c>
      <c r="BG172" s="69">
        <f t="shared" si="204"/>
        <v>122939.24994890662</v>
      </c>
      <c r="BH172" s="69">
        <f t="shared" si="205"/>
        <v>62500</v>
      </c>
      <c r="BI172" s="69">
        <f t="shared" si="206"/>
        <v>3337.5</v>
      </c>
      <c r="BJ172" s="69">
        <f t="shared" si="240"/>
        <v>0</v>
      </c>
      <c r="BK172" s="69">
        <f t="shared" si="207"/>
        <v>0</v>
      </c>
      <c r="BL172" s="69">
        <f t="shared" si="241"/>
        <v>0</v>
      </c>
      <c r="BM172" s="69"/>
      <c r="BN172" s="69">
        <f t="shared" si="29"/>
        <v>1897513.9210651168</v>
      </c>
      <c r="BO172" s="70"/>
      <c r="BP172" s="71"/>
      <c r="BQ172" s="71"/>
      <c r="BR172" s="71"/>
      <c r="BS172" s="71"/>
      <c r="BT172" s="71"/>
      <c r="BU172" s="71"/>
      <c r="BW172" s="68"/>
      <c r="BX172" s="71"/>
      <c r="BY172" s="71"/>
      <c r="BZ172" s="71"/>
      <c r="CA172" s="71"/>
      <c r="CB172" s="71"/>
      <c r="CC172" s="71"/>
      <c r="CD172" s="71"/>
      <c r="CE172" s="71"/>
      <c r="CF172" s="71"/>
      <c r="CG172" s="71"/>
      <c r="CH172" s="71"/>
      <c r="CI172" s="71"/>
      <c r="CJ172" s="71"/>
      <c r="CK172" s="71"/>
      <c r="CL172" s="71"/>
      <c r="CM172" s="71"/>
      <c r="CN172" s="71"/>
      <c r="CQ172" s="72">
        <f t="shared" si="252"/>
        <v>0</v>
      </c>
      <c r="CR172" s="72">
        <f t="shared" si="253"/>
        <v>0</v>
      </c>
      <c r="CS172" s="72">
        <f t="shared" si="249"/>
        <v>0</v>
      </c>
      <c r="CT172" s="72">
        <f t="shared" si="249"/>
        <v>0</v>
      </c>
      <c r="CU172" s="72">
        <f t="shared" si="249"/>
        <v>0</v>
      </c>
      <c r="CV172" s="72">
        <f t="shared" si="249"/>
        <v>0</v>
      </c>
      <c r="CW172" s="72">
        <f t="shared" si="249"/>
        <v>0</v>
      </c>
      <c r="CX172" s="72">
        <f t="shared" si="249"/>
        <v>0</v>
      </c>
      <c r="CY172" s="72">
        <f t="shared" si="249"/>
        <v>0</v>
      </c>
      <c r="CZ172" s="72">
        <f t="shared" si="249"/>
        <v>0</v>
      </c>
      <c r="DA172" s="72">
        <f t="shared" si="249"/>
        <v>0</v>
      </c>
      <c r="DB172" s="72">
        <f t="shared" si="215"/>
        <v>0</v>
      </c>
      <c r="DC172" s="72">
        <f t="shared" si="215"/>
        <v>0</v>
      </c>
      <c r="DD172" s="72">
        <f t="shared" si="215"/>
        <v>0</v>
      </c>
      <c r="DE172" s="72">
        <f t="shared" si="215"/>
        <v>0</v>
      </c>
      <c r="DF172" s="72">
        <f t="shared" si="215"/>
        <v>0</v>
      </c>
      <c r="DG172" s="73"/>
      <c r="DI172" s="72"/>
      <c r="DJ172" s="72"/>
      <c r="DK172" s="72"/>
      <c r="DL172" s="72"/>
      <c r="DM172" s="72"/>
      <c r="DN172" s="72"/>
      <c r="DO172" s="72"/>
      <c r="DP172" s="72"/>
      <c r="DQ172" s="72"/>
      <c r="DR172" s="72"/>
      <c r="DS172" s="72"/>
      <c r="DT172" s="72"/>
      <c r="DU172" s="72"/>
      <c r="DV172" s="72"/>
      <c r="DW172" s="72"/>
      <c r="DX172" s="72"/>
      <c r="EA172" s="72">
        <f t="shared" si="254"/>
        <v>0</v>
      </c>
      <c r="EB172" s="72">
        <f t="shared" si="255"/>
        <v>0</v>
      </c>
      <c r="EC172" s="72">
        <f t="shared" si="250"/>
        <v>0</v>
      </c>
      <c r="ED172" s="72">
        <f t="shared" si="250"/>
        <v>0</v>
      </c>
      <c r="EE172" s="72">
        <f t="shared" si="250"/>
        <v>0</v>
      </c>
      <c r="EF172" s="72">
        <f t="shared" si="250"/>
        <v>0</v>
      </c>
      <c r="EG172" s="72">
        <f t="shared" si="250"/>
        <v>0</v>
      </c>
      <c r="EH172" s="72">
        <f t="shared" si="250"/>
        <v>0</v>
      </c>
      <c r="EI172" s="72">
        <f t="shared" si="250"/>
        <v>0</v>
      </c>
      <c r="EJ172" s="72">
        <f t="shared" si="250"/>
        <v>0</v>
      </c>
      <c r="EK172" s="72">
        <f t="shared" si="250"/>
        <v>0</v>
      </c>
      <c r="EL172" s="72">
        <f t="shared" si="216"/>
        <v>0</v>
      </c>
      <c r="EM172" s="72">
        <f t="shared" si="216"/>
        <v>0</v>
      </c>
      <c r="EN172" s="72">
        <f t="shared" si="216"/>
        <v>0</v>
      </c>
      <c r="EO172" s="72">
        <f t="shared" si="216"/>
        <v>0</v>
      </c>
      <c r="EP172" s="72">
        <f t="shared" si="216"/>
        <v>0</v>
      </c>
      <c r="ES172" s="72">
        <f t="shared" si="256"/>
        <v>0</v>
      </c>
      <c r="ET172" s="72">
        <f t="shared" si="257"/>
        <v>0</v>
      </c>
      <c r="EU172" s="72">
        <f t="shared" si="251"/>
        <v>0</v>
      </c>
      <c r="EV172" s="72">
        <f t="shared" si="251"/>
        <v>0</v>
      </c>
      <c r="EW172" s="72">
        <f t="shared" si="251"/>
        <v>0</v>
      </c>
      <c r="EX172" s="72">
        <f t="shared" si="251"/>
        <v>0</v>
      </c>
      <c r="EY172" s="72">
        <f t="shared" si="251"/>
        <v>0</v>
      </c>
      <c r="EZ172" s="72">
        <f t="shared" si="251"/>
        <v>0</v>
      </c>
      <c r="FA172" s="72">
        <f t="shared" si="251"/>
        <v>0</v>
      </c>
      <c r="FB172" s="72">
        <f t="shared" si="251"/>
        <v>0</v>
      </c>
      <c r="FC172" s="72">
        <f t="shared" si="251"/>
        <v>0</v>
      </c>
      <c r="FD172" s="72">
        <f t="shared" si="217"/>
        <v>0</v>
      </c>
      <c r="FE172" s="72">
        <f t="shared" si="217"/>
        <v>0</v>
      </c>
      <c r="FF172" s="72">
        <f t="shared" si="217"/>
        <v>0</v>
      </c>
      <c r="FG172" s="72">
        <f t="shared" si="217"/>
        <v>0</v>
      </c>
      <c r="FH172" s="72">
        <f t="shared" si="217"/>
        <v>0</v>
      </c>
      <c r="FK172" s="72">
        <f t="shared" si="263"/>
        <v>0</v>
      </c>
      <c r="FL172" s="72">
        <f t="shared" si="263"/>
        <v>0</v>
      </c>
      <c r="FM172" s="72">
        <f t="shared" si="263"/>
        <v>0</v>
      </c>
      <c r="FN172" s="72">
        <f t="shared" si="263"/>
        <v>0</v>
      </c>
      <c r="FO172" s="72">
        <f t="shared" si="263"/>
        <v>0</v>
      </c>
      <c r="FP172" s="72">
        <f t="shared" si="263"/>
        <v>0</v>
      </c>
      <c r="FQ172" s="72">
        <f t="shared" si="263"/>
        <v>0</v>
      </c>
      <c r="FR172" s="72">
        <f t="shared" si="263"/>
        <v>0</v>
      </c>
      <c r="FS172" s="72">
        <f t="shared" si="263"/>
        <v>0</v>
      </c>
      <c r="FT172" s="72">
        <f t="shared" si="263"/>
        <v>0</v>
      </c>
      <c r="FU172" s="72">
        <f t="shared" si="263"/>
        <v>0</v>
      </c>
      <c r="FV172" s="72">
        <f t="shared" si="263"/>
        <v>0</v>
      </c>
      <c r="FW172" s="72">
        <f t="shared" si="263"/>
        <v>0</v>
      </c>
      <c r="FX172" s="72">
        <f t="shared" si="263"/>
        <v>0</v>
      </c>
      <c r="FY172" s="72">
        <f t="shared" si="263"/>
        <v>0</v>
      </c>
      <c r="FZ172" s="72">
        <f t="shared" si="263"/>
        <v>0</v>
      </c>
    </row>
    <row r="173" spans="2:182" s="63" customFormat="1" x14ac:dyDescent="0.25">
      <c r="B173" s="59">
        <v>153</v>
      </c>
      <c r="C173" s="60" t="s">
        <v>30</v>
      </c>
      <c r="D173" s="61" t="s">
        <v>16</v>
      </c>
      <c r="E173" s="62" t="s">
        <v>136</v>
      </c>
      <c r="F173" s="74" t="s">
        <v>135</v>
      </c>
      <c r="H173" s="64">
        <v>44887</v>
      </c>
      <c r="I173" s="64">
        <v>44897</v>
      </c>
      <c r="J173" s="64">
        <v>44904</v>
      </c>
      <c r="K173" s="64">
        <v>44912</v>
      </c>
      <c r="L173" s="64">
        <v>44915</v>
      </c>
      <c r="M173" s="64">
        <v>44927</v>
      </c>
      <c r="N173" s="64">
        <v>45017</v>
      </c>
      <c r="O173" s="65">
        <v>3</v>
      </c>
      <c r="Q173" s="65">
        <v>0</v>
      </c>
      <c r="R173" s="65">
        <v>0</v>
      </c>
      <c r="S173" s="66">
        <v>0</v>
      </c>
      <c r="T173" s="66">
        <v>0</v>
      </c>
      <c r="U173" s="66">
        <v>0</v>
      </c>
      <c r="V173" s="66">
        <v>1</v>
      </c>
      <c r="W173" s="66">
        <v>1</v>
      </c>
      <c r="X173" s="66">
        <v>1</v>
      </c>
      <c r="Y173" s="66">
        <v>0</v>
      </c>
      <c r="Z173" s="66"/>
      <c r="AA173" s="66"/>
      <c r="AB173" s="66"/>
      <c r="AC173" s="65"/>
      <c r="AD173" s="65"/>
      <c r="AE173" s="65"/>
      <c r="AF173" s="65"/>
      <c r="AG173" s="65"/>
      <c r="AI173" s="65">
        <f t="shared" si="0"/>
        <v>3</v>
      </c>
      <c r="AK173" s="67">
        <v>2158666.386879215</v>
      </c>
      <c r="AL173" s="67">
        <v>158333</v>
      </c>
      <c r="AM173" s="67">
        <v>0</v>
      </c>
      <c r="AN173" s="67">
        <v>55000</v>
      </c>
      <c r="AO173" s="67">
        <f t="shared" ref="AO173:AO180" si="264">IF(AK173=0,0,Max_AFP*(IF(AK173+AL173+AM173&gt;Max_CotObl,Max_CotObl,AK173+AL173+AM173)+AM173))</f>
        <v>265296.42979767011</v>
      </c>
      <c r="AP173" s="67">
        <f t="shared" ref="AP173:AP180" si="265">IF(AL173=0,0,Salud*(IF(AK173+AL173+AM173&gt;Max_CotObl,Max_CotObl,AK173+AL173+AM173)+AM173))</f>
        <v>162189.95708154506</v>
      </c>
      <c r="AQ173" s="67">
        <f t="shared" ref="AQ173:AQ180" si="266">IF(AK173=0,0,SegC_Trab*(IF(AK173+AL173+AM173&gt;Max_SegCes,Max_SegCes,AK173+AL173+AM173)))</f>
        <v>13901.99632127529</v>
      </c>
      <c r="AR173" s="67">
        <f t="shared" ref="AR173:AR180" si="267">IF(AK173=0,0,Trab_Pesado*(IF(AK173+AL173+AM173&gt;Max_CotObl,Max_CotObl,AK173+AL173+AM173)))</f>
        <v>0</v>
      </c>
      <c r="AS173" s="67">
        <f t="shared" si="237"/>
        <v>49824.880294297967</v>
      </c>
      <c r="AT173" s="67">
        <f t="shared" si="26"/>
        <v>1880786.1233844266</v>
      </c>
      <c r="AU173" s="68"/>
      <c r="AV173" s="69">
        <f t="shared" si="238"/>
        <v>2158666.386879215</v>
      </c>
      <c r="AW173" s="69">
        <f t="shared" si="238"/>
        <v>158333</v>
      </c>
      <c r="AX173" s="69">
        <f t="shared" si="238"/>
        <v>0</v>
      </c>
      <c r="AY173" s="69">
        <f t="shared" si="230"/>
        <v>55000</v>
      </c>
      <c r="AZ173" s="67">
        <f t="shared" ref="AZ173:AZ180" si="268">IF(AK173=0,0,SegC_Emp*(IF(AK173+AL173+AM173&gt;Max_SegCes,Max_SegCes,AK173+AL173+AM173)))</f>
        <v>55607.98528510116</v>
      </c>
      <c r="BA173" s="69">
        <f t="shared" ref="BA173:BA180" si="269">IF(AK173=0,0,Trab_Pesado*(IF(AK173+AL173+AM173&gt;Max_CotObl,Max_CotObl,AK173+AL173+AM173)))</f>
        <v>0</v>
      </c>
      <c r="BB173" s="69">
        <f t="shared" ref="BB173:BB180" si="270">IF(AK173=0,0,ATEP*(IF(AK173+AL173+AM173&gt;Max_CotObl,Max_CotObl,AK173+AL173+AM173)))</f>
        <v>22011.494175352542</v>
      </c>
      <c r="BC173" s="69">
        <f t="shared" ref="BC173:BC180" si="271">IF(AK173=0,0,SIS*(IF(AK173+AL173+AM173&gt;Max_CotObl,Max_CotObl,AK173+AL173+AM173)))</f>
        <v>46108.287798896381</v>
      </c>
      <c r="BD173" s="69">
        <f t="shared" si="28"/>
        <v>135158.29756795423</v>
      </c>
      <c r="BE173" s="69">
        <f t="shared" si="239"/>
        <v>121424.98426195583</v>
      </c>
      <c r="BF173" s="69">
        <f t="shared" ref="BF173:BF180" si="272">IF(AK173=0,0,-AZ173+SegC_Emp*IF(BE173+IF(AK173+AL173+AM173&gt;Max_SegCes,Max_SegCes,AK173+AL173+AM173)&gt;Max_SegCes,Max_SegCes,BE173+IF(AK173+AL173+AM173&gt;Max_SegCes,Max_SegCes,AK173+AL173+AM173)))+IF(AK173=0,0,-BB173+ATEP*IF(BE173+IF(AK173+AL173+AM173&gt;Max_CotObl,Max_CotObl,AK173+AL173+AM173)&gt;Max_CotObl,Max_CotObl,BE173+IF(AK173+AL173+AM173&gt;Max_CotObl,Max_CotObl,AK173+AL173+AM173)))+IF(AK173=0,0,-BC173+SIS*IF(BE173+IF(AK173+AL173+AM173&gt;Max_CotObl,Max_CotObl,AK173+AL173+AM173)&gt;Max_CotObl,Max_CotObl,BE173+IF(AK173+AL173+AM173&gt;Max_CotObl,Max_CotObl,AK173+AL173+AM173)))</f>
        <v>6484.0941595884615</v>
      </c>
      <c r="BG173" s="69">
        <f t="shared" ref="BG173:BG180" si="273">IF(AK173=0,0,(IF(AK173+AL173+AM173+AN173&gt;Max_IAS,Max_IAS,AK173+AL173+AM173+AN173)/30)*2.5)</f>
        <v>197666.61557326792</v>
      </c>
      <c r="BH173" s="69">
        <f t="shared" ref="BH173:BH180" si="274">IF(AV173=0,0,(Cant_Aguinaldo*Valor_Aguinaldo/Plazo_meses))</f>
        <v>62500</v>
      </c>
      <c r="BI173" s="69">
        <f t="shared" ref="BI173:BI180" si="275">IF(AK173=0,0,-AZ173+SegC_Emp*IF(Valor_Aguinaldo+IF(AK173+AL173+AM173&gt;Max_SegCes,Max_SegCes,AK173+AL173+AM173)&gt;Max_SegCes,Max_SegCes,Valor_Aguinaldo+IF(AK173+AL173+AM173&gt;Max_SegCes,Max_SegCes,AK173+AL173+AM173)))/Plazo_meses*Cant_Aguinaldo+IF(AK173=0,0,-BB173+ATEP*IF(Valor_Aguinaldo+IF(AK173+AL173+AM173&gt;Max_CotObl,Max_CotObl,AK173+AL173+AM173)&gt;Max_CotObl,Max_CotObl,Valor_Aguinaldo+IF(AK173+AL173+AM173&gt;Max_CotObl,Max_CotObl,AK173+AL173+AM173)))/Plazo_meses*Cant_Aguinaldo+IF(AK173=0,0,-BC173+SIS*IF(Valor_Aguinaldo+IF(AK173+AL173+AM173&gt;Max_CotObl,Max_CotObl,AK173+AL173+AM173)&gt;Max_CotObl,Max_CotObl,Valor_Aguinaldo+IF(AK173+AL173+AM173&gt;Max_CotObl,Max_CotObl,AK173+AL173+AM173)))/Plazo_meses*Cant_Aguinaldo</f>
        <v>3337.5</v>
      </c>
      <c r="BJ173" s="69">
        <f t="shared" si="240"/>
        <v>0</v>
      </c>
      <c r="BK173" s="69">
        <f t="shared" ref="BK173:BK180" si="276">IF(AK173=0,0,(-AZ173+SegC_Emp*IF(BJ173*4+IF(AK173+AL173+AM173&gt;Max_SegCes,Max_SegCes,AK173+AL173+AM173)&gt;Max_SegCes,Max_SegCes,BJ173*4+IF(AK173+AL173+AM173&gt;Max_SegCes,Max_SegCes,AK173+AL173+AM173)))/12*3)</f>
        <v>0</v>
      </c>
      <c r="BL173" s="69">
        <f t="shared" si="241"/>
        <v>0</v>
      </c>
      <c r="BM173" s="69"/>
      <c r="BN173" s="69">
        <f t="shared" si="29"/>
        <v>3022298.645701332</v>
      </c>
      <c r="BO173" s="70"/>
      <c r="BP173" s="71">
        <f>+SUM(AV173:BC173)</f>
        <v>2495727.1541385651</v>
      </c>
      <c r="BQ173" s="71">
        <f>+SUM(BD173:BF173)</f>
        <v>263067.37598949851</v>
      </c>
      <c r="BR173" s="71">
        <f>+SUM(BG173)</f>
        <v>197666.61557326792</v>
      </c>
      <c r="BS173" s="71">
        <f>+SUM(BH173:BI173)</f>
        <v>65837.5</v>
      </c>
      <c r="BT173" s="71">
        <f t="shared" ref="BT173:BT204" si="277">+SUM(BJ173:BM173)</f>
        <v>0</v>
      </c>
      <c r="BU173" s="71">
        <f>+SUM(BP173:BT173)</f>
        <v>3022298.6457013316</v>
      </c>
      <c r="BW173" s="68"/>
      <c r="BX173" s="71">
        <f t="shared" ref="BX173:CM188" si="278">+Q173*$BN173</f>
        <v>0</v>
      </c>
      <c r="BY173" s="71">
        <f t="shared" si="278"/>
        <v>0</v>
      </c>
      <c r="BZ173" s="71">
        <f t="shared" si="278"/>
        <v>0</v>
      </c>
      <c r="CA173" s="71">
        <f t="shared" si="278"/>
        <v>0</v>
      </c>
      <c r="CB173" s="71">
        <f t="shared" si="278"/>
        <v>0</v>
      </c>
      <c r="CC173" s="71">
        <f t="shared" si="278"/>
        <v>3022298.645701332</v>
      </c>
      <c r="CD173" s="71">
        <f t="shared" si="278"/>
        <v>3022298.645701332</v>
      </c>
      <c r="CE173" s="71">
        <f t="shared" si="278"/>
        <v>3022298.645701332</v>
      </c>
      <c r="CF173" s="71">
        <f t="shared" si="278"/>
        <v>0</v>
      </c>
      <c r="CG173" s="71">
        <f t="shared" si="278"/>
        <v>0</v>
      </c>
      <c r="CH173" s="71">
        <f t="shared" si="278"/>
        <v>0</v>
      </c>
      <c r="CI173" s="71">
        <f t="shared" si="278"/>
        <v>0</v>
      </c>
      <c r="CJ173" s="71">
        <f t="shared" si="278"/>
        <v>0</v>
      </c>
      <c r="CK173" s="71">
        <f t="shared" si="278"/>
        <v>0</v>
      </c>
      <c r="CL173" s="71">
        <f t="shared" si="278"/>
        <v>0</v>
      </c>
      <c r="CM173" s="71">
        <f t="shared" si="278"/>
        <v>0</v>
      </c>
      <c r="CN173" s="71">
        <f t="shared" ref="CN173:CN204" si="279">+AG173*$BN173</f>
        <v>0</v>
      </c>
      <c r="CQ173" s="72">
        <f t="shared" si="252"/>
        <v>0</v>
      </c>
      <c r="CR173" s="72">
        <f t="shared" si="253"/>
        <v>0</v>
      </c>
      <c r="CS173" s="72">
        <f t="shared" si="249"/>
        <v>0</v>
      </c>
      <c r="CT173" s="72">
        <f t="shared" si="249"/>
        <v>0</v>
      </c>
      <c r="CU173" s="72">
        <f t="shared" si="249"/>
        <v>0</v>
      </c>
      <c r="CV173" s="72">
        <f t="shared" si="249"/>
        <v>2495727.1541385651</v>
      </c>
      <c r="CW173" s="72">
        <f t="shared" si="249"/>
        <v>2495727.1541385651</v>
      </c>
      <c r="CX173" s="72">
        <f t="shared" si="249"/>
        <v>2495727.1541385651</v>
      </c>
      <c r="CY173" s="72">
        <f t="shared" si="249"/>
        <v>0</v>
      </c>
      <c r="CZ173" s="72">
        <f t="shared" si="249"/>
        <v>0</v>
      </c>
      <c r="DA173" s="72">
        <f t="shared" si="249"/>
        <v>0</v>
      </c>
      <c r="DB173" s="72">
        <f t="shared" si="215"/>
        <v>0</v>
      </c>
      <c r="DC173" s="72">
        <f t="shared" si="215"/>
        <v>0</v>
      </c>
      <c r="DD173" s="72">
        <f t="shared" si="215"/>
        <v>0</v>
      </c>
      <c r="DE173" s="72">
        <f t="shared" si="215"/>
        <v>0</v>
      </c>
      <c r="DF173" s="72">
        <f t="shared" si="215"/>
        <v>0</v>
      </c>
      <c r="DG173" s="73"/>
      <c r="DI173" s="72">
        <f t="shared" ref="DI173:DX188" si="280">+Q173*$BQ173</f>
        <v>0</v>
      </c>
      <c r="DJ173" s="72">
        <f t="shared" si="280"/>
        <v>0</v>
      </c>
      <c r="DK173" s="72">
        <f t="shared" si="280"/>
        <v>0</v>
      </c>
      <c r="DL173" s="72">
        <f t="shared" si="280"/>
        <v>0</v>
      </c>
      <c r="DM173" s="72">
        <f t="shared" si="280"/>
        <v>0</v>
      </c>
      <c r="DN173" s="72">
        <f t="shared" si="280"/>
        <v>263067.37598949851</v>
      </c>
      <c r="DO173" s="72">
        <f t="shared" si="280"/>
        <v>263067.37598949851</v>
      </c>
      <c r="DP173" s="72">
        <f t="shared" si="280"/>
        <v>263067.37598949851</v>
      </c>
      <c r="DQ173" s="72">
        <f t="shared" si="280"/>
        <v>0</v>
      </c>
      <c r="DR173" s="72">
        <f t="shared" si="280"/>
        <v>0</v>
      </c>
      <c r="DS173" s="72">
        <f t="shared" si="280"/>
        <v>0</v>
      </c>
      <c r="DT173" s="72">
        <f t="shared" si="280"/>
        <v>0</v>
      </c>
      <c r="DU173" s="72">
        <f t="shared" si="280"/>
        <v>0</v>
      </c>
      <c r="DV173" s="72">
        <f t="shared" si="280"/>
        <v>0</v>
      </c>
      <c r="DW173" s="72">
        <f t="shared" si="280"/>
        <v>0</v>
      </c>
      <c r="DX173" s="72">
        <f t="shared" si="280"/>
        <v>0</v>
      </c>
      <c r="EA173" s="72">
        <f t="shared" si="254"/>
        <v>0</v>
      </c>
      <c r="EB173" s="72">
        <f t="shared" si="255"/>
        <v>0</v>
      </c>
      <c r="EC173" s="72">
        <f t="shared" si="250"/>
        <v>0</v>
      </c>
      <c r="ED173" s="72">
        <f t="shared" si="250"/>
        <v>0</v>
      </c>
      <c r="EE173" s="72">
        <f t="shared" si="250"/>
        <v>0</v>
      </c>
      <c r="EF173" s="72">
        <f t="shared" si="250"/>
        <v>197666.61557326792</v>
      </c>
      <c r="EG173" s="72">
        <f t="shared" si="250"/>
        <v>197666.61557326792</v>
      </c>
      <c r="EH173" s="72">
        <f t="shared" si="250"/>
        <v>197666.61557326792</v>
      </c>
      <c r="EI173" s="72">
        <f t="shared" si="250"/>
        <v>0</v>
      </c>
      <c r="EJ173" s="72">
        <f t="shared" si="250"/>
        <v>0</v>
      </c>
      <c r="EK173" s="72">
        <f t="shared" si="250"/>
        <v>0</v>
      </c>
      <c r="EL173" s="72">
        <f t="shared" si="216"/>
        <v>0</v>
      </c>
      <c r="EM173" s="72">
        <f t="shared" si="216"/>
        <v>0</v>
      </c>
      <c r="EN173" s="72">
        <f t="shared" si="216"/>
        <v>0</v>
      </c>
      <c r="EO173" s="72">
        <f t="shared" si="216"/>
        <v>0</v>
      </c>
      <c r="EP173" s="72">
        <f t="shared" si="216"/>
        <v>0</v>
      </c>
      <c r="ES173" s="72">
        <f t="shared" si="256"/>
        <v>0</v>
      </c>
      <c r="ET173" s="72">
        <f t="shared" si="257"/>
        <v>0</v>
      </c>
      <c r="EU173" s="72">
        <f t="shared" si="251"/>
        <v>0</v>
      </c>
      <c r="EV173" s="72">
        <f t="shared" si="251"/>
        <v>0</v>
      </c>
      <c r="EW173" s="72">
        <f t="shared" si="251"/>
        <v>0</v>
      </c>
      <c r="EX173" s="72">
        <f t="shared" si="251"/>
        <v>65837.5</v>
      </c>
      <c r="EY173" s="72">
        <f t="shared" si="251"/>
        <v>65837.5</v>
      </c>
      <c r="EZ173" s="72">
        <f t="shared" si="251"/>
        <v>65837.5</v>
      </c>
      <c r="FA173" s="72">
        <f t="shared" si="251"/>
        <v>0</v>
      </c>
      <c r="FB173" s="72">
        <f t="shared" si="251"/>
        <v>0</v>
      </c>
      <c r="FC173" s="72">
        <f t="shared" si="251"/>
        <v>0</v>
      </c>
      <c r="FD173" s="72">
        <f t="shared" si="217"/>
        <v>0</v>
      </c>
      <c r="FE173" s="72">
        <f t="shared" si="217"/>
        <v>0</v>
      </c>
      <c r="FF173" s="72">
        <f t="shared" si="217"/>
        <v>0</v>
      </c>
      <c r="FG173" s="72">
        <f t="shared" si="217"/>
        <v>0</v>
      </c>
      <c r="FH173" s="72">
        <f t="shared" si="217"/>
        <v>0</v>
      </c>
      <c r="FK173" s="72">
        <f t="shared" si="263"/>
        <v>0</v>
      </c>
      <c r="FL173" s="72">
        <f t="shared" si="263"/>
        <v>0</v>
      </c>
      <c r="FM173" s="72">
        <f t="shared" si="263"/>
        <v>0</v>
      </c>
      <c r="FN173" s="72">
        <f t="shared" si="263"/>
        <v>0</v>
      </c>
      <c r="FO173" s="72">
        <f t="shared" si="263"/>
        <v>0</v>
      </c>
      <c r="FP173" s="72">
        <f t="shared" si="263"/>
        <v>0</v>
      </c>
      <c r="FQ173" s="72">
        <f t="shared" si="263"/>
        <v>0</v>
      </c>
      <c r="FR173" s="72">
        <f t="shared" si="263"/>
        <v>0</v>
      </c>
      <c r="FS173" s="72">
        <f t="shared" si="263"/>
        <v>0</v>
      </c>
      <c r="FT173" s="72">
        <f t="shared" si="263"/>
        <v>0</v>
      </c>
      <c r="FU173" s="72">
        <f t="shared" si="263"/>
        <v>0</v>
      </c>
      <c r="FV173" s="72">
        <f t="shared" si="263"/>
        <v>0</v>
      </c>
      <c r="FW173" s="72">
        <f t="shared" si="263"/>
        <v>0</v>
      </c>
      <c r="FX173" s="72">
        <f t="shared" si="263"/>
        <v>0</v>
      </c>
      <c r="FY173" s="72">
        <f t="shared" si="263"/>
        <v>0</v>
      </c>
      <c r="FZ173" s="72">
        <f t="shared" si="263"/>
        <v>0</v>
      </c>
    </row>
    <row r="174" spans="2:182" s="63" customFormat="1" x14ac:dyDescent="0.25">
      <c r="B174" s="59">
        <v>154</v>
      </c>
      <c r="C174" s="60" t="s">
        <v>30</v>
      </c>
      <c r="D174" s="61" t="s">
        <v>16</v>
      </c>
      <c r="E174" s="62" t="s">
        <v>136</v>
      </c>
      <c r="F174" s="62" t="s">
        <v>135</v>
      </c>
      <c r="H174" s="64">
        <v>44887</v>
      </c>
      <c r="I174" s="64">
        <v>44897</v>
      </c>
      <c r="J174" s="64">
        <v>44904</v>
      </c>
      <c r="K174" s="64">
        <v>44912</v>
      </c>
      <c r="L174" s="64">
        <v>44915</v>
      </c>
      <c r="M174" s="64">
        <v>44927</v>
      </c>
      <c r="N174" s="64">
        <v>45017</v>
      </c>
      <c r="O174" s="65">
        <v>3</v>
      </c>
      <c r="Q174" s="65">
        <v>0</v>
      </c>
      <c r="R174" s="65">
        <v>0</v>
      </c>
      <c r="S174" s="66">
        <v>0</v>
      </c>
      <c r="T174" s="66">
        <v>0</v>
      </c>
      <c r="U174" s="66">
        <v>0</v>
      </c>
      <c r="V174" s="66">
        <v>1</v>
      </c>
      <c r="W174" s="66">
        <v>1</v>
      </c>
      <c r="X174" s="66">
        <v>1</v>
      </c>
      <c r="Y174" s="66">
        <v>0</v>
      </c>
      <c r="Z174" s="66"/>
      <c r="AA174" s="66"/>
      <c r="AB174" s="66"/>
      <c r="AC174" s="65"/>
      <c r="AD174" s="65"/>
      <c r="AE174" s="65"/>
      <c r="AF174" s="65"/>
      <c r="AG174" s="65"/>
      <c r="AI174" s="65">
        <f t="shared" si="0"/>
        <v>3</v>
      </c>
      <c r="AK174" s="67">
        <v>2158666.386879215</v>
      </c>
      <c r="AL174" s="67">
        <v>158333</v>
      </c>
      <c r="AM174" s="67">
        <v>0</v>
      </c>
      <c r="AN174" s="67">
        <v>55000</v>
      </c>
      <c r="AO174" s="67">
        <f t="shared" si="264"/>
        <v>265296.42979767011</v>
      </c>
      <c r="AP174" s="67">
        <f t="shared" si="265"/>
        <v>162189.95708154506</v>
      </c>
      <c r="AQ174" s="67">
        <f t="shared" si="266"/>
        <v>13901.99632127529</v>
      </c>
      <c r="AR174" s="67">
        <f t="shared" si="267"/>
        <v>0</v>
      </c>
      <c r="AS174" s="67">
        <f t="shared" si="237"/>
        <v>49824.880294297967</v>
      </c>
      <c r="AT174" s="67">
        <f t="shared" si="26"/>
        <v>1880786.1233844266</v>
      </c>
      <c r="AU174" s="68"/>
      <c r="AV174" s="69">
        <f t="shared" si="238"/>
        <v>2158666.386879215</v>
      </c>
      <c r="AW174" s="69">
        <f t="shared" si="238"/>
        <v>158333</v>
      </c>
      <c r="AX174" s="69">
        <f t="shared" si="238"/>
        <v>0</v>
      </c>
      <c r="AY174" s="69">
        <f t="shared" si="230"/>
        <v>55000</v>
      </c>
      <c r="AZ174" s="67">
        <f t="shared" si="268"/>
        <v>55607.98528510116</v>
      </c>
      <c r="BA174" s="69">
        <f t="shared" si="269"/>
        <v>0</v>
      </c>
      <c r="BB174" s="69">
        <f t="shared" si="270"/>
        <v>22011.494175352542</v>
      </c>
      <c r="BC174" s="69">
        <f t="shared" si="271"/>
        <v>46108.287798896381</v>
      </c>
      <c r="BD174" s="69">
        <f t="shared" si="28"/>
        <v>135158.29756795423</v>
      </c>
      <c r="BE174" s="69">
        <f t="shared" si="239"/>
        <v>121424.98426195583</v>
      </c>
      <c r="BF174" s="69">
        <f t="shared" si="272"/>
        <v>6484.0941595884615</v>
      </c>
      <c r="BG174" s="69">
        <f t="shared" si="273"/>
        <v>197666.61557326792</v>
      </c>
      <c r="BH174" s="69">
        <f t="shared" si="274"/>
        <v>62500</v>
      </c>
      <c r="BI174" s="69">
        <f t="shared" si="275"/>
        <v>3337.5</v>
      </c>
      <c r="BJ174" s="69">
        <f t="shared" si="240"/>
        <v>0</v>
      </c>
      <c r="BK174" s="69">
        <f t="shared" si="276"/>
        <v>0</v>
      </c>
      <c r="BL174" s="69">
        <f t="shared" si="241"/>
        <v>0</v>
      </c>
      <c r="BM174" s="69"/>
      <c r="BN174" s="69">
        <f t="shared" si="29"/>
        <v>3022298.645701332</v>
      </c>
      <c r="BO174" s="70"/>
      <c r="BP174" s="71">
        <f t="shared" ref="BP174:BP180" si="281">+SUM(AV174:BC174)</f>
        <v>2495727.1541385651</v>
      </c>
      <c r="BQ174" s="71">
        <f t="shared" ref="BQ174:BQ180" si="282">+SUM(BD174:BF174)</f>
        <v>263067.37598949851</v>
      </c>
      <c r="BR174" s="71">
        <f t="shared" ref="BR174:BR180" si="283">+SUM(BG174)</f>
        <v>197666.61557326792</v>
      </c>
      <c r="BS174" s="71">
        <f t="shared" ref="BS174:BS180" si="284">+SUM(BH174:BI174)</f>
        <v>65837.5</v>
      </c>
      <c r="BT174" s="71">
        <f t="shared" si="277"/>
        <v>0</v>
      </c>
      <c r="BU174" s="71">
        <f t="shared" ref="BU174:BU180" si="285">+SUM(BP174:BT174)</f>
        <v>3022298.6457013316</v>
      </c>
      <c r="BW174" s="68"/>
      <c r="BX174" s="71">
        <f t="shared" si="278"/>
        <v>0</v>
      </c>
      <c r="BY174" s="71">
        <f t="shared" si="278"/>
        <v>0</v>
      </c>
      <c r="BZ174" s="71">
        <f t="shared" si="278"/>
        <v>0</v>
      </c>
      <c r="CA174" s="71">
        <f t="shared" si="278"/>
        <v>0</v>
      </c>
      <c r="CB174" s="71">
        <f t="shared" si="278"/>
        <v>0</v>
      </c>
      <c r="CC174" s="71">
        <f t="shared" si="278"/>
        <v>3022298.645701332</v>
      </c>
      <c r="CD174" s="71">
        <f t="shared" si="278"/>
        <v>3022298.645701332</v>
      </c>
      <c r="CE174" s="71">
        <f t="shared" si="278"/>
        <v>3022298.645701332</v>
      </c>
      <c r="CF174" s="71">
        <f t="shared" si="278"/>
        <v>0</v>
      </c>
      <c r="CG174" s="71">
        <f t="shared" si="278"/>
        <v>0</v>
      </c>
      <c r="CH174" s="71">
        <f t="shared" si="278"/>
        <v>0</v>
      </c>
      <c r="CI174" s="71">
        <f t="shared" si="278"/>
        <v>0</v>
      </c>
      <c r="CJ174" s="71">
        <f t="shared" si="278"/>
        <v>0</v>
      </c>
      <c r="CK174" s="71">
        <f t="shared" si="278"/>
        <v>0</v>
      </c>
      <c r="CL174" s="71">
        <f t="shared" si="278"/>
        <v>0</v>
      </c>
      <c r="CM174" s="71">
        <f t="shared" si="278"/>
        <v>0</v>
      </c>
      <c r="CN174" s="71">
        <f t="shared" si="279"/>
        <v>0</v>
      </c>
      <c r="CQ174" s="72">
        <f t="shared" si="252"/>
        <v>0</v>
      </c>
      <c r="CR174" s="72">
        <f t="shared" si="253"/>
        <v>0</v>
      </c>
      <c r="CS174" s="72">
        <f t="shared" si="249"/>
        <v>0</v>
      </c>
      <c r="CT174" s="72">
        <f t="shared" si="249"/>
        <v>0</v>
      </c>
      <c r="CU174" s="72">
        <f t="shared" si="249"/>
        <v>0</v>
      </c>
      <c r="CV174" s="72">
        <f t="shared" si="249"/>
        <v>2495727.1541385651</v>
      </c>
      <c r="CW174" s="72">
        <f t="shared" si="249"/>
        <v>2495727.1541385651</v>
      </c>
      <c r="CX174" s="72">
        <f t="shared" si="249"/>
        <v>2495727.1541385651</v>
      </c>
      <c r="CY174" s="72">
        <f t="shared" si="249"/>
        <v>0</v>
      </c>
      <c r="CZ174" s="72">
        <f t="shared" si="249"/>
        <v>0</v>
      </c>
      <c r="DA174" s="72">
        <f t="shared" si="249"/>
        <v>0</v>
      </c>
      <c r="DB174" s="72">
        <f t="shared" si="215"/>
        <v>0</v>
      </c>
      <c r="DC174" s="72">
        <f t="shared" si="215"/>
        <v>0</v>
      </c>
      <c r="DD174" s="72">
        <f t="shared" si="215"/>
        <v>0</v>
      </c>
      <c r="DE174" s="72">
        <f t="shared" si="215"/>
        <v>0</v>
      </c>
      <c r="DF174" s="72">
        <f t="shared" si="215"/>
        <v>0</v>
      </c>
      <c r="DG174" s="73"/>
      <c r="DI174" s="72">
        <f t="shared" si="280"/>
        <v>0</v>
      </c>
      <c r="DJ174" s="72">
        <f t="shared" si="280"/>
        <v>0</v>
      </c>
      <c r="DK174" s="72">
        <f t="shared" si="280"/>
        <v>0</v>
      </c>
      <c r="DL174" s="72">
        <f t="shared" si="280"/>
        <v>0</v>
      </c>
      <c r="DM174" s="72">
        <f t="shared" si="280"/>
        <v>0</v>
      </c>
      <c r="DN174" s="72">
        <f t="shared" si="280"/>
        <v>263067.37598949851</v>
      </c>
      <c r="DO174" s="72">
        <f t="shared" si="280"/>
        <v>263067.37598949851</v>
      </c>
      <c r="DP174" s="72">
        <f t="shared" si="280"/>
        <v>263067.37598949851</v>
      </c>
      <c r="DQ174" s="72">
        <f t="shared" si="280"/>
        <v>0</v>
      </c>
      <c r="DR174" s="72">
        <f t="shared" si="280"/>
        <v>0</v>
      </c>
      <c r="DS174" s="72">
        <f t="shared" si="280"/>
        <v>0</v>
      </c>
      <c r="DT174" s="72">
        <f t="shared" si="280"/>
        <v>0</v>
      </c>
      <c r="DU174" s="72">
        <f t="shared" si="280"/>
        <v>0</v>
      </c>
      <c r="DV174" s="72">
        <f t="shared" si="280"/>
        <v>0</v>
      </c>
      <c r="DW174" s="72">
        <f t="shared" si="280"/>
        <v>0</v>
      </c>
      <c r="DX174" s="72">
        <f t="shared" si="280"/>
        <v>0</v>
      </c>
      <c r="EA174" s="72">
        <f t="shared" si="254"/>
        <v>0</v>
      </c>
      <c r="EB174" s="72">
        <f t="shared" si="255"/>
        <v>0</v>
      </c>
      <c r="EC174" s="72">
        <f t="shared" si="250"/>
        <v>0</v>
      </c>
      <c r="ED174" s="72">
        <f t="shared" si="250"/>
        <v>0</v>
      </c>
      <c r="EE174" s="72">
        <f t="shared" si="250"/>
        <v>0</v>
      </c>
      <c r="EF174" s="72">
        <f t="shared" si="250"/>
        <v>197666.61557326792</v>
      </c>
      <c r="EG174" s="72">
        <f t="shared" si="250"/>
        <v>197666.61557326792</v>
      </c>
      <c r="EH174" s="72">
        <f t="shared" si="250"/>
        <v>197666.61557326792</v>
      </c>
      <c r="EI174" s="72">
        <f t="shared" si="250"/>
        <v>0</v>
      </c>
      <c r="EJ174" s="72">
        <f t="shared" si="250"/>
        <v>0</v>
      </c>
      <c r="EK174" s="72">
        <f t="shared" si="250"/>
        <v>0</v>
      </c>
      <c r="EL174" s="72">
        <f t="shared" si="216"/>
        <v>0</v>
      </c>
      <c r="EM174" s="72">
        <f t="shared" si="216"/>
        <v>0</v>
      </c>
      <c r="EN174" s="72">
        <f t="shared" si="216"/>
        <v>0</v>
      </c>
      <c r="EO174" s="72">
        <f t="shared" si="216"/>
        <v>0</v>
      </c>
      <c r="EP174" s="72">
        <f t="shared" si="216"/>
        <v>0</v>
      </c>
      <c r="ES174" s="72">
        <f t="shared" si="256"/>
        <v>0</v>
      </c>
      <c r="ET174" s="72">
        <f t="shared" si="257"/>
        <v>0</v>
      </c>
      <c r="EU174" s="72">
        <f t="shared" si="251"/>
        <v>0</v>
      </c>
      <c r="EV174" s="72">
        <f t="shared" si="251"/>
        <v>0</v>
      </c>
      <c r="EW174" s="72">
        <f t="shared" si="251"/>
        <v>0</v>
      </c>
      <c r="EX174" s="72">
        <f t="shared" si="251"/>
        <v>65837.5</v>
      </c>
      <c r="EY174" s="72">
        <f t="shared" si="251"/>
        <v>65837.5</v>
      </c>
      <c r="EZ174" s="72">
        <f t="shared" si="251"/>
        <v>65837.5</v>
      </c>
      <c r="FA174" s="72">
        <f t="shared" si="251"/>
        <v>0</v>
      </c>
      <c r="FB174" s="72">
        <f t="shared" si="251"/>
        <v>0</v>
      </c>
      <c r="FC174" s="72">
        <f t="shared" si="251"/>
        <v>0</v>
      </c>
      <c r="FD174" s="72">
        <f t="shared" si="217"/>
        <v>0</v>
      </c>
      <c r="FE174" s="72">
        <f t="shared" si="217"/>
        <v>0</v>
      </c>
      <c r="FF174" s="72">
        <f t="shared" si="217"/>
        <v>0</v>
      </c>
      <c r="FG174" s="72">
        <f t="shared" si="217"/>
        <v>0</v>
      </c>
      <c r="FH174" s="72">
        <f t="shared" si="217"/>
        <v>0</v>
      </c>
      <c r="FK174" s="72">
        <f t="shared" si="263"/>
        <v>0</v>
      </c>
      <c r="FL174" s="72">
        <f t="shared" si="263"/>
        <v>0</v>
      </c>
      <c r="FM174" s="72">
        <f t="shared" si="263"/>
        <v>0</v>
      </c>
      <c r="FN174" s="72">
        <f t="shared" si="263"/>
        <v>0</v>
      </c>
      <c r="FO174" s="72">
        <f t="shared" si="263"/>
        <v>0</v>
      </c>
      <c r="FP174" s="72">
        <f t="shared" si="263"/>
        <v>0</v>
      </c>
      <c r="FQ174" s="72">
        <f t="shared" si="263"/>
        <v>0</v>
      </c>
      <c r="FR174" s="72">
        <f t="shared" si="263"/>
        <v>0</v>
      </c>
      <c r="FS174" s="72">
        <f t="shared" si="263"/>
        <v>0</v>
      </c>
      <c r="FT174" s="72">
        <f t="shared" si="263"/>
        <v>0</v>
      </c>
      <c r="FU174" s="72">
        <f t="shared" si="263"/>
        <v>0</v>
      </c>
      <c r="FV174" s="72">
        <f t="shared" si="263"/>
        <v>0</v>
      </c>
      <c r="FW174" s="72">
        <f t="shared" si="263"/>
        <v>0</v>
      </c>
      <c r="FX174" s="72">
        <f t="shared" si="263"/>
        <v>0</v>
      </c>
      <c r="FY174" s="72">
        <f t="shared" si="263"/>
        <v>0</v>
      </c>
      <c r="FZ174" s="72">
        <f t="shared" si="263"/>
        <v>0</v>
      </c>
    </row>
    <row r="175" spans="2:182" s="63" customFormat="1" x14ac:dyDescent="0.25">
      <c r="B175" s="59">
        <v>155</v>
      </c>
      <c r="C175" s="60" t="s">
        <v>30</v>
      </c>
      <c r="D175" s="61" t="s">
        <v>59</v>
      </c>
      <c r="E175" s="62" t="s">
        <v>136</v>
      </c>
      <c r="F175" s="62" t="s">
        <v>137</v>
      </c>
      <c r="H175" s="64">
        <v>44887</v>
      </c>
      <c r="I175" s="64">
        <v>44897</v>
      </c>
      <c r="J175" s="64">
        <v>44904</v>
      </c>
      <c r="K175" s="64">
        <v>44912</v>
      </c>
      <c r="L175" s="64">
        <v>44915</v>
      </c>
      <c r="M175" s="64">
        <v>44927</v>
      </c>
      <c r="N175" s="64">
        <v>45047</v>
      </c>
      <c r="O175" s="65">
        <v>4.0666666666666602</v>
      </c>
      <c r="Q175" s="65">
        <v>0</v>
      </c>
      <c r="R175" s="65">
        <v>0</v>
      </c>
      <c r="S175" s="66">
        <v>0</v>
      </c>
      <c r="T175" s="66">
        <v>6.6666666666660213E-2</v>
      </c>
      <c r="U175" s="66">
        <v>1</v>
      </c>
      <c r="V175" s="66">
        <v>1</v>
      </c>
      <c r="W175" s="66">
        <v>1</v>
      </c>
      <c r="X175" s="66">
        <v>1</v>
      </c>
      <c r="Y175" s="66">
        <v>0</v>
      </c>
      <c r="Z175" s="66"/>
      <c r="AA175" s="66"/>
      <c r="AB175" s="66"/>
      <c r="AC175" s="65"/>
      <c r="AD175" s="65"/>
      <c r="AE175" s="65"/>
      <c r="AF175" s="65"/>
      <c r="AG175" s="65"/>
      <c r="AI175" s="65">
        <f t="shared" si="0"/>
        <v>4.0666666666666602</v>
      </c>
      <c r="AK175" s="67">
        <v>1517405.8105456776</v>
      </c>
      <c r="AL175" s="67">
        <v>158333</v>
      </c>
      <c r="AM175" s="67">
        <v>0</v>
      </c>
      <c r="AN175" s="67">
        <v>55000</v>
      </c>
      <c r="AO175" s="67">
        <f t="shared" si="264"/>
        <v>191872.09380748009</v>
      </c>
      <c r="AP175" s="67">
        <f t="shared" si="265"/>
        <v>117301.71673819744</v>
      </c>
      <c r="AQ175" s="67">
        <f t="shared" si="266"/>
        <v>10054.432863274065</v>
      </c>
      <c r="AR175" s="67">
        <f t="shared" si="267"/>
        <v>0</v>
      </c>
      <c r="AS175" s="67">
        <f t="shared" si="237"/>
        <v>23156.422685469031</v>
      </c>
      <c r="AT175" s="67">
        <f t="shared" si="26"/>
        <v>1388354.1444512568</v>
      </c>
      <c r="AU175" s="68"/>
      <c r="AV175" s="69">
        <f t="shared" si="238"/>
        <v>1517405.8105456776</v>
      </c>
      <c r="AW175" s="69">
        <f t="shared" si="238"/>
        <v>158333</v>
      </c>
      <c r="AX175" s="69">
        <f t="shared" si="238"/>
        <v>0</v>
      </c>
      <c r="AY175" s="69">
        <f t="shared" si="230"/>
        <v>55000</v>
      </c>
      <c r="AZ175" s="67">
        <f t="shared" si="268"/>
        <v>40217.731453096261</v>
      </c>
      <c r="BA175" s="69">
        <f t="shared" si="269"/>
        <v>0</v>
      </c>
      <c r="BB175" s="69">
        <f t="shared" si="270"/>
        <v>15919.518700183937</v>
      </c>
      <c r="BC175" s="69">
        <f t="shared" si="271"/>
        <v>33347.202329858985</v>
      </c>
      <c r="BD175" s="69">
        <f t="shared" si="28"/>
        <v>97751.430615164514</v>
      </c>
      <c r="BE175" s="69">
        <f t="shared" si="239"/>
        <v>85354.076843194358</v>
      </c>
      <c r="BF175" s="69">
        <f t="shared" si="272"/>
        <v>4557.9077034265902</v>
      </c>
      <c r="BG175" s="69">
        <f t="shared" si="273"/>
        <v>144228.2342121398</v>
      </c>
      <c r="BH175" s="69">
        <f t="shared" si="274"/>
        <v>62500</v>
      </c>
      <c r="BI175" s="69">
        <f t="shared" si="275"/>
        <v>3337.5</v>
      </c>
      <c r="BJ175" s="69">
        <f t="shared" si="240"/>
        <v>0</v>
      </c>
      <c r="BK175" s="69">
        <f t="shared" si="276"/>
        <v>0</v>
      </c>
      <c r="BL175" s="69">
        <f t="shared" si="241"/>
        <v>0</v>
      </c>
      <c r="BM175" s="69"/>
      <c r="BN175" s="69">
        <f t="shared" si="29"/>
        <v>2217952.4124027421</v>
      </c>
      <c r="BO175" s="70"/>
      <c r="BP175" s="71">
        <f t="shared" si="281"/>
        <v>1820223.2630288166</v>
      </c>
      <c r="BQ175" s="71">
        <f t="shared" si="282"/>
        <v>187663.41516178547</v>
      </c>
      <c r="BR175" s="71">
        <f t="shared" si="283"/>
        <v>144228.2342121398</v>
      </c>
      <c r="BS175" s="71">
        <f t="shared" si="284"/>
        <v>65837.5</v>
      </c>
      <c r="BT175" s="71">
        <f t="shared" si="277"/>
        <v>0</v>
      </c>
      <c r="BU175" s="71">
        <f t="shared" si="285"/>
        <v>2217952.4124027416</v>
      </c>
      <c r="BW175" s="68"/>
      <c r="BX175" s="71">
        <f t="shared" si="278"/>
        <v>0</v>
      </c>
      <c r="BY175" s="71">
        <f t="shared" si="278"/>
        <v>0</v>
      </c>
      <c r="BZ175" s="71">
        <f t="shared" si="278"/>
        <v>0</v>
      </c>
      <c r="CA175" s="71">
        <f t="shared" si="278"/>
        <v>147863.49416016848</v>
      </c>
      <c r="CB175" s="71">
        <f t="shared" si="278"/>
        <v>2217952.4124027421</v>
      </c>
      <c r="CC175" s="71">
        <f t="shared" si="278"/>
        <v>2217952.4124027421</v>
      </c>
      <c r="CD175" s="71">
        <f t="shared" si="278"/>
        <v>2217952.4124027421</v>
      </c>
      <c r="CE175" s="71">
        <f t="shared" si="278"/>
        <v>2217952.4124027421</v>
      </c>
      <c r="CF175" s="71">
        <f t="shared" si="278"/>
        <v>0</v>
      </c>
      <c r="CG175" s="71">
        <f t="shared" si="278"/>
        <v>0</v>
      </c>
      <c r="CH175" s="71">
        <f t="shared" si="278"/>
        <v>0</v>
      </c>
      <c r="CI175" s="71">
        <f t="shared" si="278"/>
        <v>0</v>
      </c>
      <c r="CJ175" s="71">
        <f t="shared" si="278"/>
        <v>0</v>
      </c>
      <c r="CK175" s="71">
        <f t="shared" si="278"/>
        <v>0</v>
      </c>
      <c r="CL175" s="71">
        <f t="shared" si="278"/>
        <v>0</v>
      </c>
      <c r="CM175" s="71">
        <f t="shared" si="278"/>
        <v>0</v>
      </c>
      <c r="CN175" s="71">
        <f t="shared" si="279"/>
        <v>0</v>
      </c>
      <c r="CQ175" s="72">
        <f t="shared" si="252"/>
        <v>0</v>
      </c>
      <c r="CR175" s="72">
        <f t="shared" si="253"/>
        <v>0</v>
      </c>
      <c r="CS175" s="72">
        <f t="shared" si="249"/>
        <v>0</v>
      </c>
      <c r="CT175" s="72">
        <f t="shared" si="249"/>
        <v>121348.21753524269</v>
      </c>
      <c r="CU175" s="72">
        <f t="shared" si="249"/>
        <v>1820223.2630288166</v>
      </c>
      <c r="CV175" s="72">
        <f t="shared" si="249"/>
        <v>1820223.2630288166</v>
      </c>
      <c r="CW175" s="72">
        <f t="shared" si="249"/>
        <v>1820223.2630288166</v>
      </c>
      <c r="CX175" s="72">
        <f t="shared" si="249"/>
        <v>1820223.2630288166</v>
      </c>
      <c r="CY175" s="72">
        <f t="shared" si="249"/>
        <v>0</v>
      </c>
      <c r="CZ175" s="72">
        <f t="shared" si="249"/>
        <v>0</v>
      </c>
      <c r="DA175" s="72">
        <f t="shared" si="249"/>
        <v>0</v>
      </c>
      <c r="DB175" s="72">
        <f t="shared" si="215"/>
        <v>0</v>
      </c>
      <c r="DC175" s="72">
        <f t="shared" si="215"/>
        <v>0</v>
      </c>
      <c r="DD175" s="72">
        <f t="shared" si="215"/>
        <v>0</v>
      </c>
      <c r="DE175" s="72">
        <f t="shared" si="215"/>
        <v>0</v>
      </c>
      <c r="DF175" s="72">
        <f t="shared" si="215"/>
        <v>0</v>
      </c>
      <c r="DG175" s="73"/>
      <c r="DI175" s="72">
        <f t="shared" si="280"/>
        <v>0</v>
      </c>
      <c r="DJ175" s="72">
        <f t="shared" si="280"/>
        <v>0</v>
      </c>
      <c r="DK175" s="72">
        <f t="shared" si="280"/>
        <v>0</v>
      </c>
      <c r="DL175" s="72">
        <f t="shared" si="280"/>
        <v>12510.89434411782</v>
      </c>
      <c r="DM175" s="72">
        <f t="shared" si="280"/>
        <v>187663.41516178547</v>
      </c>
      <c r="DN175" s="72">
        <f t="shared" si="280"/>
        <v>187663.41516178547</v>
      </c>
      <c r="DO175" s="72">
        <f t="shared" si="280"/>
        <v>187663.41516178547</v>
      </c>
      <c r="DP175" s="72">
        <f t="shared" si="280"/>
        <v>187663.41516178547</v>
      </c>
      <c r="DQ175" s="72">
        <f t="shared" si="280"/>
        <v>0</v>
      </c>
      <c r="DR175" s="72">
        <f t="shared" si="280"/>
        <v>0</v>
      </c>
      <c r="DS175" s="72">
        <f t="shared" si="280"/>
        <v>0</v>
      </c>
      <c r="DT175" s="72">
        <f t="shared" si="280"/>
        <v>0</v>
      </c>
      <c r="DU175" s="72">
        <f t="shared" si="280"/>
        <v>0</v>
      </c>
      <c r="DV175" s="72">
        <f t="shared" si="280"/>
        <v>0</v>
      </c>
      <c r="DW175" s="72">
        <f t="shared" si="280"/>
        <v>0</v>
      </c>
      <c r="DX175" s="72">
        <f t="shared" si="280"/>
        <v>0</v>
      </c>
      <c r="EA175" s="72">
        <f t="shared" si="254"/>
        <v>0</v>
      </c>
      <c r="EB175" s="72">
        <f t="shared" si="255"/>
        <v>0</v>
      </c>
      <c r="EC175" s="72">
        <f t="shared" si="250"/>
        <v>0</v>
      </c>
      <c r="ED175" s="72">
        <f t="shared" si="250"/>
        <v>9615.2156141417217</v>
      </c>
      <c r="EE175" s="72">
        <f t="shared" si="250"/>
        <v>144228.2342121398</v>
      </c>
      <c r="EF175" s="72">
        <f t="shared" si="250"/>
        <v>144228.2342121398</v>
      </c>
      <c r="EG175" s="72">
        <f t="shared" si="250"/>
        <v>144228.2342121398</v>
      </c>
      <c r="EH175" s="72">
        <f t="shared" si="250"/>
        <v>144228.2342121398</v>
      </c>
      <c r="EI175" s="72">
        <f t="shared" si="250"/>
        <v>0</v>
      </c>
      <c r="EJ175" s="72">
        <f t="shared" si="250"/>
        <v>0</v>
      </c>
      <c r="EK175" s="72">
        <f t="shared" si="250"/>
        <v>0</v>
      </c>
      <c r="EL175" s="72">
        <f t="shared" si="216"/>
        <v>0</v>
      </c>
      <c r="EM175" s="72">
        <f t="shared" si="216"/>
        <v>0</v>
      </c>
      <c r="EN175" s="72">
        <f t="shared" si="216"/>
        <v>0</v>
      </c>
      <c r="EO175" s="72">
        <f t="shared" si="216"/>
        <v>0</v>
      </c>
      <c r="EP175" s="72">
        <f t="shared" si="216"/>
        <v>0</v>
      </c>
      <c r="ES175" s="72">
        <f t="shared" si="256"/>
        <v>0</v>
      </c>
      <c r="ET175" s="72">
        <f t="shared" si="257"/>
        <v>0</v>
      </c>
      <c r="EU175" s="72">
        <f t="shared" si="251"/>
        <v>0</v>
      </c>
      <c r="EV175" s="72">
        <f t="shared" si="251"/>
        <v>4389.1666666662413</v>
      </c>
      <c r="EW175" s="72">
        <f t="shared" si="251"/>
        <v>65837.5</v>
      </c>
      <c r="EX175" s="72">
        <f t="shared" si="251"/>
        <v>65837.5</v>
      </c>
      <c r="EY175" s="72">
        <f t="shared" si="251"/>
        <v>65837.5</v>
      </c>
      <c r="EZ175" s="72">
        <f t="shared" si="251"/>
        <v>65837.5</v>
      </c>
      <c r="FA175" s="72">
        <f t="shared" si="251"/>
        <v>0</v>
      </c>
      <c r="FB175" s="72">
        <f t="shared" si="251"/>
        <v>0</v>
      </c>
      <c r="FC175" s="72">
        <f t="shared" si="251"/>
        <v>0</v>
      </c>
      <c r="FD175" s="72">
        <f t="shared" si="217"/>
        <v>0</v>
      </c>
      <c r="FE175" s="72">
        <f t="shared" si="217"/>
        <v>0</v>
      </c>
      <c r="FF175" s="72">
        <f t="shared" si="217"/>
        <v>0</v>
      </c>
      <c r="FG175" s="72">
        <f t="shared" si="217"/>
        <v>0</v>
      </c>
      <c r="FH175" s="72">
        <f t="shared" si="217"/>
        <v>0</v>
      </c>
      <c r="FK175" s="72">
        <f t="shared" si="263"/>
        <v>0</v>
      </c>
      <c r="FL175" s="72">
        <f t="shared" si="263"/>
        <v>0</v>
      </c>
      <c r="FM175" s="72">
        <f t="shared" si="263"/>
        <v>0</v>
      </c>
      <c r="FN175" s="72">
        <f t="shared" si="263"/>
        <v>0</v>
      </c>
      <c r="FO175" s="72">
        <f t="shared" si="263"/>
        <v>0</v>
      </c>
      <c r="FP175" s="72">
        <f t="shared" si="263"/>
        <v>0</v>
      </c>
      <c r="FQ175" s="72">
        <f t="shared" si="263"/>
        <v>0</v>
      </c>
      <c r="FR175" s="72">
        <f t="shared" si="263"/>
        <v>0</v>
      </c>
      <c r="FS175" s="72">
        <f t="shared" si="263"/>
        <v>0</v>
      </c>
      <c r="FT175" s="72">
        <f t="shared" si="263"/>
        <v>0</v>
      </c>
      <c r="FU175" s="72">
        <f t="shared" si="263"/>
        <v>0</v>
      </c>
      <c r="FV175" s="72">
        <f t="shared" si="263"/>
        <v>0</v>
      </c>
      <c r="FW175" s="72">
        <f t="shared" si="263"/>
        <v>0</v>
      </c>
      <c r="FX175" s="72">
        <f t="shared" si="263"/>
        <v>0</v>
      </c>
      <c r="FY175" s="72">
        <f t="shared" si="263"/>
        <v>0</v>
      </c>
      <c r="FZ175" s="72">
        <f t="shared" si="263"/>
        <v>0</v>
      </c>
    </row>
    <row r="176" spans="2:182" s="63" customFormat="1" x14ac:dyDescent="0.25">
      <c r="B176" s="59">
        <v>156</v>
      </c>
      <c r="C176" s="60" t="s">
        <v>30</v>
      </c>
      <c r="D176" s="61" t="s">
        <v>59</v>
      </c>
      <c r="E176" s="74" t="s">
        <v>136</v>
      </c>
      <c r="F176" s="74" t="s">
        <v>137</v>
      </c>
      <c r="H176" s="64">
        <v>44887</v>
      </c>
      <c r="I176" s="64">
        <v>44897</v>
      </c>
      <c r="J176" s="64">
        <v>44904</v>
      </c>
      <c r="K176" s="64">
        <v>44912</v>
      </c>
      <c r="L176" s="64">
        <v>44915</v>
      </c>
      <c r="M176" s="64">
        <v>44927</v>
      </c>
      <c r="N176" s="64">
        <v>45017</v>
      </c>
      <c r="O176" s="65">
        <v>3.7333333333333396</v>
      </c>
      <c r="Q176" s="65">
        <v>0</v>
      </c>
      <c r="R176" s="65">
        <v>0</v>
      </c>
      <c r="S176" s="66">
        <v>0</v>
      </c>
      <c r="T176" s="66">
        <v>0</v>
      </c>
      <c r="U176" s="66">
        <v>1</v>
      </c>
      <c r="V176" s="66">
        <v>1</v>
      </c>
      <c r="W176" s="66">
        <v>1</v>
      </c>
      <c r="X176" s="66">
        <v>0.73333333333333961</v>
      </c>
      <c r="Y176" s="66">
        <v>0</v>
      </c>
      <c r="Z176" s="66"/>
      <c r="AA176" s="66"/>
      <c r="AB176" s="66"/>
      <c r="AC176" s="65"/>
      <c r="AD176" s="65"/>
      <c r="AE176" s="65"/>
      <c r="AF176" s="65"/>
      <c r="AG176" s="65"/>
      <c r="AI176" s="65">
        <f t="shared" si="0"/>
        <v>3.7333333333333396</v>
      </c>
      <c r="AK176" s="67">
        <v>1517405.8105456776</v>
      </c>
      <c r="AL176" s="67">
        <v>158333</v>
      </c>
      <c r="AM176" s="67">
        <v>0</v>
      </c>
      <c r="AN176" s="67">
        <v>55000</v>
      </c>
      <c r="AO176" s="67">
        <f t="shared" si="264"/>
        <v>191872.09380748009</v>
      </c>
      <c r="AP176" s="67">
        <f t="shared" si="265"/>
        <v>117301.71673819744</v>
      </c>
      <c r="AQ176" s="67">
        <f t="shared" si="266"/>
        <v>10054.432863274065</v>
      </c>
      <c r="AR176" s="67">
        <f t="shared" si="267"/>
        <v>0</v>
      </c>
      <c r="AS176" s="67">
        <f t="shared" si="237"/>
        <v>23156.422685469031</v>
      </c>
      <c r="AT176" s="67">
        <f t="shared" si="26"/>
        <v>1388354.1444512568</v>
      </c>
      <c r="AU176" s="68"/>
      <c r="AV176" s="69">
        <f t="shared" si="238"/>
        <v>1517405.8105456776</v>
      </c>
      <c r="AW176" s="69">
        <f t="shared" si="238"/>
        <v>158333</v>
      </c>
      <c r="AX176" s="69">
        <f t="shared" si="238"/>
        <v>0</v>
      </c>
      <c r="AY176" s="69">
        <f t="shared" si="230"/>
        <v>55000</v>
      </c>
      <c r="AZ176" s="67">
        <f t="shared" si="268"/>
        <v>40217.731453096261</v>
      </c>
      <c r="BA176" s="69">
        <f t="shared" si="269"/>
        <v>0</v>
      </c>
      <c r="BB176" s="69">
        <f t="shared" si="270"/>
        <v>15919.518700183937</v>
      </c>
      <c r="BC176" s="69">
        <f t="shared" si="271"/>
        <v>33347.202329858985</v>
      </c>
      <c r="BD176" s="69">
        <f t="shared" si="28"/>
        <v>97751.430615164514</v>
      </c>
      <c r="BE176" s="69">
        <f t="shared" si="239"/>
        <v>85354.076843194358</v>
      </c>
      <c r="BF176" s="69">
        <f t="shared" si="272"/>
        <v>4557.9077034265902</v>
      </c>
      <c r="BG176" s="69">
        <f t="shared" si="273"/>
        <v>144228.2342121398</v>
      </c>
      <c r="BH176" s="69">
        <f t="shared" si="274"/>
        <v>62500</v>
      </c>
      <c r="BI176" s="69">
        <f t="shared" si="275"/>
        <v>3337.5</v>
      </c>
      <c r="BJ176" s="69">
        <f t="shared" si="240"/>
        <v>0</v>
      </c>
      <c r="BK176" s="69">
        <f t="shared" si="276"/>
        <v>0</v>
      </c>
      <c r="BL176" s="69">
        <f t="shared" si="241"/>
        <v>0</v>
      </c>
      <c r="BM176" s="69"/>
      <c r="BN176" s="69">
        <f t="shared" si="29"/>
        <v>2217952.4124027421</v>
      </c>
      <c r="BO176" s="70"/>
      <c r="BP176" s="71">
        <f t="shared" si="281"/>
        <v>1820223.2630288166</v>
      </c>
      <c r="BQ176" s="71">
        <f t="shared" si="282"/>
        <v>187663.41516178547</v>
      </c>
      <c r="BR176" s="71">
        <f t="shared" si="283"/>
        <v>144228.2342121398</v>
      </c>
      <c r="BS176" s="71">
        <f t="shared" si="284"/>
        <v>65837.5</v>
      </c>
      <c r="BT176" s="71">
        <f t="shared" si="277"/>
        <v>0</v>
      </c>
      <c r="BU176" s="71">
        <f t="shared" si="285"/>
        <v>2217952.4124027416</v>
      </c>
      <c r="BW176" s="68"/>
      <c r="BX176" s="71">
        <f t="shared" si="278"/>
        <v>0</v>
      </c>
      <c r="BY176" s="71">
        <f t="shared" si="278"/>
        <v>0</v>
      </c>
      <c r="BZ176" s="71">
        <f t="shared" si="278"/>
        <v>0</v>
      </c>
      <c r="CA176" s="71">
        <f t="shared" si="278"/>
        <v>0</v>
      </c>
      <c r="CB176" s="71">
        <f t="shared" si="278"/>
        <v>2217952.4124027421</v>
      </c>
      <c r="CC176" s="71">
        <f t="shared" si="278"/>
        <v>2217952.4124027421</v>
      </c>
      <c r="CD176" s="71">
        <f t="shared" si="278"/>
        <v>2217952.4124027421</v>
      </c>
      <c r="CE176" s="71">
        <f t="shared" si="278"/>
        <v>1626498.4357620247</v>
      </c>
      <c r="CF176" s="71">
        <f t="shared" si="278"/>
        <v>0</v>
      </c>
      <c r="CG176" s="71">
        <f t="shared" si="278"/>
        <v>0</v>
      </c>
      <c r="CH176" s="71">
        <f t="shared" si="278"/>
        <v>0</v>
      </c>
      <c r="CI176" s="71">
        <f t="shared" si="278"/>
        <v>0</v>
      </c>
      <c r="CJ176" s="71">
        <f t="shared" si="278"/>
        <v>0</v>
      </c>
      <c r="CK176" s="71">
        <f t="shared" si="278"/>
        <v>0</v>
      </c>
      <c r="CL176" s="71">
        <f t="shared" si="278"/>
        <v>0</v>
      </c>
      <c r="CM176" s="71">
        <f t="shared" si="278"/>
        <v>0</v>
      </c>
      <c r="CN176" s="71">
        <f t="shared" si="279"/>
        <v>0</v>
      </c>
      <c r="CQ176" s="72">
        <f t="shared" si="252"/>
        <v>0</v>
      </c>
      <c r="CR176" s="72">
        <f t="shared" si="253"/>
        <v>0</v>
      </c>
      <c r="CS176" s="72">
        <f t="shared" si="249"/>
        <v>0</v>
      </c>
      <c r="CT176" s="72">
        <f t="shared" si="249"/>
        <v>0</v>
      </c>
      <c r="CU176" s="72">
        <f t="shared" si="249"/>
        <v>1820223.2630288166</v>
      </c>
      <c r="CV176" s="72">
        <f t="shared" si="249"/>
        <v>1820223.2630288166</v>
      </c>
      <c r="CW176" s="72">
        <f t="shared" si="249"/>
        <v>1820223.2630288166</v>
      </c>
      <c r="CX176" s="72">
        <f t="shared" si="249"/>
        <v>1334830.3928878102</v>
      </c>
      <c r="CY176" s="72">
        <f t="shared" si="249"/>
        <v>0</v>
      </c>
      <c r="CZ176" s="72">
        <f t="shared" si="249"/>
        <v>0</v>
      </c>
      <c r="DA176" s="72">
        <f t="shared" si="249"/>
        <v>0</v>
      </c>
      <c r="DB176" s="72">
        <f t="shared" si="215"/>
        <v>0</v>
      </c>
      <c r="DC176" s="72">
        <f t="shared" si="215"/>
        <v>0</v>
      </c>
      <c r="DD176" s="72">
        <f t="shared" si="215"/>
        <v>0</v>
      </c>
      <c r="DE176" s="72">
        <f t="shared" si="215"/>
        <v>0</v>
      </c>
      <c r="DF176" s="72">
        <f t="shared" si="215"/>
        <v>0</v>
      </c>
      <c r="DG176" s="73"/>
      <c r="DI176" s="72">
        <f t="shared" si="280"/>
        <v>0</v>
      </c>
      <c r="DJ176" s="72">
        <f t="shared" si="280"/>
        <v>0</v>
      </c>
      <c r="DK176" s="72">
        <f t="shared" si="280"/>
        <v>0</v>
      </c>
      <c r="DL176" s="72">
        <f t="shared" si="280"/>
        <v>0</v>
      </c>
      <c r="DM176" s="72">
        <f t="shared" si="280"/>
        <v>187663.41516178547</v>
      </c>
      <c r="DN176" s="72">
        <f t="shared" si="280"/>
        <v>187663.41516178547</v>
      </c>
      <c r="DO176" s="72">
        <f t="shared" si="280"/>
        <v>187663.41516178547</v>
      </c>
      <c r="DP176" s="72">
        <f t="shared" si="280"/>
        <v>137619.83778531052</v>
      </c>
      <c r="DQ176" s="72">
        <f t="shared" si="280"/>
        <v>0</v>
      </c>
      <c r="DR176" s="72">
        <f t="shared" si="280"/>
        <v>0</v>
      </c>
      <c r="DS176" s="72">
        <f t="shared" si="280"/>
        <v>0</v>
      </c>
      <c r="DT176" s="72">
        <f t="shared" si="280"/>
        <v>0</v>
      </c>
      <c r="DU176" s="72">
        <f t="shared" si="280"/>
        <v>0</v>
      </c>
      <c r="DV176" s="72">
        <f t="shared" si="280"/>
        <v>0</v>
      </c>
      <c r="DW176" s="72">
        <f t="shared" si="280"/>
        <v>0</v>
      </c>
      <c r="DX176" s="72">
        <f t="shared" si="280"/>
        <v>0</v>
      </c>
      <c r="EA176" s="72">
        <f t="shared" si="254"/>
        <v>0</v>
      </c>
      <c r="EB176" s="72">
        <f t="shared" si="255"/>
        <v>0</v>
      </c>
      <c r="EC176" s="72">
        <f t="shared" si="250"/>
        <v>0</v>
      </c>
      <c r="ED176" s="72">
        <f t="shared" si="250"/>
        <v>0</v>
      </c>
      <c r="EE176" s="72">
        <f t="shared" si="250"/>
        <v>144228.2342121398</v>
      </c>
      <c r="EF176" s="72">
        <f t="shared" si="250"/>
        <v>144228.2342121398</v>
      </c>
      <c r="EG176" s="72">
        <f t="shared" si="250"/>
        <v>144228.2342121398</v>
      </c>
      <c r="EH176" s="72">
        <f t="shared" si="250"/>
        <v>105767.37175557009</v>
      </c>
      <c r="EI176" s="72">
        <f t="shared" si="250"/>
        <v>0</v>
      </c>
      <c r="EJ176" s="72">
        <f t="shared" si="250"/>
        <v>0</v>
      </c>
      <c r="EK176" s="72">
        <f t="shared" si="250"/>
        <v>0</v>
      </c>
      <c r="EL176" s="72">
        <f t="shared" si="216"/>
        <v>0</v>
      </c>
      <c r="EM176" s="72">
        <f t="shared" si="216"/>
        <v>0</v>
      </c>
      <c r="EN176" s="72">
        <f t="shared" si="216"/>
        <v>0</v>
      </c>
      <c r="EO176" s="72">
        <f t="shared" si="216"/>
        <v>0</v>
      </c>
      <c r="EP176" s="72">
        <f t="shared" si="216"/>
        <v>0</v>
      </c>
      <c r="ES176" s="72">
        <f t="shared" si="256"/>
        <v>0</v>
      </c>
      <c r="ET176" s="72">
        <f t="shared" si="257"/>
        <v>0</v>
      </c>
      <c r="EU176" s="72">
        <f t="shared" si="251"/>
        <v>0</v>
      </c>
      <c r="EV176" s="72">
        <f t="shared" si="251"/>
        <v>0</v>
      </c>
      <c r="EW176" s="72">
        <f t="shared" si="251"/>
        <v>65837.5</v>
      </c>
      <c r="EX176" s="72">
        <f t="shared" si="251"/>
        <v>65837.5</v>
      </c>
      <c r="EY176" s="72">
        <f t="shared" si="251"/>
        <v>65837.5</v>
      </c>
      <c r="EZ176" s="72">
        <f t="shared" si="251"/>
        <v>48280.833333333743</v>
      </c>
      <c r="FA176" s="72">
        <f t="shared" si="251"/>
        <v>0</v>
      </c>
      <c r="FB176" s="72">
        <f t="shared" si="251"/>
        <v>0</v>
      </c>
      <c r="FC176" s="72">
        <f t="shared" si="251"/>
        <v>0</v>
      </c>
      <c r="FD176" s="72">
        <f t="shared" si="217"/>
        <v>0</v>
      </c>
      <c r="FE176" s="72">
        <f t="shared" si="217"/>
        <v>0</v>
      </c>
      <c r="FF176" s="72">
        <f t="shared" si="217"/>
        <v>0</v>
      </c>
      <c r="FG176" s="72">
        <f t="shared" si="217"/>
        <v>0</v>
      </c>
      <c r="FH176" s="72">
        <f t="shared" si="217"/>
        <v>0</v>
      </c>
      <c r="FK176" s="72">
        <f t="shared" si="263"/>
        <v>0</v>
      </c>
      <c r="FL176" s="72">
        <f t="shared" si="263"/>
        <v>0</v>
      </c>
      <c r="FM176" s="72">
        <f t="shared" si="263"/>
        <v>0</v>
      </c>
      <c r="FN176" s="72">
        <f t="shared" si="263"/>
        <v>0</v>
      </c>
      <c r="FO176" s="72">
        <f t="shared" si="263"/>
        <v>0</v>
      </c>
      <c r="FP176" s="72">
        <f t="shared" si="263"/>
        <v>0</v>
      </c>
      <c r="FQ176" s="72">
        <f t="shared" si="263"/>
        <v>0</v>
      </c>
      <c r="FR176" s="72">
        <f t="shared" si="263"/>
        <v>0</v>
      </c>
      <c r="FS176" s="72">
        <f t="shared" si="263"/>
        <v>0</v>
      </c>
      <c r="FT176" s="72">
        <f t="shared" si="263"/>
        <v>0</v>
      </c>
      <c r="FU176" s="72">
        <f t="shared" si="263"/>
        <v>0</v>
      </c>
      <c r="FV176" s="72">
        <f t="shared" si="263"/>
        <v>0</v>
      </c>
      <c r="FW176" s="72">
        <f t="shared" si="263"/>
        <v>0</v>
      </c>
      <c r="FX176" s="72">
        <f t="shared" si="263"/>
        <v>0</v>
      </c>
      <c r="FY176" s="72">
        <f t="shared" si="263"/>
        <v>0</v>
      </c>
      <c r="FZ176" s="72">
        <f t="shared" si="263"/>
        <v>0</v>
      </c>
    </row>
    <row r="177" spans="2:182" s="63" customFormat="1" x14ac:dyDescent="0.25">
      <c r="B177" s="59">
        <v>157</v>
      </c>
      <c r="C177" s="60" t="s">
        <v>30</v>
      </c>
      <c r="D177" s="61" t="s">
        <v>17</v>
      </c>
      <c r="E177" s="74" t="s">
        <v>136</v>
      </c>
      <c r="F177" s="74" t="s">
        <v>137</v>
      </c>
      <c r="H177" s="64">
        <v>44887</v>
      </c>
      <c r="I177" s="64">
        <v>44897</v>
      </c>
      <c r="J177" s="64">
        <v>44904</v>
      </c>
      <c r="K177" s="64">
        <v>44912</v>
      </c>
      <c r="L177" s="64">
        <v>44915</v>
      </c>
      <c r="M177" s="64">
        <v>44927</v>
      </c>
      <c r="N177" s="64">
        <v>45017</v>
      </c>
      <c r="O177" s="65">
        <v>3.8000000000000398</v>
      </c>
      <c r="Q177" s="65">
        <v>0</v>
      </c>
      <c r="R177" s="65">
        <v>0</v>
      </c>
      <c r="S177" s="66">
        <v>0</v>
      </c>
      <c r="T177" s="66">
        <v>0</v>
      </c>
      <c r="U177" s="66">
        <v>0.80000000000003979</v>
      </c>
      <c r="V177" s="66">
        <v>1</v>
      </c>
      <c r="W177" s="66">
        <v>1</v>
      </c>
      <c r="X177" s="66">
        <v>1</v>
      </c>
      <c r="Y177" s="66">
        <v>0</v>
      </c>
      <c r="Z177" s="66"/>
      <c r="AA177" s="66"/>
      <c r="AB177" s="66"/>
      <c r="AC177" s="65"/>
      <c r="AD177" s="65"/>
      <c r="AE177" s="65"/>
      <c r="AF177" s="65"/>
      <c r="AG177" s="65"/>
      <c r="AI177" s="65">
        <f t="shared" si="0"/>
        <v>3.8000000000000398</v>
      </c>
      <c r="AK177" s="67">
        <v>1517405.8105456776</v>
      </c>
      <c r="AL177" s="67">
        <v>158333</v>
      </c>
      <c r="AM177" s="67">
        <v>0</v>
      </c>
      <c r="AN177" s="67">
        <v>55000</v>
      </c>
      <c r="AO177" s="67">
        <f t="shared" si="264"/>
        <v>191872.09380748009</v>
      </c>
      <c r="AP177" s="67">
        <f t="shared" si="265"/>
        <v>117301.71673819744</v>
      </c>
      <c r="AQ177" s="67">
        <f t="shared" si="266"/>
        <v>10054.432863274065</v>
      </c>
      <c r="AR177" s="67">
        <f t="shared" si="267"/>
        <v>0</v>
      </c>
      <c r="AS177" s="67">
        <f t="shared" si="237"/>
        <v>23156.422685469031</v>
      </c>
      <c r="AT177" s="67">
        <f t="shared" si="26"/>
        <v>1388354.1444512568</v>
      </c>
      <c r="AU177" s="68"/>
      <c r="AV177" s="69">
        <f t="shared" si="238"/>
        <v>1517405.8105456776</v>
      </c>
      <c r="AW177" s="69">
        <f t="shared" si="238"/>
        <v>158333</v>
      </c>
      <c r="AX177" s="69">
        <f t="shared" si="238"/>
        <v>0</v>
      </c>
      <c r="AY177" s="69">
        <f t="shared" si="230"/>
        <v>55000</v>
      </c>
      <c r="AZ177" s="67">
        <f t="shared" si="268"/>
        <v>40217.731453096261</v>
      </c>
      <c r="BA177" s="69">
        <f t="shared" si="269"/>
        <v>0</v>
      </c>
      <c r="BB177" s="69">
        <f t="shared" si="270"/>
        <v>15919.518700183937</v>
      </c>
      <c r="BC177" s="69">
        <f t="shared" si="271"/>
        <v>33347.202329858985</v>
      </c>
      <c r="BD177" s="69">
        <f t="shared" si="28"/>
        <v>97751.430615164514</v>
      </c>
      <c r="BE177" s="69">
        <f t="shared" si="239"/>
        <v>85354.076843194358</v>
      </c>
      <c r="BF177" s="69">
        <f t="shared" si="272"/>
        <v>4557.9077034265902</v>
      </c>
      <c r="BG177" s="69">
        <f t="shared" si="273"/>
        <v>144228.2342121398</v>
      </c>
      <c r="BH177" s="69">
        <f t="shared" si="274"/>
        <v>62500</v>
      </c>
      <c r="BI177" s="69">
        <f t="shared" si="275"/>
        <v>3337.5</v>
      </c>
      <c r="BJ177" s="69">
        <f t="shared" si="240"/>
        <v>0</v>
      </c>
      <c r="BK177" s="69">
        <f t="shared" si="276"/>
        <v>0</v>
      </c>
      <c r="BL177" s="69">
        <f t="shared" si="241"/>
        <v>0</v>
      </c>
      <c r="BM177" s="69"/>
      <c r="BN177" s="69">
        <f t="shared" si="29"/>
        <v>2217952.4124027421</v>
      </c>
      <c r="BO177" s="70"/>
      <c r="BP177" s="71">
        <f t="shared" si="281"/>
        <v>1820223.2630288166</v>
      </c>
      <c r="BQ177" s="71">
        <f t="shared" si="282"/>
        <v>187663.41516178547</v>
      </c>
      <c r="BR177" s="71">
        <f t="shared" si="283"/>
        <v>144228.2342121398</v>
      </c>
      <c r="BS177" s="71">
        <f t="shared" si="284"/>
        <v>65837.5</v>
      </c>
      <c r="BT177" s="71">
        <f t="shared" si="277"/>
        <v>0</v>
      </c>
      <c r="BU177" s="71">
        <f t="shared" si="285"/>
        <v>2217952.4124027416</v>
      </c>
      <c r="BW177" s="68"/>
      <c r="BX177" s="71">
        <f t="shared" si="278"/>
        <v>0</v>
      </c>
      <c r="BY177" s="71">
        <f t="shared" si="278"/>
        <v>0</v>
      </c>
      <c r="BZ177" s="71">
        <f t="shared" si="278"/>
        <v>0</v>
      </c>
      <c r="CA177" s="71">
        <f t="shared" si="278"/>
        <v>0</v>
      </c>
      <c r="CB177" s="71">
        <f t="shared" si="278"/>
        <v>1774361.929922282</v>
      </c>
      <c r="CC177" s="71">
        <f t="shared" si="278"/>
        <v>2217952.4124027421</v>
      </c>
      <c r="CD177" s="71">
        <f t="shared" si="278"/>
        <v>2217952.4124027421</v>
      </c>
      <c r="CE177" s="71">
        <f t="shared" si="278"/>
        <v>2217952.4124027421</v>
      </c>
      <c r="CF177" s="71">
        <f t="shared" si="278"/>
        <v>0</v>
      </c>
      <c r="CG177" s="71">
        <f t="shared" si="278"/>
        <v>0</v>
      </c>
      <c r="CH177" s="71">
        <f t="shared" si="278"/>
        <v>0</v>
      </c>
      <c r="CI177" s="71">
        <f t="shared" si="278"/>
        <v>0</v>
      </c>
      <c r="CJ177" s="71">
        <f t="shared" si="278"/>
        <v>0</v>
      </c>
      <c r="CK177" s="71">
        <f t="shared" si="278"/>
        <v>0</v>
      </c>
      <c r="CL177" s="71">
        <f t="shared" si="278"/>
        <v>0</v>
      </c>
      <c r="CM177" s="71">
        <f t="shared" si="278"/>
        <v>0</v>
      </c>
      <c r="CN177" s="71">
        <f t="shared" si="279"/>
        <v>0</v>
      </c>
      <c r="CQ177" s="72">
        <f t="shared" si="252"/>
        <v>0</v>
      </c>
      <c r="CR177" s="72">
        <f t="shared" si="253"/>
        <v>0</v>
      </c>
      <c r="CS177" s="72">
        <f t="shared" si="249"/>
        <v>0</v>
      </c>
      <c r="CT177" s="72">
        <f t="shared" si="249"/>
        <v>0</v>
      </c>
      <c r="CU177" s="72">
        <f t="shared" si="249"/>
        <v>1456178.6104231256</v>
      </c>
      <c r="CV177" s="72">
        <f t="shared" si="249"/>
        <v>1820223.2630288166</v>
      </c>
      <c r="CW177" s="72">
        <f t="shared" si="249"/>
        <v>1820223.2630288166</v>
      </c>
      <c r="CX177" s="72">
        <f t="shared" si="249"/>
        <v>1820223.2630288166</v>
      </c>
      <c r="CY177" s="72">
        <f t="shared" si="249"/>
        <v>0</v>
      </c>
      <c r="CZ177" s="72">
        <f t="shared" si="249"/>
        <v>0</v>
      </c>
      <c r="DA177" s="72">
        <f t="shared" si="249"/>
        <v>0</v>
      </c>
      <c r="DB177" s="72">
        <f t="shared" si="215"/>
        <v>0</v>
      </c>
      <c r="DC177" s="72">
        <f t="shared" si="215"/>
        <v>0</v>
      </c>
      <c r="DD177" s="72">
        <f t="shared" si="215"/>
        <v>0</v>
      </c>
      <c r="DE177" s="72">
        <f t="shared" si="215"/>
        <v>0</v>
      </c>
      <c r="DF177" s="72">
        <f t="shared" si="215"/>
        <v>0</v>
      </c>
      <c r="DG177" s="73"/>
      <c r="DI177" s="72">
        <f t="shared" si="280"/>
        <v>0</v>
      </c>
      <c r="DJ177" s="72">
        <f t="shared" si="280"/>
        <v>0</v>
      </c>
      <c r="DK177" s="72">
        <f t="shared" si="280"/>
        <v>0</v>
      </c>
      <c r="DL177" s="72">
        <f t="shared" si="280"/>
        <v>0</v>
      </c>
      <c r="DM177" s="72">
        <f t="shared" si="280"/>
        <v>150130.73212943584</v>
      </c>
      <c r="DN177" s="72">
        <f t="shared" si="280"/>
        <v>187663.41516178547</v>
      </c>
      <c r="DO177" s="72">
        <f t="shared" si="280"/>
        <v>187663.41516178547</v>
      </c>
      <c r="DP177" s="72">
        <f t="shared" si="280"/>
        <v>187663.41516178547</v>
      </c>
      <c r="DQ177" s="72">
        <f t="shared" si="280"/>
        <v>0</v>
      </c>
      <c r="DR177" s="72">
        <f t="shared" si="280"/>
        <v>0</v>
      </c>
      <c r="DS177" s="72">
        <f t="shared" si="280"/>
        <v>0</v>
      </c>
      <c r="DT177" s="72">
        <f t="shared" si="280"/>
        <v>0</v>
      </c>
      <c r="DU177" s="72">
        <f t="shared" si="280"/>
        <v>0</v>
      </c>
      <c r="DV177" s="72">
        <f t="shared" si="280"/>
        <v>0</v>
      </c>
      <c r="DW177" s="72">
        <f t="shared" si="280"/>
        <v>0</v>
      </c>
      <c r="DX177" s="72">
        <f t="shared" si="280"/>
        <v>0</v>
      </c>
      <c r="EA177" s="72">
        <f t="shared" si="254"/>
        <v>0</v>
      </c>
      <c r="EB177" s="72">
        <f t="shared" si="255"/>
        <v>0</v>
      </c>
      <c r="EC177" s="72">
        <f t="shared" si="250"/>
        <v>0</v>
      </c>
      <c r="ED177" s="72">
        <f t="shared" si="250"/>
        <v>0</v>
      </c>
      <c r="EE177" s="72">
        <f t="shared" si="250"/>
        <v>115382.58736971757</v>
      </c>
      <c r="EF177" s="72">
        <f t="shared" si="250"/>
        <v>144228.2342121398</v>
      </c>
      <c r="EG177" s="72">
        <f t="shared" si="250"/>
        <v>144228.2342121398</v>
      </c>
      <c r="EH177" s="72">
        <f t="shared" si="250"/>
        <v>144228.2342121398</v>
      </c>
      <c r="EI177" s="72">
        <f t="shared" si="250"/>
        <v>0</v>
      </c>
      <c r="EJ177" s="72">
        <f t="shared" si="250"/>
        <v>0</v>
      </c>
      <c r="EK177" s="72">
        <f t="shared" si="250"/>
        <v>0</v>
      </c>
      <c r="EL177" s="72">
        <f t="shared" si="216"/>
        <v>0</v>
      </c>
      <c r="EM177" s="72">
        <f t="shared" si="216"/>
        <v>0</v>
      </c>
      <c r="EN177" s="72">
        <f t="shared" si="216"/>
        <v>0</v>
      </c>
      <c r="EO177" s="72">
        <f t="shared" si="216"/>
        <v>0</v>
      </c>
      <c r="EP177" s="72">
        <f t="shared" si="216"/>
        <v>0</v>
      </c>
      <c r="ES177" s="72">
        <f t="shared" si="256"/>
        <v>0</v>
      </c>
      <c r="ET177" s="72">
        <f t="shared" si="257"/>
        <v>0</v>
      </c>
      <c r="EU177" s="72">
        <f t="shared" si="251"/>
        <v>0</v>
      </c>
      <c r="EV177" s="72">
        <f t="shared" si="251"/>
        <v>0</v>
      </c>
      <c r="EW177" s="72">
        <f t="shared" si="251"/>
        <v>52670.000000002619</v>
      </c>
      <c r="EX177" s="72">
        <f t="shared" si="251"/>
        <v>65837.5</v>
      </c>
      <c r="EY177" s="72">
        <f t="shared" si="251"/>
        <v>65837.5</v>
      </c>
      <c r="EZ177" s="72">
        <f t="shared" si="251"/>
        <v>65837.5</v>
      </c>
      <c r="FA177" s="72">
        <f t="shared" si="251"/>
        <v>0</v>
      </c>
      <c r="FB177" s="72">
        <f t="shared" si="251"/>
        <v>0</v>
      </c>
      <c r="FC177" s="72">
        <f t="shared" si="251"/>
        <v>0</v>
      </c>
      <c r="FD177" s="72">
        <f t="shared" si="217"/>
        <v>0</v>
      </c>
      <c r="FE177" s="72">
        <f t="shared" si="217"/>
        <v>0</v>
      </c>
      <c r="FF177" s="72">
        <f t="shared" si="217"/>
        <v>0</v>
      </c>
      <c r="FG177" s="72">
        <f t="shared" si="217"/>
        <v>0</v>
      </c>
      <c r="FH177" s="72">
        <f t="shared" si="217"/>
        <v>0</v>
      </c>
      <c r="FK177" s="72">
        <f t="shared" si="263"/>
        <v>0</v>
      </c>
      <c r="FL177" s="72">
        <f t="shared" si="263"/>
        <v>0</v>
      </c>
      <c r="FM177" s="72">
        <f t="shared" si="263"/>
        <v>0</v>
      </c>
      <c r="FN177" s="72">
        <f t="shared" si="263"/>
        <v>0</v>
      </c>
      <c r="FO177" s="72">
        <f t="shared" si="263"/>
        <v>0</v>
      </c>
      <c r="FP177" s="72">
        <f t="shared" si="263"/>
        <v>0</v>
      </c>
      <c r="FQ177" s="72">
        <f t="shared" si="263"/>
        <v>0</v>
      </c>
      <c r="FR177" s="72">
        <f t="shared" si="263"/>
        <v>0</v>
      </c>
      <c r="FS177" s="72">
        <f t="shared" si="263"/>
        <v>0</v>
      </c>
      <c r="FT177" s="72">
        <f t="shared" si="263"/>
        <v>0</v>
      </c>
      <c r="FU177" s="72">
        <f t="shared" si="263"/>
        <v>0</v>
      </c>
      <c r="FV177" s="72">
        <f t="shared" si="263"/>
        <v>0</v>
      </c>
      <c r="FW177" s="72">
        <f t="shared" si="263"/>
        <v>0</v>
      </c>
      <c r="FX177" s="72">
        <f t="shared" si="263"/>
        <v>0</v>
      </c>
      <c r="FY177" s="72">
        <f t="shared" si="263"/>
        <v>0</v>
      </c>
      <c r="FZ177" s="72">
        <f t="shared" si="263"/>
        <v>0</v>
      </c>
    </row>
    <row r="178" spans="2:182" s="63" customFormat="1" x14ac:dyDescent="0.25">
      <c r="B178" s="59">
        <v>158</v>
      </c>
      <c r="C178" s="60" t="s">
        <v>30</v>
      </c>
      <c r="D178" s="61" t="s">
        <v>17</v>
      </c>
      <c r="E178" s="74" t="s">
        <v>136</v>
      </c>
      <c r="F178" s="74" t="s">
        <v>137</v>
      </c>
      <c r="H178" s="64">
        <v>44887</v>
      </c>
      <c r="I178" s="64">
        <v>44897</v>
      </c>
      <c r="J178" s="64">
        <v>44904</v>
      </c>
      <c r="K178" s="64">
        <v>44912</v>
      </c>
      <c r="L178" s="64">
        <v>44915</v>
      </c>
      <c r="M178" s="64">
        <v>44927</v>
      </c>
      <c r="N178" s="64">
        <v>45017</v>
      </c>
      <c r="O178" s="65">
        <v>3</v>
      </c>
      <c r="Q178" s="65">
        <v>0</v>
      </c>
      <c r="R178" s="65">
        <v>0</v>
      </c>
      <c r="S178" s="66">
        <v>0</v>
      </c>
      <c r="T178" s="66">
        <v>0</v>
      </c>
      <c r="U178" s="66">
        <v>0</v>
      </c>
      <c r="V178" s="66">
        <v>1</v>
      </c>
      <c r="W178" s="66">
        <v>1</v>
      </c>
      <c r="X178" s="66">
        <v>1</v>
      </c>
      <c r="Y178" s="66">
        <v>0</v>
      </c>
      <c r="Z178" s="66"/>
      <c r="AA178" s="66"/>
      <c r="AB178" s="66"/>
      <c r="AC178" s="65"/>
      <c r="AD178" s="65"/>
      <c r="AE178" s="65"/>
      <c r="AF178" s="65"/>
      <c r="AG178" s="65"/>
      <c r="AI178" s="65">
        <f t="shared" si="0"/>
        <v>3</v>
      </c>
      <c r="AK178" s="67">
        <v>1517405.8105456776</v>
      </c>
      <c r="AL178" s="67">
        <v>158333</v>
      </c>
      <c r="AM178" s="67">
        <v>0</v>
      </c>
      <c r="AN178" s="67">
        <v>55000</v>
      </c>
      <c r="AO178" s="67">
        <f t="shared" si="264"/>
        <v>191872.09380748009</v>
      </c>
      <c r="AP178" s="67">
        <f t="shared" si="265"/>
        <v>117301.71673819744</v>
      </c>
      <c r="AQ178" s="67">
        <f t="shared" si="266"/>
        <v>10054.432863274065</v>
      </c>
      <c r="AR178" s="67">
        <f t="shared" si="267"/>
        <v>0</v>
      </c>
      <c r="AS178" s="67">
        <f t="shared" si="237"/>
        <v>23156.422685469031</v>
      </c>
      <c r="AT178" s="67">
        <f t="shared" si="26"/>
        <v>1388354.1444512568</v>
      </c>
      <c r="AU178" s="68"/>
      <c r="AV178" s="69">
        <f t="shared" si="238"/>
        <v>1517405.8105456776</v>
      </c>
      <c r="AW178" s="69">
        <f t="shared" si="238"/>
        <v>158333</v>
      </c>
      <c r="AX178" s="69">
        <f t="shared" si="238"/>
        <v>0</v>
      </c>
      <c r="AY178" s="69">
        <f t="shared" si="230"/>
        <v>55000</v>
      </c>
      <c r="AZ178" s="67">
        <f t="shared" si="268"/>
        <v>40217.731453096261</v>
      </c>
      <c r="BA178" s="69">
        <f t="shared" si="269"/>
        <v>0</v>
      </c>
      <c r="BB178" s="69">
        <f t="shared" si="270"/>
        <v>15919.518700183937</v>
      </c>
      <c r="BC178" s="69">
        <f t="shared" si="271"/>
        <v>33347.202329858985</v>
      </c>
      <c r="BD178" s="69">
        <f t="shared" si="28"/>
        <v>97751.430615164514</v>
      </c>
      <c r="BE178" s="69">
        <f t="shared" si="239"/>
        <v>85354.076843194358</v>
      </c>
      <c r="BF178" s="69">
        <f t="shared" si="272"/>
        <v>4557.9077034265902</v>
      </c>
      <c r="BG178" s="69">
        <f t="shared" si="273"/>
        <v>144228.2342121398</v>
      </c>
      <c r="BH178" s="69">
        <f t="shared" si="274"/>
        <v>62500</v>
      </c>
      <c r="BI178" s="69">
        <f t="shared" si="275"/>
        <v>3337.5</v>
      </c>
      <c r="BJ178" s="69">
        <f t="shared" si="240"/>
        <v>0</v>
      </c>
      <c r="BK178" s="69">
        <f t="shared" si="276"/>
        <v>0</v>
      </c>
      <c r="BL178" s="69">
        <f t="shared" si="241"/>
        <v>0</v>
      </c>
      <c r="BM178" s="69"/>
      <c r="BN178" s="69">
        <f t="shared" si="29"/>
        <v>2217952.4124027421</v>
      </c>
      <c r="BO178" s="70"/>
      <c r="BP178" s="71">
        <f t="shared" si="281"/>
        <v>1820223.2630288166</v>
      </c>
      <c r="BQ178" s="71">
        <f t="shared" si="282"/>
        <v>187663.41516178547</v>
      </c>
      <c r="BR178" s="71">
        <f t="shared" si="283"/>
        <v>144228.2342121398</v>
      </c>
      <c r="BS178" s="71">
        <f t="shared" si="284"/>
        <v>65837.5</v>
      </c>
      <c r="BT178" s="71">
        <f t="shared" si="277"/>
        <v>0</v>
      </c>
      <c r="BU178" s="71">
        <f t="shared" si="285"/>
        <v>2217952.4124027416</v>
      </c>
      <c r="BW178" s="68"/>
      <c r="BX178" s="71">
        <f t="shared" si="278"/>
        <v>0</v>
      </c>
      <c r="BY178" s="71">
        <f t="shared" si="278"/>
        <v>0</v>
      </c>
      <c r="BZ178" s="71">
        <f t="shared" si="278"/>
        <v>0</v>
      </c>
      <c r="CA178" s="71">
        <f t="shared" si="278"/>
        <v>0</v>
      </c>
      <c r="CB178" s="71">
        <f t="shared" si="278"/>
        <v>0</v>
      </c>
      <c r="CC178" s="71">
        <f t="shared" si="278"/>
        <v>2217952.4124027421</v>
      </c>
      <c r="CD178" s="71">
        <f t="shared" si="278"/>
        <v>2217952.4124027421</v>
      </c>
      <c r="CE178" s="71">
        <f t="shared" si="278"/>
        <v>2217952.4124027421</v>
      </c>
      <c r="CF178" s="71">
        <f t="shared" si="278"/>
        <v>0</v>
      </c>
      <c r="CG178" s="71">
        <f t="shared" si="278"/>
        <v>0</v>
      </c>
      <c r="CH178" s="71">
        <f t="shared" si="278"/>
        <v>0</v>
      </c>
      <c r="CI178" s="71">
        <f t="shared" si="278"/>
        <v>0</v>
      </c>
      <c r="CJ178" s="71">
        <f t="shared" si="278"/>
        <v>0</v>
      </c>
      <c r="CK178" s="71">
        <f t="shared" si="278"/>
        <v>0</v>
      </c>
      <c r="CL178" s="71">
        <f t="shared" si="278"/>
        <v>0</v>
      </c>
      <c r="CM178" s="71">
        <f t="shared" si="278"/>
        <v>0</v>
      </c>
      <c r="CN178" s="71">
        <f t="shared" si="279"/>
        <v>0</v>
      </c>
      <c r="CQ178" s="72">
        <f t="shared" si="252"/>
        <v>0</v>
      </c>
      <c r="CR178" s="72">
        <f t="shared" si="253"/>
        <v>0</v>
      </c>
      <c r="CS178" s="72">
        <f t="shared" si="249"/>
        <v>0</v>
      </c>
      <c r="CT178" s="72">
        <f t="shared" si="249"/>
        <v>0</v>
      </c>
      <c r="CU178" s="72">
        <f t="shared" si="249"/>
        <v>0</v>
      </c>
      <c r="CV178" s="72">
        <f t="shared" si="249"/>
        <v>1820223.2630288166</v>
      </c>
      <c r="CW178" s="72">
        <f t="shared" si="249"/>
        <v>1820223.2630288166</v>
      </c>
      <c r="CX178" s="72">
        <f t="shared" si="249"/>
        <v>1820223.2630288166</v>
      </c>
      <c r="CY178" s="72">
        <f t="shared" si="249"/>
        <v>0</v>
      </c>
      <c r="CZ178" s="72">
        <f t="shared" si="249"/>
        <v>0</v>
      </c>
      <c r="DA178" s="72">
        <f t="shared" si="249"/>
        <v>0</v>
      </c>
      <c r="DB178" s="72">
        <f t="shared" si="215"/>
        <v>0</v>
      </c>
      <c r="DC178" s="72">
        <f t="shared" si="215"/>
        <v>0</v>
      </c>
      <c r="DD178" s="72">
        <f t="shared" si="215"/>
        <v>0</v>
      </c>
      <c r="DE178" s="72">
        <f t="shared" si="215"/>
        <v>0</v>
      </c>
      <c r="DF178" s="72">
        <f t="shared" si="215"/>
        <v>0</v>
      </c>
      <c r="DG178" s="73"/>
      <c r="DI178" s="72">
        <f t="shared" si="280"/>
        <v>0</v>
      </c>
      <c r="DJ178" s="72">
        <f t="shared" si="280"/>
        <v>0</v>
      </c>
      <c r="DK178" s="72">
        <f t="shared" si="280"/>
        <v>0</v>
      </c>
      <c r="DL178" s="72">
        <f t="shared" si="280"/>
        <v>0</v>
      </c>
      <c r="DM178" s="72">
        <f t="shared" si="280"/>
        <v>0</v>
      </c>
      <c r="DN178" s="72">
        <f t="shared" si="280"/>
        <v>187663.41516178547</v>
      </c>
      <c r="DO178" s="72">
        <f t="shared" si="280"/>
        <v>187663.41516178547</v>
      </c>
      <c r="DP178" s="72">
        <f t="shared" si="280"/>
        <v>187663.41516178547</v>
      </c>
      <c r="DQ178" s="72">
        <f t="shared" si="280"/>
        <v>0</v>
      </c>
      <c r="DR178" s="72">
        <f t="shared" si="280"/>
        <v>0</v>
      </c>
      <c r="DS178" s="72">
        <f t="shared" si="280"/>
        <v>0</v>
      </c>
      <c r="DT178" s="72">
        <f t="shared" si="280"/>
        <v>0</v>
      </c>
      <c r="DU178" s="72">
        <f t="shared" si="280"/>
        <v>0</v>
      </c>
      <c r="DV178" s="72">
        <f t="shared" si="280"/>
        <v>0</v>
      </c>
      <c r="DW178" s="72">
        <f t="shared" si="280"/>
        <v>0</v>
      </c>
      <c r="DX178" s="72">
        <f t="shared" si="280"/>
        <v>0</v>
      </c>
      <c r="EA178" s="72">
        <f t="shared" si="254"/>
        <v>0</v>
      </c>
      <c r="EB178" s="72">
        <f t="shared" si="255"/>
        <v>0</v>
      </c>
      <c r="EC178" s="72">
        <f t="shared" si="250"/>
        <v>0</v>
      </c>
      <c r="ED178" s="72">
        <f t="shared" si="250"/>
        <v>0</v>
      </c>
      <c r="EE178" s="72">
        <f t="shared" si="250"/>
        <v>0</v>
      </c>
      <c r="EF178" s="72">
        <f t="shared" si="250"/>
        <v>144228.2342121398</v>
      </c>
      <c r="EG178" s="72">
        <f t="shared" si="250"/>
        <v>144228.2342121398</v>
      </c>
      <c r="EH178" s="72">
        <f t="shared" si="250"/>
        <v>144228.2342121398</v>
      </c>
      <c r="EI178" s="72">
        <f t="shared" si="250"/>
        <v>0</v>
      </c>
      <c r="EJ178" s="72">
        <f t="shared" si="250"/>
        <v>0</v>
      </c>
      <c r="EK178" s="72">
        <f t="shared" si="250"/>
        <v>0</v>
      </c>
      <c r="EL178" s="72">
        <f t="shared" si="216"/>
        <v>0</v>
      </c>
      <c r="EM178" s="72">
        <f t="shared" si="216"/>
        <v>0</v>
      </c>
      <c r="EN178" s="72">
        <f t="shared" si="216"/>
        <v>0</v>
      </c>
      <c r="EO178" s="72">
        <f t="shared" si="216"/>
        <v>0</v>
      </c>
      <c r="EP178" s="72">
        <f t="shared" si="216"/>
        <v>0</v>
      </c>
      <c r="ES178" s="72">
        <f t="shared" si="256"/>
        <v>0</v>
      </c>
      <c r="ET178" s="72">
        <f t="shared" si="257"/>
        <v>0</v>
      </c>
      <c r="EU178" s="72">
        <f t="shared" si="251"/>
        <v>0</v>
      </c>
      <c r="EV178" s="72">
        <f t="shared" si="251"/>
        <v>0</v>
      </c>
      <c r="EW178" s="72">
        <f t="shared" si="251"/>
        <v>0</v>
      </c>
      <c r="EX178" s="72">
        <f t="shared" si="251"/>
        <v>65837.5</v>
      </c>
      <c r="EY178" s="72">
        <f t="shared" si="251"/>
        <v>65837.5</v>
      </c>
      <c r="EZ178" s="72">
        <f t="shared" si="251"/>
        <v>65837.5</v>
      </c>
      <c r="FA178" s="72">
        <f t="shared" si="251"/>
        <v>0</v>
      </c>
      <c r="FB178" s="72">
        <f t="shared" si="251"/>
        <v>0</v>
      </c>
      <c r="FC178" s="72">
        <f t="shared" si="251"/>
        <v>0</v>
      </c>
      <c r="FD178" s="72">
        <f t="shared" si="217"/>
        <v>0</v>
      </c>
      <c r="FE178" s="72">
        <f t="shared" si="217"/>
        <v>0</v>
      </c>
      <c r="FF178" s="72">
        <f t="shared" si="217"/>
        <v>0</v>
      </c>
      <c r="FG178" s="72">
        <f t="shared" si="217"/>
        <v>0</v>
      </c>
      <c r="FH178" s="72">
        <f t="shared" si="217"/>
        <v>0</v>
      </c>
      <c r="FK178" s="72">
        <f t="shared" si="263"/>
        <v>0</v>
      </c>
      <c r="FL178" s="72">
        <f t="shared" si="263"/>
        <v>0</v>
      </c>
      <c r="FM178" s="72">
        <f t="shared" si="263"/>
        <v>0</v>
      </c>
      <c r="FN178" s="72">
        <f t="shared" si="263"/>
        <v>0</v>
      </c>
      <c r="FO178" s="72">
        <f t="shared" si="263"/>
        <v>0</v>
      </c>
      <c r="FP178" s="72">
        <f t="shared" si="263"/>
        <v>0</v>
      </c>
      <c r="FQ178" s="72">
        <f t="shared" si="263"/>
        <v>0</v>
      </c>
      <c r="FR178" s="72">
        <f t="shared" si="263"/>
        <v>0</v>
      </c>
      <c r="FS178" s="72">
        <f t="shared" si="263"/>
        <v>0</v>
      </c>
      <c r="FT178" s="72">
        <f t="shared" si="263"/>
        <v>0</v>
      </c>
      <c r="FU178" s="72">
        <f t="shared" si="263"/>
        <v>0</v>
      </c>
      <c r="FV178" s="72">
        <f t="shared" si="263"/>
        <v>0</v>
      </c>
      <c r="FW178" s="72">
        <f t="shared" si="263"/>
        <v>0</v>
      </c>
      <c r="FX178" s="72">
        <f t="shared" si="263"/>
        <v>0</v>
      </c>
      <c r="FY178" s="72">
        <f t="shared" si="263"/>
        <v>0</v>
      </c>
      <c r="FZ178" s="72">
        <f t="shared" si="263"/>
        <v>0</v>
      </c>
    </row>
    <row r="179" spans="2:182" s="63" customFormat="1" x14ac:dyDescent="0.25">
      <c r="B179" s="59">
        <v>159</v>
      </c>
      <c r="C179" s="60" t="s">
        <v>30</v>
      </c>
      <c r="D179" s="61" t="s">
        <v>17</v>
      </c>
      <c r="E179" s="74" t="s">
        <v>136</v>
      </c>
      <c r="F179" s="74" t="s">
        <v>137</v>
      </c>
      <c r="H179" s="64">
        <v>44887</v>
      </c>
      <c r="I179" s="64">
        <v>44897</v>
      </c>
      <c r="J179" s="64">
        <v>44904</v>
      </c>
      <c r="K179" s="64">
        <v>44912</v>
      </c>
      <c r="L179" s="64">
        <v>44915</v>
      </c>
      <c r="M179" s="64">
        <v>44927</v>
      </c>
      <c r="N179" s="64">
        <v>45017</v>
      </c>
      <c r="O179" s="65">
        <v>3</v>
      </c>
      <c r="Q179" s="65">
        <v>0</v>
      </c>
      <c r="R179" s="65">
        <v>0</v>
      </c>
      <c r="S179" s="66">
        <v>0</v>
      </c>
      <c r="T179" s="66">
        <v>0</v>
      </c>
      <c r="U179" s="66">
        <v>0</v>
      </c>
      <c r="V179" s="66">
        <v>1</v>
      </c>
      <c r="W179" s="66">
        <v>1</v>
      </c>
      <c r="X179" s="66">
        <v>1</v>
      </c>
      <c r="Y179" s="66">
        <v>0</v>
      </c>
      <c r="Z179" s="66"/>
      <c r="AA179" s="66"/>
      <c r="AB179" s="66"/>
      <c r="AC179" s="65"/>
      <c r="AD179" s="65"/>
      <c r="AE179" s="65"/>
      <c r="AF179" s="65"/>
      <c r="AG179" s="65"/>
      <c r="AI179" s="65">
        <f t="shared" si="0"/>
        <v>3</v>
      </c>
      <c r="AK179" s="67">
        <v>1517405.8105456776</v>
      </c>
      <c r="AL179" s="67">
        <v>158333</v>
      </c>
      <c r="AM179" s="67">
        <v>0</v>
      </c>
      <c r="AN179" s="67">
        <v>55000</v>
      </c>
      <c r="AO179" s="67">
        <f t="shared" si="264"/>
        <v>191872.09380748009</v>
      </c>
      <c r="AP179" s="67">
        <f t="shared" si="265"/>
        <v>117301.71673819744</v>
      </c>
      <c r="AQ179" s="67">
        <f t="shared" si="266"/>
        <v>10054.432863274065</v>
      </c>
      <c r="AR179" s="67">
        <f t="shared" si="267"/>
        <v>0</v>
      </c>
      <c r="AS179" s="67">
        <f t="shared" si="237"/>
        <v>23156.422685469031</v>
      </c>
      <c r="AT179" s="67">
        <f t="shared" si="26"/>
        <v>1388354.1444512568</v>
      </c>
      <c r="AU179" s="68"/>
      <c r="AV179" s="69">
        <f t="shared" si="238"/>
        <v>1517405.8105456776</v>
      </c>
      <c r="AW179" s="69">
        <f t="shared" si="238"/>
        <v>158333</v>
      </c>
      <c r="AX179" s="69">
        <f t="shared" si="238"/>
        <v>0</v>
      </c>
      <c r="AY179" s="69">
        <f t="shared" si="230"/>
        <v>55000</v>
      </c>
      <c r="AZ179" s="67">
        <f t="shared" si="268"/>
        <v>40217.731453096261</v>
      </c>
      <c r="BA179" s="69">
        <f t="shared" si="269"/>
        <v>0</v>
      </c>
      <c r="BB179" s="69">
        <f t="shared" si="270"/>
        <v>15919.518700183937</v>
      </c>
      <c r="BC179" s="69">
        <f t="shared" si="271"/>
        <v>33347.202329858985</v>
      </c>
      <c r="BD179" s="69">
        <f t="shared" si="28"/>
        <v>97751.430615164514</v>
      </c>
      <c r="BE179" s="69">
        <f t="shared" si="239"/>
        <v>85354.076843194358</v>
      </c>
      <c r="BF179" s="69">
        <f t="shared" si="272"/>
        <v>4557.9077034265902</v>
      </c>
      <c r="BG179" s="69">
        <f t="shared" si="273"/>
        <v>144228.2342121398</v>
      </c>
      <c r="BH179" s="69">
        <f t="shared" si="274"/>
        <v>62500</v>
      </c>
      <c r="BI179" s="69">
        <f t="shared" si="275"/>
        <v>3337.5</v>
      </c>
      <c r="BJ179" s="69">
        <f t="shared" si="240"/>
        <v>0</v>
      </c>
      <c r="BK179" s="69">
        <f t="shared" si="276"/>
        <v>0</v>
      </c>
      <c r="BL179" s="69">
        <f t="shared" si="241"/>
        <v>0</v>
      </c>
      <c r="BM179" s="69"/>
      <c r="BN179" s="69">
        <f t="shared" si="29"/>
        <v>2217952.4124027421</v>
      </c>
      <c r="BO179" s="70"/>
      <c r="BP179" s="71">
        <f t="shared" si="281"/>
        <v>1820223.2630288166</v>
      </c>
      <c r="BQ179" s="71">
        <f t="shared" si="282"/>
        <v>187663.41516178547</v>
      </c>
      <c r="BR179" s="71">
        <f t="shared" si="283"/>
        <v>144228.2342121398</v>
      </c>
      <c r="BS179" s="71">
        <f t="shared" si="284"/>
        <v>65837.5</v>
      </c>
      <c r="BT179" s="71">
        <f t="shared" si="277"/>
        <v>0</v>
      </c>
      <c r="BU179" s="71">
        <f t="shared" si="285"/>
        <v>2217952.4124027416</v>
      </c>
      <c r="BW179" s="68"/>
      <c r="BX179" s="71">
        <f t="shared" si="278"/>
        <v>0</v>
      </c>
      <c r="BY179" s="71">
        <f t="shared" si="278"/>
        <v>0</v>
      </c>
      <c r="BZ179" s="71">
        <f t="shared" si="278"/>
        <v>0</v>
      </c>
      <c r="CA179" s="71">
        <f t="shared" si="278"/>
        <v>0</v>
      </c>
      <c r="CB179" s="71">
        <f t="shared" si="278"/>
        <v>0</v>
      </c>
      <c r="CC179" s="71">
        <f t="shared" si="278"/>
        <v>2217952.4124027421</v>
      </c>
      <c r="CD179" s="71">
        <f t="shared" si="278"/>
        <v>2217952.4124027421</v>
      </c>
      <c r="CE179" s="71">
        <f t="shared" si="278"/>
        <v>2217952.4124027421</v>
      </c>
      <c r="CF179" s="71">
        <f t="shared" si="278"/>
        <v>0</v>
      </c>
      <c r="CG179" s="71">
        <f t="shared" si="278"/>
        <v>0</v>
      </c>
      <c r="CH179" s="71">
        <f t="shared" si="278"/>
        <v>0</v>
      </c>
      <c r="CI179" s="71">
        <f t="shared" si="278"/>
        <v>0</v>
      </c>
      <c r="CJ179" s="71">
        <f t="shared" si="278"/>
        <v>0</v>
      </c>
      <c r="CK179" s="71">
        <f t="shared" si="278"/>
        <v>0</v>
      </c>
      <c r="CL179" s="71">
        <f t="shared" si="278"/>
        <v>0</v>
      </c>
      <c r="CM179" s="71">
        <f t="shared" si="278"/>
        <v>0</v>
      </c>
      <c r="CN179" s="71">
        <f t="shared" si="279"/>
        <v>0</v>
      </c>
      <c r="CQ179" s="72">
        <f t="shared" si="252"/>
        <v>0</v>
      </c>
      <c r="CR179" s="72">
        <f t="shared" si="253"/>
        <v>0</v>
      </c>
      <c r="CS179" s="72">
        <f t="shared" si="249"/>
        <v>0</v>
      </c>
      <c r="CT179" s="72">
        <f t="shared" si="249"/>
        <v>0</v>
      </c>
      <c r="CU179" s="72">
        <f t="shared" si="249"/>
        <v>0</v>
      </c>
      <c r="CV179" s="72">
        <f t="shared" si="249"/>
        <v>1820223.2630288166</v>
      </c>
      <c r="CW179" s="72">
        <f t="shared" si="249"/>
        <v>1820223.2630288166</v>
      </c>
      <c r="CX179" s="72">
        <f t="shared" si="249"/>
        <v>1820223.2630288166</v>
      </c>
      <c r="CY179" s="72">
        <f t="shared" si="249"/>
        <v>0</v>
      </c>
      <c r="CZ179" s="72">
        <f t="shared" si="249"/>
        <v>0</v>
      </c>
      <c r="DA179" s="72">
        <f t="shared" si="249"/>
        <v>0</v>
      </c>
      <c r="DB179" s="72">
        <f t="shared" si="215"/>
        <v>0</v>
      </c>
      <c r="DC179" s="72">
        <f t="shared" si="215"/>
        <v>0</v>
      </c>
      <c r="DD179" s="72">
        <f t="shared" si="215"/>
        <v>0</v>
      </c>
      <c r="DE179" s="72">
        <f t="shared" si="215"/>
        <v>0</v>
      </c>
      <c r="DF179" s="72">
        <f t="shared" si="215"/>
        <v>0</v>
      </c>
      <c r="DG179" s="73"/>
      <c r="DI179" s="72">
        <f t="shared" si="280"/>
        <v>0</v>
      </c>
      <c r="DJ179" s="72">
        <f t="shared" si="280"/>
        <v>0</v>
      </c>
      <c r="DK179" s="72">
        <f t="shared" si="280"/>
        <v>0</v>
      </c>
      <c r="DL179" s="72">
        <f t="shared" si="280"/>
        <v>0</v>
      </c>
      <c r="DM179" s="72">
        <f t="shared" si="280"/>
        <v>0</v>
      </c>
      <c r="DN179" s="72">
        <f t="shared" si="280"/>
        <v>187663.41516178547</v>
      </c>
      <c r="DO179" s="72">
        <f t="shared" si="280"/>
        <v>187663.41516178547</v>
      </c>
      <c r="DP179" s="72">
        <f t="shared" si="280"/>
        <v>187663.41516178547</v>
      </c>
      <c r="DQ179" s="72">
        <f t="shared" si="280"/>
        <v>0</v>
      </c>
      <c r="DR179" s="72">
        <f t="shared" si="280"/>
        <v>0</v>
      </c>
      <c r="DS179" s="72">
        <f t="shared" si="280"/>
        <v>0</v>
      </c>
      <c r="DT179" s="72">
        <f t="shared" si="280"/>
        <v>0</v>
      </c>
      <c r="DU179" s="72">
        <f t="shared" si="280"/>
        <v>0</v>
      </c>
      <c r="DV179" s="72">
        <f t="shared" si="280"/>
        <v>0</v>
      </c>
      <c r="DW179" s="72">
        <f t="shared" si="280"/>
        <v>0</v>
      </c>
      <c r="DX179" s="72">
        <f t="shared" si="280"/>
        <v>0</v>
      </c>
      <c r="EA179" s="72">
        <f t="shared" si="254"/>
        <v>0</v>
      </c>
      <c r="EB179" s="72">
        <f t="shared" si="255"/>
        <v>0</v>
      </c>
      <c r="EC179" s="72">
        <f t="shared" si="250"/>
        <v>0</v>
      </c>
      <c r="ED179" s="72">
        <f t="shared" si="250"/>
        <v>0</v>
      </c>
      <c r="EE179" s="72">
        <f t="shared" si="250"/>
        <v>0</v>
      </c>
      <c r="EF179" s="72">
        <f t="shared" si="250"/>
        <v>144228.2342121398</v>
      </c>
      <c r="EG179" s="72">
        <f t="shared" si="250"/>
        <v>144228.2342121398</v>
      </c>
      <c r="EH179" s="72">
        <f t="shared" si="250"/>
        <v>144228.2342121398</v>
      </c>
      <c r="EI179" s="72">
        <f t="shared" si="250"/>
        <v>0</v>
      </c>
      <c r="EJ179" s="72">
        <f t="shared" si="250"/>
        <v>0</v>
      </c>
      <c r="EK179" s="72">
        <f t="shared" si="250"/>
        <v>0</v>
      </c>
      <c r="EL179" s="72">
        <f t="shared" si="216"/>
        <v>0</v>
      </c>
      <c r="EM179" s="72">
        <f t="shared" si="216"/>
        <v>0</v>
      </c>
      <c r="EN179" s="72">
        <f t="shared" si="216"/>
        <v>0</v>
      </c>
      <c r="EO179" s="72">
        <f t="shared" si="216"/>
        <v>0</v>
      </c>
      <c r="EP179" s="72">
        <f t="shared" si="216"/>
        <v>0</v>
      </c>
      <c r="ES179" s="72">
        <f t="shared" si="256"/>
        <v>0</v>
      </c>
      <c r="ET179" s="72">
        <f t="shared" si="257"/>
        <v>0</v>
      </c>
      <c r="EU179" s="72">
        <f t="shared" si="251"/>
        <v>0</v>
      </c>
      <c r="EV179" s="72">
        <f t="shared" si="251"/>
        <v>0</v>
      </c>
      <c r="EW179" s="72">
        <f t="shared" si="251"/>
        <v>0</v>
      </c>
      <c r="EX179" s="72">
        <f t="shared" si="251"/>
        <v>65837.5</v>
      </c>
      <c r="EY179" s="72">
        <f t="shared" si="251"/>
        <v>65837.5</v>
      </c>
      <c r="EZ179" s="72">
        <f t="shared" si="251"/>
        <v>65837.5</v>
      </c>
      <c r="FA179" s="72">
        <f t="shared" si="251"/>
        <v>0</v>
      </c>
      <c r="FB179" s="72">
        <f t="shared" si="251"/>
        <v>0</v>
      </c>
      <c r="FC179" s="72">
        <f t="shared" si="251"/>
        <v>0</v>
      </c>
      <c r="FD179" s="72">
        <f t="shared" si="217"/>
        <v>0</v>
      </c>
      <c r="FE179" s="72">
        <f t="shared" si="217"/>
        <v>0</v>
      </c>
      <c r="FF179" s="72">
        <f t="shared" si="217"/>
        <v>0</v>
      </c>
      <c r="FG179" s="72">
        <f t="shared" si="217"/>
        <v>0</v>
      </c>
      <c r="FH179" s="72">
        <f t="shared" si="217"/>
        <v>0</v>
      </c>
      <c r="FK179" s="72">
        <f t="shared" si="263"/>
        <v>0</v>
      </c>
      <c r="FL179" s="72">
        <f t="shared" si="263"/>
        <v>0</v>
      </c>
      <c r="FM179" s="72">
        <f t="shared" si="263"/>
        <v>0</v>
      </c>
      <c r="FN179" s="72">
        <f t="shared" si="263"/>
        <v>0</v>
      </c>
      <c r="FO179" s="72">
        <f t="shared" si="263"/>
        <v>0</v>
      </c>
      <c r="FP179" s="72">
        <f t="shared" si="263"/>
        <v>0</v>
      </c>
      <c r="FQ179" s="72">
        <f t="shared" si="263"/>
        <v>0</v>
      </c>
      <c r="FR179" s="72">
        <f t="shared" si="263"/>
        <v>0</v>
      </c>
      <c r="FS179" s="72">
        <f t="shared" si="263"/>
        <v>0</v>
      </c>
      <c r="FT179" s="72">
        <f t="shared" si="263"/>
        <v>0</v>
      </c>
      <c r="FU179" s="72">
        <f t="shared" si="263"/>
        <v>0</v>
      </c>
      <c r="FV179" s="72">
        <f t="shared" si="263"/>
        <v>0</v>
      </c>
      <c r="FW179" s="72">
        <f t="shared" si="263"/>
        <v>0</v>
      </c>
      <c r="FX179" s="72">
        <f t="shared" si="263"/>
        <v>0</v>
      </c>
      <c r="FY179" s="72">
        <f t="shared" si="263"/>
        <v>0</v>
      </c>
      <c r="FZ179" s="72">
        <f t="shared" ref="FZ179:FZ188" si="286">+AF179*$BT179</f>
        <v>0</v>
      </c>
    </row>
    <row r="180" spans="2:182" s="63" customFormat="1" x14ac:dyDescent="0.25">
      <c r="B180" s="59">
        <v>160</v>
      </c>
      <c r="C180" s="60" t="s">
        <v>30</v>
      </c>
      <c r="D180" s="61" t="s">
        <v>17</v>
      </c>
      <c r="E180" s="74" t="s">
        <v>136</v>
      </c>
      <c r="F180" s="74" t="s">
        <v>137</v>
      </c>
      <c r="H180" s="64">
        <v>44887</v>
      </c>
      <c r="I180" s="64">
        <v>44897</v>
      </c>
      <c r="J180" s="64">
        <v>44904</v>
      </c>
      <c r="K180" s="64">
        <v>44912</v>
      </c>
      <c r="L180" s="64">
        <v>44915</v>
      </c>
      <c r="M180" s="64">
        <v>44927</v>
      </c>
      <c r="N180" s="64">
        <v>45017</v>
      </c>
      <c r="O180" s="65">
        <v>3</v>
      </c>
      <c r="Q180" s="65">
        <v>0</v>
      </c>
      <c r="R180" s="65">
        <v>0</v>
      </c>
      <c r="S180" s="66">
        <v>0</v>
      </c>
      <c r="T180" s="66">
        <v>0</v>
      </c>
      <c r="U180" s="66">
        <v>0</v>
      </c>
      <c r="V180" s="66">
        <v>1</v>
      </c>
      <c r="W180" s="66">
        <v>1</v>
      </c>
      <c r="X180" s="66">
        <v>1</v>
      </c>
      <c r="Y180" s="66">
        <v>0</v>
      </c>
      <c r="Z180" s="66"/>
      <c r="AA180" s="66"/>
      <c r="AB180" s="66"/>
      <c r="AC180" s="65"/>
      <c r="AD180" s="65"/>
      <c r="AE180" s="65"/>
      <c r="AF180" s="65"/>
      <c r="AG180" s="65"/>
      <c r="AI180" s="65">
        <f t="shared" si="0"/>
        <v>3</v>
      </c>
      <c r="AK180" s="67">
        <v>1517405.8105456776</v>
      </c>
      <c r="AL180" s="67">
        <v>158333</v>
      </c>
      <c r="AM180" s="67">
        <v>0</v>
      </c>
      <c r="AN180" s="67">
        <v>55000</v>
      </c>
      <c r="AO180" s="67">
        <f t="shared" si="264"/>
        <v>191872.09380748009</v>
      </c>
      <c r="AP180" s="67">
        <f t="shared" si="265"/>
        <v>117301.71673819744</v>
      </c>
      <c r="AQ180" s="67">
        <f t="shared" si="266"/>
        <v>10054.432863274065</v>
      </c>
      <c r="AR180" s="67">
        <f t="shared" si="267"/>
        <v>0</v>
      </c>
      <c r="AS180" s="67">
        <f t="shared" si="237"/>
        <v>23156.422685469031</v>
      </c>
      <c r="AT180" s="67">
        <f t="shared" si="26"/>
        <v>1388354.1444512568</v>
      </c>
      <c r="AU180" s="68"/>
      <c r="AV180" s="69">
        <f t="shared" si="238"/>
        <v>1517405.8105456776</v>
      </c>
      <c r="AW180" s="69">
        <f t="shared" si="238"/>
        <v>158333</v>
      </c>
      <c r="AX180" s="69">
        <f t="shared" si="238"/>
        <v>0</v>
      </c>
      <c r="AY180" s="69">
        <f t="shared" si="230"/>
        <v>55000</v>
      </c>
      <c r="AZ180" s="67">
        <f t="shared" si="268"/>
        <v>40217.731453096261</v>
      </c>
      <c r="BA180" s="69">
        <f t="shared" si="269"/>
        <v>0</v>
      </c>
      <c r="BB180" s="69">
        <f t="shared" si="270"/>
        <v>15919.518700183937</v>
      </c>
      <c r="BC180" s="69">
        <f t="shared" si="271"/>
        <v>33347.202329858985</v>
      </c>
      <c r="BD180" s="69">
        <f t="shared" si="28"/>
        <v>97751.430615164514</v>
      </c>
      <c r="BE180" s="69">
        <f t="shared" si="239"/>
        <v>85354.076843194358</v>
      </c>
      <c r="BF180" s="69">
        <f t="shared" si="272"/>
        <v>4557.9077034265902</v>
      </c>
      <c r="BG180" s="69">
        <f t="shared" si="273"/>
        <v>144228.2342121398</v>
      </c>
      <c r="BH180" s="69">
        <f t="shared" si="274"/>
        <v>62500</v>
      </c>
      <c r="BI180" s="69">
        <f t="shared" si="275"/>
        <v>3337.5</v>
      </c>
      <c r="BJ180" s="69">
        <f t="shared" si="240"/>
        <v>0</v>
      </c>
      <c r="BK180" s="69">
        <f t="shared" si="276"/>
        <v>0</v>
      </c>
      <c r="BL180" s="69">
        <f t="shared" si="241"/>
        <v>0</v>
      </c>
      <c r="BM180" s="69"/>
      <c r="BN180" s="69">
        <f t="shared" si="29"/>
        <v>2217952.4124027421</v>
      </c>
      <c r="BO180" s="70"/>
      <c r="BP180" s="71">
        <f t="shared" si="281"/>
        <v>1820223.2630288166</v>
      </c>
      <c r="BQ180" s="71">
        <f t="shared" si="282"/>
        <v>187663.41516178547</v>
      </c>
      <c r="BR180" s="71">
        <f t="shared" si="283"/>
        <v>144228.2342121398</v>
      </c>
      <c r="BS180" s="71">
        <f t="shared" si="284"/>
        <v>65837.5</v>
      </c>
      <c r="BT180" s="71">
        <f t="shared" si="277"/>
        <v>0</v>
      </c>
      <c r="BU180" s="71">
        <f t="shared" si="285"/>
        <v>2217952.4124027416</v>
      </c>
      <c r="BW180" s="68"/>
      <c r="BX180" s="71">
        <f t="shared" si="278"/>
        <v>0</v>
      </c>
      <c r="BY180" s="71">
        <f t="shared" si="278"/>
        <v>0</v>
      </c>
      <c r="BZ180" s="71">
        <f t="shared" si="278"/>
        <v>0</v>
      </c>
      <c r="CA180" s="71">
        <f t="shared" si="278"/>
        <v>0</v>
      </c>
      <c r="CB180" s="71">
        <f t="shared" si="278"/>
        <v>0</v>
      </c>
      <c r="CC180" s="71">
        <f t="shared" si="278"/>
        <v>2217952.4124027421</v>
      </c>
      <c r="CD180" s="71">
        <f t="shared" si="278"/>
        <v>2217952.4124027421</v>
      </c>
      <c r="CE180" s="71">
        <f t="shared" si="278"/>
        <v>2217952.4124027421</v>
      </c>
      <c r="CF180" s="71">
        <f t="shared" si="278"/>
        <v>0</v>
      </c>
      <c r="CG180" s="71">
        <f t="shared" si="278"/>
        <v>0</v>
      </c>
      <c r="CH180" s="71">
        <f t="shared" si="278"/>
        <v>0</v>
      </c>
      <c r="CI180" s="71">
        <f t="shared" si="278"/>
        <v>0</v>
      </c>
      <c r="CJ180" s="71">
        <f t="shared" si="278"/>
        <v>0</v>
      </c>
      <c r="CK180" s="71">
        <f t="shared" si="278"/>
        <v>0</v>
      </c>
      <c r="CL180" s="71">
        <f t="shared" si="278"/>
        <v>0</v>
      </c>
      <c r="CM180" s="71">
        <f t="shared" si="278"/>
        <v>0</v>
      </c>
      <c r="CN180" s="71">
        <f t="shared" si="279"/>
        <v>0</v>
      </c>
      <c r="CQ180" s="72">
        <f t="shared" si="252"/>
        <v>0</v>
      </c>
      <c r="CR180" s="72">
        <f t="shared" si="253"/>
        <v>0</v>
      </c>
      <c r="CS180" s="72">
        <f t="shared" si="249"/>
        <v>0</v>
      </c>
      <c r="CT180" s="72">
        <f t="shared" si="249"/>
        <v>0</v>
      </c>
      <c r="CU180" s="72">
        <f t="shared" si="249"/>
        <v>0</v>
      </c>
      <c r="CV180" s="72">
        <f t="shared" si="249"/>
        <v>1820223.2630288166</v>
      </c>
      <c r="CW180" s="72">
        <f t="shared" si="249"/>
        <v>1820223.2630288166</v>
      </c>
      <c r="CX180" s="72">
        <f t="shared" si="249"/>
        <v>1820223.2630288166</v>
      </c>
      <c r="CY180" s="72">
        <f t="shared" si="249"/>
        <v>0</v>
      </c>
      <c r="CZ180" s="72">
        <f t="shared" si="249"/>
        <v>0</v>
      </c>
      <c r="DA180" s="72">
        <f t="shared" si="249"/>
        <v>0</v>
      </c>
      <c r="DB180" s="72">
        <f t="shared" si="215"/>
        <v>0</v>
      </c>
      <c r="DC180" s="72">
        <f t="shared" si="215"/>
        <v>0</v>
      </c>
      <c r="DD180" s="72">
        <f t="shared" si="215"/>
        <v>0</v>
      </c>
      <c r="DE180" s="72">
        <f t="shared" si="215"/>
        <v>0</v>
      </c>
      <c r="DF180" s="72">
        <f t="shared" si="215"/>
        <v>0</v>
      </c>
      <c r="DG180" s="73"/>
      <c r="DI180" s="72">
        <f t="shared" si="280"/>
        <v>0</v>
      </c>
      <c r="DJ180" s="72">
        <f t="shared" si="280"/>
        <v>0</v>
      </c>
      <c r="DK180" s="72">
        <f t="shared" si="280"/>
        <v>0</v>
      </c>
      <c r="DL180" s="72">
        <f t="shared" si="280"/>
        <v>0</v>
      </c>
      <c r="DM180" s="72">
        <f t="shared" si="280"/>
        <v>0</v>
      </c>
      <c r="DN180" s="72">
        <f t="shared" si="280"/>
        <v>187663.41516178547</v>
      </c>
      <c r="DO180" s="72">
        <f t="shared" si="280"/>
        <v>187663.41516178547</v>
      </c>
      <c r="DP180" s="72">
        <f t="shared" si="280"/>
        <v>187663.41516178547</v>
      </c>
      <c r="DQ180" s="72">
        <f t="shared" si="280"/>
        <v>0</v>
      </c>
      <c r="DR180" s="72">
        <f t="shared" si="280"/>
        <v>0</v>
      </c>
      <c r="DS180" s="72">
        <f t="shared" si="280"/>
        <v>0</v>
      </c>
      <c r="DT180" s="72">
        <f t="shared" si="280"/>
        <v>0</v>
      </c>
      <c r="DU180" s="72">
        <f t="shared" si="280"/>
        <v>0</v>
      </c>
      <c r="DV180" s="72">
        <f t="shared" si="280"/>
        <v>0</v>
      </c>
      <c r="DW180" s="72">
        <f t="shared" si="280"/>
        <v>0</v>
      </c>
      <c r="DX180" s="72">
        <f t="shared" si="280"/>
        <v>0</v>
      </c>
      <c r="EA180" s="72">
        <f t="shared" si="254"/>
        <v>0</v>
      </c>
      <c r="EB180" s="72">
        <f t="shared" si="255"/>
        <v>0</v>
      </c>
      <c r="EC180" s="72">
        <f t="shared" si="250"/>
        <v>0</v>
      </c>
      <c r="ED180" s="72">
        <f t="shared" si="250"/>
        <v>0</v>
      </c>
      <c r="EE180" s="72">
        <f t="shared" si="250"/>
        <v>0</v>
      </c>
      <c r="EF180" s="72">
        <f t="shared" si="250"/>
        <v>144228.2342121398</v>
      </c>
      <c r="EG180" s="72">
        <f t="shared" si="250"/>
        <v>144228.2342121398</v>
      </c>
      <c r="EH180" s="72">
        <f t="shared" si="250"/>
        <v>144228.2342121398</v>
      </c>
      <c r="EI180" s="72">
        <f t="shared" si="250"/>
        <v>0</v>
      </c>
      <c r="EJ180" s="72">
        <f t="shared" si="250"/>
        <v>0</v>
      </c>
      <c r="EK180" s="72">
        <f t="shared" si="250"/>
        <v>0</v>
      </c>
      <c r="EL180" s="72">
        <f t="shared" si="216"/>
        <v>0</v>
      </c>
      <c r="EM180" s="72">
        <f t="shared" si="216"/>
        <v>0</v>
      </c>
      <c r="EN180" s="72">
        <f t="shared" si="216"/>
        <v>0</v>
      </c>
      <c r="EO180" s="72">
        <f t="shared" si="216"/>
        <v>0</v>
      </c>
      <c r="EP180" s="72">
        <f t="shared" si="216"/>
        <v>0</v>
      </c>
      <c r="ES180" s="72">
        <f t="shared" si="256"/>
        <v>0</v>
      </c>
      <c r="ET180" s="72">
        <f t="shared" si="257"/>
        <v>0</v>
      </c>
      <c r="EU180" s="72">
        <f t="shared" si="251"/>
        <v>0</v>
      </c>
      <c r="EV180" s="72">
        <f t="shared" si="251"/>
        <v>0</v>
      </c>
      <c r="EW180" s="72">
        <f t="shared" si="251"/>
        <v>0</v>
      </c>
      <c r="EX180" s="72">
        <f t="shared" si="251"/>
        <v>65837.5</v>
      </c>
      <c r="EY180" s="72">
        <f t="shared" si="251"/>
        <v>65837.5</v>
      </c>
      <c r="EZ180" s="72">
        <f t="shared" si="251"/>
        <v>65837.5</v>
      </c>
      <c r="FA180" s="72">
        <f t="shared" si="251"/>
        <v>0</v>
      </c>
      <c r="FB180" s="72">
        <f t="shared" si="251"/>
        <v>0</v>
      </c>
      <c r="FC180" s="72">
        <f t="shared" si="251"/>
        <v>0</v>
      </c>
      <c r="FD180" s="72">
        <f t="shared" si="217"/>
        <v>0</v>
      </c>
      <c r="FE180" s="72">
        <f t="shared" si="217"/>
        <v>0</v>
      </c>
      <c r="FF180" s="72">
        <f t="shared" si="217"/>
        <v>0</v>
      </c>
      <c r="FG180" s="72">
        <f t="shared" si="217"/>
        <v>0</v>
      </c>
      <c r="FH180" s="72">
        <f t="shared" si="217"/>
        <v>0</v>
      </c>
      <c r="FK180" s="72">
        <f t="shared" ref="FK180:FZ195" si="287">+Q180*$BT180</f>
        <v>0</v>
      </c>
      <c r="FL180" s="72">
        <f t="shared" si="287"/>
        <v>0</v>
      </c>
      <c r="FM180" s="72">
        <f t="shared" si="287"/>
        <v>0</v>
      </c>
      <c r="FN180" s="72">
        <f t="shared" si="287"/>
        <v>0</v>
      </c>
      <c r="FO180" s="72">
        <f t="shared" si="287"/>
        <v>0</v>
      </c>
      <c r="FP180" s="72">
        <f t="shared" si="287"/>
        <v>0</v>
      </c>
      <c r="FQ180" s="72">
        <f t="shared" si="287"/>
        <v>0</v>
      </c>
      <c r="FR180" s="72">
        <f t="shared" si="287"/>
        <v>0</v>
      </c>
      <c r="FS180" s="72">
        <f t="shared" si="287"/>
        <v>0</v>
      </c>
      <c r="FT180" s="72">
        <f t="shared" si="287"/>
        <v>0</v>
      </c>
      <c r="FU180" s="72">
        <f t="shared" si="287"/>
        <v>0</v>
      </c>
      <c r="FV180" s="72">
        <f t="shared" si="287"/>
        <v>0</v>
      </c>
      <c r="FW180" s="72">
        <f t="shared" si="287"/>
        <v>0</v>
      </c>
      <c r="FX180" s="72">
        <f t="shared" si="287"/>
        <v>0</v>
      </c>
      <c r="FY180" s="72">
        <f t="shared" si="287"/>
        <v>0</v>
      </c>
      <c r="FZ180" s="72">
        <f t="shared" si="286"/>
        <v>0</v>
      </c>
    </row>
    <row r="181" spans="2:182" s="63" customFormat="1" x14ac:dyDescent="0.25">
      <c r="B181" s="59">
        <v>161</v>
      </c>
      <c r="C181" s="60" t="s">
        <v>30</v>
      </c>
      <c r="D181" s="61" t="s">
        <v>17</v>
      </c>
      <c r="E181" s="62" t="s">
        <v>136</v>
      </c>
      <c r="F181" s="74" t="s">
        <v>137</v>
      </c>
      <c r="H181" s="64">
        <v>44887</v>
      </c>
      <c r="I181" s="64">
        <v>44897</v>
      </c>
      <c r="J181" s="64">
        <v>44904</v>
      </c>
      <c r="K181" s="64">
        <v>44912</v>
      </c>
      <c r="L181" s="64">
        <v>44915</v>
      </c>
      <c r="M181" s="64">
        <v>44927</v>
      </c>
      <c r="N181" s="64">
        <v>45017</v>
      </c>
      <c r="O181" s="65">
        <v>3</v>
      </c>
      <c r="Q181" s="65">
        <v>0</v>
      </c>
      <c r="R181" s="65">
        <v>0</v>
      </c>
      <c r="S181" s="66">
        <v>0</v>
      </c>
      <c r="T181" s="66">
        <v>0</v>
      </c>
      <c r="U181" s="66">
        <v>0</v>
      </c>
      <c r="V181" s="66">
        <v>1</v>
      </c>
      <c r="W181" s="66">
        <v>1</v>
      </c>
      <c r="X181" s="66">
        <v>1</v>
      </c>
      <c r="Y181" s="66">
        <v>0</v>
      </c>
      <c r="Z181" s="66"/>
      <c r="AA181" s="66"/>
      <c r="AB181" s="66"/>
      <c r="AC181" s="65"/>
      <c r="AD181" s="65"/>
      <c r="AE181" s="65"/>
      <c r="AF181" s="65"/>
      <c r="AG181" s="65"/>
      <c r="AI181" s="65">
        <f t="shared" si="0"/>
        <v>3</v>
      </c>
      <c r="AK181" s="67">
        <v>1517405.8105456776</v>
      </c>
      <c r="AL181" s="67">
        <v>158333</v>
      </c>
      <c r="AM181" s="67">
        <v>0</v>
      </c>
      <c r="AN181" s="67">
        <v>55000</v>
      </c>
      <c r="AO181" s="67">
        <f t="shared" ref="AO181:AO188" si="288">IF(AK181=0,0,Max_AFP*(IF(AK181+AL181+AM181&gt;Max_CotObl,Max_CotObl,AK181+AL181+AM181)+AM181))</f>
        <v>191872.09380748009</v>
      </c>
      <c r="AP181" s="67">
        <f t="shared" ref="AP181:AP188" si="289">IF(AL181=0,0,Salud*(IF(AK181+AL181+AM181&gt;Max_CotObl,Max_CotObl,AK181+AL181+AM181)+AM181))</f>
        <v>117301.71673819744</v>
      </c>
      <c r="AQ181" s="67">
        <f t="shared" ref="AQ181:AQ188" si="290">IF(AK181=0,0,SegC_Trab*(IF(AK181+AL181+AM181&gt;Max_SegCes,Max_SegCes,AK181+AL181+AM181)))</f>
        <v>10054.432863274065</v>
      </c>
      <c r="AR181" s="67">
        <f t="shared" ref="AR181:AR188" si="291">IF(AK181=0,0,Trab_Pesado*(IF(AK181+AL181+AM181&gt;Max_CotObl,Max_CotObl,AK181+AL181+AM181)))</f>
        <v>0</v>
      </c>
      <c r="AS181" s="67">
        <f t="shared" ref="AS181:AS195" si="292">IF(AK181=0,0,IF(AK181="","",VLOOKUP(IF((AK181+AL181+AM181-AO181-AP181-AQ181)/UTM&lt;=$D$220,"Tramo1",IF((AK181+AL181+AM181-AO181-AP181-AQ181)/UTM&lt;=$D$221,"Tramo2",IF((AK181+AL181+AM181-AO181-AP181-AQ181)/UTM&lt;=$D$222,"Tramo3",IF((AK181+AL181+AM181-AO181-AP181-AQ181)/UTM&lt;=$D$223,"Tramo4",IF((AK181+AL181+AM181-AO181-AP181-AQ181)/UTM&lt;=$D$224,"Tramo5",IF((AK181+AL181+AM181-AO181-AP181-AQ181)/UTM&lt;=$D$225,"Tramo6",IF((AK181+AL181+AM181-AO181-AP181-AQ181)/UTM&lt;=$D$226,"Tramo7",0))))))),$B$220:$G$226,4,FALSE)*(AK181+AL181+AM181-AO181-AP181-AQ181)))-IF(AK181=0,0,IF(AK181="","",VLOOKUP(IF((AK181+AL181+AM181-AO181-AP181-AQ181)/UTM&lt;=$D$220,"Tramo1",IF((AK181+AL181+AM181-AO181-AP181-AQ181)/UTM&lt;=$D$221,"Tramo2",IF((AK181+AL181+AM181-AO181-AP181-AQ181)/UTM&lt;=$D$222,"Tramo3",IF((AK181+AL181+AM181-AO181-AP181-AQ181)/UTM&lt;=$D$223,"Tramo4",IF((AK181+AL181+AM181-AO181-AP181-AQ181)/UTM&lt;=$D$224,"Tramo5",IF((AK181+AL181+AM181-AO181-AP181-AQ181)/UTM&lt;=$D$225,"Tramo6",IF((AK181+AL181+AM181-AO181-AP181-AQ181)/UTM&lt;=$D$226,"Tramo7",0))))))),$B$220:$G$226,6,FALSE)))</f>
        <v>23156.422685469031</v>
      </c>
      <c r="AT181" s="67">
        <f t="shared" si="26"/>
        <v>1388354.1444512568</v>
      </c>
      <c r="AU181" s="68"/>
      <c r="AV181" s="69">
        <f t="shared" si="238"/>
        <v>1517405.8105456776</v>
      </c>
      <c r="AW181" s="69">
        <f t="shared" si="238"/>
        <v>158333</v>
      </c>
      <c r="AX181" s="69">
        <f t="shared" si="238"/>
        <v>0</v>
      </c>
      <c r="AY181" s="69">
        <f t="shared" si="238"/>
        <v>55000</v>
      </c>
      <c r="AZ181" s="67">
        <f t="shared" ref="AZ181:AZ188" si="293">IF(AK181=0,0,SegC_Emp*(IF(AK181+AL181+AM181&gt;Max_SegCes,Max_SegCes,AK181+AL181+AM181)))</f>
        <v>40217.731453096261</v>
      </c>
      <c r="BA181" s="69">
        <f t="shared" ref="BA181:BA188" si="294">IF(AK181=0,0,Trab_Pesado*(IF(AK181+AL181+AM181&gt;Max_CotObl,Max_CotObl,AK181+AL181+AM181)))</f>
        <v>0</v>
      </c>
      <c r="BB181" s="69">
        <f t="shared" ref="BB181:BB188" si="295">IF(AK181=0,0,ATEP*(IF(AK181+AL181+AM181&gt;Max_CotObl,Max_CotObl,AK181+AL181+AM181)))</f>
        <v>15919.518700183937</v>
      </c>
      <c r="BC181" s="69">
        <f t="shared" ref="BC181:BC188" si="296">IF(AK181=0,0,SIS*(IF(AK181+AL181+AM181&gt;Max_CotObl,Max_CotObl,AK181+AL181+AM181)))</f>
        <v>33347.202329858985</v>
      </c>
      <c r="BD181" s="69">
        <f t="shared" si="28"/>
        <v>97751.430615164514</v>
      </c>
      <c r="BE181" s="69">
        <f t="shared" ref="BE181:BE195" si="297">IF(AK181=0,0,(AK181)*(VLOOKUP(E181,$C$244:$N$254,10,FALSE))*($E$240*$E$239)/Plazo_meses/IF(OR(E181="4X4",E181="7X7",E181="10X10",E181="14X14",E181="15X15"),2,1))</f>
        <v>85354.076843194358</v>
      </c>
      <c r="BF181" s="69">
        <f t="shared" ref="BF181:BF188" si="298">IF(AK181=0,0,-AZ181+SegC_Emp*IF(BE181+IF(AK181+AL181+AM181&gt;Max_SegCes,Max_SegCes,AK181+AL181+AM181)&gt;Max_SegCes,Max_SegCes,BE181+IF(AK181+AL181+AM181&gt;Max_SegCes,Max_SegCes,AK181+AL181+AM181)))+IF(AK181=0,0,-BB181+ATEP*IF(BE181+IF(AK181+AL181+AM181&gt;Max_CotObl,Max_CotObl,AK181+AL181+AM181)&gt;Max_CotObl,Max_CotObl,BE181+IF(AK181+AL181+AM181&gt;Max_CotObl,Max_CotObl,AK181+AL181+AM181)))+IF(AK181=0,0,-BC181+SIS*IF(BE181+IF(AK181+AL181+AM181&gt;Max_CotObl,Max_CotObl,AK181+AL181+AM181)&gt;Max_CotObl,Max_CotObl,BE181+IF(AK181+AL181+AM181&gt;Max_CotObl,Max_CotObl,AK181+AL181+AM181)))</f>
        <v>4557.9077034265902</v>
      </c>
      <c r="BG181" s="69">
        <f t="shared" ref="BG181:BG188" si="299">IF(AK181=0,0,(IF(AK181+AL181+AM181+AN181&gt;Max_IAS,Max_IAS,AK181+AL181+AM181+AN181)/30)*2.5)</f>
        <v>144228.2342121398</v>
      </c>
      <c r="BH181" s="69">
        <f t="shared" ref="BH181:BH188" si="300">IF(AV181=0,0,(Cant_Aguinaldo*Valor_Aguinaldo/Plazo_meses))</f>
        <v>62500</v>
      </c>
      <c r="BI181" s="69">
        <f t="shared" ref="BI181:BI188" si="301">IF(AK181=0,0,-AZ181+SegC_Emp*IF(Valor_Aguinaldo+IF(AK181+AL181+AM181&gt;Max_SegCes,Max_SegCes,AK181+AL181+AM181)&gt;Max_SegCes,Max_SegCes,Valor_Aguinaldo+IF(AK181+AL181+AM181&gt;Max_SegCes,Max_SegCes,AK181+AL181+AM181)))/Plazo_meses*Cant_Aguinaldo+IF(AK181=0,0,-BB181+ATEP*IF(Valor_Aguinaldo+IF(AK181+AL181+AM181&gt;Max_CotObl,Max_CotObl,AK181+AL181+AM181)&gt;Max_CotObl,Max_CotObl,Valor_Aguinaldo+IF(AK181+AL181+AM181&gt;Max_CotObl,Max_CotObl,AK181+AL181+AM181)))/Plazo_meses*Cant_Aguinaldo+IF(AK181=0,0,-BC181+SIS*IF(Valor_Aguinaldo+IF(AK181+AL181+AM181&gt;Max_CotObl,Max_CotObl,AK181+AL181+AM181)&gt;Max_CotObl,Max_CotObl,Valor_Aguinaldo+IF(AK181+AL181+AM181&gt;Max_CotObl,Max_CotObl,AK181+AL181+AM181)))/Plazo_meses*Cant_Aguinaldo</f>
        <v>3337.5</v>
      </c>
      <c r="BJ181" s="69">
        <f t="shared" si="240"/>
        <v>0</v>
      </c>
      <c r="BK181" s="69">
        <f t="shared" ref="BK181:BK188" si="302">IF(AK181=0,0,(-AZ181+SegC_Emp*IF(BJ181*4+IF(AK181+AL181+AM181&gt;Max_SegCes,Max_SegCes,AK181+AL181+AM181)&gt;Max_SegCes,Max_SegCes,BJ181*4+IF(AK181+AL181+AM181&gt;Max_SegCes,Max_SegCes,AK181+AL181+AM181)))/12*3)</f>
        <v>0</v>
      </c>
      <c r="BL181" s="69">
        <f t="shared" si="241"/>
        <v>0</v>
      </c>
      <c r="BM181" s="69"/>
      <c r="BN181" s="69">
        <f t="shared" si="29"/>
        <v>2217952.4124027421</v>
      </c>
      <c r="BO181" s="70"/>
      <c r="BP181" s="71">
        <f>+SUM(AV181:BC181)</f>
        <v>1820223.2630288166</v>
      </c>
      <c r="BQ181" s="71">
        <f>+SUM(BD181:BF181)</f>
        <v>187663.41516178547</v>
      </c>
      <c r="BR181" s="71">
        <f>+SUM(BG181)</f>
        <v>144228.2342121398</v>
      </c>
      <c r="BS181" s="71">
        <f>+SUM(BH181:BI181)</f>
        <v>65837.5</v>
      </c>
      <c r="BT181" s="71">
        <f t="shared" si="277"/>
        <v>0</v>
      </c>
      <c r="BU181" s="71">
        <f>+SUM(BP181:BT181)</f>
        <v>2217952.4124027416</v>
      </c>
      <c r="BW181" s="68"/>
      <c r="BX181" s="71">
        <f t="shared" si="278"/>
        <v>0</v>
      </c>
      <c r="BY181" s="71">
        <f t="shared" si="278"/>
        <v>0</v>
      </c>
      <c r="BZ181" s="71">
        <f t="shared" si="278"/>
        <v>0</v>
      </c>
      <c r="CA181" s="71">
        <f t="shared" si="278"/>
        <v>0</v>
      </c>
      <c r="CB181" s="71">
        <f t="shared" si="278"/>
        <v>0</v>
      </c>
      <c r="CC181" s="71">
        <f t="shared" si="278"/>
        <v>2217952.4124027421</v>
      </c>
      <c r="CD181" s="71">
        <f t="shared" si="278"/>
        <v>2217952.4124027421</v>
      </c>
      <c r="CE181" s="71">
        <f t="shared" si="278"/>
        <v>2217952.4124027421</v>
      </c>
      <c r="CF181" s="71">
        <f t="shared" si="278"/>
        <v>0</v>
      </c>
      <c r="CG181" s="71">
        <f t="shared" si="278"/>
        <v>0</v>
      </c>
      <c r="CH181" s="71">
        <f t="shared" si="278"/>
        <v>0</v>
      </c>
      <c r="CI181" s="71">
        <f t="shared" si="278"/>
        <v>0</v>
      </c>
      <c r="CJ181" s="71">
        <f t="shared" si="278"/>
        <v>0</v>
      </c>
      <c r="CK181" s="71">
        <f t="shared" si="278"/>
        <v>0</v>
      </c>
      <c r="CL181" s="71">
        <f t="shared" si="278"/>
        <v>0</v>
      </c>
      <c r="CM181" s="71">
        <f t="shared" si="278"/>
        <v>0</v>
      </c>
      <c r="CN181" s="71">
        <f t="shared" si="279"/>
        <v>0</v>
      </c>
      <c r="CQ181" s="72">
        <f t="shared" si="252"/>
        <v>0</v>
      </c>
      <c r="CR181" s="72">
        <f t="shared" si="253"/>
        <v>0</v>
      </c>
      <c r="CS181" s="72">
        <f t="shared" si="249"/>
        <v>0</v>
      </c>
      <c r="CT181" s="72">
        <f t="shared" si="249"/>
        <v>0</v>
      </c>
      <c r="CU181" s="72">
        <f t="shared" si="249"/>
        <v>0</v>
      </c>
      <c r="CV181" s="72">
        <f t="shared" si="249"/>
        <v>1820223.2630288166</v>
      </c>
      <c r="CW181" s="72">
        <f t="shared" si="249"/>
        <v>1820223.2630288166</v>
      </c>
      <c r="CX181" s="72">
        <f t="shared" si="249"/>
        <v>1820223.2630288166</v>
      </c>
      <c r="CY181" s="72">
        <f t="shared" si="249"/>
        <v>0</v>
      </c>
      <c r="CZ181" s="72">
        <f t="shared" si="249"/>
        <v>0</v>
      </c>
      <c r="DA181" s="72">
        <f t="shared" si="249"/>
        <v>0</v>
      </c>
      <c r="DB181" s="72">
        <f t="shared" si="215"/>
        <v>0</v>
      </c>
      <c r="DC181" s="72">
        <f t="shared" si="215"/>
        <v>0</v>
      </c>
      <c r="DD181" s="72">
        <f t="shared" si="215"/>
        <v>0</v>
      </c>
      <c r="DE181" s="72">
        <f t="shared" si="215"/>
        <v>0</v>
      </c>
      <c r="DF181" s="72">
        <f t="shared" si="215"/>
        <v>0</v>
      </c>
      <c r="DG181" s="73"/>
      <c r="DI181" s="72">
        <f t="shared" si="280"/>
        <v>0</v>
      </c>
      <c r="DJ181" s="72">
        <f t="shared" si="280"/>
        <v>0</v>
      </c>
      <c r="DK181" s="72">
        <f t="shared" si="280"/>
        <v>0</v>
      </c>
      <c r="DL181" s="72">
        <f t="shared" si="280"/>
        <v>0</v>
      </c>
      <c r="DM181" s="72">
        <f t="shared" si="280"/>
        <v>0</v>
      </c>
      <c r="DN181" s="72">
        <f t="shared" si="280"/>
        <v>187663.41516178547</v>
      </c>
      <c r="DO181" s="72">
        <f t="shared" si="280"/>
        <v>187663.41516178547</v>
      </c>
      <c r="DP181" s="72">
        <f t="shared" si="280"/>
        <v>187663.41516178547</v>
      </c>
      <c r="DQ181" s="72">
        <f t="shared" si="280"/>
        <v>0</v>
      </c>
      <c r="DR181" s="72">
        <f t="shared" si="280"/>
        <v>0</v>
      </c>
      <c r="DS181" s="72">
        <f t="shared" si="280"/>
        <v>0</v>
      </c>
      <c r="DT181" s="72">
        <f t="shared" si="280"/>
        <v>0</v>
      </c>
      <c r="DU181" s="72">
        <f t="shared" si="280"/>
        <v>0</v>
      </c>
      <c r="DV181" s="72">
        <f t="shared" si="280"/>
        <v>0</v>
      </c>
      <c r="DW181" s="72">
        <f t="shared" si="280"/>
        <v>0</v>
      </c>
      <c r="DX181" s="72">
        <f t="shared" si="280"/>
        <v>0</v>
      </c>
      <c r="EA181" s="72">
        <f t="shared" si="254"/>
        <v>0</v>
      </c>
      <c r="EB181" s="72">
        <f t="shared" si="255"/>
        <v>0</v>
      </c>
      <c r="EC181" s="72">
        <f t="shared" si="250"/>
        <v>0</v>
      </c>
      <c r="ED181" s="72">
        <f t="shared" si="250"/>
        <v>0</v>
      </c>
      <c r="EE181" s="72">
        <f t="shared" si="250"/>
        <v>0</v>
      </c>
      <c r="EF181" s="72">
        <f t="shared" si="250"/>
        <v>144228.2342121398</v>
      </c>
      <c r="EG181" s="72">
        <f t="shared" si="250"/>
        <v>144228.2342121398</v>
      </c>
      <c r="EH181" s="72">
        <f t="shared" si="250"/>
        <v>144228.2342121398</v>
      </c>
      <c r="EI181" s="72">
        <f t="shared" si="250"/>
        <v>0</v>
      </c>
      <c r="EJ181" s="72">
        <f t="shared" si="250"/>
        <v>0</v>
      </c>
      <c r="EK181" s="72">
        <f t="shared" si="250"/>
        <v>0</v>
      </c>
      <c r="EL181" s="72">
        <f t="shared" si="216"/>
        <v>0</v>
      </c>
      <c r="EM181" s="72">
        <f t="shared" si="216"/>
        <v>0</v>
      </c>
      <c r="EN181" s="72">
        <f t="shared" si="216"/>
        <v>0</v>
      </c>
      <c r="EO181" s="72">
        <f t="shared" si="216"/>
        <v>0</v>
      </c>
      <c r="EP181" s="72">
        <f t="shared" si="216"/>
        <v>0</v>
      </c>
      <c r="ES181" s="72">
        <f t="shared" si="256"/>
        <v>0</v>
      </c>
      <c r="ET181" s="72">
        <f t="shared" si="257"/>
        <v>0</v>
      </c>
      <c r="EU181" s="72">
        <f t="shared" si="251"/>
        <v>0</v>
      </c>
      <c r="EV181" s="72">
        <f t="shared" si="251"/>
        <v>0</v>
      </c>
      <c r="EW181" s="72">
        <f t="shared" si="251"/>
        <v>0</v>
      </c>
      <c r="EX181" s="72">
        <f t="shared" si="251"/>
        <v>65837.5</v>
      </c>
      <c r="EY181" s="72">
        <f t="shared" si="251"/>
        <v>65837.5</v>
      </c>
      <c r="EZ181" s="72">
        <f t="shared" si="251"/>
        <v>65837.5</v>
      </c>
      <c r="FA181" s="72">
        <f t="shared" si="251"/>
        <v>0</v>
      </c>
      <c r="FB181" s="72">
        <f t="shared" si="251"/>
        <v>0</v>
      </c>
      <c r="FC181" s="72">
        <f t="shared" si="251"/>
        <v>0</v>
      </c>
      <c r="FD181" s="72">
        <f t="shared" si="217"/>
        <v>0</v>
      </c>
      <c r="FE181" s="72">
        <f t="shared" si="217"/>
        <v>0</v>
      </c>
      <c r="FF181" s="72">
        <f t="shared" si="217"/>
        <v>0</v>
      </c>
      <c r="FG181" s="72">
        <f t="shared" si="217"/>
        <v>0</v>
      </c>
      <c r="FH181" s="72">
        <f t="shared" si="217"/>
        <v>0</v>
      </c>
      <c r="FK181" s="72">
        <f t="shared" si="287"/>
        <v>0</v>
      </c>
      <c r="FL181" s="72">
        <f t="shared" si="287"/>
        <v>0</v>
      </c>
      <c r="FM181" s="72">
        <f t="shared" si="287"/>
        <v>0</v>
      </c>
      <c r="FN181" s="72">
        <f t="shared" si="287"/>
        <v>0</v>
      </c>
      <c r="FO181" s="72">
        <f t="shared" si="287"/>
        <v>0</v>
      </c>
      <c r="FP181" s="72">
        <f t="shared" si="287"/>
        <v>0</v>
      </c>
      <c r="FQ181" s="72">
        <f t="shared" si="287"/>
        <v>0</v>
      </c>
      <c r="FR181" s="72">
        <f t="shared" si="287"/>
        <v>0</v>
      </c>
      <c r="FS181" s="72">
        <f t="shared" si="287"/>
        <v>0</v>
      </c>
      <c r="FT181" s="72">
        <f t="shared" si="287"/>
        <v>0</v>
      </c>
      <c r="FU181" s="72">
        <f t="shared" si="287"/>
        <v>0</v>
      </c>
      <c r="FV181" s="72">
        <f t="shared" si="287"/>
        <v>0</v>
      </c>
      <c r="FW181" s="72">
        <f t="shared" si="287"/>
        <v>0</v>
      </c>
      <c r="FX181" s="72">
        <f t="shared" si="287"/>
        <v>0</v>
      </c>
      <c r="FY181" s="72">
        <f t="shared" si="287"/>
        <v>0</v>
      </c>
      <c r="FZ181" s="72">
        <f t="shared" si="286"/>
        <v>0</v>
      </c>
    </row>
    <row r="182" spans="2:182" s="63" customFormat="1" x14ac:dyDescent="0.25">
      <c r="B182" s="59">
        <v>162</v>
      </c>
      <c r="C182" s="60" t="s">
        <v>30</v>
      </c>
      <c r="D182" s="61" t="s">
        <v>17</v>
      </c>
      <c r="E182" s="62" t="s">
        <v>136</v>
      </c>
      <c r="F182" s="62" t="s">
        <v>137</v>
      </c>
      <c r="H182" s="64">
        <v>44887</v>
      </c>
      <c r="I182" s="64">
        <v>44897</v>
      </c>
      <c r="J182" s="64">
        <v>44904</v>
      </c>
      <c r="K182" s="64">
        <v>44912</v>
      </c>
      <c r="L182" s="64">
        <v>44915</v>
      </c>
      <c r="M182" s="64">
        <v>44927</v>
      </c>
      <c r="N182" s="64">
        <v>45017</v>
      </c>
      <c r="O182" s="65">
        <v>3</v>
      </c>
      <c r="Q182" s="65">
        <v>0</v>
      </c>
      <c r="R182" s="65">
        <v>0</v>
      </c>
      <c r="S182" s="66">
        <v>0</v>
      </c>
      <c r="T182" s="66">
        <v>0</v>
      </c>
      <c r="U182" s="66">
        <v>0</v>
      </c>
      <c r="V182" s="66">
        <v>1</v>
      </c>
      <c r="W182" s="66">
        <v>1</v>
      </c>
      <c r="X182" s="66">
        <v>1</v>
      </c>
      <c r="Y182" s="66">
        <v>0</v>
      </c>
      <c r="Z182" s="66"/>
      <c r="AA182" s="66"/>
      <c r="AB182" s="66"/>
      <c r="AC182" s="65"/>
      <c r="AD182" s="65"/>
      <c r="AE182" s="65"/>
      <c r="AF182" s="65"/>
      <c r="AG182" s="65"/>
      <c r="AI182" s="65">
        <f t="shared" si="0"/>
        <v>3</v>
      </c>
      <c r="AK182" s="67">
        <v>1517405.8105456776</v>
      </c>
      <c r="AL182" s="67">
        <v>158333</v>
      </c>
      <c r="AM182" s="67">
        <v>0</v>
      </c>
      <c r="AN182" s="67">
        <v>55000</v>
      </c>
      <c r="AO182" s="67">
        <f t="shared" si="288"/>
        <v>191872.09380748009</v>
      </c>
      <c r="AP182" s="67">
        <f t="shared" si="289"/>
        <v>117301.71673819744</v>
      </c>
      <c r="AQ182" s="67">
        <f t="shared" si="290"/>
        <v>10054.432863274065</v>
      </c>
      <c r="AR182" s="67">
        <f t="shared" si="291"/>
        <v>0</v>
      </c>
      <c r="AS182" s="67">
        <f t="shared" si="292"/>
        <v>23156.422685469031</v>
      </c>
      <c r="AT182" s="67">
        <f t="shared" si="26"/>
        <v>1388354.1444512568</v>
      </c>
      <c r="AU182" s="68"/>
      <c r="AV182" s="69">
        <f t="shared" si="238"/>
        <v>1517405.8105456776</v>
      </c>
      <c r="AW182" s="69">
        <f t="shared" si="238"/>
        <v>158333</v>
      </c>
      <c r="AX182" s="69">
        <f t="shared" si="238"/>
        <v>0</v>
      </c>
      <c r="AY182" s="69">
        <f t="shared" si="238"/>
        <v>55000</v>
      </c>
      <c r="AZ182" s="67">
        <f t="shared" si="293"/>
        <v>40217.731453096261</v>
      </c>
      <c r="BA182" s="69">
        <f t="shared" si="294"/>
        <v>0</v>
      </c>
      <c r="BB182" s="69">
        <f t="shared" si="295"/>
        <v>15919.518700183937</v>
      </c>
      <c r="BC182" s="69">
        <f t="shared" si="296"/>
        <v>33347.202329858985</v>
      </c>
      <c r="BD182" s="69">
        <f t="shared" si="28"/>
        <v>97751.430615164514</v>
      </c>
      <c r="BE182" s="69">
        <f t="shared" si="297"/>
        <v>85354.076843194358</v>
      </c>
      <c r="BF182" s="69">
        <f t="shared" si="298"/>
        <v>4557.9077034265902</v>
      </c>
      <c r="BG182" s="69">
        <f t="shared" si="299"/>
        <v>144228.2342121398</v>
      </c>
      <c r="BH182" s="69">
        <f t="shared" si="300"/>
        <v>62500</v>
      </c>
      <c r="BI182" s="69">
        <f t="shared" si="301"/>
        <v>3337.5</v>
      </c>
      <c r="BJ182" s="69">
        <f t="shared" si="240"/>
        <v>0</v>
      </c>
      <c r="BK182" s="69">
        <f t="shared" si="302"/>
        <v>0</v>
      </c>
      <c r="BL182" s="69">
        <f t="shared" si="241"/>
        <v>0</v>
      </c>
      <c r="BM182" s="69"/>
      <c r="BN182" s="69">
        <f t="shared" si="29"/>
        <v>2217952.4124027421</v>
      </c>
      <c r="BO182" s="70"/>
      <c r="BP182" s="71">
        <f t="shared" ref="BP182:BP188" si="303">+SUM(AV182:BC182)</f>
        <v>1820223.2630288166</v>
      </c>
      <c r="BQ182" s="71">
        <f t="shared" ref="BQ182:BQ188" si="304">+SUM(BD182:BF182)</f>
        <v>187663.41516178547</v>
      </c>
      <c r="BR182" s="71">
        <f t="shared" ref="BR182:BR188" si="305">+SUM(BG182)</f>
        <v>144228.2342121398</v>
      </c>
      <c r="BS182" s="71">
        <f t="shared" ref="BS182:BS188" si="306">+SUM(BH182:BI182)</f>
        <v>65837.5</v>
      </c>
      <c r="BT182" s="71">
        <f t="shared" si="277"/>
        <v>0</v>
      </c>
      <c r="BU182" s="71">
        <f t="shared" ref="BU182:BU188" si="307">+SUM(BP182:BT182)</f>
        <v>2217952.4124027416</v>
      </c>
      <c r="BW182" s="68"/>
      <c r="BX182" s="71">
        <f t="shared" si="278"/>
        <v>0</v>
      </c>
      <c r="BY182" s="71">
        <f t="shared" si="278"/>
        <v>0</v>
      </c>
      <c r="BZ182" s="71">
        <f t="shared" si="278"/>
        <v>0</v>
      </c>
      <c r="CA182" s="71">
        <f t="shared" si="278"/>
        <v>0</v>
      </c>
      <c r="CB182" s="71">
        <f t="shared" si="278"/>
        <v>0</v>
      </c>
      <c r="CC182" s="71">
        <f t="shared" si="278"/>
        <v>2217952.4124027421</v>
      </c>
      <c r="CD182" s="71">
        <f t="shared" si="278"/>
        <v>2217952.4124027421</v>
      </c>
      <c r="CE182" s="71">
        <f t="shared" si="278"/>
        <v>2217952.4124027421</v>
      </c>
      <c r="CF182" s="71">
        <f t="shared" si="278"/>
        <v>0</v>
      </c>
      <c r="CG182" s="71">
        <f t="shared" si="278"/>
        <v>0</v>
      </c>
      <c r="CH182" s="71">
        <f t="shared" si="278"/>
        <v>0</v>
      </c>
      <c r="CI182" s="71">
        <f t="shared" si="278"/>
        <v>0</v>
      </c>
      <c r="CJ182" s="71">
        <f t="shared" si="278"/>
        <v>0</v>
      </c>
      <c r="CK182" s="71">
        <f t="shared" si="278"/>
        <v>0</v>
      </c>
      <c r="CL182" s="71">
        <f t="shared" si="278"/>
        <v>0</v>
      </c>
      <c r="CM182" s="71">
        <f t="shared" si="278"/>
        <v>0</v>
      </c>
      <c r="CN182" s="71">
        <f t="shared" si="279"/>
        <v>0</v>
      </c>
      <c r="CQ182" s="72">
        <f t="shared" si="252"/>
        <v>0</v>
      </c>
      <c r="CR182" s="72">
        <f t="shared" si="253"/>
        <v>0</v>
      </c>
      <c r="CS182" s="72">
        <f t="shared" si="249"/>
        <v>0</v>
      </c>
      <c r="CT182" s="72">
        <f t="shared" si="249"/>
        <v>0</v>
      </c>
      <c r="CU182" s="72">
        <f t="shared" si="249"/>
        <v>0</v>
      </c>
      <c r="CV182" s="72">
        <f t="shared" si="249"/>
        <v>1820223.2630288166</v>
      </c>
      <c r="CW182" s="72">
        <f t="shared" si="249"/>
        <v>1820223.2630288166</v>
      </c>
      <c r="CX182" s="72">
        <f t="shared" si="249"/>
        <v>1820223.2630288166</v>
      </c>
      <c r="CY182" s="72">
        <f t="shared" si="249"/>
        <v>0</v>
      </c>
      <c r="CZ182" s="72">
        <f t="shared" si="249"/>
        <v>0</v>
      </c>
      <c r="DA182" s="72">
        <f t="shared" si="249"/>
        <v>0</v>
      </c>
      <c r="DB182" s="72">
        <f t="shared" si="215"/>
        <v>0</v>
      </c>
      <c r="DC182" s="72">
        <f t="shared" si="215"/>
        <v>0</v>
      </c>
      <c r="DD182" s="72">
        <f t="shared" si="215"/>
        <v>0</v>
      </c>
      <c r="DE182" s="72">
        <f t="shared" si="215"/>
        <v>0</v>
      </c>
      <c r="DF182" s="72">
        <f t="shared" si="215"/>
        <v>0</v>
      </c>
      <c r="DG182" s="73"/>
      <c r="DI182" s="72">
        <f t="shared" si="280"/>
        <v>0</v>
      </c>
      <c r="DJ182" s="72">
        <f t="shared" si="280"/>
        <v>0</v>
      </c>
      <c r="DK182" s="72">
        <f t="shared" si="280"/>
        <v>0</v>
      </c>
      <c r="DL182" s="72">
        <f t="shared" si="280"/>
        <v>0</v>
      </c>
      <c r="DM182" s="72">
        <f t="shared" si="280"/>
        <v>0</v>
      </c>
      <c r="DN182" s="72">
        <f t="shared" si="280"/>
        <v>187663.41516178547</v>
      </c>
      <c r="DO182" s="72">
        <f t="shared" si="280"/>
        <v>187663.41516178547</v>
      </c>
      <c r="DP182" s="72">
        <f t="shared" si="280"/>
        <v>187663.41516178547</v>
      </c>
      <c r="DQ182" s="72">
        <f t="shared" si="280"/>
        <v>0</v>
      </c>
      <c r="DR182" s="72">
        <f t="shared" si="280"/>
        <v>0</v>
      </c>
      <c r="DS182" s="72">
        <f t="shared" si="280"/>
        <v>0</v>
      </c>
      <c r="DT182" s="72">
        <f t="shared" si="280"/>
        <v>0</v>
      </c>
      <c r="DU182" s="72">
        <f t="shared" si="280"/>
        <v>0</v>
      </c>
      <c r="DV182" s="72">
        <f t="shared" si="280"/>
        <v>0</v>
      </c>
      <c r="DW182" s="72">
        <f t="shared" si="280"/>
        <v>0</v>
      </c>
      <c r="DX182" s="72">
        <f t="shared" si="280"/>
        <v>0</v>
      </c>
      <c r="EA182" s="72">
        <f t="shared" si="254"/>
        <v>0</v>
      </c>
      <c r="EB182" s="72">
        <f t="shared" si="255"/>
        <v>0</v>
      </c>
      <c r="EC182" s="72">
        <f t="shared" si="250"/>
        <v>0</v>
      </c>
      <c r="ED182" s="72">
        <f t="shared" si="250"/>
        <v>0</v>
      </c>
      <c r="EE182" s="72">
        <f t="shared" si="250"/>
        <v>0</v>
      </c>
      <c r="EF182" s="72">
        <f t="shared" si="250"/>
        <v>144228.2342121398</v>
      </c>
      <c r="EG182" s="72">
        <f t="shared" si="250"/>
        <v>144228.2342121398</v>
      </c>
      <c r="EH182" s="72">
        <f t="shared" si="250"/>
        <v>144228.2342121398</v>
      </c>
      <c r="EI182" s="72">
        <f t="shared" si="250"/>
        <v>0</v>
      </c>
      <c r="EJ182" s="72">
        <f t="shared" si="250"/>
        <v>0</v>
      </c>
      <c r="EK182" s="72">
        <f t="shared" si="250"/>
        <v>0</v>
      </c>
      <c r="EL182" s="72">
        <f t="shared" si="216"/>
        <v>0</v>
      </c>
      <c r="EM182" s="72">
        <f t="shared" si="216"/>
        <v>0</v>
      </c>
      <c r="EN182" s="72">
        <f t="shared" si="216"/>
        <v>0</v>
      </c>
      <c r="EO182" s="72">
        <f t="shared" si="216"/>
        <v>0</v>
      </c>
      <c r="EP182" s="72">
        <f t="shared" si="216"/>
        <v>0</v>
      </c>
      <c r="ES182" s="72">
        <f t="shared" si="256"/>
        <v>0</v>
      </c>
      <c r="ET182" s="72">
        <f t="shared" si="257"/>
        <v>0</v>
      </c>
      <c r="EU182" s="72">
        <f t="shared" si="251"/>
        <v>0</v>
      </c>
      <c r="EV182" s="72">
        <f t="shared" si="251"/>
        <v>0</v>
      </c>
      <c r="EW182" s="72">
        <f t="shared" si="251"/>
        <v>0</v>
      </c>
      <c r="EX182" s="72">
        <f t="shared" si="251"/>
        <v>65837.5</v>
      </c>
      <c r="EY182" s="72">
        <f t="shared" si="251"/>
        <v>65837.5</v>
      </c>
      <c r="EZ182" s="72">
        <f t="shared" si="251"/>
        <v>65837.5</v>
      </c>
      <c r="FA182" s="72">
        <f t="shared" si="251"/>
        <v>0</v>
      </c>
      <c r="FB182" s="72">
        <f t="shared" si="251"/>
        <v>0</v>
      </c>
      <c r="FC182" s="72">
        <f t="shared" si="251"/>
        <v>0</v>
      </c>
      <c r="FD182" s="72">
        <f t="shared" si="217"/>
        <v>0</v>
      </c>
      <c r="FE182" s="72">
        <f t="shared" si="217"/>
        <v>0</v>
      </c>
      <c r="FF182" s="72">
        <f t="shared" si="217"/>
        <v>0</v>
      </c>
      <c r="FG182" s="72">
        <f t="shared" si="217"/>
        <v>0</v>
      </c>
      <c r="FH182" s="72">
        <f t="shared" si="217"/>
        <v>0</v>
      </c>
      <c r="FK182" s="72">
        <f t="shared" si="287"/>
        <v>0</v>
      </c>
      <c r="FL182" s="72">
        <f t="shared" si="287"/>
        <v>0</v>
      </c>
      <c r="FM182" s="72">
        <f t="shared" si="287"/>
        <v>0</v>
      </c>
      <c r="FN182" s="72">
        <f t="shared" si="287"/>
        <v>0</v>
      </c>
      <c r="FO182" s="72">
        <f t="shared" si="287"/>
        <v>0</v>
      </c>
      <c r="FP182" s="72">
        <f t="shared" si="287"/>
        <v>0</v>
      </c>
      <c r="FQ182" s="72">
        <f t="shared" si="287"/>
        <v>0</v>
      </c>
      <c r="FR182" s="72">
        <f t="shared" si="287"/>
        <v>0</v>
      </c>
      <c r="FS182" s="72">
        <f t="shared" si="287"/>
        <v>0</v>
      </c>
      <c r="FT182" s="72">
        <f t="shared" si="287"/>
        <v>0</v>
      </c>
      <c r="FU182" s="72">
        <f t="shared" si="287"/>
        <v>0</v>
      </c>
      <c r="FV182" s="72">
        <f t="shared" si="287"/>
        <v>0</v>
      </c>
      <c r="FW182" s="72">
        <f t="shared" si="287"/>
        <v>0</v>
      </c>
      <c r="FX182" s="72">
        <f t="shared" si="287"/>
        <v>0</v>
      </c>
      <c r="FY182" s="72">
        <f t="shared" si="287"/>
        <v>0</v>
      </c>
      <c r="FZ182" s="72">
        <f t="shared" si="286"/>
        <v>0</v>
      </c>
    </row>
    <row r="183" spans="2:182" s="63" customFormat="1" x14ac:dyDescent="0.25">
      <c r="B183" s="59">
        <v>163</v>
      </c>
      <c r="C183" s="60" t="s">
        <v>30</v>
      </c>
      <c r="D183" s="61" t="s">
        <v>17</v>
      </c>
      <c r="E183" s="62" t="s">
        <v>136</v>
      </c>
      <c r="F183" s="62" t="s">
        <v>137</v>
      </c>
      <c r="H183" s="64">
        <v>44887</v>
      </c>
      <c r="I183" s="64">
        <v>44897</v>
      </c>
      <c r="J183" s="64">
        <v>44904</v>
      </c>
      <c r="K183" s="64">
        <v>44912</v>
      </c>
      <c r="L183" s="64">
        <v>44915</v>
      </c>
      <c r="M183" s="64">
        <v>44927</v>
      </c>
      <c r="N183" s="64">
        <v>45017</v>
      </c>
      <c r="O183" s="65">
        <v>3</v>
      </c>
      <c r="Q183" s="65">
        <v>0</v>
      </c>
      <c r="R183" s="65">
        <v>0</v>
      </c>
      <c r="S183" s="66">
        <v>0</v>
      </c>
      <c r="T183" s="66">
        <v>0</v>
      </c>
      <c r="U183" s="66">
        <v>0</v>
      </c>
      <c r="V183" s="66">
        <v>1</v>
      </c>
      <c r="W183" s="66">
        <v>1</v>
      </c>
      <c r="X183" s="66">
        <v>1</v>
      </c>
      <c r="Y183" s="66">
        <v>0</v>
      </c>
      <c r="Z183" s="66"/>
      <c r="AA183" s="66"/>
      <c r="AB183" s="66"/>
      <c r="AC183" s="65"/>
      <c r="AD183" s="65"/>
      <c r="AE183" s="65"/>
      <c r="AF183" s="65"/>
      <c r="AG183" s="65"/>
      <c r="AI183" s="65">
        <f t="shared" si="0"/>
        <v>3</v>
      </c>
      <c r="AK183" s="67">
        <v>1517405.8105456776</v>
      </c>
      <c r="AL183" s="67">
        <v>158333</v>
      </c>
      <c r="AM183" s="67">
        <v>0</v>
      </c>
      <c r="AN183" s="67">
        <v>55000</v>
      </c>
      <c r="AO183" s="67">
        <f t="shared" si="288"/>
        <v>191872.09380748009</v>
      </c>
      <c r="AP183" s="67">
        <f t="shared" si="289"/>
        <v>117301.71673819744</v>
      </c>
      <c r="AQ183" s="67">
        <f t="shared" si="290"/>
        <v>10054.432863274065</v>
      </c>
      <c r="AR183" s="67">
        <f t="shared" si="291"/>
        <v>0</v>
      </c>
      <c r="AS183" s="67">
        <f t="shared" si="292"/>
        <v>23156.422685469031</v>
      </c>
      <c r="AT183" s="67">
        <f t="shared" si="26"/>
        <v>1388354.1444512568</v>
      </c>
      <c r="AU183" s="68"/>
      <c r="AV183" s="69">
        <f t="shared" si="238"/>
        <v>1517405.8105456776</v>
      </c>
      <c r="AW183" s="69">
        <f t="shared" si="238"/>
        <v>158333</v>
      </c>
      <c r="AX183" s="69">
        <f t="shared" si="238"/>
        <v>0</v>
      </c>
      <c r="AY183" s="69">
        <f t="shared" si="238"/>
        <v>55000</v>
      </c>
      <c r="AZ183" s="67">
        <f t="shared" si="293"/>
        <v>40217.731453096261</v>
      </c>
      <c r="BA183" s="69">
        <f t="shared" si="294"/>
        <v>0</v>
      </c>
      <c r="BB183" s="69">
        <f t="shared" si="295"/>
        <v>15919.518700183937</v>
      </c>
      <c r="BC183" s="69">
        <f t="shared" si="296"/>
        <v>33347.202329858985</v>
      </c>
      <c r="BD183" s="69">
        <f t="shared" si="28"/>
        <v>97751.430615164514</v>
      </c>
      <c r="BE183" s="69">
        <f t="shared" si="297"/>
        <v>85354.076843194358</v>
      </c>
      <c r="BF183" s="69">
        <f t="shared" si="298"/>
        <v>4557.9077034265902</v>
      </c>
      <c r="BG183" s="69">
        <f t="shared" si="299"/>
        <v>144228.2342121398</v>
      </c>
      <c r="BH183" s="69">
        <f t="shared" si="300"/>
        <v>62500</v>
      </c>
      <c r="BI183" s="69">
        <f t="shared" si="301"/>
        <v>3337.5</v>
      </c>
      <c r="BJ183" s="69">
        <f t="shared" si="240"/>
        <v>0</v>
      </c>
      <c r="BK183" s="69">
        <f t="shared" si="302"/>
        <v>0</v>
      </c>
      <c r="BL183" s="69">
        <f t="shared" si="241"/>
        <v>0</v>
      </c>
      <c r="BM183" s="69"/>
      <c r="BN183" s="69">
        <f t="shared" si="29"/>
        <v>2217952.4124027421</v>
      </c>
      <c r="BO183" s="70"/>
      <c r="BP183" s="71">
        <f t="shared" si="303"/>
        <v>1820223.2630288166</v>
      </c>
      <c r="BQ183" s="71">
        <f t="shared" si="304"/>
        <v>187663.41516178547</v>
      </c>
      <c r="BR183" s="71">
        <f t="shared" si="305"/>
        <v>144228.2342121398</v>
      </c>
      <c r="BS183" s="71">
        <f t="shared" si="306"/>
        <v>65837.5</v>
      </c>
      <c r="BT183" s="71">
        <f t="shared" si="277"/>
        <v>0</v>
      </c>
      <c r="BU183" s="71">
        <f t="shared" si="307"/>
        <v>2217952.4124027416</v>
      </c>
      <c r="BW183" s="68"/>
      <c r="BX183" s="71">
        <f t="shared" si="278"/>
        <v>0</v>
      </c>
      <c r="BY183" s="71">
        <f t="shared" si="278"/>
        <v>0</v>
      </c>
      <c r="BZ183" s="71">
        <f t="shared" si="278"/>
        <v>0</v>
      </c>
      <c r="CA183" s="71">
        <f t="shared" si="278"/>
        <v>0</v>
      </c>
      <c r="CB183" s="71">
        <f t="shared" si="278"/>
        <v>0</v>
      </c>
      <c r="CC183" s="71">
        <f t="shared" si="278"/>
        <v>2217952.4124027421</v>
      </c>
      <c r="CD183" s="71">
        <f t="shared" si="278"/>
        <v>2217952.4124027421</v>
      </c>
      <c r="CE183" s="71">
        <f t="shared" si="278"/>
        <v>2217952.4124027421</v>
      </c>
      <c r="CF183" s="71">
        <f t="shared" si="278"/>
        <v>0</v>
      </c>
      <c r="CG183" s="71">
        <f t="shared" si="278"/>
        <v>0</v>
      </c>
      <c r="CH183" s="71">
        <f t="shared" si="278"/>
        <v>0</v>
      </c>
      <c r="CI183" s="71">
        <f t="shared" si="278"/>
        <v>0</v>
      </c>
      <c r="CJ183" s="71">
        <f t="shared" si="278"/>
        <v>0</v>
      </c>
      <c r="CK183" s="71">
        <f t="shared" si="278"/>
        <v>0</v>
      </c>
      <c r="CL183" s="71">
        <f t="shared" si="278"/>
        <v>0</v>
      </c>
      <c r="CM183" s="71">
        <f t="shared" si="278"/>
        <v>0</v>
      </c>
      <c r="CN183" s="71">
        <f t="shared" si="279"/>
        <v>0</v>
      </c>
      <c r="CQ183" s="72">
        <f t="shared" si="252"/>
        <v>0</v>
      </c>
      <c r="CR183" s="72">
        <f t="shared" si="253"/>
        <v>0</v>
      </c>
      <c r="CS183" s="72">
        <f t="shared" si="249"/>
        <v>0</v>
      </c>
      <c r="CT183" s="72">
        <f t="shared" si="249"/>
        <v>0</v>
      </c>
      <c r="CU183" s="72">
        <f t="shared" si="249"/>
        <v>0</v>
      </c>
      <c r="CV183" s="72">
        <f t="shared" si="249"/>
        <v>1820223.2630288166</v>
      </c>
      <c r="CW183" s="72">
        <f t="shared" si="249"/>
        <v>1820223.2630288166</v>
      </c>
      <c r="CX183" s="72">
        <f t="shared" si="249"/>
        <v>1820223.2630288166</v>
      </c>
      <c r="CY183" s="72">
        <f t="shared" si="249"/>
        <v>0</v>
      </c>
      <c r="CZ183" s="72">
        <f t="shared" si="249"/>
        <v>0</v>
      </c>
      <c r="DA183" s="72">
        <f t="shared" si="249"/>
        <v>0</v>
      </c>
      <c r="DB183" s="72">
        <f t="shared" si="215"/>
        <v>0</v>
      </c>
      <c r="DC183" s="72">
        <f t="shared" si="215"/>
        <v>0</v>
      </c>
      <c r="DD183" s="72">
        <f t="shared" si="215"/>
        <v>0</v>
      </c>
      <c r="DE183" s="72">
        <f t="shared" si="215"/>
        <v>0</v>
      </c>
      <c r="DF183" s="72">
        <f t="shared" si="215"/>
        <v>0</v>
      </c>
      <c r="DG183" s="73"/>
      <c r="DI183" s="72">
        <f t="shared" si="280"/>
        <v>0</v>
      </c>
      <c r="DJ183" s="72">
        <f t="shared" si="280"/>
        <v>0</v>
      </c>
      <c r="DK183" s="72">
        <f t="shared" si="280"/>
        <v>0</v>
      </c>
      <c r="DL183" s="72">
        <f t="shared" si="280"/>
        <v>0</v>
      </c>
      <c r="DM183" s="72">
        <f t="shared" si="280"/>
        <v>0</v>
      </c>
      <c r="DN183" s="72">
        <f t="shared" si="280"/>
        <v>187663.41516178547</v>
      </c>
      <c r="DO183" s="72">
        <f t="shared" si="280"/>
        <v>187663.41516178547</v>
      </c>
      <c r="DP183" s="72">
        <f t="shared" si="280"/>
        <v>187663.41516178547</v>
      </c>
      <c r="DQ183" s="72">
        <f t="shared" si="280"/>
        <v>0</v>
      </c>
      <c r="DR183" s="72">
        <f t="shared" si="280"/>
        <v>0</v>
      </c>
      <c r="DS183" s="72">
        <f t="shared" si="280"/>
        <v>0</v>
      </c>
      <c r="DT183" s="72">
        <f t="shared" si="280"/>
        <v>0</v>
      </c>
      <c r="DU183" s="72">
        <f t="shared" si="280"/>
        <v>0</v>
      </c>
      <c r="DV183" s="72">
        <f t="shared" si="280"/>
        <v>0</v>
      </c>
      <c r="DW183" s="72">
        <f t="shared" si="280"/>
        <v>0</v>
      </c>
      <c r="DX183" s="72">
        <f t="shared" si="280"/>
        <v>0</v>
      </c>
      <c r="EA183" s="72">
        <f t="shared" si="254"/>
        <v>0</v>
      </c>
      <c r="EB183" s="72">
        <f t="shared" si="255"/>
        <v>0</v>
      </c>
      <c r="EC183" s="72">
        <f t="shared" si="250"/>
        <v>0</v>
      </c>
      <c r="ED183" s="72">
        <f t="shared" si="250"/>
        <v>0</v>
      </c>
      <c r="EE183" s="72">
        <f t="shared" si="250"/>
        <v>0</v>
      </c>
      <c r="EF183" s="72">
        <f t="shared" si="250"/>
        <v>144228.2342121398</v>
      </c>
      <c r="EG183" s="72">
        <f t="shared" si="250"/>
        <v>144228.2342121398</v>
      </c>
      <c r="EH183" s="72">
        <f t="shared" si="250"/>
        <v>144228.2342121398</v>
      </c>
      <c r="EI183" s="72">
        <f t="shared" si="250"/>
        <v>0</v>
      </c>
      <c r="EJ183" s="72">
        <f t="shared" si="250"/>
        <v>0</v>
      </c>
      <c r="EK183" s="72">
        <f t="shared" si="250"/>
        <v>0</v>
      </c>
      <c r="EL183" s="72">
        <f t="shared" si="216"/>
        <v>0</v>
      </c>
      <c r="EM183" s="72">
        <f t="shared" si="216"/>
        <v>0</v>
      </c>
      <c r="EN183" s="72">
        <f t="shared" si="216"/>
        <v>0</v>
      </c>
      <c r="EO183" s="72">
        <f t="shared" si="216"/>
        <v>0</v>
      </c>
      <c r="EP183" s="72">
        <f t="shared" si="216"/>
        <v>0</v>
      </c>
      <c r="ES183" s="72">
        <f t="shared" si="256"/>
        <v>0</v>
      </c>
      <c r="ET183" s="72">
        <f t="shared" si="257"/>
        <v>0</v>
      </c>
      <c r="EU183" s="72">
        <f t="shared" si="251"/>
        <v>0</v>
      </c>
      <c r="EV183" s="72">
        <f t="shared" si="251"/>
        <v>0</v>
      </c>
      <c r="EW183" s="72">
        <f t="shared" si="251"/>
        <v>0</v>
      </c>
      <c r="EX183" s="72">
        <f t="shared" si="251"/>
        <v>65837.5</v>
      </c>
      <c r="EY183" s="72">
        <f t="shared" si="251"/>
        <v>65837.5</v>
      </c>
      <c r="EZ183" s="72">
        <f t="shared" si="251"/>
        <v>65837.5</v>
      </c>
      <c r="FA183" s="72">
        <f t="shared" si="251"/>
        <v>0</v>
      </c>
      <c r="FB183" s="72">
        <f t="shared" si="251"/>
        <v>0</v>
      </c>
      <c r="FC183" s="72">
        <f t="shared" si="251"/>
        <v>0</v>
      </c>
      <c r="FD183" s="72">
        <f t="shared" si="217"/>
        <v>0</v>
      </c>
      <c r="FE183" s="72">
        <f t="shared" si="217"/>
        <v>0</v>
      </c>
      <c r="FF183" s="72">
        <f t="shared" si="217"/>
        <v>0</v>
      </c>
      <c r="FG183" s="72">
        <f t="shared" si="217"/>
        <v>0</v>
      </c>
      <c r="FH183" s="72">
        <f t="shared" si="217"/>
        <v>0</v>
      </c>
      <c r="FK183" s="72">
        <f t="shared" si="287"/>
        <v>0</v>
      </c>
      <c r="FL183" s="72">
        <f t="shared" si="287"/>
        <v>0</v>
      </c>
      <c r="FM183" s="72">
        <f t="shared" si="287"/>
        <v>0</v>
      </c>
      <c r="FN183" s="72">
        <f t="shared" si="287"/>
        <v>0</v>
      </c>
      <c r="FO183" s="72">
        <f t="shared" si="287"/>
        <v>0</v>
      </c>
      <c r="FP183" s="72">
        <f t="shared" si="287"/>
        <v>0</v>
      </c>
      <c r="FQ183" s="72">
        <f t="shared" si="287"/>
        <v>0</v>
      </c>
      <c r="FR183" s="72">
        <f t="shared" si="287"/>
        <v>0</v>
      </c>
      <c r="FS183" s="72">
        <f t="shared" si="287"/>
        <v>0</v>
      </c>
      <c r="FT183" s="72">
        <f t="shared" si="287"/>
        <v>0</v>
      </c>
      <c r="FU183" s="72">
        <f t="shared" si="287"/>
        <v>0</v>
      </c>
      <c r="FV183" s="72">
        <f t="shared" si="287"/>
        <v>0</v>
      </c>
      <c r="FW183" s="72">
        <f t="shared" si="287"/>
        <v>0</v>
      </c>
      <c r="FX183" s="72">
        <f t="shared" si="287"/>
        <v>0</v>
      </c>
      <c r="FY183" s="72">
        <f t="shared" si="287"/>
        <v>0</v>
      </c>
      <c r="FZ183" s="72">
        <f t="shared" si="286"/>
        <v>0</v>
      </c>
    </row>
    <row r="184" spans="2:182" s="63" customFormat="1" x14ac:dyDescent="0.25">
      <c r="B184" s="59">
        <v>164</v>
      </c>
      <c r="C184" s="60" t="s">
        <v>30</v>
      </c>
      <c r="D184" s="61" t="s">
        <v>17</v>
      </c>
      <c r="E184" s="74" t="s">
        <v>136</v>
      </c>
      <c r="F184" s="74" t="s">
        <v>137</v>
      </c>
      <c r="H184" s="64">
        <v>44887</v>
      </c>
      <c r="I184" s="64">
        <v>44897</v>
      </c>
      <c r="J184" s="64">
        <v>44904</v>
      </c>
      <c r="K184" s="64">
        <v>44912</v>
      </c>
      <c r="L184" s="64">
        <v>44915</v>
      </c>
      <c r="M184" s="64">
        <v>44927</v>
      </c>
      <c r="N184" s="64">
        <v>45017</v>
      </c>
      <c r="O184" s="65">
        <v>3</v>
      </c>
      <c r="Q184" s="65">
        <v>0</v>
      </c>
      <c r="R184" s="65">
        <v>0</v>
      </c>
      <c r="S184" s="66">
        <v>0</v>
      </c>
      <c r="T184" s="66">
        <v>0</v>
      </c>
      <c r="U184" s="66">
        <v>0</v>
      </c>
      <c r="V184" s="66">
        <v>1</v>
      </c>
      <c r="W184" s="66">
        <v>1</v>
      </c>
      <c r="X184" s="66">
        <v>1</v>
      </c>
      <c r="Y184" s="66">
        <v>0</v>
      </c>
      <c r="Z184" s="66"/>
      <c r="AA184" s="66"/>
      <c r="AB184" s="66"/>
      <c r="AC184" s="65"/>
      <c r="AD184" s="65"/>
      <c r="AE184" s="65"/>
      <c r="AF184" s="65"/>
      <c r="AG184" s="65"/>
      <c r="AI184" s="65">
        <f t="shared" si="0"/>
        <v>3</v>
      </c>
      <c r="AK184" s="67">
        <v>1517405.8105456776</v>
      </c>
      <c r="AL184" s="67">
        <v>158333</v>
      </c>
      <c r="AM184" s="67">
        <v>0</v>
      </c>
      <c r="AN184" s="67">
        <v>55000</v>
      </c>
      <c r="AO184" s="67">
        <f t="shared" si="288"/>
        <v>191872.09380748009</v>
      </c>
      <c r="AP184" s="67">
        <f t="shared" si="289"/>
        <v>117301.71673819744</v>
      </c>
      <c r="AQ184" s="67">
        <f t="shared" si="290"/>
        <v>10054.432863274065</v>
      </c>
      <c r="AR184" s="67">
        <f t="shared" si="291"/>
        <v>0</v>
      </c>
      <c r="AS184" s="67">
        <f t="shared" si="292"/>
        <v>23156.422685469031</v>
      </c>
      <c r="AT184" s="67">
        <f t="shared" si="26"/>
        <v>1388354.1444512568</v>
      </c>
      <c r="AU184" s="68"/>
      <c r="AV184" s="69">
        <f t="shared" si="238"/>
        <v>1517405.8105456776</v>
      </c>
      <c r="AW184" s="69">
        <f t="shared" si="238"/>
        <v>158333</v>
      </c>
      <c r="AX184" s="69">
        <f t="shared" si="238"/>
        <v>0</v>
      </c>
      <c r="AY184" s="69">
        <f t="shared" si="238"/>
        <v>55000</v>
      </c>
      <c r="AZ184" s="67">
        <f t="shared" si="293"/>
        <v>40217.731453096261</v>
      </c>
      <c r="BA184" s="69">
        <f t="shared" si="294"/>
        <v>0</v>
      </c>
      <c r="BB184" s="69">
        <f t="shared" si="295"/>
        <v>15919.518700183937</v>
      </c>
      <c r="BC184" s="69">
        <f t="shared" si="296"/>
        <v>33347.202329858985</v>
      </c>
      <c r="BD184" s="69">
        <f t="shared" si="28"/>
        <v>97751.430615164514</v>
      </c>
      <c r="BE184" s="69">
        <f t="shared" si="297"/>
        <v>85354.076843194358</v>
      </c>
      <c r="BF184" s="69">
        <f t="shared" si="298"/>
        <v>4557.9077034265902</v>
      </c>
      <c r="BG184" s="69">
        <f t="shared" si="299"/>
        <v>144228.2342121398</v>
      </c>
      <c r="BH184" s="69">
        <f t="shared" si="300"/>
        <v>62500</v>
      </c>
      <c r="BI184" s="69">
        <f t="shared" si="301"/>
        <v>3337.5</v>
      </c>
      <c r="BJ184" s="69">
        <f t="shared" si="240"/>
        <v>0</v>
      </c>
      <c r="BK184" s="69">
        <f t="shared" si="302"/>
        <v>0</v>
      </c>
      <c r="BL184" s="69">
        <f t="shared" si="241"/>
        <v>0</v>
      </c>
      <c r="BM184" s="69"/>
      <c r="BN184" s="69">
        <f t="shared" si="29"/>
        <v>2217952.4124027421</v>
      </c>
      <c r="BO184" s="70"/>
      <c r="BP184" s="71">
        <f t="shared" si="303"/>
        <v>1820223.2630288166</v>
      </c>
      <c r="BQ184" s="71">
        <f t="shared" si="304"/>
        <v>187663.41516178547</v>
      </c>
      <c r="BR184" s="71">
        <f t="shared" si="305"/>
        <v>144228.2342121398</v>
      </c>
      <c r="BS184" s="71">
        <f t="shared" si="306"/>
        <v>65837.5</v>
      </c>
      <c r="BT184" s="71">
        <f t="shared" si="277"/>
        <v>0</v>
      </c>
      <c r="BU184" s="71">
        <f t="shared" si="307"/>
        <v>2217952.4124027416</v>
      </c>
      <c r="BW184" s="68"/>
      <c r="BX184" s="71">
        <f t="shared" si="278"/>
        <v>0</v>
      </c>
      <c r="BY184" s="71">
        <f t="shared" si="278"/>
        <v>0</v>
      </c>
      <c r="BZ184" s="71">
        <f t="shared" si="278"/>
        <v>0</v>
      </c>
      <c r="CA184" s="71">
        <f t="shared" si="278"/>
        <v>0</v>
      </c>
      <c r="CB184" s="71">
        <f t="shared" si="278"/>
        <v>0</v>
      </c>
      <c r="CC184" s="71">
        <f t="shared" si="278"/>
        <v>2217952.4124027421</v>
      </c>
      <c r="CD184" s="71">
        <f t="shared" si="278"/>
        <v>2217952.4124027421</v>
      </c>
      <c r="CE184" s="71">
        <f t="shared" si="278"/>
        <v>2217952.4124027421</v>
      </c>
      <c r="CF184" s="71">
        <f t="shared" si="278"/>
        <v>0</v>
      </c>
      <c r="CG184" s="71">
        <f t="shared" si="278"/>
        <v>0</v>
      </c>
      <c r="CH184" s="71">
        <f t="shared" si="278"/>
        <v>0</v>
      </c>
      <c r="CI184" s="71">
        <f t="shared" si="278"/>
        <v>0</v>
      </c>
      <c r="CJ184" s="71">
        <f t="shared" si="278"/>
        <v>0</v>
      </c>
      <c r="CK184" s="71">
        <f t="shared" si="278"/>
        <v>0</v>
      </c>
      <c r="CL184" s="71">
        <f t="shared" si="278"/>
        <v>0</v>
      </c>
      <c r="CM184" s="71">
        <f t="shared" si="278"/>
        <v>0</v>
      </c>
      <c r="CN184" s="71">
        <f t="shared" si="279"/>
        <v>0</v>
      </c>
      <c r="CQ184" s="72">
        <f t="shared" si="252"/>
        <v>0</v>
      </c>
      <c r="CR184" s="72">
        <f t="shared" si="253"/>
        <v>0</v>
      </c>
      <c r="CS184" s="72">
        <f t="shared" si="249"/>
        <v>0</v>
      </c>
      <c r="CT184" s="72">
        <f t="shared" si="249"/>
        <v>0</v>
      </c>
      <c r="CU184" s="72">
        <f t="shared" si="249"/>
        <v>0</v>
      </c>
      <c r="CV184" s="72">
        <f t="shared" si="249"/>
        <v>1820223.2630288166</v>
      </c>
      <c r="CW184" s="72">
        <f t="shared" si="249"/>
        <v>1820223.2630288166</v>
      </c>
      <c r="CX184" s="72">
        <f t="shared" si="249"/>
        <v>1820223.2630288166</v>
      </c>
      <c r="CY184" s="72">
        <f t="shared" si="249"/>
        <v>0</v>
      </c>
      <c r="CZ184" s="72">
        <f t="shared" si="249"/>
        <v>0</v>
      </c>
      <c r="DA184" s="72">
        <f t="shared" si="249"/>
        <v>0</v>
      </c>
      <c r="DB184" s="72">
        <f t="shared" si="215"/>
        <v>0</v>
      </c>
      <c r="DC184" s="72">
        <f t="shared" si="215"/>
        <v>0</v>
      </c>
      <c r="DD184" s="72">
        <f t="shared" si="215"/>
        <v>0</v>
      </c>
      <c r="DE184" s="72">
        <f t="shared" si="215"/>
        <v>0</v>
      </c>
      <c r="DF184" s="72">
        <f t="shared" si="215"/>
        <v>0</v>
      </c>
      <c r="DG184" s="73"/>
      <c r="DI184" s="72">
        <f t="shared" si="280"/>
        <v>0</v>
      </c>
      <c r="DJ184" s="72">
        <f t="shared" si="280"/>
        <v>0</v>
      </c>
      <c r="DK184" s="72">
        <f t="shared" si="280"/>
        <v>0</v>
      </c>
      <c r="DL184" s="72">
        <f t="shared" si="280"/>
        <v>0</v>
      </c>
      <c r="DM184" s="72">
        <f t="shared" si="280"/>
        <v>0</v>
      </c>
      <c r="DN184" s="72">
        <f t="shared" si="280"/>
        <v>187663.41516178547</v>
      </c>
      <c r="DO184" s="72">
        <f t="shared" si="280"/>
        <v>187663.41516178547</v>
      </c>
      <c r="DP184" s="72">
        <f t="shared" si="280"/>
        <v>187663.41516178547</v>
      </c>
      <c r="DQ184" s="72">
        <f t="shared" si="280"/>
        <v>0</v>
      </c>
      <c r="DR184" s="72">
        <f t="shared" si="280"/>
        <v>0</v>
      </c>
      <c r="DS184" s="72">
        <f t="shared" si="280"/>
        <v>0</v>
      </c>
      <c r="DT184" s="72">
        <f t="shared" si="280"/>
        <v>0</v>
      </c>
      <c r="DU184" s="72">
        <f t="shared" si="280"/>
        <v>0</v>
      </c>
      <c r="DV184" s="72">
        <f t="shared" si="280"/>
        <v>0</v>
      </c>
      <c r="DW184" s="72">
        <f t="shared" si="280"/>
        <v>0</v>
      </c>
      <c r="DX184" s="72">
        <f t="shared" si="280"/>
        <v>0</v>
      </c>
      <c r="EA184" s="72">
        <f t="shared" si="254"/>
        <v>0</v>
      </c>
      <c r="EB184" s="72">
        <f t="shared" si="255"/>
        <v>0</v>
      </c>
      <c r="EC184" s="72">
        <f t="shared" si="250"/>
        <v>0</v>
      </c>
      <c r="ED184" s="72">
        <f t="shared" si="250"/>
        <v>0</v>
      </c>
      <c r="EE184" s="72">
        <f t="shared" si="250"/>
        <v>0</v>
      </c>
      <c r="EF184" s="72">
        <f t="shared" si="250"/>
        <v>144228.2342121398</v>
      </c>
      <c r="EG184" s="72">
        <f t="shared" si="250"/>
        <v>144228.2342121398</v>
      </c>
      <c r="EH184" s="72">
        <f t="shared" si="250"/>
        <v>144228.2342121398</v>
      </c>
      <c r="EI184" s="72">
        <f t="shared" si="250"/>
        <v>0</v>
      </c>
      <c r="EJ184" s="72">
        <f t="shared" si="250"/>
        <v>0</v>
      </c>
      <c r="EK184" s="72">
        <f t="shared" si="250"/>
        <v>0</v>
      </c>
      <c r="EL184" s="72">
        <f t="shared" si="216"/>
        <v>0</v>
      </c>
      <c r="EM184" s="72">
        <f t="shared" si="216"/>
        <v>0</v>
      </c>
      <c r="EN184" s="72">
        <f t="shared" si="216"/>
        <v>0</v>
      </c>
      <c r="EO184" s="72">
        <f t="shared" si="216"/>
        <v>0</v>
      </c>
      <c r="EP184" s="72">
        <f t="shared" si="216"/>
        <v>0</v>
      </c>
      <c r="ES184" s="72">
        <f t="shared" si="256"/>
        <v>0</v>
      </c>
      <c r="ET184" s="72">
        <f t="shared" si="257"/>
        <v>0</v>
      </c>
      <c r="EU184" s="72">
        <f t="shared" si="251"/>
        <v>0</v>
      </c>
      <c r="EV184" s="72">
        <f t="shared" si="251"/>
        <v>0</v>
      </c>
      <c r="EW184" s="72">
        <f t="shared" si="251"/>
        <v>0</v>
      </c>
      <c r="EX184" s="72">
        <f t="shared" si="251"/>
        <v>65837.5</v>
      </c>
      <c r="EY184" s="72">
        <f t="shared" si="251"/>
        <v>65837.5</v>
      </c>
      <c r="EZ184" s="72">
        <f t="shared" si="251"/>
        <v>65837.5</v>
      </c>
      <c r="FA184" s="72">
        <f t="shared" si="251"/>
        <v>0</v>
      </c>
      <c r="FB184" s="72">
        <f t="shared" si="251"/>
        <v>0</v>
      </c>
      <c r="FC184" s="72">
        <f t="shared" si="251"/>
        <v>0</v>
      </c>
      <c r="FD184" s="72">
        <f t="shared" si="217"/>
        <v>0</v>
      </c>
      <c r="FE184" s="72">
        <f t="shared" si="217"/>
        <v>0</v>
      </c>
      <c r="FF184" s="72">
        <f t="shared" si="217"/>
        <v>0</v>
      </c>
      <c r="FG184" s="72">
        <f t="shared" si="217"/>
        <v>0</v>
      </c>
      <c r="FH184" s="72">
        <f t="shared" si="217"/>
        <v>0</v>
      </c>
      <c r="FK184" s="72">
        <f t="shared" si="287"/>
        <v>0</v>
      </c>
      <c r="FL184" s="72">
        <f t="shared" si="287"/>
        <v>0</v>
      </c>
      <c r="FM184" s="72">
        <f t="shared" si="287"/>
        <v>0</v>
      </c>
      <c r="FN184" s="72">
        <f t="shared" si="287"/>
        <v>0</v>
      </c>
      <c r="FO184" s="72">
        <f t="shared" si="287"/>
        <v>0</v>
      </c>
      <c r="FP184" s="72">
        <f t="shared" si="287"/>
        <v>0</v>
      </c>
      <c r="FQ184" s="72">
        <f t="shared" si="287"/>
        <v>0</v>
      </c>
      <c r="FR184" s="72">
        <f t="shared" si="287"/>
        <v>0</v>
      </c>
      <c r="FS184" s="72">
        <f t="shared" si="287"/>
        <v>0</v>
      </c>
      <c r="FT184" s="72">
        <f t="shared" si="287"/>
        <v>0</v>
      </c>
      <c r="FU184" s="72">
        <f t="shared" si="287"/>
        <v>0</v>
      </c>
      <c r="FV184" s="72">
        <f t="shared" si="287"/>
        <v>0</v>
      </c>
      <c r="FW184" s="72">
        <f t="shared" si="287"/>
        <v>0</v>
      </c>
      <c r="FX184" s="72">
        <f t="shared" si="287"/>
        <v>0</v>
      </c>
      <c r="FY184" s="72">
        <f t="shared" si="287"/>
        <v>0</v>
      </c>
      <c r="FZ184" s="72">
        <f t="shared" si="286"/>
        <v>0</v>
      </c>
    </row>
    <row r="185" spans="2:182" s="63" customFormat="1" x14ac:dyDescent="0.25">
      <c r="B185" s="59">
        <v>165</v>
      </c>
      <c r="C185" s="60" t="s">
        <v>30</v>
      </c>
      <c r="D185" s="61" t="s">
        <v>17</v>
      </c>
      <c r="E185" s="74" t="s">
        <v>136</v>
      </c>
      <c r="F185" s="74" t="s">
        <v>137</v>
      </c>
      <c r="H185" s="64">
        <v>44887</v>
      </c>
      <c r="I185" s="64">
        <v>44897</v>
      </c>
      <c r="J185" s="64">
        <v>44904</v>
      </c>
      <c r="K185" s="64">
        <v>44912</v>
      </c>
      <c r="L185" s="64">
        <v>44915</v>
      </c>
      <c r="M185" s="64">
        <v>44927</v>
      </c>
      <c r="N185" s="64">
        <v>45017</v>
      </c>
      <c r="O185" s="65">
        <v>3</v>
      </c>
      <c r="Q185" s="65">
        <v>0</v>
      </c>
      <c r="R185" s="65">
        <v>0</v>
      </c>
      <c r="S185" s="66">
        <v>0</v>
      </c>
      <c r="T185" s="66">
        <v>0</v>
      </c>
      <c r="U185" s="66">
        <v>0</v>
      </c>
      <c r="V185" s="66">
        <v>1</v>
      </c>
      <c r="W185" s="66">
        <v>1</v>
      </c>
      <c r="X185" s="66">
        <v>1</v>
      </c>
      <c r="Y185" s="66">
        <v>0</v>
      </c>
      <c r="Z185" s="66"/>
      <c r="AA185" s="66"/>
      <c r="AB185" s="66"/>
      <c r="AC185" s="65"/>
      <c r="AD185" s="65"/>
      <c r="AE185" s="65"/>
      <c r="AF185" s="65"/>
      <c r="AG185" s="65"/>
      <c r="AI185" s="65">
        <f t="shared" si="0"/>
        <v>3</v>
      </c>
      <c r="AK185" s="67">
        <v>1517405.8105456776</v>
      </c>
      <c r="AL185" s="67">
        <v>158333</v>
      </c>
      <c r="AM185" s="67">
        <v>0</v>
      </c>
      <c r="AN185" s="67">
        <v>55000</v>
      </c>
      <c r="AO185" s="67">
        <f t="shared" si="288"/>
        <v>191872.09380748009</v>
      </c>
      <c r="AP185" s="67">
        <f t="shared" si="289"/>
        <v>117301.71673819744</v>
      </c>
      <c r="AQ185" s="67">
        <f t="shared" si="290"/>
        <v>10054.432863274065</v>
      </c>
      <c r="AR185" s="67">
        <f t="shared" si="291"/>
        <v>0</v>
      </c>
      <c r="AS185" s="67">
        <f t="shared" si="292"/>
        <v>23156.422685469031</v>
      </c>
      <c r="AT185" s="67">
        <f t="shared" si="26"/>
        <v>1388354.1444512568</v>
      </c>
      <c r="AU185" s="68"/>
      <c r="AV185" s="69">
        <f t="shared" si="238"/>
        <v>1517405.8105456776</v>
      </c>
      <c r="AW185" s="69">
        <f t="shared" si="238"/>
        <v>158333</v>
      </c>
      <c r="AX185" s="69">
        <f t="shared" si="238"/>
        <v>0</v>
      </c>
      <c r="AY185" s="69">
        <f t="shared" si="238"/>
        <v>55000</v>
      </c>
      <c r="AZ185" s="67">
        <f t="shared" si="293"/>
        <v>40217.731453096261</v>
      </c>
      <c r="BA185" s="69">
        <f t="shared" si="294"/>
        <v>0</v>
      </c>
      <c r="BB185" s="69">
        <f t="shared" si="295"/>
        <v>15919.518700183937</v>
      </c>
      <c r="BC185" s="69">
        <f t="shared" si="296"/>
        <v>33347.202329858985</v>
      </c>
      <c r="BD185" s="69">
        <f t="shared" si="28"/>
        <v>97751.430615164514</v>
      </c>
      <c r="BE185" s="69">
        <f t="shared" si="297"/>
        <v>85354.076843194358</v>
      </c>
      <c r="BF185" s="69">
        <f t="shared" si="298"/>
        <v>4557.9077034265902</v>
      </c>
      <c r="BG185" s="69">
        <f t="shared" si="299"/>
        <v>144228.2342121398</v>
      </c>
      <c r="BH185" s="69">
        <f t="shared" si="300"/>
        <v>62500</v>
      </c>
      <c r="BI185" s="69">
        <f t="shared" si="301"/>
        <v>3337.5</v>
      </c>
      <c r="BJ185" s="69">
        <f t="shared" si="240"/>
        <v>0</v>
      </c>
      <c r="BK185" s="69">
        <f t="shared" si="302"/>
        <v>0</v>
      </c>
      <c r="BL185" s="69">
        <f t="shared" si="241"/>
        <v>0</v>
      </c>
      <c r="BM185" s="69"/>
      <c r="BN185" s="69">
        <f t="shared" si="29"/>
        <v>2217952.4124027421</v>
      </c>
      <c r="BO185" s="70"/>
      <c r="BP185" s="71">
        <f t="shared" si="303"/>
        <v>1820223.2630288166</v>
      </c>
      <c r="BQ185" s="71">
        <f t="shared" si="304"/>
        <v>187663.41516178547</v>
      </c>
      <c r="BR185" s="71">
        <f t="shared" si="305"/>
        <v>144228.2342121398</v>
      </c>
      <c r="BS185" s="71">
        <f t="shared" si="306"/>
        <v>65837.5</v>
      </c>
      <c r="BT185" s="71">
        <f t="shared" si="277"/>
        <v>0</v>
      </c>
      <c r="BU185" s="71">
        <f t="shared" si="307"/>
        <v>2217952.4124027416</v>
      </c>
      <c r="BW185" s="68"/>
      <c r="BX185" s="71">
        <f t="shared" si="278"/>
        <v>0</v>
      </c>
      <c r="BY185" s="71">
        <f t="shared" si="278"/>
        <v>0</v>
      </c>
      <c r="BZ185" s="71">
        <f t="shared" si="278"/>
        <v>0</v>
      </c>
      <c r="CA185" s="71">
        <f t="shared" si="278"/>
        <v>0</v>
      </c>
      <c r="CB185" s="71">
        <f t="shared" si="278"/>
        <v>0</v>
      </c>
      <c r="CC185" s="71">
        <f t="shared" si="278"/>
        <v>2217952.4124027421</v>
      </c>
      <c r="CD185" s="71">
        <f t="shared" si="278"/>
        <v>2217952.4124027421</v>
      </c>
      <c r="CE185" s="71">
        <f t="shared" si="278"/>
        <v>2217952.4124027421</v>
      </c>
      <c r="CF185" s="71">
        <f t="shared" si="278"/>
        <v>0</v>
      </c>
      <c r="CG185" s="71">
        <f t="shared" si="278"/>
        <v>0</v>
      </c>
      <c r="CH185" s="71">
        <f t="shared" si="278"/>
        <v>0</v>
      </c>
      <c r="CI185" s="71">
        <f t="shared" si="278"/>
        <v>0</v>
      </c>
      <c r="CJ185" s="71">
        <f t="shared" si="278"/>
        <v>0</v>
      </c>
      <c r="CK185" s="71">
        <f t="shared" si="278"/>
        <v>0</v>
      </c>
      <c r="CL185" s="71">
        <f t="shared" si="278"/>
        <v>0</v>
      </c>
      <c r="CM185" s="71">
        <f t="shared" si="278"/>
        <v>0</v>
      </c>
      <c r="CN185" s="71">
        <f t="shared" si="279"/>
        <v>0</v>
      </c>
      <c r="CQ185" s="72">
        <f t="shared" si="252"/>
        <v>0</v>
      </c>
      <c r="CR185" s="72">
        <f t="shared" si="253"/>
        <v>0</v>
      </c>
      <c r="CS185" s="72">
        <f t="shared" si="249"/>
        <v>0</v>
      </c>
      <c r="CT185" s="72">
        <f t="shared" si="249"/>
        <v>0</v>
      </c>
      <c r="CU185" s="72">
        <f t="shared" si="249"/>
        <v>0</v>
      </c>
      <c r="CV185" s="72">
        <f t="shared" si="249"/>
        <v>1820223.2630288166</v>
      </c>
      <c r="CW185" s="72">
        <f t="shared" si="249"/>
        <v>1820223.2630288166</v>
      </c>
      <c r="CX185" s="72">
        <f t="shared" si="249"/>
        <v>1820223.2630288166</v>
      </c>
      <c r="CY185" s="72">
        <f t="shared" si="249"/>
        <v>0</v>
      </c>
      <c r="CZ185" s="72">
        <f t="shared" si="249"/>
        <v>0</v>
      </c>
      <c r="DA185" s="72">
        <f t="shared" si="249"/>
        <v>0</v>
      </c>
      <c r="DB185" s="72">
        <f t="shared" si="215"/>
        <v>0</v>
      </c>
      <c r="DC185" s="72">
        <f t="shared" si="215"/>
        <v>0</v>
      </c>
      <c r="DD185" s="72">
        <f t="shared" si="215"/>
        <v>0</v>
      </c>
      <c r="DE185" s="72">
        <f t="shared" si="215"/>
        <v>0</v>
      </c>
      <c r="DF185" s="72">
        <f t="shared" si="215"/>
        <v>0</v>
      </c>
      <c r="DG185" s="73"/>
      <c r="DI185" s="72">
        <f t="shared" si="280"/>
        <v>0</v>
      </c>
      <c r="DJ185" s="72">
        <f t="shared" si="280"/>
        <v>0</v>
      </c>
      <c r="DK185" s="72">
        <f t="shared" si="280"/>
        <v>0</v>
      </c>
      <c r="DL185" s="72">
        <f t="shared" si="280"/>
        <v>0</v>
      </c>
      <c r="DM185" s="72">
        <f t="shared" si="280"/>
        <v>0</v>
      </c>
      <c r="DN185" s="72">
        <f t="shared" si="280"/>
        <v>187663.41516178547</v>
      </c>
      <c r="DO185" s="72">
        <f t="shared" si="280"/>
        <v>187663.41516178547</v>
      </c>
      <c r="DP185" s="72">
        <f t="shared" si="280"/>
        <v>187663.41516178547</v>
      </c>
      <c r="DQ185" s="72">
        <f t="shared" si="280"/>
        <v>0</v>
      </c>
      <c r="DR185" s="72">
        <f t="shared" si="280"/>
        <v>0</v>
      </c>
      <c r="DS185" s="72">
        <f t="shared" si="280"/>
        <v>0</v>
      </c>
      <c r="DT185" s="72">
        <f t="shared" si="280"/>
        <v>0</v>
      </c>
      <c r="DU185" s="72">
        <f t="shared" si="280"/>
        <v>0</v>
      </c>
      <c r="DV185" s="72">
        <f t="shared" si="280"/>
        <v>0</v>
      </c>
      <c r="DW185" s="72">
        <f t="shared" si="280"/>
        <v>0</v>
      </c>
      <c r="DX185" s="72">
        <f t="shared" si="280"/>
        <v>0</v>
      </c>
      <c r="EA185" s="72">
        <f t="shared" si="254"/>
        <v>0</v>
      </c>
      <c r="EB185" s="72">
        <f t="shared" si="255"/>
        <v>0</v>
      </c>
      <c r="EC185" s="72">
        <f t="shared" si="250"/>
        <v>0</v>
      </c>
      <c r="ED185" s="72">
        <f t="shared" si="250"/>
        <v>0</v>
      </c>
      <c r="EE185" s="72">
        <f t="shared" si="250"/>
        <v>0</v>
      </c>
      <c r="EF185" s="72">
        <f t="shared" si="250"/>
        <v>144228.2342121398</v>
      </c>
      <c r="EG185" s="72">
        <f t="shared" si="250"/>
        <v>144228.2342121398</v>
      </c>
      <c r="EH185" s="72">
        <f t="shared" si="250"/>
        <v>144228.2342121398</v>
      </c>
      <c r="EI185" s="72">
        <f t="shared" si="250"/>
        <v>0</v>
      </c>
      <c r="EJ185" s="72">
        <f t="shared" si="250"/>
        <v>0</v>
      </c>
      <c r="EK185" s="72">
        <f t="shared" si="250"/>
        <v>0</v>
      </c>
      <c r="EL185" s="72">
        <f t="shared" si="216"/>
        <v>0</v>
      </c>
      <c r="EM185" s="72">
        <f t="shared" si="216"/>
        <v>0</v>
      </c>
      <c r="EN185" s="72">
        <f t="shared" si="216"/>
        <v>0</v>
      </c>
      <c r="EO185" s="72">
        <f t="shared" si="216"/>
        <v>0</v>
      </c>
      <c r="EP185" s="72">
        <f t="shared" si="216"/>
        <v>0</v>
      </c>
      <c r="ES185" s="72">
        <f t="shared" si="256"/>
        <v>0</v>
      </c>
      <c r="ET185" s="72">
        <f t="shared" si="257"/>
        <v>0</v>
      </c>
      <c r="EU185" s="72">
        <f t="shared" si="251"/>
        <v>0</v>
      </c>
      <c r="EV185" s="72">
        <f t="shared" si="251"/>
        <v>0</v>
      </c>
      <c r="EW185" s="72">
        <f t="shared" si="251"/>
        <v>0</v>
      </c>
      <c r="EX185" s="72">
        <f t="shared" si="251"/>
        <v>65837.5</v>
      </c>
      <c r="EY185" s="72">
        <f t="shared" si="251"/>
        <v>65837.5</v>
      </c>
      <c r="EZ185" s="72">
        <f t="shared" si="251"/>
        <v>65837.5</v>
      </c>
      <c r="FA185" s="72">
        <f t="shared" si="251"/>
        <v>0</v>
      </c>
      <c r="FB185" s="72">
        <f t="shared" si="251"/>
        <v>0</v>
      </c>
      <c r="FC185" s="72">
        <f t="shared" si="251"/>
        <v>0</v>
      </c>
      <c r="FD185" s="72">
        <f t="shared" si="217"/>
        <v>0</v>
      </c>
      <c r="FE185" s="72">
        <f t="shared" si="217"/>
        <v>0</v>
      </c>
      <c r="FF185" s="72">
        <f t="shared" si="217"/>
        <v>0</v>
      </c>
      <c r="FG185" s="72">
        <f t="shared" si="217"/>
        <v>0</v>
      </c>
      <c r="FH185" s="72">
        <f t="shared" si="217"/>
        <v>0</v>
      </c>
      <c r="FK185" s="72">
        <f t="shared" si="287"/>
        <v>0</v>
      </c>
      <c r="FL185" s="72">
        <f t="shared" si="287"/>
        <v>0</v>
      </c>
      <c r="FM185" s="72">
        <f t="shared" si="287"/>
        <v>0</v>
      </c>
      <c r="FN185" s="72">
        <f t="shared" si="287"/>
        <v>0</v>
      </c>
      <c r="FO185" s="72">
        <f t="shared" si="287"/>
        <v>0</v>
      </c>
      <c r="FP185" s="72">
        <f t="shared" si="287"/>
        <v>0</v>
      </c>
      <c r="FQ185" s="72">
        <f t="shared" si="287"/>
        <v>0</v>
      </c>
      <c r="FR185" s="72">
        <f t="shared" si="287"/>
        <v>0</v>
      </c>
      <c r="FS185" s="72">
        <f t="shared" si="287"/>
        <v>0</v>
      </c>
      <c r="FT185" s="72">
        <f t="shared" si="287"/>
        <v>0</v>
      </c>
      <c r="FU185" s="72">
        <f t="shared" si="287"/>
        <v>0</v>
      </c>
      <c r="FV185" s="72">
        <f t="shared" si="287"/>
        <v>0</v>
      </c>
      <c r="FW185" s="72">
        <f t="shared" si="287"/>
        <v>0</v>
      </c>
      <c r="FX185" s="72">
        <f t="shared" si="287"/>
        <v>0</v>
      </c>
      <c r="FY185" s="72">
        <f t="shared" si="287"/>
        <v>0</v>
      </c>
      <c r="FZ185" s="72">
        <f t="shared" si="286"/>
        <v>0</v>
      </c>
    </row>
    <row r="186" spans="2:182" s="63" customFormat="1" x14ac:dyDescent="0.25">
      <c r="B186" s="59">
        <v>166</v>
      </c>
      <c r="C186" s="60" t="s">
        <v>30</v>
      </c>
      <c r="D186" s="61" t="s">
        <v>17</v>
      </c>
      <c r="E186" s="74" t="s">
        <v>136</v>
      </c>
      <c r="F186" s="74" t="s">
        <v>137</v>
      </c>
      <c r="H186" s="64">
        <v>44887</v>
      </c>
      <c r="I186" s="64">
        <v>44897</v>
      </c>
      <c r="J186" s="64">
        <v>44904</v>
      </c>
      <c r="K186" s="64">
        <v>44912</v>
      </c>
      <c r="L186" s="64">
        <v>44915</v>
      </c>
      <c r="M186" s="64">
        <v>44927</v>
      </c>
      <c r="N186" s="64">
        <v>45017</v>
      </c>
      <c r="O186" s="65">
        <v>3</v>
      </c>
      <c r="Q186" s="65">
        <v>0</v>
      </c>
      <c r="R186" s="65">
        <v>0</v>
      </c>
      <c r="S186" s="66">
        <v>0</v>
      </c>
      <c r="T186" s="66">
        <v>0</v>
      </c>
      <c r="U186" s="66">
        <v>0</v>
      </c>
      <c r="V186" s="66">
        <v>1</v>
      </c>
      <c r="W186" s="66">
        <v>1</v>
      </c>
      <c r="X186" s="66">
        <v>1</v>
      </c>
      <c r="Y186" s="66">
        <v>0</v>
      </c>
      <c r="Z186" s="66"/>
      <c r="AA186" s="66"/>
      <c r="AB186" s="66"/>
      <c r="AC186" s="65"/>
      <c r="AD186" s="65"/>
      <c r="AE186" s="65"/>
      <c r="AF186" s="65"/>
      <c r="AG186" s="65"/>
      <c r="AI186" s="65">
        <f t="shared" si="0"/>
        <v>3</v>
      </c>
      <c r="AK186" s="67">
        <v>1517405.8105456776</v>
      </c>
      <c r="AL186" s="67">
        <v>158333</v>
      </c>
      <c r="AM186" s="67">
        <v>0</v>
      </c>
      <c r="AN186" s="67">
        <v>55000</v>
      </c>
      <c r="AO186" s="67">
        <f t="shared" si="288"/>
        <v>191872.09380748009</v>
      </c>
      <c r="AP186" s="67">
        <f t="shared" si="289"/>
        <v>117301.71673819744</v>
      </c>
      <c r="AQ186" s="67">
        <f t="shared" si="290"/>
        <v>10054.432863274065</v>
      </c>
      <c r="AR186" s="67">
        <f t="shared" si="291"/>
        <v>0</v>
      </c>
      <c r="AS186" s="67">
        <f t="shared" si="292"/>
        <v>23156.422685469031</v>
      </c>
      <c r="AT186" s="67">
        <f t="shared" si="26"/>
        <v>1388354.1444512568</v>
      </c>
      <c r="AU186" s="68"/>
      <c r="AV186" s="69">
        <f t="shared" si="238"/>
        <v>1517405.8105456776</v>
      </c>
      <c r="AW186" s="69">
        <f t="shared" si="238"/>
        <v>158333</v>
      </c>
      <c r="AX186" s="69">
        <f t="shared" si="238"/>
        <v>0</v>
      </c>
      <c r="AY186" s="69">
        <f t="shared" si="238"/>
        <v>55000</v>
      </c>
      <c r="AZ186" s="67">
        <f t="shared" si="293"/>
        <v>40217.731453096261</v>
      </c>
      <c r="BA186" s="69">
        <f t="shared" si="294"/>
        <v>0</v>
      </c>
      <c r="BB186" s="69">
        <f t="shared" si="295"/>
        <v>15919.518700183937</v>
      </c>
      <c r="BC186" s="69">
        <f t="shared" si="296"/>
        <v>33347.202329858985</v>
      </c>
      <c r="BD186" s="69">
        <f t="shared" si="28"/>
        <v>97751.430615164514</v>
      </c>
      <c r="BE186" s="69">
        <f t="shared" si="297"/>
        <v>85354.076843194358</v>
      </c>
      <c r="BF186" s="69">
        <f t="shared" si="298"/>
        <v>4557.9077034265902</v>
      </c>
      <c r="BG186" s="69">
        <f t="shared" si="299"/>
        <v>144228.2342121398</v>
      </c>
      <c r="BH186" s="69">
        <f t="shared" si="300"/>
        <v>62500</v>
      </c>
      <c r="BI186" s="69">
        <f t="shared" si="301"/>
        <v>3337.5</v>
      </c>
      <c r="BJ186" s="69">
        <f t="shared" si="240"/>
        <v>0</v>
      </c>
      <c r="BK186" s="69">
        <f t="shared" si="302"/>
        <v>0</v>
      </c>
      <c r="BL186" s="69">
        <f t="shared" si="241"/>
        <v>0</v>
      </c>
      <c r="BM186" s="69"/>
      <c r="BN186" s="69">
        <f t="shared" si="29"/>
        <v>2217952.4124027421</v>
      </c>
      <c r="BO186" s="70"/>
      <c r="BP186" s="71">
        <f t="shared" si="303"/>
        <v>1820223.2630288166</v>
      </c>
      <c r="BQ186" s="71">
        <f t="shared" si="304"/>
        <v>187663.41516178547</v>
      </c>
      <c r="BR186" s="71">
        <f t="shared" si="305"/>
        <v>144228.2342121398</v>
      </c>
      <c r="BS186" s="71">
        <f t="shared" si="306"/>
        <v>65837.5</v>
      </c>
      <c r="BT186" s="71">
        <f t="shared" si="277"/>
        <v>0</v>
      </c>
      <c r="BU186" s="71">
        <f t="shared" si="307"/>
        <v>2217952.4124027416</v>
      </c>
      <c r="BW186" s="68"/>
      <c r="BX186" s="71">
        <f t="shared" si="278"/>
        <v>0</v>
      </c>
      <c r="BY186" s="71">
        <f t="shared" si="278"/>
        <v>0</v>
      </c>
      <c r="BZ186" s="71">
        <f t="shared" si="278"/>
        <v>0</v>
      </c>
      <c r="CA186" s="71">
        <f t="shared" si="278"/>
        <v>0</v>
      </c>
      <c r="CB186" s="71">
        <f t="shared" si="278"/>
        <v>0</v>
      </c>
      <c r="CC186" s="71">
        <f t="shared" si="278"/>
        <v>2217952.4124027421</v>
      </c>
      <c r="CD186" s="71">
        <f t="shared" si="278"/>
        <v>2217952.4124027421</v>
      </c>
      <c r="CE186" s="71">
        <f t="shared" si="278"/>
        <v>2217952.4124027421</v>
      </c>
      <c r="CF186" s="71">
        <f t="shared" si="278"/>
        <v>0</v>
      </c>
      <c r="CG186" s="71">
        <f t="shared" si="278"/>
        <v>0</v>
      </c>
      <c r="CH186" s="71">
        <f t="shared" si="278"/>
        <v>0</v>
      </c>
      <c r="CI186" s="71">
        <f t="shared" si="278"/>
        <v>0</v>
      </c>
      <c r="CJ186" s="71">
        <f t="shared" si="278"/>
        <v>0</v>
      </c>
      <c r="CK186" s="71">
        <f t="shared" si="278"/>
        <v>0</v>
      </c>
      <c r="CL186" s="71">
        <f t="shared" si="278"/>
        <v>0</v>
      </c>
      <c r="CM186" s="71">
        <f t="shared" si="278"/>
        <v>0</v>
      </c>
      <c r="CN186" s="71">
        <f t="shared" si="279"/>
        <v>0</v>
      </c>
      <c r="CQ186" s="72">
        <f t="shared" si="252"/>
        <v>0</v>
      </c>
      <c r="CR186" s="72">
        <f t="shared" si="253"/>
        <v>0</v>
      </c>
      <c r="CS186" s="72">
        <f t="shared" si="249"/>
        <v>0</v>
      </c>
      <c r="CT186" s="72">
        <f t="shared" si="249"/>
        <v>0</v>
      </c>
      <c r="CU186" s="72">
        <f t="shared" si="249"/>
        <v>0</v>
      </c>
      <c r="CV186" s="72">
        <f t="shared" si="249"/>
        <v>1820223.2630288166</v>
      </c>
      <c r="CW186" s="72">
        <f t="shared" si="249"/>
        <v>1820223.2630288166</v>
      </c>
      <c r="CX186" s="72">
        <f t="shared" si="249"/>
        <v>1820223.2630288166</v>
      </c>
      <c r="CY186" s="72">
        <f t="shared" si="249"/>
        <v>0</v>
      </c>
      <c r="CZ186" s="72">
        <f t="shared" si="249"/>
        <v>0</v>
      </c>
      <c r="DA186" s="72">
        <f t="shared" si="249"/>
        <v>0</v>
      </c>
      <c r="DB186" s="72">
        <f t="shared" si="249"/>
        <v>0</v>
      </c>
      <c r="DC186" s="72">
        <f t="shared" si="249"/>
        <v>0</v>
      </c>
      <c r="DD186" s="72">
        <f t="shared" si="249"/>
        <v>0</v>
      </c>
      <c r="DE186" s="72">
        <f t="shared" ref="DE186:DF204" si="308">+AE186*$BP186</f>
        <v>0</v>
      </c>
      <c r="DF186" s="72">
        <f t="shared" si="308"/>
        <v>0</v>
      </c>
      <c r="DG186" s="73"/>
      <c r="DI186" s="72">
        <f t="shared" si="280"/>
        <v>0</v>
      </c>
      <c r="DJ186" s="72">
        <f t="shared" si="280"/>
        <v>0</v>
      </c>
      <c r="DK186" s="72">
        <f t="shared" si="280"/>
        <v>0</v>
      </c>
      <c r="DL186" s="72">
        <f t="shared" si="280"/>
        <v>0</v>
      </c>
      <c r="DM186" s="72">
        <f t="shared" si="280"/>
        <v>0</v>
      </c>
      <c r="DN186" s="72">
        <f t="shared" si="280"/>
        <v>187663.41516178547</v>
      </c>
      <c r="DO186" s="72">
        <f t="shared" si="280"/>
        <v>187663.41516178547</v>
      </c>
      <c r="DP186" s="72">
        <f t="shared" si="280"/>
        <v>187663.41516178547</v>
      </c>
      <c r="DQ186" s="72">
        <f t="shared" si="280"/>
        <v>0</v>
      </c>
      <c r="DR186" s="72">
        <f t="shared" si="280"/>
        <v>0</v>
      </c>
      <c r="DS186" s="72">
        <f t="shared" si="280"/>
        <v>0</v>
      </c>
      <c r="DT186" s="72">
        <f t="shared" si="280"/>
        <v>0</v>
      </c>
      <c r="DU186" s="72">
        <f t="shared" si="280"/>
        <v>0</v>
      </c>
      <c r="DV186" s="72">
        <f t="shared" si="280"/>
        <v>0</v>
      </c>
      <c r="DW186" s="72">
        <f t="shared" si="280"/>
        <v>0</v>
      </c>
      <c r="DX186" s="72">
        <f t="shared" si="280"/>
        <v>0</v>
      </c>
      <c r="EA186" s="72">
        <f t="shared" si="254"/>
        <v>0</v>
      </c>
      <c r="EB186" s="72">
        <f t="shared" si="255"/>
        <v>0</v>
      </c>
      <c r="EC186" s="72">
        <f t="shared" si="250"/>
        <v>0</v>
      </c>
      <c r="ED186" s="72">
        <f t="shared" si="250"/>
        <v>0</v>
      </c>
      <c r="EE186" s="72">
        <f t="shared" si="250"/>
        <v>0</v>
      </c>
      <c r="EF186" s="72">
        <f t="shared" si="250"/>
        <v>144228.2342121398</v>
      </c>
      <c r="EG186" s="72">
        <f t="shared" si="250"/>
        <v>144228.2342121398</v>
      </c>
      <c r="EH186" s="72">
        <f t="shared" si="250"/>
        <v>144228.2342121398</v>
      </c>
      <c r="EI186" s="72">
        <f t="shared" si="250"/>
        <v>0</v>
      </c>
      <c r="EJ186" s="72">
        <f t="shared" si="250"/>
        <v>0</v>
      </c>
      <c r="EK186" s="72">
        <f t="shared" si="250"/>
        <v>0</v>
      </c>
      <c r="EL186" s="72">
        <f t="shared" si="250"/>
        <v>0</v>
      </c>
      <c r="EM186" s="72">
        <f t="shared" si="250"/>
        <v>0</v>
      </c>
      <c r="EN186" s="72">
        <f t="shared" si="250"/>
        <v>0</v>
      </c>
      <c r="EO186" s="72">
        <f t="shared" ref="EO186:EP204" si="309">+AE186*$BR186</f>
        <v>0</v>
      </c>
      <c r="EP186" s="72">
        <f t="shared" si="309"/>
        <v>0</v>
      </c>
      <c r="ES186" s="72">
        <f t="shared" si="256"/>
        <v>0</v>
      </c>
      <c r="ET186" s="72">
        <f t="shared" si="257"/>
        <v>0</v>
      </c>
      <c r="EU186" s="72">
        <f t="shared" si="251"/>
        <v>0</v>
      </c>
      <c r="EV186" s="72">
        <f t="shared" si="251"/>
        <v>0</v>
      </c>
      <c r="EW186" s="72">
        <f t="shared" si="251"/>
        <v>0</v>
      </c>
      <c r="EX186" s="72">
        <f t="shared" si="251"/>
        <v>65837.5</v>
      </c>
      <c r="EY186" s="72">
        <f t="shared" si="251"/>
        <v>65837.5</v>
      </c>
      <c r="EZ186" s="72">
        <f t="shared" si="251"/>
        <v>65837.5</v>
      </c>
      <c r="FA186" s="72">
        <f t="shared" si="251"/>
        <v>0</v>
      </c>
      <c r="FB186" s="72">
        <f t="shared" si="251"/>
        <v>0</v>
      </c>
      <c r="FC186" s="72">
        <f t="shared" si="251"/>
        <v>0</v>
      </c>
      <c r="FD186" s="72">
        <f t="shared" si="251"/>
        <v>0</v>
      </c>
      <c r="FE186" s="72">
        <f t="shared" si="251"/>
        <v>0</v>
      </c>
      <c r="FF186" s="72">
        <f t="shared" si="251"/>
        <v>0</v>
      </c>
      <c r="FG186" s="72">
        <f t="shared" ref="FG186:FH204" si="310">+AE186*$BS186</f>
        <v>0</v>
      </c>
      <c r="FH186" s="72">
        <f t="shared" si="310"/>
        <v>0</v>
      </c>
      <c r="FK186" s="72">
        <f t="shared" si="287"/>
        <v>0</v>
      </c>
      <c r="FL186" s="72">
        <f t="shared" si="287"/>
        <v>0</v>
      </c>
      <c r="FM186" s="72">
        <f t="shared" si="287"/>
        <v>0</v>
      </c>
      <c r="FN186" s="72">
        <f t="shared" si="287"/>
        <v>0</v>
      </c>
      <c r="FO186" s="72">
        <f t="shared" si="287"/>
        <v>0</v>
      </c>
      <c r="FP186" s="72">
        <f t="shared" si="287"/>
        <v>0</v>
      </c>
      <c r="FQ186" s="72">
        <f t="shared" si="287"/>
        <v>0</v>
      </c>
      <c r="FR186" s="72">
        <f t="shared" si="287"/>
        <v>0</v>
      </c>
      <c r="FS186" s="72">
        <f t="shared" si="287"/>
        <v>0</v>
      </c>
      <c r="FT186" s="72">
        <f t="shared" si="287"/>
        <v>0</v>
      </c>
      <c r="FU186" s="72">
        <f t="shared" si="287"/>
        <v>0</v>
      </c>
      <c r="FV186" s="72">
        <f t="shared" si="287"/>
        <v>0</v>
      </c>
      <c r="FW186" s="72">
        <f t="shared" si="287"/>
        <v>0</v>
      </c>
      <c r="FX186" s="72">
        <f t="shared" si="287"/>
        <v>0</v>
      </c>
      <c r="FY186" s="72">
        <f t="shared" si="287"/>
        <v>0</v>
      </c>
      <c r="FZ186" s="72">
        <f t="shared" si="286"/>
        <v>0</v>
      </c>
    </row>
    <row r="187" spans="2:182" s="63" customFormat="1" x14ac:dyDescent="0.25">
      <c r="B187" s="59">
        <v>167</v>
      </c>
      <c r="C187" s="60" t="s">
        <v>30</v>
      </c>
      <c r="D187" s="61" t="s">
        <v>17</v>
      </c>
      <c r="E187" s="74" t="s">
        <v>136</v>
      </c>
      <c r="F187" s="74" t="s">
        <v>137</v>
      </c>
      <c r="H187" s="64">
        <v>44887</v>
      </c>
      <c r="I187" s="64">
        <v>44897</v>
      </c>
      <c r="J187" s="64">
        <v>44904</v>
      </c>
      <c r="K187" s="64">
        <v>44912</v>
      </c>
      <c r="L187" s="64">
        <v>44915</v>
      </c>
      <c r="M187" s="64">
        <v>44927</v>
      </c>
      <c r="N187" s="64">
        <v>45017</v>
      </c>
      <c r="O187" s="65">
        <v>3</v>
      </c>
      <c r="Q187" s="65">
        <v>0</v>
      </c>
      <c r="R187" s="65">
        <v>0</v>
      </c>
      <c r="S187" s="66">
        <v>0</v>
      </c>
      <c r="T187" s="66">
        <v>0</v>
      </c>
      <c r="U187" s="66">
        <v>0</v>
      </c>
      <c r="V187" s="66">
        <v>1</v>
      </c>
      <c r="W187" s="66">
        <v>1</v>
      </c>
      <c r="X187" s="66">
        <v>1</v>
      </c>
      <c r="Y187" s="66">
        <v>0</v>
      </c>
      <c r="Z187" s="66"/>
      <c r="AA187" s="66"/>
      <c r="AB187" s="66"/>
      <c r="AC187" s="65"/>
      <c r="AD187" s="65"/>
      <c r="AE187" s="65"/>
      <c r="AF187" s="65"/>
      <c r="AG187" s="65"/>
      <c r="AI187" s="65">
        <f t="shared" si="0"/>
        <v>3</v>
      </c>
      <c r="AK187" s="67">
        <v>1517405.8105456776</v>
      </c>
      <c r="AL187" s="67">
        <v>158333</v>
      </c>
      <c r="AM187" s="67">
        <v>0</v>
      </c>
      <c r="AN187" s="67">
        <v>55000</v>
      </c>
      <c r="AO187" s="67">
        <f t="shared" si="288"/>
        <v>191872.09380748009</v>
      </c>
      <c r="AP187" s="67">
        <f t="shared" si="289"/>
        <v>117301.71673819744</v>
      </c>
      <c r="AQ187" s="67">
        <f t="shared" si="290"/>
        <v>10054.432863274065</v>
      </c>
      <c r="AR187" s="67">
        <f t="shared" si="291"/>
        <v>0</v>
      </c>
      <c r="AS187" s="67">
        <f t="shared" si="292"/>
        <v>23156.422685469031</v>
      </c>
      <c r="AT187" s="67">
        <f t="shared" si="26"/>
        <v>1388354.1444512568</v>
      </c>
      <c r="AU187" s="68"/>
      <c r="AV187" s="69">
        <f t="shared" si="238"/>
        <v>1517405.8105456776</v>
      </c>
      <c r="AW187" s="69">
        <f t="shared" si="238"/>
        <v>158333</v>
      </c>
      <c r="AX187" s="69">
        <f t="shared" si="238"/>
        <v>0</v>
      </c>
      <c r="AY187" s="69">
        <f t="shared" si="238"/>
        <v>55000</v>
      </c>
      <c r="AZ187" s="67">
        <f t="shared" si="293"/>
        <v>40217.731453096261</v>
      </c>
      <c r="BA187" s="69">
        <f t="shared" si="294"/>
        <v>0</v>
      </c>
      <c r="BB187" s="69">
        <f t="shared" si="295"/>
        <v>15919.518700183937</v>
      </c>
      <c r="BC187" s="69">
        <f t="shared" si="296"/>
        <v>33347.202329858985</v>
      </c>
      <c r="BD187" s="69">
        <f t="shared" si="28"/>
        <v>97751.430615164514</v>
      </c>
      <c r="BE187" s="69">
        <f t="shared" si="297"/>
        <v>85354.076843194358</v>
      </c>
      <c r="BF187" s="69">
        <f t="shared" si="298"/>
        <v>4557.9077034265902</v>
      </c>
      <c r="BG187" s="69">
        <f t="shared" si="299"/>
        <v>144228.2342121398</v>
      </c>
      <c r="BH187" s="69">
        <f t="shared" si="300"/>
        <v>62500</v>
      </c>
      <c r="BI187" s="69">
        <f t="shared" si="301"/>
        <v>3337.5</v>
      </c>
      <c r="BJ187" s="69">
        <f t="shared" si="240"/>
        <v>0</v>
      </c>
      <c r="BK187" s="69">
        <f t="shared" si="302"/>
        <v>0</v>
      </c>
      <c r="BL187" s="69">
        <f t="shared" si="241"/>
        <v>0</v>
      </c>
      <c r="BM187" s="69"/>
      <c r="BN187" s="69">
        <f t="shared" si="29"/>
        <v>2217952.4124027421</v>
      </c>
      <c r="BO187" s="70"/>
      <c r="BP187" s="71">
        <f t="shared" si="303"/>
        <v>1820223.2630288166</v>
      </c>
      <c r="BQ187" s="71">
        <f t="shared" si="304"/>
        <v>187663.41516178547</v>
      </c>
      <c r="BR187" s="71">
        <f t="shared" si="305"/>
        <v>144228.2342121398</v>
      </c>
      <c r="BS187" s="71">
        <f t="shared" si="306"/>
        <v>65837.5</v>
      </c>
      <c r="BT187" s="71">
        <f t="shared" si="277"/>
        <v>0</v>
      </c>
      <c r="BU187" s="71">
        <f t="shared" si="307"/>
        <v>2217952.4124027416</v>
      </c>
      <c r="BW187" s="68"/>
      <c r="BX187" s="71">
        <f t="shared" si="278"/>
        <v>0</v>
      </c>
      <c r="BY187" s="71">
        <f t="shared" si="278"/>
        <v>0</v>
      </c>
      <c r="BZ187" s="71">
        <f t="shared" si="278"/>
        <v>0</v>
      </c>
      <c r="CA187" s="71">
        <f t="shared" si="278"/>
        <v>0</v>
      </c>
      <c r="CB187" s="71">
        <f t="shared" si="278"/>
        <v>0</v>
      </c>
      <c r="CC187" s="71">
        <f t="shared" si="278"/>
        <v>2217952.4124027421</v>
      </c>
      <c r="CD187" s="71">
        <f t="shared" si="278"/>
        <v>2217952.4124027421</v>
      </c>
      <c r="CE187" s="71">
        <f t="shared" si="278"/>
        <v>2217952.4124027421</v>
      </c>
      <c r="CF187" s="71">
        <f t="shared" si="278"/>
        <v>0</v>
      </c>
      <c r="CG187" s="71">
        <f t="shared" si="278"/>
        <v>0</v>
      </c>
      <c r="CH187" s="71">
        <f t="shared" si="278"/>
        <v>0</v>
      </c>
      <c r="CI187" s="71">
        <f t="shared" si="278"/>
        <v>0</v>
      </c>
      <c r="CJ187" s="71">
        <f t="shared" si="278"/>
        <v>0</v>
      </c>
      <c r="CK187" s="71">
        <f t="shared" si="278"/>
        <v>0</v>
      </c>
      <c r="CL187" s="71">
        <f t="shared" si="278"/>
        <v>0</v>
      </c>
      <c r="CM187" s="71">
        <f t="shared" si="278"/>
        <v>0</v>
      </c>
      <c r="CN187" s="71">
        <f t="shared" si="279"/>
        <v>0</v>
      </c>
      <c r="CQ187" s="72">
        <f t="shared" si="252"/>
        <v>0</v>
      </c>
      <c r="CR187" s="72">
        <f t="shared" si="253"/>
        <v>0</v>
      </c>
      <c r="CS187" s="72">
        <f t="shared" ref="CS187:CS200" si="311">+S187*$BP187</f>
        <v>0</v>
      </c>
      <c r="CT187" s="72">
        <f t="shared" ref="CT187:CT200" si="312">+T187*$BP187</f>
        <v>0</v>
      </c>
      <c r="CU187" s="72">
        <f t="shared" ref="CU187:CU200" si="313">+U187*$BP187</f>
        <v>0</v>
      </c>
      <c r="CV187" s="72">
        <f t="shared" ref="CV187:CV200" si="314">+V187*$BP187</f>
        <v>1820223.2630288166</v>
      </c>
      <c r="CW187" s="72">
        <f t="shared" ref="CW187:CW200" si="315">+W187*$BP187</f>
        <v>1820223.2630288166</v>
      </c>
      <c r="CX187" s="72">
        <f t="shared" ref="CX187:CX200" si="316">+X187*$BP187</f>
        <v>1820223.2630288166</v>
      </c>
      <c r="CY187" s="72">
        <f t="shared" ref="CY187:CY200" si="317">+Y187*$BP187</f>
        <v>0</v>
      </c>
      <c r="CZ187" s="72">
        <f t="shared" ref="CZ187:CZ200" si="318">+Z187*$BP187</f>
        <v>0</v>
      </c>
      <c r="DA187" s="72">
        <f t="shared" ref="DA187:DA200" si="319">+AA187*$BP187</f>
        <v>0</v>
      </c>
      <c r="DB187" s="72">
        <f t="shared" ref="DB187:DB200" si="320">+AB187*$BP187</f>
        <v>0</v>
      </c>
      <c r="DC187" s="72">
        <f t="shared" ref="DC187:DC200" si="321">+AC187*$BP187</f>
        <v>0</v>
      </c>
      <c r="DD187" s="72">
        <f t="shared" ref="DD187:DD200" si="322">+AD187*$BP187</f>
        <v>0</v>
      </c>
      <c r="DE187" s="72">
        <f t="shared" si="308"/>
        <v>0</v>
      </c>
      <c r="DF187" s="72">
        <f t="shared" si="308"/>
        <v>0</v>
      </c>
      <c r="DG187" s="73"/>
      <c r="DI187" s="72">
        <f t="shared" si="280"/>
        <v>0</v>
      </c>
      <c r="DJ187" s="72">
        <f t="shared" si="280"/>
        <v>0</v>
      </c>
      <c r="DK187" s="72">
        <f t="shared" si="280"/>
        <v>0</v>
      </c>
      <c r="DL187" s="72">
        <f t="shared" si="280"/>
        <v>0</v>
      </c>
      <c r="DM187" s="72">
        <f t="shared" si="280"/>
        <v>0</v>
      </c>
      <c r="DN187" s="72">
        <f t="shared" si="280"/>
        <v>187663.41516178547</v>
      </c>
      <c r="DO187" s="72">
        <f t="shared" si="280"/>
        <v>187663.41516178547</v>
      </c>
      <c r="DP187" s="72">
        <f t="shared" si="280"/>
        <v>187663.41516178547</v>
      </c>
      <c r="DQ187" s="72">
        <f t="shared" si="280"/>
        <v>0</v>
      </c>
      <c r="DR187" s="72">
        <f t="shared" si="280"/>
        <v>0</v>
      </c>
      <c r="DS187" s="72">
        <f t="shared" si="280"/>
        <v>0</v>
      </c>
      <c r="DT187" s="72">
        <f t="shared" si="280"/>
        <v>0</v>
      </c>
      <c r="DU187" s="72">
        <f t="shared" si="280"/>
        <v>0</v>
      </c>
      <c r="DV187" s="72">
        <f t="shared" si="280"/>
        <v>0</v>
      </c>
      <c r="DW187" s="72">
        <f t="shared" si="280"/>
        <v>0</v>
      </c>
      <c r="DX187" s="72">
        <f t="shared" si="280"/>
        <v>0</v>
      </c>
      <c r="EA187" s="72">
        <f t="shared" si="254"/>
        <v>0</v>
      </c>
      <c r="EB187" s="72">
        <f t="shared" si="255"/>
        <v>0</v>
      </c>
      <c r="EC187" s="72">
        <f t="shared" ref="EC187:EC200" si="323">+S187*$BR187</f>
        <v>0</v>
      </c>
      <c r="ED187" s="72">
        <f t="shared" ref="ED187:ED200" si="324">+T187*$BR187</f>
        <v>0</v>
      </c>
      <c r="EE187" s="72">
        <f t="shared" ref="EE187:EE200" si="325">+U187*$BR187</f>
        <v>0</v>
      </c>
      <c r="EF187" s="72">
        <f t="shared" ref="EF187:EF200" si="326">+V187*$BR187</f>
        <v>144228.2342121398</v>
      </c>
      <c r="EG187" s="72">
        <f t="shared" ref="EG187:EG200" si="327">+W187*$BR187</f>
        <v>144228.2342121398</v>
      </c>
      <c r="EH187" s="72">
        <f t="shared" ref="EH187:EH200" si="328">+X187*$BR187</f>
        <v>144228.2342121398</v>
      </c>
      <c r="EI187" s="72">
        <f t="shared" ref="EI187:EI200" si="329">+Y187*$BR187</f>
        <v>0</v>
      </c>
      <c r="EJ187" s="72">
        <f t="shared" ref="EJ187:EJ200" si="330">+Z187*$BR187</f>
        <v>0</v>
      </c>
      <c r="EK187" s="72">
        <f t="shared" ref="EK187:EK200" si="331">+AA187*$BR187</f>
        <v>0</v>
      </c>
      <c r="EL187" s="72">
        <f t="shared" ref="EL187:EL200" si="332">+AB187*$BR187</f>
        <v>0</v>
      </c>
      <c r="EM187" s="72">
        <f t="shared" ref="EM187:EM200" si="333">+AC187*$BR187</f>
        <v>0</v>
      </c>
      <c r="EN187" s="72">
        <f t="shared" ref="EN187:EN200" si="334">+AD187*$BR187</f>
        <v>0</v>
      </c>
      <c r="EO187" s="72">
        <f t="shared" si="309"/>
        <v>0</v>
      </c>
      <c r="EP187" s="72">
        <f t="shared" si="309"/>
        <v>0</v>
      </c>
      <c r="ES187" s="72">
        <f t="shared" si="256"/>
        <v>0</v>
      </c>
      <c r="ET187" s="72">
        <f t="shared" si="257"/>
        <v>0</v>
      </c>
      <c r="EU187" s="72">
        <f t="shared" ref="EU187:EU200" si="335">+S187*$BS187</f>
        <v>0</v>
      </c>
      <c r="EV187" s="72">
        <f t="shared" ref="EV187:EV200" si="336">+T187*$BS187</f>
        <v>0</v>
      </c>
      <c r="EW187" s="72">
        <f t="shared" ref="EW187:EW200" si="337">+U187*$BS187</f>
        <v>0</v>
      </c>
      <c r="EX187" s="72">
        <f t="shared" ref="EX187:EX200" si="338">+V187*$BS187</f>
        <v>65837.5</v>
      </c>
      <c r="EY187" s="72">
        <f t="shared" ref="EY187:EY200" si="339">+W187*$BS187</f>
        <v>65837.5</v>
      </c>
      <c r="EZ187" s="72">
        <f t="shared" ref="EZ187:EZ200" si="340">+X187*$BS187</f>
        <v>65837.5</v>
      </c>
      <c r="FA187" s="72">
        <f t="shared" ref="FA187:FA200" si="341">+Y187*$BS187</f>
        <v>0</v>
      </c>
      <c r="FB187" s="72">
        <f t="shared" ref="FB187:FB200" si="342">+Z187*$BS187</f>
        <v>0</v>
      </c>
      <c r="FC187" s="72">
        <f t="shared" ref="FC187:FC200" si="343">+AA187*$BS187</f>
        <v>0</v>
      </c>
      <c r="FD187" s="72">
        <f t="shared" ref="FD187:FD200" si="344">+AB187*$BS187</f>
        <v>0</v>
      </c>
      <c r="FE187" s="72">
        <f t="shared" ref="FE187:FE200" si="345">+AC187*$BS187</f>
        <v>0</v>
      </c>
      <c r="FF187" s="72">
        <f t="shared" ref="FF187:FF200" si="346">+AD187*$BS187</f>
        <v>0</v>
      </c>
      <c r="FG187" s="72">
        <f t="shared" si="310"/>
        <v>0</v>
      </c>
      <c r="FH187" s="72">
        <f t="shared" si="310"/>
        <v>0</v>
      </c>
      <c r="FK187" s="72">
        <f t="shared" si="287"/>
        <v>0</v>
      </c>
      <c r="FL187" s="72">
        <f t="shared" si="287"/>
        <v>0</v>
      </c>
      <c r="FM187" s="72">
        <f t="shared" si="287"/>
        <v>0</v>
      </c>
      <c r="FN187" s="72">
        <f t="shared" si="287"/>
        <v>0</v>
      </c>
      <c r="FO187" s="72">
        <f t="shared" si="287"/>
        <v>0</v>
      </c>
      <c r="FP187" s="72">
        <f t="shared" si="287"/>
        <v>0</v>
      </c>
      <c r="FQ187" s="72">
        <f t="shared" si="287"/>
        <v>0</v>
      </c>
      <c r="FR187" s="72">
        <f t="shared" si="287"/>
        <v>0</v>
      </c>
      <c r="FS187" s="72">
        <f t="shared" si="287"/>
        <v>0</v>
      </c>
      <c r="FT187" s="72">
        <f t="shared" si="287"/>
        <v>0</v>
      </c>
      <c r="FU187" s="72">
        <f t="shared" si="287"/>
        <v>0</v>
      </c>
      <c r="FV187" s="72">
        <f t="shared" si="287"/>
        <v>0</v>
      </c>
      <c r="FW187" s="72">
        <f t="shared" si="287"/>
        <v>0</v>
      </c>
      <c r="FX187" s="72">
        <f t="shared" si="287"/>
        <v>0</v>
      </c>
      <c r="FY187" s="72">
        <f t="shared" si="287"/>
        <v>0</v>
      </c>
      <c r="FZ187" s="72">
        <f t="shared" si="286"/>
        <v>0</v>
      </c>
    </row>
    <row r="188" spans="2:182" s="63" customFormat="1" x14ac:dyDescent="0.25">
      <c r="B188" s="59">
        <v>168</v>
      </c>
      <c r="C188" s="60" t="s">
        <v>30</v>
      </c>
      <c r="D188" s="61" t="s">
        <v>17</v>
      </c>
      <c r="E188" s="74" t="s">
        <v>136</v>
      </c>
      <c r="F188" s="74" t="s">
        <v>137</v>
      </c>
      <c r="H188" s="64">
        <v>44887</v>
      </c>
      <c r="I188" s="64">
        <v>44897</v>
      </c>
      <c r="J188" s="64">
        <v>44904</v>
      </c>
      <c r="K188" s="64">
        <v>44912</v>
      </c>
      <c r="L188" s="64">
        <v>44915</v>
      </c>
      <c r="M188" s="64">
        <v>44927</v>
      </c>
      <c r="N188" s="64">
        <v>44986</v>
      </c>
      <c r="O188" s="65">
        <v>2.6000000000000441</v>
      </c>
      <c r="Q188" s="65">
        <v>0</v>
      </c>
      <c r="R188" s="65">
        <v>0</v>
      </c>
      <c r="S188" s="66">
        <v>0</v>
      </c>
      <c r="T188" s="66">
        <v>0</v>
      </c>
      <c r="U188" s="66">
        <v>0</v>
      </c>
      <c r="V188" s="66">
        <v>1</v>
      </c>
      <c r="W188" s="66">
        <v>1</v>
      </c>
      <c r="X188" s="66">
        <v>0.60000000000004405</v>
      </c>
      <c r="Y188" s="66">
        <v>0</v>
      </c>
      <c r="Z188" s="66"/>
      <c r="AA188" s="66"/>
      <c r="AB188" s="66"/>
      <c r="AC188" s="65"/>
      <c r="AD188" s="65"/>
      <c r="AE188" s="65"/>
      <c r="AF188" s="65"/>
      <c r="AG188" s="65"/>
      <c r="AI188" s="65">
        <f t="shared" si="0"/>
        <v>2.6000000000000441</v>
      </c>
      <c r="AK188" s="67">
        <v>1517405.8105456776</v>
      </c>
      <c r="AL188" s="67">
        <v>158333</v>
      </c>
      <c r="AM188" s="67">
        <v>0</v>
      </c>
      <c r="AN188" s="67">
        <v>55000</v>
      </c>
      <c r="AO188" s="67">
        <f t="shared" si="288"/>
        <v>191872.09380748009</v>
      </c>
      <c r="AP188" s="67">
        <f t="shared" si="289"/>
        <v>117301.71673819744</v>
      </c>
      <c r="AQ188" s="67">
        <f t="shared" si="290"/>
        <v>10054.432863274065</v>
      </c>
      <c r="AR188" s="67">
        <f t="shared" si="291"/>
        <v>0</v>
      </c>
      <c r="AS188" s="67">
        <f t="shared" si="292"/>
        <v>23156.422685469031</v>
      </c>
      <c r="AT188" s="67">
        <f t="shared" si="26"/>
        <v>1388354.1444512568</v>
      </c>
      <c r="AU188" s="68"/>
      <c r="AV188" s="69">
        <f t="shared" si="238"/>
        <v>1517405.8105456776</v>
      </c>
      <c r="AW188" s="69">
        <f t="shared" si="238"/>
        <v>158333</v>
      </c>
      <c r="AX188" s="69">
        <f t="shared" si="238"/>
        <v>0</v>
      </c>
      <c r="AY188" s="69">
        <f t="shared" si="238"/>
        <v>55000</v>
      </c>
      <c r="AZ188" s="67">
        <f t="shared" si="293"/>
        <v>40217.731453096261</v>
      </c>
      <c r="BA188" s="69">
        <f t="shared" si="294"/>
        <v>0</v>
      </c>
      <c r="BB188" s="69">
        <f t="shared" si="295"/>
        <v>15919.518700183937</v>
      </c>
      <c r="BC188" s="69">
        <f t="shared" si="296"/>
        <v>33347.202329858985</v>
      </c>
      <c r="BD188" s="69">
        <f t="shared" si="28"/>
        <v>97751.430615164514</v>
      </c>
      <c r="BE188" s="69">
        <f t="shared" si="297"/>
        <v>85354.076843194358</v>
      </c>
      <c r="BF188" s="69">
        <f t="shared" si="298"/>
        <v>4557.9077034265902</v>
      </c>
      <c r="BG188" s="69">
        <f t="shared" si="299"/>
        <v>144228.2342121398</v>
      </c>
      <c r="BH188" s="69">
        <f t="shared" si="300"/>
        <v>62500</v>
      </c>
      <c r="BI188" s="69">
        <f t="shared" si="301"/>
        <v>3337.5</v>
      </c>
      <c r="BJ188" s="69">
        <f t="shared" si="240"/>
        <v>0</v>
      </c>
      <c r="BK188" s="69">
        <f t="shared" si="302"/>
        <v>0</v>
      </c>
      <c r="BL188" s="69">
        <f t="shared" si="241"/>
        <v>0</v>
      </c>
      <c r="BM188" s="69"/>
      <c r="BN188" s="69">
        <f t="shared" si="29"/>
        <v>2217952.4124027421</v>
      </c>
      <c r="BO188" s="70"/>
      <c r="BP188" s="71">
        <f t="shared" si="303"/>
        <v>1820223.2630288166</v>
      </c>
      <c r="BQ188" s="71">
        <f t="shared" si="304"/>
        <v>187663.41516178547</v>
      </c>
      <c r="BR188" s="71">
        <f t="shared" si="305"/>
        <v>144228.2342121398</v>
      </c>
      <c r="BS188" s="71">
        <f t="shared" si="306"/>
        <v>65837.5</v>
      </c>
      <c r="BT188" s="71">
        <f t="shared" si="277"/>
        <v>0</v>
      </c>
      <c r="BU188" s="71">
        <f t="shared" si="307"/>
        <v>2217952.4124027416</v>
      </c>
      <c r="BW188" s="68"/>
      <c r="BX188" s="71">
        <f t="shared" si="278"/>
        <v>0</v>
      </c>
      <c r="BY188" s="71">
        <f t="shared" si="278"/>
        <v>0</v>
      </c>
      <c r="BZ188" s="71">
        <f t="shared" si="278"/>
        <v>0</v>
      </c>
      <c r="CA188" s="71">
        <f t="shared" si="278"/>
        <v>0</v>
      </c>
      <c r="CB188" s="71">
        <f t="shared" si="278"/>
        <v>0</v>
      </c>
      <c r="CC188" s="71">
        <f t="shared" si="278"/>
        <v>2217952.4124027421</v>
      </c>
      <c r="CD188" s="71">
        <f t="shared" si="278"/>
        <v>2217952.4124027421</v>
      </c>
      <c r="CE188" s="71">
        <f t="shared" si="278"/>
        <v>1330771.447441743</v>
      </c>
      <c r="CF188" s="71">
        <f t="shared" si="278"/>
        <v>0</v>
      </c>
      <c r="CG188" s="71">
        <f t="shared" si="278"/>
        <v>0</v>
      </c>
      <c r="CH188" s="71">
        <f t="shared" si="278"/>
        <v>0</v>
      </c>
      <c r="CI188" s="71">
        <f t="shared" si="278"/>
        <v>0</v>
      </c>
      <c r="CJ188" s="71">
        <f t="shared" si="278"/>
        <v>0</v>
      </c>
      <c r="CK188" s="71">
        <f t="shared" si="278"/>
        <v>0</v>
      </c>
      <c r="CL188" s="71">
        <f t="shared" si="278"/>
        <v>0</v>
      </c>
      <c r="CM188" s="71">
        <f>+AF188*$BN188</f>
        <v>0</v>
      </c>
      <c r="CN188" s="71">
        <f t="shared" si="279"/>
        <v>0</v>
      </c>
      <c r="CQ188" s="72">
        <f t="shared" si="252"/>
        <v>0</v>
      </c>
      <c r="CR188" s="72">
        <f t="shared" si="253"/>
        <v>0</v>
      </c>
      <c r="CS188" s="72">
        <f t="shared" si="311"/>
        <v>0</v>
      </c>
      <c r="CT188" s="72">
        <f t="shared" si="312"/>
        <v>0</v>
      </c>
      <c r="CU188" s="72">
        <f t="shared" si="313"/>
        <v>0</v>
      </c>
      <c r="CV188" s="72">
        <f t="shared" si="314"/>
        <v>1820223.2630288166</v>
      </c>
      <c r="CW188" s="72">
        <f t="shared" si="315"/>
        <v>1820223.2630288166</v>
      </c>
      <c r="CX188" s="72">
        <f t="shared" si="316"/>
        <v>1092133.9578173701</v>
      </c>
      <c r="CY188" s="72">
        <f t="shared" si="317"/>
        <v>0</v>
      </c>
      <c r="CZ188" s="72">
        <f t="shared" si="318"/>
        <v>0</v>
      </c>
      <c r="DA188" s="72">
        <f t="shared" si="319"/>
        <v>0</v>
      </c>
      <c r="DB188" s="72">
        <f t="shared" si="320"/>
        <v>0</v>
      </c>
      <c r="DC188" s="72">
        <f t="shared" si="321"/>
        <v>0</v>
      </c>
      <c r="DD188" s="72">
        <f t="shared" si="322"/>
        <v>0</v>
      </c>
      <c r="DE188" s="72">
        <f t="shared" si="308"/>
        <v>0</v>
      </c>
      <c r="DF188" s="72">
        <f t="shared" si="308"/>
        <v>0</v>
      </c>
      <c r="DG188" s="73"/>
      <c r="DI188" s="72">
        <f t="shared" si="280"/>
        <v>0</v>
      </c>
      <c r="DJ188" s="72">
        <f t="shared" si="280"/>
        <v>0</v>
      </c>
      <c r="DK188" s="72">
        <f t="shared" si="280"/>
        <v>0</v>
      </c>
      <c r="DL188" s="72">
        <f t="shared" si="280"/>
        <v>0</v>
      </c>
      <c r="DM188" s="72">
        <f t="shared" si="280"/>
        <v>0</v>
      </c>
      <c r="DN188" s="72">
        <f t="shared" si="280"/>
        <v>187663.41516178547</v>
      </c>
      <c r="DO188" s="72">
        <f t="shared" si="280"/>
        <v>187663.41516178547</v>
      </c>
      <c r="DP188" s="72">
        <f t="shared" si="280"/>
        <v>112598.04909707955</v>
      </c>
      <c r="DQ188" s="72">
        <f t="shared" si="280"/>
        <v>0</v>
      </c>
      <c r="DR188" s="72">
        <f t="shared" si="280"/>
        <v>0</v>
      </c>
      <c r="DS188" s="72">
        <f t="shared" si="280"/>
        <v>0</v>
      </c>
      <c r="DT188" s="72">
        <f t="shared" si="280"/>
        <v>0</v>
      </c>
      <c r="DU188" s="72">
        <f t="shared" si="280"/>
        <v>0</v>
      </c>
      <c r="DV188" s="72">
        <f t="shared" si="280"/>
        <v>0</v>
      </c>
      <c r="DW188" s="72">
        <f t="shared" si="280"/>
        <v>0</v>
      </c>
      <c r="DX188" s="72">
        <f>+AF188*$BQ188</f>
        <v>0</v>
      </c>
      <c r="EA188" s="72">
        <f t="shared" si="254"/>
        <v>0</v>
      </c>
      <c r="EB188" s="72">
        <f t="shared" si="255"/>
        <v>0</v>
      </c>
      <c r="EC188" s="72">
        <f t="shared" si="323"/>
        <v>0</v>
      </c>
      <c r="ED188" s="72">
        <f t="shared" si="324"/>
        <v>0</v>
      </c>
      <c r="EE188" s="72">
        <f t="shared" si="325"/>
        <v>0</v>
      </c>
      <c r="EF188" s="72">
        <f t="shared" si="326"/>
        <v>144228.2342121398</v>
      </c>
      <c r="EG188" s="72">
        <f t="shared" si="327"/>
        <v>144228.2342121398</v>
      </c>
      <c r="EH188" s="72">
        <f t="shared" si="328"/>
        <v>86536.940527290237</v>
      </c>
      <c r="EI188" s="72">
        <f t="shared" si="329"/>
        <v>0</v>
      </c>
      <c r="EJ188" s="72">
        <f t="shared" si="330"/>
        <v>0</v>
      </c>
      <c r="EK188" s="72">
        <f t="shared" si="331"/>
        <v>0</v>
      </c>
      <c r="EL188" s="72">
        <f t="shared" si="332"/>
        <v>0</v>
      </c>
      <c r="EM188" s="72">
        <f t="shared" si="333"/>
        <v>0</v>
      </c>
      <c r="EN188" s="72">
        <f t="shared" si="334"/>
        <v>0</v>
      </c>
      <c r="EO188" s="72">
        <f t="shared" si="309"/>
        <v>0</v>
      </c>
      <c r="EP188" s="72">
        <f t="shared" si="309"/>
        <v>0</v>
      </c>
      <c r="ES188" s="72">
        <f t="shared" si="256"/>
        <v>0</v>
      </c>
      <c r="ET188" s="72">
        <f t="shared" si="257"/>
        <v>0</v>
      </c>
      <c r="EU188" s="72">
        <f t="shared" si="335"/>
        <v>0</v>
      </c>
      <c r="EV188" s="72">
        <f t="shared" si="336"/>
        <v>0</v>
      </c>
      <c r="EW188" s="72">
        <f t="shared" si="337"/>
        <v>0</v>
      </c>
      <c r="EX188" s="72">
        <f t="shared" si="338"/>
        <v>65837.5</v>
      </c>
      <c r="EY188" s="72">
        <f t="shared" si="339"/>
        <v>65837.5</v>
      </c>
      <c r="EZ188" s="72">
        <f t="shared" si="340"/>
        <v>39502.500000002903</v>
      </c>
      <c r="FA188" s="72">
        <f t="shared" si="341"/>
        <v>0</v>
      </c>
      <c r="FB188" s="72">
        <f t="shared" si="342"/>
        <v>0</v>
      </c>
      <c r="FC188" s="72">
        <f t="shared" si="343"/>
        <v>0</v>
      </c>
      <c r="FD188" s="72">
        <f t="shared" si="344"/>
        <v>0</v>
      </c>
      <c r="FE188" s="72">
        <f t="shared" si="345"/>
        <v>0</v>
      </c>
      <c r="FF188" s="72">
        <f t="shared" si="346"/>
        <v>0</v>
      </c>
      <c r="FG188" s="72">
        <f t="shared" si="310"/>
        <v>0</v>
      </c>
      <c r="FH188" s="72">
        <f t="shared" si="310"/>
        <v>0</v>
      </c>
      <c r="FK188" s="72">
        <f t="shared" si="287"/>
        <v>0</v>
      </c>
      <c r="FL188" s="72">
        <f t="shared" si="287"/>
        <v>0</v>
      </c>
      <c r="FM188" s="72">
        <f t="shared" si="287"/>
        <v>0</v>
      </c>
      <c r="FN188" s="72">
        <f t="shared" si="287"/>
        <v>0</v>
      </c>
      <c r="FO188" s="72">
        <f t="shared" si="287"/>
        <v>0</v>
      </c>
      <c r="FP188" s="72">
        <f t="shared" si="287"/>
        <v>0</v>
      </c>
      <c r="FQ188" s="72">
        <f t="shared" si="287"/>
        <v>0</v>
      </c>
      <c r="FR188" s="72">
        <f t="shared" si="287"/>
        <v>0</v>
      </c>
      <c r="FS188" s="72">
        <f t="shared" si="287"/>
        <v>0</v>
      </c>
      <c r="FT188" s="72">
        <f t="shared" si="287"/>
        <v>0</v>
      </c>
      <c r="FU188" s="72">
        <f t="shared" si="287"/>
        <v>0</v>
      </c>
      <c r="FV188" s="72">
        <f t="shared" si="287"/>
        <v>0</v>
      </c>
      <c r="FW188" s="72">
        <f t="shared" si="287"/>
        <v>0</v>
      </c>
      <c r="FX188" s="72">
        <f t="shared" si="287"/>
        <v>0</v>
      </c>
      <c r="FY188" s="72">
        <f t="shared" si="287"/>
        <v>0</v>
      </c>
      <c r="FZ188" s="72">
        <f t="shared" si="286"/>
        <v>0</v>
      </c>
    </row>
    <row r="189" spans="2:182" s="63" customFormat="1" x14ac:dyDescent="0.25">
      <c r="B189" s="59">
        <v>169</v>
      </c>
      <c r="C189" s="60" t="s">
        <v>30</v>
      </c>
      <c r="D189" s="61" t="s">
        <v>60</v>
      </c>
      <c r="E189" s="62" t="s">
        <v>136</v>
      </c>
      <c r="F189" s="74" t="s">
        <v>135</v>
      </c>
      <c r="H189" s="64">
        <v>44887</v>
      </c>
      <c r="I189" s="64">
        <v>44897</v>
      </c>
      <c r="J189" s="64">
        <v>44904</v>
      </c>
      <c r="K189" s="64">
        <v>44912</v>
      </c>
      <c r="L189" s="64">
        <v>44915</v>
      </c>
      <c r="M189" s="64">
        <v>44927</v>
      </c>
      <c r="N189" s="64">
        <v>45108</v>
      </c>
      <c r="O189" s="65">
        <v>6</v>
      </c>
      <c r="Q189" s="65">
        <v>0</v>
      </c>
      <c r="R189" s="65">
        <v>0</v>
      </c>
      <c r="S189" s="66">
        <v>0</v>
      </c>
      <c r="T189" s="66">
        <v>1</v>
      </c>
      <c r="U189" s="66">
        <v>1</v>
      </c>
      <c r="V189" s="66">
        <v>1</v>
      </c>
      <c r="W189" s="66">
        <v>1</v>
      </c>
      <c r="X189" s="66">
        <v>1</v>
      </c>
      <c r="Y189" s="66">
        <v>1</v>
      </c>
      <c r="Z189" s="66"/>
      <c r="AA189" s="66"/>
      <c r="AB189" s="66"/>
      <c r="AC189" s="65"/>
      <c r="AD189" s="65"/>
      <c r="AE189" s="65"/>
      <c r="AF189" s="65"/>
      <c r="AG189" s="65"/>
      <c r="AI189" s="65">
        <f t="shared" si="0"/>
        <v>6</v>
      </c>
      <c r="AK189" s="67">
        <v>2028338.9803801349</v>
      </c>
      <c r="AL189" s="67">
        <v>158333</v>
      </c>
      <c r="AM189" s="67">
        <v>0</v>
      </c>
      <c r="AN189" s="67">
        <v>55000</v>
      </c>
      <c r="AO189" s="67">
        <f t="shared" ref="AO189:AO196" si="347">IF(AK189=0,0,Max_AFP*(IF(AK189+AL189+AM189&gt;Max_CotObl,Max_CotObl,AK189+AL189+AM189)+AM189))</f>
        <v>250373.94175352543</v>
      </c>
      <c r="AP189" s="67">
        <f t="shared" ref="AP189:AP196" si="348">IF(AL189=0,0,Salud*(IF(AK189+AL189+AM189&gt;Max_CotObl,Max_CotObl,AK189+AL189+AM189)+AM189))</f>
        <v>153067.03862660943</v>
      </c>
      <c r="AQ189" s="67">
        <f t="shared" ref="AQ189:AQ196" si="349">IF(AK189=0,0,SegC_Trab*(IF(AK189+AL189+AM189&gt;Max_SegCes,Max_SegCes,AK189+AL189+AM189)))</f>
        <v>13120.031882280808</v>
      </c>
      <c r="AR189" s="67">
        <f t="shared" ref="AR189:AR196" si="350">IF(AK189=0,0,Trab_Pesado*(IF(AK189+AL189+AM189&gt;Max_CotObl,Max_CotObl,AK189+AL189+AM189)))</f>
        <v>0</v>
      </c>
      <c r="AS189" s="67">
        <f t="shared" si="292"/>
        <v>41384.877449417516</v>
      </c>
      <c r="AT189" s="67">
        <f t="shared" si="26"/>
        <v>1783726.0906683016</v>
      </c>
      <c r="AU189" s="68"/>
      <c r="AV189" s="69">
        <f t="shared" si="238"/>
        <v>2028338.9803801349</v>
      </c>
      <c r="AW189" s="69">
        <f t="shared" si="238"/>
        <v>158333</v>
      </c>
      <c r="AX189" s="69">
        <f t="shared" si="238"/>
        <v>0</v>
      </c>
      <c r="AY189" s="69">
        <f t="shared" si="238"/>
        <v>55000</v>
      </c>
      <c r="AZ189" s="67">
        <f t="shared" ref="AZ189:AZ196" si="351">IF(AK189=0,0,SegC_Emp*(IF(AK189+AL189+AM189&gt;Max_SegCes,Max_SegCes,AK189+AL189+AM189)))</f>
        <v>52480.12752912323</v>
      </c>
      <c r="BA189" s="69">
        <f t="shared" ref="BA189:BA196" si="352">IF(AK189=0,0,Trab_Pesado*(IF(AK189+AL189+AM189&gt;Max_CotObl,Max_CotObl,AK189+AL189+AM189)))</f>
        <v>0</v>
      </c>
      <c r="BB189" s="69">
        <f t="shared" ref="BB189:BB196" si="353">IF(AK189=0,0,ATEP*(IF(AK189+AL189+AM189&gt;Max_CotObl,Max_CotObl,AK189+AL189+AM189)))</f>
        <v>20773.383813611279</v>
      </c>
      <c r="BC189" s="69">
        <f t="shared" ref="BC189:BC196" si="354">IF(AK189=0,0,SIS*(IF(AK189+AL189+AM189&gt;Max_CotObl,Max_CotObl,AK189+AL189+AM189)))</f>
        <v>43514.772409564684</v>
      </c>
      <c r="BD189" s="69">
        <f t="shared" si="28"/>
        <v>127555.86552217453</v>
      </c>
      <c r="BE189" s="69">
        <f t="shared" si="297"/>
        <v>114094.06764638258</v>
      </c>
      <c r="BF189" s="69">
        <f t="shared" ref="BF189:BF196" si="355">IF(AK189=0,0,-AZ189+SegC_Emp*IF(BE189+IF(AK189+AL189+AM189&gt;Max_SegCes,Max_SegCes,AK189+AL189+AM189)&gt;Max_SegCes,Max_SegCes,BE189+IF(AK189+AL189+AM189&gt;Max_SegCes,Max_SegCes,AK189+AL189+AM189)))+IF(AK189=0,0,-BB189+ATEP*IF(BE189+IF(AK189+AL189+AM189&gt;Max_CotObl,Max_CotObl,AK189+AL189+AM189)&gt;Max_CotObl,Max_CotObl,BE189+IF(AK189+AL189+AM189&gt;Max_CotObl,Max_CotObl,AK189+AL189+AM189)))+IF(AK189=0,0,-BC189+SIS*IF(BE189+IF(AK189+AL189+AM189&gt;Max_CotObl,Max_CotObl,AK189+AL189+AM189)&gt;Max_CotObl,Max_CotObl,BE189+IF(AK189+AL189+AM189&gt;Max_CotObl,Max_CotObl,AK189+AL189+AM189)))</f>
        <v>6092.6232123168193</v>
      </c>
      <c r="BG189" s="69">
        <f t="shared" ref="BG189:BG196" si="356">IF(AK189=0,0,(IF(AK189+AL189+AM189+AN189&gt;Max_IAS,Max_IAS,AK189+AL189+AM189+AN189)/30)*2.5)</f>
        <v>186805.99836501121</v>
      </c>
      <c r="BH189" s="69">
        <f t="shared" ref="BH189:BH196" si="357">IF(AV189=0,0,(Cant_Aguinaldo*Valor_Aguinaldo/Plazo_meses))</f>
        <v>62500</v>
      </c>
      <c r="BI189" s="69">
        <f t="shared" ref="BI189:BI196" si="358">IF(AK189=0,0,-AZ189+SegC_Emp*IF(Valor_Aguinaldo+IF(AK189+AL189+AM189&gt;Max_SegCes,Max_SegCes,AK189+AL189+AM189)&gt;Max_SegCes,Max_SegCes,Valor_Aguinaldo+IF(AK189+AL189+AM189&gt;Max_SegCes,Max_SegCes,AK189+AL189+AM189)))/Plazo_meses*Cant_Aguinaldo+IF(AK189=0,0,-BB189+ATEP*IF(Valor_Aguinaldo+IF(AK189+AL189+AM189&gt;Max_CotObl,Max_CotObl,AK189+AL189+AM189)&gt;Max_CotObl,Max_CotObl,Valor_Aguinaldo+IF(AK189+AL189+AM189&gt;Max_CotObl,Max_CotObl,AK189+AL189+AM189)))/Plazo_meses*Cant_Aguinaldo+IF(AK189=0,0,-BC189+SIS*IF(Valor_Aguinaldo+IF(AK189+AL189+AM189&gt;Max_CotObl,Max_CotObl,AK189+AL189+AM189)&gt;Max_CotObl,Max_CotObl,Valor_Aguinaldo+IF(AK189+AL189+AM189&gt;Max_CotObl,Max_CotObl,AK189+AL189+AM189)))/Plazo_meses*Cant_Aguinaldo</f>
        <v>3337.5</v>
      </c>
      <c r="BJ189" s="69">
        <f t="shared" si="240"/>
        <v>0</v>
      </c>
      <c r="BK189" s="69">
        <f t="shared" ref="BK189:BK196" si="359">IF(AK189=0,0,(-AZ189+SegC_Emp*IF(BJ189*4+IF(AK189+AL189+AM189&gt;Max_SegCes,Max_SegCes,AK189+AL189+AM189)&gt;Max_SegCes,Max_SegCes,BJ189*4+IF(AK189+AL189+AM189&gt;Max_SegCes,Max_SegCes,AK189+AL189+AM189)))/12*3)</f>
        <v>0</v>
      </c>
      <c r="BL189" s="69">
        <f t="shared" si="241"/>
        <v>0</v>
      </c>
      <c r="BM189" s="69"/>
      <c r="BN189" s="69">
        <f t="shared" si="29"/>
        <v>2858826.3188783191</v>
      </c>
      <c r="BO189" s="70"/>
      <c r="BP189" s="71">
        <f>+SUM(AV189:BC189)</f>
        <v>2358440.264132434</v>
      </c>
      <c r="BQ189" s="71">
        <f>+SUM(BD189:BF189)</f>
        <v>247742.55638087395</v>
      </c>
      <c r="BR189" s="71">
        <f>+SUM(BG189)</f>
        <v>186805.99836501121</v>
      </c>
      <c r="BS189" s="71">
        <f>+SUM(BH189:BI189)</f>
        <v>65837.5</v>
      </c>
      <c r="BT189" s="71">
        <f t="shared" si="277"/>
        <v>0</v>
      </c>
      <c r="BU189" s="71">
        <f>+SUM(BP189:BT189)</f>
        <v>2858826.3188783191</v>
      </c>
      <c r="BW189" s="68"/>
      <c r="BX189" s="71">
        <f t="shared" ref="BX189:CM204" si="360">+Q189*$BN189</f>
        <v>0</v>
      </c>
      <c r="BY189" s="71">
        <f t="shared" si="360"/>
        <v>0</v>
      </c>
      <c r="BZ189" s="71">
        <f t="shared" si="360"/>
        <v>0</v>
      </c>
      <c r="CA189" s="71">
        <f t="shared" si="360"/>
        <v>2858826.3188783191</v>
      </c>
      <c r="CB189" s="71">
        <f t="shared" si="360"/>
        <v>2858826.3188783191</v>
      </c>
      <c r="CC189" s="71">
        <f t="shared" si="360"/>
        <v>2858826.3188783191</v>
      </c>
      <c r="CD189" s="71">
        <f t="shared" si="360"/>
        <v>2858826.3188783191</v>
      </c>
      <c r="CE189" s="71">
        <f t="shared" si="360"/>
        <v>2858826.3188783191</v>
      </c>
      <c r="CF189" s="71">
        <f t="shared" si="360"/>
        <v>2858826.3188783191</v>
      </c>
      <c r="CG189" s="71">
        <f t="shared" si="360"/>
        <v>0</v>
      </c>
      <c r="CH189" s="71">
        <f t="shared" si="360"/>
        <v>0</v>
      </c>
      <c r="CI189" s="71">
        <f t="shared" si="360"/>
        <v>0</v>
      </c>
      <c r="CJ189" s="71">
        <f t="shared" si="360"/>
        <v>0</v>
      </c>
      <c r="CK189" s="71">
        <f t="shared" si="360"/>
        <v>0</v>
      </c>
      <c r="CL189" s="71">
        <f t="shared" si="360"/>
        <v>0</v>
      </c>
      <c r="CM189" s="71">
        <f t="shared" si="360"/>
        <v>0</v>
      </c>
      <c r="CN189" s="71">
        <f t="shared" si="279"/>
        <v>0</v>
      </c>
      <c r="CQ189" s="72">
        <f t="shared" si="252"/>
        <v>0</v>
      </c>
      <c r="CR189" s="72">
        <f t="shared" si="253"/>
        <v>0</v>
      </c>
      <c r="CS189" s="72">
        <f t="shared" si="311"/>
        <v>0</v>
      </c>
      <c r="CT189" s="72">
        <f t="shared" si="312"/>
        <v>2358440.264132434</v>
      </c>
      <c r="CU189" s="72">
        <f t="shared" si="313"/>
        <v>2358440.264132434</v>
      </c>
      <c r="CV189" s="72">
        <f t="shared" si="314"/>
        <v>2358440.264132434</v>
      </c>
      <c r="CW189" s="72">
        <f t="shared" si="315"/>
        <v>2358440.264132434</v>
      </c>
      <c r="CX189" s="72">
        <f t="shared" si="316"/>
        <v>2358440.264132434</v>
      </c>
      <c r="CY189" s="72">
        <f t="shared" si="317"/>
        <v>2358440.264132434</v>
      </c>
      <c r="CZ189" s="72">
        <f t="shared" si="318"/>
        <v>0</v>
      </c>
      <c r="DA189" s="72">
        <f t="shared" si="319"/>
        <v>0</v>
      </c>
      <c r="DB189" s="72">
        <f t="shared" si="320"/>
        <v>0</v>
      </c>
      <c r="DC189" s="72">
        <f t="shared" si="321"/>
        <v>0</v>
      </c>
      <c r="DD189" s="72">
        <f t="shared" si="322"/>
        <v>0</v>
      </c>
      <c r="DE189" s="72">
        <f t="shared" si="308"/>
        <v>0</v>
      </c>
      <c r="DF189" s="72">
        <f t="shared" si="308"/>
        <v>0</v>
      </c>
      <c r="DG189" s="73"/>
      <c r="DI189" s="72">
        <f t="shared" ref="DI189:DX204" si="361">+Q189*$BQ189</f>
        <v>0</v>
      </c>
      <c r="DJ189" s="72">
        <f t="shared" si="361"/>
        <v>0</v>
      </c>
      <c r="DK189" s="72">
        <f t="shared" si="361"/>
        <v>0</v>
      </c>
      <c r="DL189" s="72">
        <f t="shared" si="361"/>
        <v>247742.55638087395</v>
      </c>
      <c r="DM189" s="72">
        <f t="shared" si="361"/>
        <v>247742.55638087395</v>
      </c>
      <c r="DN189" s="72">
        <f t="shared" si="361"/>
        <v>247742.55638087395</v>
      </c>
      <c r="DO189" s="72">
        <f t="shared" si="361"/>
        <v>247742.55638087395</v>
      </c>
      <c r="DP189" s="72">
        <f t="shared" si="361"/>
        <v>247742.55638087395</v>
      </c>
      <c r="DQ189" s="72">
        <f t="shared" si="361"/>
        <v>247742.55638087395</v>
      </c>
      <c r="DR189" s="72">
        <f t="shared" si="361"/>
        <v>0</v>
      </c>
      <c r="DS189" s="72">
        <f t="shared" si="361"/>
        <v>0</v>
      </c>
      <c r="DT189" s="72">
        <f t="shared" si="361"/>
        <v>0</v>
      </c>
      <c r="DU189" s="72">
        <f t="shared" si="361"/>
        <v>0</v>
      </c>
      <c r="DV189" s="72">
        <f t="shared" si="361"/>
        <v>0</v>
      </c>
      <c r="DW189" s="72">
        <f t="shared" si="361"/>
        <v>0</v>
      </c>
      <c r="DX189" s="72">
        <f t="shared" si="361"/>
        <v>0</v>
      </c>
      <c r="EA189" s="72">
        <f t="shared" si="254"/>
        <v>0</v>
      </c>
      <c r="EB189" s="72">
        <f t="shared" si="255"/>
        <v>0</v>
      </c>
      <c r="EC189" s="72">
        <f t="shared" si="323"/>
        <v>0</v>
      </c>
      <c r="ED189" s="72">
        <f t="shared" si="324"/>
        <v>186805.99836501121</v>
      </c>
      <c r="EE189" s="72">
        <f t="shared" si="325"/>
        <v>186805.99836501121</v>
      </c>
      <c r="EF189" s="72">
        <f t="shared" si="326"/>
        <v>186805.99836501121</v>
      </c>
      <c r="EG189" s="72">
        <f t="shared" si="327"/>
        <v>186805.99836501121</v>
      </c>
      <c r="EH189" s="72">
        <f t="shared" si="328"/>
        <v>186805.99836501121</v>
      </c>
      <c r="EI189" s="72">
        <f t="shared" si="329"/>
        <v>186805.99836501121</v>
      </c>
      <c r="EJ189" s="72">
        <f t="shared" si="330"/>
        <v>0</v>
      </c>
      <c r="EK189" s="72">
        <f t="shared" si="331"/>
        <v>0</v>
      </c>
      <c r="EL189" s="72">
        <f t="shared" si="332"/>
        <v>0</v>
      </c>
      <c r="EM189" s="72">
        <f t="shared" si="333"/>
        <v>0</v>
      </c>
      <c r="EN189" s="72">
        <f t="shared" si="334"/>
        <v>0</v>
      </c>
      <c r="EO189" s="72">
        <f t="shared" si="309"/>
        <v>0</v>
      </c>
      <c r="EP189" s="72">
        <f t="shared" si="309"/>
        <v>0</v>
      </c>
      <c r="ES189" s="72">
        <f t="shared" si="256"/>
        <v>0</v>
      </c>
      <c r="ET189" s="72">
        <f t="shared" si="257"/>
        <v>0</v>
      </c>
      <c r="EU189" s="72">
        <f t="shared" si="335"/>
        <v>0</v>
      </c>
      <c r="EV189" s="72">
        <f t="shared" si="336"/>
        <v>65837.5</v>
      </c>
      <c r="EW189" s="72">
        <f t="shared" si="337"/>
        <v>65837.5</v>
      </c>
      <c r="EX189" s="72">
        <f t="shared" si="338"/>
        <v>65837.5</v>
      </c>
      <c r="EY189" s="72">
        <f t="shared" si="339"/>
        <v>65837.5</v>
      </c>
      <c r="EZ189" s="72">
        <f t="shared" si="340"/>
        <v>65837.5</v>
      </c>
      <c r="FA189" s="72">
        <f t="shared" si="341"/>
        <v>65837.5</v>
      </c>
      <c r="FB189" s="72">
        <f t="shared" si="342"/>
        <v>0</v>
      </c>
      <c r="FC189" s="72">
        <f t="shared" si="343"/>
        <v>0</v>
      </c>
      <c r="FD189" s="72">
        <f t="shared" si="344"/>
        <v>0</v>
      </c>
      <c r="FE189" s="72">
        <f t="shared" si="345"/>
        <v>0</v>
      </c>
      <c r="FF189" s="72">
        <f t="shared" si="346"/>
        <v>0</v>
      </c>
      <c r="FG189" s="72">
        <f t="shared" si="310"/>
        <v>0</v>
      </c>
      <c r="FH189" s="72">
        <f t="shared" si="310"/>
        <v>0</v>
      </c>
      <c r="FK189" s="72">
        <f t="shared" si="287"/>
        <v>0</v>
      </c>
      <c r="FL189" s="72">
        <f t="shared" si="287"/>
        <v>0</v>
      </c>
      <c r="FM189" s="72">
        <f t="shared" si="287"/>
        <v>0</v>
      </c>
      <c r="FN189" s="72">
        <f t="shared" si="287"/>
        <v>0</v>
      </c>
      <c r="FO189" s="72">
        <f t="shared" si="287"/>
        <v>0</v>
      </c>
      <c r="FP189" s="72">
        <f t="shared" si="287"/>
        <v>0</v>
      </c>
      <c r="FQ189" s="72">
        <f t="shared" si="287"/>
        <v>0</v>
      </c>
      <c r="FR189" s="72">
        <f t="shared" si="287"/>
        <v>0</v>
      </c>
      <c r="FS189" s="72">
        <f t="shared" si="287"/>
        <v>0</v>
      </c>
      <c r="FT189" s="72">
        <f t="shared" si="287"/>
        <v>0</v>
      </c>
      <c r="FU189" s="72">
        <f t="shared" si="287"/>
        <v>0</v>
      </c>
      <c r="FV189" s="72">
        <f t="shared" si="287"/>
        <v>0</v>
      </c>
      <c r="FW189" s="72">
        <f t="shared" si="287"/>
        <v>0</v>
      </c>
      <c r="FX189" s="72">
        <f t="shared" si="287"/>
        <v>0</v>
      </c>
      <c r="FY189" s="72">
        <f t="shared" si="287"/>
        <v>0</v>
      </c>
      <c r="FZ189" s="72">
        <f t="shared" si="287"/>
        <v>0</v>
      </c>
    </row>
    <row r="190" spans="2:182" s="63" customFormat="1" x14ac:dyDescent="0.25">
      <c r="B190" s="59">
        <v>170</v>
      </c>
      <c r="C190" s="60" t="s">
        <v>30</v>
      </c>
      <c r="D190" s="61" t="s">
        <v>60</v>
      </c>
      <c r="E190" s="62" t="s">
        <v>136</v>
      </c>
      <c r="F190" s="62" t="s">
        <v>135</v>
      </c>
      <c r="H190" s="64">
        <v>44887</v>
      </c>
      <c r="I190" s="64">
        <v>44897</v>
      </c>
      <c r="J190" s="64">
        <v>44904</v>
      </c>
      <c r="K190" s="64">
        <v>44912</v>
      </c>
      <c r="L190" s="64">
        <v>44915</v>
      </c>
      <c r="M190" s="64">
        <v>44927</v>
      </c>
      <c r="N190" s="64">
        <v>45078</v>
      </c>
      <c r="O190" s="65">
        <v>5</v>
      </c>
      <c r="Q190" s="65">
        <v>0</v>
      </c>
      <c r="R190" s="65">
        <v>0</v>
      </c>
      <c r="S190" s="66">
        <v>0</v>
      </c>
      <c r="T190" s="66">
        <v>1</v>
      </c>
      <c r="U190" s="66">
        <v>1</v>
      </c>
      <c r="V190" s="66">
        <v>1</v>
      </c>
      <c r="W190" s="66">
        <v>1</v>
      </c>
      <c r="X190" s="66">
        <v>1</v>
      </c>
      <c r="Y190" s="66">
        <v>0</v>
      </c>
      <c r="Z190" s="66"/>
      <c r="AA190" s="66"/>
      <c r="AB190" s="66"/>
      <c r="AC190" s="65"/>
      <c r="AD190" s="65"/>
      <c r="AE190" s="65"/>
      <c r="AF190" s="65"/>
      <c r="AG190" s="65"/>
      <c r="AI190" s="65">
        <f t="shared" si="0"/>
        <v>5</v>
      </c>
      <c r="AK190" s="67">
        <v>2028338.9803801349</v>
      </c>
      <c r="AL190" s="67">
        <v>158333</v>
      </c>
      <c r="AM190" s="67">
        <v>0</v>
      </c>
      <c r="AN190" s="67">
        <v>55000</v>
      </c>
      <c r="AO190" s="67">
        <f t="shared" si="347"/>
        <v>250373.94175352543</v>
      </c>
      <c r="AP190" s="67">
        <f t="shared" si="348"/>
        <v>153067.03862660943</v>
      </c>
      <c r="AQ190" s="67">
        <f t="shared" si="349"/>
        <v>13120.031882280808</v>
      </c>
      <c r="AR190" s="67">
        <f t="shared" si="350"/>
        <v>0</v>
      </c>
      <c r="AS190" s="67">
        <f t="shared" si="292"/>
        <v>41384.877449417516</v>
      </c>
      <c r="AT190" s="67">
        <f t="shared" si="26"/>
        <v>1783726.0906683016</v>
      </c>
      <c r="AU190" s="68"/>
      <c r="AV190" s="69">
        <f t="shared" si="238"/>
        <v>2028338.9803801349</v>
      </c>
      <c r="AW190" s="69">
        <f t="shared" si="238"/>
        <v>158333</v>
      </c>
      <c r="AX190" s="69">
        <f t="shared" si="238"/>
        <v>0</v>
      </c>
      <c r="AY190" s="69">
        <f t="shared" si="238"/>
        <v>55000</v>
      </c>
      <c r="AZ190" s="67">
        <f t="shared" si="351"/>
        <v>52480.12752912323</v>
      </c>
      <c r="BA190" s="69">
        <f t="shared" si="352"/>
        <v>0</v>
      </c>
      <c r="BB190" s="69">
        <f t="shared" si="353"/>
        <v>20773.383813611279</v>
      </c>
      <c r="BC190" s="69">
        <f t="shared" si="354"/>
        <v>43514.772409564684</v>
      </c>
      <c r="BD190" s="69">
        <f t="shared" si="28"/>
        <v>127555.86552217453</v>
      </c>
      <c r="BE190" s="69">
        <f t="shared" si="297"/>
        <v>114094.06764638258</v>
      </c>
      <c r="BF190" s="69">
        <f t="shared" si="355"/>
        <v>6092.6232123168193</v>
      </c>
      <c r="BG190" s="69">
        <f t="shared" si="356"/>
        <v>186805.99836501121</v>
      </c>
      <c r="BH190" s="69">
        <f t="shared" si="357"/>
        <v>62500</v>
      </c>
      <c r="BI190" s="69">
        <f t="shared" si="358"/>
        <v>3337.5</v>
      </c>
      <c r="BJ190" s="69">
        <f t="shared" si="240"/>
        <v>0</v>
      </c>
      <c r="BK190" s="69">
        <f t="shared" si="359"/>
        <v>0</v>
      </c>
      <c r="BL190" s="69">
        <f t="shared" si="241"/>
        <v>0</v>
      </c>
      <c r="BM190" s="69"/>
      <c r="BN190" s="69">
        <f t="shared" si="29"/>
        <v>2858826.3188783191</v>
      </c>
      <c r="BO190" s="70"/>
      <c r="BP190" s="71">
        <f t="shared" ref="BP190:BP196" si="362">+SUM(AV190:BC190)</f>
        <v>2358440.264132434</v>
      </c>
      <c r="BQ190" s="71">
        <f t="shared" ref="BQ190:BQ196" si="363">+SUM(BD190:BF190)</f>
        <v>247742.55638087395</v>
      </c>
      <c r="BR190" s="71">
        <f t="shared" ref="BR190:BR196" si="364">+SUM(BG190)</f>
        <v>186805.99836501121</v>
      </c>
      <c r="BS190" s="71">
        <f t="shared" ref="BS190:BS196" si="365">+SUM(BH190:BI190)</f>
        <v>65837.5</v>
      </c>
      <c r="BT190" s="71">
        <f t="shared" si="277"/>
        <v>0</v>
      </c>
      <c r="BU190" s="71">
        <f t="shared" ref="BU190:BU196" si="366">+SUM(BP190:BT190)</f>
        <v>2858826.3188783191</v>
      </c>
      <c r="BW190" s="68"/>
      <c r="BX190" s="71">
        <f t="shared" si="360"/>
        <v>0</v>
      </c>
      <c r="BY190" s="71">
        <f t="shared" si="360"/>
        <v>0</v>
      </c>
      <c r="BZ190" s="71">
        <f t="shared" si="360"/>
        <v>0</v>
      </c>
      <c r="CA190" s="71">
        <f t="shared" si="360"/>
        <v>2858826.3188783191</v>
      </c>
      <c r="CB190" s="71">
        <f t="shared" si="360"/>
        <v>2858826.3188783191</v>
      </c>
      <c r="CC190" s="71">
        <f t="shared" si="360"/>
        <v>2858826.3188783191</v>
      </c>
      <c r="CD190" s="71">
        <f t="shared" si="360"/>
        <v>2858826.3188783191</v>
      </c>
      <c r="CE190" s="71">
        <f t="shared" si="360"/>
        <v>2858826.3188783191</v>
      </c>
      <c r="CF190" s="71">
        <f t="shared" si="360"/>
        <v>0</v>
      </c>
      <c r="CG190" s="71">
        <f t="shared" si="360"/>
        <v>0</v>
      </c>
      <c r="CH190" s="71">
        <f t="shared" si="360"/>
        <v>0</v>
      </c>
      <c r="CI190" s="71">
        <f t="shared" si="360"/>
        <v>0</v>
      </c>
      <c r="CJ190" s="71">
        <f t="shared" si="360"/>
        <v>0</v>
      </c>
      <c r="CK190" s="71">
        <f t="shared" si="360"/>
        <v>0</v>
      </c>
      <c r="CL190" s="71">
        <f t="shared" si="360"/>
        <v>0</v>
      </c>
      <c r="CM190" s="71">
        <f t="shared" si="360"/>
        <v>0</v>
      </c>
      <c r="CN190" s="71">
        <f t="shared" si="279"/>
        <v>0</v>
      </c>
      <c r="CQ190" s="72">
        <f t="shared" si="252"/>
        <v>0</v>
      </c>
      <c r="CR190" s="72">
        <f t="shared" si="253"/>
        <v>0</v>
      </c>
      <c r="CS190" s="72">
        <f t="shared" si="311"/>
        <v>0</v>
      </c>
      <c r="CT190" s="72">
        <f t="shared" si="312"/>
        <v>2358440.264132434</v>
      </c>
      <c r="CU190" s="72">
        <f t="shared" si="313"/>
        <v>2358440.264132434</v>
      </c>
      <c r="CV190" s="72">
        <f t="shared" si="314"/>
        <v>2358440.264132434</v>
      </c>
      <c r="CW190" s="72">
        <f t="shared" si="315"/>
        <v>2358440.264132434</v>
      </c>
      <c r="CX190" s="72">
        <f t="shared" si="316"/>
        <v>2358440.264132434</v>
      </c>
      <c r="CY190" s="72">
        <f t="shared" si="317"/>
        <v>0</v>
      </c>
      <c r="CZ190" s="72">
        <f t="shared" si="318"/>
        <v>0</v>
      </c>
      <c r="DA190" s="72">
        <f t="shared" si="319"/>
        <v>0</v>
      </c>
      <c r="DB190" s="72">
        <f t="shared" si="320"/>
        <v>0</v>
      </c>
      <c r="DC190" s="72">
        <f t="shared" si="321"/>
        <v>0</v>
      </c>
      <c r="DD190" s="72">
        <f t="shared" si="322"/>
        <v>0</v>
      </c>
      <c r="DE190" s="72">
        <f t="shared" si="308"/>
        <v>0</v>
      </c>
      <c r="DF190" s="72">
        <f t="shared" si="308"/>
        <v>0</v>
      </c>
      <c r="DG190" s="73"/>
      <c r="DI190" s="72">
        <f t="shared" si="361"/>
        <v>0</v>
      </c>
      <c r="DJ190" s="72">
        <f t="shared" si="361"/>
        <v>0</v>
      </c>
      <c r="DK190" s="72">
        <f t="shared" si="361"/>
        <v>0</v>
      </c>
      <c r="DL190" s="72">
        <f t="shared" si="361"/>
        <v>247742.55638087395</v>
      </c>
      <c r="DM190" s="72">
        <f t="shared" si="361"/>
        <v>247742.55638087395</v>
      </c>
      <c r="DN190" s="72">
        <f t="shared" si="361"/>
        <v>247742.55638087395</v>
      </c>
      <c r="DO190" s="72">
        <f t="shared" si="361"/>
        <v>247742.55638087395</v>
      </c>
      <c r="DP190" s="72">
        <f t="shared" si="361"/>
        <v>247742.55638087395</v>
      </c>
      <c r="DQ190" s="72">
        <f t="shared" si="361"/>
        <v>0</v>
      </c>
      <c r="DR190" s="72">
        <f t="shared" si="361"/>
        <v>0</v>
      </c>
      <c r="DS190" s="72">
        <f t="shared" si="361"/>
        <v>0</v>
      </c>
      <c r="DT190" s="72">
        <f t="shared" si="361"/>
        <v>0</v>
      </c>
      <c r="DU190" s="72">
        <f t="shared" si="361"/>
        <v>0</v>
      </c>
      <c r="DV190" s="72">
        <f t="shared" si="361"/>
        <v>0</v>
      </c>
      <c r="DW190" s="72">
        <f t="shared" si="361"/>
        <v>0</v>
      </c>
      <c r="DX190" s="72">
        <f t="shared" si="361"/>
        <v>0</v>
      </c>
      <c r="EA190" s="72">
        <f t="shared" si="254"/>
        <v>0</v>
      </c>
      <c r="EB190" s="72">
        <f t="shared" si="255"/>
        <v>0</v>
      </c>
      <c r="EC190" s="72">
        <f t="shared" si="323"/>
        <v>0</v>
      </c>
      <c r="ED190" s="72">
        <f t="shared" si="324"/>
        <v>186805.99836501121</v>
      </c>
      <c r="EE190" s="72">
        <f t="shared" si="325"/>
        <v>186805.99836501121</v>
      </c>
      <c r="EF190" s="72">
        <f t="shared" si="326"/>
        <v>186805.99836501121</v>
      </c>
      <c r="EG190" s="72">
        <f t="shared" si="327"/>
        <v>186805.99836501121</v>
      </c>
      <c r="EH190" s="72">
        <f t="shared" si="328"/>
        <v>186805.99836501121</v>
      </c>
      <c r="EI190" s="72">
        <f t="shared" si="329"/>
        <v>0</v>
      </c>
      <c r="EJ190" s="72">
        <f t="shared" si="330"/>
        <v>0</v>
      </c>
      <c r="EK190" s="72">
        <f t="shared" si="331"/>
        <v>0</v>
      </c>
      <c r="EL190" s="72">
        <f t="shared" si="332"/>
        <v>0</v>
      </c>
      <c r="EM190" s="72">
        <f t="shared" si="333"/>
        <v>0</v>
      </c>
      <c r="EN190" s="72">
        <f t="shared" si="334"/>
        <v>0</v>
      </c>
      <c r="EO190" s="72">
        <f t="shared" si="309"/>
        <v>0</v>
      </c>
      <c r="EP190" s="72">
        <f t="shared" si="309"/>
        <v>0</v>
      </c>
      <c r="ES190" s="72">
        <f t="shared" si="256"/>
        <v>0</v>
      </c>
      <c r="ET190" s="72">
        <f t="shared" si="257"/>
        <v>0</v>
      </c>
      <c r="EU190" s="72">
        <f t="shared" si="335"/>
        <v>0</v>
      </c>
      <c r="EV190" s="72">
        <f t="shared" si="336"/>
        <v>65837.5</v>
      </c>
      <c r="EW190" s="72">
        <f t="shared" si="337"/>
        <v>65837.5</v>
      </c>
      <c r="EX190" s="72">
        <f t="shared" si="338"/>
        <v>65837.5</v>
      </c>
      <c r="EY190" s="72">
        <f t="shared" si="339"/>
        <v>65837.5</v>
      </c>
      <c r="EZ190" s="72">
        <f t="shared" si="340"/>
        <v>65837.5</v>
      </c>
      <c r="FA190" s="72">
        <f t="shared" si="341"/>
        <v>0</v>
      </c>
      <c r="FB190" s="72">
        <f t="shared" si="342"/>
        <v>0</v>
      </c>
      <c r="FC190" s="72">
        <f t="shared" si="343"/>
        <v>0</v>
      </c>
      <c r="FD190" s="72">
        <f t="shared" si="344"/>
        <v>0</v>
      </c>
      <c r="FE190" s="72">
        <f t="shared" si="345"/>
        <v>0</v>
      </c>
      <c r="FF190" s="72">
        <f t="shared" si="346"/>
        <v>0</v>
      </c>
      <c r="FG190" s="72">
        <f t="shared" si="310"/>
        <v>0</v>
      </c>
      <c r="FH190" s="72">
        <f t="shared" si="310"/>
        <v>0</v>
      </c>
      <c r="FK190" s="72">
        <f t="shared" si="287"/>
        <v>0</v>
      </c>
      <c r="FL190" s="72">
        <f t="shared" si="287"/>
        <v>0</v>
      </c>
      <c r="FM190" s="72">
        <f t="shared" si="287"/>
        <v>0</v>
      </c>
      <c r="FN190" s="72">
        <f t="shared" si="287"/>
        <v>0</v>
      </c>
      <c r="FO190" s="72">
        <f t="shared" si="287"/>
        <v>0</v>
      </c>
      <c r="FP190" s="72">
        <f t="shared" si="287"/>
        <v>0</v>
      </c>
      <c r="FQ190" s="72">
        <f t="shared" si="287"/>
        <v>0</v>
      </c>
      <c r="FR190" s="72">
        <f t="shared" si="287"/>
        <v>0</v>
      </c>
      <c r="FS190" s="72">
        <f t="shared" si="287"/>
        <v>0</v>
      </c>
      <c r="FT190" s="72">
        <f t="shared" si="287"/>
        <v>0</v>
      </c>
      <c r="FU190" s="72">
        <f t="shared" si="287"/>
        <v>0</v>
      </c>
      <c r="FV190" s="72">
        <f t="shared" si="287"/>
        <v>0</v>
      </c>
      <c r="FW190" s="72">
        <f t="shared" si="287"/>
        <v>0</v>
      </c>
      <c r="FX190" s="72">
        <f t="shared" si="287"/>
        <v>0</v>
      </c>
      <c r="FY190" s="72">
        <f t="shared" si="287"/>
        <v>0</v>
      </c>
      <c r="FZ190" s="72">
        <f t="shared" si="287"/>
        <v>0</v>
      </c>
    </row>
    <row r="191" spans="2:182" s="63" customFormat="1" x14ac:dyDescent="0.25">
      <c r="B191" s="59">
        <v>171</v>
      </c>
      <c r="C191" s="60" t="s">
        <v>30</v>
      </c>
      <c r="D191" s="61" t="s">
        <v>61</v>
      </c>
      <c r="E191" s="62" t="s">
        <v>136</v>
      </c>
      <c r="F191" s="62" t="s">
        <v>135</v>
      </c>
      <c r="H191" s="64">
        <v>44887</v>
      </c>
      <c r="I191" s="64">
        <v>44897</v>
      </c>
      <c r="J191" s="64">
        <v>44904</v>
      </c>
      <c r="K191" s="64">
        <v>44912</v>
      </c>
      <c r="L191" s="64">
        <v>44915</v>
      </c>
      <c r="M191" s="64">
        <v>44927</v>
      </c>
      <c r="N191" s="64">
        <v>45078</v>
      </c>
      <c r="O191" s="65">
        <v>5</v>
      </c>
      <c r="Q191" s="65">
        <v>0</v>
      </c>
      <c r="R191" s="65">
        <v>1</v>
      </c>
      <c r="S191" s="66">
        <v>1</v>
      </c>
      <c r="T191" s="66">
        <v>1</v>
      </c>
      <c r="U191" s="66">
        <v>1</v>
      </c>
      <c r="V191" s="66">
        <v>1</v>
      </c>
      <c r="W191" s="66">
        <v>0</v>
      </c>
      <c r="X191" s="66">
        <v>0</v>
      </c>
      <c r="Y191" s="66">
        <v>0</v>
      </c>
      <c r="Z191" s="66"/>
      <c r="AA191" s="66"/>
      <c r="AB191" s="66"/>
      <c r="AC191" s="65"/>
      <c r="AD191" s="65"/>
      <c r="AE191" s="65"/>
      <c r="AF191" s="65"/>
      <c r="AG191" s="65"/>
      <c r="AI191" s="65">
        <f t="shared" si="0"/>
        <v>5</v>
      </c>
      <c r="AK191" s="67">
        <v>2028338.9803801349</v>
      </c>
      <c r="AL191" s="67">
        <v>158333</v>
      </c>
      <c r="AM191" s="67">
        <v>0</v>
      </c>
      <c r="AN191" s="67">
        <v>55000</v>
      </c>
      <c r="AO191" s="67">
        <f t="shared" si="347"/>
        <v>250373.94175352543</v>
      </c>
      <c r="AP191" s="67">
        <f t="shared" si="348"/>
        <v>153067.03862660943</v>
      </c>
      <c r="AQ191" s="67">
        <f t="shared" si="349"/>
        <v>13120.031882280808</v>
      </c>
      <c r="AR191" s="67">
        <f t="shared" si="350"/>
        <v>0</v>
      </c>
      <c r="AS191" s="67">
        <f t="shared" si="292"/>
        <v>41384.877449417516</v>
      </c>
      <c r="AT191" s="67">
        <f t="shared" si="26"/>
        <v>1783726.0906683016</v>
      </c>
      <c r="AU191" s="68"/>
      <c r="AV191" s="69">
        <f t="shared" ref="AV191:AY204" si="367">AK191</f>
        <v>2028338.9803801349</v>
      </c>
      <c r="AW191" s="69">
        <f t="shared" si="367"/>
        <v>158333</v>
      </c>
      <c r="AX191" s="69">
        <f t="shared" si="367"/>
        <v>0</v>
      </c>
      <c r="AY191" s="69">
        <f t="shared" si="367"/>
        <v>55000</v>
      </c>
      <c r="AZ191" s="67">
        <f t="shared" si="351"/>
        <v>52480.12752912323</v>
      </c>
      <c r="BA191" s="69">
        <f t="shared" si="352"/>
        <v>0</v>
      </c>
      <c r="BB191" s="69">
        <f t="shared" si="353"/>
        <v>20773.383813611279</v>
      </c>
      <c r="BC191" s="69">
        <f t="shared" si="354"/>
        <v>43514.772409564684</v>
      </c>
      <c r="BD191" s="69">
        <f t="shared" si="28"/>
        <v>127555.86552217453</v>
      </c>
      <c r="BE191" s="69">
        <f t="shared" si="297"/>
        <v>114094.06764638258</v>
      </c>
      <c r="BF191" s="69">
        <f t="shared" si="355"/>
        <v>6092.6232123168193</v>
      </c>
      <c r="BG191" s="69">
        <f t="shared" si="356"/>
        <v>186805.99836501121</v>
      </c>
      <c r="BH191" s="69">
        <f t="shared" si="357"/>
        <v>62500</v>
      </c>
      <c r="BI191" s="69">
        <f t="shared" si="358"/>
        <v>3337.5</v>
      </c>
      <c r="BJ191" s="69">
        <f t="shared" si="240"/>
        <v>0</v>
      </c>
      <c r="BK191" s="69">
        <f t="shared" si="359"/>
        <v>0</v>
      </c>
      <c r="BL191" s="69">
        <f t="shared" si="241"/>
        <v>0</v>
      </c>
      <c r="BM191" s="69"/>
      <c r="BN191" s="69">
        <f t="shared" si="29"/>
        <v>2858826.3188783191</v>
      </c>
      <c r="BO191" s="70"/>
      <c r="BP191" s="71">
        <f t="shared" si="362"/>
        <v>2358440.264132434</v>
      </c>
      <c r="BQ191" s="71">
        <f t="shared" si="363"/>
        <v>247742.55638087395</v>
      </c>
      <c r="BR191" s="71">
        <f t="shared" si="364"/>
        <v>186805.99836501121</v>
      </c>
      <c r="BS191" s="71">
        <f t="shared" si="365"/>
        <v>65837.5</v>
      </c>
      <c r="BT191" s="71">
        <f t="shared" si="277"/>
        <v>0</v>
      </c>
      <c r="BU191" s="71">
        <f t="shared" si="366"/>
        <v>2858826.3188783191</v>
      </c>
      <c r="BW191" s="68"/>
      <c r="BX191" s="71">
        <f t="shared" si="360"/>
        <v>0</v>
      </c>
      <c r="BY191" s="71">
        <f t="shared" si="360"/>
        <v>2858826.3188783191</v>
      </c>
      <c r="BZ191" s="71">
        <f t="shared" si="360"/>
        <v>2858826.3188783191</v>
      </c>
      <c r="CA191" s="71">
        <f t="shared" si="360"/>
        <v>2858826.3188783191</v>
      </c>
      <c r="CB191" s="71">
        <f t="shared" si="360"/>
        <v>2858826.3188783191</v>
      </c>
      <c r="CC191" s="71">
        <f t="shared" si="360"/>
        <v>2858826.3188783191</v>
      </c>
      <c r="CD191" s="71">
        <f t="shared" si="360"/>
        <v>0</v>
      </c>
      <c r="CE191" s="71">
        <f t="shared" si="360"/>
        <v>0</v>
      </c>
      <c r="CF191" s="71">
        <f t="shared" si="360"/>
        <v>0</v>
      </c>
      <c r="CG191" s="71">
        <f t="shared" si="360"/>
        <v>0</v>
      </c>
      <c r="CH191" s="71">
        <f t="shared" si="360"/>
        <v>0</v>
      </c>
      <c r="CI191" s="71">
        <f t="shared" si="360"/>
        <v>0</v>
      </c>
      <c r="CJ191" s="71">
        <f t="shared" si="360"/>
        <v>0</v>
      </c>
      <c r="CK191" s="71">
        <f t="shared" si="360"/>
        <v>0</v>
      </c>
      <c r="CL191" s="71">
        <f t="shared" si="360"/>
        <v>0</v>
      </c>
      <c r="CM191" s="71">
        <f t="shared" si="360"/>
        <v>0</v>
      </c>
      <c r="CN191" s="71">
        <f t="shared" si="279"/>
        <v>0</v>
      </c>
      <c r="CQ191" s="72">
        <f t="shared" si="252"/>
        <v>0</v>
      </c>
      <c r="CR191" s="72">
        <f t="shared" si="253"/>
        <v>2358440.264132434</v>
      </c>
      <c r="CS191" s="72">
        <f t="shared" si="311"/>
        <v>2358440.264132434</v>
      </c>
      <c r="CT191" s="72">
        <f t="shared" si="312"/>
        <v>2358440.264132434</v>
      </c>
      <c r="CU191" s="72">
        <f t="shared" si="313"/>
        <v>2358440.264132434</v>
      </c>
      <c r="CV191" s="72">
        <f t="shared" si="314"/>
        <v>2358440.264132434</v>
      </c>
      <c r="CW191" s="72">
        <f t="shared" si="315"/>
        <v>0</v>
      </c>
      <c r="CX191" s="72">
        <f t="shared" si="316"/>
        <v>0</v>
      </c>
      <c r="CY191" s="72">
        <f t="shared" si="317"/>
        <v>0</v>
      </c>
      <c r="CZ191" s="72">
        <f t="shared" si="318"/>
        <v>0</v>
      </c>
      <c r="DA191" s="72">
        <f t="shared" si="319"/>
        <v>0</v>
      </c>
      <c r="DB191" s="72">
        <f t="shared" si="320"/>
        <v>0</v>
      </c>
      <c r="DC191" s="72">
        <f t="shared" si="321"/>
        <v>0</v>
      </c>
      <c r="DD191" s="72">
        <f t="shared" si="322"/>
        <v>0</v>
      </c>
      <c r="DE191" s="72">
        <f t="shared" si="308"/>
        <v>0</v>
      </c>
      <c r="DF191" s="72">
        <f t="shared" si="308"/>
        <v>0</v>
      </c>
      <c r="DG191" s="73"/>
      <c r="DI191" s="72">
        <f t="shared" si="361"/>
        <v>0</v>
      </c>
      <c r="DJ191" s="72">
        <f t="shared" si="361"/>
        <v>247742.55638087395</v>
      </c>
      <c r="DK191" s="72">
        <f t="shared" si="361"/>
        <v>247742.55638087395</v>
      </c>
      <c r="DL191" s="72">
        <f t="shared" si="361"/>
        <v>247742.55638087395</v>
      </c>
      <c r="DM191" s="72">
        <f t="shared" si="361"/>
        <v>247742.55638087395</v>
      </c>
      <c r="DN191" s="72">
        <f t="shared" si="361"/>
        <v>247742.55638087395</v>
      </c>
      <c r="DO191" s="72">
        <f t="shared" si="361"/>
        <v>0</v>
      </c>
      <c r="DP191" s="72">
        <f t="shared" si="361"/>
        <v>0</v>
      </c>
      <c r="DQ191" s="72">
        <f t="shared" si="361"/>
        <v>0</v>
      </c>
      <c r="DR191" s="72">
        <f t="shared" si="361"/>
        <v>0</v>
      </c>
      <c r="DS191" s="72">
        <f t="shared" si="361"/>
        <v>0</v>
      </c>
      <c r="DT191" s="72">
        <f t="shared" si="361"/>
        <v>0</v>
      </c>
      <c r="DU191" s="72">
        <f t="shared" si="361"/>
        <v>0</v>
      </c>
      <c r="DV191" s="72">
        <f t="shared" si="361"/>
        <v>0</v>
      </c>
      <c r="DW191" s="72">
        <f t="shared" si="361"/>
        <v>0</v>
      </c>
      <c r="DX191" s="72">
        <f t="shared" si="361"/>
        <v>0</v>
      </c>
      <c r="EA191" s="72">
        <f t="shared" si="254"/>
        <v>0</v>
      </c>
      <c r="EB191" s="72">
        <f t="shared" si="255"/>
        <v>186805.99836501121</v>
      </c>
      <c r="EC191" s="72">
        <f t="shared" si="323"/>
        <v>186805.99836501121</v>
      </c>
      <c r="ED191" s="72">
        <f t="shared" si="324"/>
        <v>186805.99836501121</v>
      </c>
      <c r="EE191" s="72">
        <f t="shared" si="325"/>
        <v>186805.99836501121</v>
      </c>
      <c r="EF191" s="72">
        <f t="shared" si="326"/>
        <v>186805.99836501121</v>
      </c>
      <c r="EG191" s="72">
        <f t="shared" si="327"/>
        <v>0</v>
      </c>
      <c r="EH191" s="72">
        <f t="shared" si="328"/>
        <v>0</v>
      </c>
      <c r="EI191" s="72">
        <f t="shared" si="329"/>
        <v>0</v>
      </c>
      <c r="EJ191" s="72">
        <f t="shared" si="330"/>
        <v>0</v>
      </c>
      <c r="EK191" s="72">
        <f t="shared" si="331"/>
        <v>0</v>
      </c>
      <c r="EL191" s="72">
        <f t="shared" si="332"/>
        <v>0</v>
      </c>
      <c r="EM191" s="72">
        <f t="shared" si="333"/>
        <v>0</v>
      </c>
      <c r="EN191" s="72">
        <f t="shared" si="334"/>
        <v>0</v>
      </c>
      <c r="EO191" s="72">
        <f t="shared" si="309"/>
        <v>0</v>
      </c>
      <c r="EP191" s="72">
        <f t="shared" si="309"/>
        <v>0</v>
      </c>
      <c r="ES191" s="72">
        <f t="shared" si="256"/>
        <v>0</v>
      </c>
      <c r="ET191" s="72">
        <f t="shared" si="257"/>
        <v>65837.5</v>
      </c>
      <c r="EU191" s="72">
        <f t="shared" si="335"/>
        <v>65837.5</v>
      </c>
      <c r="EV191" s="72">
        <f t="shared" si="336"/>
        <v>65837.5</v>
      </c>
      <c r="EW191" s="72">
        <f t="shared" si="337"/>
        <v>65837.5</v>
      </c>
      <c r="EX191" s="72">
        <f t="shared" si="338"/>
        <v>65837.5</v>
      </c>
      <c r="EY191" s="72">
        <f t="shared" si="339"/>
        <v>0</v>
      </c>
      <c r="EZ191" s="72">
        <f t="shared" si="340"/>
        <v>0</v>
      </c>
      <c r="FA191" s="72">
        <f t="shared" si="341"/>
        <v>0</v>
      </c>
      <c r="FB191" s="72">
        <f t="shared" si="342"/>
        <v>0</v>
      </c>
      <c r="FC191" s="72">
        <f t="shared" si="343"/>
        <v>0</v>
      </c>
      <c r="FD191" s="72">
        <f t="shared" si="344"/>
        <v>0</v>
      </c>
      <c r="FE191" s="72">
        <f t="shared" si="345"/>
        <v>0</v>
      </c>
      <c r="FF191" s="72">
        <f t="shared" si="346"/>
        <v>0</v>
      </c>
      <c r="FG191" s="72">
        <f t="shared" si="310"/>
        <v>0</v>
      </c>
      <c r="FH191" s="72">
        <f t="shared" si="310"/>
        <v>0</v>
      </c>
      <c r="FK191" s="72">
        <f t="shared" si="287"/>
        <v>0</v>
      </c>
      <c r="FL191" s="72">
        <f t="shared" si="287"/>
        <v>0</v>
      </c>
      <c r="FM191" s="72">
        <f t="shared" si="287"/>
        <v>0</v>
      </c>
      <c r="FN191" s="72">
        <f t="shared" si="287"/>
        <v>0</v>
      </c>
      <c r="FO191" s="72">
        <f t="shared" si="287"/>
        <v>0</v>
      </c>
      <c r="FP191" s="72">
        <f t="shared" si="287"/>
        <v>0</v>
      </c>
      <c r="FQ191" s="72">
        <f t="shared" si="287"/>
        <v>0</v>
      </c>
      <c r="FR191" s="72">
        <f t="shared" si="287"/>
        <v>0</v>
      </c>
      <c r="FS191" s="72">
        <f t="shared" si="287"/>
        <v>0</v>
      </c>
      <c r="FT191" s="72">
        <f t="shared" si="287"/>
        <v>0</v>
      </c>
      <c r="FU191" s="72">
        <f t="shared" si="287"/>
        <v>0</v>
      </c>
      <c r="FV191" s="72">
        <f t="shared" si="287"/>
        <v>0</v>
      </c>
      <c r="FW191" s="72">
        <f t="shared" si="287"/>
        <v>0</v>
      </c>
      <c r="FX191" s="72">
        <f t="shared" si="287"/>
        <v>0</v>
      </c>
      <c r="FY191" s="72">
        <f t="shared" si="287"/>
        <v>0</v>
      </c>
      <c r="FZ191" s="72">
        <f t="shared" si="287"/>
        <v>0</v>
      </c>
    </row>
    <row r="192" spans="2:182" s="63" customFormat="1" x14ac:dyDescent="0.25">
      <c r="B192" s="59">
        <v>172</v>
      </c>
      <c r="C192" s="60" t="s">
        <v>30</v>
      </c>
      <c r="D192" s="61" t="s">
        <v>61</v>
      </c>
      <c r="E192" s="74" t="s">
        <v>136</v>
      </c>
      <c r="F192" s="74" t="s">
        <v>135</v>
      </c>
      <c r="H192" s="64">
        <v>44887</v>
      </c>
      <c r="I192" s="64">
        <v>44897</v>
      </c>
      <c r="J192" s="64">
        <v>44904</v>
      </c>
      <c r="K192" s="64">
        <v>44912</v>
      </c>
      <c r="L192" s="64">
        <v>44915</v>
      </c>
      <c r="M192" s="64">
        <v>44927</v>
      </c>
      <c r="N192" s="64">
        <v>45017</v>
      </c>
      <c r="O192" s="65">
        <v>3.4666666666666597</v>
      </c>
      <c r="Q192" s="65">
        <v>0</v>
      </c>
      <c r="R192" s="65">
        <v>0</v>
      </c>
      <c r="S192" s="66">
        <v>1</v>
      </c>
      <c r="T192" s="66">
        <v>1</v>
      </c>
      <c r="U192" s="66">
        <v>1</v>
      </c>
      <c r="V192" s="66">
        <v>0.46666666666665968</v>
      </c>
      <c r="W192" s="66">
        <v>0</v>
      </c>
      <c r="X192" s="66">
        <v>0</v>
      </c>
      <c r="Y192" s="66">
        <v>0</v>
      </c>
      <c r="Z192" s="66"/>
      <c r="AA192" s="66"/>
      <c r="AB192" s="66"/>
      <c r="AC192" s="65"/>
      <c r="AD192" s="65"/>
      <c r="AE192" s="65"/>
      <c r="AF192" s="65"/>
      <c r="AG192" s="65"/>
      <c r="AI192" s="65">
        <f t="shared" si="0"/>
        <v>3.4666666666666597</v>
      </c>
      <c r="AK192" s="67">
        <v>2028338.9803801349</v>
      </c>
      <c r="AL192" s="67">
        <v>158333</v>
      </c>
      <c r="AM192" s="67">
        <v>0</v>
      </c>
      <c r="AN192" s="67">
        <v>55000</v>
      </c>
      <c r="AO192" s="67">
        <f t="shared" si="347"/>
        <v>250373.94175352543</v>
      </c>
      <c r="AP192" s="67">
        <f t="shared" si="348"/>
        <v>153067.03862660943</v>
      </c>
      <c r="AQ192" s="67">
        <f t="shared" si="349"/>
        <v>13120.031882280808</v>
      </c>
      <c r="AR192" s="67">
        <f t="shared" si="350"/>
        <v>0</v>
      </c>
      <c r="AS192" s="67">
        <f t="shared" si="292"/>
        <v>41384.877449417516</v>
      </c>
      <c r="AT192" s="67">
        <f t="shared" si="26"/>
        <v>1783726.0906683016</v>
      </c>
      <c r="AU192" s="68"/>
      <c r="AV192" s="69">
        <f t="shared" si="367"/>
        <v>2028338.9803801349</v>
      </c>
      <c r="AW192" s="69">
        <f t="shared" si="367"/>
        <v>158333</v>
      </c>
      <c r="AX192" s="69">
        <f t="shared" si="367"/>
        <v>0</v>
      </c>
      <c r="AY192" s="69">
        <f t="shared" si="367"/>
        <v>55000</v>
      </c>
      <c r="AZ192" s="67">
        <f t="shared" si="351"/>
        <v>52480.12752912323</v>
      </c>
      <c r="BA192" s="69">
        <f t="shared" si="352"/>
        <v>0</v>
      </c>
      <c r="BB192" s="69">
        <f t="shared" si="353"/>
        <v>20773.383813611279</v>
      </c>
      <c r="BC192" s="69">
        <f t="shared" si="354"/>
        <v>43514.772409564684</v>
      </c>
      <c r="BD192" s="69">
        <f t="shared" si="28"/>
        <v>127555.86552217453</v>
      </c>
      <c r="BE192" s="69">
        <f t="shared" si="297"/>
        <v>114094.06764638258</v>
      </c>
      <c r="BF192" s="69">
        <f t="shared" si="355"/>
        <v>6092.6232123168193</v>
      </c>
      <c r="BG192" s="69">
        <f t="shared" si="356"/>
        <v>186805.99836501121</v>
      </c>
      <c r="BH192" s="69">
        <f t="shared" si="357"/>
        <v>62500</v>
      </c>
      <c r="BI192" s="69">
        <f t="shared" si="358"/>
        <v>3337.5</v>
      </c>
      <c r="BJ192" s="69">
        <f t="shared" si="240"/>
        <v>0</v>
      </c>
      <c r="BK192" s="69">
        <f t="shared" si="359"/>
        <v>0</v>
      </c>
      <c r="BL192" s="69">
        <f t="shared" si="241"/>
        <v>0</v>
      </c>
      <c r="BM192" s="69"/>
      <c r="BN192" s="69">
        <f t="shared" si="29"/>
        <v>2858826.3188783191</v>
      </c>
      <c r="BO192" s="70"/>
      <c r="BP192" s="71">
        <f t="shared" si="362"/>
        <v>2358440.264132434</v>
      </c>
      <c r="BQ192" s="71">
        <f t="shared" si="363"/>
        <v>247742.55638087395</v>
      </c>
      <c r="BR192" s="71">
        <f t="shared" si="364"/>
        <v>186805.99836501121</v>
      </c>
      <c r="BS192" s="71">
        <f t="shared" si="365"/>
        <v>65837.5</v>
      </c>
      <c r="BT192" s="71">
        <f t="shared" si="277"/>
        <v>0</v>
      </c>
      <c r="BU192" s="71">
        <f t="shared" si="366"/>
        <v>2858826.3188783191</v>
      </c>
      <c r="BW192" s="68"/>
      <c r="BX192" s="71">
        <f t="shared" si="360"/>
        <v>0</v>
      </c>
      <c r="BY192" s="71">
        <f t="shared" si="360"/>
        <v>0</v>
      </c>
      <c r="BZ192" s="71">
        <f t="shared" si="360"/>
        <v>2858826.3188783191</v>
      </c>
      <c r="CA192" s="71">
        <f t="shared" si="360"/>
        <v>2858826.3188783191</v>
      </c>
      <c r="CB192" s="71">
        <f t="shared" si="360"/>
        <v>2858826.3188783191</v>
      </c>
      <c r="CC192" s="71">
        <f t="shared" si="360"/>
        <v>1334118.9488098624</v>
      </c>
      <c r="CD192" s="71">
        <f t="shared" si="360"/>
        <v>0</v>
      </c>
      <c r="CE192" s="71">
        <f t="shared" si="360"/>
        <v>0</v>
      </c>
      <c r="CF192" s="71">
        <f t="shared" si="360"/>
        <v>0</v>
      </c>
      <c r="CG192" s="71">
        <f t="shared" si="360"/>
        <v>0</v>
      </c>
      <c r="CH192" s="71">
        <f t="shared" si="360"/>
        <v>0</v>
      </c>
      <c r="CI192" s="71">
        <f t="shared" si="360"/>
        <v>0</v>
      </c>
      <c r="CJ192" s="71">
        <f t="shared" si="360"/>
        <v>0</v>
      </c>
      <c r="CK192" s="71">
        <f t="shared" si="360"/>
        <v>0</v>
      </c>
      <c r="CL192" s="71">
        <f t="shared" si="360"/>
        <v>0</v>
      </c>
      <c r="CM192" s="71">
        <f t="shared" si="360"/>
        <v>0</v>
      </c>
      <c r="CN192" s="71">
        <f t="shared" si="279"/>
        <v>0</v>
      </c>
      <c r="CQ192" s="72">
        <f t="shared" si="252"/>
        <v>0</v>
      </c>
      <c r="CR192" s="72">
        <f t="shared" si="253"/>
        <v>0</v>
      </c>
      <c r="CS192" s="72">
        <f t="shared" si="311"/>
        <v>2358440.264132434</v>
      </c>
      <c r="CT192" s="72">
        <f t="shared" si="312"/>
        <v>2358440.264132434</v>
      </c>
      <c r="CU192" s="72">
        <f t="shared" si="313"/>
        <v>2358440.264132434</v>
      </c>
      <c r="CV192" s="72">
        <f t="shared" si="314"/>
        <v>1100605.4565951193</v>
      </c>
      <c r="CW192" s="72">
        <f t="shared" si="315"/>
        <v>0</v>
      </c>
      <c r="CX192" s="72">
        <f t="shared" si="316"/>
        <v>0</v>
      </c>
      <c r="CY192" s="72">
        <f t="shared" si="317"/>
        <v>0</v>
      </c>
      <c r="CZ192" s="72">
        <f t="shared" si="318"/>
        <v>0</v>
      </c>
      <c r="DA192" s="72">
        <f t="shared" si="319"/>
        <v>0</v>
      </c>
      <c r="DB192" s="72">
        <f t="shared" si="320"/>
        <v>0</v>
      </c>
      <c r="DC192" s="72">
        <f t="shared" si="321"/>
        <v>0</v>
      </c>
      <c r="DD192" s="72">
        <f t="shared" si="322"/>
        <v>0</v>
      </c>
      <c r="DE192" s="72">
        <f t="shared" si="308"/>
        <v>0</v>
      </c>
      <c r="DF192" s="72">
        <f t="shared" si="308"/>
        <v>0</v>
      </c>
      <c r="DG192" s="73"/>
      <c r="DI192" s="72">
        <f t="shared" si="361"/>
        <v>0</v>
      </c>
      <c r="DJ192" s="72">
        <f t="shared" si="361"/>
        <v>0</v>
      </c>
      <c r="DK192" s="72">
        <f t="shared" si="361"/>
        <v>247742.55638087395</v>
      </c>
      <c r="DL192" s="72">
        <f t="shared" si="361"/>
        <v>247742.55638087395</v>
      </c>
      <c r="DM192" s="72">
        <f t="shared" si="361"/>
        <v>247742.55638087395</v>
      </c>
      <c r="DN192" s="72">
        <f t="shared" si="361"/>
        <v>115613.19297773945</v>
      </c>
      <c r="DO192" s="72">
        <f t="shared" si="361"/>
        <v>0</v>
      </c>
      <c r="DP192" s="72">
        <f t="shared" si="361"/>
        <v>0</v>
      </c>
      <c r="DQ192" s="72">
        <f t="shared" si="361"/>
        <v>0</v>
      </c>
      <c r="DR192" s="72">
        <f t="shared" si="361"/>
        <v>0</v>
      </c>
      <c r="DS192" s="72">
        <f t="shared" si="361"/>
        <v>0</v>
      </c>
      <c r="DT192" s="72">
        <f t="shared" si="361"/>
        <v>0</v>
      </c>
      <c r="DU192" s="72">
        <f t="shared" si="361"/>
        <v>0</v>
      </c>
      <c r="DV192" s="72">
        <f t="shared" si="361"/>
        <v>0</v>
      </c>
      <c r="DW192" s="72">
        <f t="shared" si="361"/>
        <v>0</v>
      </c>
      <c r="DX192" s="72">
        <f t="shared" si="361"/>
        <v>0</v>
      </c>
      <c r="EA192" s="72">
        <f t="shared" si="254"/>
        <v>0</v>
      </c>
      <c r="EB192" s="72">
        <f t="shared" si="255"/>
        <v>0</v>
      </c>
      <c r="EC192" s="72">
        <f t="shared" si="323"/>
        <v>186805.99836501121</v>
      </c>
      <c r="ED192" s="72">
        <f t="shared" si="324"/>
        <v>186805.99836501121</v>
      </c>
      <c r="EE192" s="72">
        <f t="shared" si="325"/>
        <v>186805.99836501121</v>
      </c>
      <c r="EF192" s="72">
        <f t="shared" si="326"/>
        <v>87176.132570337257</v>
      </c>
      <c r="EG192" s="72">
        <f t="shared" si="327"/>
        <v>0</v>
      </c>
      <c r="EH192" s="72">
        <f t="shared" si="328"/>
        <v>0</v>
      </c>
      <c r="EI192" s="72">
        <f t="shared" si="329"/>
        <v>0</v>
      </c>
      <c r="EJ192" s="72">
        <f t="shared" si="330"/>
        <v>0</v>
      </c>
      <c r="EK192" s="72">
        <f t="shared" si="331"/>
        <v>0</v>
      </c>
      <c r="EL192" s="72">
        <f t="shared" si="332"/>
        <v>0</v>
      </c>
      <c r="EM192" s="72">
        <f t="shared" si="333"/>
        <v>0</v>
      </c>
      <c r="EN192" s="72">
        <f t="shared" si="334"/>
        <v>0</v>
      </c>
      <c r="EO192" s="72">
        <f t="shared" si="309"/>
        <v>0</v>
      </c>
      <c r="EP192" s="72">
        <f t="shared" si="309"/>
        <v>0</v>
      </c>
      <c r="ES192" s="72">
        <f t="shared" si="256"/>
        <v>0</v>
      </c>
      <c r="ET192" s="72">
        <f t="shared" si="257"/>
        <v>0</v>
      </c>
      <c r="EU192" s="72">
        <f t="shared" si="335"/>
        <v>65837.5</v>
      </c>
      <c r="EV192" s="72">
        <f t="shared" si="336"/>
        <v>65837.5</v>
      </c>
      <c r="EW192" s="72">
        <f t="shared" si="337"/>
        <v>65837.5</v>
      </c>
      <c r="EX192" s="72">
        <f t="shared" si="338"/>
        <v>30724.166666666206</v>
      </c>
      <c r="EY192" s="72">
        <f t="shared" si="339"/>
        <v>0</v>
      </c>
      <c r="EZ192" s="72">
        <f t="shared" si="340"/>
        <v>0</v>
      </c>
      <c r="FA192" s="72">
        <f t="shared" si="341"/>
        <v>0</v>
      </c>
      <c r="FB192" s="72">
        <f t="shared" si="342"/>
        <v>0</v>
      </c>
      <c r="FC192" s="72">
        <f t="shared" si="343"/>
        <v>0</v>
      </c>
      <c r="FD192" s="72">
        <f t="shared" si="344"/>
        <v>0</v>
      </c>
      <c r="FE192" s="72">
        <f t="shared" si="345"/>
        <v>0</v>
      </c>
      <c r="FF192" s="72">
        <f t="shared" si="346"/>
        <v>0</v>
      </c>
      <c r="FG192" s="72">
        <f t="shared" si="310"/>
        <v>0</v>
      </c>
      <c r="FH192" s="72">
        <f t="shared" si="310"/>
        <v>0</v>
      </c>
      <c r="FK192" s="72">
        <f t="shared" si="287"/>
        <v>0</v>
      </c>
      <c r="FL192" s="72">
        <f t="shared" si="287"/>
        <v>0</v>
      </c>
      <c r="FM192" s="72">
        <f t="shared" si="287"/>
        <v>0</v>
      </c>
      <c r="FN192" s="72">
        <f t="shared" si="287"/>
        <v>0</v>
      </c>
      <c r="FO192" s="72">
        <f t="shared" si="287"/>
        <v>0</v>
      </c>
      <c r="FP192" s="72">
        <f t="shared" si="287"/>
        <v>0</v>
      </c>
      <c r="FQ192" s="72">
        <f t="shared" si="287"/>
        <v>0</v>
      </c>
      <c r="FR192" s="72">
        <f t="shared" si="287"/>
        <v>0</v>
      </c>
      <c r="FS192" s="72">
        <f t="shared" si="287"/>
        <v>0</v>
      </c>
      <c r="FT192" s="72">
        <f t="shared" si="287"/>
        <v>0</v>
      </c>
      <c r="FU192" s="72">
        <f t="shared" si="287"/>
        <v>0</v>
      </c>
      <c r="FV192" s="72">
        <f t="shared" si="287"/>
        <v>0</v>
      </c>
      <c r="FW192" s="72">
        <f t="shared" si="287"/>
        <v>0</v>
      </c>
      <c r="FX192" s="72">
        <f t="shared" si="287"/>
        <v>0</v>
      </c>
      <c r="FY192" s="72">
        <f t="shared" si="287"/>
        <v>0</v>
      </c>
      <c r="FZ192" s="72">
        <f t="shared" si="287"/>
        <v>0</v>
      </c>
    </row>
    <row r="193" spans="2:182" s="63" customFormat="1" x14ac:dyDescent="0.25">
      <c r="B193" s="59">
        <v>173</v>
      </c>
      <c r="C193" s="60" t="s">
        <v>30</v>
      </c>
      <c r="D193" s="61" t="s">
        <v>62</v>
      </c>
      <c r="E193" s="74" t="s">
        <v>136</v>
      </c>
      <c r="F193" s="74" t="s">
        <v>135</v>
      </c>
      <c r="H193" s="64">
        <v>44887</v>
      </c>
      <c r="I193" s="64">
        <v>44897</v>
      </c>
      <c r="J193" s="64">
        <v>44904</v>
      </c>
      <c r="K193" s="64">
        <v>44912</v>
      </c>
      <c r="L193" s="64">
        <v>44915</v>
      </c>
      <c r="M193" s="64">
        <v>44927</v>
      </c>
      <c r="N193" s="64">
        <v>45139</v>
      </c>
      <c r="O193" s="65">
        <v>7</v>
      </c>
      <c r="Q193" s="65">
        <v>0</v>
      </c>
      <c r="R193" s="65">
        <v>0</v>
      </c>
      <c r="S193" s="66">
        <v>1</v>
      </c>
      <c r="T193" s="66">
        <v>1</v>
      </c>
      <c r="U193" s="66">
        <v>1</v>
      </c>
      <c r="V193" s="66">
        <v>1</v>
      </c>
      <c r="W193" s="66">
        <v>1</v>
      </c>
      <c r="X193" s="66">
        <v>1</v>
      </c>
      <c r="Y193" s="66">
        <v>1</v>
      </c>
      <c r="Z193" s="66"/>
      <c r="AA193" s="66"/>
      <c r="AB193" s="66"/>
      <c r="AC193" s="65"/>
      <c r="AD193" s="65"/>
      <c r="AE193" s="65"/>
      <c r="AF193" s="65"/>
      <c r="AG193" s="65"/>
      <c r="AI193" s="65">
        <f t="shared" si="0"/>
        <v>7</v>
      </c>
      <c r="AK193" s="67">
        <v>2028338.9803801349</v>
      </c>
      <c r="AL193" s="67">
        <v>158333</v>
      </c>
      <c r="AM193" s="67">
        <v>0</v>
      </c>
      <c r="AN193" s="67">
        <v>55000</v>
      </c>
      <c r="AO193" s="67">
        <f t="shared" si="347"/>
        <v>250373.94175352543</v>
      </c>
      <c r="AP193" s="67">
        <f t="shared" si="348"/>
        <v>153067.03862660943</v>
      </c>
      <c r="AQ193" s="67">
        <f t="shared" si="349"/>
        <v>13120.031882280808</v>
      </c>
      <c r="AR193" s="67">
        <f t="shared" si="350"/>
        <v>0</v>
      </c>
      <c r="AS193" s="67">
        <f t="shared" si="292"/>
        <v>41384.877449417516</v>
      </c>
      <c r="AT193" s="67">
        <f t="shared" si="26"/>
        <v>1783726.0906683016</v>
      </c>
      <c r="AU193" s="68"/>
      <c r="AV193" s="69">
        <f t="shared" si="367"/>
        <v>2028338.9803801349</v>
      </c>
      <c r="AW193" s="69">
        <f t="shared" si="367"/>
        <v>158333</v>
      </c>
      <c r="AX193" s="69">
        <f t="shared" si="367"/>
        <v>0</v>
      </c>
      <c r="AY193" s="69">
        <f t="shared" si="367"/>
        <v>55000</v>
      </c>
      <c r="AZ193" s="67">
        <f t="shared" si="351"/>
        <v>52480.12752912323</v>
      </c>
      <c r="BA193" s="69">
        <f t="shared" si="352"/>
        <v>0</v>
      </c>
      <c r="BB193" s="69">
        <f t="shared" si="353"/>
        <v>20773.383813611279</v>
      </c>
      <c r="BC193" s="69">
        <f t="shared" si="354"/>
        <v>43514.772409564684</v>
      </c>
      <c r="BD193" s="69">
        <f t="shared" si="28"/>
        <v>127555.86552217453</v>
      </c>
      <c r="BE193" s="69">
        <f t="shared" si="297"/>
        <v>114094.06764638258</v>
      </c>
      <c r="BF193" s="69">
        <f t="shared" si="355"/>
        <v>6092.6232123168193</v>
      </c>
      <c r="BG193" s="69">
        <f t="shared" si="356"/>
        <v>186805.99836501121</v>
      </c>
      <c r="BH193" s="69">
        <f t="shared" si="357"/>
        <v>62500</v>
      </c>
      <c r="BI193" s="69">
        <f t="shared" si="358"/>
        <v>3337.5</v>
      </c>
      <c r="BJ193" s="69">
        <f t="shared" si="240"/>
        <v>0</v>
      </c>
      <c r="BK193" s="69">
        <f t="shared" si="359"/>
        <v>0</v>
      </c>
      <c r="BL193" s="69">
        <f t="shared" si="241"/>
        <v>0</v>
      </c>
      <c r="BM193" s="69"/>
      <c r="BN193" s="69">
        <f t="shared" si="29"/>
        <v>2858826.3188783191</v>
      </c>
      <c r="BO193" s="70"/>
      <c r="BP193" s="71">
        <f t="shared" si="362"/>
        <v>2358440.264132434</v>
      </c>
      <c r="BQ193" s="71">
        <f t="shared" si="363"/>
        <v>247742.55638087395</v>
      </c>
      <c r="BR193" s="71">
        <f t="shared" si="364"/>
        <v>186805.99836501121</v>
      </c>
      <c r="BS193" s="71">
        <f t="shared" si="365"/>
        <v>65837.5</v>
      </c>
      <c r="BT193" s="71">
        <f t="shared" si="277"/>
        <v>0</v>
      </c>
      <c r="BU193" s="71">
        <f t="shared" si="366"/>
        <v>2858826.3188783191</v>
      </c>
      <c r="BW193" s="68"/>
      <c r="BX193" s="71">
        <f t="shared" si="360"/>
        <v>0</v>
      </c>
      <c r="BY193" s="71">
        <f t="shared" si="360"/>
        <v>0</v>
      </c>
      <c r="BZ193" s="71">
        <f t="shared" si="360"/>
        <v>2858826.3188783191</v>
      </c>
      <c r="CA193" s="71">
        <f t="shared" si="360"/>
        <v>2858826.3188783191</v>
      </c>
      <c r="CB193" s="71">
        <f t="shared" si="360"/>
        <v>2858826.3188783191</v>
      </c>
      <c r="CC193" s="71">
        <f t="shared" si="360"/>
        <v>2858826.3188783191</v>
      </c>
      <c r="CD193" s="71">
        <f t="shared" si="360"/>
        <v>2858826.3188783191</v>
      </c>
      <c r="CE193" s="71">
        <f t="shared" si="360"/>
        <v>2858826.3188783191</v>
      </c>
      <c r="CF193" s="71">
        <f t="shared" si="360"/>
        <v>2858826.3188783191</v>
      </c>
      <c r="CG193" s="71">
        <f t="shared" si="360"/>
        <v>0</v>
      </c>
      <c r="CH193" s="71">
        <f t="shared" si="360"/>
        <v>0</v>
      </c>
      <c r="CI193" s="71">
        <f t="shared" si="360"/>
        <v>0</v>
      </c>
      <c r="CJ193" s="71">
        <f t="shared" si="360"/>
        <v>0</v>
      </c>
      <c r="CK193" s="71">
        <f t="shared" si="360"/>
        <v>0</v>
      </c>
      <c r="CL193" s="71">
        <f t="shared" si="360"/>
        <v>0</v>
      </c>
      <c r="CM193" s="71">
        <f t="shared" si="360"/>
        <v>0</v>
      </c>
      <c r="CN193" s="71">
        <f t="shared" si="279"/>
        <v>0</v>
      </c>
      <c r="CQ193" s="72">
        <f t="shared" si="252"/>
        <v>0</v>
      </c>
      <c r="CR193" s="72">
        <f t="shared" si="253"/>
        <v>0</v>
      </c>
      <c r="CS193" s="72">
        <f t="shared" si="311"/>
        <v>2358440.264132434</v>
      </c>
      <c r="CT193" s="72">
        <f t="shared" si="312"/>
        <v>2358440.264132434</v>
      </c>
      <c r="CU193" s="72">
        <f t="shared" si="313"/>
        <v>2358440.264132434</v>
      </c>
      <c r="CV193" s="72">
        <f t="shared" si="314"/>
        <v>2358440.264132434</v>
      </c>
      <c r="CW193" s="72">
        <f t="shared" si="315"/>
        <v>2358440.264132434</v>
      </c>
      <c r="CX193" s="72">
        <f t="shared" si="316"/>
        <v>2358440.264132434</v>
      </c>
      <c r="CY193" s="72">
        <f t="shared" si="317"/>
        <v>2358440.264132434</v>
      </c>
      <c r="CZ193" s="72">
        <f t="shared" si="318"/>
        <v>0</v>
      </c>
      <c r="DA193" s="72">
        <f t="shared" si="319"/>
        <v>0</v>
      </c>
      <c r="DB193" s="72">
        <f t="shared" si="320"/>
        <v>0</v>
      </c>
      <c r="DC193" s="72">
        <f t="shared" si="321"/>
        <v>0</v>
      </c>
      <c r="DD193" s="72">
        <f t="shared" si="322"/>
        <v>0</v>
      </c>
      <c r="DE193" s="72">
        <f t="shared" si="308"/>
        <v>0</v>
      </c>
      <c r="DF193" s="72">
        <f t="shared" si="308"/>
        <v>0</v>
      </c>
      <c r="DG193" s="73"/>
      <c r="DI193" s="72">
        <f t="shared" si="361"/>
        <v>0</v>
      </c>
      <c r="DJ193" s="72">
        <f t="shared" si="361"/>
        <v>0</v>
      </c>
      <c r="DK193" s="72">
        <f t="shared" si="361"/>
        <v>247742.55638087395</v>
      </c>
      <c r="DL193" s="72">
        <f t="shared" si="361"/>
        <v>247742.55638087395</v>
      </c>
      <c r="DM193" s="72">
        <f t="shared" si="361"/>
        <v>247742.55638087395</v>
      </c>
      <c r="DN193" s="72">
        <f t="shared" si="361"/>
        <v>247742.55638087395</v>
      </c>
      <c r="DO193" s="72">
        <f t="shared" si="361"/>
        <v>247742.55638087395</v>
      </c>
      <c r="DP193" s="72">
        <f t="shared" si="361"/>
        <v>247742.55638087395</v>
      </c>
      <c r="DQ193" s="72">
        <f t="shared" si="361"/>
        <v>247742.55638087395</v>
      </c>
      <c r="DR193" s="72">
        <f t="shared" si="361"/>
        <v>0</v>
      </c>
      <c r="DS193" s="72">
        <f t="shared" si="361"/>
        <v>0</v>
      </c>
      <c r="DT193" s="72">
        <f t="shared" si="361"/>
        <v>0</v>
      </c>
      <c r="DU193" s="72">
        <f t="shared" si="361"/>
        <v>0</v>
      </c>
      <c r="DV193" s="72">
        <f t="shared" si="361"/>
        <v>0</v>
      </c>
      <c r="DW193" s="72">
        <f t="shared" si="361"/>
        <v>0</v>
      </c>
      <c r="DX193" s="72">
        <f t="shared" si="361"/>
        <v>0</v>
      </c>
      <c r="EA193" s="72">
        <f t="shared" si="254"/>
        <v>0</v>
      </c>
      <c r="EB193" s="72">
        <f t="shared" si="255"/>
        <v>0</v>
      </c>
      <c r="EC193" s="72">
        <f t="shared" si="323"/>
        <v>186805.99836501121</v>
      </c>
      <c r="ED193" s="72">
        <f t="shared" si="324"/>
        <v>186805.99836501121</v>
      </c>
      <c r="EE193" s="72">
        <f t="shared" si="325"/>
        <v>186805.99836501121</v>
      </c>
      <c r="EF193" s="72">
        <f t="shared" si="326"/>
        <v>186805.99836501121</v>
      </c>
      <c r="EG193" s="72">
        <f t="shared" si="327"/>
        <v>186805.99836501121</v>
      </c>
      <c r="EH193" s="72">
        <f t="shared" si="328"/>
        <v>186805.99836501121</v>
      </c>
      <c r="EI193" s="72">
        <f t="shared" si="329"/>
        <v>186805.99836501121</v>
      </c>
      <c r="EJ193" s="72">
        <f t="shared" si="330"/>
        <v>0</v>
      </c>
      <c r="EK193" s="72">
        <f t="shared" si="331"/>
        <v>0</v>
      </c>
      <c r="EL193" s="72">
        <f t="shared" si="332"/>
        <v>0</v>
      </c>
      <c r="EM193" s="72">
        <f t="shared" si="333"/>
        <v>0</v>
      </c>
      <c r="EN193" s="72">
        <f t="shared" si="334"/>
        <v>0</v>
      </c>
      <c r="EO193" s="72">
        <f t="shared" si="309"/>
        <v>0</v>
      </c>
      <c r="EP193" s="72">
        <f t="shared" si="309"/>
        <v>0</v>
      </c>
      <c r="ES193" s="72">
        <f t="shared" si="256"/>
        <v>0</v>
      </c>
      <c r="ET193" s="72">
        <f t="shared" si="257"/>
        <v>0</v>
      </c>
      <c r="EU193" s="72">
        <f t="shared" si="335"/>
        <v>65837.5</v>
      </c>
      <c r="EV193" s="72">
        <f t="shared" si="336"/>
        <v>65837.5</v>
      </c>
      <c r="EW193" s="72">
        <f t="shared" si="337"/>
        <v>65837.5</v>
      </c>
      <c r="EX193" s="72">
        <f t="shared" si="338"/>
        <v>65837.5</v>
      </c>
      <c r="EY193" s="72">
        <f t="shared" si="339"/>
        <v>65837.5</v>
      </c>
      <c r="EZ193" s="72">
        <f t="shared" si="340"/>
        <v>65837.5</v>
      </c>
      <c r="FA193" s="72">
        <f t="shared" si="341"/>
        <v>65837.5</v>
      </c>
      <c r="FB193" s="72">
        <f t="shared" si="342"/>
        <v>0</v>
      </c>
      <c r="FC193" s="72">
        <f t="shared" si="343"/>
        <v>0</v>
      </c>
      <c r="FD193" s="72">
        <f t="shared" si="344"/>
        <v>0</v>
      </c>
      <c r="FE193" s="72">
        <f t="shared" si="345"/>
        <v>0</v>
      </c>
      <c r="FF193" s="72">
        <f t="shared" si="346"/>
        <v>0</v>
      </c>
      <c r="FG193" s="72">
        <f t="shared" si="310"/>
        <v>0</v>
      </c>
      <c r="FH193" s="72">
        <f t="shared" si="310"/>
        <v>0</v>
      </c>
      <c r="FK193" s="72">
        <f t="shared" si="287"/>
        <v>0</v>
      </c>
      <c r="FL193" s="72">
        <f t="shared" si="287"/>
        <v>0</v>
      </c>
      <c r="FM193" s="72">
        <f t="shared" si="287"/>
        <v>0</v>
      </c>
      <c r="FN193" s="72">
        <f t="shared" si="287"/>
        <v>0</v>
      </c>
      <c r="FO193" s="72">
        <f t="shared" si="287"/>
        <v>0</v>
      </c>
      <c r="FP193" s="72">
        <f t="shared" si="287"/>
        <v>0</v>
      </c>
      <c r="FQ193" s="72">
        <f t="shared" si="287"/>
        <v>0</v>
      </c>
      <c r="FR193" s="72">
        <f t="shared" si="287"/>
        <v>0</v>
      </c>
      <c r="FS193" s="72">
        <f t="shared" si="287"/>
        <v>0</v>
      </c>
      <c r="FT193" s="72">
        <f t="shared" si="287"/>
        <v>0</v>
      </c>
      <c r="FU193" s="72">
        <f t="shared" si="287"/>
        <v>0</v>
      </c>
      <c r="FV193" s="72">
        <f t="shared" si="287"/>
        <v>0</v>
      </c>
      <c r="FW193" s="72">
        <f t="shared" si="287"/>
        <v>0</v>
      </c>
      <c r="FX193" s="72">
        <f t="shared" si="287"/>
        <v>0</v>
      </c>
      <c r="FY193" s="72">
        <f t="shared" si="287"/>
        <v>0</v>
      </c>
      <c r="FZ193" s="72">
        <f t="shared" si="287"/>
        <v>0</v>
      </c>
    </row>
    <row r="194" spans="2:182" s="63" customFormat="1" x14ac:dyDescent="0.25">
      <c r="B194" s="59">
        <v>174</v>
      </c>
      <c r="C194" s="60" t="s">
        <v>30</v>
      </c>
      <c r="D194" s="61" t="s">
        <v>62</v>
      </c>
      <c r="E194" s="74" t="s">
        <v>136</v>
      </c>
      <c r="F194" s="74" t="s">
        <v>135</v>
      </c>
      <c r="H194" s="64">
        <v>44887</v>
      </c>
      <c r="I194" s="64">
        <v>44897</v>
      </c>
      <c r="J194" s="64">
        <v>44904</v>
      </c>
      <c r="K194" s="64">
        <v>44912</v>
      </c>
      <c r="L194" s="64">
        <v>44915</v>
      </c>
      <c r="M194" s="64">
        <v>44927</v>
      </c>
      <c r="N194" s="64">
        <v>45108</v>
      </c>
      <c r="O194" s="65">
        <v>6</v>
      </c>
      <c r="Q194" s="65">
        <v>0</v>
      </c>
      <c r="R194" s="65">
        <v>0</v>
      </c>
      <c r="S194" s="66">
        <v>1</v>
      </c>
      <c r="T194" s="66">
        <v>1</v>
      </c>
      <c r="U194" s="66">
        <v>1</v>
      </c>
      <c r="V194" s="66">
        <v>1</v>
      </c>
      <c r="W194" s="66">
        <v>1</v>
      </c>
      <c r="X194" s="66">
        <v>1</v>
      </c>
      <c r="Y194" s="66">
        <v>0</v>
      </c>
      <c r="Z194" s="66"/>
      <c r="AA194" s="66"/>
      <c r="AB194" s="66"/>
      <c r="AC194" s="65"/>
      <c r="AD194" s="65"/>
      <c r="AE194" s="65"/>
      <c r="AF194" s="65"/>
      <c r="AG194" s="65"/>
      <c r="AI194" s="65">
        <f t="shared" si="0"/>
        <v>6</v>
      </c>
      <c r="AK194" s="67">
        <v>2028338.9803801349</v>
      </c>
      <c r="AL194" s="67">
        <v>158333</v>
      </c>
      <c r="AM194" s="67">
        <v>0</v>
      </c>
      <c r="AN194" s="67">
        <v>55000</v>
      </c>
      <c r="AO194" s="67">
        <f t="shared" si="347"/>
        <v>250373.94175352543</v>
      </c>
      <c r="AP194" s="67">
        <f t="shared" si="348"/>
        <v>153067.03862660943</v>
      </c>
      <c r="AQ194" s="67">
        <f t="shared" si="349"/>
        <v>13120.031882280808</v>
      </c>
      <c r="AR194" s="67">
        <f t="shared" si="350"/>
        <v>0</v>
      </c>
      <c r="AS194" s="67">
        <f t="shared" si="292"/>
        <v>41384.877449417516</v>
      </c>
      <c r="AT194" s="67">
        <f t="shared" si="26"/>
        <v>1783726.0906683016</v>
      </c>
      <c r="AU194" s="68"/>
      <c r="AV194" s="69">
        <f t="shared" si="367"/>
        <v>2028338.9803801349</v>
      </c>
      <c r="AW194" s="69">
        <f t="shared" si="367"/>
        <v>158333</v>
      </c>
      <c r="AX194" s="69">
        <f t="shared" si="367"/>
        <v>0</v>
      </c>
      <c r="AY194" s="69">
        <f t="shared" si="367"/>
        <v>55000</v>
      </c>
      <c r="AZ194" s="67">
        <f t="shared" si="351"/>
        <v>52480.12752912323</v>
      </c>
      <c r="BA194" s="69">
        <f t="shared" si="352"/>
        <v>0</v>
      </c>
      <c r="BB194" s="69">
        <f t="shared" si="353"/>
        <v>20773.383813611279</v>
      </c>
      <c r="BC194" s="69">
        <f t="shared" si="354"/>
        <v>43514.772409564684</v>
      </c>
      <c r="BD194" s="69">
        <f t="shared" si="28"/>
        <v>127555.86552217453</v>
      </c>
      <c r="BE194" s="69">
        <f t="shared" si="297"/>
        <v>114094.06764638258</v>
      </c>
      <c r="BF194" s="69">
        <f t="shared" si="355"/>
        <v>6092.6232123168193</v>
      </c>
      <c r="BG194" s="69">
        <f t="shared" si="356"/>
        <v>186805.99836501121</v>
      </c>
      <c r="BH194" s="69">
        <f t="shared" si="357"/>
        <v>62500</v>
      </c>
      <c r="BI194" s="69">
        <f t="shared" si="358"/>
        <v>3337.5</v>
      </c>
      <c r="BJ194" s="69">
        <f t="shared" si="240"/>
        <v>0</v>
      </c>
      <c r="BK194" s="69">
        <f t="shared" si="359"/>
        <v>0</v>
      </c>
      <c r="BL194" s="69">
        <f t="shared" si="241"/>
        <v>0</v>
      </c>
      <c r="BM194" s="69"/>
      <c r="BN194" s="69">
        <f t="shared" si="29"/>
        <v>2858826.3188783191</v>
      </c>
      <c r="BO194" s="70"/>
      <c r="BP194" s="71">
        <f t="shared" si="362"/>
        <v>2358440.264132434</v>
      </c>
      <c r="BQ194" s="71">
        <f t="shared" si="363"/>
        <v>247742.55638087395</v>
      </c>
      <c r="BR194" s="71">
        <f t="shared" si="364"/>
        <v>186805.99836501121</v>
      </c>
      <c r="BS194" s="71">
        <f t="shared" si="365"/>
        <v>65837.5</v>
      </c>
      <c r="BT194" s="71">
        <f t="shared" si="277"/>
        <v>0</v>
      </c>
      <c r="BU194" s="71">
        <f t="shared" si="366"/>
        <v>2858826.3188783191</v>
      </c>
      <c r="BW194" s="68"/>
      <c r="BX194" s="71">
        <f t="shared" si="360"/>
        <v>0</v>
      </c>
      <c r="BY194" s="71">
        <f t="shared" si="360"/>
        <v>0</v>
      </c>
      <c r="BZ194" s="71">
        <f t="shared" si="360"/>
        <v>2858826.3188783191</v>
      </c>
      <c r="CA194" s="71">
        <f t="shared" si="360"/>
        <v>2858826.3188783191</v>
      </c>
      <c r="CB194" s="71">
        <f t="shared" si="360"/>
        <v>2858826.3188783191</v>
      </c>
      <c r="CC194" s="71">
        <f t="shared" si="360"/>
        <v>2858826.3188783191</v>
      </c>
      <c r="CD194" s="71">
        <f t="shared" si="360"/>
        <v>2858826.3188783191</v>
      </c>
      <c r="CE194" s="71">
        <f t="shared" si="360"/>
        <v>2858826.3188783191</v>
      </c>
      <c r="CF194" s="71">
        <f t="shared" si="360"/>
        <v>0</v>
      </c>
      <c r="CG194" s="71">
        <f t="shared" si="360"/>
        <v>0</v>
      </c>
      <c r="CH194" s="71">
        <f t="shared" si="360"/>
        <v>0</v>
      </c>
      <c r="CI194" s="71">
        <f t="shared" si="360"/>
        <v>0</v>
      </c>
      <c r="CJ194" s="71">
        <f t="shared" si="360"/>
        <v>0</v>
      </c>
      <c r="CK194" s="71">
        <f t="shared" si="360"/>
        <v>0</v>
      </c>
      <c r="CL194" s="71">
        <f t="shared" si="360"/>
        <v>0</v>
      </c>
      <c r="CM194" s="71">
        <f t="shared" si="360"/>
        <v>0</v>
      </c>
      <c r="CN194" s="71">
        <f t="shared" si="279"/>
        <v>0</v>
      </c>
      <c r="CQ194" s="72">
        <f t="shared" si="252"/>
        <v>0</v>
      </c>
      <c r="CR194" s="72">
        <f t="shared" si="253"/>
        <v>0</v>
      </c>
      <c r="CS194" s="72">
        <f t="shared" si="311"/>
        <v>2358440.264132434</v>
      </c>
      <c r="CT194" s="72">
        <f t="shared" si="312"/>
        <v>2358440.264132434</v>
      </c>
      <c r="CU194" s="72">
        <f t="shared" si="313"/>
        <v>2358440.264132434</v>
      </c>
      <c r="CV194" s="72">
        <f t="shared" si="314"/>
        <v>2358440.264132434</v>
      </c>
      <c r="CW194" s="72">
        <f t="shared" si="315"/>
        <v>2358440.264132434</v>
      </c>
      <c r="CX194" s="72">
        <f t="shared" si="316"/>
        <v>2358440.264132434</v>
      </c>
      <c r="CY194" s="72">
        <f t="shared" si="317"/>
        <v>0</v>
      </c>
      <c r="CZ194" s="72">
        <f t="shared" si="318"/>
        <v>0</v>
      </c>
      <c r="DA194" s="72">
        <f t="shared" si="319"/>
        <v>0</v>
      </c>
      <c r="DB194" s="72">
        <f t="shared" si="320"/>
        <v>0</v>
      </c>
      <c r="DC194" s="72">
        <f t="shared" si="321"/>
        <v>0</v>
      </c>
      <c r="DD194" s="72">
        <f t="shared" si="322"/>
        <v>0</v>
      </c>
      <c r="DE194" s="72">
        <f t="shared" si="308"/>
        <v>0</v>
      </c>
      <c r="DF194" s="72">
        <f t="shared" si="308"/>
        <v>0</v>
      </c>
      <c r="DG194" s="73"/>
      <c r="DI194" s="72">
        <f t="shared" si="361"/>
        <v>0</v>
      </c>
      <c r="DJ194" s="72">
        <f t="shared" si="361"/>
        <v>0</v>
      </c>
      <c r="DK194" s="72">
        <f t="shared" si="361"/>
        <v>247742.55638087395</v>
      </c>
      <c r="DL194" s="72">
        <f t="shared" si="361"/>
        <v>247742.55638087395</v>
      </c>
      <c r="DM194" s="72">
        <f t="shared" si="361"/>
        <v>247742.55638087395</v>
      </c>
      <c r="DN194" s="72">
        <f t="shared" si="361"/>
        <v>247742.55638087395</v>
      </c>
      <c r="DO194" s="72">
        <f t="shared" si="361"/>
        <v>247742.55638087395</v>
      </c>
      <c r="DP194" s="72">
        <f t="shared" si="361"/>
        <v>247742.55638087395</v>
      </c>
      <c r="DQ194" s="72">
        <f t="shared" si="361"/>
        <v>0</v>
      </c>
      <c r="DR194" s="72">
        <f t="shared" si="361"/>
        <v>0</v>
      </c>
      <c r="DS194" s="72">
        <f t="shared" si="361"/>
        <v>0</v>
      </c>
      <c r="DT194" s="72">
        <f t="shared" si="361"/>
        <v>0</v>
      </c>
      <c r="DU194" s="72">
        <f t="shared" si="361"/>
        <v>0</v>
      </c>
      <c r="DV194" s="72">
        <f t="shared" si="361"/>
        <v>0</v>
      </c>
      <c r="DW194" s="72">
        <f t="shared" si="361"/>
        <v>0</v>
      </c>
      <c r="DX194" s="72">
        <f t="shared" si="361"/>
        <v>0</v>
      </c>
      <c r="EA194" s="72">
        <f t="shared" si="254"/>
        <v>0</v>
      </c>
      <c r="EB194" s="72">
        <f t="shared" si="255"/>
        <v>0</v>
      </c>
      <c r="EC194" s="72">
        <f t="shared" si="323"/>
        <v>186805.99836501121</v>
      </c>
      <c r="ED194" s="72">
        <f t="shared" si="324"/>
        <v>186805.99836501121</v>
      </c>
      <c r="EE194" s="72">
        <f t="shared" si="325"/>
        <v>186805.99836501121</v>
      </c>
      <c r="EF194" s="72">
        <f t="shared" si="326"/>
        <v>186805.99836501121</v>
      </c>
      <c r="EG194" s="72">
        <f t="shared" si="327"/>
        <v>186805.99836501121</v>
      </c>
      <c r="EH194" s="72">
        <f t="shared" si="328"/>
        <v>186805.99836501121</v>
      </c>
      <c r="EI194" s="72">
        <f t="shared" si="329"/>
        <v>0</v>
      </c>
      <c r="EJ194" s="72">
        <f t="shared" si="330"/>
        <v>0</v>
      </c>
      <c r="EK194" s="72">
        <f t="shared" si="331"/>
        <v>0</v>
      </c>
      <c r="EL194" s="72">
        <f t="shared" si="332"/>
        <v>0</v>
      </c>
      <c r="EM194" s="72">
        <f t="shared" si="333"/>
        <v>0</v>
      </c>
      <c r="EN194" s="72">
        <f t="shared" si="334"/>
        <v>0</v>
      </c>
      <c r="EO194" s="72">
        <f t="shared" si="309"/>
        <v>0</v>
      </c>
      <c r="EP194" s="72">
        <f t="shared" si="309"/>
        <v>0</v>
      </c>
      <c r="ES194" s="72">
        <f t="shared" si="256"/>
        <v>0</v>
      </c>
      <c r="ET194" s="72">
        <f t="shared" si="257"/>
        <v>0</v>
      </c>
      <c r="EU194" s="72">
        <f t="shared" si="335"/>
        <v>65837.5</v>
      </c>
      <c r="EV194" s="72">
        <f t="shared" si="336"/>
        <v>65837.5</v>
      </c>
      <c r="EW194" s="72">
        <f t="shared" si="337"/>
        <v>65837.5</v>
      </c>
      <c r="EX194" s="72">
        <f t="shared" si="338"/>
        <v>65837.5</v>
      </c>
      <c r="EY194" s="72">
        <f t="shared" si="339"/>
        <v>65837.5</v>
      </c>
      <c r="EZ194" s="72">
        <f t="shared" si="340"/>
        <v>65837.5</v>
      </c>
      <c r="FA194" s="72">
        <f t="shared" si="341"/>
        <v>0</v>
      </c>
      <c r="FB194" s="72">
        <f t="shared" si="342"/>
        <v>0</v>
      </c>
      <c r="FC194" s="72">
        <f t="shared" si="343"/>
        <v>0</v>
      </c>
      <c r="FD194" s="72">
        <f t="shared" si="344"/>
        <v>0</v>
      </c>
      <c r="FE194" s="72">
        <f t="shared" si="345"/>
        <v>0</v>
      </c>
      <c r="FF194" s="72">
        <f t="shared" si="346"/>
        <v>0</v>
      </c>
      <c r="FG194" s="72">
        <f t="shared" si="310"/>
        <v>0</v>
      </c>
      <c r="FH194" s="72">
        <f t="shared" si="310"/>
        <v>0</v>
      </c>
      <c r="FK194" s="72">
        <f t="shared" si="287"/>
        <v>0</v>
      </c>
      <c r="FL194" s="72">
        <f t="shared" si="287"/>
        <v>0</v>
      </c>
      <c r="FM194" s="72">
        <f t="shared" si="287"/>
        <v>0</v>
      </c>
      <c r="FN194" s="72">
        <f t="shared" si="287"/>
        <v>0</v>
      </c>
      <c r="FO194" s="72">
        <f t="shared" si="287"/>
        <v>0</v>
      </c>
      <c r="FP194" s="72">
        <f t="shared" si="287"/>
        <v>0</v>
      </c>
      <c r="FQ194" s="72">
        <f t="shared" si="287"/>
        <v>0</v>
      </c>
      <c r="FR194" s="72">
        <f t="shared" si="287"/>
        <v>0</v>
      </c>
      <c r="FS194" s="72">
        <f t="shared" si="287"/>
        <v>0</v>
      </c>
      <c r="FT194" s="72">
        <f t="shared" si="287"/>
        <v>0</v>
      </c>
      <c r="FU194" s="72">
        <f t="shared" si="287"/>
        <v>0</v>
      </c>
      <c r="FV194" s="72">
        <f t="shared" si="287"/>
        <v>0</v>
      </c>
      <c r="FW194" s="72">
        <f t="shared" si="287"/>
        <v>0</v>
      </c>
      <c r="FX194" s="72">
        <f t="shared" si="287"/>
        <v>0</v>
      </c>
      <c r="FY194" s="72">
        <f t="shared" si="287"/>
        <v>0</v>
      </c>
      <c r="FZ194" s="72">
        <f t="shared" si="287"/>
        <v>0</v>
      </c>
    </row>
    <row r="195" spans="2:182" s="63" customFormat="1" x14ac:dyDescent="0.25">
      <c r="B195" s="59">
        <v>175</v>
      </c>
      <c r="C195" s="60" t="s">
        <v>30</v>
      </c>
      <c r="D195" s="61" t="s">
        <v>63</v>
      </c>
      <c r="E195" s="74" t="s">
        <v>134</v>
      </c>
      <c r="F195" s="74" t="s">
        <v>135</v>
      </c>
      <c r="H195" s="64">
        <v>44887</v>
      </c>
      <c r="I195" s="64">
        <v>44897</v>
      </c>
      <c r="J195" s="64">
        <v>44904</v>
      </c>
      <c r="K195" s="64">
        <v>44912</v>
      </c>
      <c r="L195" s="64">
        <v>44915</v>
      </c>
      <c r="M195" s="64">
        <v>44927</v>
      </c>
      <c r="N195" s="64">
        <v>45078</v>
      </c>
      <c r="O195" s="65">
        <v>5.5</v>
      </c>
      <c r="Q195" s="65">
        <v>0</v>
      </c>
      <c r="R195" s="65">
        <v>0</v>
      </c>
      <c r="S195" s="66">
        <v>1</v>
      </c>
      <c r="T195" s="66">
        <v>1</v>
      </c>
      <c r="U195" s="66">
        <v>1</v>
      </c>
      <c r="V195" s="66">
        <v>1</v>
      </c>
      <c r="W195" s="66">
        <v>1</v>
      </c>
      <c r="X195" s="66">
        <v>0.5</v>
      </c>
      <c r="Y195" s="66">
        <v>0</v>
      </c>
      <c r="Z195" s="66"/>
      <c r="AA195" s="66"/>
      <c r="AB195" s="66"/>
      <c r="AC195" s="65"/>
      <c r="AD195" s="65"/>
      <c r="AE195" s="65"/>
      <c r="AF195" s="65"/>
      <c r="AG195" s="65"/>
      <c r="AI195" s="65">
        <f t="shared" si="0"/>
        <v>5.5</v>
      </c>
      <c r="AK195" s="67">
        <v>1843126.2274678112</v>
      </c>
      <c r="AL195" s="67">
        <v>158333</v>
      </c>
      <c r="AM195" s="67">
        <v>0</v>
      </c>
      <c r="AN195" s="67">
        <v>0</v>
      </c>
      <c r="AO195" s="67">
        <f t="shared" si="347"/>
        <v>229167.0815450644</v>
      </c>
      <c r="AP195" s="67">
        <f t="shared" si="348"/>
        <v>140102.1459227468</v>
      </c>
      <c r="AQ195" s="67">
        <f t="shared" si="349"/>
        <v>12008.755364806868</v>
      </c>
      <c r="AR195" s="67">
        <f t="shared" si="350"/>
        <v>0</v>
      </c>
      <c r="AS195" s="67">
        <f t="shared" si="292"/>
        <v>33703.249785407723</v>
      </c>
      <c r="AT195" s="67">
        <f t="shared" si="26"/>
        <v>1586477.9948497855</v>
      </c>
      <c r="AU195" s="68"/>
      <c r="AV195" s="69">
        <f t="shared" si="367"/>
        <v>1843126.2274678112</v>
      </c>
      <c r="AW195" s="69">
        <f t="shared" si="367"/>
        <v>158333</v>
      </c>
      <c r="AX195" s="69">
        <f t="shared" si="367"/>
        <v>0</v>
      </c>
      <c r="AY195" s="69">
        <f t="shared" si="367"/>
        <v>0</v>
      </c>
      <c r="AZ195" s="67">
        <f t="shared" si="351"/>
        <v>48035.021459227471</v>
      </c>
      <c r="BA195" s="69">
        <f t="shared" si="352"/>
        <v>0</v>
      </c>
      <c r="BB195" s="69">
        <f t="shared" si="353"/>
        <v>19013.862660944207</v>
      </c>
      <c r="BC195" s="69">
        <f t="shared" si="354"/>
        <v>39829.038626609443</v>
      </c>
      <c r="BD195" s="69">
        <f t="shared" si="28"/>
        <v>116751.78826895566</v>
      </c>
      <c r="BE195" s="69">
        <f t="shared" si="297"/>
        <v>193528.25388412017</v>
      </c>
      <c r="BF195" s="69">
        <f t="shared" si="355"/>
        <v>10334.408757412024</v>
      </c>
      <c r="BG195" s="69">
        <f t="shared" si="356"/>
        <v>166788.26895565091</v>
      </c>
      <c r="BH195" s="69">
        <f t="shared" si="357"/>
        <v>62500</v>
      </c>
      <c r="BI195" s="69">
        <f t="shared" si="358"/>
        <v>3337.5</v>
      </c>
      <c r="BJ195" s="69">
        <f t="shared" si="240"/>
        <v>0</v>
      </c>
      <c r="BK195" s="69">
        <f t="shared" si="359"/>
        <v>0</v>
      </c>
      <c r="BL195" s="69">
        <f t="shared" si="241"/>
        <v>0</v>
      </c>
      <c r="BM195" s="69"/>
      <c r="BN195" s="69">
        <f t="shared" si="29"/>
        <v>2661577.3700807313</v>
      </c>
      <c r="BO195" s="70"/>
      <c r="BP195" s="71">
        <f t="shared" si="362"/>
        <v>2108337.1502145925</v>
      </c>
      <c r="BQ195" s="71">
        <f t="shared" si="363"/>
        <v>320614.45091048785</v>
      </c>
      <c r="BR195" s="71">
        <f t="shared" si="364"/>
        <v>166788.26895565091</v>
      </c>
      <c r="BS195" s="71">
        <f t="shared" si="365"/>
        <v>65837.5</v>
      </c>
      <c r="BT195" s="71">
        <f t="shared" si="277"/>
        <v>0</v>
      </c>
      <c r="BU195" s="71">
        <f t="shared" si="366"/>
        <v>2661577.3700807309</v>
      </c>
      <c r="BW195" s="68"/>
      <c r="BX195" s="71">
        <f t="shared" si="360"/>
        <v>0</v>
      </c>
      <c r="BY195" s="71">
        <f t="shared" si="360"/>
        <v>0</v>
      </c>
      <c r="BZ195" s="71">
        <f t="shared" si="360"/>
        <v>2661577.3700807313</v>
      </c>
      <c r="CA195" s="71">
        <f t="shared" si="360"/>
        <v>2661577.3700807313</v>
      </c>
      <c r="CB195" s="71">
        <f t="shared" si="360"/>
        <v>2661577.3700807313</v>
      </c>
      <c r="CC195" s="71">
        <f t="shared" si="360"/>
        <v>2661577.3700807313</v>
      </c>
      <c r="CD195" s="71">
        <f t="shared" si="360"/>
        <v>2661577.3700807313</v>
      </c>
      <c r="CE195" s="71">
        <f t="shared" si="360"/>
        <v>1330788.6850403657</v>
      </c>
      <c r="CF195" s="71">
        <f t="shared" si="360"/>
        <v>0</v>
      </c>
      <c r="CG195" s="71">
        <f t="shared" si="360"/>
        <v>0</v>
      </c>
      <c r="CH195" s="71">
        <f t="shared" si="360"/>
        <v>0</v>
      </c>
      <c r="CI195" s="71">
        <f t="shared" si="360"/>
        <v>0</v>
      </c>
      <c r="CJ195" s="71">
        <f t="shared" si="360"/>
        <v>0</v>
      </c>
      <c r="CK195" s="71">
        <f t="shared" si="360"/>
        <v>0</v>
      </c>
      <c r="CL195" s="71">
        <f t="shared" si="360"/>
        <v>0</v>
      </c>
      <c r="CM195" s="71">
        <f t="shared" si="360"/>
        <v>0</v>
      </c>
      <c r="CN195" s="71">
        <f t="shared" si="279"/>
        <v>0</v>
      </c>
      <c r="CQ195" s="72">
        <f t="shared" si="252"/>
        <v>0</v>
      </c>
      <c r="CR195" s="72">
        <f t="shared" si="253"/>
        <v>0</v>
      </c>
      <c r="CS195" s="72">
        <f t="shared" si="311"/>
        <v>2108337.1502145925</v>
      </c>
      <c r="CT195" s="72">
        <f t="shared" si="312"/>
        <v>2108337.1502145925</v>
      </c>
      <c r="CU195" s="72">
        <f t="shared" si="313"/>
        <v>2108337.1502145925</v>
      </c>
      <c r="CV195" s="72">
        <f t="shared" si="314"/>
        <v>2108337.1502145925</v>
      </c>
      <c r="CW195" s="72">
        <f t="shared" si="315"/>
        <v>2108337.1502145925</v>
      </c>
      <c r="CX195" s="72">
        <f t="shared" si="316"/>
        <v>1054168.5751072962</v>
      </c>
      <c r="CY195" s="72">
        <f t="shared" si="317"/>
        <v>0</v>
      </c>
      <c r="CZ195" s="72">
        <f t="shared" si="318"/>
        <v>0</v>
      </c>
      <c r="DA195" s="72">
        <f t="shared" si="319"/>
        <v>0</v>
      </c>
      <c r="DB195" s="72">
        <f t="shared" si="320"/>
        <v>0</v>
      </c>
      <c r="DC195" s="72">
        <f t="shared" si="321"/>
        <v>0</v>
      </c>
      <c r="DD195" s="72">
        <f t="shared" si="322"/>
        <v>0</v>
      </c>
      <c r="DE195" s="72">
        <f t="shared" si="308"/>
        <v>0</v>
      </c>
      <c r="DF195" s="72">
        <f t="shared" si="308"/>
        <v>0</v>
      </c>
      <c r="DG195" s="73"/>
      <c r="DI195" s="72">
        <f t="shared" si="361"/>
        <v>0</v>
      </c>
      <c r="DJ195" s="72">
        <f t="shared" si="361"/>
        <v>0</v>
      </c>
      <c r="DK195" s="72">
        <f t="shared" si="361"/>
        <v>320614.45091048785</v>
      </c>
      <c r="DL195" s="72">
        <f t="shared" si="361"/>
        <v>320614.45091048785</v>
      </c>
      <c r="DM195" s="72">
        <f t="shared" si="361"/>
        <v>320614.45091048785</v>
      </c>
      <c r="DN195" s="72">
        <f t="shared" si="361"/>
        <v>320614.45091048785</v>
      </c>
      <c r="DO195" s="72">
        <f t="shared" si="361"/>
        <v>320614.45091048785</v>
      </c>
      <c r="DP195" s="72">
        <f t="shared" si="361"/>
        <v>160307.22545524393</v>
      </c>
      <c r="DQ195" s="72">
        <f t="shared" si="361"/>
        <v>0</v>
      </c>
      <c r="DR195" s="72">
        <f t="shared" si="361"/>
        <v>0</v>
      </c>
      <c r="DS195" s="72">
        <f t="shared" si="361"/>
        <v>0</v>
      </c>
      <c r="DT195" s="72">
        <f t="shared" si="361"/>
        <v>0</v>
      </c>
      <c r="DU195" s="72">
        <f t="shared" si="361"/>
        <v>0</v>
      </c>
      <c r="DV195" s="72">
        <f t="shared" si="361"/>
        <v>0</v>
      </c>
      <c r="DW195" s="72">
        <f t="shared" si="361"/>
        <v>0</v>
      </c>
      <c r="DX195" s="72">
        <f t="shared" si="361"/>
        <v>0</v>
      </c>
      <c r="EA195" s="72">
        <f t="shared" si="254"/>
        <v>0</v>
      </c>
      <c r="EB195" s="72">
        <f t="shared" si="255"/>
        <v>0</v>
      </c>
      <c r="EC195" s="72">
        <f t="shared" si="323"/>
        <v>166788.26895565091</v>
      </c>
      <c r="ED195" s="72">
        <f t="shared" si="324"/>
        <v>166788.26895565091</v>
      </c>
      <c r="EE195" s="72">
        <f t="shared" si="325"/>
        <v>166788.26895565091</v>
      </c>
      <c r="EF195" s="72">
        <f t="shared" si="326"/>
        <v>166788.26895565091</v>
      </c>
      <c r="EG195" s="72">
        <f t="shared" si="327"/>
        <v>166788.26895565091</v>
      </c>
      <c r="EH195" s="72">
        <f t="shared" si="328"/>
        <v>83394.134477825457</v>
      </c>
      <c r="EI195" s="72">
        <f t="shared" si="329"/>
        <v>0</v>
      </c>
      <c r="EJ195" s="72">
        <f t="shared" si="330"/>
        <v>0</v>
      </c>
      <c r="EK195" s="72">
        <f t="shared" si="331"/>
        <v>0</v>
      </c>
      <c r="EL195" s="72">
        <f t="shared" si="332"/>
        <v>0</v>
      </c>
      <c r="EM195" s="72">
        <f t="shared" si="333"/>
        <v>0</v>
      </c>
      <c r="EN195" s="72">
        <f t="shared" si="334"/>
        <v>0</v>
      </c>
      <c r="EO195" s="72">
        <f t="shared" si="309"/>
        <v>0</v>
      </c>
      <c r="EP195" s="72">
        <f t="shared" si="309"/>
        <v>0</v>
      </c>
      <c r="ES195" s="72">
        <f t="shared" si="256"/>
        <v>0</v>
      </c>
      <c r="ET195" s="72">
        <f t="shared" si="257"/>
        <v>0</v>
      </c>
      <c r="EU195" s="72">
        <f t="shared" si="335"/>
        <v>65837.5</v>
      </c>
      <c r="EV195" s="72">
        <f t="shared" si="336"/>
        <v>65837.5</v>
      </c>
      <c r="EW195" s="72">
        <f t="shared" si="337"/>
        <v>65837.5</v>
      </c>
      <c r="EX195" s="72">
        <f t="shared" si="338"/>
        <v>65837.5</v>
      </c>
      <c r="EY195" s="72">
        <f t="shared" si="339"/>
        <v>65837.5</v>
      </c>
      <c r="EZ195" s="72">
        <f t="shared" si="340"/>
        <v>32918.75</v>
      </c>
      <c r="FA195" s="72">
        <f t="shared" si="341"/>
        <v>0</v>
      </c>
      <c r="FB195" s="72">
        <f t="shared" si="342"/>
        <v>0</v>
      </c>
      <c r="FC195" s="72">
        <f t="shared" si="343"/>
        <v>0</v>
      </c>
      <c r="FD195" s="72">
        <f t="shared" si="344"/>
        <v>0</v>
      </c>
      <c r="FE195" s="72">
        <f t="shared" si="345"/>
        <v>0</v>
      </c>
      <c r="FF195" s="72">
        <f t="shared" si="346"/>
        <v>0</v>
      </c>
      <c r="FG195" s="72">
        <f t="shared" si="310"/>
        <v>0</v>
      </c>
      <c r="FH195" s="72">
        <f t="shared" si="310"/>
        <v>0</v>
      </c>
      <c r="FK195" s="72">
        <f t="shared" si="287"/>
        <v>0</v>
      </c>
      <c r="FL195" s="72">
        <f t="shared" si="287"/>
        <v>0</v>
      </c>
      <c r="FM195" s="72">
        <f t="shared" si="287"/>
        <v>0</v>
      </c>
      <c r="FN195" s="72">
        <f t="shared" si="287"/>
        <v>0</v>
      </c>
      <c r="FO195" s="72">
        <f t="shared" si="287"/>
        <v>0</v>
      </c>
      <c r="FP195" s="72">
        <f t="shared" si="287"/>
        <v>0</v>
      </c>
      <c r="FQ195" s="72">
        <f t="shared" si="287"/>
        <v>0</v>
      </c>
      <c r="FR195" s="72">
        <f t="shared" si="287"/>
        <v>0</v>
      </c>
      <c r="FS195" s="72">
        <f t="shared" si="287"/>
        <v>0</v>
      </c>
      <c r="FT195" s="72">
        <f t="shared" si="287"/>
        <v>0</v>
      </c>
      <c r="FU195" s="72">
        <f t="shared" si="287"/>
        <v>0</v>
      </c>
      <c r="FV195" s="72">
        <f t="shared" si="287"/>
        <v>0</v>
      </c>
      <c r="FW195" s="72">
        <f t="shared" si="287"/>
        <v>0</v>
      </c>
      <c r="FX195" s="72">
        <f t="shared" si="287"/>
        <v>0</v>
      </c>
      <c r="FY195" s="72">
        <f t="shared" si="287"/>
        <v>0</v>
      </c>
      <c r="FZ195" s="72">
        <f t="shared" si="287"/>
        <v>0</v>
      </c>
    </row>
    <row r="196" spans="2:182" s="63" customFormat="1" hidden="1" x14ac:dyDescent="0.25">
      <c r="B196" s="62"/>
      <c r="C196" s="60"/>
      <c r="D196" s="61"/>
      <c r="E196" s="74"/>
      <c r="F196" s="74"/>
      <c r="H196" s="65"/>
      <c r="I196" s="65"/>
      <c r="J196" s="65"/>
      <c r="K196" s="65"/>
      <c r="L196" s="65"/>
      <c r="M196" s="65"/>
      <c r="N196" s="65"/>
      <c r="O196" s="65"/>
      <c r="Q196" s="65"/>
      <c r="R196" s="65"/>
      <c r="S196" s="66"/>
      <c r="T196" s="66"/>
      <c r="U196" s="66"/>
      <c r="V196" s="66"/>
      <c r="W196" s="66"/>
      <c r="X196" s="66"/>
      <c r="Y196" s="66"/>
      <c r="Z196" s="66"/>
      <c r="AA196" s="66"/>
      <c r="AB196" s="66"/>
      <c r="AC196" s="65"/>
      <c r="AD196" s="65"/>
      <c r="AE196" s="65"/>
      <c r="AF196" s="65"/>
      <c r="AG196" s="65"/>
      <c r="AI196" s="65">
        <f t="shared" si="0"/>
        <v>0</v>
      </c>
      <c r="AK196" s="67"/>
      <c r="AL196" s="67"/>
      <c r="AM196" s="67"/>
      <c r="AN196" s="67"/>
      <c r="AO196" s="67">
        <f t="shared" si="347"/>
        <v>0</v>
      </c>
      <c r="AP196" s="67">
        <f t="shared" si="348"/>
        <v>0</v>
      </c>
      <c r="AQ196" s="67">
        <f t="shared" si="349"/>
        <v>0</v>
      </c>
      <c r="AR196" s="67">
        <f t="shared" si="350"/>
        <v>0</v>
      </c>
      <c r="AS196" s="67">
        <f t="shared" ref="AS196:AS204" si="368">IF(AK196=0,0,IF(AK196="","",VLOOKUP(IF((AK196+AL196+AM196-AO196-AP196-AQ196)/UTM&lt;=$D$220,"Tramo1",IF((AK196+AL196+AM196-AO196-AP196-AQ196)/UTM&lt;=$D$221,"Tramo2",IF((AK196+AL196+AM196-AO196-AP196-AQ196)/UTM&lt;=$D$222,"Tramo3",IF((AK196+AL196+AM196-AO196-AP196-AQ196)/UTM&lt;=$D$223,"Tramo4",IF((AK196+AL196+AM196-AO196-AP196-AQ196)/UTM&lt;=$D$224,"Tramo5",IF((AK196+AL196+AM196-AO196-AP196-AQ196)/UTM&lt;=$D$225,"Tramo6",IF((AK196+AL196+AM196-AO196-AP196-AQ196)/UTM&lt;=$D$226,"Tramo7",0))))))),$B$220:$G$226,4,FALSE)*(AK196+AL196+AM196-AO196-AP196-AQ196)))-IF(AK196=0,0,IF(AK196="","",VLOOKUP(IF((AK196+AL196+AM196-AO196-AP196-AQ196)/UTM&lt;=$D$220,"Tramo1",IF((AK196+AL196+AM196-AO196-AP196-AQ196)/UTM&lt;=$D$221,"Tramo2",IF((AK196+AL196+AM196-AO196-AP196-AQ196)/UTM&lt;=$D$222,"Tramo3",IF((AK196+AL196+AM196-AO196-AP196-AQ196)/UTM&lt;=$D$223,"Tramo4",IF((AK196+AL196+AM196-AO196-AP196-AQ196)/UTM&lt;=$D$224,"Tramo5",IF((AK196+AL196+AM196-AO196-AP196-AQ196)/UTM&lt;=$D$225,"Tramo6",IF((AK196+AL196+AM196-AO196-AP196-AQ196)/UTM&lt;=$D$226,"Tramo7",0))))))),$B$220:$G$226,6,FALSE)))</f>
        <v>0</v>
      </c>
      <c r="AT196" s="67">
        <f t="shared" si="26"/>
        <v>0</v>
      </c>
      <c r="AU196" s="68"/>
      <c r="AV196" s="69">
        <f t="shared" si="367"/>
        <v>0</v>
      </c>
      <c r="AW196" s="69">
        <f t="shared" si="367"/>
        <v>0</v>
      </c>
      <c r="AX196" s="69">
        <f t="shared" si="367"/>
        <v>0</v>
      </c>
      <c r="AY196" s="69">
        <f t="shared" si="367"/>
        <v>0</v>
      </c>
      <c r="AZ196" s="67">
        <f t="shared" si="351"/>
        <v>0</v>
      </c>
      <c r="BA196" s="69">
        <f t="shared" si="352"/>
        <v>0</v>
      </c>
      <c r="BB196" s="69">
        <f t="shared" si="353"/>
        <v>0</v>
      </c>
      <c r="BC196" s="69">
        <f t="shared" si="354"/>
        <v>0</v>
      </c>
      <c r="BD196" s="69">
        <f t="shared" si="28"/>
        <v>0</v>
      </c>
      <c r="BE196" s="69">
        <f t="shared" ref="BE196:BE204" si="369">IF(AK196=0,0,(AK196)*(VLOOKUP(E196,$C$244:$N$254,10,FALSE))*($E$240*$E$239)/Plazo_meses/IF(OR(E196="4X4",E196="7X7",E196="10X10",E196="14X14",E196="15X15"),2,1))</f>
        <v>0</v>
      </c>
      <c r="BF196" s="69">
        <f t="shared" si="355"/>
        <v>0</v>
      </c>
      <c r="BG196" s="69">
        <f t="shared" si="356"/>
        <v>0</v>
      </c>
      <c r="BH196" s="69">
        <f t="shared" si="357"/>
        <v>0</v>
      </c>
      <c r="BI196" s="69">
        <f t="shared" si="358"/>
        <v>0</v>
      </c>
      <c r="BJ196" s="69">
        <f t="shared" si="240"/>
        <v>0</v>
      </c>
      <c r="BK196" s="69">
        <f t="shared" si="359"/>
        <v>0</v>
      </c>
      <c r="BL196" s="69">
        <f t="shared" si="241"/>
        <v>0</v>
      </c>
      <c r="BM196" s="69"/>
      <c r="BN196" s="69">
        <f t="shared" si="29"/>
        <v>0</v>
      </c>
      <c r="BO196" s="70"/>
      <c r="BP196" s="71">
        <f t="shared" si="362"/>
        <v>0</v>
      </c>
      <c r="BQ196" s="71">
        <f t="shared" si="363"/>
        <v>0</v>
      </c>
      <c r="BR196" s="71">
        <f t="shared" si="364"/>
        <v>0</v>
      </c>
      <c r="BS196" s="71">
        <f t="shared" si="365"/>
        <v>0</v>
      </c>
      <c r="BT196" s="71">
        <f t="shared" si="277"/>
        <v>0</v>
      </c>
      <c r="BU196" s="71">
        <f t="shared" si="366"/>
        <v>0</v>
      </c>
      <c r="BW196" s="68"/>
      <c r="BX196" s="71">
        <f t="shared" si="360"/>
        <v>0</v>
      </c>
      <c r="BY196" s="71">
        <f t="shared" si="360"/>
        <v>0</v>
      </c>
      <c r="BZ196" s="71">
        <f t="shared" si="360"/>
        <v>0</v>
      </c>
      <c r="CA196" s="71">
        <f t="shared" si="360"/>
        <v>0</v>
      </c>
      <c r="CB196" s="71">
        <f t="shared" si="360"/>
        <v>0</v>
      </c>
      <c r="CC196" s="71">
        <f t="shared" si="360"/>
        <v>0</v>
      </c>
      <c r="CD196" s="71">
        <f t="shared" si="360"/>
        <v>0</v>
      </c>
      <c r="CE196" s="71">
        <f t="shared" si="360"/>
        <v>0</v>
      </c>
      <c r="CF196" s="71">
        <f t="shared" si="360"/>
        <v>0</v>
      </c>
      <c r="CG196" s="71">
        <f t="shared" si="360"/>
        <v>0</v>
      </c>
      <c r="CH196" s="71">
        <f t="shared" si="360"/>
        <v>0</v>
      </c>
      <c r="CI196" s="71">
        <f t="shared" si="360"/>
        <v>0</v>
      </c>
      <c r="CJ196" s="71">
        <f t="shared" si="360"/>
        <v>0</v>
      </c>
      <c r="CK196" s="71">
        <f t="shared" si="360"/>
        <v>0</v>
      </c>
      <c r="CL196" s="71">
        <f t="shared" si="360"/>
        <v>0</v>
      </c>
      <c r="CM196" s="71">
        <f t="shared" si="360"/>
        <v>0</v>
      </c>
      <c r="CN196" s="71">
        <f t="shared" si="279"/>
        <v>0</v>
      </c>
      <c r="CQ196" s="72">
        <f t="shared" si="252"/>
        <v>0</v>
      </c>
      <c r="CR196" s="72">
        <f t="shared" si="253"/>
        <v>0</v>
      </c>
      <c r="CS196" s="72">
        <f t="shared" si="311"/>
        <v>0</v>
      </c>
      <c r="CT196" s="72">
        <f t="shared" si="312"/>
        <v>0</v>
      </c>
      <c r="CU196" s="72">
        <f t="shared" si="313"/>
        <v>0</v>
      </c>
      <c r="CV196" s="72">
        <f t="shared" si="314"/>
        <v>0</v>
      </c>
      <c r="CW196" s="72">
        <f t="shared" si="315"/>
        <v>0</v>
      </c>
      <c r="CX196" s="72">
        <f t="shared" si="316"/>
        <v>0</v>
      </c>
      <c r="CY196" s="72">
        <f t="shared" si="317"/>
        <v>0</v>
      </c>
      <c r="CZ196" s="72">
        <f t="shared" si="318"/>
        <v>0</v>
      </c>
      <c r="DA196" s="72">
        <f t="shared" si="319"/>
        <v>0</v>
      </c>
      <c r="DB196" s="72">
        <f t="shared" si="320"/>
        <v>0</v>
      </c>
      <c r="DC196" s="72">
        <f t="shared" si="321"/>
        <v>0</v>
      </c>
      <c r="DD196" s="72">
        <f t="shared" si="322"/>
        <v>0</v>
      </c>
      <c r="DE196" s="72">
        <f t="shared" si="308"/>
        <v>0</v>
      </c>
      <c r="DF196" s="72">
        <f t="shared" si="308"/>
        <v>0</v>
      </c>
      <c r="DG196" s="73"/>
      <c r="DI196" s="72">
        <f t="shared" si="361"/>
        <v>0</v>
      </c>
      <c r="DJ196" s="72">
        <f t="shared" si="361"/>
        <v>0</v>
      </c>
      <c r="DK196" s="72">
        <f t="shared" si="361"/>
        <v>0</v>
      </c>
      <c r="DL196" s="72">
        <f t="shared" si="361"/>
        <v>0</v>
      </c>
      <c r="DM196" s="72">
        <f t="shared" si="361"/>
        <v>0</v>
      </c>
      <c r="DN196" s="72">
        <f t="shared" si="361"/>
        <v>0</v>
      </c>
      <c r="DO196" s="72">
        <f t="shared" si="361"/>
        <v>0</v>
      </c>
      <c r="DP196" s="72">
        <f t="shared" si="361"/>
        <v>0</v>
      </c>
      <c r="DQ196" s="72">
        <f t="shared" si="361"/>
        <v>0</v>
      </c>
      <c r="DR196" s="72">
        <f t="shared" si="361"/>
        <v>0</v>
      </c>
      <c r="DS196" s="72">
        <f t="shared" si="361"/>
        <v>0</v>
      </c>
      <c r="DT196" s="72">
        <f t="shared" si="361"/>
        <v>0</v>
      </c>
      <c r="DU196" s="72">
        <f t="shared" si="361"/>
        <v>0</v>
      </c>
      <c r="DV196" s="72">
        <f t="shared" si="361"/>
        <v>0</v>
      </c>
      <c r="DW196" s="72">
        <f t="shared" si="361"/>
        <v>0</v>
      </c>
      <c r="DX196" s="72">
        <f t="shared" si="361"/>
        <v>0</v>
      </c>
      <c r="EA196" s="72">
        <f t="shared" si="254"/>
        <v>0</v>
      </c>
      <c r="EB196" s="72">
        <f t="shared" si="255"/>
        <v>0</v>
      </c>
      <c r="EC196" s="72">
        <f t="shared" si="323"/>
        <v>0</v>
      </c>
      <c r="ED196" s="72">
        <f t="shared" si="324"/>
        <v>0</v>
      </c>
      <c r="EE196" s="72">
        <f t="shared" si="325"/>
        <v>0</v>
      </c>
      <c r="EF196" s="72">
        <f t="shared" si="326"/>
        <v>0</v>
      </c>
      <c r="EG196" s="72">
        <f t="shared" si="327"/>
        <v>0</v>
      </c>
      <c r="EH196" s="72">
        <f t="shared" si="328"/>
        <v>0</v>
      </c>
      <c r="EI196" s="72">
        <f t="shared" si="329"/>
        <v>0</v>
      </c>
      <c r="EJ196" s="72">
        <f t="shared" si="330"/>
        <v>0</v>
      </c>
      <c r="EK196" s="72">
        <f t="shared" si="331"/>
        <v>0</v>
      </c>
      <c r="EL196" s="72">
        <f t="shared" si="332"/>
        <v>0</v>
      </c>
      <c r="EM196" s="72">
        <f t="shared" si="333"/>
        <v>0</v>
      </c>
      <c r="EN196" s="72">
        <f t="shared" si="334"/>
        <v>0</v>
      </c>
      <c r="EO196" s="72">
        <f t="shared" si="309"/>
        <v>0</v>
      </c>
      <c r="EP196" s="72">
        <f t="shared" si="309"/>
        <v>0</v>
      </c>
      <c r="ES196" s="72">
        <f t="shared" si="256"/>
        <v>0</v>
      </c>
      <c r="ET196" s="72">
        <f t="shared" si="257"/>
        <v>0</v>
      </c>
      <c r="EU196" s="72">
        <f t="shared" si="335"/>
        <v>0</v>
      </c>
      <c r="EV196" s="72">
        <f t="shared" si="336"/>
        <v>0</v>
      </c>
      <c r="EW196" s="72">
        <f t="shared" si="337"/>
        <v>0</v>
      </c>
      <c r="EX196" s="72">
        <f t="shared" si="338"/>
        <v>0</v>
      </c>
      <c r="EY196" s="72">
        <f t="shared" si="339"/>
        <v>0</v>
      </c>
      <c r="EZ196" s="72">
        <f t="shared" si="340"/>
        <v>0</v>
      </c>
      <c r="FA196" s="72">
        <f t="shared" si="341"/>
        <v>0</v>
      </c>
      <c r="FB196" s="72">
        <f t="shared" si="342"/>
        <v>0</v>
      </c>
      <c r="FC196" s="72">
        <f t="shared" si="343"/>
        <v>0</v>
      </c>
      <c r="FD196" s="72">
        <f t="shared" si="344"/>
        <v>0</v>
      </c>
      <c r="FE196" s="72">
        <f t="shared" si="345"/>
        <v>0</v>
      </c>
      <c r="FF196" s="72">
        <f t="shared" si="346"/>
        <v>0</v>
      </c>
      <c r="FG196" s="72">
        <f t="shared" si="310"/>
        <v>0</v>
      </c>
      <c r="FH196" s="72">
        <f t="shared" si="310"/>
        <v>0</v>
      </c>
      <c r="FK196" s="72">
        <f t="shared" ref="FK196:FZ204" si="370">+Q196*$BT196</f>
        <v>0</v>
      </c>
      <c r="FL196" s="72">
        <f t="shared" si="370"/>
        <v>0</v>
      </c>
      <c r="FM196" s="72">
        <f t="shared" si="370"/>
        <v>0</v>
      </c>
      <c r="FN196" s="72">
        <f t="shared" si="370"/>
        <v>0</v>
      </c>
      <c r="FO196" s="72">
        <f t="shared" si="370"/>
        <v>0</v>
      </c>
      <c r="FP196" s="72">
        <f t="shared" si="370"/>
        <v>0</v>
      </c>
      <c r="FQ196" s="72">
        <f t="shared" si="370"/>
        <v>0</v>
      </c>
      <c r="FR196" s="72">
        <f t="shared" si="370"/>
        <v>0</v>
      </c>
      <c r="FS196" s="72">
        <f t="shared" si="370"/>
        <v>0</v>
      </c>
      <c r="FT196" s="72">
        <f t="shared" si="370"/>
        <v>0</v>
      </c>
      <c r="FU196" s="72">
        <f t="shared" si="370"/>
        <v>0</v>
      </c>
      <c r="FV196" s="72">
        <f t="shared" si="370"/>
        <v>0</v>
      </c>
      <c r="FW196" s="72">
        <f t="shared" si="370"/>
        <v>0</v>
      </c>
      <c r="FX196" s="72">
        <f t="shared" si="370"/>
        <v>0</v>
      </c>
      <c r="FY196" s="72">
        <f t="shared" si="370"/>
        <v>0</v>
      </c>
      <c r="FZ196" s="72">
        <f t="shared" si="370"/>
        <v>0</v>
      </c>
    </row>
    <row r="197" spans="2:182" s="63" customFormat="1" hidden="1" x14ac:dyDescent="0.25">
      <c r="B197" s="62"/>
      <c r="C197" s="60"/>
      <c r="D197" s="61"/>
      <c r="E197" s="62"/>
      <c r="F197" s="74"/>
      <c r="H197" s="65"/>
      <c r="I197" s="65"/>
      <c r="J197" s="65"/>
      <c r="K197" s="65"/>
      <c r="L197" s="65"/>
      <c r="M197" s="65"/>
      <c r="N197" s="65"/>
      <c r="O197" s="65"/>
      <c r="Q197" s="65"/>
      <c r="R197" s="65"/>
      <c r="S197" s="66"/>
      <c r="T197" s="66"/>
      <c r="U197" s="66"/>
      <c r="V197" s="66"/>
      <c r="W197" s="66"/>
      <c r="X197" s="66"/>
      <c r="Y197" s="66"/>
      <c r="Z197" s="66"/>
      <c r="AA197" s="66"/>
      <c r="AB197" s="66"/>
      <c r="AC197" s="65"/>
      <c r="AD197" s="65"/>
      <c r="AE197" s="65"/>
      <c r="AF197" s="65"/>
      <c r="AG197" s="65"/>
      <c r="AI197" s="65">
        <f t="shared" ref="AI197:AI204" si="371">+SUM(Q197:AG197)</f>
        <v>0</v>
      </c>
      <c r="AK197" s="67"/>
      <c r="AL197" s="67"/>
      <c r="AM197" s="67"/>
      <c r="AN197" s="67"/>
      <c r="AO197" s="67">
        <f t="shared" ref="AO197:AO204" si="372">IF(AK197=0,0,Max_AFP*(IF(AK197+AL197+AM197&gt;Max_CotObl,Max_CotObl,AK197+AL197+AM197)+AM197))</f>
        <v>0</v>
      </c>
      <c r="AP197" s="67">
        <f t="shared" ref="AP197:AP204" si="373">IF(AL197=0,0,Salud*(IF(AK197+AL197+AM197&gt;Max_CotObl,Max_CotObl,AK197+AL197+AM197)+AM197))</f>
        <v>0</v>
      </c>
      <c r="AQ197" s="67">
        <f t="shared" ref="AQ197:AQ204" si="374">IF(AK197=0,0,SegC_Trab*(IF(AK197+AL197+AM197&gt;Max_SegCes,Max_SegCes,AK197+AL197+AM197)))</f>
        <v>0</v>
      </c>
      <c r="AR197" s="67">
        <f t="shared" ref="AR197:AR204" si="375">IF(AK197=0,0,Trab_Pesado*(IF(AK197+AL197+AM197&gt;Max_CotObl,Max_CotObl,AK197+AL197+AM197)))</f>
        <v>0</v>
      </c>
      <c r="AS197" s="67">
        <f t="shared" si="368"/>
        <v>0</v>
      </c>
      <c r="AT197" s="67">
        <f t="shared" si="26"/>
        <v>0</v>
      </c>
      <c r="AU197" s="68"/>
      <c r="AV197" s="69">
        <f t="shared" si="367"/>
        <v>0</v>
      </c>
      <c r="AW197" s="69">
        <f t="shared" si="367"/>
        <v>0</v>
      </c>
      <c r="AX197" s="69">
        <f t="shared" si="367"/>
        <v>0</v>
      </c>
      <c r="AY197" s="69">
        <f t="shared" si="367"/>
        <v>0</v>
      </c>
      <c r="AZ197" s="67">
        <f t="shared" ref="AZ197:AZ204" si="376">IF(AK197=0,0,SegC_Emp*(IF(AK197+AL197+AM197&gt;Max_SegCes,Max_SegCes,AK197+AL197+AM197)))</f>
        <v>0</v>
      </c>
      <c r="BA197" s="69">
        <f t="shared" ref="BA197:BA204" si="377">IF(AK197=0,0,Trab_Pesado*(IF(AK197+AL197+AM197&gt;Max_CotObl,Max_CotObl,AK197+AL197+AM197)))</f>
        <v>0</v>
      </c>
      <c r="BB197" s="69">
        <f t="shared" ref="BB197:BB204" si="378">IF(AK197=0,0,ATEP*(IF(AK197+AL197+AM197&gt;Max_CotObl,Max_CotObl,AK197+AL197+AM197)))</f>
        <v>0</v>
      </c>
      <c r="BC197" s="69">
        <f t="shared" ref="BC197:BC204" si="379">IF(AK197=0,0,SIS*(IF(AK197+AL197+AM197&gt;Max_CotObl,Max_CotObl,AK197+AL197+AM197)))</f>
        <v>0</v>
      </c>
      <c r="BD197" s="69">
        <f t="shared" si="28"/>
        <v>0</v>
      </c>
      <c r="BE197" s="69">
        <f t="shared" si="369"/>
        <v>0</v>
      </c>
      <c r="BF197" s="69">
        <f t="shared" ref="BF197:BF204" si="380">IF(AK197=0,0,-AZ197+SegC_Emp*IF(BE197+IF(AK197+AL197+AM197&gt;Max_SegCes,Max_SegCes,AK197+AL197+AM197)&gt;Max_SegCes,Max_SegCes,BE197+IF(AK197+AL197+AM197&gt;Max_SegCes,Max_SegCes,AK197+AL197+AM197)))+IF(AK197=0,0,-BB197+ATEP*IF(BE197+IF(AK197+AL197+AM197&gt;Max_CotObl,Max_CotObl,AK197+AL197+AM197)&gt;Max_CotObl,Max_CotObl,BE197+IF(AK197+AL197+AM197&gt;Max_CotObl,Max_CotObl,AK197+AL197+AM197)))+IF(AK197=0,0,-BC197+SIS*IF(BE197+IF(AK197+AL197+AM197&gt;Max_CotObl,Max_CotObl,AK197+AL197+AM197)&gt;Max_CotObl,Max_CotObl,BE197+IF(AK197+AL197+AM197&gt;Max_CotObl,Max_CotObl,AK197+AL197+AM197)))</f>
        <v>0</v>
      </c>
      <c r="BG197" s="69">
        <f t="shared" ref="BG197:BG204" si="381">IF(AK197=0,0,(IF(AK197+AL197+AM197+AN197&gt;Max_IAS,Max_IAS,AK197+AL197+AM197+AN197)/30)*2.5)</f>
        <v>0</v>
      </c>
      <c r="BH197" s="69">
        <f t="shared" ref="BH197:BH204" si="382">IF(AV197=0,0,(Cant_Aguinaldo*Valor_Aguinaldo/Plazo_meses))</f>
        <v>0</v>
      </c>
      <c r="BI197" s="69">
        <f t="shared" ref="BI197:BI204" si="383">IF(AK197=0,0,-AZ197+SegC_Emp*IF(Valor_Aguinaldo+IF(AK197+AL197+AM197&gt;Max_SegCes,Max_SegCes,AK197+AL197+AM197)&gt;Max_SegCes,Max_SegCes,Valor_Aguinaldo+IF(AK197+AL197+AM197&gt;Max_SegCes,Max_SegCes,AK197+AL197+AM197)))/Plazo_meses*Cant_Aguinaldo+IF(AK197=0,0,-BB197+ATEP*IF(Valor_Aguinaldo+IF(AK197+AL197+AM197&gt;Max_CotObl,Max_CotObl,AK197+AL197+AM197)&gt;Max_CotObl,Max_CotObl,Valor_Aguinaldo+IF(AK197+AL197+AM197&gt;Max_CotObl,Max_CotObl,AK197+AL197+AM197)))/Plazo_meses*Cant_Aguinaldo+IF(AK197=0,0,-BC197+SIS*IF(Valor_Aguinaldo+IF(AK197+AL197+AM197&gt;Max_CotObl,Max_CotObl,AK197+AL197+AM197)&gt;Max_CotObl,Max_CotObl,Valor_Aguinaldo+IF(AK197+AL197+AM197&gt;Max_CotObl,Max_CotObl,AK197+AL197+AM197)))/Plazo_meses*Cant_Aguinaldo</f>
        <v>0</v>
      </c>
      <c r="BJ197" s="69">
        <f t="shared" si="240"/>
        <v>0</v>
      </c>
      <c r="BK197" s="69">
        <f t="shared" ref="BK197:BK204" si="384">IF(AK197=0,0,(-AZ197+SegC_Emp*IF(BJ197*4+IF(AK197+AL197+AM197&gt;Max_SegCes,Max_SegCes,AK197+AL197+AM197)&gt;Max_SegCes,Max_SegCes,BJ197*4+IF(AK197+AL197+AM197&gt;Max_SegCes,Max_SegCes,AK197+AL197+AM197)))/12*3)</f>
        <v>0</v>
      </c>
      <c r="BL197" s="69">
        <f t="shared" si="241"/>
        <v>0</v>
      </c>
      <c r="BM197" s="69"/>
      <c r="BN197" s="69">
        <f t="shared" si="29"/>
        <v>0</v>
      </c>
      <c r="BO197" s="70"/>
      <c r="BP197" s="71">
        <f>+SUM(AV197:BC197)</f>
        <v>0</v>
      </c>
      <c r="BQ197" s="71">
        <f>+SUM(BD197:BF197)</f>
        <v>0</v>
      </c>
      <c r="BR197" s="71">
        <f>+SUM(BG197)</f>
        <v>0</v>
      </c>
      <c r="BS197" s="71">
        <f>+SUM(BH197:BI197)</f>
        <v>0</v>
      </c>
      <c r="BT197" s="71">
        <f t="shared" si="277"/>
        <v>0</v>
      </c>
      <c r="BU197" s="71">
        <f>+SUM(BP197:BT197)</f>
        <v>0</v>
      </c>
      <c r="BW197" s="68"/>
      <c r="BX197" s="71">
        <f t="shared" si="360"/>
        <v>0</v>
      </c>
      <c r="BY197" s="71">
        <f t="shared" si="360"/>
        <v>0</v>
      </c>
      <c r="BZ197" s="71">
        <f t="shared" si="360"/>
        <v>0</v>
      </c>
      <c r="CA197" s="71">
        <f t="shared" si="360"/>
        <v>0</v>
      </c>
      <c r="CB197" s="71">
        <f t="shared" si="360"/>
        <v>0</v>
      </c>
      <c r="CC197" s="71">
        <f t="shared" si="360"/>
        <v>0</v>
      </c>
      <c r="CD197" s="71">
        <f t="shared" si="360"/>
        <v>0</v>
      </c>
      <c r="CE197" s="71">
        <f t="shared" si="360"/>
        <v>0</v>
      </c>
      <c r="CF197" s="71">
        <f t="shared" si="360"/>
        <v>0</v>
      </c>
      <c r="CG197" s="71">
        <f t="shared" si="360"/>
        <v>0</v>
      </c>
      <c r="CH197" s="71">
        <f t="shared" si="360"/>
        <v>0</v>
      </c>
      <c r="CI197" s="71">
        <f t="shared" si="360"/>
        <v>0</v>
      </c>
      <c r="CJ197" s="71">
        <f t="shared" si="360"/>
        <v>0</v>
      </c>
      <c r="CK197" s="71">
        <f t="shared" si="360"/>
        <v>0</v>
      </c>
      <c r="CL197" s="71">
        <f t="shared" si="360"/>
        <v>0</v>
      </c>
      <c r="CM197" s="71">
        <f t="shared" si="360"/>
        <v>0</v>
      </c>
      <c r="CN197" s="71">
        <f t="shared" si="279"/>
        <v>0</v>
      </c>
      <c r="CQ197" s="72">
        <f t="shared" si="252"/>
        <v>0</v>
      </c>
      <c r="CR197" s="72">
        <f t="shared" si="253"/>
        <v>0</v>
      </c>
      <c r="CS197" s="72">
        <f t="shared" si="311"/>
        <v>0</v>
      </c>
      <c r="CT197" s="72">
        <f t="shared" si="312"/>
        <v>0</v>
      </c>
      <c r="CU197" s="72">
        <f t="shared" si="313"/>
        <v>0</v>
      </c>
      <c r="CV197" s="72">
        <f t="shared" si="314"/>
        <v>0</v>
      </c>
      <c r="CW197" s="72">
        <f t="shared" si="315"/>
        <v>0</v>
      </c>
      <c r="CX197" s="72">
        <f t="shared" si="316"/>
        <v>0</v>
      </c>
      <c r="CY197" s="72">
        <f t="shared" si="317"/>
        <v>0</v>
      </c>
      <c r="CZ197" s="72">
        <f t="shared" si="318"/>
        <v>0</v>
      </c>
      <c r="DA197" s="72">
        <f t="shared" si="319"/>
        <v>0</v>
      </c>
      <c r="DB197" s="72">
        <f t="shared" si="320"/>
        <v>0</v>
      </c>
      <c r="DC197" s="72">
        <f t="shared" si="321"/>
        <v>0</v>
      </c>
      <c r="DD197" s="72">
        <f t="shared" si="322"/>
        <v>0</v>
      </c>
      <c r="DE197" s="72">
        <f t="shared" si="308"/>
        <v>0</v>
      </c>
      <c r="DF197" s="72">
        <f t="shared" si="308"/>
        <v>0</v>
      </c>
      <c r="DG197" s="73"/>
      <c r="DI197" s="72">
        <f t="shared" si="361"/>
        <v>0</v>
      </c>
      <c r="DJ197" s="72">
        <f t="shared" si="361"/>
        <v>0</v>
      </c>
      <c r="DK197" s="72">
        <f t="shared" si="361"/>
        <v>0</v>
      </c>
      <c r="DL197" s="72">
        <f t="shared" si="361"/>
        <v>0</v>
      </c>
      <c r="DM197" s="72">
        <f t="shared" si="361"/>
        <v>0</v>
      </c>
      <c r="DN197" s="72">
        <f t="shared" si="361"/>
        <v>0</v>
      </c>
      <c r="DO197" s="72">
        <f t="shared" si="361"/>
        <v>0</v>
      </c>
      <c r="DP197" s="72">
        <f t="shared" si="361"/>
        <v>0</v>
      </c>
      <c r="DQ197" s="72">
        <f t="shared" si="361"/>
        <v>0</v>
      </c>
      <c r="DR197" s="72">
        <f t="shared" si="361"/>
        <v>0</v>
      </c>
      <c r="DS197" s="72">
        <f t="shared" si="361"/>
        <v>0</v>
      </c>
      <c r="DT197" s="72">
        <f t="shared" si="361"/>
        <v>0</v>
      </c>
      <c r="DU197" s="72">
        <f t="shared" si="361"/>
        <v>0</v>
      </c>
      <c r="DV197" s="72">
        <f t="shared" si="361"/>
        <v>0</v>
      </c>
      <c r="DW197" s="72">
        <f t="shared" si="361"/>
        <v>0</v>
      </c>
      <c r="DX197" s="72">
        <f t="shared" si="361"/>
        <v>0</v>
      </c>
      <c r="EA197" s="72">
        <f t="shared" si="254"/>
        <v>0</v>
      </c>
      <c r="EB197" s="72">
        <f t="shared" si="255"/>
        <v>0</v>
      </c>
      <c r="EC197" s="72">
        <f t="shared" si="323"/>
        <v>0</v>
      </c>
      <c r="ED197" s="72">
        <f t="shared" si="324"/>
        <v>0</v>
      </c>
      <c r="EE197" s="72">
        <f t="shared" si="325"/>
        <v>0</v>
      </c>
      <c r="EF197" s="72">
        <f t="shared" si="326"/>
        <v>0</v>
      </c>
      <c r="EG197" s="72">
        <f t="shared" si="327"/>
        <v>0</v>
      </c>
      <c r="EH197" s="72">
        <f t="shared" si="328"/>
        <v>0</v>
      </c>
      <c r="EI197" s="72">
        <f t="shared" si="329"/>
        <v>0</v>
      </c>
      <c r="EJ197" s="72">
        <f t="shared" si="330"/>
        <v>0</v>
      </c>
      <c r="EK197" s="72">
        <f t="shared" si="331"/>
        <v>0</v>
      </c>
      <c r="EL197" s="72">
        <f t="shared" si="332"/>
        <v>0</v>
      </c>
      <c r="EM197" s="72">
        <f t="shared" si="333"/>
        <v>0</v>
      </c>
      <c r="EN197" s="72">
        <f t="shared" si="334"/>
        <v>0</v>
      </c>
      <c r="EO197" s="72">
        <f t="shared" si="309"/>
        <v>0</v>
      </c>
      <c r="EP197" s="72">
        <f t="shared" si="309"/>
        <v>0</v>
      </c>
      <c r="ES197" s="72">
        <f t="shared" si="256"/>
        <v>0</v>
      </c>
      <c r="ET197" s="72">
        <f t="shared" si="257"/>
        <v>0</v>
      </c>
      <c r="EU197" s="72">
        <f t="shared" si="335"/>
        <v>0</v>
      </c>
      <c r="EV197" s="72">
        <f t="shared" si="336"/>
        <v>0</v>
      </c>
      <c r="EW197" s="72">
        <f t="shared" si="337"/>
        <v>0</v>
      </c>
      <c r="EX197" s="72">
        <f t="shared" si="338"/>
        <v>0</v>
      </c>
      <c r="EY197" s="72">
        <f t="shared" si="339"/>
        <v>0</v>
      </c>
      <c r="EZ197" s="72">
        <f t="shared" si="340"/>
        <v>0</v>
      </c>
      <c r="FA197" s="72">
        <f t="shared" si="341"/>
        <v>0</v>
      </c>
      <c r="FB197" s="72">
        <f t="shared" si="342"/>
        <v>0</v>
      </c>
      <c r="FC197" s="72">
        <f t="shared" si="343"/>
        <v>0</v>
      </c>
      <c r="FD197" s="72">
        <f t="shared" si="344"/>
        <v>0</v>
      </c>
      <c r="FE197" s="72">
        <f t="shared" si="345"/>
        <v>0</v>
      </c>
      <c r="FF197" s="72">
        <f t="shared" si="346"/>
        <v>0</v>
      </c>
      <c r="FG197" s="72">
        <f t="shared" si="310"/>
        <v>0</v>
      </c>
      <c r="FH197" s="72">
        <f t="shared" si="310"/>
        <v>0</v>
      </c>
      <c r="FK197" s="72">
        <f t="shared" si="370"/>
        <v>0</v>
      </c>
      <c r="FL197" s="72">
        <f t="shared" si="370"/>
        <v>0</v>
      </c>
      <c r="FM197" s="72">
        <f t="shared" si="370"/>
        <v>0</v>
      </c>
      <c r="FN197" s="72">
        <f t="shared" si="370"/>
        <v>0</v>
      </c>
      <c r="FO197" s="72">
        <f t="shared" si="370"/>
        <v>0</v>
      </c>
      <c r="FP197" s="72">
        <f t="shared" si="370"/>
        <v>0</v>
      </c>
      <c r="FQ197" s="72">
        <f t="shared" si="370"/>
        <v>0</v>
      </c>
      <c r="FR197" s="72">
        <f t="shared" si="370"/>
        <v>0</v>
      </c>
      <c r="FS197" s="72">
        <f t="shared" si="370"/>
        <v>0</v>
      </c>
      <c r="FT197" s="72">
        <f t="shared" si="370"/>
        <v>0</v>
      </c>
      <c r="FU197" s="72">
        <f t="shared" si="370"/>
        <v>0</v>
      </c>
      <c r="FV197" s="72">
        <f t="shared" si="370"/>
        <v>0</v>
      </c>
      <c r="FW197" s="72">
        <f t="shared" si="370"/>
        <v>0</v>
      </c>
      <c r="FX197" s="72">
        <f t="shared" si="370"/>
        <v>0</v>
      </c>
      <c r="FY197" s="72">
        <f t="shared" si="370"/>
        <v>0</v>
      </c>
      <c r="FZ197" s="72">
        <f t="shared" si="370"/>
        <v>0</v>
      </c>
    </row>
    <row r="198" spans="2:182" s="63" customFormat="1" hidden="1" x14ac:dyDescent="0.25">
      <c r="B198" s="62"/>
      <c r="C198" s="60"/>
      <c r="D198" s="61"/>
      <c r="E198" s="62"/>
      <c r="F198" s="62"/>
      <c r="H198" s="65"/>
      <c r="I198" s="65"/>
      <c r="J198" s="65"/>
      <c r="K198" s="65"/>
      <c r="L198" s="65"/>
      <c r="M198" s="65"/>
      <c r="N198" s="65"/>
      <c r="O198" s="65"/>
      <c r="Q198" s="65"/>
      <c r="R198" s="65"/>
      <c r="S198" s="66"/>
      <c r="T198" s="66"/>
      <c r="U198" s="66"/>
      <c r="V198" s="66"/>
      <c r="W198" s="66"/>
      <c r="X198" s="66"/>
      <c r="Y198" s="66"/>
      <c r="Z198" s="66"/>
      <c r="AA198" s="66"/>
      <c r="AB198" s="66"/>
      <c r="AC198" s="65"/>
      <c r="AD198" s="65"/>
      <c r="AE198" s="65"/>
      <c r="AF198" s="65"/>
      <c r="AG198" s="65"/>
      <c r="AI198" s="65">
        <f t="shared" si="371"/>
        <v>0</v>
      </c>
      <c r="AK198" s="67"/>
      <c r="AL198" s="67"/>
      <c r="AM198" s="67"/>
      <c r="AN198" s="67"/>
      <c r="AO198" s="67">
        <f t="shared" si="372"/>
        <v>0</v>
      </c>
      <c r="AP198" s="67">
        <f t="shared" si="373"/>
        <v>0</v>
      </c>
      <c r="AQ198" s="67">
        <f t="shared" si="374"/>
        <v>0</v>
      </c>
      <c r="AR198" s="67">
        <f t="shared" si="375"/>
        <v>0</v>
      </c>
      <c r="AS198" s="67">
        <f t="shared" si="368"/>
        <v>0</v>
      </c>
      <c r="AT198" s="67">
        <f t="shared" si="26"/>
        <v>0</v>
      </c>
      <c r="AU198" s="68"/>
      <c r="AV198" s="69">
        <f t="shared" si="367"/>
        <v>0</v>
      </c>
      <c r="AW198" s="69">
        <f t="shared" si="367"/>
        <v>0</v>
      </c>
      <c r="AX198" s="69">
        <f t="shared" si="367"/>
        <v>0</v>
      </c>
      <c r="AY198" s="69">
        <f t="shared" si="367"/>
        <v>0</v>
      </c>
      <c r="AZ198" s="67">
        <f t="shared" si="376"/>
        <v>0</v>
      </c>
      <c r="BA198" s="69">
        <f t="shared" si="377"/>
        <v>0</v>
      </c>
      <c r="BB198" s="69">
        <f t="shared" si="378"/>
        <v>0</v>
      </c>
      <c r="BC198" s="69">
        <f t="shared" si="379"/>
        <v>0</v>
      </c>
      <c r="BD198" s="69">
        <f t="shared" si="28"/>
        <v>0</v>
      </c>
      <c r="BE198" s="69">
        <f t="shared" si="369"/>
        <v>0</v>
      </c>
      <c r="BF198" s="69">
        <f t="shared" si="380"/>
        <v>0</v>
      </c>
      <c r="BG198" s="69">
        <f t="shared" si="381"/>
        <v>0</v>
      </c>
      <c r="BH198" s="69">
        <f t="shared" si="382"/>
        <v>0</v>
      </c>
      <c r="BI198" s="69">
        <f t="shared" si="383"/>
        <v>0</v>
      </c>
      <c r="BJ198" s="69">
        <f t="shared" si="240"/>
        <v>0</v>
      </c>
      <c r="BK198" s="69">
        <f t="shared" si="384"/>
        <v>0</v>
      </c>
      <c r="BL198" s="69">
        <f t="shared" si="241"/>
        <v>0</v>
      </c>
      <c r="BM198" s="69"/>
      <c r="BN198" s="69">
        <f t="shared" si="29"/>
        <v>0</v>
      </c>
      <c r="BO198" s="70"/>
      <c r="BP198" s="71">
        <f t="shared" ref="BP198:BP204" si="385">+SUM(AV198:BC198)</f>
        <v>0</v>
      </c>
      <c r="BQ198" s="71">
        <f t="shared" ref="BQ198:BQ204" si="386">+SUM(BD198:BF198)</f>
        <v>0</v>
      </c>
      <c r="BR198" s="71">
        <f t="shared" ref="BR198:BR204" si="387">+SUM(BG198)</f>
        <v>0</v>
      </c>
      <c r="BS198" s="71">
        <f t="shared" ref="BS198:BS204" si="388">+SUM(BH198:BI198)</f>
        <v>0</v>
      </c>
      <c r="BT198" s="71">
        <f t="shared" si="277"/>
        <v>0</v>
      </c>
      <c r="BU198" s="71">
        <f t="shared" ref="BU198:BU204" si="389">+SUM(BP198:BT198)</f>
        <v>0</v>
      </c>
      <c r="BW198" s="68"/>
      <c r="BX198" s="71">
        <f t="shared" si="360"/>
        <v>0</v>
      </c>
      <c r="BY198" s="71">
        <f t="shared" si="360"/>
        <v>0</v>
      </c>
      <c r="BZ198" s="71">
        <f t="shared" si="360"/>
        <v>0</v>
      </c>
      <c r="CA198" s="71">
        <f t="shared" si="360"/>
        <v>0</v>
      </c>
      <c r="CB198" s="71">
        <f t="shared" si="360"/>
        <v>0</v>
      </c>
      <c r="CC198" s="71">
        <f t="shared" si="360"/>
        <v>0</v>
      </c>
      <c r="CD198" s="71">
        <f t="shared" si="360"/>
        <v>0</v>
      </c>
      <c r="CE198" s="71">
        <f t="shared" si="360"/>
        <v>0</v>
      </c>
      <c r="CF198" s="71">
        <f t="shared" si="360"/>
        <v>0</v>
      </c>
      <c r="CG198" s="71">
        <f t="shared" si="360"/>
        <v>0</v>
      </c>
      <c r="CH198" s="71">
        <f t="shared" si="360"/>
        <v>0</v>
      </c>
      <c r="CI198" s="71">
        <f t="shared" si="360"/>
        <v>0</v>
      </c>
      <c r="CJ198" s="71">
        <f t="shared" si="360"/>
        <v>0</v>
      </c>
      <c r="CK198" s="71">
        <f t="shared" si="360"/>
        <v>0</v>
      </c>
      <c r="CL198" s="71">
        <f t="shared" si="360"/>
        <v>0</v>
      </c>
      <c r="CM198" s="71">
        <f t="shared" si="360"/>
        <v>0</v>
      </c>
      <c r="CN198" s="71">
        <f t="shared" si="279"/>
        <v>0</v>
      </c>
      <c r="CQ198" s="72">
        <f t="shared" si="252"/>
        <v>0</v>
      </c>
      <c r="CR198" s="72">
        <f t="shared" si="253"/>
        <v>0</v>
      </c>
      <c r="CS198" s="72">
        <f t="shared" si="311"/>
        <v>0</v>
      </c>
      <c r="CT198" s="72">
        <f t="shared" si="312"/>
        <v>0</v>
      </c>
      <c r="CU198" s="72">
        <f t="shared" si="313"/>
        <v>0</v>
      </c>
      <c r="CV198" s="72">
        <f t="shared" si="314"/>
        <v>0</v>
      </c>
      <c r="CW198" s="72">
        <f t="shared" si="315"/>
        <v>0</v>
      </c>
      <c r="CX198" s="72">
        <f t="shared" si="316"/>
        <v>0</v>
      </c>
      <c r="CY198" s="72">
        <f t="shared" si="317"/>
        <v>0</v>
      </c>
      <c r="CZ198" s="72">
        <f t="shared" si="318"/>
        <v>0</v>
      </c>
      <c r="DA198" s="72">
        <f t="shared" si="319"/>
        <v>0</v>
      </c>
      <c r="DB198" s="72">
        <f t="shared" si="320"/>
        <v>0</v>
      </c>
      <c r="DC198" s="72">
        <f t="shared" si="321"/>
        <v>0</v>
      </c>
      <c r="DD198" s="72">
        <f t="shared" si="322"/>
        <v>0</v>
      </c>
      <c r="DE198" s="72">
        <f t="shared" si="308"/>
        <v>0</v>
      </c>
      <c r="DF198" s="72">
        <f t="shared" si="308"/>
        <v>0</v>
      </c>
      <c r="DG198" s="73"/>
      <c r="DI198" s="72">
        <f t="shared" si="361"/>
        <v>0</v>
      </c>
      <c r="DJ198" s="72">
        <f t="shared" si="361"/>
        <v>0</v>
      </c>
      <c r="DK198" s="72">
        <f t="shared" si="361"/>
        <v>0</v>
      </c>
      <c r="DL198" s="72">
        <f t="shared" si="361"/>
        <v>0</v>
      </c>
      <c r="DM198" s="72">
        <f t="shared" si="361"/>
        <v>0</v>
      </c>
      <c r="DN198" s="72">
        <f t="shared" si="361"/>
        <v>0</v>
      </c>
      <c r="DO198" s="72">
        <f t="shared" si="361"/>
        <v>0</v>
      </c>
      <c r="DP198" s="72">
        <f t="shared" si="361"/>
        <v>0</v>
      </c>
      <c r="DQ198" s="72">
        <f t="shared" si="361"/>
        <v>0</v>
      </c>
      <c r="DR198" s="72">
        <f t="shared" si="361"/>
        <v>0</v>
      </c>
      <c r="DS198" s="72">
        <f t="shared" si="361"/>
        <v>0</v>
      </c>
      <c r="DT198" s="72">
        <f t="shared" si="361"/>
        <v>0</v>
      </c>
      <c r="DU198" s="72">
        <f t="shared" si="361"/>
        <v>0</v>
      </c>
      <c r="DV198" s="72">
        <f t="shared" si="361"/>
        <v>0</v>
      </c>
      <c r="DW198" s="72">
        <f t="shared" si="361"/>
        <v>0</v>
      </c>
      <c r="DX198" s="72">
        <f t="shared" si="361"/>
        <v>0</v>
      </c>
      <c r="EA198" s="72">
        <f t="shared" si="254"/>
        <v>0</v>
      </c>
      <c r="EB198" s="72">
        <f t="shared" si="255"/>
        <v>0</v>
      </c>
      <c r="EC198" s="72">
        <f t="shared" si="323"/>
        <v>0</v>
      </c>
      <c r="ED198" s="72">
        <f t="shared" si="324"/>
        <v>0</v>
      </c>
      <c r="EE198" s="72">
        <f t="shared" si="325"/>
        <v>0</v>
      </c>
      <c r="EF198" s="72">
        <f t="shared" si="326"/>
        <v>0</v>
      </c>
      <c r="EG198" s="72">
        <f t="shared" si="327"/>
        <v>0</v>
      </c>
      <c r="EH198" s="72">
        <f t="shared" si="328"/>
        <v>0</v>
      </c>
      <c r="EI198" s="72">
        <f t="shared" si="329"/>
        <v>0</v>
      </c>
      <c r="EJ198" s="72">
        <f t="shared" si="330"/>
        <v>0</v>
      </c>
      <c r="EK198" s="72">
        <f t="shared" si="331"/>
        <v>0</v>
      </c>
      <c r="EL198" s="72">
        <f t="shared" si="332"/>
        <v>0</v>
      </c>
      <c r="EM198" s="72">
        <f t="shared" si="333"/>
        <v>0</v>
      </c>
      <c r="EN198" s="72">
        <f t="shared" si="334"/>
        <v>0</v>
      </c>
      <c r="EO198" s="72">
        <f t="shared" si="309"/>
        <v>0</v>
      </c>
      <c r="EP198" s="72">
        <f t="shared" si="309"/>
        <v>0</v>
      </c>
      <c r="ES198" s="72">
        <f t="shared" si="256"/>
        <v>0</v>
      </c>
      <c r="ET198" s="72">
        <f t="shared" si="257"/>
        <v>0</v>
      </c>
      <c r="EU198" s="72">
        <f t="shared" si="335"/>
        <v>0</v>
      </c>
      <c r="EV198" s="72">
        <f t="shared" si="336"/>
        <v>0</v>
      </c>
      <c r="EW198" s="72">
        <f t="shared" si="337"/>
        <v>0</v>
      </c>
      <c r="EX198" s="72">
        <f t="shared" si="338"/>
        <v>0</v>
      </c>
      <c r="EY198" s="72">
        <f t="shared" si="339"/>
        <v>0</v>
      </c>
      <c r="EZ198" s="72">
        <f t="shared" si="340"/>
        <v>0</v>
      </c>
      <c r="FA198" s="72">
        <f t="shared" si="341"/>
        <v>0</v>
      </c>
      <c r="FB198" s="72">
        <f t="shared" si="342"/>
        <v>0</v>
      </c>
      <c r="FC198" s="72">
        <f t="shared" si="343"/>
        <v>0</v>
      </c>
      <c r="FD198" s="72">
        <f t="shared" si="344"/>
        <v>0</v>
      </c>
      <c r="FE198" s="72">
        <f t="shared" si="345"/>
        <v>0</v>
      </c>
      <c r="FF198" s="72">
        <f t="shared" si="346"/>
        <v>0</v>
      </c>
      <c r="FG198" s="72">
        <f t="shared" si="310"/>
        <v>0</v>
      </c>
      <c r="FH198" s="72">
        <f t="shared" si="310"/>
        <v>0</v>
      </c>
      <c r="FK198" s="72">
        <f t="shared" si="370"/>
        <v>0</v>
      </c>
      <c r="FL198" s="72">
        <f t="shared" si="370"/>
        <v>0</v>
      </c>
      <c r="FM198" s="72">
        <f t="shared" si="370"/>
        <v>0</v>
      </c>
      <c r="FN198" s="72">
        <f t="shared" si="370"/>
        <v>0</v>
      </c>
      <c r="FO198" s="72">
        <f t="shared" si="370"/>
        <v>0</v>
      </c>
      <c r="FP198" s="72">
        <f t="shared" si="370"/>
        <v>0</v>
      </c>
      <c r="FQ198" s="72">
        <f t="shared" si="370"/>
        <v>0</v>
      </c>
      <c r="FR198" s="72">
        <f t="shared" si="370"/>
        <v>0</v>
      </c>
      <c r="FS198" s="72">
        <f t="shared" si="370"/>
        <v>0</v>
      </c>
      <c r="FT198" s="72">
        <f t="shared" si="370"/>
        <v>0</v>
      </c>
      <c r="FU198" s="72">
        <f t="shared" si="370"/>
        <v>0</v>
      </c>
      <c r="FV198" s="72">
        <f t="shared" si="370"/>
        <v>0</v>
      </c>
      <c r="FW198" s="72">
        <f t="shared" si="370"/>
        <v>0</v>
      </c>
      <c r="FX198" s="72">
        <f t="shared" si="370"/>
        <v>0</v>
      </c>
      <c r="FY198" s="72">
        <f t="shared" si="370"/>
        <v>0</v>
      </c>
      <c r="FZ198" s="72">
        <f t="shared" si="370"/>
        <v>0</v>
      </c>
    </row>
    <row r="199" spans="2:182" s="63" customFormat="1" hidden="1" x14ac:dyDescent="0.25">
      <c r="B199" s="62"/>
      <c r="C199" s="60"/>
      <c r="D199" s="61"/>
      <c r="E199" s="62"/>
      <c r="F199" s="62"/>
      <c r="H199" s="65"/>
      <c r="I199" s="65"/>
      <c r="J199" s="65"/>
      <c r="K199" s="65"/>
      <c r="L199" s="65"/>
      <c r="M199" s="65"/>
      <c r="N199" s="65"/>
      <c r="O199" s="65"/>
      <c r="Q199" s="65"/>
      <c r="R199" s="65"/>
      <c r="S199" s="66"/>
      <c r="T199" s="66"/>
      <c r="U199" s="66"/>
      <c r="V199" s="66"/>
      <c r="W199" s="66"/>
      <c r="X199" s="66"/>
      <c r="Y199" s="66"/>
      <c r="Z199" s="66"/>
      <c r="AA199" s="66"/>
      <c r="AB199" s="66"/>
      <c r="AC199" s="65"/>
      <c r="AD199" s="65"/>
      <c r="AE199" s="65"/>
      <c r="AF199" s="65"/>
      <c r="AG199" s="65"/>
      <c r="AI199" s="65">
        <f t="shared" si="371"/>
        <v>0</v>
      </c>
      <c r="AK199" s="67"/>
      <c r="AL199" s="67"/>
      <c r="AM199" s="67"/>
      <c r="AN199" s="67"/>
      <c r="AO199" s="67">
        <f t="shared" si="372"/>
        <v>0</v>
      </c>
      <c r="AP199" s="67">
        <f t="shared" si="373"/>
        <v>0</v>
      </c>
      <c r="AQ199" s="67">
        <f t="shared" si="374"/>
        <v>0</v>
      </c>
      <c r="AR199" s="67">
        <f t="shared" si="375"/>
        <v>0</v>
      </c>
      <c r="AS199" s="67">
        <f t="shared" si="368"/>
        <v>0</v>
      </c>
      <c r="AT199" s="67">
        <f t="shared" si="26"/>
        <v>0</v>
      </c>
      <c r="AU199" s="68"/>
      <c r="AV199" s="69">
        <f t="shared" si="367"/>
        <v>0</v>
      </c>
      <c r="AW199" s="69">
        <f t="shared" si="367"/>
        <v>0</v>
      </c>
      <c r="AX199" s="69">
        <f t="shared" si="367"/>
        <v>0</v>
      </c>
      <c r="AY199" s="69">
        <f t="shared" si="367"/>
        <v>0</v>
      </c>
      <c r="AZ199" s="67">
        <f t="shared" si="376"/>
        <v>0</v>
      </c>
      <c r="BA199" s="69">
        <f t="shared" si="377"/>
        <v>0</v>
      </c>
      <c r="BB199" s="69">
        <f t="shared" si="378"/>
        <v>0</v>
      </c>
      <c r="BC199" s="69">
        <f t="shared" si="379"/>
        <v>0</v>
      </c>
      <c r="BD199" s="69">
        <f t="shared" si="28"/>
        <v>0</v>
      </c>
      <c r="BE199" s="69">
        <f t="shared" si="369"/>
        <v>0</v>
      </c>
      <c r="BF199" s="69">
        <f t="shared" si="380"/>
        <v>0</v>
      </c>
      <c r="BG199" s="69">
        <f t="shared" si="381"/>
        <v>0</v>
      </c>
      <c r="BH199" s="69">
        <f t="shared" si="382"/>
        <v>0</v>
      </c>
      <c r="BI199" s="69">
        <f t="shared" si="383"/>
        <v>0</v>
      </c>
      <c r="BJ199" s="69">
        <f t="shared" si="240"/>
        <v>0</v>
      </c>
      <c r="BK199" s="69">
        <f t="shared" si="384"/>
        <v>0</v>
      </c>
      <c r="BL199" s="69">
        <f t="shared" si="241"/>
        <v>0</v>
      </c>
      <c r="BM199" s="69"/>
      <c r="BN199" s="69">
        <f t="shared" si="29"/>
        <v>0</v>
      </c>
      <c r="BO199" s="70"/>
      <c r="BP199" s="71">
        <f t="shared" si="385"/>
        <v>0</v>
      </c>
      <c r="BQ199" s="71">
        <f t="shared" si="386"/>
        <v>0</v>
      </c>
      <c r="BR199" s="71">
        <f t="shared" si="387"/>
        <v>0</v>
      </c>
      <c r="BS199" s="71">
        <f t="shared" si="388"/>
        <v>0</v>
      </c>
      <c r="BT199" s="71">
        <f t="shared" si="277"/>
        <v>0</v>
      </c>
      <c r="BU199" s="71">
        <f t="shared" si="389"/>
        <v>0</v>
      </c>
      <c r="BW199" s="68"/>
      <c r="BX199" s="71">
        <f t="shared" si="360"/>
        <v>0</v>
      </c>
      <c r="BY199" s="71">
        <f t="shared" si="360"/>
        <v>0</v>
      </c>
      <c r="BZ199" s="71">
        <f t="shared" si="360"/>
        <v>0</v>
      </c>
      <c r="CA199" s="71">
        <f t="shared" si="360"/>
        <v>0</v>
      </c>
      <c r="CB199" s="71">
        <f t="shared" si="360"/>
        <v>0</v>
      </c>
      <c r="CC199" s="71">
        <f t="shared" si="360"/>
        <v>0</v>
      </c>
      <c r="CD199" s="71">
        <f t="shared" si="360"/>
        <v>0</v>
      </c>
      <c r="CE199" s="71">
        <f t="shared" si="360"/>
        <v>0</v>
      </c>
      <c r="CF199" s="71">
        <f t="shared" si="360"/>
        <v>0</v>
      </c>
      <c r="CG199" s="71">
        <f t="shared" si="360"/>
        <v>0</v>
      </c>
      <c r="CH199" s="71">
        <f t="shared" si="360"/>
        <v>0</v>
      </c>
      <c r="CI199" s="71">
        <f t="shared" si="360"/>
        <v>0</v>
      </c>
      <c r="CJ199" s="71">
        <f t="shared" si="360"/>
        <v>0</v>
      </c>
      <c r="CK199" s="71">
        <f t="shared" si="360"/>
        <v>0</v>
      </c>
      <c r="CL199" s="71">
        <f t="shared" si="360"/>
        <v>0</v>
      </c>
      <c r="CM199" s="71">
        <f t="shared" si="360"/>
        <v>0</v>
      </c>
      <c r="CN199" s="71">
        <f t="shared" si="279"/>
        <v>0</v>
      </c>
      <c r="CQ199" s="72">
        <f t="shared" si="252"/>
        <v>0</v>
      </c>
      <c r="CR199" s="72">
        <f t="shared" si="253"/>
        <v>0</v>
      </c>
      <c r="CS199" s="72">
        <f t="shared" si="311"/>
        <v>0</v>
      </c>
      <c r="CT199" s="72">
        <f t="shared" si="312"/>
        <v>0</v>
      </c>
      <c r="CU199" s="72">
        <f t="shared" si="313"/>
        <v>0</v>
      </c>
      <c r="CV199" s="72">
        <f t="shared" si="314"/>
        <v>0</v>
      </c>
      <c r="CW199" s="72">
        <f t="shared" si="315"/>
        <v>0</v>
      </c>
      <c r="CX199" s="72">
        <f t="shared" si="316"/>
        <v>0</v>
      </c>
      <c r="CY199" s="72">
        <f t="shared" si="317"/>
        <v>0</v>
      </c>
      <c r="CZ199" s="72">
        <f t="shared" si="318"/>
        <v>0</v>
      </c>
      <c r="DA199" s="72">
        <f t="shared" si="319"/>
        <v>0</v>
      </c>
      <c r="DB199" s="72">
        <f t="shared" si="320"/>
        <v>0</v>
      </c>
      <c r="DC199" s="72">
        <f t="shared" si="321"/>
        <v>0</v>
      </c>
      <c r="DD199" s="72">
        <f t="shared" si="322"/>
        <v>0</v>
      </c>
      <c r="DE199" s="72">
        <f t="shared" si="308"/>
        <v>0</v>
      </c>
      <c r="DF199" s="72">
        <f t="shared" si="308"/>
        <v>0</v>
      </c>
      <c r="DG199" s="73"/>
      <c r="DI199" s="72">
        <f t="shared" si="361"/>
        <v>0</v>
      </c>
      <c r="DJ199" s="72">
        <f t="shared" si="361"/>
        <v>0</v>
      </c>
      <c r="DK199" s="72">
        <f t="shared" si="361"/>
        <v>0</v>
      </c>
      <c r="DL199" s="72">
        <f t="shared" si="361"/>
        <v>0</v>
      </c>
      <c r="DM199" s="72">
        <f t="shared" si="361"/>
        <v>0</v>
      </c>
      <c r="DN199" s="72">
        <f t="shared" si="361"/>
        <v>0</v>
      </c>
      <c r="DO199" s="72">
        <f t="shared" si="361"/>
        <v>0</v>
      </c>
      <c r="DP199" s="72">
        <f t="shared" si="361"/>
        <v>0</v>
      </c>
      <c r="DQ199" s="72">
        <f t="shared" si="361"/>
        <v>0</v>
      </c>
      <c r="DR199" s="72">
        <f t="shared" si="361"/>
        <v>0</v>
      </c>
      <c r="DS199" s="72">
        <f t="shared" si="361"/>
        <v>0</v>
      </c>
      <c r="DT199" s="72">
        <f t="shared" si="361"/>
        <v>0</v>
      </c>
      <c r="DU199" s="72">
        <f t="shared" si="361"/>
        <v>0</v>
      </c>
      <c r="DV199" s="72">
        <f t="shared" si="361"/>
        <v>0</v>
      </c>
      <c r="DW199" s="72">
        <f t="shared" si="361"/>
        <v>0</v>
      </c>
      <c r="DX199" s="72">
        <f t="shared" si="361"/>
        <v>0</v>
      </c>
      <c r="EA199" s="72">
        <f t="shared" si="254"/>
        <v>0</v>
      </c>
      <c r="EB199" s="72">
        <f t="shared" si="255"/>
        <v>0</v>
      </c>
      <c r="EC199" s="72">
        <f t="shared" si="323"/>
        <v>0</v>
      </c>
      <c r="ED199" s="72">
        <f t="shared" si="324"/>
        <v>0</v>
      </c>
      <c r="EE199" s="72">
        <f t="shared" si="325"/>
        <v>0</v>
      </c>
      <c r="EF199" s="72">
        <f t="shared" si="326"/>
        <v>0</v>
      </c>
      <c r="EG199" s="72">
        <f t="shared" si="327"/>
        <v>0</v>
      </c>
      <c r="EH199" s="72">
        <f t="shared" si="328"/>
        <v>0</v>
      </c>
      <c r="EI199" s="72">
        <f t="shared" si="329"/>
        <v>0</v>
      </c>
      <c r="EJ199" s="72">
        <f t="shared" si="330"/>
        <v>0</v>
      </c>
      <c r="EK199" s="72">
        <f t="shared" si="331"/>
        <v>0</v>
      </c>
      <c r="EL199" s="72">
        <f t="shared" si="332"/>
        <v>0</v>
      </c>
      <c r="EM199" s="72">
        <f t="shared" si="333"/>
        <v>0</v>
      </c>
      <c r="EN199" s="72">
        <f t="shared" si="334"/>
        <v>0</v>
      </c>
      <c r="EO199" s="72">
        <f t="shared" si="309"/>
        <v>0</v>
      </c>
      <c r="EP199" s="72">
        <f t="shared" si="309"/>
        <v>0</v>
      </c>
      <c r="ES199" s="72">
        <f t="shared" si="256"/>
        <v>0</v>
      </c>
      <c r="ET199" s="72">
        <f t="shared" si="257"/>
        <v>0</v>
      </c>
      <c r="EU199" s="72">
        <f t="shared" si="335"/>
        <v>0</v>
      </c>
      <c r="EV199" s="72">
        <f t="shared" si="336"/>
        <v>0</v>
      </c>
      <c r="EW199" s="72">
        <f t="shared" si="337"/>
        <v>0</v>
      </c>
      <c r="EX199" s="72">
        <f t="shared" si="338"/>
        <v>0</v>
      </c>
      <c r="EY199" s="72">
        <f t="shared" si="339"/>
        <v>0</v>
      </c>
      <c r="EZ199" s="72">
        <f t="shared" si="340"/>
        <v>0</v>
      </c>
      <c r="FA199" s="72">
        <f t="shared" si="341"/>
        <v>0</v>
      </c>
      <c r="FB199" s="72">
        <f t="shared" si="342"/>
        <v>0</v>
      </c>
      <c r="FC199" s="72">
        <f t="shared" si="343"/>
        <v>0</v>
      </c>
      <c r="FD199" s="72">
        <f t="shared" si="344"/>
        <v>0</v>
      </c>
      <c r="FE199" s="72">
        <f t="shared" si="345"/>
        <v>0</v>
      </c>
      <c r="FF199" s="72">
        <f t="shared" si="346"/>
        <v>0</v>
      </c>
      <c r="FG199" s="72">
        <f t="shared" si="310"/>
        <v>0</v>
      </c>
      <c r="FH199" s="72">
        <f t="shared" si="310"/>
        <v>0</v>
      </c>
      <c r="FK199" s="72">
        <f t="shared" si="370"/>
        <v>0</v>
      </c>
      <c r="FL199" s="72">
        <f t="shared" si="370"/>
        <v>0</v>
      </c>
      <c r="FM199" s="72">
        <f t="shared" si="370"/>
        <v>0</v>
      </c>
      <c r="FN199" s="72">
        <f t="shared" si="370"/>
        <v>0</v>
      </c>
      <c r="FO199" s="72">
        <f t="shared" si="370"/>
        <v>0</v>
      </c>
      <c r="FP199" s="72">
        <f t="shared" si="370"/>
        <v>0</v>
      </c>
      <c r="FQ199" s="72">
        <f t="shared" si="370"/>
        <v>0</v>
      </c>
      <c r="FR199" s="72">
        <f t="shared" si="370"/>
        <v>0</v>
      </c>
      <c r="FS199" s="72">
        <f t="shared" si="370"/>
        <v>0</v>
      </c>
      <c r="FT199" s="72">
        <f t="shared" si="370"/>
        <v>0</v>
      </c>
      <c r="FU199" s="72">
        <f t="shared" si="370"/>
        <v>0</v>
      </c>
      <c r="FV199" s="72">
        <f t="shared" si="370"/>
        <v>0</v>
      </c>
      <c r="FW199" s="72">
        <f t="shared" si="370"/>
        <v>0</v>
      </c>
      <c r="FX199" s="72">
        <f t="shared" si="370"/>
        <v>0</v>
      </c>
      <c r="FY199" s="72">
        <f t="shared" si="370"/>
        <v>0</v>
      </c>
      <c r="FZ199" s="72">
        <f t="shared" si="370"/>
        <v>0</v>
      </c>
    </row>
    <row r="200" spans="2:182" s="63" customFormat="1" hidden="1" x14ac:dyDescent="0.25">
      <c r="B200" s="62"/>
      <c r="C200" s="60"/>
      <c r="D200" s="61"/>
      <c r="E200" s="74"/>
      <c r="F200" s="74"/>
      <c r="H200" s="65"/>
      <c r="I200" s="65"/>
      <c r="J200" s="65"/>
      <c r="K200" s="65"/>
      <c r="L200" s="65"/>
      <c r="M200" s="65"/>
      <c r="N200" s="65"/>
      <c r="O200" s="65"/>
      <c r="Q200" s="65"/>
      <c r="R200" s="65"/>
      <c r="S200" s="66"/>
      <c r="T200" s="66"/>
      <c r="U200" s="66"/>
      <c r="V200" s="66"/>
      <c r="W200" s="66"/>
      <c r="X200" s="66"/>
      <c r="Y200" s="66"/>
      <c r="Z200" s="66"/>
      <c r="AA200" s="66"/>
      <c r="AB200" s="66"/>
      <c r="AC200" s="65"/>
      <c r="AD200" s="65"/>
      <c r="AE200" s="65"/>
      <c r="AF200" s="65"/>
      <c r="AG200" s="65"/>
      <c r="AI200" s="65">
        <f t="shared" si="371"/>
        <v>0</v>
      </c>
      <c r="AK200" s="67"/>
      <c r="AL200" s="67"/>
      <c r="AM200" s="67"/>
      <c r="AN200" s="67"/>
      <c r="AO200" s="67">
        <f t="shared" si="372"/>
        <v>0</v>
      </c>
      <c r="AP200" s="67">
        <f t="shared" si="373"/>
        <v>0</v>
      </c>
      <c r="AQ200" s="67">
        <f t="shared" si="374"/>
        <v>0</v>
      </c>
      <c r="AR200" s="67">
        <f t="shared" si="375"/>
        <v>0</v>
      </c>
      <c r="AS200" s="67">
        <f t="shared" si="368"/>
        <v>0</v>
      </c>
      <c r="AT200" s="67">
        <f t="shared" si="26"/>
        <v>0</v>
      </c>
      <c r="AU200" s="68"/>
      <c r="AV200" s="69">
        <f t="shared" si="367"/>
        <v>0</v>
      </c>
      <c r="AW200" s="69">
        <f t="shared" si="367"/>
        <v>0</v>
      </c>
      <c r="AX200" s="69">
        <f t="shared" si="367"/>
        <v>0</v>
      </c>
      <c r="AY200" s="69">
        <f t="shared" si="367"/>
        <v>0</v>
      </c>
      <c r="AZ200" s="67">
        <f t="shared" si="376"/>
        <v>0</v>
      </c>
      <c r="BA200" s="69">
        <f t="shared" si="377"/>
        <v>0</v>
      </c>
      <c r="BB200" s="69">
        <f t="shared" si="378"/>
        <v>0</v>
      </c>
      <c r="BC200" s="69">
        <f t="shared" si="379"/>
        <v>0</v>
      </c>
      <c r="BD200" s="69">
        <f t="shared" si="28"/>
        <v>0</v>
      </c>
      <c r="BE200" s="69">
        <f t="shared" si="369"/>
        <v>0</v>
      </c>
      <c r="BF200" s="69">
        <f t="shared" si="380"/>
        <v>0</v>
      </c>
      <c r="BG200" s="69">
        <f t="shared" si="381"/>
        <v>0</v>
      </c>
      <c r="BH200" s="69">
        <f t="shared" si="382"/>
        <v>0</v>
      </c>
      <c r="BI200" s="69">
        <f t="shared" si="383"/>
        <v>0</v>
      </c>
      <c r="BJ200" s="69">
        <f t="shared" si="240"/>
        <v>0</v>
      </c>
      <c r="BK200" s="69">
        <f t="shared" si="384"/>
        <v>0</v>
      </c>
      <c r="BL200" s="69">
        <f t="shared" si="241"/>
        <v>0</v>
      </c>
      <c r="BM200" s="69"/>
      <c r="BN200" s="69">
        <f t="shared" si="29"/>
        <v>0</v>
      </c>
      <c r="BO200" s="70"/>
      <c r="BP200" s="71">
        <f t="shared" si="385"/>
        <v>0</v>
      </c>
      <c r="BQ200" s="71">
        <f t="shared" si="386"/>
        <v>0</v>
      </c>
      <c r="BR200" s="71">
        <f t="shared" si="387"/>
        <v>0</v>
      </c>
      <c r="BS200" s="71">
        <f t="shared" si="388"/>
        <v>0</v>
      </c>
      <c r="BT200" s="71">
        <f t="shared" si="277"/>
        <v>0</v>
      </c>
      <c r="BU200" s="71">
        <f t="shared" si="389"/>
        <v>0</v>
      </c>
      <c r="BW200" s="68"/>
      <c r="BX200" s="71">
        <f t="shared" si="360"/>
        <v>0</v>
      </c>
      <c r="BY200" s="71">
        <f t="shared" si="360"/>
        <v>0</v>
      </c>
      <c r="BZ200" s="71">
        <f t="shared" si="360"/>
        <v>0</v>
      </c>
      <c r="CA200" s="71">
        <f t="shared" si="360"/>
        <v>0</v>
      </c>
      <c r="CB200" s="71">
        <f t="shared" si="360"/>
        <v>0</v>
      </c>
      <c r="CC200" s="71">
        <f t="shared" si="360"/>
        <v>0</v>
      </c>
      <c r="CD200" s="71">
        <f t="shared" si="360"/>
        <v>0</v>
      </c>
      <c r="CE200" s="71">
        <f t="shared" si="360"/>
        <v>0</v>
      </c>
      <c r="CF200" s="71">
        <f t="shared" si="360"/>
        <v>0</v>
      </c>
      <c r="CG200" s="71">
        <f t="shared" si="360"/>
        <v>0</v>
      </c>
      <c r="CH200" s="71">
        <f t="shared" si="360"/>
        <v>0</v>
      </c>
      <c r="CI200" s="71">
        <f t="shared" si="360"/>
        <v>0</v>
      </c>
      <c r="CJ200" s="71">
        <f t="shared" si="360"/>
        <v>0</v>
      </c>
      <c r="CK200" s="71">
        <f t="shared" si="360"/>
        <v>0</v>
      </c>
      <c r="CL200" s="71">
        <f t="shared" si="360"/>
        <v>0</v>
      </c>
      <c r="CM200" s="71">
        <f t="shared" si="360"/>
        <v>0</v>
      </c>
      <c r="CN200" s="71">
        <f t="shared" si="279"/>
        <v>0</v>
      </c>
      <c r="CQ200" s="72">
        <f t="shared" si="252"/>
        <v>0</v>
      </c>
      <c r="CR200" s="72">
        <f t="shared" si="253"/>
        <v>0</v>
      </c>
      <c r="CS200" s="72">
        <f t="shared" si="311"/>
        <v>0</v>
      </c>
      <c r="CT200" s="72">
        <f t="shared" si="312"/>
        <v>0</v>
      </c>
      <c r="CU200" s="72">
        <f t="shared" si="313"/>
        <v>0</v>
      </c>
      <c r="CV200" s="72">
        <f t="shared" si="314"/>
        <v>0</v>
      </c>
      <c r="CW200" s="72">
        <f t="shared" si="315"/>
        <v>0</v>
      </c>
      <c r="CX200" s="72">
        <f t="shared" si="316"/>
        <v>0</v>
      </c>
      <c r="CY200" s="72">
        <f t="shared" si="317"/>
        <v>0</v>
      </c>
      <c r="CZ200" s="72">
        <f t="shared" si="318"/>
        <v>0</v>
      </c>
      <c r="DA200" s="72">
        <f t="shared" si="319"/>
        <v>0</v>
      </c>
      <c r="DB200" s="72">
        <f t="shared" si="320"/>
        <v>0</v>
      </c>
      <c r="DC200" s="72">
        <f t="shared" si="321"/>
        <v>0</v>
      </c>
      <c r="DD200" s="72">
        <f t="shared" si="322"/>
        <v>0</v>
      </c>
      <c r="DE200" s="72">
        <f t="shared" si="308"/>
        <v>0</v>
      </c>
      <c r="DF200" s="72">
        <f t="shared" si="308"/>
        <v>0</v>
      </c>
      <c r="DG200" s="73"/>
      <c r="DI200" s="72">
        <f t="shared" si="361"/>
        <v>0</v>
      </c>
      <c r="DJ200" s="72">
        <f t="shared" si="361"/>
        <v>0</v>
      </c>
      <c r="DK200" s="72">
        <f t="shared" si="361"/>
        <v>0</v>
      </c>
      <c r="DL200" s="72">
        <f t="shared" si="361"/>
        <v>0</v>
      </c>
      <c r="DM200" s="72">
        <f t="shared" si="361"/>
        <v>0</v>
      </c>
      <c r="DN200" s="72">
        <f t="shared" si="361"/>
        <v>0</v>
      </c>
      <c r="DO200" s="72">
        <f t="shared" si="361"/>
        <v>0</v>
      </c>
      <c r="DP200" s="72">
        <f t="shared" si="361"/>
        <v>0</v>
      </c>
      <c r="DQ200" s="72">
        <f t="shared" si="361"/>
        <v>0</v>
      </c>
      <c r="DR200" s="72">
        <f t="shared" si="361"/>
        <v>0</v>
      </c>
      <c r="DS200" s="72">
        <f t="shared" si="361"/>
        <v>0</v>
      </c>
      <c r="DT200" s="72">
        <f t="shared" si="361"/>
        <v>0</v>
      </c>
      <c r="DU200" s="72">
        <f t="shared" si="361"/>
        <v>0</v>
      </c>
      <c r="DV200" s="72">
        <f t="shared" si="361"/>
        <v>0</v>
      </c>
      <c r="DW200" s="72">
        <f t="shared" si="361"/>
        <v>0</v>
      </c>
      <c r="DX200" s="72">
        <f t="shared" si="361"/>
        <v>0</v>
      </c>
      <c r="EA200" s="72">
        <f t="shared" si="254"/>
        <v>0</v>
      </c>
      <c r="EB200" s="72">
        <f t="shared" si="255"/>
        <v>0</v>
      </c>
      <c r="EC200" s="72">
        <f t="shared" si="323"/>
        <v>0</v>
      </c>
      <c r="ED200" s="72">
        <f t="shared" si="324"/>
        <v>0</v>
      </c>
      <c r="EE200" s="72">
        <f t="shared" si="325"/>
        <v>0</v>
      </c>
      <c r="EF200" s="72">
        <f t="shared" si="326"/>
        <v>0</v>
      </c>
      <c r="EG200" s="72">
        <f t="shared" si="327"/>
        <v>0</v>
      </c>
      <c r="EH200" s="72">
        <f t="shared" si="328"/>
        <v>0</v>
      </c>
      <c r="EI200" s="72">
        <f t="shared" si="329"/>
        <v>0</v>
      </c>
      <c r="EJ200" s="72">
        <f t="shared" si="330"/>
        <v>0</v>
      </c>
      <c r="EK200" s="72">
        <f t="shared" si="331"/>
        <v>0</v>
      </c>
      <c r="EL200" s="72">
        <f t="shared" si="332"/>
        <v>0</v>
      </c>
      <c r="EM200" s="72">
        <f t="shared" si="333"/>
        <v>0</v>
      </c>
      <c r="EN200" s="72">
        <f t="shared" si="334"/>
        <v>0</v>
      </c>
      <c r="EO200" s="72">
        <f t="shared" si="309"/>
        <v>0</v>
      </c>
      <c r="EP200" s="72">
        <f t="shared" si="309"/>
        <v>0</v>
      </c>
      <c r="ES200" s="72">
        <f t="shared" si="256"/>
        <v>0</v>
      </c>
      <c r="ET200" s="72">
        <f t="shared" si="257"/>
        <v>0</v>
      </c>
      <c r="EU200" s="72">
        <f t="shared" si="335"/>
        <v>0</v>
      </c>
      <c r="EV200" s="72">
        <f t="shared" si="336"/>
        <v>0</v>
      </c>
      <c r="EW200" s="72">
        <f t="shared" si="337"/>
        <v>0</v>
      </c>
      <c r="EX200" s="72">
        <f t="shared" si="338"/>
        <v>0</v>
      </c>
      <c r="EY200" s="72">
        <f t="shared" si="339"/>
        <v>0</v>
      </c>
      <c r="EZ200" s="72">
        <f t="shared" si="340"/>
        <v>0</v>
      </c>
      <c r="FA200" s="72">
        <f t="shared" si="341"/>
        <v>0</v>
      </c>
      <c r="FB200" s="72">
        <f t="shared" si="342"/>
        <v>0</v>
      </c>
      <c r="FC200" s="72">
        <f t="shared" si="343"/>
        <v>0</v>
      </c>
      <c r="FD200" s="72">
        <f t="shared" si="344"/>
        <v>0</v>
      </c>
      <c r="FE200" s="72">
        <f t="shared" si="345"/>
        <v>0</v>
      </c>
      <c r="FF200" s="72">
        <f t="shared" si="346"/>
        <v>0</v>
      </c>
      <c r="FG200" s="72">
        <f t="shared" si="310"/>
        <v>0</v>
      </c>
      <c r="FH200" s="72">
        <f t="shared" si="310"/>
        <v>0</v>
      </c>
      <c r="FK200" s="72">
        <f t="shared" si="370"/>
        <v>0</v>
      </c>
      <c r="FL200" s="72">
        <f t="shared" si="370"/>
        <v>0</v>
      </c>
      <c r="FM200" s="72">
        <f t="shared" si="370"/>
        <v>0</v>
      </c>
      <c r="FN200" s="72">
        <f t="shared" si="370"/>
        <v>0</v>
      </c>
      <c r="FO200" s="72">
        <f t="shared" si="370"/>
        <v>0</v>
      </c>
      <c r="FP200" s="72">
        <f t="shared" si="370"/>
        <v>0</v>
      </c>
      <c r="FQ200" s="72">
        <f t="shared" si="370"/>
        <v>0</v>
      </c>
      <c r="FR200" s="72">
        <f t="shared" si="370"/>
        <v>0</v>
      </c>
      <c r="FS200" s="72">
        <f t="shared" si="370"/>
        <v>0</v>
      </c>
      <c r="FT200" s="72">
        <f t="shared" si="370"/>
        <v>0</v>
      </c>
      <c r="FU200" s="72">
        <f t="shared" si="370"/>
        <v>0</v>
      </c>
      <c r="FV200" s="72">
        <f t="shared" si="370"/>
        <v>0</v>
      </c>
      <c r="FW200" s="72">
        <f t="shared" si="370"/>
        <v>0</v>
      </c>
      <c r="FX200" s="72">
        <f t="shared" si="370"/>
        <v>0</v>
      </c>
      <c r="FY200" s="72">
        <f t="shared" si="370"/>
        <v>0</v>
      </c>
      <c r="FZ200" s="72">
        <f t="shared" si="370"/>
        <v>0</v>
      </c>
    </row>
    <row r="201" spans="2:182" s="63" customFormat="1" hidden="1" x14ac:dyDescent="0.25">
      <c r="B201" s="62"/>
      <c r="C201" s="60"/>
      <c r="D201" s="61"/>
      <c r="E201" s="74"/>
      <c r="F201" s="74"/>
      <c r="H201" s="65"/>
      <c r="I201" s="65"/>
      <c r="J201" s="65"/>
      <c r="K201" s="65"/>
      <c r="L201" s="65"/>
      <c r="M201" s="65"/>
      <c r="N201" s="65"/>
      <c r="O201" s="65"/>
      <c r="Q201" s="65"/>
      <c r="R201" s="65"/>
      <c r="S201" s="66"/>
      <c r="T201" s="66"/>
      <c r="U201" s="66"/>
      <c r="V201" s="66"/>
      <c r="W201" s="66"/>
      <c r="X201" s="66"/>
      <c r="Y201" s="66"/>
      <c r="Z201" s="66"/>
      <c r="AA201" s="66"/>
      <c r="AB201" s="66"/>
      <c r="AC201" s="65"/>
      <c r="AD201" s="65"/>
      <c r="AE201" s="65"/>
      <c r="AF201" s="65"/>
      <c r="AG201" s="65"/>
      <c r="AI201" s="65">
        <f t="shared" si="371"/>
        <v>0</v>
      </c>
      <c r="AK201" s="67"/>
      <c r="AL201" s="67"/>
      <c r="AM201" s="67"/>
      <c r="AN201" s="67"/>
      <c r="AO201" s="67">
        <f t="shared" si="372"/>
        <v>0</v>
      </c>
      <c r="AP201" s="67">
        <f t="shared" si="373"/>
        <v>0</v>
      </c>
      <c r="AQ201" s="67">
        <f t="shared" si="374"/>
        <v>0</v>
      </c>
      <c r="AR201" s="67">
        <f t="shared" si="375"/>
        <v>0</v>
      </c>
      <c r="AS201" s="67">
        <f t="shared" si="368"/>
        <v>0</v>
      </c>
      <c r="AT201" s="67">
        <f t="shared" si="26"/>
        <v>0</v>
      </c>
      <c r="AU201" s="68"/>
      <c r="AV201" s="69">
        <f t="shared" si="367"/>
        <v>0</v>
      </c>
      <c r="AW201" s="69">
        <f t="shared" si="367"/>
        <v>0</v>
      </c>
      <c r="AX201" s="69">
        <f t="shared" si="367"/>
        <v>0</v>
      </c>
      <c r="AY201" s="69">
        <f t="shared" si="367"/>
        <v>0</v>
      </c>
      <c r="AZ201" s="67">
        <f t="shared" si="376"/>
        <v>0</v>
      </c>
      <c r="BA201" s="69">
        <f t="shared" si="377"/>
        <v>0</v>
      </c>
      <c r="BB201" s="69">
        <f t="shared" si="378"/>
        <v>0</v>
      </c>
      <c r="BC201" s="69">
        <f t="shared" si="379"/>
        <v>0</v>
      </c>
      <c r="BD201" s="69">
        <f t="shared" si="28"/>
        <v>0</v>
      </c>
      <c r="BE201" s="69">
        <f t="shared" si="369"/>
        <v>0</v>
      </c>
      <c r="BF201" s="69">
        <f t="shared" si="380"/>
        <v>0</v>
      </c>
      <c r="BG201" s="69">
        <f t="shared" si="381"/>
        <v>0</v>
      </c>
      <c r="BH201" s="69">
        <f t="shared" si="382"/>
        <v>0</v>
      </c>
      <c r="BI201" s="69">
        <f t="shared" si="383"/>
        <v>0</v>
      </c>
      <c r="BJ201" s="69">
        <f t="shared" si="240"/>
        <v>0</v>
      </c>
      <c r="BK201" s="69">
        <f t="shared" si="384"/>
        <v>0</v>
      </c>
      <c r="BL201" s="69">
        <f t="shared" si="241"/>
        <v>0</v>
      </c>
      <c r="BM201" s="69"/>
      <c r="BN201" s="69">
        <f t="shared" si="29"/>
        <v>0</v>
      </c>
      <c r="BO201" s="70"/>
      <c r="BP201" s="71">
        <f t="shared" si="385"/>
        <v>0</v>
      </c>
      <c r="BQ201" s="71">
        <f t="shared" si="386"/>
        <v>0</v>
      </c>
      <c r="BR201" s="71">
        <f t="shared" si="387"/>
        <v>0</v>
      </c>
      <c r="BS201" s="71">
        <f t="shared" si="388"/>
        <v>0</v>
      </c>
      <c r="BT201" s="71">
        <f t="shared" si="277"/>
        <v>0</v>
      </c>
      <c r="BU201" s="71">
        <f t="shared" si="389"/>
        <v>0</v>
      </c>
      <c r="BW201" s="68"/>
      <c r="BX201" s="71">
        <f t="shared" si="360"/>
        <v>0</v>
      </c>
      <c r="BY201" s="71">
        <f t="shared" si="360"/>
        <v>0</v>
      </c>
      <c r="BZ201" s="71">
        <f t="shared" si="360"/>
        <v>0</v>
      </c>
      <c r="CA201" s="71">
        <f t="shared" si="360"/>
        <v>0</v>
      </c>
      <c r="CB201" s="71">
        <f t="shared" si="360"/>
        <v>0</v>
      </c>
      <c r="CC201" s="71">
        <f t="shared" si="360"/>
        <v>0</v>
      </c>
      <c r="CD201" s="71">
        <f t="shared" si="360"/>
        <v>0</v>
      </c>
      <c r="CE201" s="71">
        <f t="shared" si="360"/>
        <v>0</v>
      </c>
      <c r="CF201" s="71">
        <f t="shared" si="360"/>
        <v>0</v>
      </c>
      <c r="CG201" s="71">
        <f t="shared" si="360"/>
        <v>0</v>
      </c>
      <c r="CH201" s="71">
        <f t="shared" si="360"/>
        <v>0</v>
      </c>
      <c r="CI201" s="71">
        <f t="shared" si="360"/>
        <v>0</v>
      </c>
      <c r="CJ201" s="71">
        <f t="shared" si="360"/>
        <v>0</v>
      </c>
      <c r="CK201" s="71">
        <f t="shared" si="360"/>
        <v>0</v>
      </c>
      <c r="CL201" s="71">
        <f t="shared" si="360"/>
        <v>0</v>
      </c>
      <c r="CM201" s="71">
        <f t="shared" si="360"/>
        <v>0</v>
      </c>
      <c r="CN201" s="71">
        <f t="shared" si="279"/>
        <v>0</v>
      </c>
      <c r="CQ201" s="72">
        <f t="shared" si="252"/>
        <v>0</v>
      </c>
      <c r="CR201" s="72">
        <f t="shared" si="253"/>
        <v>0</v>
      </c>
      <c r="CS201" s="72">
        <f>+S201*$BP201</f>
        <v>0</v>
      </c>
      <c r="CT201" s="72">
        <f>+T201*$BP201</f>
        <v>0</v>
      </c>
      <c r="CU201" s="72">
        <f>+U201*$BP201</f>
        <v>0</v>
      </c>
      <c r="CV201" s="72">
        <f t="shared" ref="CV201:DD204" si="390">+V201*$BP201</f>
        <v>0</v>
      </c>
      <c r="CW201" s="72">
        <f t="shared" si="390"/>
        <v>0</v>
      </c>
      <c r="CX201" s="72">
        <f t="shared" si="390"/>
        <v>0</v>
      </c>
      <c r="CY201" s="72">
        <f t="shared" si="390"/>
        <v>0</v>
      </c>
      <c r="CZ201" s="72">
        <f t="shared" si="390"/>
        <v>0</v>
      </c>
      <c r="DA201" s="72">
        <f t="shared" si="390"/>
        <v>0</v>
      </c>
      <c r="DB201" s="72">
        <f t="shared" si="390"/>
        <v>0</v>
      </c>
      <c r="DC201" s="72">
        <f t="shared" si="390"/>
        <v>0</v>
      </c>
      <c r="DD201" s="72">
        <f t="shared" si="390"/>
        <v>0</v>
      </c>
      <c r="DE201" s="72">
        <f t="shared" si="308"/>
        <v>0</v>
      </c>
      <c r="DF201" s="72">
        <f t="shared" si="308"/>
        <v>0</v>
      </c>
      <c r="DG201" s="73"/>
      <c r="DI201" s="72">
        <f t="shared" si="361"/>
        <v>0</v>
      </c>
      <c r="DJ201" s="72">
        <f t="shared" si="361"/>
        <v>0</v>
      </c>
      <c r="DK201" s="72">
        <f t="shared" si="361"/>
        <v>0</v>
      </c>
      <c r="DL201" s="72">
        <f t="shared" si="361"/>
        <v>0</v>
      </c>
      <c r="DM201" s="72">
        <f t="shared" si="361"/>
        <v>0</v>
      </c>
      <c r="DN201" s="72">
        <f t="shared" si="361"/>
        <v>0</v>
      </c>
      <c r="DO201" s="72">
        <f t="shared" si="361"/>
        <v>0</v>
      </c>
      <c r="DP201" s="72">
        <f t="shared" si="361"/>
        <v>0</v>
      </c>
      <c r="DQ201" s="72">
        <f t="shared" si="361"/>
        <v>0</v>
      </c>
      <c r="DR201" s="72">
        <f t="shared" si="361"/>
        <v>0</v>
      </c>
      <c r="DS201" s="72">
        <f t="shared" si="361"/>
        <v>0</v>
      </c>
      <c r="DT201" s="72">
        <f t="shared" si="361"/>
        <v>0</v>
      </c>
      <c r="DU201" s="72">
        <f t="shared" si="361"/>
        <v>0</v>
      </c>
      <c r="DV201" s="72">
        <f t="shared" si="361"/>
        <v>0</v>
      </c>
      <c r="DW201" s="72">
        <f t="shared" si="361"/>
        <v>0</v>
      </c>
      <c r="DX201" s="72">
        <f t="shared" si="361"/>
        <v>0</v>
      </c>
      <c r="EA201" s="72">
        <f t="shared" si="254"/>
        <v>0</v>
      </c>
      <c r="EB201" s="72">
        <f t="shared" si="255"/>
        <v>0</v>
      </c>
      <c r="EC201" s="72">
        <f>+S201*$BR201</f>
        <v>0</v>
      </c>
      <c r="ED201" s="72">
        <f>+T201*$BR201</f>
        <v>0</v>
      </c>
      <c r="EE201" s="72">
        <f>+U201*$BR201</f>
        <v>0</v>
      </c>
      <c r="EF201" s="72">
        <f t="shared" ref="EF201:EN204" si="391">+V201*$BR201</f>
        <v>0</v>
      </c>
      <c r="EG201" s="72">
        <f t="shared" si="391"/>
        <v>0</v>
      </c>
      <c r="EH201" s="72">
        <f t="shared" si="391"/>
        <v>0</v>
      </c>
      <c r="EI201" s="72">
        <f t="shared" si="391"/>
        <v>0</v>
      </c>
      <c r="EJ201" s="72">
        <f t="shared" si="391"/>
        <v>0</v>
      </c>
      <c r="EK201" s="72">
        <f t="shared" si="391"/>
        <v>0</v>
      </c>
      <c r="EL201" s="72">
        <f t="shared" si="391"/>
        <v>0</v>
      </c>
      <c r="EM201" s="72">
        <f t="shared" si="391"/>
        <v>0</v>
      </c>
      <c r="EN201" s="72">
        <f t="shared" si="391"/>
        <v>0</v>
      </c>
      <c r="EO201" s="72">
        <f t="shared" si="309"/>
        <v>0</v>
      </c>
      <c r="EP201" s="72">
        <f t="shared" si="309"/>
        <v>0</v>
      </c>
      <c r="ES201" s="72">
        <f t="shared" si="256"/>
        <v>0</v>
      </c>
      <c r="ET201" s="72">
        <f t="shared" si="257"/>
        <v>0</v>
      </c>
      <c r="EU201" s="72">
        <f>+S201*$BS201</f>
        <v>0</v>
      </c>
      <c r="EV201" s="72">
        <f>+T201*$BS201</f>
        <v>0</v>
      </c>
      <c r="EW201" s="72">
        <f>+U201*$BS201</f>
        <v>0</v>
      </c>
      <c r="EX201" s="72">
        <f t="shared" ref="EX201:FF204" si="392">+V201*$BS201</f>
        <v>0</v>
      </c>
      <c r="EY201" s="72">
        <f t="shared" si="392"/>
        <v>0</v>
      </c>
      <c r="EZ201" s="72">
        <f t="shared" si="392"/>
        <v>0</v>
      </c>
      <c r="FA201" s="72">
        <f t="shared" si="392"/>
        <v>0</v>
      </c>
      <c r="FB201" s="72">
        <f t="shared" si="392"/>
        <v>0</v>
      </c>
      <c r="FC201" s="72">
        <f t="shared" si="392"/>
        <v>0</v>
      </c>
      <c r="FD201" s="72">
        <f t="shared" si="392"/>
        <v>0</v>
      </c>
      <c r="FE201" s="72">
        <f t="shared" si="392"/>
        <v>0</v>
      </c>
      <c r="FF201" s="72">
        <f t="shared" si="392"/>
        <v>0</v>
      </c>
      <c r="FG201" s="72">
        <f t="shared" si="310"/>
        <v>0</v>
      </c>
      <c r="FH201" s="72">
        <f t="shared" si="310"/>
        <v>0</v>
      </c>
      <c r="FK201" s="72">
        <f t="shared" si="370"/>
        <v>0</v>
      </c>
      <c r="FL201" s="72">
        <f t="shared" si="370"/>
        <v>0</v>
      </c>
      <c r="FM201" s="72">
        <f t="shared" si="370"/>
        <v>0</v>
      </c>
      <c r="FN201" s="72">
        <f t="shared" si="370"/>
        <v>0</v>
      </c>
      <c r="FO201" s="72">
        <f t="shared" si="370"/>
        <v>0</v>
      </c>
      <c r="FP201" s="72">
        <f t="shared" si="370"/>
        <v>0</v>
      </c>
      <c r="FQ201" s="72">
        <f t="shared" si="370"/>
        <v>0</v>
      </c>
      <c r="FR201" s="72">
        <f t="shared" si="370"/>
        <v>0</v>
      </c>
      <c r="FS201" s="72">
        <f t="shared" si="370"/>
        <v>0</v>
      </c>
      <c r="FT201" s="72">
        <f t="shared" si="370"/>
        <v>0</v>
      </c>
      <c r="FU201" s="72">
        <f t="shared" si="370"/>
        <v>0</v>
      </c>
      <c r="FV201" s="72">
        <f t="shared" si="370"/>
        <v>0</v>
      </c>
      <c r="FW201" s="72">
        <f t="shared" si="370"/>
        <v>0</v>
      </c>
      <c r="FX201" s="72">
        <f t="shared" si="370"/>
        <v>0</v>
      </c>
      <c r="FY201" s="72">
        <f t="shared" si="370"/>
        <v>0</v>
      </c>
      <c r="FZ201" s="72">
        <f t="shared" si="370"/>
        <v>0</v>
      </c>
    </row>
    <row r="202" spans="2:182" s="63" customFormat="1" hidden="1" x14ac:dyDescent="0.25">
      <c r="B202" s="62"/>
      <c r="C202" s="60"/>
      <c r="D202" s="61"/>
      <c r="E202" s="74"/>
      <c r="F202" s="74"/>
      <c r="H202" s="65"/>
      <c r="I202" s="65"/>
      <c r="J202" s="65"/>
      <c r="K202" s="65"/>
      <c r="L202" s="65"/>
      <c r="M202" s="65"/>
      <c r="N202" s="65"/>
      <c r="O202" s="65"/>
      <c r="Q202" s="65"/>
      <c r="R202" s="65"/>
      <c r="S202" s="66"/>
      <c r="T202" s="66"/>
      <c r="U202" s="66"/>
      <c r="V202" s="66"/>
      <c r="W202" s="66"/>
      <c r="X202" s="66"/>
      <c r="Y202" s="66"/>
      <c r="Z202" s="66"/>
      <c r="AA202" s="66"/>
      <c r="AB202" s="66"/>
      <c r="AC202" s="65"/>
      <c r="AD202" s="65"/>
      <c r="AE202" s="65"/>
      <c r="AF202" s="65"/>
      <c r="AG202" s="65"/>
      <c r="AI202" s="65">
        <f t="shared" si="371"/>
        <v>0</v>
      </c>
      <c r="AK202" s="67"/>
      <c r="AL202" s="67"/>
      <c r="AM202" s="67"/>
      <c r="AN202" s="67"/>
      <c r="AO202" s="67">
        <f t="shared" si="372"/>
        <v>0</v>
      </c>
      <c r="AP202" s="67">
        <f t="shared" si="373"/>
        <v>0</v>
      </c>
      <c r="AQ202" s="67">
        <f t="shared" si="374"/>
        <v>0</v>
      </c>
      <c r="AR202" s="67">
        <f t="shared" si="375"/>
        <v>0</v>
      </c>
      <c r="AS202" s="67">
        <f t="shared" si="368"/>
        <v>0</v>
      </c>
      <c r="AT202" s="67">
        <f t="shared" si="26"/>
        <v>0</v>
      </c>
      <c r="AU202" s="68"/>
      <c r="AV202" s="69">
        <f t="shared" si="367"/>
        <v>0</v>
      </c>
      <c r="AW202" s="69">
        <f t="shared" si="367"/>
        <v>0</v>
      </c>
      <c r="AX202" s="69">
        <f t="shared" si="367"/>
        <v>0</v>
      </c>
      <c r="AY202" s="69">
        <f t="shared" si="367"/>
        <v>0</v>
      </c>
      <c r="AZ202" s="67">
        <f t="shared" si="376"/>
        <v>0</v>
      </c>
      <c r="BA202" s="69">
        <f t="shared" si="377"/>
        <v>0</v>
      </c>
      <c r="BB202" s="69">
        <f t="shared" si="378"/>
        <v>0</v>
      </c>
      <c r="BC202" s="69">
        <f t="shared" si="379"/>
        <v>0</v>
      </c>
      <c r="BD202" s="69">
        <f t="shared" si="28"/>
        <v>0</v>
      </c>
      <c r="BE202" s="69">
        <f t="shared" si="369"/>
        <v>0</v>
      </c>
      <c r="BF202" s="69">
        <f t="shared" si="380"/>
        <v>0</v>
      </c>
      <c r="BG202" s="69">
        <f t="shared" si="381"/>
        <v>0</v>
      </c>
      <c r="BH202" s="69">
        <f t="shared" si="382"/>
        <v>0</v>
      </c>
      <c r="BI202" s="69">
        <f t="shared" si="383"/>
        <v>0</v>
      </c>
      <c r="BJ202" s="69">
        <f t="shared" si="240"/>
        <v>0</v>
      </c>
      <c r="BK202" s="69">
        <f t="shared" si="384"/>
        <v>0</v>
      </c>
      <c r="BL202" s="69">
        <f t="shared" si="241"/>
        <v>0</v>
      </c>
      <c r="BM202" s="69"/>
      <c r="BN202" s="69">
        <f t="shared" si="29"/>
        <v>0</v>
      </c>
      <c r="BO202" s="70"/>
      <c r="BP202" s="71">
        <f t="shared" si="385"/>
        <v>0</v>
      </c>
      <c r="BQ202" s="71">
        <f t="shared" si="386"/>
        <v>0</v>
      </c>
      <c r="BR202" s="71">
        <f t="shared" si="387"/>
        <v>0</v>
      </c>
      <c r="BS202" s="71">
        <f t="shared" si="388"/>
        <v>0</v>
      </c>
      <c r="BT202" s="71">
        <f t="shared" si="277"/>
        <v>0</v>
      </c>
      <c r="BU202" s="71">
        <f t="shared" si="389"/>
        <v>0</v>
      </c>
      <c r="BW202" s="68"/>
      <c r="BX202" s="71">
        <f t="shared" si="360"/>
        <v>0</v>
      </c>
      <c r="BY202" s="71">
        <f t="shared" si="360"/>
        <v>0</v>
      </c>
      <c r="BZ202" s="71">
        <f t="shared" si="360"/>
        <v>0</v>
      </c>
      <c r="CA202" s="71">
        <f t="shared" si="360"/>
        <v>0</v>
      </c>
      <c r="CB202" s="71">
        <f t="shared" si="360"/>
        <v>0</v>
      </c>
      <c r="CC202" s="71">
        <f t="shared" si="360"/>
        <v>0</v>
      </c>
      <c r="CD202" s="71">
        <f t="shared" si="360"/>
        <v>0</v>
      </c>
      <c r="CE202" s="71">
        <f t="shared" si="360"/>
        <v>0</v>
      </c>
      <c r="CF202" s="71">
        <f t="shared" si="360"/>
        <v>0</v>
      </c>
      <c r="CG202" s="71">
        <f t="shared" si="360"/>
        <v>0</v>
      </c>
      <c r="CH202" s="71">
        <f t="shared" si="360"/>
        <v>0</v>
      </c>
      <c r="CI202" s="71">
        <f t="shared" si="360"/>
        <v>0</v>
      </c>
      <c r="CJ202" s="71">
        <f t="shared" si="360"/>
        <v>0</v>
      </c>
      <c r="CK202" s="71">
        <f t="shared" si="360"/>
        <v>0</v>
      </c>
      <c r="CL202" s="71">
        <f t="shared" si="360"/>
        <v>0</v>
      </c>
      <c r="CM202" s="71">
        <f t="shared" si="360"/>
        <v>0</v>
      </c>
      <c r="CN202" s="71">
        <f t="shared" si="279"/>
        <v>0</v>
      </c>
      <c r="CQ202" s="72">
        <f t="shared" ref="CQ202:CU204" si="393">+Q202*$BP202</f>
        <v>0</v>
      </c>
      <c r="CR202" s="72">
        <f t="shared" si="393"/>
        <v>0</v>
      </c>
      <c r="CS202" s="72">
        <f t="shared" si="393"/>
        <v>0</v>
      </c>
      <c r="CT202" s="72">
        <f t="shared" si="393"/>
        <v>0</v>
      </c>
      <c r="CU202" s="72">
        <f t="shared" si="393"/>
        <v>0</v>
      </c>
      <c r="CV202" s="72">
        <f t="shared" si="390"/>
        <v>0</v>
      </c>
      <c r="CW202" s="72">
        <f t="shared" si="390"/>
        <v>0</v>
      </c>
      <c r="CX202" s="72">
        <f t="shared" si="390"/>
        <v>0</v>
      </c>
      <c r="CY202" s="72">
        <f t="shared" si="390"/>
        <v>0</v>
      </c>
      <c r="CZ202" s="72">
        <f t="shared" si="390"/>
        <v>0</v>
      </c>
      <c r="DA202" s="72">
        <f t="shared" si="390"/>
        <v>0</v>
      </c>
      <c r="DB202" s="72">
        <f t="shared" si="390"/>
        <v>0</v>
      </c>
      <c r="DC202" s="72">
        <f t="shared" si="390"/>
        <v>0</v>
      </c>
      <c r="DD202" s="72">
        <f t="shared" si="390"/>
        <v>0</v>
      </c>
      <c r="DE202" s="72">
        <f t="shared" si="308"/>
        <v>0</v>
      </c>
      <c r="DF202" s="72">
        <f t="shared" si="308"/>
        <v>0</v>
      </c>
      <c r="DG202" s="73"/>
      <c r="DI202" s="72">
        <f t="shared" si="361"/>
        <v>0</v>
      </c>
      <c r="DJ202" s="72">
        <f t="shared" si="361"/>
        <v>0</v>
      </c>
      <c r="DK202" s="72">
        <f t="shared" si="361"/>
        <v>0</v>
      </c>
      <c r="DL202" s="72">
        <f t="shared" si="361"/>
        <v>0</v>
      </c>
      <c r="DM202" s="72">
        <f t="shared" si="361"/>
        <v>0</v>
      </c>
      <c r="DN202" s="72">
        <f t="shared" si="361"/>
        <v>0</v>
      </c>
      <c r="DO202" s="72">
        <f t="shared" si="361"/>
        <v>0</v>
      </c>
      <c r="DP202" s="72">
        <f t="shared" si="361"/>
        <v>0</v>
      </c>
      <c r="DQ202" s="72">
        <f t="shared" si="361"/>
        <v>0</v>
      </c>
      <c r="DR202" s="72">
        <f t="shared" si="361"/>
        <v>0</v>
      </c>
      <c r="DS202" s="72">
        <f t="shared" si="361"/>
        <v>0</v>
      </c>
      <c r="DT202" s="72">
        <f t="shared" si="361"/>
        <v>0</v>
      </c>
      <c r="DU202" s="72">
        <f t="shared" si="361"/>
        <v>0</v>
      </c>
      <c r="DV202" s="72">
        <f t="shared" si="361"/>
        <v>0</v>
      </c>
      <c r="DW202" s="72">
        <f t="shared" si="361"/>
        <v>0</v>
      </c>
      <c r="DX202" s="72">
        <f t="shared" si="361"/>
        <v>0</v>
      </c>
      <c r="EA202" s="72">
        <f t="shared" ref="EA202:EE204" si="394">+Q202*$BR202</f>
        <v>0</v>
      </c>
      <c r="EB202" s="72">
        <f t="shared" si="394"/>
        <v>0</v>
      </c>
      <c r="EC202" s="72">
        <f t="shared" si="394"/>
        <v>0</v>
      </c>
      <c r="ED202" s="72">
        <f t="shared" si="394"/>
        <v>0</v>
      </c>
      <c r="EE202" s="72">
        <f t="shared" si="394"/>
        <v>0</v>
      </c>
      <c r="EF202" s="72">
        <f t="shared" si="391"/>
        <v>0</v>
      </c>
      <c r="EG202" s="72">
        <f t="shared" si="391"/>
        <v>0</v>
      </c>
      <c r="EH202" s="72">
        <f t="shared" si="391"/>
        <v>0</v>
      </c>
      <c r="EI202" s="72">
        <f t="shared" si="391"/>
        <v>0</v>
      </c>
      <c r="EJ202" s="72">
        <f t="shared" si="391"/>
        <v>0</v>
      </c>
      <c r="EK202" s="72">
        <f t="shared" si="391"/>
        <v>0</v>
      </c>
      <c r="EL202" s="72">
        <f t="shared" si="391"/>
        <v>0</v>
      </c>
      <c r="EM202" s="72">
        <f t="shared" si="391"/>
        <v>0</v>
      </c>
      <c r="EN202" s="72">
        <f t="shared" si="391"/>
        <v>0</v>
      </c>
      <c r="EO202" s="72">
        <f t="shared" si="309"/>
        <v>0</v>
      </c>
      <c r="EP202" s="72">
        <f t="shared" si="309"/>
        <v>0</v>
      </c>
      <c r="ES202" s="72">
        <f t="shared" ref="ES202:EW204" si="395">+Q202*$BS202</f>
        <v>0</v>
      </c>
      <c r="ET202" s="72">
        <f t="shared" si="395"/>
        <v>0</v>
      </c>
      <c r="EU202" s="72">
        <f t="shared" si="395"/>
        <v>0</v>
      </c>
      <c r="EV202" s="72">
        <f t="shared" si="395"/>
        <v>0</v>
      </c>
      <c r="EW202" s="72">
        <f t="shared" si="395"/>
        <v>0</v>
      </c>
      <c r="EX202" s="72">
        <f t="shared" si="392"/>
        <v>0</v>
      </c>
      <c r="EY202" s="72">
        <f t="shared" si="392"/>
        <v>0</v>
      </c>
      <c r="EZ202" s="72">
        <f t="shared" si="392"/>
        <v>0</v>
      </c>
      <c r="FA202" s="72">
        <f t="shared" si="392"/>
        <v>0</v>
      </c>
      <c r="FB202" s="72">
        <f t="shared" si="392"/>
        <v>0</v>
      </c>
      <c r="FC202" s="72">
        <f t="shared" si="392"/>
        <v>0</v>
      </c>
      <c r="FD202" s="72">
        <f t="shared" si="392"/>
        <v>0</v>
      </c>
      <c r="FE202" s="72">
        <f t="shared" si="392"/>
        <v>0</v>
      </c>
      <c r="FF202" s="72">
        <f t="shared" si="392"/>
        <v>0</v>
      </c>
      <c r="FG202" s="72">
        <f t="shared" si="310"/>
        <v>0</v>
      </c>
      <c r="FH202" s="72">
        <f t="shared" si="310"/>
        <v>0</v>
      </c>
      <c r="FK202" s="72">
        <f t="shared" si="370"/>
        <v>0</v>
      </c>
      <c r="FL202" s="72">
        <f t="shared" si="370"/>
        <v>0</v>
      </c>
      <c r="FM202" s="72">
        <f t="shared" si="370"/>
        <v>0</v>
      </c>
      <c r="FN202" s="72">
        <f t="shared" si="370"/>
        <v>0</v>
      </c>
      <c r="FO202" s="72">
        <f t="shared" si="370"/>
        <v>0</v>
      </c>
      <c r="FP202" s="72">
        <f t="shared" si="370"/>
        <v>0</v>
      </c>
      <c r="FQ202" s="72">
        <f t="shared" si="370"/>
        <v>0</v>
      </c>
      <c r="FR202" s="72">
        <f t="shared" si="370"/>
        <v>0</v>
      </c>
      <c r="FS202" s="72">
        <f t="shared" si="370"/>
        <v>0</v>
      </c>
      <c r="FT202" s="72">
        <f t="shared" si="370"/>
        <v>0</v>
      </c>
      <c r="FU202" s="72">
        <f t="shared" si="370"/>
        <v>0</v>
      </c>
      <c r="FV202" s="72">
        <f t="shared" si="370"/>
        <v>0</v>
      </c>
      <c r="FW202" s="72">
        <f t="shared" si="370"/>
        <v>0</v>
      </c>
      <c r="FX202" s="72">
        <f t="shared" si="370"/>
        <v>0</v>
      </c>
      <c r="FY202" s="72">
        <f t="shared" si="370"/>
        <v>0</v>
      </c>
      <c r="FZ202" s="72">
        <f t="shared" si="370"/>
        <v>0</v>
      </c>
    </row>
    <row r="203" spans="2:182" s="63" customFormat="1" hidden="1" x14ac:dyDescent="0.25">
      <c r="B203" s="62"/>
      <c r="C203" s="60"/>
      <c r="D203" s="61"/>
      <c r="E203" s="74"/>
      <c r="F203" s="74"/>
      <c r="H203" s="65"/>
      <c r="I203" s="65"/>
      <c r="J203" s="65"/>
      <c r="K203" s="65"/>
      <c r="L203" s="65"/>
      <c r="M203" s="65"/>
      <c r="N203" s="65"/>
      <c r="O203" s="65"/>
      <c r="Q203" s="65"/>
      <c r="R203" s="65"/>
      <c r="S203" s="66"/>
      <c r="T203" s="66"/>
      <c r="U203" s="66"/>
      <c r="V203" s="66"/>
      <c r="W203" s="66"/>
      <c r="X203" s="66"/>
      <c r="Y203" s="66"/>
      <c r="Z203" s="66"/>
      <c r="AA203" s="66"/>
      <c r="AB203" s="66"/>
      <c r="AC203" s="65"/>
      <c r="AD203" s="65"/>
      <c r="AE203" s="65"/>
      <c r="AF203" s="65"/>
      <c r="AG203" s="65"/>
      <c r="AI203" s="65">
        <f t="shared" si="371"/>
        <v>0</v>
      </c>
      <c r="AK203" s="67"/>
      <c r="AL203" s="67"/>
      <c r="AM203" s="67"/>
      <c r="AN203" s="67"/>
      <c r="AO203" s="67">
        <f t="shared" si="372"/>
        <v>0</v>
      </c>
      <c r="AP203" s="67">
        <f t="shared" si="373"/>
        <v>0</v>
      </c>
      <c r="AQ203" s="67">
        <f t="shared" si="374"/>
        <v>0</v>
      </c>
      <c r="AR203" s="67">
        <f t="shared" si="375"/>
        <v>0</v>
      </c>
      <c r="AS203" s="67">
        <f t="shared" si="368"/>
        <v>0</v>
      </c>
      <c r="AT203" s="67">
        <f t="shared" si="26"/>
        <v>0</v>
      </c>
      <c r="AU203" s="68"/>
      <c r="AV203" s="69">
        <f t="shared" si="367"/>
        <v>0</v>
      </c>
      <c r="AW203" s="69">
        <f t="shared" si="367"/>
        <v>0</v>
      </c>
      <c r="AX203" s="69">
        <f t="shared" si="367"/>
        <v>0</v>
      </c>
      <c r="AY203" s="69">
        <f t="shared" si="367"/>
        <v>0</v>
      </c>
      <c r="AZ203" s="67">
        <f t="shared" si="376"/>
        <v>0</v>
      </c>
      <c r="BA203" s="69">
        <f t="shared" si="377"/>
        <v>0</v>
      </c>
      <c r="BB203" s="69">
        <f t="shared" si="378"/>
        <v>0</v>
      </c>
      <c r="BC203" s="69">
        <f t="shared" si="379"/>
        <v>0</v>
      </c>
      <c r="BD203" s="69">
        <f t="shared" si="28"/>
        <v>0</v>
      </c>
      <c r="BE203" s="69">
        <f t="shared" si="369"/>
        <v>0</v>
      </c>
      <c r="BF203" s="69">
        <f t="shared" si="380"/>
        <v>0</v>
      </c>
      <c r="BG203" s="69">
        <f t="shared" si="381"/>
        <v>0</v>
      </c>
      <c r="BH203" s="69">
        <f t="shared" si="382"/>
        <v>0</v>
      </c>
      <c r="BI203" s="69">
        <f t="shared" si="383"/>
        <v>0</v>
      </c>
      <c r="BJ203" s="69">
        <f t="shared" si="240"/>
        <v>0</v>
      </c>
      <c r="BK203" s="69">
        <f t="shared" si="384"/>
        <v>0</v>
      </c>
      <c r="BL203" s="69">
        <f t="shared" si="241"/>
        <v>0</v>
      </c>
      <c r="BM203" s="69"/>
      <c r="BN203" s="69">
        <f t="shared" si="29"/>
        <v>0</v>
      </c>
      <c r="BO203" s="70"/>
      <c r="BP203" s="71">
        <f t="shared" si="385"/>
        <v>0</v>
      </c>
      <c r="BQ203" s="71">
        <f t="shared" si="386"/>
        <v>0</v>
      </c>
      <c r="BR203" s="71">
        <f t="shared" si="387"/>
        <v>0</v>
      </c>
      <c r="BS203" s="71">
        <f t="shared" si="388"/>
        <v>0</v>
      </c>
      <c r="BT203" s="71">
        <f t="shared" si="277"/>
        <v>0</v>
      </c>
      <c r="BU203" s="71">
        <f t="shared" si="389"/>
        <v>0</v>
      </c>
      <c r="BW203" s="68"/>
      <c r="BX203" s="71">
        <f t="shared" si="360"/>
        <v>0</v>
      </c>
      <c r="BY203" s="71">
        <f t="shared" si="360"/>
        <v>0</v>
      </c>
      <c r="BZ203" s="71">
        <f t="shared" si="360"/>
        <v>0</v>
      </c>
      <c r="CA203" s="71">
        <f t="shared" si="360"/>
        <v>0</v>
      </c>
      <c r="CB203" s="71">
        <f t="shared" si="360"/>
        <v>0</v>
      </c>
      <c r="CC203" s="71">
        <f t="shared" si="360"/>
        <v>0</v>
      </c>
      <c r="CD203" s="71">
        <f t="shared" si="360"/>
        <v>0</v>
      </c>
      <c r="CE203" s="71">
        <f t="shared" si="360"/>
        <v>0</v>
      </c>
      <c r="CF203" s="71">
        <f t="shared" si="360"/>
        <v>0</v>
      </c>
      <c r="CG203" s="71">
        <f t="shared" si="360"/>
        <v>0</v>
      </c>
      <c r="CH203" s="71">
        <f t="shared" si="360"/>
        <v>0</v>
      </c>
      <c r="CI203" s="71">
        <f t="shared" si="360"/>
        <v>0</v>
      </c>
      <c r="CJ203" s="71">
        <f t="shared" si="360"/>
        <v>0</v>
      </c>
      <c r="CK203" s="71">
        <f t="shared" si="360"/>
        <v>0</v>
      </c>
      <c r="CL203" s="71">
        <f t="shared" si="360"/>
        <v>0</v>
      </c>
      <c r="CM203" s="71">
        <f t="shared" si="360"/>
        <v>0</v>
      </c>
      <c r="CN203" s="71">
        <f t="shared" si="279"/>
        <v>0</v>
      </c>
      <c r="CQ203" s="72">
        <f t="shared" si="393"/>
        <v>0</v>
      </c>
      <c r="CR203" s="72">
        <f t="shared" si="393"/>
        <v>0</v>
      </c>
      <c r="CS203" s="72">
        <f t="shared" si="393"/>
        <v>0</v>
      </c>
      <c r="CT203" s="72">
        <f t="shared" si="393"/>
        <v>0</v>
      </c>
      <c r="CU203" s="72">
        <f t="shared" si="393"/>
        <v>0</v>
      </c>
      <c r="CV203" s="72">
        <f t="shared" si="390"/>
        <v>0</v>
      </c>
      <c r="CW203" s="72">
        <f t="shared" si="390"/>
        <v>0</v>
      </c>
      <c r="CX203" s="72">
        <f t="shared" si="390"/>
        <v>0</v>
      </c>
      <c r="CY203" s="72">
        <f t="shared" si="390"/>
        <v>0</v>
      </c>
      <c r="CZ203" s="72">
        <f t="shared" si="390"/>
        <v>0</v>
      </c>
      <c r="DA203" s="72">
        <f t="shared" si="390"/>
        <v>0</v>
      </c>
      <c r="DB203" s="72">
        <f t="shared" si="390"/>
        <v>0</v>
      </c>
      <c r="DC203" s="72">
        <f t="shared" si="390"/>
        <v>0</v>
      </c>
      <c r="DD203" s="72">
        <f t="shared" si="390"/>
        <v>0</v>
      </c>
      <c r="DE203" s="72">
        <f t="shared" si="308"/>
        <v>0</v>
      </c>
      <c r="DF203" s="72">
        <f t="shared" si="308"/>
        <v>0</v>
      </c>
      <c r="DG203" s="73"/>
      <c r="DI203" s="72">
        <f t="shared" si="361"/>
        <v>0</v>
      </c>
      <c r="DJ203" s="72">
        <f t="shared" si="361"/>
        <v>0</v>
      </c>
      <c r="DK203" s="72">
        <f t="shared" si="361"/>
        <v>0</v>
      </c>
      <c r="DL203" s="72">
        <f t="shared" si="361"/>
        <v>0</v>
      </c>
      <c r="DM203" s="72">
        <f t="shared" si="361"/>
        <v>0</v>
      </c>
      <c r="DN203" s="72">
        <f t="shared" si="361"/>
        <v>0</v>
      </c>
      <c r="DO203" s="72">
        <f t="shared" si="361"/>
        <v>0</v>
      </c>
      <c r="DP203" s="72">
        <f t="shared" si="361"/>
        <v>0</v>
      </c>
      <c r="DQ203" s="72">
        <f t="shared" si="361"/>
        <v>0</v>
      </c>
      <c r="DR203" s="72">
        <f t="shared" si="361"/>
        <v>0</v>
      </c>
      <c r="DS203" s="72">
        <f t="shared" si="361"/>
        <v>0</v>
      </c>
      <c r="DT203" s="72">
        <f t="shared" si="361"/>
        <v>0</v>
      </c>
      <c r="DU203" s="72">
        <f t="shared" si="361"/>
        <v>0</v>
      </c>
      <c r="DV203" s="72">
        <f t="shared" si="361"/>
        <v>0</v>
      </c>
      <c r="DW203" s="72">
        <f t="shared" si="361"/>
        <v>0</v>
      </c>
      <c r="DX203" s="72">
        <f t="shared" si="361"/>
        <v>0</v>
      </c>
      <c r="EA203" s="72">
        <f t="shared" si="394"/>
        <v>0</v>
      </c>
      <c r="EB203" s="72">
        <f t="shared" si="394"/>
        <v>0</v>
      </c>
      <c r="EC203" s="72">
        <f t="shared" si="394"/>
        <v>0</v>
      </c>
      <c r="ED203" s="72">
        <f t="shared" si="394"/>
        <v>0</v>
      </c>
      <c r="EE203" s="72">
        <f t="shared" si="394"/>
        <v>0</v>
      </c>
      <c r="EF203" s="72">
        <f t="shared" si="391"/>
        <v>0</v>
      </c>
      <c r="EG203" s="72">
        <f t="shared" si="391"/>
        <v>0</v>
      </c>
      <c r="EH203" s="72">
        <f t="shared" si="391"/>
        <v>0</v>
      </c>
      <c r="EI203" s="72">
        <f t="shared" si="391"/>
        <v>0</v>
      </c>
      <c r="EJ203" s="72">
        <f t="shared" si="391"/>
        <v>0</v>
      </c>
      <c r="EK203" s="72">
        <f t="shared" si="391"/>
        <v>0</v>
      </c>
      <c r="EL203" s="72">
        <f t="shared" si="391"/>
        <v>0</v>
      </c>
      <c r="EM203" s="72">
        <f t="shared" si="391"/>
        <v>0</v>
      </c>
      <c r="EN203" s="72">
        <f t="shared" si="391"/>
        <v>0</v>
      </c>
      <c r="EO203" s="72">
        <f t="shared" si="309"/>
        <v>0</v>
      </c>
      <c r="EP203" s="72">
        <f t="shared" si="309"/>
        <v>0</v>
      </c>
      <c r="ES203" s="72">
        <f t="shared" si="395"/>
        <v>0</v>
      </c>
      <c r="ET203" s="72">
        <f t="shared" si="395"/>
        <v>0</v>
      </c>
      <c r="EU203" s="72">
        <f t="shared" si="395"/>
        <v>0</v>
      </c>
      <c r="EV203" s="72">
        <f t="shared" si="395"/>
        <v>0</v>
      </c>
      <c r="EW203" s="72">
        <f t="shared" si="395"/>
        <v>0</v>
      </c>
      <c r="EX203" s="72">
        <f t="shared" si="392"/>
        <v>0</v>
      </c>
      <c r="EY203" s="72">
        <f t="shared" si="392"/>
        <v>0</v>
      </c>
      <c r="EZ203" s="72">
        <f t="shared" si="392"/>
        <v>0</v>
      </c>
      <c r="FA203" s="72">
        <f t="shared" si="392"/>
        <v>0</v>
      </c>
      <c r="FB203" s="72">
        <f t="shared" si="392"/>
        <v>0</v>
      </c>
      <c r="FC203" s="72">
        <f t="shared" si="392"/>
        <v>0</v>
      </c>
      <c r="FD203" s="72">
        <f t="shared" si="392"/>
        <v>0</v>
      </c>
      <c r="FE203" s="72">
        <f t="shared" si="392"/>
        <v>0</v>
      </c>
      <c r="FF203" s="72">
        <f t="shared" si="392"/>
        <v>0</v>
      </c>
      <c r="FG203" s="72">
        <f t="shared" si="310"/>
        <v>0</v>
      </c>
      <c r="FH203" s="72">
        <f t="shared" si="310"/>
        <v>0</v>
      </c>
      <c r="FK203" s="72">
        <f t="shared" si="370"/>
        <v>0</v>
      </c>
      <c r="FL203" s="72">
        <f t="shared" si="370"/>
        <v>0</v>
      </c>
      <c r="FM203" s="72">
        <f t="shared" si="370"/>
        <v>0</v>
      </c>
      <c r="FN203" s="72">
        <f t="shared" si="370"/>
        <v>0</v>
      </c>
      <c r="FO203" s="72">
        <f t="shared" si="370"/>
        <v>0</v>
      </c>
      <c r="FP203" s="72">
        <f t="shared" si="370"/>
        <v>0</v>
      </c>
      <c r="FQ203" s="72">
        <f t="shared" si="370"/>
        <v>0</v>
      </c>
      <c r="FR203" s="72">
        <f t="shared" si="370"/>
        <v>0</v>
      </c>
      <c r="FS203" s="72">
        <f t="shared" si="370"/>
        <v>0</v>
      </c>
      <c r="FT203" s="72">
        <f t="shared" si="370"/>
        <v>0</v>
      </c>
      <c r="FU203" s="72">
        <f t="shared" si="370"/>
        <v>0</v>
      </c>
      <c r="FV203" s="72">
        <f t="shared" si="370"/>
        <v>0</v>
      </c>
      <c r="FW203" s="72">
        <f t="shared" si="370"/>
        <v>0</v>
      </c>
      <c r="FX203" s="72">
        <f t="shared" si="370"/>
        <v>0</v>
      </c>
      <c r="FY203" s="72">
        <f t="shared" si="370"/>
        <v>0</v>
      </c>
      <c r="FZ203" s="72">
        <f t="shared" si="370"/>
        <v>0</v>
      </c>
    </row>
    <row r="204" spans="2:182" s="63" customFormat="1" hidden="1" x14ac:dyDescent="0.25">
      <c r="B204" s="62"/>
      <c r="C204" s="60"/>
      <c r="D204" s="61"/>
      <c r="E204" s="74"/>
      <c r="F204" s="74"/>
      <c r="H204" s="65"/>
      <c r="I204" s="65"/>
      <c r="J204" s="65"/>
      <c r="K204" s="65"/>
      <c r="L204" s="65"/>
      <c r="M204" s="65"/>
      <c r="N204" s="65"/>
      <c r="O204" s="65"/>
      <c r="Q204" s="65"/>
      <c r="R204" s="65"/>
      <c r="S204" s="66"/>
      <c r="T204" s="66"/>
      <c r="U204" s="66"/>
      <c r="V204" s="66"/>
      <c r="W204" s="66"/>
      <c r="X204" s="66"/>
      <c r="Y204" s="66"/>
      <c r="Z204" s="66"/>
      <c r="AA204" s="66"/>
      <c r="AB204" s="66"/>
      <c r="AC204" s="65"/>
      <c r="AD204" s="65"/>
      <c r="AE204" s="65"/>
      <c r="AF204" s="65"/>
      <c r="AG204" s="65"/>
      <c r="AI204" s="65">
        <f t="shared" si="371"/>
        <v>0</v>
      </c>
      <c r="AK204" s="67"/>
      <c r="AL204" s="67"/>
      <c r="AM204" s="67"/>
      <c r="AN204" s="67"/>
      <c r="AO204" s="67">
        <f t="shared" si="372"/>
        <v>0</v>
      </c>
      <c r="AP204" s="67">
        <f t="shared" si="373"/>
        <v>0</v>
      </c>
      <c r="AQ204" s="67">
        <f t="shared" si="374"/>
        <v>0</v>
      </c>
      <c r="AR204" s="67">
        <f t="shared" si="375"/>
        <v>0</v>
      </c>
      <c r="AS204" s="67">
        <f t="shared" si="368"/>
        <v>0</v>
      </c>
      <c r="AT204" s="67">
        <f t="shared" si="26"/>
        <v>0</v>
      </c>
      <c r="AU204" s="68"/>
      <c r="AV204" s="69">
        <f t="shared" si="367"/>
        <v>0</v>
      </c>
      <c r="AW204" s="69">
        <f t="shared" si="367"/>
        <v>0</v>
      </c>
      <c r="AX204" s="69">
        <f t="shared" si="367"/>
        <v>0</v>
      </c>
      <c r="AY204" s="69">
        <f t="shared" si="367"/>
        <v>0</v>
      </c>
      <c r="AZ204" s="67">
        <f t="shared" si="376"/>
        <v>0</v>
      </c>
      <c r="BA204" s="69">
        <f t="shared" si="377"/>
        <v>0</v>
      </c>
      <c r="BB204" s="69">
        <f t="shared" si="378"/>
        <v>0</v>
      </c>
      <c r="BC204" s="69">
        <f t="shared" si="379"/>
        <v>0</v>
      </c>
      <c r="BD204" s="69">
        <f t="shared" si="28"/>
        <v>0</v>
      </c>
      <c r="BE204" s="69">
        <f t="shared" si="369"/>
        <v>0</v>
      </c>
      <c r="BF204" s="69">
        <f t="shared" si="380"/>
        <v>0</v>
      </c>
      <c r="BG204" s="69">
        <f t="shared" si="381"/>
        <v>0</v>
      </c>
      <c r="BH204" s="69">
        <f t="shared" si="382"/>
        <v>0</v>
      </c>
      <c r="BI204" s="69">
        <f t="shared" si="383"/>
        <v>0</v>
      </c>
      <c r="BJ204" s="69">
        <f t="shared" si="240"/>
        <v>0</v>
      </c>
      <c r="BK204" s="69">
        <f t="shared" si="384"/>
        <v>0</v>
      </c>
      <c r="BL204" s="69">
        <f t="shared" si="241"/>
        <v>0</v>
      </c>
      <c r="BM204" s="69"/>
      <c r="BN204" s="69">
        <f t="shared" si="29"/>
        <v>0</v>
      </c>
      <c r="BO204" s="70"/>
      <c r="BP204" s="71">
        <f t="shared" si="385"/>
        <v>0</v>
      </c>
      <c r="BQ204" s="71">
        <f t="shared" si="386"/>
        <v>0</v>
      </c>
      <c r="BR204" s="71">
        <f t="shared" si="387"/>
        <v>0</v>
      </c>
      <c r="BS204" s="71">
        <f t="shared" si="388"/>
        <v>0</v>
      </c>
      <c r="BT204" s="71">
        <f t="shared" si="277"/>
        <v>0</v>
      </c>
      <c r="BU204" s="71">
        <f t="shared" si="389"/>
        <v>0</v>
      </c>
      <c r="BW204" s="68"/>
      <c r="BX204" s="71">
        <f t="shared" si="360"/>
        <v>0</v>
      </c>
      <c r="BY204" s="71">
        <f t="shared" si="360"/>
        <v>0</v>
      </c>
      <c r="BZ204" s="71">
        <f t="shared" si="360"/>
        <v>0</v>
      </c>
      <c r="CA204" s="71">
        <f t="shared" si="360"/>
        <v>0</v>
      </c>
      <c r="CB204" s="71">
        <f t="shared" si="360"/>
        <v>0</v>
      </c>
      <c r="CC204" s="71">
        <f t="shared" si="360"/>
        <v>0</v>
      </c>
      <c r="CD204" s="71">
        <f t="shared" si="360"/>
        <v>0</v>
      </c>
      <c r="CE204" s="71">
        <f t="shared" si="360"/>
        <v>0</v>
      </c>
      <c r="CF204" s="71">
        <f t="shared" si="360"/>
        <v>0</v>
      </c>
      <c r="CG204" s="71">
        <f t="shared" si="360"/>
        <v>0</v>
      </c>
      <c r="CH204" s="71">
        <f t="shared" si="360"/>
        <v>0</v>
      </c>
      <c r="CI204" s="71">
        <f t="shared" si="360"/>
        <v>0</v>
      </c>
      <c r="CJ204" s="71">
        <f t="shared" si="360"/>
        <v>0</v>
      </c>
      <c r="CK204" s="71">
        <f t="shared" si="360"/>
        <v>0</v>
      </c>
      <c r="CL204" s="71">
        <f t="shared" si="360"/>
        <v>0</v>
      </c>
      <c r="CM204" s="71">
        <f>+AF204*$BN204</f>
        <v>0</v>
      </c>
      <c r="CN204" s="71">
        <f t="shared" si="279"/>
        <v>0</v>
      </c>
      <c r="CQ204" s="72">
        <f t="shared" si="393"/>
        <v>0</v>
      </c>
      <c r="CR204" s="72">
        <f t="shared" si="393"/>
        <v>0</v>
      </c>
      <c r="CS204" s="72">
        <f t="shared" si="393"/>
        <v>0</v>
      </c>
      <c r="CT204" s="72">
        <f t="shared" si="393"/>
        <v>0</v>
      </c>
      <c r="CU204" s="72">
        <f t="shared" si="393"/>
        <v>0</v>
      </c>
      <c r="CV204" s="72">
        <f t="shared" si="390"/>
        <v>0</v>
      </c>
      <c r="CW204" s="72">
        <f t="shared" si="390"/>
        <v>0</v>
      </c>
      <c r="CX204" s="72">
        <f t="shared" si="390"/>
        <v>0</v>
      </c>
      <c r="CY204" s="72">
        <f t="shared" si="390"/>
        <v>0</v>
      </c>
      <c r="CZ204" s="72">
        <f t="shared" si="390"/>
        <v>0</v>
      </c>
      <c r="DA204" s="72">
        <f t="shared" si="390"/>
        <v>0</v>
      </c>
      <c r="DB204" s="72">
        <f t="shared" si="390"/>
        <v>0</v>
      </c>
      <c r="DC204" s="72">
        <f t="shared" si="390"/>
        <v>0</v>
      </c>
      <c r="DD204" s="72">
        <f t="shared" si="390"/>
        <v>0</v>
      </c>
      <c r="DE204" s="72">
        <f t="shared" si="308"/>
        <v>0</v>
      </c>
      <c r="DF204" s="72">
        <f t="shared" si="308"/>
        <v>0</v>
      </c>
      <c r="DG204" s="73"/>
      <c r="DI204" s="72">
        <f t="shared" si="361"/>
        <v>0</v>
      </c>
      <c r="DJ204" s="72">
        <f t="shared" si="361"/>
        <v>0</v>
      </c>
      <c r="DK204" s="72">
        <f t="shared" si="361"/>
        <v>0</v>
      </c>
      <c r="DL204" s="72">
        <f t="shared" si="361"/>
        <v>0</v>
      </c>
      <c r="DM204" s="72">
        <f t="shared" si="361"/>
        <v>0</v>
      </c>
      <c r="DN204" s="72">
        <f t="shared" si="361"/>
        <v>0</v>
      </c>
      <c r="DO204" s="72">
        <f t="shared" si="361"/>
        <v>0</v>
      </c>
      <c r="DP204" s="72">
        <f t="shared" si="361"/>
        <v>0</v>
      </c>
      <c r="DQ204" s="72">
        <f t="shared" si="361"/>
        <v>0</v>
      </c>
      <c r="DR204" s="72">
        <f t="shared" si="361"/>
        <v>0</v>
      </c>
      <c r="DS204" s="72">
        <f t="shared" si="361"/>
        <v>0</v>
      </c>
      <c r="DT204" s="72">
        <f t="shared" si="361"/>
        <v>0</v>
      </c>
      <c r="DU204" s="72">
        <f t="shared" si="361"/>
        <v>0</v>
      </c>
      <c r="DV204" s="72">
        <f t="shared" si="361"/>
        <v>0</v>
      </c>
      <c r="DW204" s="72">
        <f t="shared" si="361"/>
        <v>0</v>
      </c>
      <c r="DX204" s="72">
        <f>+AF204*$BQ204</f>
        <v>0</v>
      </c>
      <c r="EA204" s="72">
        <f t="shared" si="394"/>
        <v>0</v>
      </c>
      <c r="EB204" s="72">
        <f t="shared" si="394"/>
        <v>0</v>
      </c>
      <c r="EC204" s="72">
        <f t="shared" si="394"/>
        <v>0</v>
      </c>
      <c r="ED204" s="72">
        <f t="shared" si="394"/>
        <v>0</v>
      </c>
      <c r="EE204" s="72">
        <f t="shared" si="394"/>
        <v>0</v>
      </c>
      <c r="EF204" s="72">
        <f t="shared" si="391"/>
        <v>0</v>
      </c>
      <c r="EG204" s="72">
        <f t="shared" si="391"/>
        <v>0</v>
      </c>
      <c r="EH204" s="72">
        <f t="shared" si="391"/>
        <v>0</v>
      </c>
      <c r="EI204" s="72">
        <f t="shared" si="391"/>
        <v>0</v>
      </c>
      <c r="EJ204" s="72">
        <f t="shared" si="391"/>
        <v>0</v>
      </c>
      <c r="EK204" s="72">
        <f t="shared" si="391"/>
        <v>0</v>
      </c>
      <c r="EL204" s="72">
        <f t="shared" si="391"/>
        <v>0</v>
      </c>
      <c r="EM204" s="72">
        <f t="shared" si="391"/>
        <v>0</v>
      </c>
      <c r="EN204" s="72">
        <f t="shared" si="391"/>
        <v>0</v>
      </c>
      <c r="EO204" s="72">
        <f t="shared" si="309"/>
        <v>0</v>
      </c>
      <c r="EP204" s="72">
        <f t="shared" si="309"/>
        <v>0</v>
      </c>
      <c r="ES204" s="72">
        <f t="shared" si="395"/>
        <v>0</v>
      </c>
      <c r="ET204" s="72">
        <f t="shared" si="395"/>
        <v>0</v>
      </c>
      <c r="EU204" s="72">
        <f t="shared" si="395"/>
        <v>0</v>
      </c>
      <c r="EV204" s="72">
        <f t="shared" si="395"/>
        <v>0</v>
      </c>
      <c r="EW204" s="72">
        <f t="shared" si="395"/>
        <v>0</v>
      </c>
      <c r="EX204" s="72">
        <f t="shared" si="392"/>
        <v>0</v>
      </c>
      <c r="EY204" s="72">
        <f t="shared" si="392"/>
        <v>0</v>
      </c>
      <c r="EZ204" s="72">
        <f t="shared" si="392"/>
        <v>0</v>
      </c>
      <c r="FA204" s="72">
        <f t="shared" si="392"/>
        <v>0</v>
      </c>
      <c r="FB204" s="72">
        <f t="shared" si="392"/>
        <v>0</v>
      </c>
      <c r="FC204" s="72">
        <f t="shared" si="392"/>
        <v>0</v>
      </c>
      <c r="FD204" s="72">
        <f t="shared" si="392"/>
        <v>0</v>
      </c>
      <c r="FE204" s="72">
        <f t="shared" si="392"/>
        <v>0</v>
      </c>
      <c r="FF204" s="72">
        <f t="shared" si="392"/>
        <v>0</v>
      </c>
      <c r="FG204" s="72">
        <f t="shared" si="310"/>
        <v>0</v>
      </c>
      <c r="FH204" s="72">
        <f t="shared" si="310"/>
        <v>0</v>
      </c>
      <c r="FK204" s="72">
        <f t="shared" si="370"/>
        <v>0</v>
      </c>
      <c r="FL204" s="72">
        <f t="shared" si="370"/>
        <v>0</v>
      </c>
      <c r="FM204" s="72">
        <f t="shared" si="370"/>
        <v>0</v>
      </c>
      <c r="FN204" s="72">
        <f t="shared" si="370"/>
        <v>0</v>
      </c>
      <c r="FO204" s="72">
        <f t="shared" si="370"/>
        <v>0</v>
      </c>
      <c r="FP204" s="72">
        <f t="shared" si="370"/>
        <v>0</v>
      </c>
      <c r="FQ204" s="72">
        <f t="shared" si="370"/>
        <v>0</v>
      </c>
      <c r="FR204" s="72">
        <f t="shared" si="370"/>
        <v>0</v>
      </c>
      <c r="FS204" s="72">
        <f t="shared" si="370"/>
        <v>0</v>
      </c>
      <c r="FT204" s="72">
        <f t="shared" si="370"/>
        <v>0</v>
      </c>
      <c r="FU204" s="72">
        <f t="shared" si="370"/>
        <v>0</v>
      </c>
      <c r="FV204" s="72">
        <f t="shared" si="370"/>
        <v>0</v>
      </c>
      <c r="FW204" s="72">
        <f t="shared" si="370"/>
        <v>0</v>
      </c>
      <c r="FX204" s="72">
        <f t="shared" si="370"/>
        <v>0</v>
      </c>
      <c r="FY204" s="72">
        <f t="shared" si="370"/>
        <v>0</v>
      </c>
      <c r="FZ204" s="72">
        <f t="shared" si="370"/>
        <v>0</v>
      </c>
    </row>
    <row r="205" spans="2:182" x14ac:dyDescent="0.25">
      <c r="Q205" s="6"/>
      <c r="R205" s="6"/>
      <c r="S205" s="6"/>
      <c r="T205" s="6"/>
      <c r="U205" s="6"/>
      <c r="V205" s="6"/>
      <c r="W205" s="6"/>
      <c r="X205" s="6"/>
      <c r="Y205" s="6"/>
      <c r="Z205" s="6"/>
      <c r="AA205" s="6"/>
      <c r="DH205" s="21"/>
    </row>
    <row r="206" spans="2:182" x14ac:dyDescent="0.25">
      <c r="Q206" s="6"/>
      <c r="R206" s="6"/>
      <c r="S206" s="6"/>
      <c r="T206" s="6"/>
      <c r="U206" s="6"/>
      <c r="V206" s="6"/>
      <c r="W206" s="6"/>
      <c r="X206" s="6"/>
      <c r="Y206" s="6"/>
      <c r="Z206" s="6"/>
      <c r="AA206" s="6"/>
      <c r="BW206" s="52" t="s">
        <v>139</v>
      </c>
      <c r="BX206" s="75">
        <f t="shared" ref="BX206:CM207" si="396">+SUMIF($F$21:$F$204,$BW206,BX$21:BX$204)</f>
        <v>12281627.655494364</v>
      </c>
      <c r="BY206" s="75">
        <f t="shared" si="396"/>
        <v>46541344.798982441</v>
      </c>
      <c r="BZ206" s="75">
        <f t="shared" si="396"/>
        <v>76055619.885759667</v>
      </c>
      <c r="CA206" s="75">
        <f t="shared" si="396"/>
        <v>72810989.155901477</v>
      </c>
      <c r="CB206" s="75">
        <f t="shared" si="396"/>
        <v>63102416.295160241</v>
      </c>
      <c r="CC206" s="75">
        <f t="shared" si="396"/>
        <v>94861358.777583167</v>
      </c>
      <c r="CD206" s="75">
        <f t="shared" si="396"/>
        <v>108260870.27876598</v>
      </c>
      <c r="CE206" s="75">
        <f t="shared" si="396"/>
        <v>130226217.53197959</v>
      </c>
      <c r="CF206" s="75">
        <f t="shared" si="396"/>
        <v>14381980.930424759</v>
      </c>
      <c r="CG206" s="75">
        <f t="shared" si="396"/>
        <v>0</v>
      </c>
      <c r="CH206" s="75">
        <f t="shared" si="396"/>
        <v>0</v>
      </c>
      <c r="CI206" s="75">
        <f t="shared" si="396"/>
        <v>0</v>
      </c>
      <c r="CJ206" s="75">
        <f t="shared" si="396"/>
        <v>0</v>
      </c>
      <c r="CK206" s="75">
        <f t="shared" si="396"/>
        <v>0</v>
      </c>
      <c r="CL206" s="75">
        <f t="shared" si="396"/>
        <v>0</v>
      </c>
      <c r="CM206" s="75">
        <f t="shared" si="396"/>
        <v>0</v>
      </c>
      <c r="CN206" s="75">
        <f t="shared" ref="CH206:CN207" si="397">+SUMIF($F$21:$F$204,$BW206,CN$21:CN$204)</f>
        <v>0</v>
      </c>
      <c r="CP206" s="52" t="s">
        <v>139</v>
      </c>
      <c r="CQ206" s="75">
        <f t="shared" ref="CQ206:DF207" si="398">+SUMIF($F$21:$F$204,$BW206,CQ$21:CQ$204)</f>
        <v>9974710.9669279996</v>
      </c>
      <c r="CR206" s="75">
        <f t="shared" si="398"/>
        <v>37227665.523018986</v>
      </c>
      <c r="CS206" s="75">
        <f t="shared" si="398"/>
        <v>61221835.390252106</v>
      </c>
      <c r="CT206" s="75">
        <f t="shared" si="398"/>
        <v>58595991.994739264</v>
      </c>
      <c r="CU206" s="75">
        <f t="shared" si="398"/>
        <v>51078952.602160707</v>
      </c>
      <c r="CV206" s="75">
        <f t="shared" si="398"/>
        <v>77373826.570035428</v>
      </c>
      <c r="CW206" s="75">
        <f t="shared" si="398"/>
        <v>88287355.742743447</v>
      </c>
      <c r="CX206" s="75">
        <f t="shared" si="398"/>
        <v>106156893.2813874</v>
      </c>
      <c r="CY206" s="75">
        <f t="shared" si="398"/>
        <v>11696172.438498</v>
      </c>
      <c r="CZ206" s="75">
        <f t="shared" si="398"/>
        <v>0</v>
      </c>
      <c r="DA206" s="75">
        <f t="shared" si="398"/>
        <v>0</v>
      </c>
      <c r="DB206" s="75">
        <f t="shared" si="398"/>
        <v>0</v>
      </c>
      <c r="DC206" s="75">
        <f t="shared" si="398"/>
        <v>0</v>
      </c>
      <c r="DD206" s="75">
        <f t="shared" si="398"/>
        <v>0</v>
      </c>
      <c r="DE206" s="75">
        <f t="shared" si="398"/>
        <v>0</v>
      </c>
      <c r="DF206" s="75">
        <f t="shared" si="398"/>
        <v>0</v>
      </c>
      <c r="DH206" s="52" t="s">
        <v>139</v>
      </c>
      <c r="DI206" s="75">
        <f t="shared" ref="DI206:DX207" si="399">+SUMIF($F$21:$F$204,$BW206,DI$21:DI$204)</f>
        <v>989269.36189970002</v>
      </c>
      <c r="DJ206" s="75">
        <f t="shared" si="399"/>
        <v>4782962.7387965824</v>
      </c>
      <c r="DK206" s="75">
        <f t="shared" si="399"/>
        <v>7171611.4281184543</v>
      </c>
      <c r="DL206" s="75">
        <f t="shared" si="399"/>
        <v>6914714.6881589442</v>
      </c>
      <c r="DM206" s="75">
        <f t="shared" si="399"/>
        <v>5595339.4067074442</v>
      </c>
      <c r="DN206" s="75">
        <f t="shared" si="399"/>
        <v>7798801.0552443024</v>
      </c>
      <c r="DO206" s="75">
        <f t="shared" si="399"/>
        <v>8892867.1653857958</v>
      </c>
      <c r="DP206" s="75">
        <f t="shared" si="399"/>
        <v>10676487.251874749</v>
      </c>
      <c r="DQ206" s="75">
        <f t="shared" si="399"/>
        <v>1165908.3694267625</v>
      </c>
      <c r="DR206" s="75">
        <f t="shared" si="399"/>
        <v>0</v>
      </c>
      <c r="DS206" s="75">
        <f t="shared" si="399"/>
        <v>0</v>
      </c>
      <c r="DT206" s="75">
        <f t="shared" si="399"/>
        <v>0</v>
      </c>
      <c r="DU206" s="75">
        <f t="shared" si="399"/>
        <v>0</v>
      </c>
      <c r="DV206" s="75">
        <f t="shared" si="399"/>
        <v>0</v>
      </c>
      <c r="DW206" s="75">
        <f t="shared" si="399"/>
        <v>0</v>
      </c>
      <c r="DX206" s="75">
        <f t="shared" si="399"/>
        <v>0</v>
      </c>
      <c r="DY206" s="27"/>
      <c r="DZ206" s="52" t="s">
        <v>139</v>
      </c>
      <c r="EA206" s="75">
        <f t="shared" ref="EA206:EP207" si="400">+SUMIF($F$21:$F$204,$BW206,EA$21:EA$204)</f>
        <v>790947.32666666666</v>
      </c>
      <c r="EB206" s="75">
        <f t="shared" si="400"/>
        <v>2950616.5371668716</v>
      </c>
      <c r="EC206" s="75">
        <f t="shared" si="400"/>
        <v>4853106.4007224338</v>
      </c>
      <c r="ED206" s="75">
        <f t="shared" si="400"/>
        <v>4644836.6396699026</v>
      </c>
      <c r="EE206" s="75">
        <f t="shared" si="400"/>
        <v>4049195.952958731</v>
      </c>
      <c r="EF206" s="75">
        <f t="shared" si="400"/>
        <v>6133506.1523032915</v>
      </c>
      <c r="EG206" s="75">
        <f t="shared" si="400"/>
        <v>6998722.3706366252</v>
      </c>
      <c r="EH206" s="75">
        <f t="shared" si="400"/>
        <v>8415521.9987174422</v>
      </c>
      <c r="EI206" s="75">
        <f t="shared" si="400"/>
        <v>927362.62249999982</v>
      </c>
      <c r="EJ206" s="75">
        <f t="shared" si="400"/>
        <v>0</v>
      </c>
      <c r="EK206" s="75">
        <f t="shared" si="400"/>
        <v>0</v>
      </c>
      <c r="EL206" s="75">
        <f t="shared" si="400"/>
        <v>0</v>
      </c>
      <c r="EM206" s="75">
        <f t="shared" si="400"/>
        <v>0</v>
      </c>
      <c r="EN206" s="75">
        <f t="shared" si="400"/>
        <v>0</v>
      </c>
      <c r="EO206" s="75">
        <f t="shared" si="400"/>
        <v>0</v>
      </c>
      <c r="EP206" s="75">
        <f t="shared" si="400"/>
        <v>0</v>
      </c>
      <c r="EQ206" s="27"/>
      <c r="ER206" s="52" t="s">
        <v>139</v>
      </c>
      <c r="ES206" s="75">
        <f t="shared" ref="ES206:FH207" si="401">+SUMIF($F$21:$F$204,$BW206,ES$21:ES$204)</f>
        <v>526700</v>
      </c>
      <c r="ET206" s="75">
        <f t="shared" si="401"/>
        <v>1580100</v>
      </c>
      <c r="EU206" s="75">
        <f t="shared" si="401"/>
        <v>2809066.6666666688</v>
      </c>
      <c r="EV206" s="75">
        <f t="shared" si="401"/>
        <v>2655445.8333333312</v>
      </c>
      <c r="EW206" s="75">
        <f t="shared" si="401"/>
        <v>2378928.33333334</v>
      </c>
      <c r="EX206" s="75">
        <f t="shared" si="401"/>
        <v>3555225</v>
      </c>
      <c r="EY206" s="75">
        <f t="shared" si="401"/>
        <v>4081925</v>
      </c>
      <c r="EZ206" s="75">
        <f t="shared" si="401"/>
        <v>4977315.0000000093</v>
      </c>
      <c r="FA206" s="75">
        <f t="shared" si="401"/>
        <v>592537.5</v>
      </c>
      <c r="FB206" s="75">
        <f t="shared" si="401"/>
        <v>0</v>
      </c>
      <c r="FC206" s="75">
        <f t="shared" si="401"/>
        <v>0</v>
      </c>
      <c r="FD206" s="75">
        <f t="shared" si="401"/>
        <v>0</v>
      </c>
      <c r="FE206" s="75">
        <f t="shared" si="401"/>
        <v>0</v>
      </c>
      <c r="FF206" s="75">
        <f t="shared" si="401"/>
        <v>0</v>
      </c>
      <c r="FG206" s="75">
        <f t="shared" si="401"/>
        <v>0</v>
      </c>
      <c r="FH206" s="75">
        <f t="shared" si="401"/>
        <v>0</v>
      </c>
      <c r="FI206" s="27"/>
      <c r="FJ206" s="52" t="s">
        <v>139</v>
      </c>
      <c r="FK206" s="75">
        <f t="shared" ref="FK206:FZ207" si="402">+SUMIF($F$21:$F$204,$BW206,FK$21:FK$204)</f>
        <v>0</v>
      </c>
      <c r="FL206" s="75">
        <f t="shared" si="402"/>
        <v>0</v>
      </c>
      <c r="FM206" s="75">
        <f t="shared" si="402"/>
        <v>0</v>
      </c>
      <c r="FN206" s="75">
        <f t="shared" si="402"/>
        <v>0</v>
      </c>
      <c r="FO206" s="75">
        <f t="shared" si="402"/>
        <v>0</v>
      </c>
      <c r="FP206" s="75">
        <f t="shared" si="402"/>
        <v>0</v>
      </c>
      <c r="FQ206" s="75">
        <f t="shared" si="402"/>
        <v>0</v>
      </c>
      <c r="FR206" s="75">
        <f t="shared" si="402"/>
        <v>0</v>
      </c>
      <c r="FS206" s="75">
        <f t="shared" si="402"/>
        <v>0</v>
      </c>
      <c r="FT206" s="75">
        <f t="shared" si="402"/>
        <v>0</v>
      </c>
      <c r="FU206" s="75">
        <f t="shared" si="402"/>
        <v>0</v>
      </c>
      <c r="FV206" s="75">
        <f t="shared" si="402"/>
        <v>0</v>
      </c>
      <c r="FW206" s="75">
        <f t="shared" si="402"/>
        <v>0</v>
      </c>
      <c r="FX206" s="75">
        <f t="shared" si="402"/>
        <v>0</v>
      </c>
      <c r="FY206" s="75">
        <f t="shared" si="402"/>
        <v>0</v>
      </c>
      <c r="FZ206" s="75">
        <f t="shared" si="402"/>
        <v>0</v>
      </c>
    </row>
    <row r="207" spans="2:182" x14ac:dyDescent="0.25">
      <c r="T207" s="76"/>
      <c r="BW207" s="52" t="s">
        <v>140</v>
      </c>
      <c r="BX207" s="75">
        <f t="shared" si="396"/>
        <v>7489461.6973880492</v>
      </c>
      <c r="BY207" s="75">
        <f t="shared" si="396"/>
        <v>52268776.53199546</v>
      </c>
      <c r="BZ207" s="75">
        <f t="shared" si="396"/>
        <v>108458172.79468794</v>
      </c>
      <c r="CA207" s="75">
        <f t="shared" si="396"/>
        <v>109900141.39140774</v>
      </c>
      <c r="CB207" s="75">
        <f t="shared" si="396"/>
        <v>105624457.3503709</v>
      </c>
      <c r="CC207" s="75">
        <f t="shared" si="396"/>
        <v>110444156.62466614</v>
      </c>
      <c r="CD207" s="75">
        <f t="shared" si="396"/>
        <v>101975527.31594111</v>
      </c>
      <c r="CE207" s="75">
        <f t="shared" si="396"/>
        <v>94243385.868569806</v>
      </c>
      <c r="CF207" s="75">
        <f t="shared" si="396"/>
        <v>37945576.867898971</v>
      </c>
      <c r="CG207" s="75">
        <f t="shared" si="396"/>
        <v>0</v>
      </c>
      <c r="CH207" s="75">
        <f t="shared" si="397"/>
        <v>0</v>
      </c>
      <c r="CI207" s="75">
        <f t="shared" si="397"/>
        <v>0</v>
      </c>
      <c r="CJ207" s="75">
        <f t="shared" si="397"/>
        <v>0</v>
      </c>
      <c r="CK207" s="75">
        <f t="shared" si="397"/>
        <v>0</v>
      </c>
      <c r="CL207" s="75">
        <f t="shared" si="397"/>
        <v>0</v>
      </c>
      <c r="CM207" s="75">
        <f t="shared" si="397"/>
        <v>0</v>
      </c>
      <c r="CN207" s="75">
        <f t="shared" si="397"/>
        <v>0</v>
      </c>
      <c r="CP207" s="52" t="s">
        <v>140</v>
      </c>
      <c r="CQ207" s="75">
        <f t="shared" si="398"/>
        <v>6066133.8231784692</v>
      </c>
      <c r="CR207" s="75">
        <f t="shared" si="398"/>
        <v>42728079.84981218</v>
      </c>
      <c r="CS207" s="75">
        <f t="shared" si="398"/>
        <v>88613721.605398431</v>
      </c>
      <c r="CT207" s="75">
        <f t="shared" si="398"/>
        <v>89824711.795465901</v>
      </c>
      <c r="CU207" s="75">
        <f t="shared" si="398"/>
        <v>86318821.457268491</v>
      </c>
      <c r="CV207" s="75">
        <f t="shared" si="398"/>
        <v>90346677.611595064</v>
      </c>
      <c r="CW207" s="75">
        <f t="shared" si="398"/>
        <v>83381741.552670076</v>
      </c>
      <c r="CX207" s="75">
        <f t="shared" si="398"/>
        <v>77178812.324757934</v>
      </c>
      <c r="CY207" s="75">
        <f t="shared" si="398"/>
        <v>31092150.898392253</v>
      </c>
      <c r="CZ207" s="75">
        <f t="shared" si="398"/>
        <v>0</v>
      </c>
      <c r="DA207" s="75">
        <f t="shared" si="398"/>
        <v>0</v>
      </c>
      <c r="DB207" s="75">
        <f t="shared" si="398"/>
        <v>0</v>
      </c>
      <c r="DC207" s="75">
        <f t="shared" si="398"/>
        <v>0</v>
      </c>
      <c r="DD207" s="75">
        <f t="shared" si="398"/>
        <v>0</v>
      </c>
      <c r="DE207" s="75">
        <f t="shared" si="398"/>
        <v>0</v>
      </c>
      <c r="DF207" s="75">
        <f t="shared" si="398"/>
        <v>0</v>
      </c>
      <c r="DH207" s="52" t="s">
        <v>140</v>
      </c>
      <c r="DI207" s="75">
        <f t="shared" si="399"/>
        <v>883296.39738554461</v>
      </c>
      <c r="DJ207" s="75">
        <f t="shared" si="399"/>
        <v>5119519.5652509518</v>
      </c>
      <c r="DK207" s="75">
        <f t="shared" si="399"/>
        <v>10352218.415929532</v>
      </c>
      <c r="DL207" s="75">
        <f t="shared" si="399"/>
        <v>10487396.699957734</v>
      </c>
      <c r="DM207" s="75">
        <f t="shared" si="399"/>
        <v>10127089.871224191</v>
      </c>
      <c r="DN207" s="75">
        <f t="shared" si="399"/>
        <v>10569461.059010839</v>
      </c>
      <c r="DO207" s="75">
        <f t="shared" si="399"/>
        <v>9845798.4809186812</v>
      </c>
      <c r="DP207" s="75">
        <f t="shared" si="399"/>
        <v>9071224.1331062391</v>
      </c>
      <c r="DQ207" s="75">
        <f t="shared" si="399"/>
        <v>3680921.202685236</v>
      </c>
      <c r="DR207" s="75">
        <f t="shared" si="399"/>
        <v>0</v>
      </c>
      <c r="DS207" s="75">
        <f t="shared" si="399"/>
        <v>0</v>
      </c>
      <c r="DT207" s="75">
        <f t="shared" si="399"/>
        <v>0</v>
      </c>
      <c r="DU207" s="75">
        <f t="shared" si="399"/>
        <v>0</v>
      </c>
      <c r="DV207" s="75">
        <f t="shared" si="399"/>
        <v>0</v>
      </c>
      <c r="DW207" s="75">
        <f t="shared" si="399"/>
        <v>0</v>
      </c>
      <c r="DX207" s="75">
        <f t="shared" si="399"/>
        <v>0</v>
      </c>
      <c r="DY207" s="27"/>
      <c r="DZ207" s="52" t="s">
        <v>140</v>
      </c>
      <c r="EA207" s="75">
        <f t="shared" si="400"/>
        <v>410943.97682403435</v>
      </c>
      <c r="EB207" s="75">
        <f t="shared" si="400"/>
        <v>3212033.3669323511</v>
      </c>
      <c r="EC207" s="75">
        <f t="shared" si="400"/>
        <v>6807257.7733599003</v>
      </c>
      <c r="ED207" s="75">
        <f t="shared" si="400"/>
        <v>6903057.8959840573</v>
      </c>
      <c r="EE207" s="75">
        <f t="shared" si="400"/>
        <v>6625246.0218781922</v>
      </c>
      <c r="EF207" s="75">
        <f t="shared" si="400"/>
        <v>6943993.7873935541</v>
      </c>
      <c r="EG207" s="75">
        <f t="shared" si="400"/>
        <v>6392199.7823523404</v>
      </c>
      <c r="EH207" s="75">
        <f t="shared" si="400"/>
        <v>5900911.9107055999</v>
      </c>
      <c r="EI207" s="75">
        <f t="shared" si="400"/>
        <v>2356717.2668214794</v>
      </c>
      <c r="EJ207" s="75">
        <f t="shared" si="400"/>
        <v>0</v>
      </c>
      <c r="EK207" s="75">
        <f t="shared" si="400"/>
        <v>0</v>
      </c>
      <c r="EL207" s="75">
        <f t="shared" si="400"/>
        <v>0</v>
      </c>
      <c r="EM207" s="75">
        <f t="shared" si="400"/>
        <v>0</v>
      </c>
      <c r="EN207" s="75">
        <f t="shared" si="400"/>
        <v>0</v>
      </c>
      <c r="EO207" s="75">
        <f t="shared" si="400"/>
        <v>0</v>
      </c>
      <c r="EP207" s="75">
        <f t="shared" si="400"/>
        <v>0</v>
      </c>
      <c r="EQ207" s="27"/>
      <c r="ER207" s="52" t="s">
        <v>140</v>
      </c>
      <c r="ES207" s="75">
        <f t="shared" si="401"/>
        <v>129087.5</v>
      </c>
      <c r="ET207" s="75">
        <f t="shared" si="401"/>
        <v>1209143.75</v>
      </c>
      <c r="EU207" s="75">
        <f t="shared" si="401"/>
        <v>2684975</v>
      </c>
      <c r="EV207" s="75">
        <f t="shared" si="401"/>
        <v>2684975</v>
      </c>
      <c r="EW207" s="75">
        <f t="shared" si="401"/>
        <v>2553300</v>
      </c>
      <c r="EX207" s="75">
        <f t="shared" si="401"/>
        <v>2584024.166666666</v>
      </c>
      <c r="EY207" s="75">
        <f t="shared" si="401"/>
        <v>2355787.5</v>
      </c>
      <c r="EZ207" s="75">
        <f t="shared" si="401"/>
        <v>2092437.5</v>
      </c>
      <c r="FA207" s="75">
        <f t="shared" si="401"/>
        <v>815787.5</v>
      </c>
      <c r="FB207" s="75">
        <f t="shared" si="401"/>
        <v>0</v>
      </c>
      <c r="FC207" s="75">
        <f t="shared" si="401"/>
        <v>0</v>
      </c>
      <c r="FD207" s="75">
        <f t="shared" si="401"/>
        <v>0</v>
      </c>
      <c r="FE207" s="75">
        <f t="shared" si="401"/>
        <v>0</v>
      </c>
      <c r="FF207" s="75">
        <f t="shared" si="401"/>
        <v>0</v>
      </c>
      <c r="FG207" s="75">
        <f t="shared" si="401"/>
        <v>0</v>
      </c>
      <c r="FH207" s="75">
        <f t="shared" si="401"/>
        <v>0</v>
      </c>
      <c r="FI207" s="27"/>
      <c r="FJ207" s="52" t="s">
        <v>140</v>
      </c>
      <c r="FK207" s="75">
        <f t="shared" si="402"/>
        <v>0</v>
      </c>
      <c r="FL207" s="75">
        <f t="shared" si="402"/>
        <v>0</v>
      </c>
      <c r="FM207" s="75">
        <f t="shared" si="402"/>
        <v>0</v>
      </c>
      <c r="FN207" s="75">
        <f t="shared" si="402"/>
        <v>0</v>
      </c>
      <c r="FO207" s="75">
        <f t="shared" si="402"/>
        <v>0</v>
      </c>
      <c r="FP207" s="75">
        <f t="shared" si="402"/>
        <v>0</v>
      </c>
      <c r="FQ207" s="75">
        <f t="shared" si="402"/>
        <v>0</v>
      </c>
      <c r="FR207" s="75">
        <f t="shared" si="402"/>
        <v>0</v>
      </c>
      <c r="FS207" s="75">
        <f t="shared" si="402"/>
        <v>0</v>
      </c>
      <c r="FT207" s="75">
        <f t="shared" si="402"/>
        <v>0</v>
      </c>
      <c r="FU207" s="75">
        <f t="shared" si="402"/>
        <v>0</v>
      </c>
      <c r="FV207" s="75">
        <f t="shared" si="402"/>
        <v>0</v>
      </c>
      <c r="FW207" s="75">
        <f t="shared" si="402"/>
        <v>0</v>
      </c>
      <c r="FX207" s="75">
        <f t="shared" si="402"/>
        <v>0</v>
      </c>
      <c r="FY207" s="75">
        <f t="shared" si="402"/>
        <v>0</v>
      </c>
      <c r="FZ207" s="75">
        <f t="shared" si="402"/>
        <v>0</v>
      </c>
    </row>
    <row r="208" spans="2:182" x14ac:dyDescent="0.25">
      <c r="T208" s="76"/>
      <c r="U208" s="76"/>
      <c r="V208" s="76"/>
      <c r="W208" s="76"/>
      <c r="X208" s="76"/>
      <c r="Y208" s="76"/>
      <c r="Z208" s="76"/>
      <c r="AA208" s="76"/>
      <c r="BW208" s="55" t="s">
        <v>141</v>
      </c>
      <c r="BX208" s="75">
        <f>+BX206+BX207</f>
        <v>19771089.352882415</v>
      </c>
      <c r="BY208" s="75">
        <f t="shared" ref="BY208:CN208" si="403">+BY206+BY207</f>
        <v>98810121.330977902</v>
      </c>
      <c r="BZ208" s="75">
        <f t="shared" si="403"/>
        <v>184513792.68044761</v>
      </c>
      <c r="CA208" s="75">
        <f t="shared" si="403"/>
        <v>182711130.54730922</v>
      </c>
      <c r="CB208" s="75">
        <f t="shared" si="403"/>
        <v>168726873.64553115</v>
      </c>
      <c r="CC208" s="75">
        <f t="shared" si="403"/>
        <v>205305515.40224931</v>
      </c>
      <c r="CD208" s="75">
        <f t="shared" si="403"/>
        <v>210236397.59470707</v>
      </c>
      <c r="CE208" s="75">
        <f t="shared" si="403"/>
        <v>224469603.40054941</v>
      </c>
      <c r="CF208" s="75">
        <f t="shared" si="403"/>
        <v>52327557.798323728</v>
      </c>
      <c r="CG208" s="75">
        <f t="shared" si="403"/>
        <v>0</v>
      </c>
      <c r="CH208" s="75">
        <f t="shared" si="403"/>
        <v>0</v>
      </c>
      <c r="CI208" s="75">
        <f t="shared" si="403"/>
        <v>0</v>
      </c>
      <c r="CJ208" s="75">
        <f t="shared" si="403"/>
        <v>0</v>
      </c>
      <c r="CK208" s="75">
        <f t="shared" si="403"/>
        <v>0</v>
      </c>
      <c r="CL208" s="75">
        <f t="shared" si="403"/>
        <v>0</v>
      </c>
      <c r="CM208" s="75">
        <f t="shared" si="403"/>
        <v>0</v>
      </c>
      <c r="CN208" s="75">
        <f t="shared" si="403"/>
        <v>0</v>
      </c>
      <c r="CP208" s="55" t="s">
        <v>141</v>
      </c>
      <c r="CQ208" s="75">
        <f>+CQ206+CQ207</f>
        <v>16040844.790106468</v>
      </c>
      <c r="CR208" s="75">
        <f t="shared" ref="CR208:DF208" si="404">+CR206+CR207</f>
        <v>79955745.372831166</v>
      </c>
      <c r="CS208" s="75">
        <f t="shared" si="404"/>
        <v>149835556.99565053</v>
      </c>
      <c r="CT208" s="75">
        <f t="shared" si="404"/>
        <v>148420703.79020518</v>
      </c>
      <c r="CU208" s="75">
        <f t="shared" si="404"/>
        <v>137397774.0594292</v>
      </c>
      <c r="CV208" s="75">
        <f t="shared" si="404"/>
        <v>167720504.18163049</v>
      </c>
      <c r="CW208" s="75">
        <f t="shared" si="404"/>
        <v>171669097.29541352</v>
      </c>
      <c r="CX208" s="75">
        <f t="shared" si="404"/>
        <v>183335705.60614532</v>
      </c>
      <c r="CY208" s="75">
        <f t="shared" si="404"/>
        <v>42788323.33689025</v>
      </c>
      <c r="CZ208" s="75">
        <f t="shared" si="404"/>
        <v>0</v>
      </c>
      <c r="DA208" s="75">
        <f t="shared" si="404"/>
        <v>0</v>
      </c>
      <c r="DB208" s="75">
        <f t="shared" si="404"/>
        <v>0</v>
      </c>
      <c r="DC208" s="75">
        <f t="shared" si="404"/>
        <v>0</v>
      </c>
      <c r="DD208" s="75">
        <f t="shared" si="404"/>
        <v>0</v>
      </c>
      <c r="DE208" s="75">
        <f t="shared" si="404"/>
        <v>0</v>
      </c>
      <c r="DF208" s="75">
        <f t="shared" si="404"/>
        <v>0</v>
      </c>
      <c r="DG208" s="77"/>
      <c r="DH208" s="55" t="s">
        <v>141</v>
      </c>
      <c r="DI208" s="75">
        <f>+DI206+DI207</f>
        <v>1872565.7592852446</v>
      </c>
      <c r="DJ208" s="75">
        <f t="shared" ref="DJ208:DX208" si="405">+DJ206+DJ207</f>
        <v>9902482.3040475342</v>
      </c>
      <c r="DK208" s="75">
        <f t="shared" si="405"/>
        <v>17523829.844047986</v>
      </c>
      <c r="DL208" s="75">
        <f t="shared" si="405"/>
        <v>17402111.38811668</v>
      </c>
      <c r="DM208" s="75">
        <f t="shared" si="405"/>
        <v>15722429.277931634</v>
      </c>
      <c r="DN208" s="75">
        <f t="shared" si="405"/>
        <v>18368262.114255141</v>
      </c>
      <c r="DO208" s="75">
        <f t="shared" si="405"/>
        <v>18738665.646304477</v>
      </c>
      <c r="DP208" s="75">
        <f t="shared" si="405"/>
        <v>19747711.384980988</v>
      </c>
      <c r="DQ208" s="75">
        <f t="shared" si="405"/>
        <v>4846829.5721119987</v>
      </c>
      <c r="DR208" s="75">
        <f t="shared" si="405"/>
        <v>0</v>
      </c>
      <c r="DS208" s="75">
        <f t="shared" si="405"/>
        <v>0</v>
      </c>
      <c r="DT208" s="75">
        <f t="shared" si="405"/>
        <v>0</v>
      </c>
      <c r="DU208" s="75">
        <f t="shared" si="405"/>
        <v>0</v>
      </c>
      <c r="DV208" s="75">
        <f t="shared" si="405"/>
        <v>0</v>
      </c>
      <c r="DW208" s="75">
        <f t="shared" si="405"/>
        <v>0</v>
      </c>
      <c r="DX208" s="75">
        <f t="shared" si="405"/>
        <v>0</v>
      </c>
      <c r="DZ208" s="55" t="s">
        <v>141</v>
      </c>
      <c r="EA208" s="75">
        <f>+EA206+EA207</f>
        <v>1201891.3034907011</v>
      </c>
      <c r="EB208" s="75">
        <f t="shared" ref="EB208:EP208" si="406">+EB206+EB207</f>
        <v>6162649.9040992223</v>
      </c>
      <c r="EC208" s="75">
        <f t="shared" si="406"/>
        <v>11660364.174082335</v>
      </c>
      <c r="ED208" s="75">
        <f t="shared" si="406"/>
        <v>11547894.53565396</v>
      </c>
      <c r="EE208" s="75">
        <f t="shared" si="406"/>
        <v>10674441.974836923</v>
      </c>
      <c r="EF208" s="75">
        <f t="shared" si="406"/>
        <v>13077499.939696845</v>
      </c>
      <c r="EG208" s="75">
        <f t="shared" si="406"/>
        <v>13390922.152988967</v>
      </c>
      <c r="EH208" s="75">
        <f t="shared" si="406"/>
        <v>14316433.909423042</v>
      </c>
      <c r="EI208" s="75">
        <f t="shared" si="406"/>
        <v>3284079.889321479</v>
      </c>
      <c r="EJ208" s="75">
        <f t="shared" si="406"/>
        <v>0</v>
      </c>
      <c r="EK208" s="75">
        <f t="shared" si="406"/>
        <v>0</v>
      </c>
      <c r="EL208" s="75">
        <f t="shared" si="406"/>
        <v>0</v>
      </c>
      <c r="EM208" s="75">
        <f t="shared" si="406"/>
        <v>0</v>
      </c>
      <c r="EN208" s="75">
        <f t="shared" si="406"/>
        <v>0</v>
      </c>
      <c r="EO208" s="75">
        <f t="shared" si="406"/>
        <v>0</v>
      </c>
      <c r="EP208" s="75">
        <f t="shared" si="406"/>
        <v>0</v>
      </c>
      <c r="ER208" s="55" t="s">
        <v>141</v>
      </c>
      <c r="ES208" s="75">
        <f>+ES206+ES207</f>
        <v>655787.5</v>
      </c>
      <c r="ET208" s="75">
        <f t="shared" ref="ET208:FH208" si="407">+ET206+ET207</f>
        <v>2789243.75</v>
      </c>
      <c r="EU208" s="75">
        <f t="shared" si="407"/>
        <v>5494041.6666666688</v>
      </c>
      <c r="EV208" s="75">
        <f t="shared" si="407"/>
        <v>5340420.8333333312</v>
      </c>
      <c r="EW208" s="75">
        <f t="shared" si="407"/>
        <v>4932228.3333333395</v>
      </c>
      <c r="EX208" s="75">
        <f t="shared" si="407"/>
        <v>6139249.166666666</v>
      </c>
      <c r="EY208" s="75">
        <f t="shared" si="407"/>
        <v>6437712.5</v>
      </c>
      <c r="EZ208" s="75">
        <f t="shared" si="407"/>
        <v>7069752.5000000093</v>
      </c>
      <c r="FA208" s="75">
        <f t="shared" si="407"/>
        <v>1408325</v>
      </c>
      <c r="FB208" s="75">
        <f t="shared" si="407"/>
        <v>0</v>
      </c>
      <c r="FC208" s="75">
        <f t="shared" si="407"/>
        <v>0</v>
      </c>
      <c r="FD208" s="75">
        <f t="shared" si="407"/>
        <v>0</v>
      </c>
      <c r="FE208" s="75">
        <f t="shared" si="407"/>
        <v>0</v>
      </c>
      <c r="FF208" s="75">
        <f t="shared" si="407"/>
        <v>0</v>
      </c>
      <c r="FG208" s="75">
        <f t="shared" si="407"/>
        <v>0</v>
      </c>
      <c r="FH208" s="75">
        <f t="shared" si="407"/>
        <v>0</v>
      </c>
      <c r="FJ208" s="55" t="s">
        <v>141</v>
      </c>
      <c r="FK208" s="75">
        <f>+FK206+FK207</f>
        <v>0</v>
      </c>
      <c r="FL208" s="75">
        <f t="shared" ref="FL208:FZ208" si="408">+FL206+FL207</f>
        <v>0</v>
      </c>
      <c r="FM208" s="75">
        <f t="shared" si="408"/>
        <v>0</v>
      </c>
      <c r="FN208" s="75">
        <f t="shared" si="408"/>
        <v>0</v>
      </c>
      <c r="FO208" s="75">
        <f t="shared" si="408"/>
        <v>0</v>
      </c>
      <c r="FP208" s="75">
        <f t="shared" si="408"/>
        <v>0</v>
      </c>
      <c r="FQ208" s="75">
        <f t="shared" si="408"/>
        <v>0</v>
      </c>
      <c r="FR208" s="75">
        <f t="shared" si="408"/>
        <v>0</v>
      </c>
      <c r="FS208" s="75">
        <f t="shared" si="408"/>
        <v>0</v>
      </c>
      <c r="FT208" s="75">
        <f t="shared" si="408"/>
        <v>0</v>
      </c>
      <c r="FU208" s="75">
        <f t="shared" si="408"/>
        <v>0</v>
      </c>
      <c r="FV208" s="75">
        <f t="shared" si="408"/>
        <v>0</v>
      </c>
      <c r="FW208" s="75">
        <f t="shared" si="408"/>
        <v>0</v>
      </c>
      <c r="FX208" s="75">
        <f t="shared" si="408"/>
        <v>0</v>
      </c>
      <c r="FY208" s="75">
        <f t="shared" si="408"/>
        <v>0</v>
      </c>
      <c r="FZ208" s="75">
        <f t="shared" si="408"/>
        <v>0</v>
      </c>
    </row>
    <row r="209" spans="2:112" x14ac:dyDescent="0.25">
      <c r="Q209" s="78"/>
      <c r="R209" s="78"/>
      <c r="S209" s="78"/>
      <c r="T209" s="78"/>
      <c r="U209" s="78"/>
      <c r="V209" s="78"/>
      <c r="W209" s="78"/>
      <c r="X209" s="78"/>
      <c r="Y209" s="78"/>
      <c r="Z209" s="78"/>
      <c r="AA209" s="78"/>
      <c r="DH209" s="21"/>
    </row>
    <row r="210" spans="2:112" x14ac:dyDescent="0.25">
      <c r="Q210" s="78"/>
      <c r="R210" s="78"/>
      <c r="S210" s="78"/>
      <c r="T210" s="78"/>
      <c r="U210" s="78"/>
      <c r="V210" s="78"/>
      <c r="W210" s="78"/>
      <c r="X210" s="78"/>
      <c r="Y210" s="78"/>
      <c r="Z210" s="78"/>
      <c r="AA210" s="78"/>
      <c r="DH210" s="21"/>
    </row>
    <row r="211" spans="2:112" x14ac:dyDescent="0.25">
      <c r="DH211" s="21"/>
    </row>
    <row r="213" spans="2:112" x14ac:dyDescent="0.25">
      <c r="B213" s="79" t="s">
        <v>142</v>
      </c>
      <c r="C213" s="80"/>
      <c r="D213" s="80"/>
      <c r="E213" s="80"/>
      <c r="F213" s="80"/>
      <c r="G213" s="81"/>
      <c r="BY213" s="27"/>
      <c r="BZ213" s="82"/>
      <c r="CR213" s="42"/>
      <c r="CS213" s="83"/>
      <c r="CT213" s="41"/>
      <c r="CU213" s="41"/>
      <c r="CV213" s="41"/>
      <c r="CW213" s="41"/>
      <c r="CX213" s="41"/>
      <c r="CY213" s="83"/>
      <c r="CZ213" s="83"/>
    </row>
    <row r="214" spans="2:112" ht="32.1" customHeight="1" x14ac:dyDescent="0.25">
      <c r="B214" s="84" t="s">
        <v>143</v>
      </c>
      <c r="C214" s="85">
        <v>33973.360000000001</v>
      </c>
      <c r="D214" s="86" t="s">
        <v>144</v>
      </c>
      <c r="E214" s="85">
        <v>158333</v>
      </c>
      <c r="F214" s="87" t="s">
        <v>145</v>
      </c>
      <c r="G214" s="88"/>
      <c r="BY214" s="27"/>
      <c r="BZ214" s="82"/>
      <c r="CR214" s="42"/>
      <c r="CS214" s="83"/>
      <c r="CT214" s="41"/>
      <c r="CU214" s="41"/>
      <c r="CV214" s="41"/>
      <c r="CW214" s="41"/>
      <c r="CX214" s="41"/>
      <c r="CY214" s="83"/>
      <c r="CZ214" s="83"/>
    </row>
    <row r="215" spans="2:112" x14ac:dyDescent="0.25">
      <c r="B215" s="89" t="s">
        <v>146</v>
      </c>
      <c r="C215" s="90">
        <v>57600</v>
      </c>
      <c r="D215" t="s">
        <v>147</v>
      </c>
      <c r="E215" s="90">
        <v>2724663.4720000001</v>
      </c>
      <c r="F215" s="91"/>
      <c r="G215" s="92"/>
      <c r="CS215" s="41"/>
    </row>
    <row r="216" spans="2:112" ht="15" customHeight="1" x14ac:dyDescent="0.25">
      <c r="B216" s="89" t="s">
        <v>148</v>
      </c>
      <c r="C216" s="93">
        <v>4</v>
      </c>
      <c r="D216" t="s">
        <v>149</v>
      </c>
      <c r="E216" s="90">
        <v>4086995.2080000001</v>
      </c>
      <c r="F216" s="94">
        <v>8</v>
      </c>
      <c r="G216" s="95" t="s">
        <v>150</v>
      </c>
    </row>
    <row r="217" spans="2:112" x14ac:dyDescent="0.25">
      <c r="B217" s="96" t="s">
        <v>151</v>
      </c>
      <c r="C217" s="97">
        <v>125000</v>
      </c>
      <c r="D217" s="96" t="s">
        <v>152</v>
      </c>
      <c r="E217" s="97">
        <v>3057602.4</v>
      </c>
      <c r="G217" s="98"/>
    </row>
    <row r="218" spans="2:112" x14ac:dyDescent="0.25">
      <c r="B218" s="89"/>
      <c r="G218" s="98"/>
    </row>
    <row r="219" spans="2:112" x14ac:dyDescent="0.25">
      <c r="B219" s="79" t="s">
        <v>153</v>
      </c>
      <c r="C219" s="80"/>
      <c r="D219" s="81"/>
      <c r="E219" s="99" t="s">
        <v>154</v>
      </c>
      <c r="F219" s="100" t="s">
        <v>155</v>
      </c>
      <c r="G219" s="101"/>
    </row>
    <row r="220" spans="2:112" x14ac:dyDescent="0.25">
      <c r="B220" s="102" t="s">
        <v>156</v>
      </c>
      <c r="C220" s="18">
        <v>0</v>
      </c>
      <c r="D220" s="103">
        <v>13.5</v>
      </c>
      <c r="E220" s="104">
        <v>0</v>
      </c>
      <c r="F220" s="102">
        <v>0</v>
      </c>
      <c r="G220" s="105">
        <v>0</v>
      </c>
    </row>
    <row r="221" spans="2:112" x14ac:dyDescent="0.25">
      <c r="B221" s="102" t="s">
        <v>157</v>
      </c>
      <c r="C221" s="18">
        <v>13.5</v>
      </c>
      <c r="D221" s="103">
        <v>30</v>
      </c>
      <c r="E221" s="104">
        <v>0.04</v>
      </c>
      <c r="F221" s="102">
        <v>0.54</v>
      </c>
      <c r="G221" s="105">
        <v>31104.000000000004</v>
      </c>
    </row>
    <row r="222" spans="2:112" x14ac:dyDescent="0.25">
      <c r="B222" s="102" t="s">
        <v>158</v>
      </c>
      <c r="C222" s="18">
        <v>30</v>
      </c>
      <c r="D222" s="103">
        <v>50</v>
      </c>
      <c r="E222" s="104">
        <v>0.08</v>
      </c>
      <c r="F222" s="102">
        <v>1.74</v>
      </c>
      <c r="G222" s="105">
        <v>100224</v>
      </c>
    </row>
    <row r="223" spans="2:112" x14ac:dyDescent="0.25">
      <c r="B223" s="102" t="s">
        <v>159</v>
      </c>
      <c r="C223" s="18">
        <v>50</v>
      </c>
      <c r="D223" s="103">
        <v>70</v>
      </c>
      <c r="E223" s="104">
        <v>0.13500000000000001</v>
      </c>
      <c r="F223" s="102">
        <v>4.49</v>
      </c>
      <c r="G223" s="105">
        <v>258624</v>
      </c>
    </row>
    <row r="224" spans="2:112" x14ac:dyDescent="0.25">
      <c r="B224" s="102" t="s">
        <v>160</v>
      </c>
      <c r="C224" s="18">
        <v>70</v>
      </c>
      <c r="D224" s="103">
        <v>90</v>
      </c>
      <c r="E224" s="104">
        <v>0.23</v>
      </c>
      <c r="F224" s="102">
        <v>11.14</v>
      </c>
      <c r="G224" s="105">
        <v>641664</v>
      </c>
    </row>
    <row r="225" spans="2:7" x14ac:dyDescent="0.25">
      <c r="B225" s="102" t="s">
        <v>161</v>
      </c>
      <c r="C225" s="18">
        <v>90</v>
      </c>
      <c r="D225" s="103">
        <v>120</v>
      </c>
      <c r="E225" s="104">
        <v>0.30399999999999999</v>
      </c>
      <c r="F225" s="102">
        <v>17.8</v>
      </c>
      <c r="G225" s="105">
        <v>1025280</v>
      </c>
    </row>
    <row r="226" spans="2:7" x14ac:dyDescent="0.25">
      <c r="B226" s="94" t="s">
        <v>162</v>
      </c>
      <c r="C226" s="106">
        <v>120</v>
      </c>
      <c r="D226" s="95">
        <v>999999</v>
      </c>
      <c r="E226" s="107">
        <v>0.35</v>
      </c>
      <c r="F226" s="94">
        <v>23.32</v>
      </c>
      <c r="G226" s="108">
        <v>1343232</v>
      </c>
    </row>
    <row r="227" spans="2:7" x14ac:dyDescent="0.25">
      <c r="B227" s="89"/>
      <c r="G227" s="98"/>
    </row>
    <row r="228" spans="2:7" x14ac:dyDescent="0.25">
      <c r="B228" s="109" t="s">
        <v>163</v>
      </c>
      <c r="C228" s="110"/>
      <c r="D228" s="111" t="s">
        <v>164</v>
      </c>
      <c r="E228" s="112"/>
      <c r="G228" s="98"/>
    </row>
    <row r="229" spans="2:7" x14ac:dyDescent="0.25">
      <c r="B229" s="113" t="s">
        <v>165</v>
      </c>
      <c r="C229" s="114">
        <v>0.1144</v>
      </c>
      <c r="D229" s="113" t="s">
        <v>166</v>
      </c>
      <c r="E229" s="115">
        <v>2.4E-2</v>
      </c>
      <c r="G229" s="98"/>
    </row>
    <row r="230" spans="2:7" x14ac:dyDescent="0.25">
      <c r="B230" s="89" t="s">
        <v>167</v>
      </c>
      <c r="C230" s="116">
        <v>0.1144</v>
      </c>
      <c r="D230" s="89" t="s">
        <v>168</v>
      </c>
      <c r="E230" s="117">
        <v>6.0000000000000001E-3</v>
      </c>
      <c r="G230" s="98"/>
    </row>
    <row r="231" spans="2:7" x14ac:dyDescent="0.25">
      <c r="B231" s="89" t="s">
        <v>169</v>
      </c>
      <c r="C231" s="116">
        <v>0.11269999999999999</v>
      </c>
      <c r="D231" s="89" t="s">
        <v>170</v>
      </c>
      <c r="E231" s="117">
        <v>9.4999999999999998E-3</v>
      </c>
      <c r="G231" s="98"/>
    </row>
    <row r="232" spans="2:7" x14ac:dyDescent="0.25">
      <c r="B232" s="89" t="s">
        <v>171</v>
      </c>
      <c r="C232" s="116">
        <v>0.1116</v>
      </c>
      <c r="D232" s="89" t="s">
        <v>172</v>
      </c>
      <c r="E232" s="117">
        <v>1.9900000000000001E-2</v>
      </c>
      <c r="G232" s="98"/>
    </row>
    <row r="233" spans="2:7" x14ac:dyDescent="0.25">
      <c r="B233" s="89" t="s">
        <v>173</v>
      </c>
      <c r="C233" s="116">
        <v>0.1145</v>
      </c>
      <c r="D233" s="89" t="s">
        <v>174</v>
      </c>
      <c r="E233" s="117">
        <v>7.0000000000000007E-2</v>
      </c>
      <c r="G233" s="98"/>
    </row>
    <row r="234" spans="2:7" x14ac:dyDescent="0.25">
      <c r="B234" s="89" t="s">
        <v>175</v>
      </c>
      <c r="C234" s="116">
        <v>0.1077</v>
      </c>
      <c r="D234" s="89" t="s">
        <v>176</v>
      </c>
      <c r="E234" s="117">
        <f>MAX(C229:C235)</f>
        <v>0.1145</v>
      </c>
      <c r="G234" s="98"/>
    </row>
    <row r="235" spans="2:7" x14ac:dyDescent="0.25">
      <c r="B235" s="96" t="s">
        <v>177</v>
      </c>
      <c r="C235" s="118">
        <v>0.1069</v>
      </c>
      <c r="D235" s="96" t="s">
        <v>178</v>
      </c>
      <c r="E235" s="119">
        <v>0</v>
      </c>
      <c r="F235" s="120"/>
      <c r="G235" s="121"/>
    </row>
    <row r="237" spans="2:7" x14ac:dyDescent="0.25">
      <c r="B237" s="122"/>
      <c r="C237" s="123"/>
      <c r="D237" s="109" t="s">
        <v>126</v>
      </c>
      <c r="E237" s="124">
        <v>0</v>
      </c>
    </row>
    <row r="238" spans="2:7" x14ac:dyDescent="0.25">
      <c r="B238" s="122"/>
      <c r="C238" s="123"/>
      <c r="D238" s="125" t="s">
        <v>128</v>
      </c>
      <c r="E238" s="105">
        <v>0</v>
      </c>
    </row>
    <row r="239" spans="2:7" x14ac:dyDescent="0.25">
      <c r="D239" s="125" t="s">
        <v>179</v>
      </c>
      <c r="E239" s="126">
        <v>12</v>
      </c>
    </row>
    <row r="240" spans="2:7" x14ac:dyDescent="0.25">
      <c r="D240" s="127" t="s">
        <v>180</v>
      </c>
      <c r="E240" s="128">
        <v>9</v>
      </c>
    </row>
    <row r="242" spans="2:46" x14ac:dyDescent="0.25">
      <c r="B242" s="79" t="s">
        <v>181</v>
      </c>
      <c r="C242" s="80"/>
      <c r="D242" s="80"/>
      <c r="E242" s="80"/>
      <c r="F242" s="80"/>
      <c r="G242" s="80"/>
      <c r="H242" s="80"/>
      <c r="I242" s="80"/>
      <c r="J242" s="80"/>
      <c r="K242" s="80"/>
      <c r="L242" s="80"/>
      <c r="M242" s="80"/>
      <c r="N242" s="81"/>
      <c r="AN242" s="129"/>
      <c r="AO242" s="129"/>
      <c r="AP242" s="129"/>
      <c r="AR242" s="129"/>
      <c r="AS242" s="129"/>
      <c r="AT242" s="129"/>
    </row>
    <row r="243" spans="2:46" x14ac:dyDescent="0.25">
      <c r="B243" s="17" t="s">
        <v>182</v>
      </c>
      <c r="C243" s="130" t="s">
        <v>183</v>
      </c>
      <c r="D243" s="17" t="s">
        <v>184</v>
      </c>
      <c r="E243" s="17" t="s">
        <v>185</v>
      </c>
      <c r="F243" s="17" t="s">
        <v>183</v>
      </c>
      <c r="G243" s="17" t="s">
        <v>186</v>
      </c>
      <c r="H243" s="17" t="s">
        <v>187</v>
      </c>
      <c r="I243" s="17" t="s">
        <v>188</v>
      </c>
      <c r="J243" s="17" t="s">
        <v>189</v>
      </c>
      <c r="K243" s="17" t="s">
        <v>190</v>
      </c>
      <c r="L243" s="17" t="s">
        <v>191</v>
      </c>
      <c r="M243" s="17" t="s">
        <v>192</v>
      </c>
      <c r="N243" s="17" t="s">
        <v>193</v>
      </c>
      <c r="AN243" s="131"/>
      <c r="AO243" s="18"/>
      <c r="AP243" s="18"/>
      <c r="AR243" s="131"/>
      <c r="AS243" s="18"/>
      <c r="AT243" s="18"/>
    </row>
    <row r="244" spans="2:46" x14ac:dyDescent="0.25">
      <c r="B244" s="102">
        <v>1</v>
      </c>
      <c r="C244" s="132" t="s">
        <v>138</v>
      </c>
      <c r="D244" s="133" t="s">
        <v>194</v>
      </c>
      <c r="E244" s="132">
        <v>9</v>
      </c>
      <c r="F244" s="132">
        <v>5</v>
      </c>
      <c r="G244" s="132">
        <v>2</v>
      </c>
      <c r="H244" s="132">
        <f>E244*F244</f>
        <v>45</v>
      </c>
      <c r="I244" s="132">
        <f>F244+G244</f>
        <v>7</v>
      </c>
      <c r="J244" s="132">
        <f>+H244/I244*7</f>
        <v>45</v>
      </c>
      <c r="K244" s="134">
        <f>30/I244*F244</f>
        <v>21.428571428571427</v>
      </c>
      <c r="L244" s="134">
        <f>1/((H244/I244)*30)*1.5</f>
        <v>7.7777777777777776E-3</v>
      </c>
      <c r="M244" s="134">
        <f>30/(F244+G244)</f>
        <v>4.2857142857142856</v>
      </c>
      <c r="N244" s="132">
        <v>1</v>
      </c>
      <c r="AN244" s="131"/>
      <c r="AO244" s="18"/>
      <c r="AP244" s="18"/>
      <c r="AR244" s="131"/>
      <c r="AS244" s="18"/>
      <c r="AT244" s="18"/>
    </row>
    <row r="245" spans="2:46" x14ac:dyDescent="0.25">
      <c r="B245" s="102">
        <v>2</v>
      </c>
      <c r="C245" s="135" t="s">
        <v>134</v>
      </c>
      <c r="D245" s="102" t="s">
        <v>195</v>
      </c>
      <c r="E245" s="135">
        <v>11.25</v>
      </c>
      <c r="F245" s="135">
        <v>4</v>
      </c>
      <c r="G245" s="135">
        <v>3</v>
      </c>
      <c r="H245" s="135">
        <f t="shared" ref="H245:H254" si="409">E245*F245</f>
        <v>45</v>
      </c>
      <c r="I245" s="135">
        <f t="shared" ref="I245:I254" si="410">F245+G245</f>
        <v>7</v>
      </c>
      <c r="J245" s="135">
        <f t="shared" ref="J245:J254" si="411">+H245/I245*7</f>
        <v>45</v>
      </c>
      <c r="K245" s="136">
        <v>17.142857142857142</v>
      </c>
      <c r="L245" s="136">
        <v>7.7777777777777776E-3</v>
      </c>
      <c r="M245" s="136">
        <v>4.2857142857142856</v>
      </c>
      <c r="N245" s="135">
        <v>1</v>
      </c>
      <c r="AN245" s="137"/>
      <c r="AO245" s="137"/>
      <c r="AP245" s="137"/>
      <c r="AR245" s="137"/>
      <c r="AS245" s="137"/>
      <c r="AT245" s="137"/>
    </row>
    <row r="246" spans="2:46" x14ac:dyDescent="0.25">
      <c r="B246" s="102">
        <v>3</v>
      </c>
      <c r="C246" s="135" t="s">
        <v>196</v>
      </c>
      <c r="D246" s="102" t="s">
        <v>195</v>
      </c>
      <c r="E246" s="135">
        <v>12</v>
      </c>
      <c r="F246" s="135">
        <v>14</v>
      </c>
      <c r="G246" s="135">
        <v>14</v>
      </c>
      <c r="H246" s="135">
        <f t="shared" si="409"/>
        <v>168</v>
      </c>
      <c r="I246" s="135">
        <f t="shared" si="410"/>
        <v>28</v>
      </c>
      <c r="J246" s="135">
        <f t="shared" si="411"/>
        <v>42</v>
      </c>
      <c r="K246" s="136">
        <v>15</v>
      </c>
      <c r="L246" s="136">
        <v>8.3333333333333332E-3</v>
      </c>
      <c r="M246" s="136">
        <v>1.0714285714285714</v>
      </c>
      <c r="N246" s="135">
        <v>2</v>
      </c>
      <c r="AN246" s="131"/>
      <c r="AO246" s="18"/>
      <c r="AP246" s="18"/>
      <c r="AR246" s="131"/>
      <c r="AS246" s="19"/>
      <c r="AT246" s="19"/>
    </row>
    <row r="247" spans="2:46" x14ac:dyDescent="0.25">
      <c r="B247" s="102">
        <v>4</v>
      </c>
      <c r="C247" s="135" t="s">
        <v>197</v>
      </c>
      <c r="D247" s="102" t="s">
        <v>195</v>
      </c>
      <c r="E247" s="135">
        <v>12</v>
      </c>
      <c r="F247" s="135">
        <v>10</v>
      </c>
      <c r="G247" s="135">
        <v>10</v>
      </c>
      <c r="H247" s="135">
        <f t="shared" si="409"/>
        <v>120</v>
      </c>
      <c r="I247" s="135">
        <f t="shared" si="410"/>
        <v>20</v>
      </c>
      <c r="J247" s="135">
        <f t="shared" si="411"/>
        <v>42</v>
      </c>
      <c r="K247" s="136">
        <v>15</v>
      </c>
      <c r="L247" s="136">
        <v>8.3333333333333332E-3</v>
      </c>
      <c r="M247" s="136">
        <v>1.5</v>
      </c>
      <c r="N247" s="135">
        <v>2</v>
      </c>
      <c r="AN247" s="131"/>
      <c r="AO247" s="18"/>
      <c r="AP247" s="18"/>
      <c r="AR247" s="131"/>
      <c r="AS247" s="18"/>
      <c r="AT247" s="18"/>
    </row>
    <row r="248" spans="2:46" x14ac:dyDescent="0.25">
      <c r="B248" s="102">
        <v>5</v>
      </c>
      <c r="C248" s="135" t="s">
        <v>136</v>
      </c>
      <c r="D248" s="102" t="s">
        <v>195</v>
      </c>
      <c r="E248" s="135">
        <v>12</v>
      </c>
      <c r="F248" s="135">
        <v>7</v>
      </c>
      <c r="G248" s="135">
        <v>7</v>
      </c>
      <c r="H248" s="135">
        <f t="shared" si="409"/>
        <v>84</v>
      </c>
      <c r="I248" s="135">
        <f t="shared" si="410"/>
        <v>14</v>
      </c>
      <c r="J248" s="135">
        <f t="shared" si="411"/>
        <v>42</v>
      </c>
      <c r="K248" s="136">
        <v>15</v>
      </c>
      <c r="L248" s="136">
        <v>8.3333333333333332E-3</v>
      </c>
      <c r="M248" s="136">
        <v>2.1428571428571428</v>
      </c>
      <c r="N248" s="135">
        <v>2</v>
      </c>
    </row>
    <row r="249" spans="2:46" x14ac:dyDescent="0.25">
      <c r="B249" s="102">
        <v>6</v>
      </c>
      <c r="C249" s="135" t="s">
        <v>198</v>
      </c>
      <c r="D249" s="102" t="s">
        <v>195</v>
      </c>
      <c r="E249" s="135">
        <v>12</v>
      </c>
      <c r="F249" s="135">
        <v>4</v>
      </c>
      <c r="G249" s="135">
        <v>4</v>
      </c>
      <c r="H249" s="135">
        <f t="shared" si="409"/>
        <v>48</v>
      </c>
      <c r="I249" s="135">
        <f t="shared" si="410"/>
        <v>8</v>
      </c>
      <c r="J249" s="135">
        <f t="shared" si="411"/>
        <v>42</v>
      </c>
      <c r="K249" s="136">
        <v>15</v>
      </c>
      <c r="L249" s="136">
        <v>8.3333333333333332E-3</v>
      </c>
      <c r="M249" s="136">
        <v>3.75</v>
      </c>
      <c r="N249" s="135">
        <v>2</v>
      </c>
    </row>
    <row r="250" spans="2:46" x14ac:dyDescent="0.25">
      <c r="B250" s="102">
        <v>7</v>
      </c>
      <c r="C250" s="135" t="s">
        <v>199</v>
      </c>
      <c r="D250" s="102" t="s">
        <v>195</v>
      </c>
      <c r="E250" s="135">
        <v>9.6428571428571441</v>
      </c>
      <c r="F250" s="135">
        <v>14</v>
      </c>
      <c r="G250" s="135">
        <v>7</v>
      </c>
      <c r="H250" s="135">
        <f t="shared" si="409"/>
        <v>135.00000000000003</v>
      </c>
      <c r="I250" s="135">
        <f t="shared" si="410"/>
        <v>21</v>
      </c>
      <c r="J250" s="135">
        <f t="shared" si="411"/>
        <v>45.000000000000007</v>
      </c>
      <c r="K250" s="136">
        <v>20</v>
      </c>
      <c r="L250" s="136">
        <v>7.7777777777777758E-3</v>
      </c>
      <c r="M250" s="136">
        <v>1.4285714285714286</v>
      </c>
      <c r="N250" s="135">
        <v>3</v>
      </c>
    </row>
    <row r="251" spans="2:46" x14ac:dyDescent="0.25">
      <c r="B251" s="102">
        <v>8</v>
      </c>
      <c r="C251" s="135" t="s">
        <v>200</v>
      </c>
      <c r="D251" s="102" t="s">
        <v>195</v>
      </c>
      <c r="E251" s="135">
        <v>9.6428571428571441</v>
      </c>
      <c r="F251" s="135">
        <v>10</v>
      </c>
      <c r="G251" s="135">
        <v>5</v>
      </c>
      <c r="H251" s="135">
        <f t="shared" si="409"/>
        <v>96.428571428571445</v>
      </c>
      <c r="I251" s="135">
        <f t="shared" si="410"/>
        <v>15</v>
      </c>
      <c r="J251" s="135">
        <f t="shared" si="411"/>
        <v>45.000000000000007</v>
      </c>
      <c r="K251" s="136">
        <v>20</v>
      </c>
      <c r="L251" s="136">
        <v>7.7777777777777758E-3</v>
      </c>
      <c r="M251" s="136">
        <v>2</v>
      </c>
      <c r="N251" s="135">
        <v>3</v>
      </c>
    </row>
    <row r="252" spans="2:46" x14ac:dyDescent="0.25">
      <c r="B252" s="102">
        <v>9</v>
      </c>
      <c r="C252" s="135" t="s">
        <v>200</v>
      </c>
      <c r="D252" s="102" t="s">
        <v>201</v>
      </c>
      <c r="E252" s="135">
        <v>9</v>
      </c>
      <c r="F252" s="135">
        <v>10</v>
      </c>
      <c r="G252" s="135">
        <v>4</v>
      </c>
      <c r="H252" s="135">
        <f t="shared" si="409"/>
        <v>90</v>
      </c>
      <c r="I252" s="135">
        <f t="shared" si="410"/>
        <v>14</v>
      </c>
      <c r="J252" s="135">
        <f t="shared" si="411"/>
        <v>45</v>
      </c>
      <c r="K252" s="136">
        <v>21.428571428571427</v>
      </c>
      <c r="L252" s="136">
        <v>7.7777777777777776E-3</v>
      </c>
      <c r="M252" s="136">
        <v>2.1428571428571428</v>
      </c>
      <c r="N252" s="135">
        <v>2</v>
      </c>
    </row>
    <row r="253" spans="2:46" x14ac:dyDescent="0.25">
      <c r="B253" s="102">
        <v>10</v>
      </c>
      <c r="C253" s="135" t="s">
        <v>202</v>
      </c>
      <c r="D253" s="102" t="s">
        <v>201</v>
      </c>
      <c r="E253" s="135">
        <v>9.2857142857142847</v>
      </c>
      <c r="F253" s="135">
        <v>9</v>
      </c>
      <c r="G253" s="135">
        <v>4</v>
      </c>
      <c r="H253" s="135">
        <f t="shared" si="409"/>
        <v>83.571428571428555</v>
      </c>
      <c r="I253" s="135">
        <f t="shared" si="410"/>
        <v>13</v>
      </c>
      <c r="J253" s="135">
        <f t="shared" si="411"/>
        <v>44.999999999999986</v>
      </c>
      <c r="K253" s="136">
        <v>20.769230769230766</v>
      </c>
      <c r="L253" s="136">
        <v>7.7777777777777802E-3</v>
      </c>
      <c r="M253" s="136">
        <v>2.3076923076923075</v>
      </c>
      <c r="N253" s="135">
        <v>2</v>
      </c>
    </row>
    <row r="254" spans="2:46" x14ac:dyDescent="0.25">
      <c r="B254" s="94">
        <v>11</v>
      </c>
      <c r="C254" s="138" t="s">
        <v>203</v>
      </c>
      <c r="D254" s="94" t="s">
        <v>201</v>
      </c>
      <c r="E254" s="138">
        <v>10</v>
      </c>
      <c r="F254" s="138">
        <v>9</v>
      </c>
      <c r="G254" s="138">
        <v>5</v>
      </c>
      <c r="H254" s="138">
        <f t="shared" si="409"/>
        <v>90</v>
      </c>
      <c r="I254" s="138">
        <f t="shared" si="410"/>
        <v>14</v>
      </c>
      <c r="J254" s="138">
        <f t="shared" si="411"/>
        <v>45</v>
      </c>
      <c r="K254" s="139">
        <v>19.285714285714285</v>
      </c>
      <c r="L254" s="139">
        <v>7.7777777777777776E-3</v>
      </c>
      <c r="M254" s="139">
        <v>2.1428571428571428</v>
      </c>
      <c r="N254" s="138">
        <v>3</v>
      </c>
    </row>
  </sheetData>
  <autoFilter ref="B20:F206" xr:uid="{24A275ED-0168-4F9B-99CD-06D88FD33612}"/>
  <mergeCells count="16">
    <mergeCell ref="DI19:DX19"/>
    <mergeCell ref="EA19:EP19"/>
    <mergeCell ref="ES19:FH19"/>
    <mergeCell ref="FK19:FZ19"/>
    <mergeCell ref="BD19:BG19"/>
    <mergeCell ref="BH19:BI19"/>
    <mergeCell ref="BJ19:BM19"/>
    <mergeCell ref="BP19:BU19"/>
    <mergeCell ref="BX19:CN19"/>
    <mergeCell ref="CQ19:DF19"/>
    <mergeCell ref="AZ19:BC19"/>
    <mergeCell ref="Q19:AG19"/>
    <mergeCell ref="AK19:AN19"/>
    <mergeCell ref="AO19:AP19"/>
    <mergeCell ref="AQ19:AS19"/>
    <mergeCell ref="AV19:AY19"/>
  </mergeCells>
  <conditionalFormatting sqref="Q21:AG195">
    <cfRule type="cellIs" dxfId="2" priority="1" operator="greaterThan">
      <formula>0</formula>
    </cfRule>
  </conditionalFormatting>
  <conditionalFormatting sqref="Q196:AG204">
    <cfRule type="cellIs" dxfId="1" priority="2" operator="equal">
      <formula>1</formula>
    </cfRule>
  </conditionalFormatting>
  <conditionalFormatting sqref="AK18:AT18 AZ18:BM18 AZ21:AZ204">
    <cfRule type="cellIs" dxfId="0" priority="3" operator="equal">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CF05B-3DA3-4B84-BB9D-0957AF3E3732}">
  <sheetPr codeName="Hoja3"/>
  <dimension ref="B3:B8"/>
  <sheetViews>
    <sheetView workbookViewId="0">
      <selection activeCell="B9" sqref="B9"/>
    </sheetView>
  </sheetViews>
  <sheetFormatPr baseColWidth="10" defaultRowHeight="15" x14ac:dyDescent="0.25"/>
  <cols>
    <col min="2" max="2" width="23.85546875" bestFit="1" customWidth="1"/>
  </cols>
  <sheetData>
    <row r="3" spans="2:2" x14ac:dyDescent="0.25">
      <c r="B3" t="s">
        <v>26</v>
      </c>
    </row>
    <row r="4" spans="2:2" x14ac:dyDescent="0.25">
      <c r="B4" t="s">
        <v>27</v>
      </c>
    </row>
    <row r="5" spans="2:2" x14ac:dyDescent="0.25">
      <c r="B5" t="s">
        <v>28</v>
      </c>
    </row>
    <row r="6" spans="2:2" x14ac:dyDescent="0.25">
      <c r="B6" t="s">
        <v>29</v>
      </c>
    </row>
    <row r="7" spans="2:2" x14ac:dyDescent="0.25">
      <c r="B7" t="s">
        <v>21</v>
      </c>
    </row>
    <row r="8" spans="2:2" x14ac:dyDescent="0.25">
      <c r="B8" t="s">
        <v>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FF0B1-529A-421A-95DA-DF31E3660BC8}">
  <sheetPr codeName="Hoja4"/>
  <dimension ref="C3:E177"/>
  <sheetViews>
    <sheetView workbookViewId="0">
      <selection activeCell="E3" sqref="E3:E48"/>
    </sheetView>
  </sheetViews>
  <sheetFormatPr baseColWidth="10" defaultRowHeight="15" x14ac:dyDescent="0.25"/>
  <cols>
    <col min="3" max="4" width="40.140625" customWidth="1"/>
  </cols>
  <sheetData>
    <row r="3" spans="3:5" x14ac:dyDescent="0.25">
      <c r="C3" t="s">
        <v>5</v>
      </c>
      <c r="D3" t="s">
        <v>5</v>
      </c>
      <c r="E3">
        <f>+COUNTIF(C:C,D3)</f>
        <v>1</v>
      </c>
    </row>
    <row r="4" spans="3:5" x14ac:dyDescent="0.25">
      <c r="C4" t="s">
        <v>31</v>
      </c>
      <c r="D4" t="s">
        <v>31</v>
      </c>
      <c r="E4">
        <f t="shared" ref="E4:E48" si="0">+COUNTIF(C:C,D4)</f>
        <v>1</v>
      </c>
    </row>
    <row r="5" spans="3:5" x14ac:dyDescent="0.25">
      <c r="C5" t="s">
        <v>6</v>
      </c>
      <c r="D5" t="s">
        <v>6</v>
      </c>
      <c r="E5">
        <f t="shared" si="0"/>
        <v>2</v>
      </c>
    </row>
    <row r="6" spans="3:5" x14ac:dyDescent="0.25">
      <c r="C6" t="s">
        <v>6</v>
      </c>
      <c r="D6" t="s">
        <v>32</v>
      </c>
      <c r="E6">
        <f t="shared" si="0"/>
        <v>4</v>
      </c>
    </row>
    <row r="7" spans="3:5" x14ac:dyDescent="0.25">
      <c r="C7" t="s">
        <v>32</v>
      </c>
      <c r="D7" t="s">
        <v>7</v>
      </c>
      <c r="E7">
        <f t="shared" si="0"/>
        <v>2</v>
      </c>
    </row>
    <row r="8" spans="3:5" x14ac:dyDescent="0.25">
      <c r="C8" t="s">
        <v>32</v>
      </c>
      <c r="D8" t="s">
        <v>33</v>
      </c>
      <c r="E8">
        <f t="shared" si="0"/>
        <v>1</v>
      </c>
    </row>
    <row r="9" spans="3:5" x14ac:dyDescent="0.25">
      <c r="C9" t="s">
        <v>32</v>
      </c>
      <c r="D9" t="s">
        <v>34</v>
      </c>
      <c r="E9">
        <f t="shared" si="0"/>
        <v>2</v>
      </c>
    </row>
    <row r="10" spans="3:5" x14ac:dyDescent="0.25">
      <c r="C10" t="s">
        <v>32</v>
      </c>
      <c r="D10" t="s">
        <v>35</v>
      </c>
      <c r="E10">
        <f t="shared" si="0"/>
        <v>1</v>
      </c>
    </row>
    <row r="11" spans="3:5" x14ac:dyDescent="0.25">
      <c r="C11" t="s">
        <v>7</v>
      </c>
      <c r="D11" t="s">
        <v>36</v>
      </c>
      <c r="E11">
        <f t="shared" si="0"/>
        <v>1</v>
      </c>
    </row>
    <row r="12" spans="3:5" x14ac:dyDescent="0.25">
      <c r="C12" t="s">
        <v>7</v>
      </c>
      <c r="D12" t="s">
        <v>37</v>
      </c>
      <c r="E12">
        <f t="shared" si="0"/>
        <v>1</v>
      </c>
    </row>
    <row r="13" spans="3:5" x14ac:dyDescent="0.25">
      <c r="C13" t="s">
        <v>33</v>
      </c>
      <c r="D13" t="s">
        <v>38</v>
      </c>
      <c r="E13">
        <f t="shared" si="0"/>
        <v>2</v>
      </c>
    </row>
    <row r="14" spans="3:5" x14ac:dyDescent="0.25">
      <c r="C14" t="s">
        <v>34</v>
      </c>
      <c r="D14" t="s">
        <v>8</v>
      </c>
      <c r="E14">
        <f t="shared" si="0"/>
        <v>2</v>
      </c>
    </row>
    <row r="15" spans="3:5" x14ac:dyDescent="0.25">
      <c r="C15" t="s">
        <v>34</v>
      </c>
      <c r="D15" t="s">
        <v>39</v>
      </c>
      <c r="E15">
        <f t="shared" si="0"/>
        <v>2</v>
      </c>
    </row>
    <row r="16" spans="3:5" x14ac:dyDescent="0.25">
      <c r="C16" t="s">
        <v>35</v>
      </c>
      <c r="D16" t="s">
        <v>40</v>
      </c>
      <c r="E16">
        <f t="shared" si="0"/>
        <v>1</v>
      </c>
    </row>
    <row r="17" spans="3:5" x14ac:dyDescent="0.25">
      <c r="C17" t="s">
        <v>36</v>
      </c>
      <c r="D17" t="s">
        <v>41</v>
      </c>
      <c r="E17">
        <f t="shared" si="0"/>
        <v>1</v>
      </c>
    </row>
    <row r="18" spans="3:5" x14ac:dyDescent="0.25">
      <c r="C18" t="s">
        <v>37</v>
      </c>
      <c r="D18" t="s">
        <v>9</v>
      </c>
      <c r="E18">
        <f t="shared" si="0"/>
        <v>2</v>
      </c>
    </row>
    <row r="19" spans="3:5" x14ac:dyDescent="0.25">
      <c r="C19" t="s">
        <v>38</v>
      </c>
      <c r="D19" t="s">
        <v>42</v>
      </c>
      <c r="E19">
        <f t="shared" si="0"/>
        <v>2</v>
      </c>
    </row>
    <row r="20" spans="3:5" x14ac:dyDescent="0.25">
      <c r="C20" t="s">
        <v>38</v>
      </c>
      <c r="D20" t="s">
        <v>43</v>
      </c>
      <c r="E20">
        <f t="shared" si="0"/>
        <v>4</v>
      </c>
    </row>
    <row r="21" spans="3:5" x14ac:dyDescent="0.25">
      <c r="C21" t="s">
        <v>8</v>
      </c>
      <c r="D21" t="s">
        <v>44</v>
      </c>
      <c r="E21">
        <f t="shared" si="0"/>
        <v>4</v>
      </c>
    </row>
    <row r="22" spans="3:5" x14ac:dyDescent="0.25">
      <c r="C22" t="s">
        <v>8</v>
      </c>
      <c r="D22" t="s">
        <v>45</v>
      </c>
      <c r="E22">
        <f t="shared" si="0"/>
        <v>4</v>
      </c>
    </row>
    <row r="23" spans="3:5" x14ac:dyDescent="0.25">
      <c r="C23" t="s">
        <v>39</v>
      </c>
      <c r="D23" t="s">
        <v>10</v>
      </c>
      <c r="E23">
        <f t="shared" si="0"/>
        <v>18</v>
      </c>
    </row>
    <row r="24" spans="3:5" x14ac:dyDescent="0.25">
      <c r="C24" t="s">
        <v>39</v>
      </c>
      <c r="D24" t="s">
        <v>46</v>
      </c>
      <c r="E24">
        <f t="shared" si="0"/>
        <v>2</v>
      </c>
    </row>
    <row r="25" spans="3:5" x14ac:dyDescent="0.25">
      <c r="C25" t="s">
        <v>40</v>
      </c>
      <c r="D25" t="s">
        <v>11</v>
      </c>
      <c r="E25">
        <f t="shared" si="0"/>
        <v>2</v>
      </c>
    </row>
    <row r="26" spans="3:5" x14ac:dyDescent="0.25">
      <c r="C26" t="s">
        <v>41</v>
      </c>
      <c r="D26" t="s">
        <v>47</v>
      </c>
      <c r="E26">
        <f t="shared" si="0"/>
        <v>10</v>
      </c>
    </row>
    <row r="27" spans="3:5" x14ac:dyDescent="0.25">
      <c r="C27" t="s">
        <v>9</v>
      </c>
      <c r="D27" t="s">
        <v>48</v>
      </c>
      <c r="E27">
        <f t="shared" si="0"/>
        <v>16</v>
      </c>
    </row>
    <row r="28" spans="3:5" x14ac:dyDescent="0.25">
      <c r="C28" t="s">
        <v>9</v>
      </c>
      <c r="D28" t="s">
        <v>49</v>
      </c>
      <c r="E28">
        <f t="shared" si="0"/>
        <v>4</v>
      </c>
    </row>
    <row r="29" spans="3:5" x14ac:dyDescent="0.25">
      <c r="C29" t="s">
        <v>42</v>
      </c>
      <c r="D29" t="s">
        <v>50</v>
      </c>
      <c r="E29">
        <f t="shared" si="0"/>
        <v>12</v>
      </c>
    </row>
    <row r="30" spans="3:5" x14ac:dyDescent="0.25">
      <c r="C30" t="s">
        <v>42</v>
      </c>
      <c r="D30" t="s">
        <v>51</v>
      </c>
      <c r="E30">
        <f t="shared" si="0"/>
        <v>6</v>
      </c>
    </row>
    <row r="31" spans="3:5" x14ac:dyDescent="0.25">
      <c r="C31" t="s">
        <v>43</v>
      </c>
      <c r="D31" t="s">
        <v>12</v>
      </c>
      <c r="E31">
        <f t="shared" si="0"/>
        <v>17</v>
      </c>
    </row>
    <row r="32" spans="3:5" x14ac:dyDescent="0.25">
      <c r="C32" t="s">
        <v>43</v>
      </c>
      <c r="D32" t="s">
        <v>52</v>
      </c>
      <c r="E32">
        <f t="shared" si="0"/>
        <v>4</v>
      </c>
    </row>
    <row r="33" spans="3:5" x14ac:dyDescent="0.25">
      <c r="C33" t="s">
        <v>43</v>
      </c>
      <c r="D33" t="s">
        <v>13</v>
      </c>
      <c r="E33">
        <f t="shared" si="0"/>
        <v>3</v>
      </c>
    </row>
    <row r="34" spans="3:5" x14ac:dyDescent="0.25">
      <c r="C34" t="s">
        <v>43</v>
      </c>
      <c r="D34" t="s">
        <v>53</v>
      </c>
      <c r="E34">
        <f t="shared" si="0"/>
        <v>2</v>
      </c>
    </row>
    <row r="35" spans="3:5" x14ac:dyDescent="0.25">
      <c r="C35" t="s">
        <v>44</v>
      </c>
      <c r="D35" t="s">
        <v>54</v>
      </c>
      <c r="E35">
        <f t="shared" si="0"/>
        <v>2</v>
      </c>
    </row>
    <row r="36" spans="3:5" x14ac:dyDescent="0.25">
      <c r="C36" t="s">
        <v>44</v>
      </c>
      <c r="D36" t="s">
        <v>55</v>
      </c>
      <c r="E36">
        <f t="shared" si="0"/>
        <v>2</v>
      </c>
    </row>
    <row r="37" spans="3:5" x14ac:dyDescent="0.25">
      <c r="C37" t="s">
        <v>44</v>
      </c>
      <c r="D37" t="s">
        <v>14</v>
      </c>
      <c r="E37">
        <f t="shared" si="0"/>
        <v>2</v>
      </c>
    </row>
    <row r="38" spans="3:5" x14ac:dyDescent="0.25">
      <c r="C38" t="s">
        <v>44</v>
      </c>
      <c r="D38" t="s">
        <v>56</v>
      </c>
      <c r="E38">
        <f t="shared" si="0"/>
        <v>2</v>
      </c>
    </row>
    <row r="39" spans="3:5" x14ac:dyDescent="0.25">
      <c r="C39" t="s">
        <v>45</v>
      </c>
      <c r="D39" t="s">
        <v>15</v>
      </c>
      <c r="E39">
        <f t="shared" si="0"/>
        <v>2</v>
      </c>
    </row>
    <row r="40" spans="3:5" x14ac:dyDescent="0.25">
      <c r="C40" t="s">
        <v>45</v>
      </c>
      <c r="D40" t="s">
        <v>57</v>
      </c>
      <c r="E40">
        <f t="shared" si="0"/>
        <v>2</v>
      </c>
    </row>
    <row r="41" spans="3:5" x14ac:dyDescent="0.25">
      <c r="C41" t="s">
        <v>45</v>
      </c>
      <c r="D41" t="s">
        <v>58</v>
      </c>
      <c r="E41">
        <f t="shared" si="0"/>
        <v>2</v>
      </c>
    </row>
    <row r="42" spans="3:5" x14ac:dyDescent="0.25">
      <c r="C42" t="s">
        <v>45</v>
      </c>
      <c r="D42" t="s">
        <v>16</v>
      </c>
      <c r="E42">
        <f t="shared" si="0"/>
        <v>4</v>
      </c>
    </row>
    <row r="43" spans="3:5" x14ac:dyDescent="0.25">
      <c r="C43" t="s">
        <v>10</v>
      </c>
      <c r="D43" t="s">
        <v>59</v>
      </c>
      <c r="E43">
        <f t="shared" si="0"/>
        <v>2</v>
      </c>
    </row>
    <row r="44" spans="3:5" x14ac:dyDescent="0.25">
      <c r="C44" t="s">
        <v>10</v>
      </c>
      <c r="D44" t="s">
        <v>17</v>
      </c>
      <c r="E44">
        <f t="shared" si="0"/>
        <v>12</v>
      </c>
    </row>
    <row r="45" spans="3:5" x14ac:dyDescent="0.25">
      <c r="C45" t="s">
        <v>10</v>
      </c>
      <c r="D45" t="s">
        <v>60</v>
      </c>
      <c r="E45">
        <f t="shared" si="0"/>
        <v>2</v>
      </c>
    </row>
    <row r="46" spans="3:5" x14ac:dyDescent="0.25">
      <c r="C46" t="s">
        <v>10</v>
      </c>
      <c r="D46" t="s">
        <v>61</v>
      </c>
      <c r="E46">
        <f t="shared" si="0"/>
        <v>2</v>
      </c>
    </row>
    <row r="47" spans="3:5" x14ac:dyDescent="0.25">
      <c r="C47" t="s">
        <v>10</v>
      </c>
      <c r="D47" t="s">
        <v>62</v>
      </c>
      <c r="E47">
        <f t="shared" si="0"/>
        <v>2</v>
      </c>
    </row>
    <row r="48" spans="3:5" x14ac:dyDescent="0.25">
      <c r="C48" t="s">
        <v>10</v>
      </c>
      <c r="D48" t="s">
        <v>63</v>
      </c>
      <c r="E48">
        <f t="shared" si="0"/>
        <v>1</v>
      </c>
    </row>
    <row r="49" spans="3:3" x14ac:dyDescent="0.25">
      <c r="C49" t="s">
        <v>10</v>
      </c>
    </row>
    <row r="50" spans="3:3" x14ac:dyDescent="0.25">
      <c r="C50" t="s">
        <v>10</v>
      </c>
    </row>
    <row r="51" spans="3:3" x14ac:dyDescent="0.25">
      <c r="C51" t="s">
        <v>10</v>
      </c>
    </row>
    <row r="52" spans="3:3" x14ac:dyDescent="0.25">
      <c r="C52" t="s">
        <v>10</v>
      </c>
    </row>
    <row r="53" spans="3:3" x14ac:dyDescent="0.25">
      <c r="C53" t="s">
        <v>10</v>
      </c>
    </row>
    <row r="54" spans="3:3" x14ac:dyDescent="0.25">
      <c r="C54" t="s">
        <v>10</v>
      </c>
    </row>
    <row r="55" spans="3:3" x14ac:dyDescent="0.25">
      <c r="C55" t="s">
        <v>10</v>
      </c>
    </row>
    <row r="56" spans="3:3" x14ac:dyDescent="0.25">
      <c r="C56" t="s">
        <v>10</v>
      </c>
    </row>
    <row r="57" spans="3:3" x14ac:dyDescent="0.25">
      <c r="C57" t="s">
        <v>10</v>
      </c>
    </row>
    <row r="58" spans="3:3" x14ac:dyDescent="0.25">
      <c r="C58" t="s">
        <v>10</v>
      </c>
    </row>
    <row r="59" spans="3:3" x14ac:dyDescent="0.25">
      <c r="C59" t="s">
        <v>10</v>
      </c>
    </row>
    <row r="60" spans="3:3" x14ac:dyDescent="0.25">
      <c r="C60" t="s">
        <v>10</v>
      </c>
    </row>
    <row r="61" spans="3:3" x14ac:dyDescent="0.25">
      <c r="C61" t="s">
        <v>46</v>
      </c>
    </row>
    <row r="62" spans="3:3" x14ac:dyDescent="0.25">
      <c r="C62" t="s">
        <v>46</v>
      </c>
    </row>
    <row r="63" spans="3:3" x14ac:dyDescent="0.25">
      <c r="C63" t="s">
        <v>11</v>
      </c>
    </row>
    <row r="64" spans="3:3" x14ac:dyDescent="0.25">
      <c r="C64" t="s">
        <v>11</v>
      </c>
    </row>
    <row r="65" spans="3:3" x14ac:dyDescent="0.25">
      <c r="C65" t="s">
        <v>47</v>
      </c>
    </row>
    <row r="66" spans="3:3" x14ac:dyDescent="0.25">
      <c r="C66" t="s">
        <v>47</v>
      </c>
    </row>
    <row r="67" spans="3:3" x14ac:dyDescent="0.25">
      <c r="C67" t="s">
        <v>47</v>
      </c>
    </row>
    <row r="68" spans="3:3" x14ac:dyDescent="0.25">
      <c r="C68" t="s">
        <v>47</v>
      </c>
    </row>
    <row r="69" spans="3:3" x14ac:dyDescent="0.25">
      <c r="C69" t="s">
        <v>47</v>
      </c>
    </row>
    <row r="70" spans="3:3" x14ac:dyDescent="0.25">
      <c r="C70" t="s">
        <v>47</v>
      </c>
    </row>
    <row r="71" spans="3:3" x14ac:dyDescent="0.25">
      <c r="C71" t="s">
        <v>47</v>
      </c>
    </row>
    <row r="72" spans="3:3" x14ac:dyDescent="0.25">
      <c r="C72" t="s">
        <v>47</v>
      </c>
    </row>
    <row r="73" spans="3:3" x14ac:dyDescent="0.25">
      <c r="C73" t="s">
        <v>47</v>
      </c>
    </row>
    <row r="74" spans="3:3" x14ac:dyDescent="0.25">
      <c r="C74" t="s">
        <v>47</v>
      </c>
    </row>
    <row r="75" spans="3:3" x14ac:dyDescent="0.25">
      <c r="C75" t="s">
        <v>48</v>
      </c>
    </row>
    <row r="76" spans="3:3" x14ac:dyDescent="0.25">
      <c r="C76" t="s">
        <v>48</v>
      </c>
    </row>
    <row r="77" spans="3:3" x14ac:dyDescent="0.25">
      <c r="C77" t="s">
        <v>48</v>
      </c>
    </row>
    <row r="78" spans="3:3" x14ac:dyDescent="0.25">
      <c r="C78" t="s">
        <v>48</v>
      </c>
    </row>
    <row r="79" spans="3:3" x14ac:dyDescent="0.25">
      <c r="C79" t="s">
        <v>48</v>
      </c>
    </row>
    <row r="80" spans="3:3" x14ac:dyDescent="0.25">
      <c r="C80" t="s">
        <v>48</v>
      </c>
    </row>
    <row r="81" spans="3:3" x14ac:dyDescent="0.25">
      <c r="C81" t="s">
        <v>48</v>
      </c>
    </row>
    <row r="82" spans="3:3" x14ac:dyDescent="0.25">
      <c r="C82" t="s">
        <v>48</v>
      </c>
    </row>
    <row r="83" spans="3:3" x14ac:dyDescent="0.25">
      <c r="C83" t="s">
        <v>48</v>
      </c>
    </row>
    <row r="84" spans="3:3" x14ac:dyDescent="0.25">
      <c r="C84" t="s">
        <v>48</v>
      </c>
    </row>
    <row r="85" spans="3:3" x14ac:dyDescent="0.25">
      <c r="C85" t="s">
        <v>48</v>
      </c>
    </row>
    <row r="86" spans="3:3" x14ac:dyDescent="0.25">
      <c r="C86" t="s">
        <v>48</v>
      </c>
    </row>
    <row r="87" spans="3:3" x14ac:dyDescent="0.25">
      <c r="C87" t="s">
        <v>48</v>
      </c>
    </row>
    <row r="88" spans="3:3" x14ac:dyDescent="0.25">
      <c r="C88" t="s">
        <v>48</v>
      </c>
    </row>
    <row r="89" spans="3:3" x14ac:dyDescent="0.25">
      <c r="C89" t="s">
        <v>48</v>
      </c>
    </row>
    <row r="90" spans="3:3" x14ac:dyDescent="0.25">
      <c r="C90" t="s">
        <v>48</v>
      </c>
    </row>
    <row r="91" spans="3:3" x14ac:dyDescent="0.25">
      <c r="C91" t="s">
        <v>49</v>
      </c>
    </row>
    <row r="92" spans="3:3" x14ac:dyDescent="0.25">
      <c r="C92" t="s">
        <v>49</v>
      </c>
    </row>
    <row r="93" spans="3:3" x14ac:dyDescent="0.25">
      <c r="C93" t="s">
        <v>49</v>
      </c>
    </row>
    <row r="94" spans="3:3" x14ac:dyDescent="0.25">
      <c r="C94" t="s">
        <v>49</v>
      </c>
    </row>
    <row r="95" spans="3:3" x14ac:dyDescent="0.25">
      <c r="C95" t="s">
        <v>50</v>
      </c>
    </row>
    <row r="96" spans="3:3" x14ac:dyDescent="0.25">
      <c r="C96" t="s">
        <v>50</v>
      </c>
    </row>
    <row r="97" spans="3:3" x14ac:dyDescent="0.25">
      <c r="C97" t="s">
        <v>50</v>
      </c>
    </row>
    <row r="98" spans="3:3" x14ac:dyDescent="0.25">
      <c r="C98" t="s">
        <v>50</v>
      </c>
    </row>
    <row r="99" spans="3:3" x14ac:dyDescent="0.25">
      <c r="C99" t="s">
        <v>50</v>
      </c>
    </row>
    <row r="100" spans="3:3" x14ac:dyDescent="0.25">
      <c r="C100" t="s">
        <v>50</v>
      </c>
    </row>
    <row r="101" spans="3:3" x14ac:dyDescent="0.25">
      <c r="C101" t="s">
        <v>50</v>
      </c>
    </row>
    <row r="102" spans="3:3" x14ac:dyDescent="0.25">
      <c r="C102" t="s">
        <v>50</v>
      </c>
    </row>
    <row r="103" spans="3:3" x14ac:dyDescent="0.25">
      <c r="C103" t="s">
        <v>50</v>
      </c>
    </row>
    <row r="104" spans="3:3" x14ac:dyDescent="0.25">
      <c r="C104" t="s">
        <v>50</v>
      </c>
    </row>
    <row r="105" spans="3:3" x14ac:dyDescent="0.25">
      <c r="C105" t="s">
        <v>50</v>
      </c>
    </row>
    <row r="106" spans="3:3" x14ac:dyDescent="0.25">
      <c r="C106" t="s">
        <v>50</v>
      </c>
    </row>
    <row r="107" spans="3:3" x14ac:dyDescent="0.25">
      <c r="C107" t="s">
        <v>51</v>
      </c>
    </row>
    <row r="108" spans="3:3" x14ac:dyDescent="0.25">
      <c r="C108" t="s">
        <v>51</v>
      </c>
    </row>
    <row r="109" spans="3:3" x14ac:dyDescent="0.25">
      <c r="C109" t="s">
        <v>51</v>
      </c>
    </row>
    <row r="110" spans="3:3" x14ac:dyDescent="0.25">
      <c r="C110" t="s">
        <v>51</v>
      </c>
    </row>
    <row r="111" spans="3:3" x14ac:dyDescent="0.25">
      <c r="C111" t="s">
        <v>51</v>
      </c>
    </row>
    <row r="112" spans="3:3" x14ac:dyDescent="0.25">
      <c r="C112" t="s">
        <v>51</v>
      </c>
    </row>
    <row r="113" spans="3:3" x14ac:dyDescent="0.25">
      <c r="C113" t="s">
        <v>12</v>
      </c>
    </row>
    <row r="114" spans="3:3" x14ac:dyDescent="0.25">
      <c r="C114" t="s">
        <v>12</v>
      </c>
    </row>
    <row r="115" spans="3:3" x14ac:dyDescent="0.25">
      <c r="C115" t="s">
        <v>12</v>
      </c>
    </row>
    <row r="116" spans="3:3" x14ac:dyDescent="0.25">
      <c r="C116" t="s">
        <v>12</v>
      </c>
    </row>
    <row r="117" spans="3:3" x14ac:dyDescent="0.25">
      <c r="C117" t="s">
        <v>12</v>
      </c>
    </row>
    <row r="118" spans="3:3" x14ac:dyDescent="0.25">
      <c r="C118" t="s">
        <v>12</v>
      </c>
    </row>
    <row r="119" spans="3:3" x14ac:dyDescent="0.25">
      <c r="C119" t="s">
        <v>12</v>
      </c>
    </row>
    <row r="120" spans="3:3" x14ac:dyDescent="0.25">
      <c r="C120" t="s">
        <v>12</v>
      </c>
    </row>
    <row r="121" spans="3:3" x14ac:dyDescent="0.25">
      <c r="C121" t="s">
        <v>12</v>
      </c>
    </row>
    <row r="122" spans="3:3" x14ac:dyDescent="0.25">
      <c r="C122" t="s">
        <v>12</v>
      </c>
    </row>
    <row r="123" spans="3:3" x14ac:dyDescent="0.25">
      <c r="C123" t="s">
        <v>12</v>
      </c>
    </row>
    <row r="124" spans="3:3" x14ac:dyDescent="0.25">
      <c r="C124" t="s">
        <v>12</v>
      </c>
    </row>
    <row r="125" spans="3:3" x14ac:dyDescent="0.25">
      <c r="C125" t="s">
        <v>12</v>
      </c>
    </row>
    <row r="126" spans="3:3" x14ac:dyDescent="0.25">
      <c r="C126" t="s">
        <v>12</v>
      </c>
    </row>
    <row r="127" spans="3:3" x14ac:dyDescent="0.25">
      <c r="C127" t="s">
        <v>12</v>
      </c>
    </row>
    <row r="128" spans="3:3" x14ac:dyDescent="0.25">
      <c r="C128" t="s">
        <v>12</v>
      </c>
    </row>
    <row r="129" spans="3:3" x14ac:dyDescent="0.25">
      <c r="C129" t="s">
        <v>12</v>
      </c>
    </row>
    <row r="130" spans="3:3" x14ac:dyDescent="0.25">
      <c r="C130" t="s">
        <v>52</v>
      </c>
    </row>
    <row r="131" spans="3:3" x14ac:dyDescent="0.25">
      <c r="C131" t="s">
        <v>52</v>
      </c>
    </row>
    <row r="132" spans="3:3" x14ac:dyDescent="0.25">
      <c r="C132" t="s">
        <v>52</v>
      </c>
    </row>
    <row r="133" spans="3:3" x14ac:dyDescent="0.25">
      <c r="C133" t="s">
        <v>52</v>
      </c>
    </row>
    <row r="134" spans="3:3" x14ac:dyDescent="0.25">
      <c r="C134" t="s">
        <v>13</v>
      </c>
    </row>
    <row r="135" spans="3:3" x14ac:dyDescent="0.25">
      <c r="C135" t="s">
        <v>13</v>
      </c>
    </row>
    <row r="136" spans="3:3" x14ac:dyDescent="0.25">
      <c r="C136" t="s">
        <v>13</v>
      </c>
    </row>
    <row r="137" spans="3:3" x14ac:dyDescent="0.25">
      <c r="C137" t="s">
        <v>53</v>
      </c>
    </row>
    <row r="138" spans="3:3" x14ac:dyDescent="0.25">
      <c r="C138" t="s">
        <v>53</v>
      </c>
    </row>
    <row r="139" spans="3:3" x14ac:dyDescent="0.25">
      <c r="C139" t="s">
        <v>54</v>
      </c>
    </row>
    <row r="140" spans="3:3" x14ac:dyDescent="0.25">
      <c r="C140" t="s">
        <v>54</v>
      </c>
    </row>
    <row r="141" spans="3:3" x14ac:dyDescent="0.25">
      <c r="C141" t="s">
        <v>55</v>
      </c>
    </row>
    <row r="142" spans="3:3" x14ac:dyDescent="0.25">
      <c r="C142" t="s">
        <v>55</v>
      </c>
    </row>
    <row r="143" spans="3:3" x14ac:dyDescent="0.25">
      <c r="C143" t="s">
        <v>14</v>
      </c>
    </row>
    <row r="144" spans="3:3" x14ac:dyDescent="0.25">
      <c r="C144" t="s">
        <v>14</v>
      </c>
    </row>
    <row r="145" spans="3:3" x14ac:dyDescent="0.25">
      <c r="C145" t="s">
        <v>56</v>
      </c>
    </row>
    <row r="146" spans="3:3" x14ac:dyDescent="0.25">
      <c r="C146" t="s">
        <v>56</v>
      </c>
    </row>
    <row r="147" spans="3:3" x14ac:dyDescent="0.25">
      <c r="C147" t="s">
        <v>15</v>
      </c>
    </row>
    <row r="148" spans="3:3" x14ac:dyDescent="0.25">
      <c r="C148" t="s">
        <v>15</v>
      </c>
    </row>
    <row r="149" spans="3:3" x14ac:dyDescent="0.25">
      <c r="C149" t="s">
        <v>57</v>
      </c>
    </row>
    <row r="150" spans="3:3" x14ac:dyDescent="0.25">
      <c r="C150" t="s">
        <v>57</v>
      </c>
    </row>
    <row r="151" spans="3:3" x14ac:dyDescent="0.25">
      <c r="C151" t="s">
        <v>58</v>
      </c>
    </row>
    <row r="152" spans="3:3" x14ac:dyDescent="0.25">
      <c r="C152" t="s">
        <v>58</v>
      </c>
    </row>
    <row r="153" spans="3:3" x14ac:dyDescent="0.25">
      <c r="C153" t="s">
        <v>16</v>
      </c>
    </row>
    <row r="154" spans="3:3" x14ac:dyDescent="0.25">
      <c r="C154" t="s">
        <v>16</v>
      </c>
    </row>
    <row r="155" spans="3:3" x14ac:dyDescent="0.25">
      <c r="C155" t="s">
        <v>16</v>
      </c>
    </row>
    <row r="156" spans="3:3" x14ac:dyDescent="0.25">
      <c r="C156" t="s">
        <v>16</v>
      </c>
    </row>
    <row r="157" spans="3:3" x14ac:dyDescent="0.25">
      <c r="C157" t="s">
        <v>59</v>
      </c>
    </row>
    <row r="158" spans="3:3" x14ac:dyDescent="0.25">
      <c r="C158" t="s">
        <v>59</v>
      </c>
    </row>
    <row r="159" spans="3:3" x14ac:dyDescent="0.25">
      <c r="C159" t="s">
        <v>17</v>
      </c>
    </row>
    <row r="160" spans="3:3" x14ac:dyDescent="0.25">
      <c r="C160" t="s">
        <v>17</v>
      </c>
    </row>
    <row r="161" spans="3:3" x14ac:dyDescent="0.25">
      <c r="C161" t="s">
        <v>17</v>
      </c>
    </row>
    <row r="162" spans="3:3" x14ac:dyDescent="0.25">
      <c r="C162" t="s">
        <v>17</v>
      </c>
    </row>
    <row r="163" spans="3:3" x14ac:dyDescent="0.25">
      <c r="C163" t="s">
        <v>17</v>
      </c>
    </row>
    <row r="164" spans="3:3" x14ac:dyDescent="0.25">
      <c r="C164" t="s">
        <v>17</v>
      </c>
    </row>
    <row r="165" spans="3:3" x14ac:dyDescent="0.25">
      <c r="C165" t="s">
        <v>17</v>
      </c>
    </row>
    <row r="166" spans="3:3" x14ac:dyDescent="0.25">
      <c r="C166" t="s">
        <v>17</v>
      </c>
    </row>
    <row r="167" spans="3:3" x14ac:dyDescent="0.25">
      <c r="C167" t="s">
        <v>17</v>
      </c>
    </row>
    <row r="168" spans="3:3" x14ac:dyDescent="0.25">
      <c r="C168" t="s">
        <v>17</v>
      </c>
    </row>
    <row r="169" spans="3:3" x14ac:dyDescent="0.25">
      <c r="C169" t="s">
        <v>17</v>
      </c>
    </row>
    <row r="170" spans="3:3" x14ac:dyDescent="0.25">
      <c r="C170" t="s">
        <v>17</v>
      </c>
    </row>
    <row r="171" spans="3:3" x14ac:dyDescent="0.25">
      <c r="C171" t="s">
        <v>60</v>
      </c>
    </row>
    <row r="172" spans="3:3" x14ac:dyDescent="0.25">
      <c r="C172" t="s">
        <v>60</v>
      </c>
    </row>
    <row r="173" spans="3:3" x14ac:dyDescent="0.25">
      <c r="C173" t="s">
        <v>61</v>
      </c>
    </row>
    <row r="174" spans="3:3" x14ac:dyDescent="0.25">
      <c r="C174" t="s">
        <v>61</v>
      </c>
    </row>
    <row r="175" spans="3:3" x14ac:dyDescent="0.25">
      <c r="C175" t="s">
        <v>62</v>
      </c>
    </row>
    <row r="176" spans="3:3" x14ac:dyDescent="0.25">
      <c r="C176" t="s">
        <v>62</v>
      </c>
    </row>
    <row r="177" spans="3:3" x14ac:dyDescent="0.25">
      <c r="C177"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Enunciado Parte 2</vt:lpstr>
      <vt:lpstr>Pipeline</vt:lpstr>
      <vt:lpstr>BD</vt:lpstr>
      <vt:lpstr>MP</vt:lpstr>
      <vt:lpstr>Hoja2</vt:lpstr>
      <vt:lpstr>Listado de Cargos</vt:lpstr>
      <vt:lpstr>MP!ATEP</vt:lpstr>
      <vt:lpstr>MP!Max_AFP</vt:lpstr>
      <vt:lpstr>MP!Salud</vt:lpstr>
      <vt:lpstr>MP!SIS</vt:lpstr>
      <vt:lpstr>MP!UF</vt:lpstr>
      <vt:lpstr>MP!UTM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Henríquez</dc:creator>
  <cp:lastModifiedBy>Raúl Bastidas Hernández</cp:lastModifiedBy>
  <dcterms:created xsi:type="dcterms:W3CDTF">2015-06-05T18:19:34Z</dcterms:created>
  <dcterms:modified xsi:type="dcterms:W3CDTF">2026-04-18T13:26:05Z</dcterms:modified>
</cp:coreProperties>
</file>